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lo values" sheetId="1" r:id="rId3"/>
    <sheet state="visible" name="2025" sheetId="2" r:id="rId4"/>
    <sheet state="visible" name="2024" sheetId="3" r:id="rId5"/>
    <sheet state="visible" name="2023" sheetId="4" r:id="rId6"/>
    <sheet state="visible" name="2022" sheetId="5" r:id="rId7"/>
    <sheet state="visible" name="2021" sheetId="6" r:id="rId8"/>
    <sheet state="visible" name="2020" sheetId="7" r:id="rId9"/>
    <sheet state="visible" name="2019" sheetId="8" r:id="rId10"/>
    <sheet state="visible" name="2018" sheetId="9" r:id="rId11"/>
    <sheet state="visible" name="2017" sheetId="10" r:id="rId12"/>
    <sheet state="visible" name="2016" sheetId="11" r:id="rId13"/>
    <sheet state="visible" name="2015" sheetId="12" r:id="rId14"/>
    <sheet state="visible" name="2014" sheetId="13" r:id="rId15"/>
    <sheet state="visible" name="2013" sheetId="14" r:id="rId16"/>
    <sheet state="visible" name="2012" sheetId="15" r:id="rId17"/>
    <sheet state="visible" name="2011" sheetId="16" r:id="rId18"/>
    <sheet state="visible" name="2010" sheetId="17" r:id="rId19"/>
    <sheet state="visible" name="2009" sheetId="18" r:id="rId20"/>
    <sheet state="visible" name="Rules" sheetId="19" r:id="rId21"/>
    <sheet state="visible" name="2026" sheetId="20" r:id="rId22"/>
  </sheets>
  <definedNames/>
  <calcPr/>
</workbook>
</file>

<file path=xl/sharedStrings.xml><?xml version="1.0" encoding="utf-8"?>
<sst xmlns="http://schemas.openxmlformats.org/spreadsheetml/2006/main" count="12861" uniqueCount="119">
  <si>
    <t>Team</t>
  </si>
  <si>
    <t>Today</t>
  </si>
  <si>
    <t>end of 2024</t>
  </si>
  <si>
    <t>end of 2023</t>
  </si>
  <si>
    <t>end of 2022</t>
  </si>
  <si>
    <t>end of 2021</t>
  </si>
  <si>
    <t>end of 2020</t>
  </si>
  <si>
    <t>end of 2019</t>
  </si>
  <si>
    <t>end of 2018</t>
  </si>
  <si>
    <t>end of 2017</t>
  </si>
  <si>
    <t>end of 2016</t>
  </si>
  <si>
    <t>end of 2015</t>
  </si>
  <si>
    <t>end of 2014</t>
  </si>
  <si>
    <t>end of 2013</t>
  </si>
  <si>
    <t>end of 2012</t>
  </si>
  <si>
    <t>end of 2011</t>
  </si>
  <si>
    <t>end of 2010</t>
  </si>
  <si>
    <t>end of 2009</t>
  </si>
  <si>
    <t>Tipperary</t>
  </si>
  <si>
    <t>Cork</t>
  </si>
  <si>
    <t>Limerick</t>
  </si>
  <si>
    <t>Clare</t>
  </si>
  <si>
    <t>Kilkenny</t>
  </si>
  <si>
    <t>Galway</t>
  </si>
  <si>
    <t>Wexford</t>
  </si>
  <si>
    <t>Waterford</t>
  </si>
  <si>
    <t>Dublin</t>
  </si>
  <si>
    <t>Offaly</t>
  </si>
  <si>
    <t>Carlow</t>
  </si>
  <si>
    <t>Kildare</t>
  </si>
  <si>
    <t>Antrim</t>
  </si>
  <si>
    <t>Laois</t>
  </si>
  <si>
    <t>Westmeath</t>
  </si>
  <si>
    <t>Down</t>
  </si>
  <si>
    <t>Kerry</t>
  </si>
  <si>
    <t>Derry</t>
  </si>
  <si>
    <t>London</t>
  </si>
  <si>
    <t>Donegal</t>
  </si>
  <si>
    <t>Meath</t>
  </si>
  <si>
    <t>Mayo</t>
  </si>
  <si>
    <t>Wicklow</t>
  </si>
  <si>
    <t>Roscommon</t>
  </si>
  <si>
    <t>Tyrone</t>
  </si>
  <si>
    <t>Armagh</t>
  </si>
  <si>
    <t>Sligo</t>
  </si>
  <si>
    <t>Fingal</t>
  </si>
  <si>
    <t>South Down</t>
  </si>
  <si>
    <t>Louth</t>
  </si>
  <si>
    <t>Fermanagh</t>
  </si>
  <si>
    <t>Cavan</t>
  </si>
  <si>
    <t>Longford</t>
  </si>
  <si>
    <t>Monaghan</t>
  </si>
  <si>
    <t>Leitrim</t>
  </si>
  <si>
    <t>Warwickshire</t>
  </si>
  <si>
    <t>Lancashire</t>
  </si>
  <si>
    <t>Date</t>
  </si>
  <si>
    <t>Grade</t>
  </si>
  <si>
    <t>Team 1</t>
  </si>
  <si>
    <t>Elo</t>
  </si>
  <si>
    <t>G</t>
  </si>
  <si>
    <t>P</t>
  </si>
  <si>
    <t>Sc</t>
  </si>
  <si>
    <t>Team 2</t>
  </si>
  <si>
    <t>Home?</t>
  </si>
  <si>
    <t>Margin*</t>
  </si>
  <si>
    <t>Weight</t>
  </si>
  <si>
    <t>T1 win odds</t>
  </si>
  <si>
    <t>Result T1</t>
  </si>
  <si>
    <t>Result T2</t>
  </si>
  <si>
    <t>New York</t>
  </si>
  <si>
    <t>opening</t>
  </si>
  <si>
    <t>League</t>
  </si>
  <si>
    <t>Y</t>
  </si>
  <si>
    <t>N</t>
  </si>
  <si>
    <t>Secondary</t>
  </si>
  <si>
    <t>Provincial</t>
  </si>
  <si>
    <t>All-Ireland</t>
  </si>
  <si>
    <t>Qualifier</t>
  </si>
  <si>
    <t>Expect T1</t>
  </si>
  <si>
    <t>w/o</t>
  </si>
  <si>
    <t>scr</t>
  </si>
  <si>
    <t>end 2016</t>
  </si>
  <si>
    <t>Ulster</t>
  </si>
  <si>
    <t>end 2015</t>
  </si>
  <si>
    <t>13/2/2016</t>
  </si>
  <si>
    <t>14/2/2016</t>
  </si>
  <si>
    <t>20/2/2016</t>
  </si>
  <si>
    <t>21/2/2016</t>
  </si>
  <si>
    <t>13/3/2016</t>
  </si>
  <si>
    <t>20/3/2016</t>
  </si>
  <si>
    <t>27/3/2016</t>
  </si>
  <si>
    <t>end 2014</t>
  </si>
  <si>
    <t>FIngal</t>
  </si>
  <si>
    <t xml:space="preserve"> </t>
  </si>
  <si>
    <t>end 2013</t>
  </si>
  <si>
    <t>end 2012</t>
  </si>
  <si>
    <t>end 2011</t>
  </si>
  <si>
    <t>end 2010</t>
  </si>
  <si>
    <t>end 2009</t>
  </si>
  <si>
    <t>end 2008</t>
  </si>
  <si>
    <t>Weights</t>
  </si>
  <si>
    <t>Maximum multiplier</t>
  </si>
  <si>
    <t>Points advantage for home venue</t>
  </si>
  <si>
    <t>(Margin of victory is disregarded</t>
  </si>
  <si>
    <t xml:space="preserve">The home team is considered to </t>
  </si>
  <si>
    <t xml:space="preserve">once winning team has scored </t>
  </si>
  <si>
    <t>have this amount of points advantage</t>
  </si>
  <si>
    <t>Other</t>
  </si>
  <si>
    <t xml:space="preserve">more than this amount </t>
  </si>
  <si>
    <t>where home venue is played</t>
  </si>
  <si>
    <t>* losing team's score)</t>
  </si>
  <si>
    <t>Predictive multiplier</t>
  </si>
  <si>
    <t xml:space="preserve">(This is used in calculating the </t>
  </si>
  <si>
    <t xml:space="preserve">expected' probability of a result - </t>
  </si>
  <si>
    <t>the points difference between two</t>
  </si>
  <si>
    <t>sides (adjusted for home advantage)</t>
  </si>
  <si>
    <t xml:space="preserve">is divided by this amount - a higher </t>
  </si>
  <si>
    <t xml:space="preserve">number means a lesser swing of </t>
  </si>
  <si>
    <t>points in case of an upset)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</si>
</sst>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&quot;/&quot;mmm&quot;/&quot;yyyy"/>
    <numFmt numFmtId="165" formatCode="dd&quot;/&quot;mmm&quot;/&quot;yy"/>
    <numFmt numFmtId="166" formatCode="dd&quot;/&quot;mm&quot;/&quot;yyyy"/>
    <numFmt numFmtId="167" formatCode="d&quot;/&quot;m&quot;/&quot;yyyy"/>
  </numFmts>
  <fonts count="9">
    <font>
      <sz val="11.0"/>
      <color rgb="FF000000"/>
      <name val="Calibri"/>
    </font>
    <font>
      <b/>
      <sz val="11.0"/>
      <color rgb="FF000000"/>
      <name val="Calibri"/>
    </font>
    <font>
      <sz val="11.0"/>
      <name val="Calibri"/>
    </font>
    <font>
      <sz val="11.0"/>
      <color rgb="FFD9D9D9"/>
      <name val="Calibri"/>
    </font>
    <font>
      <sz val="11.0"/>
      <color rgb="FFB7B7B7"/>
      <name val="Calibri"/>
    </font>
    <font>
      <i/>
      <sz val="11.0"/>
      <color rgb="FF000000"/>
      <name val="Calibri"/>
    </font>
    <font>
      <name val="Calibri"/>
    </font>
    <font>
      <b/>
      <sz val="11.0"/>
      <name val="Calibri"/>
    </font>
    <font>
      <b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  <fill>
      <patternFill patternType="solid">
        <fgColor rgb="FFEAF1DD"/>
        <bgColor rgb="FFEAF1DD"/>
      </patternFill>
    </fill>
    <fill>
      <patternFill patternType="solid">
        <fgColor rgb="FFFFFFCC"/>
        <bgColor rgb="FFFFFFCC"/>
      </patternFill>
    </fill>
    <fill>
      <patternFill patternType="solid">
        <fgColor rgb="FFF2DBDB"/>
        <bgColor rgb="FFF2DBDB"/>
      </patternFill>
    </fill>
  </fills>
  <borders count="10">
    <border/>
    <border>
      <left/>
      <right/>
      <top/>
      <bottom/>
    </border>
    <border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right/>
    </border>
    <border>
      <right/>
      <top/>
      <bottom/>
    </border>
    <border>
      <right/>
      <bottom/>
    </border>
    <border>
      <left/>
      <right/>
      <top/>
    </border>
    <border>
      <bottom style="thin">
        <color rgb="FF000000"/>
      </bottom>
    </border>
    <border>
      <left/>
      <right/>
      <bottom/>
    </border>
  </borders>
  <cellStyleXfs count="1">
    <xf borderId="0" fillId="0" fontId="0" numFmtId="0" applyAlignment="1" applyFont="1"/>
  </cellStyleXfs>
  <cellXfs count="25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wrapText="0"/>
    </xf>
    <xf borderId="0" fillId="3" fontId="1" numFmtId="0" xfId="0" applyAlignment="1" applyFill="1" applyFont="1">
      <alignment readingOrder="0" shrinkToFit="0" wrapText="0"/>
    </xf>
    <xf borderId="0" fillId="0" fontId="1" numFmtId="0" xfId="0" applyAlignment="1" applyFont="1">
      <alignment readingOrder="0" shrinkToFit="0" wrapText="0"/>
    </xf>
    <xf borderId="0" fillId="2" fontId="1" numFmtId="0" xfId="0" applyAlignment="1" applyFont="1">
      <alignment shrinkToFit="0" wrapText="0"/>
    </xf>
    <xf borderId="0" fillId="2" fontId="0" numFmtId="0" xfId="0" applyAlignment="1" applyFont="1">
      <alignment shrinkToFit="0" wrapText="0"/>
    </xf>
    <xf borderId="0" fillId="3" fontId="0" numFmtId="1" xfId="0" applyAlignment="1" applyFont="1" applyNumberFormat="1">
      <alignment shrinkToFit="0" wrapText="0"/>
    </xf>
    <xf borderId="0" fillId="0" fontId="0" numFmtId="1" xfId="0" applyAlignment="1" applyFont="1" applyNumberFormat="1">
      <alignment shrinkToFit="0" wrapText="0"/>
    </xf>
    <xf borderId="0" fillId="4" fontId="1" numFmtId="1" xfId="0" applyAlignment="1" applyFill="1" applyFont="1" applyNumberFormat="1">
      <alignment shrinkToFit="0" wrapText="0"/>
    </xf>
    <xf borderId="0" fillId="2" fontId="0" numFmtId="1" xfId="0" applyAlignment="1" applyFont="1" applyNumberFormat="1">
      <alignment shrinkToFit="0" wrapText="0"/>
    </xf>
    <xf borderId="0" fillId="5" fontId="0" numFmtId="1" xfId="0" applyAlignment="1" applyFill="1" applyFont="1" applyNumberFormat="1">
      <alignment shrinkToFit="0" wrapText="0"/>
    </xf>
    <xf borderId="0" fillId="6" fontId="0" numFmtId="1" xfId="0" applyAlignment="1" applyFill="1" applyFont="1" applyNumberFormat="1">
      <alignment shrinkToFit="0" wrapText="0"/>
    </xf>
    <xf borderId="0" fillId="0" fontId="2" numFmtId="1" xfId="0" applyAlignment="1" applyFont="1" applyNumberFormat="1">
      <alignment shrinkToFit="0" wrapText="0"/>
    </xf>
    <xf borderId="0" fillId="2" fontId="0" numFmtId="0" xfId="0" applyAlignment="1" applyFont="1">
      <alignment readingOrder="0" shrinkToFit="0" wrapText="0"/>
    </xf>
    <xf borderId="0" fillId="2" fontId="3" numFmtId="0" xfId="0" applyAlignment="1" applyFont="1">
      <alignment shrinkToFit="0" wrapText="0"/>
    </xf>
    <xf borderId="0" fillId="0" fontId="4" numFmtId="1" xfId="0" applyAlignment="1" applyFont="1" applyNumberFormat="1">
      <alignment shrinkToFit="0" wrapText="0"/>
    </xf>
    <xf borderId="0" fillId="2" fontId="4" numFmtId="1" xfId="0" applyAlignment="1" applyFont="1" applyNumberFormat="1">
      <alignment shrinkToFit="0" wrapText="0"/>
    </xf>
    <xf borderId="0" fillId="0" fontId="5" numFmtId="1" xfId="0" applyAlignment="1" applyFont="1" applyNumberFormat="1">
      <alignment shrinkToFit="0" wrapText="0"/>
    </xf>
    <xf borderId="0" fillId="2" fontId="4" numFmtId="1" xfId="0" applyAlignment="1" applyFont="1" applyNumberFormat="1">
      <alignment horizontal="right" readingOrder="0" shrinkToFit="0" wrapText="0"/>
    </xf>
    <xf borderId="0" fillId="0" fontId="1" numFmtId="164" xfId="0" applyAlignment="1" applyFont="1" applyNumberFormat="1">
      <alignment shrinkToFit="0" wrapText="0"/>
    </xf>
    <xf borderId="0" fillId="0" fontId="1" numFmtId="0" xfId="0" applyAlignment="1" applyFont="1">
      <alignment shrinkToFit="0" wrapText="0"/>
    </xf>
    <xf borderId="1" fillId="7" fontId="1" numFmtId="0" xfId="0" applyAlignment="1" applyBorder="1" applyFill="1" applyFont="1">
      <alignment shrinkToFit="0" wrapText="0"/>
    </xf>
    <xf borderId="0" fillId="0" fontId="1" numFmtId="0" xfId="0" applyAlignment="1" applyFont="1">
      <alignment horizontal="left" shrinkToFit="0" wrapText="0"/>
    </xf>
    <xf borderId="1" fillId="8" fontId="1" numFmtId="0" xfId="0" applyAlignment="1" applyBorder="1" applyFill="1" applyFont="1">
      <alignment shrinkToFit="0" wrapText="0"/>
    </xf>
    <xf borderId="1" fillId="9" fontId="1" numFmtId="0" xfId="0" applyAlignment="1" applyBorder="1" applyFill="1" applyFont="1">
      <alignment shrinkToFit="0" wrapText="0"/>
    </xf>
    <xf borderId="0" fillId="0" fontId="1" numFmtId="10" xfId="0" applyAlignment="1" applyFont="1" applyNumberFormat="1">
      <alignment readingOrder="0" shrinkToFit="0" wrapText="0"/>
    </xf>
    <xf borderId="0" fillId="0" fontId="1" numFmtId="0" xfId="0" applyAlignment="1" applyFont="1">
      <alignment horizontal="right" shrinkToFit="0" wrapText="0"/>
    </xf>
    <xf borderId="2" fillId="0" fontId="1" numFmtId="164" xfId="0" applyAlignment="1" applyBorder="1" applyFont="1" applyNumberFormat="1">
      <alignment shrinkToFit="0" wrapText="0"/>
    </xf>
    <xf borderId="2" fillId="0" fontId="1" numFmtId="0" xfId="0" applyAlignment="1" applyBorder="1" applyFont="1">
      <alignment shrinkToFit="0" wrapText="0"/>
    </xf>
    <xf borderId="3" fillId="7" fontId="1" numFmtId="0" xfId="0" applyAlignment="1" applyBorder="1" applyFont="1">
      <alignment shrinkToFit="0" wrapText="0"/>
    </xf>
    <xf borderId="2" fillId="0" fontId="1" numFmtId="0" xfId="0" applyAlignment="1" applyBorder="1" applyFont="1">
      <alignment horizontal="left" shrinkToFit="0" wrapText="0"/>
    </xf>
    <xf borderId="3" fillId="8" fontId="1" numFmtId="0" xfId="0" applyAlignment="1" applyBorder="1" applyFont="1">
      <alignment shrinkToFit="0" wrapText="0"/>
    </xf>
    <xf borderId="3" fillId="9" fontId="1" numFmtId="0" xfId="0" applyAlignment="1" applyBorder="1" applyFont="1">
      <alignment shrinkToFit="0" wrapText="0"/>
    </xf>
    <xf borderId="2" fillId="0" fontId="1" numFmtId="10" xfId="0" applyAlignment="1" applyBorder="1" applyFont="1" applyNumberFormat="1">
      <alignment shrinkToFit="0" wrapText="0"/>
    </xf>
    <xf borderId="2" fillId="0" fontId="1" numFmtId="0" xfId="0" applyAlignment="1" applyBorder="1" applyFont="1">
      <alignment horizontal="right" shrinkToFit="0" wrapText="0"/>
    </xf>
    <xf borderId="2" fillId="0" fontId="1" numFmtId="1" xfId="0" applyAlignment="1" applyBorder="1" applyFont="1" applyNumberFormat="1">
      <alignment shrinkToFit="0" wrapText="0"/>
    </xf>
    <xf borderId="0" fillId="0" fontId="0" numFmtId="165" xfId="0" applyAlignment="1" applyFont="1" applyNumberFormat="1">
      <alignment horizontal="right" readingOrder="0" shrinkToFit="0" wrapText="0"/>
    </xf>
    <xf borderId="0" fillId="0" fontId="0" numFmtId="0" xfId="0" applyAlignment="1" applyFont="1">
      <alignment horizontal="left" readingOrder="0" shrinkToFit="0" wrapText="0"/>
    </xf>
    <xf borderId="0" fillId="0" fontId="6" numFmtId="0" xfId="0" applyFont="1"/>
    <xf borderId="1" fillId="7" fontId="0" numFmtId="49" xfId="0" applyAlignment="1" applyBorder="1" applyFont="1" applyNumberFormat="1">
      <alignment readingOrder="0" shrinkToFit="0" wrapText="0"/>
    </xf>
    <xf borderId="0" fillId="0" fontId="0" numFmtId="1" xfId="0" applyAlignment="1" applyFont="1" applyNumberFormat="1">
      <alignment horizontal="left" shrinkToFit="0" wrapText="0"/>
    </xf>
    <xf borderId="1" fillId="8" fontId="0" numFmtId="1" xfId="0" applyAlignment="1" applyBorder="1" applyFont="1" applyNumberFormat="1">
      <alignment readingOrder="0" shrinkToFit="0" wrapText="0"/>
    </xf>
    <xf borderId="1" fillId="8" fontId="1" numFmtId="1" xfId="0" applyAlignment="1" applyBorder="1" applyFont="1" applyNumberFormat="1">
      <alignment shrinkToFit="0" wrapText="0"/>
    </xf>
    <xf borderId="1" fillId="9" fontId="0" numFmtId="0" xfId="0" applyAlignment="1" applyBorder="1" applyFont="1">
      <alignment readingOrder="0" shrinkToFit="0" wrapText="0"/>
    </xf>
    <xf borderId="1" fillId="8" fontId="0" numFmtId="0" xfId="0" applyAlignment="1" applyBorder="1" applyFont="1">
      <alignment readingOrder="0" shrinkToFit="0" wrapText="0"/>
    </xf>
    <xf borderId="0" fillId="0" fontId="0" numFmtId="0" xfId="0" applyAlignment="1" applyFont="1">
      <alignment shrinkToFit="0" wrapText="0"/>
    </xf>
    <xf borderId="0" fillId="0" fontId="0" numFmtId="10" xfId="0" applyAlignment="1" applyFont="1" applyNumberFormat="1">
      <alignment shrinkToFit="0" wrapText="0"/>
    </xf>
    <xf borderId="0" fillId="0" fontId="0" numFmtId="0" xfId="0" applyAlignment="1" applyFont="1">
      <alignment shrinkToFit="0" wrapText="0"/>
    </xf>
    <xf borderId="0" fillId="0" fontId="0" numFmtId="0" xfId="0" applyAlignment="1" applyFont="1">
      <alignment horizontal="right" shrinkToFit="0" wrapText="0"/>
    </xf>
    <xf borderId="0" fillId="0" fontId="0" numFmtId="0" xfId="0" applyAlignment="1" applyFont="1">
      <alignment readingOrder="0" shrinkToFit="0" wrapText="0"/>
    </xf>
    <xf borderId="1" fillId="8" fontId="1" numFmtId="1" xfId="0" applyAlignment="1" applyBorder="1" applyFont="1" applyNumberFormat="1">
      <alignment readingOrder="0" shrinkToFit="0" wrapText="0"/>
    </xf>
    <xf borderId="0" fillId="0" fontId="0" numFmtId="165" xfId="0" applyAlignment="1" applyFont="1" applyNumberFormat="1">
      <alignment horizontal="right" readingOrder="0" shrinkToFit="0" wrapText="0"/>
    </xf>
    <xf borderId="0" fillId="0" fontId="0" numFmtId="0" xfId="0" applyAlignment="1" applyFont="1">
      <alignment horizontal="left" shrinkToFit="0" wrapText="0"/>
    </xf>
    <xf borderId="0" fillId="0" fontId="0" numFmtId="165" xfId="0" applyAlignment="1" applyFont="1" applyNumberFormat="1">
      <alignment horizontal="right" vertical="bottom"/>
    </xf>
    <xf borderId="0" fillId="0" fontId="0" numFmtId="0" xfId="0" applyAlignment="1" applyFont="1">
      <alignment vertical="bottom"/>
    </xf>
    <xf borderId="0" fillId="0" fontId="2" numFmtId="0" xfId="0" applyAlignment="1" applyFont="1">
      <alignment vertical="bottom"/>
    </xf>
    <xf borderId="1" fillId="7" fontId="0" numFmtId="49" xfId="0" applyAlignment="1" applyBorder="1" applyFont="1" applyNumberFormat="1">
      <alignment readingOrder="0" vertical="bottom"/>
    </xf>
    <xf borderId="1" fillId="8" fontId="0" numFmtId="1" xfId="0" applyAlignment="1" applyBorder="1" applyFont="1" applyNumberFormat="1">
      <alignment horizontal="right" readingOrder="0" vertical="bottom"/>
    </xf>
    <xf borderId="1" fillId="8" fontId="1" numFmtId="1" xfId="0" applyAlignment="1" applyBorder="1" applyFont="1" applyNumberFormat="1">
      <alignment horizontal="right" vertical="bottom"/>
    </xf>
    <xf borderId="1" fillId="9" fontId="0" numFmtId="0" xfId="0" applyAlignment="1" applyBorder="1" applyFont="1">
      <alignment readingOrder="0" vertical="bottom"/>
    </xf>
    <xf borderId="1" fillId="8" fontId="0" numFmtId="0" xfId="0" applyAlignment="1" applyBorder="1" applyFont="1">
      <alignment horizontal="right" vertical="bottom"/>
    </xf>
    <xf borderId="1" fillId="8" fontId="0" numFmtId="0" xfId="0" applyAlignment="1" applyBorder="1" applyFont="1">
      <alignment horizontal="right" readingOrder="0" vertical="bottom"/>
    </xf>
    <xf borderId="0" fillId="0" fontId="0" numFmtId="0" xfId="0" applyAlignment="1" applyFont="1">
      <alignment readingOrder="0" vertical="bottom"/>
    </xf>
    <xf borderId="1" fillId="8" fontId="0" numFmtId="1" xfId="0" applyAlignment="1" applyBorder="1" applyFont="1" applyNumberFormat="1">
      <alignment horizontal="right" vertical="bottom"/>
    </xf>
    <xf borderId="0" fillId="0" fontId="0" numFmtId="0" xfId="0" applyAlignment="1" applyFont="1">
      <alignment vertical="bottom"/>
    </xf>
    <xf borderId="0" fillId="0" fontId="1" numFmtId="166" xfId="0" applyAlignment="1" applyFont="1" applyNumberFormat="1">
      <alignment shrinkToFit="0" wrapText="0"/>
    </xf>
    <xf borderId="2" fillId="0" fontId="1" numFmtId="166" xfId="0" applyAlignment="1" applyBorder="1" applyFont="1" applyNumberFormat="1">
      <alignment shrinkToFit="0" wrapText="0"/>
    </xf>
    <xf borderId="0" fillId="0" fontId="0" numFmtId="167" xfId="0" applyAlignment="1" applyFont="1" applyNumberFormat="1">
      <alignment horizontal="right" vertical="bottom"/>
    </xf>
    <xf borderId="0" fillId="0" fontId="0" numFmtId="14" xfId="0" applyAlignment="1" applyFont="1" applyNumberFormat="1">
      <alignment vertical="bottom"/>
    </xf>
    <xf borderId="0" fillId="7" fontId="0" numFmtId="49" xfId="0" applyAlignment="1" applyFont="1" applyNumberFormat="1">
      <alignment readingOrder="0" vertical="bottom"/>
    </xf>
    <xf borderId="0" fillId="0" fontId="0" numFmtId="1" xfId="0" applyAlignment="1" applyFont="1" applyNumberFormat="1">
      <alignment vertical="bottom"/>
    </xf>
    <xf borderId="0" fillId="8" fontId="0" numFmtId="1" xfId="0" applyAlignment="1" applyFont="1" applyNumberFormat="1">
      <alignment horizontal="right" readingOrder="0" vertical="bottom"/>
    </xf>
    <xf borderId="0" fillId="8" fontId="1" numFmtId="1" xfId="0" applyAlignment="1" applyFont="1" applyNumberFormat="1">
      <alignment horizontal="right" vertical="bottom"/>
    </xf>
    <xf borderId="0" fillId="9" fontId="0" numFmtId="0" xfId="0" applyAlignment="1" applyFont="1">
      <alignment readingOrder="0" vertical="bottom"/>
    </xf>
    <xf borderId="0" fillId="8" fontId="0" numFmtId="0" xfId="0" applyAlignment="1" applyFont="1">
      <alignment horizontal="right" readingOrder="0" vertical="bottom"/>
    </xf>
    <xf borderId="0" fillId="0" fontId="0" numFmtId="0" xfId="0" applyAlignment="1" applyFont="1">
      <alignment horizontal="right" vertical="bottom"/>
    </xf>
    <xf borderId="0" fillId="0" fontId="0" numFmtId="10" xfId="0" applyAlignment="1" applyFont="1" applyNumberFormat="1">
      <alignment horizontal="center" vertical="bottom"/>
    </xf>
    <xf borderId="0" fillId="0" fontId="0" numFmtId="1" xfId="0" applyAlignment="1" applyFont="1" applyNumberFormat="1">
      <alignment horizontal="right" vertical="bottom"/>
    </xf>
    <xf borderId="0" fillId="8" fontId="0" numFmtId="1" xfId="0" applyAlignment="1" applyFont="1" applyNumberFormat="1">
      <alignment horizontal="right" vertical="bottom"/>
    </xf>
    <xf borderId="0" fillId="8" fontId="0" numFmtId="0" xfId="0" applyAlignment="1" applyFont="1">
      <alignment horizontal="right" vertical="bottom"/>
    </xf>
    <xf borderId="0" fillId="0" fontId="0" numFmtId="167" xfId="0" applyAlignment="1" applyFont="1" applyNumberFormat="1">
      <alignment horizontal="right" readingOrder="0" vertical="bottom"/>
    </xf>
    <xf borderId="0" fillId="7" fontId="0" numFmtId="49" xfId="0" applyAlignment="1" applyFont="1" applyNumberFormat="1">
      <alignment vertical="bottom"/>
    </xf>
    <xf borderId="0" fillId="9" fontId="0" numFmtId="0" xfId="0" applyAlignment="1" applyFont="1">
      <alignment vertical="bottom"/>
    </xf>
    <xf borderId="0" fillId="0" fontId="0" numFmtId="167" xfId="0" applyAlignment="1" applyFont="1" applyNumberFormat="1">
      <alignment readingOrder="0" shrinkToFit="0" wrapText="0"/>
    </xf>
    <xf borderId="0" fillId="0" fontId="0" numFmtId="14" xfId="0" applyAlignment="1" applyFont="1" applyNumberFormat="1">
      <alignment horizontal="left" shrinkToFit="0" wrapText="0"/>
    </xf>
    <xf borderId="0" fillId="0" fontId="1" numFmtId="167" xfId="0" applyAlignment="1" applyFont="1" applyNumberFormat="1">
      <alignment shrinkToFit="0" wrapText="0"/>
    </xf>
    <xf borderId="2" fillId="0" fontId="1" numFmtId="167" xfId="0" applyAlignment="1" applyBorder="1" applyFont="1" applyNumberFormat="1">
      <alignment shrinkToFit="0" wrapText="0"/>
    </xf>
    <xf borderId="0" fillId="0" fontId="0" numFmtId="167" xfId="0" applyAlignment="1" applyFont="1" applyNumberFormat="1">
      <alignment readingOrder="0" shrinkToFit="0" wrapText="0"/>
    </xf>
    <xf borderId="0" fillId="0" fontId="0" numFmtId="166" xfId="0" applyAlignment="1" applyFont="1" applyNumberFormat="1">
      <alignment readingOrder="0" shrinkToFit="0" wrapText="0"/>
    </xf>
    <xf borderId="0" fillId="0" fontId="1" numFmtId="10" xfId="0" applyAlignment="1" applyFont="1" applyNumberFormat="1">
      <alignment shrinkToFit="0" wrapText="0"/>
    </xf>
    <xf borderId="0" fillId="0" fontId="6" numFmtId="0" xfId="0" applyAlignment="1" applyFont="1">
      <alignment readingOrder="0"/>
    </xf>
    <xf borderId="0" fillId="0" fontId="1" numFmtId="167" xfId="0" applyAlignment="1" applyFont="1" applyNumberFormat="1">
      <alignment shrinkToFit="0" wrapText="0"/>
    </xf>
    <xf borderId="2" fillId="0" fontId="1" numFmtId="167" xfId="0" applyAlignment="1" applyBorder="1" applyFont="1" applyNumberFormat="1">
      <alignment shrinkToFit="0" wrapText="0"/>
    </xf>
    <xf borderId="0" fillId="0" fontId="0" numFmtId="167" xfId="0" applyAlignment="1" applyFont="1" applyNumberFormat="1">
      <alignment horizontal="right" readingOrder="0" vertical="bottom"/>
    </xf>
    <xf borderId="0" fillId="0" fontId="2" numFmtId="0" xfId="0" applyAlignment="1" applyFont="1">
      <alignment vertical="bottom"/>
    </xf>
    <xf borderId="0" fillId="0" fontId="2" numFmtId="1" xfId="0" applyAlignment="1" applyFont="1" applyNumberFormat="1">
      <alignment vertical="bottom"/>
    </xf>
    <xf borderId="0" fillId="0" fontId="0" numFmtId="10" xfId="0" applyAlignment="1" applyFont="1" applyNumberFormat="1">
      <alignment vertical="bottom"/>
    </xf>
    <xf borderId="0" fillId="0" fontId="0" numFmtId="49" xfId="0" applyAlignment="1" applyFont="1" applyNumberFormat="1">
      <alignment readingOrder="0" vertical="bottom"/>
    </xf>
    <xf borderId="4" fillId="0" fontId="2" numFmtId="0" xfId="0" applyAlignment="1" applyBorder="1" applyFont="1">
      <alignment vertical="bottom"/>
    </xf>
    <xf borderId="5" fillId="7" fontId="0" numFmtId="49" xfId="0" applyAlignment="1" applyBorder="1" applyFont="1" applyNumberFormat="1">
      <alignment vertical="bottom"/>
    </xf>
    <xf borderId="4" fillId="0" fontId="0" numFmtId="1" xfId="0" applyAlignment="1" applyBorder="1" applyFont="1" applyNumberFormat="1">
      <alignment vertical="bottom"/>
    </xf>
    <xf borderId="5" fillId="8" fontId="0" numFmtId="1" xfId="0" applyAlignment="1" applyBorder="1" applyFont="1" applyNumberFormat="1">
      <alignment horizontal="right" vertical="bottom"/>
    </xf>
    <xf borderId="5" fillId="8" fontId="1" numFmtId="1" xfId="0" applyAlignment="1" applyBorder="1" applyFont="1" applyNumberFormat="1">
      <alignment horizontal="right" vertical="bottom"/>
    </xf>
    <xf borderId="5" fillId="9" fontId="0" numFmtId="0" xfId="0" applyAlignment="1" applyBorder="1" applyFont="1">
      <alignment vertical="bottom"/>
    </xf>
    <xf borderId="5" fillId="8" fontId="0" numFmtId="0" xfId="0" applyAlignment="1" applyBorder="1" applyFont="1">
      <alignment horizontal="right" vertical="bottom"/>
    </xf>
    <xf borderId="4" fillId="0" fontId="0" numFmtId="49" xfId="0" applyAlignment="1" applyBorder="1" applyFont="1" applyNumberFormat="1">
      <alignment shrinkToFit="0" vertical="bottom" wrapText="0"/>
    </xf>
    <xf borderId="6" fillId="7" fontId="0" numFmtId="49" xfId="0" applyAlignment="1" applyBorder="1" applyFont="1" applyNumberFormat="1">
      <alignment readingOrder="0" vertical="bottom"/>
    </xf>
    <xf borderId="6" fillId="8" fontId="0" numFmtId="1" xfId="0" applyAlignment="1" applyBorder="1" applyFont="1" applyNumberFormat="1">
      <alignment horizontal="right" readingOrder="0" vertical="bottom"/>
    </xf>
    <xf borderId="6" fillId="8" fontId="1" numFmtId="1" xfId="0" applyAlignment="1" applyBorder="1" applyFont="1" applyNumberFormat="1">
      <alignment horizontal="right" vertical="bottom"/>
    </xf>
    <xf borderId="6" fillId="9" fontId="0" numFmtId="0" xfId="0" applyAlignment="1" applyBorder="1" applyFont="1">
      <alignment readingOrder="0" vertical="bottom"/>
    </xf>
    <xf borderId="6" fillId="8" fontId="0" numFmtId="0" xfId="0" applyAlignment="1" applyBorder="1" applyFont="1">
      <alignment horizontal="right" readingOrder="0" vertical="bottom"/>
    </xf>
    <xf borderId="0" fillId="0" fontId="2" numFmtId="1" xfId="0" applyAlignment="1" applyFont="1" applyNumberFormat="1">
      <alignment horizontal="right" vertical="bottom"/>
    </xf>
    <xf borderId="0" fillId="0" fontId="0" numFmtId="10" xfId="0" applyAlignment="1" applyFont="1" applyNumberFormat="1">
      <alignment horizontal="right" vertical="bottom"/>
    </xf>
    <xf borderId="7" fillId="7" fontId="1" numFmtId="0" xfId="0" applyAlignment="1" applyBorder="1" applyFont="1">
      <alignment shrinkToFit="0" wrapText="0"/>
    </xf>
    <xf borderId="7" fillId="8" fontId="1" numFmtId="0" xfId="0" applyAlignment="1" applyBorder="1" applyFont="1">
      <alignment shrinkToFit="0" wrapText="0"/>
    </xf>
    <xf borderId="7" fillId="9" fontId="1" numFmtId="0" xfId="0" applyAlignment="1" applyBorder="1" applyFont="1">
      <alignment shrinkToFit="0" wrapText="0"/>
    </xf>
    <xf borderId="8" fillId="0" fontId="1" numFmtId="167" xfId="0" applyAlignment="1" applyBorder="1" applyFont="1" applyNumberFormat="1">
      <alignment shrinkToFit="0" wrapText="0"/>
    </xf>
    <xf borderId="8" fillId="0" fontId="1" numFmtId="0" xfId="0" applyAlignment="1" applyBorder="1" applyFont="1">
      <alignment shrinkToFit="0" wrapText="0"/>
    </xf>
    <xf borderId="8" fillId="7" fontId="1" numFmtId="0" xfId="0" applyAlignment="1" applyBorder="1" applyFont="1">
      <alignment shrinkToFit="0" wrapText="0"/>
    </xf>
    <xf borderId="8" fillId="0" fontId="1" numFmtId="0" xfId="0" applyAlignment="1" applyBorder="1" applyFont="1">
      <alignment horizontal="left" shrinkToFit="0" wrapText="0"/>
    </xf>
    <xf borderId="8" fillId="8" fontId="1" numFmtId="0" xfId="0" applyAlignment="1" applyBorder="1" applyFont="1">
      <alignment shrinkToFit="0" wrapText="0"/>
    </xf>
    <xf borderId="8" fillId="9" fontId="1" numFmtId="0" xfId="0" applyAlignment="1" applyBorder="1" applyFont="1">
      <alignment shrinkToFit="0" wrapText="0"/>
    </xf>
    <xf borderId="8" fillId="0" fontId="1" numFmtId="10" xfId="0" applyAlignment="1" applyBorder="1" applyFont="1" applyNumberFormat="1">
      <alignment shrinkToFit="0" wrapText="0"/>
    </xf>
    <xf borderId="8" fillId="0" fontId="1" numFmtId="0" xfId="0" applyAlignment="1" applyBorder="1" applyFont="1">
      <alignment horizontal="right" readingOrder="0" shrinkToFit="0" wrapText="0"/>
    </xf>
    <xf borderId="8" fillId="0" fontId="1" numFmtId="1" xfId="0" applyAlignment="1" applyBorder="1" applyFont="1" applyNumberFormat="1">
      <alignment shrinkToFit="0" wrapText="0"/>
    </xf>
    <xf borderId="9" fillId="7" fontId="0" numFmtId="49" xfId="0" applyAlignment="1" applyBorder="1" applyFont="1" applyNumberFormat="1">
      <alignment readingOrder="0" shrinkToFit="0" wrapText="0"/>
    </xf>
    <xf borderId="0" fillId="0" fontId="0" numFmtId="1" xfId="0" applyAlignment="1" applyFont="1" applyNumberFormat="1">
      <alignment horizontal="left" shrinkToFit="0" wrapText="0"/>
    </xf>
    <xf borderId="9" fillId="8" fontId="0" numFmtId="1" xfId="0" applyAlignment="1" applyBorder="1" applyFont="1" applyNumberFormat="1">
      <alignment readingOrder="0" shrinkToFit="0" wrapText="0"/>
    </xf>
    <xf borderId="9" fillId="8" fontId="1" numFmtId="1" xfId="0" applyAlignment="1" applyBorder="1" applyFont="1" applyNumberFormat="1">
      <alignment shrinkToFit="0" wrapText="0"/>
    </xf>
    <xf borderId="9" fillId="9" fontId="0" numFmtId="0" xfId="0" applyAlignment="1" applyBorder="1" applyFont="1">
      <alignment readingOrder="0" shrinkToFit="0" wrapText="0"/>
    </xf>
    <xf borderId="9" fillId="8" fontId="0" numFmtId="0" xfId="0" applyAlignment="1" applyBorder="1" applyFont="1">
      <alignment readingOrder="0" shrinkToFit="0" wrapText="0"/>
    </xf>
    <xf borderId="0" fillId="0" fontId="0" numFmtId="10" xfId="0" applyAlignment="1" applyFont="1" applyNumberFormat="1">
      <alignment horizontal="right" shrinkToFit="0" wrapText="0"/>
    </xf>
    <xf borderId="0" fillId="0" fontId="0" numFmtId="1" xfId="0" applyAlignment="1" applyFont="1" applyNumberFormat="1">
      <alignment horizontal="right" shrinkToFit="0" vertical="bottom" wrapText="0"/>
    </xf>
    <xf borderId="0" fillId="0" fontId="0" numFmtId="1" xfId="0" applyAlignment="1" applyFont="1" applyNumberFormat="1">
      <alignment shrinkToFit="0" wrapText="0"/>
    </xf>
    <xf borderId="0" fillId="0" fontId="0" numFmtId="167" xfId="0" applyAlignment="1" applyFont="1" applyNumberFormat="1">
      <alignment horizontal="right" readingOrder="0" shrinkToFit="0" vertical="bottom" wrapText="0"/>
    </xf>
    <xf borderId="0" fillId="0" fontId="0" numFmtId="14" xfId="0" applyAlignment="1" applyFont="1" applyNumberFormat="1">
      <alignment horizontal="left" shrinkToFit="0" vertical="bottom" wrapText="0"/>
    </xf>
    <xf borderId="4" fillId="0" fontId="2" numFmtId="0" xfId="0" applyAlignment="1" applyBorder="1" applyFont="1">
      <alignment vertical="bottom"/>
    </xf>
    <xf borderId="5" fillId="7" fontId="0" numFmtId="49" xfId="0" applyAlignment="1" applyBorder="1" applyFont="1" applyNumberFormat="1">
      <alignment readingOrder="0" shrinkToFit="0" vertical="bottom" wrapText="0"/>
    </xf>
    <xf borderId="4" fillId="0" fontId="0" numFmtId="1" xfId="0" applyAlignment="1" applyBorder="1" applyFont="1" applyNumberFormat="1">
      <alignment horizontal="left" shrinkToFit="0" vertical="bottom" wrapText="0"/>
    </xf>
    <xf borderId="5" fillId="8" fontId="0" numFmtId="1" xfId="0" applyAlignment="1" applyBorder="1" applyFont="1" applyNumberFormat="1">
      <alignment horizontal="right" shrinkToFit="0" vertical="bottom" wrapText="0"/>
    </xf>
    <xf borderId="5" fillId="8" fontId="0" numFmtId="1" xfId="0" applyAlignment="1" applyBorder="1" applyFont="1" applyNumberFormat="1">
      <alignment horizontal="right" readingOrder="0" shrinkToFit="0" vertical="bottom" wrapText="0"/>
    </xf>
    <xf borderId="5" fillId="8" fontId="1" numFmtId="1" xfId="0" applyAlignment="1" applyBorder="1" applyFont="1" applyNumberFormat="1">
      <alignment horizontal="right" shrinkToFit="0" vertical="bottom" wrapText="0"/>
    </xf>
    <xf borderId="5" fillId="9" fontId="0" numFmtId="0" xfId="0" applyAlignment="1" applyBorder="1" applyFont="1">
      <alignment readingOrder="0" shrinkToFit="0" vertical="bottom" wrapText="0"/>
    </xf>
    <xf borderId="5" fillId="8" fontId="0" numFmtId="0" xfId="0" applyAlignment="1" applyBorder="1" applyFont="1">
      <alignment horizontal="right" readingOrder="0" shrinkToFit="0" vertical="bottom" wrapText="0"/>
    </xf>
    <xf borderId="0" fillId="0" fontId="0" numFmtId="0" xfId="0" applyAlignment="1" applyFont="1">
      <alignment shrinkToFit="0" vertical="bottom" wrapText="0"/>
    </xf>
    <xf borderId="0" fillId="0" fontId="0" numFmtId="0" xfId="0" applyAlignment="1" applyFont="1">
      <alignment horizontal="right" shrinkToFit="0" vertical="bottom" wrapText="0"/>
    </xf>
    <xf borderId="0" fillId="0" fontId="0" numFmtId="10" xfId="0" applyAlignment="1" applyFont="1" applyNumberFormat="1">
      <alignment horizontal="right" shrinkToFit="0" vertical="bottom" wrapText="0"/>
    </xf>
    <xf borderId="0" fillId="0" fontId="0" numFmtId="1" xfId="0" applyAlignment="1" applyFont="1" applyNumberFormat="1">
      <alignment horizontal="right" shrinkToFit="0" vertical="bottom" wrapText="0"/>
    </xf>
    <xf borderId="4" fillId="0" fontId="0" numFmtId="1" xfId="0" applyAlignment="1" applyBorder="1" applyFont="1" applyNumberFormat="1">
      <alignment horizontal="left" shrinkToFit="0" vertical="bottom" wrapText="0"/>
    </xf>
    <xf borderId="5" fillId="8" fontId="0" numFmtId="0" xfId="0" applyAlignment="1" applyBorder="1" applyFont="1">
      <alignment horizontal="right" shrinkToFit="0" vertical="bottom" wrapText="0"/>
    </xf>
    <xf borderId="5" fillId="7" fontId="2" numFmtId="49" xfId="0" applyAlignment="1" applyBorder="1" applyFont="1" applyNumberFormat="1">
      <alignment readingOrder="0" vertical="bottom"/>
    </xf>
    <xf borderId="5" fillId="8" fontId="2" numFmtId="1" xfId="0" applyAlignment="1" applyBorder="1" applyFont="1" applyNumberFormat="1">
      <alignment readingOrder="0" vertical="bottom"/>
    </xf>
    <xf borderId="5" fillId="9" fontId="2" numFmtId="0" xfId="0" applyAlignment="1" applyBorder="1" applyFont="1">
      <alignment readingOrder="0" vertical="bottom"/>
    </xf>
    <xf borderId="5" fillId="8" fontId="2" numFmtId="0" xfId="0" applyAlignment="1" applyBorder="1" applyFont="1">
      <alignment readingOrder="0" vertical="bottom"/>
    </xf>
    <xf borderId="0" fillId="0" fontId="0" numFmtId="0" xfId="0" applyAlignment="1" applyFont="1">
      <alignment readingOrder="0" shrinkToFit="0" vertical="bottom" wrapText="0"/>
    </xf>
    <xf borderId="0" fillId="0" fontId="0" numFmtId="0" xfId="0" applyAlignment="1" applyFont="1">
      <alignment horizontal="left" readingOrder="0" shrinkToFit="0" vertical="bottom" wrapText="0"/>
    </xf>
    <xf borderId="0" fillId="0" fontId="0" numFmtId="167" xfId="0" applyAlignment="1" applyFont="1" applyNumberFormat="1">
      <alignment horizontal="right" shrinkToFit="0" vertical="bottom" wrapText="0"/>
    </xf>
    <xf borderId="0" fillId="0" fontId="0" numFmtId="0" xfId="0" applyAlignment="1" applyFont="1">
      <alignment horizontal="left" shrinkToFit="0" vertical="bottom" wrapText="0"/>
    </xf>
    <xf borderId="5" fillId="7" fontId="2" numFmtId="49" xfId="0" applyAlignment="1" applyBorder="1" applyFont="1" applyNumberFormat="1">
      <alignment readingOrder="0" vertical="bottom"/>
    </xf>
    <xf borderId="5" fillId="9" fontId="2" numFmtId="0" xfId="0" applyAlignment="1" applyBorder="1" applyFont="1">
      <alignment readingOrder="0" vertical="bottom"/>
    </xf>
    <xf borderId="0" fillId="0" fontId="0" numFmtId="0" xfId="0" applyAlignment="1" applyFont="1">
      <alignment shrinkToFit="0" vertical="bottom" wrapText="0"/>
    </xf>
    <xf borderId="5" fillId="7" fontId="2" numFmtId="49" xfId="0" applyAlignment="1" applyBorder="1" applyFont="1" applyNumberFormat="1">
      <alignment vertical="bottom"/>
    </xf>
    <xf borderId="5" fillId="9" fontId="2" numFmtId="0" xfId="0" applyAlignment="1" applyBorder="1" applyFont="1">
      <alignment vertical="bottom"/>
    </xf>
    <xf borderId="0" fillId="0" fontId="0" numFmtId="0" xfId="0" applyAlignment="1" applyFont="1">
      <alignment horizontal="center" shrinkToFit="0" vertical="bottom" wrapText="0"/>
    </xf>
    <xf borderId="6" fillId="7" fontId="2" numFmtId="49" xfId="0" applyAlignment="1" applyBorder="1" applyFont="1" applyNumberFormat="1">
      <alignment readingOrder="0" vertical="bottom"/>
    </xf>
    <xf borderId="6" fillId="8" fontId="2" numFmtId="1" xfId="0" applyAlignment="1" applyBorder="1" applyFont="1" applyNumberFormat="1">
      <alignment readingOrder="0" vertical="bottom"/>
    </xf>
    <xf borderId="6" fillId="8" fontId="1" numFmtId="1" xfId="0" applyAlignment="1" applyBorder="1" applyFont="1" applyNumberFormat="1">
      <alignment horizontal="right" shrinkToFit="0" vertical="bottom" wrapText="0"/>
    </xf>
    <xf borderId="6" fillId="9" fontId="2" numFmtId="0" xfId="0" applyAlignment="1" applyBorder="1" applyFont="1">
      <alignment readingOrder="0" vertical="bottom"/>
    </xf>
    <xf borderId="6" fillId="8" fontId="2" numFmtId="0" xfId="0" applyAlignment="1" applyBorder="1" applyFont="1">
      <alignment readingOrder="0" vertical="bottom"/>
    </xf>
    <xf borderId="0" fillId="0" fontId="2" numFmtId="167" xfId="0" applyAlignment="1" applyFont="1" applyNumberFormat="1">
      <alignment readingOrder="0" vertical="bottom"/>
    </xf>
    <xf borderId="0" fillId="0" fontId="1" numFmtId="0" xfId="0" applyAlignment="1" applyFont="1">
      <alignment horizontal="left" readingOrder="0" shrinkToFit="0" wrapText="0"/>
    </xf>
    <xf borderId="0" fillId="7" fontId="1" numFmtId="0" xfId="0" applyAlignment="1" applyFont="1">
      <alignment shrinkToFit="0" wrapText="0"/>
    </xf>
    <xf borderId="0" fillId="8" fontId="1" numFmtId="0" xfId="0" applyAlignment="1" applyFont="1">
      <alignment shrinkToFit="0" wrapText="0"/>
    </xf>
    <xf borderId="0" fillId="9" fontId="1" numFmtId="0" xfId="0" applyAlignment="1" applyFont="1">
      <alignment shrinkToFit="0" wrapText="0"/>
    </xf>
    <xf borderId="8" fillId="0" fontId="1" numFmtId="167" xfId="0" applyAlignment="1" applyBorder="1" applyFont="1" applyNumberFormat="1">
      <alignment horizontal="right" shrinkToFit="0" wrapText="0"/>
    </xf>
    <xf borderId="0" fillId="0" fontId="0" numFmtId="167" xfId="0" applyAlignment="1" applyFont="1" applyNumberFormat="1">
      <alignment horizontal="right" readingOrder="0" shrinkToFit="0" wrapText="0"/>
    </xf>
    <xf borderId="0" fillId="0" fontId="2" numFmtId="0" xfId="0" applyFont="1"/>
    <xf borderId="0" fillId="0" fontId="0" numFmtId="0" xfId="0" applyAlignment="1" applyFont="1">
      <alignment horizontal="right" readingOrder="0" shrinkToFit="0" wrapText="0"/>
    </xf>
    <xf borderId="0" fillId="0" fontId="0" numFmtId="14" xfId="0" applyAlignment="1" applyFont="1" applyNumberFormat="1">
      <alignment horizontal="right" readingOrder="0" shrinkToFit="0" wrapText="0"/>
    </xf>
    <xf borderId="0" fillId="0" fontId="0" numFmtId="167" xfId="0" applyAlignment="1" applyFont="1" applyNumberFormat="1">
      <alignment horizontal="right" shrinkToFit="0" vertical="bottom" wrapText="0"/>
    </xf>
    <xf borderId="5" fillId="7" fontId="2" numFmtId="49" xfId="0" applyAlignment="1" applyBorder="1" applyFont="1" applyNumberFormat="1">
      <alignment readingOrder="0" vertical="bottom"/>
    </xf>
    <xf borderId="5" fillId="8" fontId="2" numFmtId="1" xfId="0" applyAlignment="1" applyBorder="1" applyFont="1" applyNumberFormat="1">
      <alignment readingOrder="0" vertical="bottom"/>
    </xf>
    <xf borderId="5" fillId="9" fontId="2" numFmtId="0" xfId="0" applyAlignment="1" applyBorder="1" applyFont="1">
      <alignment readingOrder="0" vertical="bottom"/>
    </xf>
    <xf borderId="5" fillId="8" fontId="2" numFmtId="0" xfId="0" applyAlignment="1" applyBorder="1" applyFont="1">
      <alignment readingOrder="0" vertical="bottom"/>
    </xf>
    <xf borderId="0" fillId="0" fontId="0" numFmtId="1" xfId="0" applyAlignment="1" applyFont="1" applyNumberFormat="1">
      <alignment horizontal="center" shrinkToFit="0" vertical="bottom" wrapText="0"/>
    </xf>
    <xf borderId="0" fillId="0" fontId="0" numFmtId="167" xfId="0" applyAlignment="1" applyFont="1" applyNumberFormat="1">
      <alignment horizontal="right" readingOrder="0" shrinkToFit="0" vertical="bottom" wrapText="0"/>
    </xf>
    <xf borderId="0" fillId="0" fontId="2" numFmtId="0" xfId="0" applyAlignment="1" applyFont="1">
      <alignment readingOrder="0" vertical="bottom"/>
    </xf>
    <xf borderId="4" fillId="0" fontId="6" numFmtId="0" xfId="0" applyAlignment="1" applyBorder="1" applyFont="1">
      <alignment vertical="bottom"/>
    </xf>
    <xf borderId="5" fillId="7" fontId="2" numFmtId="49" xfId="0" applyAlignment="1" applyBorder="1" applyFont="1" applyNumberFormat="1">
      <alignment vertical="bottom"/>
    </xf>
    <xf borderId="5" fillId="8" fontId="6" numFmtId="1" xfId="0" applyAlignment="1" applyBorder="1" applyFont="1" applyNumberFormat="1">
      <alignment readingOrder="0" vertical="bottom"/>
    </xf>
    <xf borderId="5" fillId="8" fontId="6" numFmtId="0" xfId="0" applyAlignment="1" applyBorder="1" applyFont="1">
      <alignment readingOrder="0" vertical="bottom"/>
    </xf>
    <xf borderId="0" fillId="0" fontId="6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0" numFmtId="10" xfId="0" applyAlignment="1" applyFont="1" applyNumberFormat="1">
      <alignment horizontal="center" shrinkToFit="0" vertical="bottom" wrapText="0"/>
    </xf>
    <xf borderId="0" fillId="0" fontId="0" numFmtId="49" xfId="0" applyAlignment="1" applyFont="1" applyNumberFormat="1">
      <alignment horizontal="left" shrinkToFit="0" vertical="bottom" wrapText="0"/>
    </xf>
    <xf borderId="8" fillId="0" fontId="1" numFmtId="166" xfId="0" applyAlignment="1" applyBorder="1" applyFont="1" applyNumberFormat="1">
      <alignment shrinkToFit="0" wrapText="0"/>
    </xf>
    <xf borderId="8" fillId="0" fontId="1" numFmtId="0" xfId="0" applyAlignment="1" applyBorder="1" applyFont="1">
      <alignment horizontal="right" shrinkToFit="0" wrapText="0"/>
    </xf>
    <xf borderId="8" fillId="0" fontId="1" numFmtId="0" xfId="0" applyAlignment="1" applyBorder="1" applyFont="1">
      <alignment readingOrder="0" shrinkToFit="0" wrapText="0"/>
    </xf>
    <xf borderId="0" fillId="0" fontId="0" numFmtId="0" xfId="0" applyAlignment="1" applyFont="1">
      <alignment horizontal="right" shrinkToFit="0" wrapText="0"/>
    </xf>
    <xf borderId="0" fillId="0" fontId="2" numFmtId="166" xfId="0" applyAlignment="1" applyFont="1" applyNumberFormat="1">
      <alignment horizontal="right" shrinkToFit="0" vertical="bottom" wrapText="0"/>
    </xf>
    <xf borderId="0" fillId="0" fontId="2" numFmtId="14" xfId="0" applyAlignment="1" applyFont="1" applyNumberFormat="1">
      <alignment horizontal="left" shrinkToFit="0" vertical="bottom" wrapText="0"/>
    </xf>
    <xf borderId="5" fillId="7" fontId="2" numFmtId="49" xfId="0" applyAlignment="1" applyBorder="1" applyFont="1" applyNumberFormat="1">
      <alignment readingOrder="0" shrinkToFit="0" vertical="bottom" wrapText="0"/>
    </xf>
    <xf borderId="4" fillId="0" fontId="2" numFmtId="0" xfId="0" applyAlignment="1" applyBorder="1" applyFont="1">
      <alignment horizontal="left" shrinkToFit="0" vertical="bottom" wrapText="0"/>
    </xf>
    <xf borderId="5" fillId="8" fontId="2" numFmtId="1" xfId="0" applyAlignment="1" applyBorder="1" applyFont="1" applyNumberFormat="1">
      <alignment horizontal="right" readingOrder="0" shrinkToFit="0" vertical="bottom" wrapText="0"/>
    </xf>
    <xf borderId="5" fillId="9" fontId="2" numFmtId="0" xfId="0" applyAlignment="1" applyBorder="1" applyFont="1">
      <alignment readingOrder="0" shrinkToFit="0" vertical="bottom" wrapText="0"/>
    </xf>
    <xf borderId="5" fillId="8" fontId="2" numFmtId="0" xfId="0" applyAlignment="1" applyBorder="1" applyFont="1">
      <alignment horizontal="right" shrinkToFit="0" vertical="bottom" wrapText="0"/>
    </xf>
    <xf borderId="5" fillId="8" fontId="2" numFmtId="0" xfId="0" applyAlignment="1" applyBorder="1" applyFont="1">
      <alignment horizontal="right"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horizontal="right" shrinkToFit="0" vertical="bottom" wrapText="0"/>
    </xf>
    <xf borderId="0" fillId="0" fontId="2" numFmtId="10" xfId="0" applyAlignment="1" applyFont="1" applyNumberFormat="1">
      <alignment horizontal="right" shrinkToFit="0" vertical="bottom" wrapText="0"/>
    </xf>
    <xf borderId="5" fillId="8" fontId="2" numFmtId="1" xfId="0" applyAlignment="1" applyBorder="1" applyFont="1" applyNumberFormat="1">
      <alignment horizontal="right" shrinkToFit="0" vertical="bottom" wrapText="0"/>
    </xf>
    <xf borderId="0" fillId="0" fontId="2" numFmtId="166" xfId="0" applyAlignment="1" applyFont="1" applyNumberFormat="1">
      <alignment horizontal="right" readingOrder="0" shrinkToFit="0" vertical="bottom" wrapText="0"/>
    </xf>
    <xf borderId="0" fillId="0" fontId="2" numFmtId="0" xfId="0" applyAlignment="1" applyFont="1">
      <alignment horizontal="right" shrinkToFit="0" vertical="bottom" wrapText="0"/>
    </xf>
    <xf borderId="0" fillId="0" fontId="2" numFmtId="0" xfId="0" applyAlignment="1" applyFont="1">
      <alignment readingOrder="0" shrinkToFit="0" vertical="bottom" wrapText="0"/>
    </xf>
    <xf borderId="5" fillId="7" fontId="0" numFmtId="49" xfId="0" applyAlignment="1" applyBorder="1" applyFont="1" applyNumberFormat="1">
      <alignment readingOrder="0" shrinkToFit="0" wrapText="0"/>
    </xf>
    <xf borderId="5" fillId="9" fontId="0" numFmtId="0" xfId="0" applyAlignment="1" applyBorder="1" applyFont="1">
      <alignment readingOrder="0" shrinkToFit="0" wrapText="0"/>
    </xf>
    <xf borderId="0" fillId="0" fontId="2" numFmtId="0" xfId="0" applyAlignment="1" applyFont="1">
      <alignment horizontal="left" shrinkToFit="0" vertical="bottom" wrapText="0"/>
    </xf>
    <xf borderId="5" fillId="8" fontId="7" numFmtId="1" xfId="0" applyAlignment="1" applyBorder="1" applyFont="1" applyNumberFormat="1">
      <alignment horizontal="right"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horizontal="left" readingOrder="0" shrinkToFit="0" vertical="bottom" wrapText="0"/>
    </xf>
    <xf borderId="6" fillId="7" fontId="2" numFmtId="49" xfId="0" applyAlignment="1" applyBorder="1" applyFont="1" applyNumberFormat="1">
      <alignment readingOrder="0" shrinkToFit="0" vertical="bottom" wrapText="0"/>
    </xf>
    <xf borderId="6" fillId="8" fontId="2" numFmtId="1" xfId="0" applyAlignment="1" applyBorder="1" applyFont="1" applyNumberFormat="1">
      <alignment readingOrder="0" vertical="bottom"/>
    </xf>
    <xf borderId="6" fillId="8" fontId="7" numFmtId="1" xfId="0" applyAlignment="1" applyBorder="1" applyFont="1" applyNumberFormat="1">
      <alignment horizontal="right" shrinkToFit="0" vertical="bottom" wrapText="0"/>
    </xf>
    <xf borderId="6" fillId="9" fontId="2" numFmtId="0" xfId="0" applyAlignment="1" applyBorder="1" applyFont="1">
      <alignment readingOrder="0" shrinkToFit="0" vertical="bottom" wrapText="0"/>
    </xf>
    <xf borderId="6" fillId="8" fontId="2" numFmtId="0" xfId="0" applyAlignment="1" applyBorder="1" applyFont="1">
      <alignment readingOrder="0" vertical="bottom"/>
    </xf>
    <xf borderId="6" fillId="7" fontId="2" numFmtId="49" xfId="0" applyAlignment="1" applyBorder="1" applyFont="1" applyNumberFormat="1">
      <alignment readingOrder="0" vertical="bottom"/>
    </xf>
    <xf borderId="6" fillId="9" fontId="2" numFmtId="0" xfId="0" applyAlignment="1" applyBorder="1" applyFont="1">
      <alignment readingOrder="0" vertical="bottom"/>
    </xf>
    <xf borderId="4" fillId="0" fontId="2" numFmtId="0" xfId="0" applyAlignment="1" applyBorder="1" applyFont="1">
      <alignment readingOrder="0" vertical="bottom"/>
    </xf>
    <xf borderId="0" fillId="0" fontId="1" numFmtId="10" xfId="0" applyAlignment="1" applyFont="1" applyNumberFormat="1">
      <alignment horizontal="left" shrinkToFit="0" wrapText="0"/>
    </xf>
    <xf borderId="8" fillId="0" fontId="1" numFmtId="10" xfId="0" applyAlignment="1" applyBorder="1" applyFont="1" applyNumberFormat="1">
      <alignment horizontal="right" shrinkToFit="0" wrapText="0"/>
    </xf>
    <xf borderId="9" fillId="7" fontId="0" numFmtId="49" xfId="0" applyAlignment="1" applyBorder="1" applyFont="1" applyNumberFormat="1">
      <alignment shrinkToFit="0" wrapText="0"/>
    </xf>
    <xf borderId="9" fillId="9" fontId="0" numFmtId="0" xfId="0" applyAlignment="1" applyBorder="1" applyFont="1">
      <alignment shrinkToFit="0" wrapText="0"/>
    </xf>
    <xf borderId="9" fillId="8" fontId="1" numFmtId="0" xfId="0" applyAlignment="1" applyBorder="1" applyFont="1">
      <alignment shrinkToFit="0" wrapText="0"/>
    </xf>
    <xf borderId="1" fillId="7" fontId="0" numFmtId="49" xfId="0" applyAlignment="1" applyBorder="1" applyFont="1" applyNumberFormat="1">
      <alignment shrinkToFit="0" wrapText="0"/>
    </xf>
    <xf borderId="1" fillId="9" fontId="0" numFmtId="0" xfId="0" applyAlignment="1" applyBorder="1" applyFont="1">
      <alignment shrinkToFit="0" wrapText="0"/>
    </xf>
    <xf borderId="0" fillId="0" fontId="0" numFmtId="49" xfId="0" applyAlignment="1" applyFont="1" applyNumberFormat="1">
      <alignment shrinkToFit="0" wrapText="0"/>
    </xf>
    <xf borderId="0" fillId="0" fontId="0" numFmtId="49" xfId="0" applyAlignment="1" applyFont="1" applyNumberFormat="1">
      <alignment readingOrder="0" shrinkToFit="0" wrapText="0"/>
    </xf>
    <xf borderId="0" fillId="0" fontId="2" numFmtId="0" xfId="0" applyAlignment="1" applyFont="1">
      <alignment readingOrder="0"/>
    </xf>
    <xf borderId="9" fillId="8" fontId="0" numFmtId="1" xfId="0" applyAlignment="1" applyBorder="1" applyFont="1" applyNumberFormat="1">
      <alignment shrinkToFit="0" wrapText="0"/>
    </xf>
    <xf borderId="9" fillId="8" fontId="0" numFmtId="0" xfId="0" applyAlignment="1" applyBorder="1" applyFont="1">
      <alignment shrinkToFit="0" wrapText="0"/>
    </xf>
    <xf borderId="1" fillId="8" fontId="0" numFmtId="1" xfId="0" applyAlignment="1" applyBorder="1" applyFont="1" applyNumberFormat="1">
      <alignment shrinkToFit="0" wrapText="0"/>
    </xf>
    <xf borderId="1" fillId="8" fontId="0" numFmtId="0" xfId="0" applyAlignment="1" applyBorder="1" applyFont="1">
      <alignment shrinkToFit="0" wrapText="0"/>
    </xf>
    <xf borderId="0" fillId="0" fontId="0" numFmtId="166" xfId="0" applyAlignment="1" applyFont="1" applyNumberFormat="1">
      <alignment shrinkToFit="0" wrapText="0"/>
    </xf>
    <xf borderId="8" fillId="0" fontId="0" numFmtId="166" xfId="0" applyAlignment="1" applyBorder="1" applyFont="1" applyNumberFormat="1">
      <alignment shrinkToFit="0" wrapText="0"/>
    </xf>
    <xf borderId="8" fillId="0" fontId="0" numFmtId="0" xfId="0" applyAlignment="1" applyBorder="1" applyFont="1">
      <alignment shrinkToFit="0" wrapText="0"/>
    </xf>
    <xf borderId="8" fillId="7" fontId="0" numFmtId="0" xfId="0" applyAlignment="1" applyBorder="1" applyFont="1">
      <alignment shrinkToFit="0" wrapText="0"/>
    </xf>
    <xf borderId="8" fillId="0" fontId="0" numFmtId="0" xfId="0" applyAlignment="1" applyBorder="1" applyFont="1">
      <alignment horizontal="left" shrinkToFit="0" wrapText="0"/>
    </xf>
    <xf borderId="8" fillId="8" fontId="0" numFmtId="0" xfId="0" applyAlignment="1" applyBorder="1" applyFont="1">
      <alignment shrinkToFit="0" wrapText="0"/>
    </xf>
    <xf borderId="8" fillId="9" fontId="0" numFmtId="0" xfId="0" applyAlignment="1" applyBorder="1" applyFont="1">
      <alignment shrinkToFit="0" wrapText="0"/>
    </xf>
    <xf borderId="8" fillId="0" fontId="0" numFmtId="10" xfId="0" applyAlignment="1" applyBorder="1" applyFont="1" applyNumberFormat="1">
      <alignment shrinkToFit="0" wrapText="0"/>
    </xf>
    <xf borderId="8" fillId="0" fontId="0" numFmtId="0" xfId="0" applyAlignment="1" applyBorder="1" applyFont="1">
      <alignment horizontal="right" readingOrder="0" shrinkToFit="0" wrapText="0"/>
    </xf>
    <xf borderId="0" fillId="0" fontId="8" numFmtId="0" xfId="0" applyAlignment="1" applyFont="1">
      <alignment readingOrder="0"/>
    </xf>
    <xf quotePrefix="1" borderId="0" fillId="0" fontId="6" numFmtId="0" xfId="0" applyAlignment="1" applyFont="1">
      <alignment readingOrder="0"/>
    </xf>
    <xf borderId="0" fillId="0" fontId="6" numFmtId="10" xfId="0" applyFont="1" applyNumberFormat="1"/>
    <xf borderId="1" fillId="7" fontId="1" numFmtId="49" xfId="0" applyAlignment="1" applyBorder="1" applyFont="1" applyNumberFormat="1">
      <alignment shrinkToFit="0" wrapText="0"/>
    </xf>
    <xf borderId="0" fillId="0" fontId="1" numFmtId="0" xfId="0" applyAlignment="1" applyFont="1">
      <alignment shrinkToFit="0" wrapText="0"/>
    </xf>
    <xf borderId="0" fillId="0" fontId="1" numFmtId="10" xfId="0" applyAlignment="1" applyFont="1" applyNumberFormat="1">
      <alignment shrinkToFit="0" wrapText="0"/>
    </xf>
    <xf borderId="0" fillId="0" fontId="0" numFmtId="166" xfId="0" applyAlignment="1" applyFont="1" applyNumberForma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75"/>
  <cols>
    <col customWidth="1" min="1" max="1" width="13.0"/>
    <col customWidth="1" min="2" max="18" width="12.29"/>
  </cols>
  <sheetData>
    <row r="1" ht="13.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3" t="s">
        <v>10</v>
      </c>
      <c r="L1" s="1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</row>
    <row r="2" ht="13.5" customHeight="1">
      <c r="A2" s="5" t="s">
        <v>18</v>
      </c>
      <c r="B2" s="6">
        <f>LOOKUP($A2,'2026'!$AA$1:$CA$1,'2026'!$AA$2:$CB$2)</f>
        <v>2290</v>
      </c>
      <c r="C2" s="7">
        <f>LOOKUP($A2,'2025'!$AA$1:$CA$1,'2025'!$AA$2:$CB$2)</f>
        <v>1960</v>
      </c>
      <c r="D2" s="7">
        <f>LOOKUP($A2,'2024'!$AA$1:$CA$1,'2024'!$AA$2:$CB$2)</f>
        <v>2031</v>
      </c>
      <c r="E2" s="7">
        <f>LOOKUP($A2,'2023'!$AA$1:$CA$1,'2023'!$AA$2:$CB$2)</f>
        <v>1951</v>
      </c>
      <c r="F2" s="7">
        <f>LOOKUP($A2,'2022'!$AA$1:$CA$1,'2022'!$AA$2:$CB$2)</f>
        <v>2116</v>
      </c>
      <c r="G2" s="7">
        <f>LOOKUP($A2,'2021'!$AA$1:$CA$1,'2021'!$AA$2:$CB$2)</f>
        <v>2093</v>
      </c>
      <c r="H2" s="8">
        <f>LOOKUP($A2,'2020'!$AA$1:$CA$1,'2020'!$AA$2:$CB$2)</f>
        <v>2222</v>
      </c>
      <c r="I2" s="9">
        <f>LOOKUP($A2,'2019'!$AA$1:$CA$1,'2019'!$AA$2:$CB$2)</f>
        <v>2008</v>
      </c>
      <c r="J2" s="7">
        <f>LOOKUP($A2,'2018'!$AA$1:$CA$1,'2018'!$AA$2:$CB$2)</f>
        <v>2139</v>
      </c>
      <c r="K2" s="8">
        <f>LOOKUP($A2,'2017'!$AA$1:$CA$1,'2017'!$AA$2:$CB$2)</f>
        <v>2241</v>
      </c>
      <c r="L2" s="7">
        <f>LOOKUP($A2,'2016'!$AA$1:$CA$1,'2016'!$AA$2:$CA$2)</f>
        <v>2101</v>
      </c>
      <c r="M2" s="10">
        <f>LOOKUP($A2,'2015'!$AA$1:$CA$1,'2015'!$AA$2:$CA$2)</f>
        <v>2070</v>
      </c>
      <c r="N2" s="9">
        <f>LOOKUP($A2,'2014'!$AA$1:$BY$1,'2014'!$AA$2:$BY$2)</f>
        <v>2005</v>
      </c>
      <c r="O2" s="9">
        <f>LOOKUP($A2,'2013'!$AA$1:$BX$1,'2013'!$AA$2:$BX$2)</f>
        <v>2048</v>
      </c>
      <c r="P2" s="10">
        <f>LOOKUP($A2,'2012'!$AA$1:$BX$1,'2012'!$AA$2:$BX$2)</f>
        <v>2110</v>
      </c>
      <c r="Q2" s="8">
        <f>LOOKUP($A2,'2011'!$AA$1:$BX$1,'2011'!$AA$2:$BX$2)</f>
        <v>2107</v>
      </c>
      <c r="R2" s="10">
        <f>LOOKUP($A2,'2010'!$AA$1:$BX$1,'2010'!$AA$2:$BX$2)</f>
        <v>1944</v>
      </c>
    </row>
    <row r="3" ht="13.5" customHeight="1">
      <c r="A3" s="5" t="s">
        <v>19</v>
      </c>
      <c r="B3" s="6">
        <f>LOOKUP($A3,'2026'!$AA$1:$CA$1,'2026'!$AA$2:$CB$2)</f>
        <v>2242</v>
      </c>
      <c r="C3" s="11">
        <f>LOOKUP($A3,'2025'!$AA$1:$CA$1,'2025'!$AA$2:$CB$2)</f>
        <v>2232</v>
      </c>
      <c r="D3" s="7">
        <f>LOOKUP($A3,'2024'!$AA$1:$CA$1,'2024'!$AA$2:$CB$2)</f>
        <v>2104</v>
      </c>
      <c r="E3" s="7">
        <f>LOOKUP($A3,'2023'!$AA$1:$CA$1,'2023'!$AA$2:$CB$2)</f>
        <v>2088</v>
      </c>
      <c r="F3" s="11">
        <f>LOOKUP($A3,'2022'!$AA$1:$CA$1,'2022'!$AA$2:$CB$2)</f>
        <v>1985</v>
      </c>
      <c r="G3" s="7">
        <f>LOOKUP($A3,'2021'!$AA$1:$CA$1,'2021'!$AA$2:$CB$2)</f>
        <v>1920</v>
      </c>
      <c r="H3" s="9">
        <f>LOOKUP($A3,'2020'!$AA$1:$CA$1,'2020'!$AA$2:$CB$2)</f>
        <v>1969</v>
      </c>
      <c r="I3" s="9">
        <f>LOOKUP($A3,'2019'!$AA$1:$CA$1,'2019'!$AA$2:$CB$2)</f>
        <v>1991</v>
      </c>
      <c r="J3" s="7">
        <f>LOOKUP($A3,'2018'!$AA$1:$CA$1,'2018'!$AA$2:$CB$2)</f>
        <v>1969</v>
      </c>
      <c r="K3" s="7">
        <f>LOOKUP($A3,'2017'!$AA$1:$CA$1,'2017'!$AA$2:$CB$2)</f>
        <v>1848</v>
      </c>
      <c r="L3" s="9">
        <f>LOOKUP($A3,'2016'!$AA$1:$CA$1,'2016'!$AA$2:$CA$2)</f>
        <v>1939</v>
      </c>
      <c r="M3" s="9">
        <f>LOOKUP($A3,'2015'!$AA$1:$CA$1,'2015'!$AA$2:$CA$2)</f>
        <v>1975</v>
      </c>
      <c r="N3" s="10">
        <f>LOOKUP($A3,'2014'!$AA$1:$BY$1,'2014'!$AA$2:$BY$2)</f>
        <v>1954</v>
      </c>
      <c r="O3" s="9">
        <f>LOOKUP($A3,'2013'!$AA$1:$BX$1,'2013'!$AA$2:$BX$2)</f>
        <v>1901</v>
      </c>
      <c r="P3" s="9">
        <f>LOOKUP($A3,'2012'!$AA$1:$BX$1,'2012'!$AA$2:$BX$2)</f>
        <v>1796</v>
      </c>
      <c r="Q3" s="9">
        <f>LOOKUP($A3,'2011'!$AA$1:$BX$1,'2011'!$AA$2:$BX$2)</f>
        <v>1844</v>
      </c>
      <c r="R3" s="9">
        <f>LOOKUP($A3,'2010'!$AA$1:$BX$1,'2010'!$AA$2:$BX$2)</f>
        <v>1720</v>
      </c>
    </row>
    <row r="4" ht="13.5" customHeight="1">
      <c r="A4" s="5" t="s">
        <v>20</v>
      </c>
      <c r="B4" s="6">
        <f>LOOKUP($A4,'2026'!$AA$1:$CA$1,'2026'!$AA$2:$CB$2)</f>
        <v>2179</v>
      </c>
      <c r="C4" s="7">
        <f>LOOKUP($A4,'2025'!$AA$1:$CA$1,'2025'!$AA$2:$CB$2)</f>
        <v>2337</v>
      </c>
      <c r="D4" s="8">
        <f>LOOKUP($A4,'2024'!$AA$1:$CA$1,'2024'!$AA$2:$CB$2)</f>
        <v>2412</v>
      </c>
      <c r="E4" s="8">
        <f>LOOKUP($A4,'2023'!$AA$1:$CA$1,'2023'!$AA$2:$CB$2)</f>
        <v>2356</v>
      </c>
      <c r="F4" s="8">
        <f>LOOKUP($A4,'2022'!$AA$1:$CA$1,'2022'!$AA$2:$CB$2)</f>
        <v>2371</v>
      </c>
      <c r="G4" s="8">
        <f>LOOKUP($A4,'2021'!$AA$1:$CA$1,'2021'!$AA$2:$CB$2)</f>
        <v>2353</v>
      </c>
      <c r="H4" s="7">
        <f>LOOKUP($A4,'2020'!$AA$1:$CA$1,'2020'!$AA$2:$CB$2)</f>
        <v>2152</v>
      </c>
      <c r="I4" s="8">
        <f>LOOKUP($A4,'2019'!$AA$1:$CA$1,'2019'!$AA$2:$CB$2)</f>
        <v>2161</v>
      </c>
      <c r="J4" s="7">
        <f>LOOKUP($A4,'2018'!$AA$1:$CA$1,'2018'!$AA$2:$CB$2)</f>
        <v>1799</v>
      </c>
      <c r="K4" s="7">
        <f>LOOKUP($A4,'2017'!$AA$1:$CA$1,'2017'!$AA$2:$CB$2)</f>
        <v>1854</v>
      </c>
      <c r="L4" s="9">
        <f>LOOKUP($A4,'2016'!$AA$1:$CA$1,'2016'!$AA$2:$CA$2)</f>
        <v>1828</v>
      </c>
      <c r="M4" s="9">
        <f>LOOKUP($A4,'2015'!$AA$1:$CA$1,'2015'!$AA$2:$CA$2)</f>
        <v>1897</v>
      </c>
      <c r="N4" s="9">
        <f>LOOKUP($A4,'2014'!$AA$1:$BY$1,'2014'!$AA$2:$BY$2)</f>
        <v>1827</v>
      </c>
      <c r="O4" s="9">
        <f>LOOKUP($A4,'2013'!$AA$1:$BX$1,'2013'!$AA$2:$BX$2)</f>
        <v>1766</v>
      </c>
      <c r="P4" s="9">
        <f>LOOKUP($A4,'2012'!$AA$1:$BX$1,'2012'!$AA$2:$BX$2)</f>
        <v>1749</v>
      </c>
      <c r="Q4" s="9">
        <f>LOOKUP($A4,'2011'!$AA$1:$BX$1,'2011'!$AA$2:$BX$2)</f>
        <v>1569</v>
      </c>
      <c r="R4" s="9">
        <f>LOOKUP($A4,'2010'!$AA$1:$BX$1,'2010'!$AA$2:$BX$2)</f>
        <v>1778</v>
      </c>
    </row>
    <row r="5" ht="13.5" customHeight="1">
      <c r="A5" s="5" t="s">
        <v>21</v>
      </c>
      <c r="B5" s="6">
        <f>LOOKUP($A5,'2026'!$AA$1:$CA$1,'2026'!$AA$2:$CB$2)</f>
        <v>2157</v>
      </c>
      <c r="C5" s="8">
        <f>LOOKUP($A5,'2025'!$AA$1:$CA$1,'2025'!$AA$2:$CB$2)</f>
        <v>2294</v>
      </c>
      <c r="D5" s="7">
        <f>LOOKUP($A5,'2024'!$AA$1:$CA$1,'2024'!$AA$2:$CB$2)</f>
        <v>2094</v>
      </c>
      <c r="E5" s="7">
        <f>LOOKUP($A5,'2023'!$AA$1:$CA$1,'2023'!$AA$2:$CB$2)</f>
        <v>2015</v>
      </c>
      <c r="F5" s="7">
        <f>LOOKUP($A5,'2022'!$AA$1:$CA$1,'2022'!$AA$2:$CB$2)</f>
        <v>1984</v>
      </c>
      <c r="G5" s="7">
        <f>LOOKUP($A5,'2021'!$AA$1:$CA$1,'2021'!$AA$2:$CB$2)</f>
        <v>1988</v>
      </c>
      <c r="H5" s="7">
        <f>LOOKUP($A5,'2020'!$AA$1:$CA$1,'2020'!$AA$2:$CB$2)</f>
        <v>1985</v>
      </c>
      <c r="I5" s="9">
        <f>LOOKUP($A5,'2019'!$AA$1:$CA$1,'2019'!$AA$2:$CB$2)</f>
        <v>2048</v>
      </c>
      <c r="J5" s="7">
        <f>LOOKUP($A5,'2018'!$AA$1:$CA$1,'2018'!$AA$2:$CB$2)</f>
        <v>1918</v>
      </c>
      <c r="K5" s="7">
        <f>LOOKUP($A5,'2017'!$AA$1:$CA$1,'2017'!$AA$2:$CB$2)</f>
        <v>1934</v>
      </c>
      <c r="L5" s="9">
        <f>LOOKUP($A5,'2016'!$AA$1:$CA$1,'2016'!$AA$2:$CA$2)</f>
        <v>1823</v>
      </c>
      <c r="M5" s="9">
        <f>LOOKUP($A5,'2015'!$AA$1:$CA$1,'2015'!$AA$2:$CA$2)</f>
        <v>1912</v>
      </c>
      <c r="N5" s="8">
        <f>LOOKUP($A5,'2014'!$AA$1:$BY$1,'2014'!$AA$2:$BY$2)</f>
        <v>2021</v>
      </c>
      <c r="O5" s="9">
        <f>LOOKUP($A5,'2013'!$AA$1:$BX$1,'2013'!$AA$2:$BX$2)</f>
        <v>1711</v>
      </c>
      <c r="P5" s="9">
        <f>LOOKUP($A5,'2012'!$AA$1:$BX$1,'2012'!$AA$2:$BX$2)</f>
        <v>1576</v>
      </c>
      <c r="Q5" s="9">
        <f>LOOKUP($A5,'2011'!$AA$1:$BX$1,'2011'!$AA$2:$BX$2)</f>
        <v>1627</v>
      </c>
      <c r="R5" s="9">
        <f>LOOKUP($A5,'2010'!$AA$1:$BX$1,'2010'!$AA$2:$BX$2)</f>
        <v>1622</v>
      </c>
    </row>
    <row r="6" ht="13.5" customHeight="1">
      <c r="A6" s="5" t="s">
        <v>22</v>
      </c>
      <c r="B6" s="6">
        <f>LOOKUP($A6,'2026'!$AA$1:$CA$1,'2026'!$AA$2:$CB$2)</f>
        <v>2125</v>
      </c>
      <c r="C6" s="7">
        <f>LOOKUP($A6,'2025'!$AA$1:$CA$1,'2025'!$AA$2:$CB$2)</f>
        <v>2115</v>
      </c>
      <c r="D6" s="11">
        <f>LOOKUP($A6,'2024'!$AA$1:$CA$1,'2024'!$AA$2:$CB$2)</f>
        <v>2146</v>
      </c>
      <c r="E6" s="11">
        <f>LOOKUP($A6,'2023'!$AA$1:$CA$1,'2023'!$AA$2:$CB$2)</f>
        <v>2137</v>
      </c>
      <c r="F6" s="7">
        <f>LOOKUP($A6,'2022'!$AA$1:$CA$1,'2022'!$AA$2:$CB$2)</f>
        <v>2048</v>
      </c>
      <c r="G6" s="7">
        <f>LOOKUP($A6,'2021'!$AA$1:$CA$1,'2021'!$AA$2:$CB$2)</f>
        <v>2027</v>
      </c>
      <c r="H6" s="11">
        <f>LOOKUP($A6,'2020'!$AA$1:$CA$1,'2020'!$AA$2:$CB$2)</f>
        <v>2020</v>
      </c>
      <c r="I6" s="9">
        <f>LOOKUP($A6,'2019'!$AA$1:$CA$1,'2019'!$AA$2:$CB$2)</f>
        <v>2049</v>
      </c>
      <c r="J6" s="7">
        <f>LOOKUP($A6,'2018'!$AA$1:$CA$1,'2018'!$AA$2:$CB$2)</f>
        <v>2023</v>
      </c>
      <c r="K6" s="10">
        <f>LOOKUP($A6,'2017'!$AA$1:$CA$1,'2017'!$AA$2:$CB$2)</f>
        <v>2181</v>
      </c>
      <c r="L6" s="8">
        <f>LOOKUP($A6,'2016'!$AA$1:$CA$1,'2016'!$AA$2:$CA$2)</f>
        <v>2265</v>
      </c>
      <c r="M6" s="8">
        <f>LOOKUP($A6,'2015'!$AA$1:$CA$1,'2015'!$AA$2:$CA$2)</f>
        <v>2263</v>
      </c>
      <c r="N6" s="9">
        <f>LOOKUP($A6,'2014'!$AA$1:$BY$1,'2014'!$AA$2:$BY$2)</f>
        <v>2129</v>
      </c>
      <c r="O6" s="8">
        <f>LOOKUP($A6,'2013'!$AA$1:$BX$1,'2013'!$AA$2:$BX$2)</f>
        <v>2280</v>
      </c>
      <c r="P6" s="8">
        <f>LOOKUP($A6,'2012'!$AA$1:$BX$1,'2012'!$AA$2:$BX$2)</f>
        <v>2207</v>
      </c>
      <c r="Q6" s="10">
        <f>LOOKUP($A6,'2011'!$AA$1:$BX$1,'2011'!$AA$2:$BX$2)</f>
        <v>2085</v>
      </c>
      <c r="R6" s="8">
        <f>LOOKUP($A6,'2010'!$AA$1:$BX$1,'2010'!$AA$2:$BX$2)</f>
        <v>2096</v>
      </c>
    </row>
    <row r="7" ht="13.5" customHeight="1">
      <c r="A7" s="5" t="s">
        <v>23</v>
      </c>
      <c r="B7" s="6">
        <f>LOOKUP($A7,'2026'!$AA$1:$CA$1,'2026'!$AA$2:$CB$2)</f>
        <v>2017</v>
      </c>
      <c r="C7" s="7">
        <f>LOOKUP($A7,'2025'!$AA$1:$CA$1,'2025'!$AA$2:$CB$2)</f>
        <v>2025</v>
      </c>
      <c r="D7" s="7">
        <f>LOOKUP($A7,'2024'!$AA$1:$CA$1,'2024'!$AA$2:$CB$2)</f>
        <v>2118</v>
      </c>
      <c r="E7" s="7">
        <f>LOOKUP($A7,'2023'!$AA$1:$CA$1,'2023'!$AA$2:$CB$2)</f>
        <v>2098</v>
      </c>
      <c r="F7" s="7">
        <f>LOOKUP($A7,'2022'!$AA$1:$CA$1,'2022'!$AA$2:$CB$2)</f>
        <v>2076</v>
      </c>
      <c r="G7" s="7">
        <f>LOOKUP($A7,'2021'!$AA$1:$CA$1,'2021'!$AA$2:$CB$2)</f>
        <v>2131</v>
      </c>
      <c r="H7" s="7">
        <f>LOOKUP($A7,'2020'!$AA$1:$CA$1,'2020'!$AA$2:$CB$2)</f>
        <v>2131</v>
      </c>
      <c r="I7" s="11">
        <f>LOOKUP($A7,'2019'!$AA$1:$CA$1,'2019'!$AA$2:$CB$2)</f>
        <v>2230</v>
      </c>
      <c r="J7" s="8">
        <f>LOOKUP($A7,'2018'!$AA$1:$CA$1,'2018'!$AA$2:$CB$2)</f>
        <v>2255</v>
      </c>
      <c r="K7" s="7">
        <f>LOOKUP($A7,'2017'!$AA$1:$CA$1,'2017'!$AA$2:$CB$2)</f>
        <v>2005</v>
      </c>
      <c r="L7" s="10">
        <f>LOOKUP($A7,'2016'!$AA$1:$CA$1,'2016'!$AA$2:$CA$2)</f>
        <v>2030</v>
      </c>
      <c r="M7" s="12">
        <f>LOOKUP($A7,'2015'!$AA$1:$CA$1,'2015'!$AA$2:$CA$2)</f>
        <v>1920</v>
      </c>
      <c r="N7" s="9">
        <f>LOOKUP($A7,'2014'!$AA$1:$BY$1,'2014'!$AA$2:$BY$2)</f>
        <v>1903</v>
      </c>
      <c r="O7" s="10">
        <f>LOOKUP($A7,'2013'!$AA$1:$BX$1,'2013'!$AA$2:$BX$2)</f>
        <v>2035</v>
      </c>
      <c r="P7" s="9">
        <f>LOOKUP($A7,'2012'!$AA$1:$BX$1,'2012'!$AA$2:$BX$2)</f>
        <v>1873</v>
      </c>
      <c r="Q7" s="9">
        <f>LOOKUP($A7,'2011'!$AA$1:$BX$1,'2011'!$AA$2:$BX$2)</f>
        <v>1925</v>
      </c>
      <c r="R7" s="9">
        <f>LOOKUP($A7,'2010'!$AA$1:$BX$1,'2010'!$AA$2:$BX$2)</f>
        <v>1872</v>
      </c>
    </row>
    <row r="8" ht="13.5" customHeight="1">
      <c r="A8" s="5" t="s">
        <v>24</v>
      </c>
      <c r="B8" s="6">
        <f>LOOKUP($A8,'2026'!$AA$1:$CA$1,'2026'!$AA$2:$CB$2)</f>
        <v>1989</v>
      </c>
      <c r="C8" s="7">
        <f>LOOKUP($A8,'2025'!$AA$1:$CA$1,'2025'!$AA$2:$CB$2)</f>
        <v>1949</v>
      </c>
      <c r="D8" s="7">
        <f>LOOKUP($A8,'2024'!$AA$1:$CA$1,'2024'!$AA$2:$CB$2)</f>
        <v>1855</v>
      </c>
      <c r="E8" s="7">
        <f>LOOKUP($A8,'2023'!$AA$1:$CA$1,'2023'!$AA$2:$CB$2)</f>
        <v>1972</v>
      </c>
      <c r="F8" s="7">
        <f>LOOKUP($A8,'2022'!$AA$1:$CA$1,'2022'!$AA$2:$CB$2)</f>
        <v>1904</v>
      </c>
      <c r="G8" s="7">
        <f>LOOKUP($A8,'2021'!$AA$1:$CA$1,'2021'!$AA$2:$CB$2)</f>
        <v>1925</v>
      </c>
      <c r="H8" s="9">
        <f>LOOKUP($A8,'2020'!$AA$1:$CA$1,'2020'!$AA$2:$CB$2)</f>
        <v>1969</v>
      </c>
      <c r="I8" s="9">
        <f>LOOKUP($A8,'2019'!$AA$1:$CA$1,'2019'!$AA$2:$CB$2)</f>
        <v>1897</v>
      </c>
      <c r="J8" s="7">
        <f>LOOKUP($A8,'2018'!$AA$1:$CA$1,'2018'!$AA$2:$CB$2)</f>
        <v>1858</v>
      </c>
      <c r="K8" s="7">
        <f>LOOKUP($A8,'2017'!$AA$1:$CA$1,'2017'!$AA$2:$CB$2)</f>
        <v>1672</v>
      </c>
      <c r="L8" s="9">
        <f>LOOKUP($A8,'2016'!$AA$1:$CA$1,'2016'!$AA$2:$CA$2)</f>
        <v>1669</v>
      </c>
      <c r="M8" s="9">
        <f>LOOKUP($A8,'2015'!$AA$1:$CA$1,'2015'!$AA$2:$CA$2)</f>
        <v>1662</v>
      </c>
      <c r="N8" s="9">
        <f>LOOKUP($A8,'2014'!$AA$1:$BY$1,'2014'!$AA$2:$BY$2)</f>
        <v>1553</v>
      </c>
      <c r="O8" s="9">
        <f>LOOKUP($A8,'2013'!$AA$1:$BX$1,'2013'!$AA$2:$BX$2)</f>
        <v>1571</v>
      </c>
      <c r="P8" s="9">
        <f>LOOKUP($A8,'2012'!$AA$1:$BX$1,'2012'!$AA$2:$BX$2)</f>
        <v>1592</v>
      </c>
      <c r="Q8" s="9">
        <f>LOOKUP($A8,'2011'!$AA$1:$BX$1,'2011'!$AA$2:$BX$2)</f>
        <v>1628</v>
      </c>
      <c r="R8" s="9">
        <f>LOOKUP($A8,'2010'!$AA$1:$BX$1,'2010'!$AA$2:$BX$2)</f>
        <v>1564</v>
      </c>
    </row>
    <row r="9" ht="13.5" customHeight="1">
      <c r="A9" s="5" t="s">
        <v>25</v>
      </c>
      <c r="B9" s="6">
        <f>LOOKUP($A9,'2026'!$AA$1:$CA$1,'2026'!$AA$2:$CB$2)</f>
        <v>1950</v>
      </c>
      <c r="C9" s="7">
        <f>LOOKUP($A9,'2025'!$AA$1:$CA$1,'2025'!$AA$2:$CB$2)</f>
        <v>1920</v>
      </c>
      <c r="D9" s="7">
        <f>LOOKUP($A9,'2024'!$AA$1:$CA$1,'2024'!$AA$2:$CB$2)</f>
        <v>1974</v>
      </c>
      <c r="E9" s="7">
        <f>LOOKUP($A9,'2023'!$AA$1:$CA$1,'2023'!$AA$2:$CB$2)</f>
        <v>2011</v>
      </c>
      <c r="F9" s="7">
        <f>LOOKUP($A9,'2022'!$AA$1:$CA$1,'2022'!$AA$2:$CB$2)</f>
        <v>2018</v>
      </c>
      <c r="G9" s="11">
        <f>LOOKUP($A9,'2021'!$AA$1:$CA$1,'2021'!$AA$2:$CB$2)</f>
        <v>2012</v>
      </c>
      <c r="H9" s="9">
        <f>LOOKUP($A9,'2020'!$AA$1:$CA$1,'2020'!$AA$2:$CB$2)</f>
        <v>1847</v>
      </c>
      <c r="I9" s="9">
        <f>LOOKUP($A9,'2019'!$AA$1:$CA$1,'2019'!$AA$2:$CB$2)</f>
        <v>1908</v>
      </c>
      <c r="J9" s="10">
        <f>LOOKUP($A9,'2018'!$AA$1:$CA$1,'2018'!$AA$2:$CB$2)</f>
        <v>2105</v>
      </c>
      <c r="K9" s="7">
        <f>LOOKUP($A9,'2017'!$AA$1:$CA$1,'2017'!$AA$2:$CB$2)</f>
        <v>2056</v>
      </c>
      <c r="L9" s="9">
        <f>LOOKUP($A9,'2016'!$AA$1:$CA$1,'2016'!$AA$2:$CA$2)</f>
        <v>1978</v>
      </c>
      <c r="M9" s="9">
        <f>LOOKUP($A9,'2015'!$AA$1:$CA$1,'2015'!$AA$2:$CA$2)</f>
        <v>1756</v>
      </c>
      <c r="N9" s="9">
        <f>LOOKUP($A9,'2014'!$AA$1:$BY$1,'2014'!$AA$2:$BY$2)</f>
        <v>1845</v>
      </c>
      <c r="O9" s="9">
        <f>LOOKUP($A9,'2013'!$AA$1:$BX$1,'2013'!$AA$2:$BX$2)</f>
        <v>1858</v>
      </c>
      <c r="P9" s="9">
        <f>LOOKUP($A9,'2012'!$AA$1:$BX$1,'2012'!$AA$2:$BX$2)</f>
        <v>1925</v>
      </c>
      <c r="Q9" s="9">
        <f>LOOKUP($A9,'2011'!$AA$1:$BX$1,'2011'!$AA$2:$BX$2)</f>
        <v>1873</v>
      </c>
      <c r="R9" s="9">
        <f>LOOKUP($A9,'2010'!$AA$1:$BX$1,'2010'!$AA$2:$BX$2)</f>
        <v>1836</v>
      </c>
    </row>
    <row r="10" ht="13.5" customHeight="1">
      <c r="A10" s="5" t="s">
        <v>26</v>
      </c>
      <c r="B10" s="6">
        <f>LOOKUP($A10,'2026'!$AA$1:$CA$1,'2026'!$AA$2:$CB$2)</f>
        <v>1942</v>
      </c>
      <c r="C10" s="7">
        <f>LOOKUP($A10,'2025'!$AA$1:$CA$1,'2025'!$AA$2:$CB$2)</f>
        <v>1867</v>
      </c>
      <c r="D10" s="7">
        <f>LOOKUP($A10,'2024'!$AA$1:$CA$1,'2024'!$AA$2:$CB$2)</f>
        <v>1844</v>
      </c>
      <c r="E10" s="7">
        <f>LOOKUP($A10,'2023'!$AA$1:$CA$1,'2023'!$AA$2:$CB$2)</f>
        <v>1823</v>
      </c>
      <c r="F10" s="7">
        <f>LOOKUP($A10,'2022'!$AA$1:$CA$1,'2022'!$AA$2:$CB$2)</f>
        <v>1752</v>
      </c>
      <c r="G10" s="7">
        <f>LOOKUP($A10,'2021'!$AA$1:$CA$1,'2021'!$AA$2:$CB$2)</f>
        <v>1768</v>
      </c>
      <c r="H10" s="9">
        <f>LOOKUP($A10,'2020'!$AA$1:$CA$1,'2020'!$AA$2:$CB$2)</f>
        <v>1832</v>
      </c>
      <c r="I10" s="9">
        <f>LOOKUP($A10,'2019'!$AA$1:$CA$1,'2019'!$AA$2:$CB$2)</f>
        <v>1736</v>
      </c>
      <c r="J10" s="7">
        <f>LOOKUP($A10,'2018'!$AA$1:$CA$1,'2018'!$AA$2:$CB$2)</f>
        <v>1813</v>
      </c>
      <c r="K10" s="7">
        <f>LOOKUP($A10,'2017'!$AA$1:$CA$1,'2017'!$AA$2:$CB$2)</f>
        <v>1887</v>
      </c>
      <c r="L10" s="9">
        <f>LOOKUP($A10,'2016'!$AA$1:$CA$1,'2016'!$AA$2:$CA$2)</f>
        <v>1872</v>
      </c>
      <c r="M10" s="9">
        <f>LOOKUP($A10,'2015'!$AA$1:$CA$1,'2015'!$AA$2:$CA$2)</f>
        <v>1868</v>
      </c>
      <c r="N10" s="9">
        <f>LOOKUP($A10,'2014'!$AA$1:$BY$1,'2014'!$AA$2:$BY$2)</f>
        <v>1901</v>
      </c>
      <c r="O10" s="9">
        <f>LOOKUP($A10,'2013'!$AA$1:$BX$1,'2013'!$AA$2:$BX$2)</f>
        <v>1771</v>
      </c>
      <c r="P10" s="9">
        <f>LOOKUP($A10,'2012'!$AA$1:$BX$1,'2012'!$AA$2:$BX$2)</f>
        <v>1887</v>
      </c>
      <c r="Q10" s="9">
        <f>LOOKUP($A10,'2011'!$AA$1:$BX$1,'2011'!$AA$2:$BX$2)</f>
        <v>1686</v>
      </c>
      <c r="R10" s="9">
        <f>LOOKUP($A10,'2010'!$AA$1:$BX$1,'2010'!$AA$2:$BX$2)</f>
        <v>1759</v>
      </c>
    </row>
    <row r="11" ht="13.5" customHeight="1">
      <c r="A11" s="5" t="s">
        <v>27</v>
      </c>
      <c r="B11" s="6">
        <f>LOOKUP($A11,'2026'!$AA$1:$CA$1,'2026'!$AA$2:$CB$2)</f>
        <v>1629</v>
      </c>
      <c r="C11" s="7">
        <f>LOOKUP($A11,'2025'!$AA$1:$CA$1,'2025'!$AA$2:$CB$2)</f>
        <v>1592</v>
      </c>
      <c r="D11" s="7">
        <f>LOOKUP($A11,'2024'!$AA$1:$CA$1,'2024'!$AA$2:$CB$2)</f>
        <v>1510</v>
      </c>
      <c r="E11" s="7">
        <f>LOOKUP($A11,'2023'!$AA$1:$CA$1,'2023'!$AA$2:$CB$2)</f>
        <v>1481</v>
      </c>
      <c r="F11" s="7">
        <f>LOOKUP($A11,'2022'!$AA$1:$CA$1,'2022'!$AA$2:$CB$2)</f>
        <v>1542</v>
      </c>
      <c r="G11" s="7">
        <f>LOOKUP($A11,'2021'!$AA$1:$CA$1,'2021'!$AA$2:$CB$2)</f>
        <v>1385</v>
      </c>
      <c r="H11" s="9">
        <f>LOOKUP($A11,'2020'!$AA$1:$CA$1,'2020'!$AA$2:$CB$2)</f>
        <v>1308</v>
      </c>
      <c r="I11" s="9">
        <f>LOOKUP($A11,'2019'!$AA$1:$CA$1,'2019'!$AA$2:$CB$2)</f>
        <v>1442</v>
      </c>
      <c r="J11" s="7">
        <f>LOOKUP($A11,'2018'!$AA$1:$CA$1,'2018'!$AA$2:$CB$2)</f>
        <v>1478</v>
      </c>
      <c r="K11" s="7">
        <f>LOOKUP($A11,'2017'!$AA$1:$CA$1,'2017'!$AA$2:$CB$2)</f>
        <v>1546</v>
      </c>
      <c r="L11" s="9">
        <f>LOOKUP($A11,'2016'!$AA$1:$CA$1,'2016'!$AA$2:$CA$2)</f>
        <v>1539</v>
      </c>
      <c r="M11" s="9">
        <f>LOOKUP($A11,'2015'!$AA$1:$CA$1,'2015'!$AA$2:$CA$2)</f>
        <v>1564</v>
      </c>
      <c r="N11" s="9">
        <f>LOOKUP($A11,'2014'!$AA$1:$BY$1,'2014'!$AA$2:$BY$2)</f>
        <v>1553</v>
      </c>
      <c r="O11" s="9">
        <f>LOOKUP($A11,'2013'!$AA$1:$BX$1,'2013'!$AA$2:$BX$2)</f>
        <v>1558</v>
      </c>
      <c r="P11" s="9">
        <f>LOOKUP($A11,'2012'!$AA$1:$BX$1,'2012'!$AA$2:$BX$2)</f>
        <v>1553</v>
      </c>
      <c r="Q11" s="9">
        <f>LOOKUP($A11,'2011'!$AA$1:$BX$1,'2011'!$AA$2:$BX$2)</f>
        <v>1651</v>
      </c>
      <c r="R11" s="9">
        <f>LOOKUP($A11,'2010'!$AA$1:$BX$1,'2010'!$AA$2:$BX$2)</f>
        <v>1621</v>
      </c>
    </row>
    <row r="12" ht="13.5" customHeight="1">
      <c r="A12" s="5" t="s">
        <v>28</v>
      </c>
      <c r="B12" s="6">
        <f>LOOKUP($A12,'2026'!$AA$1:$CA$1,'2026'!$AA$2:$CB$2)</f>
        <v>1513</v>
      </c>
      <c r="C12" s="7">
        <f>LOOKUP($A12,'2025'!$AA$1:$CA$1,'2025'!$AA$2:$CB$2)</f>
        <v>1428</v>
      </c>
      <c r="D12" s="7">
        <f>LOOKUP($A12,'2024'!$AA$1:$CA$1,'2024'!$AA$2:$CB$2)</f>
        <v>1477</v>
      </c>
      <c r="E12" s="7">
        <f>LOOKUP($A12,'2023'!$AA$1:$CA$1,'2023'!$AA$2:$CB$2)</f>
        <v>1419</v>
      </c>
      <c r="F12" s="7">
        <f>LOOKUP($A12,'2022'!$AA$1:$CA$1,'2022'!$AA$2:$CB$2)</f>
        <v>1414</v>
      </c>
      <c r="G12" s="7">
        <f>LOOKUP($A12,'2021'!$AA$1:$CA$1,'2021'!$AA$2:$CB$2)</f>
        <v>1418</v>
      </c>
      <c r="H12" s="9">
        <f>LOOKUP($A12,'2020'!$AA$1:$CA$1,'2020'!$AA$2:$CB$2)</f>
        <v>1459</v>
      </c>
      <c r="I12" s="9">
        <f>LOOKUP($A12,'2019'!$AA$1:$CA$1,'2019'!$AA$2:$CB$2)</f>
        <v>1542</v>
      </c>
      <c r="J12" s="7">
        <f>LOOKUP($A12,'2018'!$AA$1:$CA$1,'2018'!$AA$2:$CB$2)</f>
        <v>1394</v>
      </c>
      <c r="K12" s="7">
        <f>LOOKUP($A12,'2017'!$AA$1:$CA$1,'2017'!$AA$2:$CB$2)</f>
        <v>1287</v>
      </c>
      <c r="L12" s="9">
        <f>LOOKUP($A12,'2016'!$AA$1:$CA$1,'2016'!$AA$2:$CA$2)</f>
        <v>1303</v>
      </c>
      <c r="M12" s="9">
        <f>LOOKUP($A12,'2015'!$AA$1:$CA$1,'2015'!$AA$2:$CA$2)</f>
        <v>1286</v>
      </c>
      <c r="N12" s="9">
        <f>LOOKUP($A12,'2014'!$AA$1:$BY$1,'2014'!$AA$2:$BY$2)</f>
        <v>1275</v>
      </c>
      <c r="O12" s="9">
        <f>LOOKUP($A12,'2013'!$AA$1:$BX$1,'2013'!$AA$2:$BX$2)</f>
        <v>1373</v>
      </c>
      <c r="P12" s="9">
        <f>LOOKUP($A12,'2012'!$AA$1:$BX$1,'2012'!$AA$2:$BX$2)</f>
        <v>1370</v>
      </c>
      <c r="Q12" s="9">
        <f>LOOKUP($A12,'2011'!$AA$1:$BX$1,'2011'!$AA$2:$BX$2)</f>
        <v>1488</v>
      </c>
      <c r="R12" s="9">
        <f>LOOKUP($A12,'2010'!$AA$1:$BX$1,'2010'!$AA$2:$BX$2)</f>
        <v>1591</v>
      </c>
    </row>
    <row r="13" ht="13.5" customHeight="1">
      <c r="A13" s="5" t="s">
        <v>29</v>
      </c>
      <c r="B13" s="6">
        <f>LOOKUP($A13,'2026'!$AA$1:$CA$1,'2026'!$AA$2:$CB$2)</f>
        <v>1492</v>
      </c>
      <c r="C13" s="7">
        <f>LOOKUP($A13,'2025'!$AA$1:$CA$1,'2025'!$AA$2:$CB$2)</f>
        <v>1364</v>
      </c>
      <c r="D13" s="7">
        <f>LOOKUP($A13,'2024'!$AA$1:$CA$1,'2024'!$AA$2:$CB$2)</f>
        <v>1219</v>
      </c>
      <c r="E13" s="7">
        <f>LOOKUP($A13,'2023'!$AA$1:$CA$1,'2023'!$AA$2:$CB$2)</f>
        <v>1296</v>
      </c>
      <c r="F13" s="7">
        <f>LOOKUP($A13,'2022'!$AA$1:$CA$1,'2022'!$AA$2:$CB$2)</f>
        <v>1158</v>
      </c>
      <c r="G13" s="7">
        <f>LOOKUP($A13,'2021'!$AA$1:$CA$1,'2021'!$AA$2:$CB$2)</f>
        <v>1167</v>
      </c>
      <c r="H13" s="9">
        <f>LOOKUP($A13,'2020'!$AA$1:$CA$1,'2020'!$AA$2:$CB$2)</f>
        <v>1072</v>
      </c>
      <c r="I13" s="9">
        <f>LOOKUP($A13,'2019'!$AA$1:$CA$1,'2019'!$AA$2:$CB$2)</f>
        <v>1164</v>
      </c>
      <c r="J13" s="7">
        <f>LOOKUP($A13,'2018'!$AA$1:$CA$1,'2018'!$AA$2:$CB$2)</f>
        <v>1153</v>
      </c>
      <c r="K13" s="7">
        <f>LOOKUP($A13,'2017'!$AA$1:$CA$1,'2017'!$AA$2:$CB$2)</f>
        <v>1158</v>
      </c>
      <c r="L13" s="9">
        <f>LOOKUP($A13,'2016'!$AA$1:$CA$1,'2016'!$AA$2:$CA$2)</f>
        <v>1293</v>
      </c>
      <c r="M13" s="9">
        <f>LOOKUP($A13,'2015'!$AA$1:$CA$1,'2015'!$AA$2:$CA$2)</f>
        <v>1246</v>
      </c>
      <c r="N13" s="9">
        <f>LOOKUP($A13,'2014'!$AA$1:$BY$1,'2014'!$AA$2:$BY$2)</f>
        <v>1177</v>
      </c>
      <c r="O13" s="9">
        <f>LOOKUP($A13,'2013'!$AA$1:$BX$1,'2013'!$AA$2:$BX$2)</f>
        <v>1261</v>
      </c>
      <c r="P13" s="9">
        <f>LOOKUP($A13,'2012'!$AA$1:$BX$1,'2012'!$AA$2:$BX$2)</f>
        <v>1195</v>
      </c>
      <c r="Q13" s="9">
        <f>LOOKUP($A13,'2011'!$AA$1:$BX$1,'2011'!$AA$2:$BX$2)</f>
        <v>1175</v>
      </c>
      <c r="R13" s="9">
        <f>LOOKUP($A13,'2010'!$AA$1:$BX$1,'2010'!$AA$2:$BX$2)</f>
        <v>1129</v>
      </c>
    </row>
    <row r="14" ht="13.5" customHeight="1">
      <c r="A14" s="5" t="s">
        <v>30</v>
      </c>
      <c r="B14" s="6">
        <f>LOOKUP($A14,'2026'!$AA$1:$CA$1,'2026'!$AA$2:$CB$2)</f>
        <v>1476</v>
      </c>
      <c r="C14" s="7">
        <f>LOOKUP($A14,'2025'!$AA$1:$CA$1,'2025'!$AA$2:$CB$2)</f>
        <v>1549</v>
      </c>
      <c r="D14" s="7">
        <f>LOOKUP($A14,'2024'!$AA$1:$CA$1,'2024'!$AA$2:$CB$2)</f>
        <v>1573</v>
      </c>
      <c r="E14" s="7">
        <f>LOOKUP($A14,'2023'!$AA$1:$CA$1,'2023'!$AA$2:$CB$2)</f>
        <v>1550</v>
      </c>
      <c r="F14" s="7">
        <f>LOOKUP($A14,'2022'!$AA$1:$CA$1,'2022'!$AA$2:$CB$2)</f>
        <v>1523</v>
      </c>
      <c r="G14" s="7">
        <f>LOOKUP($A14,'2021'!$AA$1:$CA$1,'2021'!$AA$2:$CB$2)</f>
        <v>1560</v>
      </c>
      <c r="H14" s="9">
        <f>LOOKUP($A14,'2020'!$AA$1:$CA$1,'2020'!$AA$2:$CB$2)</f>
        <v>1397</v>
      </c>
      <c r="I14" s="9">
        <f>LOOKUP($A14,'2019'!$AA$1:$CA$1,'2019'!$AA$2:$CB$2)</f>
        <v>1381</v>
      </c>
      <c r="J14" s="7">
        <f>LOOKUP($A14,'2018'!$AA$1:$CA$1,'2018'!$AA$2:$CB$2)</f>
        <v>1394</v>
      </c>
      <c r="K14" s="7">
        <f>LOOKUP($A14,'2017'!$AA$1:$CA$1,'2017'!$AA$2:$CB$2)</f>
        <v>1304</v>
      </c>
      <c r="L14" s="9">
        <f>LOOKUP($A14,'2016'!$AA$1:$CA$1,'2016'!$AA$2:$CA$2)</f>
        <v>1304</v>
      </c>
      <c r="M14" s="9">
        <f>LOOKUP($A14,'2015'!$AA$1:$CA$1,'2015'!$AA$2:$CA$2)</f>
        <v>1457</v>
      </c>
      <c r="N14" s="9">
        <f>LOOKUP($A14,'2014'!$AA$1:$BY$1,'2014'!$AA$2:$BY$2)</f>
        <v>1433</v>
      </c>
      <c r="O14" s="9">
        <f>LOOKUP($A14,'2013'!$AA$1:$BX$1,'2013'!$AA$2:$BX$2)</f>
        <v>1433</v>
      </c>
      <c r="P14" s="9">
        <f>LOOKUP($A14,'2012'!$AA$1:$BX$1,'2012'!$AA$2:$BX$2)</f>
        <v>1499</v>
      </c>
      <c r="Q14" s="9">
        <f>LOOKUP($A14,'2011'!$AA$1:$BX$1,'2011'!$AA$2:$BX$2)</f>
        <v>1447</v>
      </c>
      <c r="R14" s="9">
        <f>LOOKUP($A14,'2010'!$AA$1:$BX$1,'2010'!$AA$2:$BX$2)</f>
        <v>1461</v>
      </c>
    </row>
    <row r="15" ht="13.5" customHeight="1">
      <c r="A15" s="5" t="s">
        <v>31</v>
      </c>
      <c r="B15" s="6">
        <f>LOOKUP($A15,'2026'!$AA$1:$CA$1,'2026'!$AA$2:$CB$2)</f>
        <v>1431</v>
      </c>
      <c r="C15" s="7">
        <f>LOOKUP($A15,'2025'!$AA$1:$CA$1,'2025'!$AA$2:$CB$2)</f>
        <v>1521</v>
      </c>
      <c r="D15" s="7">
        <f>LOOKUP($A15,'2024'!$AA$1:$CA$1,'2024'!$AA$2:$CB$2)</f>
        <v>1487</v>
      </c>
      <c r="E15" s="7">
        <f>LOOKUP($A15,'2023'!$AA$1:$CA$1,'2023'!$AA$2:$CB$2)</f>
        <v>1404</v>
      </c>
      <c r="F15" s="7">
        <f>LOOKUP($A15,'2022'!$AA$1:$CA$1,'2022'!$AA$2:$CB$2)</f>
        <v>1550</v>
      </c>
      <c r="G15" s="7">
        <f>LOOKUP($A15,'2021'!$AA$1:$CA$1,'2021'!$AA$2:$CB$2)</f>
        <v>1575</v>
      </c>
      <c r="H15" s="9">
        <f>LOOKUP($A15,'2020'!$AA$1:$CA$1,'2020'!$AA$2:$CB$2)</f>
        <v>1622</v>
      </c>
      <c r="I15" s="9">
        <f>LOOKUP($A15,'2019'!$AA$1:$CA$1,'2019'!$AA$2:$CB$2)</f>
        <v>1447</v>
      </c>
      <c r="J15" s="7">
        <f>LOOKUP($A15,'2018'!$AA$1:$CA$1,'2018'!$AA$2:$CB$2)</f>
        <v>1502</v>
      </c>
      <c r="K15" s="7">
        <f>LOOKUP($A15,'2017'!$AA$1:$CA$1,'2017'!$AA$2:$CB$2)</f>
        <v>1395</v>
      </c>
      <c r="L15" s="9">
        <f>LOOKUP($A15,'2016'!$AA$1:$CA$1,'2016'!$AA$2:$CA$2)</f>
        <v>1496</v>
      </c>
      <c r="M15" s="9">
        <f>LOOKUP($A15,'2015'!$AA$1:$CA$1,'2015'!$AA$2:$CA$2)</f>
        <v>1489</v>
      </c>
      <c r="N15" s="9">
        <f>LOOKUP($A15,'2014'!$AA$1:$BY$1,'2014'!$AA$2:$BY$2)</f>
        <v>1506</v>
      </c>
      <c r="O15" s="9">
        <f>LOOKUP($A15,'2013'!$AA$1:$BX$1,'2013'!$AA$2:$BX$2)</f>
        <v>1398</v>
      </c>
      <c r="P15" s="9">
        <f>LOOKUP($A15,'2012'!$AA$1:$BX$1,'2012'!$AA$2:$BX$2)</f>
        <v>1469</v>
      </c>
      <c r="Q15" s="9">
        <f>LOOKUP($A15,'2011'!$AA$1:$BX$1,'2011'!$AA$2:$BX$2)</f>
        <v>1552</v>
      </c>
      <c r="R15" s="9">
        <f>LOOKUP($A15,'2010'!$AA$1:$BX$1,'2010'!$AA$2:$BX$2)</f>
        <v>1458</v>
      </c>
    </row>
    <row r="16" ht="13.5" customHeight="1">
      <c r="A16" s="5" t="s">
        <v>32</v>
      </c>
      <c r="B16" s="6">
        <f>LOOKUP($A16,'2026'!$AA$1:$CA$1,'2026'!$AA$2:$CB$2)</f>
        <v>1433</v>
      </c>
      <c r="C16" s="7">
        <f>LOOKUP($A16,'2025'!$AA$1:$CA$1,'2025'!$AA$2:$CB$2)</f>
        <v>1514</v>
      </c>
      <c r="D16" s="7">
        <f>LOOKUP($A16,'2024'!$AA$1:$CA$1,'2024'!$AA$2:$CB$2)</f>
        <v>1529</v>
      </c>
      <c r="E16" s="7">
        <f>LOOKUP($A16,'2023'!$AA$1:$CA$1,'2023'!$AA$2:$CB$2)</f>
        <v>1576</v>
      </c>
      <c r="F16" s="7">
        <f>LOOKUP($A16,'2022'!$AA$1:$CA$1,'2022'!$AA$2:$CB$2)</f>
        <v>1468</v>
      </c>
      <c r="G16" s="7">
        <f>LOOKUP($A16,'2021'!$AA$1:$CA$1,'2021'!$AA$2:$CB$2)</f>
        <v>1399</v>
      </c>
      <c r="H16" s="9">
        <f>LOOKUP($A16,'2020'!$AA$1:$CA$1,'2020'!$AA$2:$CB$2)</f>
        <v>1493</v>
      </c>
      <c r="I16" s="9">
        <f>LOOKUP($A16,'2019'!$AA$1:$CA$1,'2019'!$AA$2:$CB$2)</f>
        <v>1447</v>
      </c>
      <c r="J16" s="7">
        <f>LOOKUP($A16,'2018'!$AA$1:$CA$1,'2018'!$AA$2:$CB$2)</f>
        <v>1339</v>
      </c>
      <c r="K16" s="7">
        <f>LOOKUP($A16,'2017'!$AA$1:$CA$1,'2017'!$AA$2:$CB$2)</f>
        <v>1405</v>
      </c>
      <c r="L16" s="9">
        <f>LOOKUP($A16,'2016'!$AA$1:$CA$1,'2016'!$AA$2:$CA$2)</f>
        <v>1317</v>
      </c>
      <c r="M16" s="9">
        <f>LOOKUP($A16,'2015'!$AA$1:$CA$1,'2015'!$AA$2:$CA$2)</f>
        <v>1242</v>
      </c>
      <c r="N16" s="9">
        <f>LOOKUP($A16,'2014'!$AA$1:$BY$1,'2014'!$AA$2:$BY$2)</f>
        <v>1343</v>
      </c>
      <c r="O16" s="9">
        <f>LOOKUP($A16,'2013'!$AA$1:$BX$1,'2013'!$AA$2:$BX$2)</f>
        <v>1328</v>
      </c>
      <c r="P16" s="9">
        <f>LOOKUP($A16,'2012'!$AA$1:$BX$1,'2012'!$AA$2:$BX$2)</f>
        <v>1273</v>
      </c>
      <c r="Q16" s="9">
        <f>LOOKUP($A16,'2011'!$AA$1:$BX$1,'2011'!$AA$2:$BX$2)</f>
        <v>1368</v>
      </c>
      <c r="R16" s="9">
        <f>LOOKUP($A16,'2010'!$AA$1:$BX$1,'2010'!$AA$2:$BX$2)</f>
        <v>1350</v>
      </c>
    </row>
    <row r="17" ht="13.5" customHeight="1">
      <c r="A17" s="5" t="s">
        <v>33</v>
      </c>
      <c r="B17" s="6">
        <f>LOOKUP($A17,'2026'!$AA$1:$CA$1,'2026'!$AA$2:$CB$2)</f>
        <v>1249</v>
      </c>
      <c r="C17" s="7">
        <f>LOOKUP($A17,'2025'!$AA$1:$CA$1,'2025'!$AA$2:$CB$2)</f>
        <v>1191</v>
      </c>
      <c r="D17" s="7">
        <f>LOOKUP($A17,'2024'!$AA$1:$CA$1,'2024'!$AA$2:$CB$2)</f>
        <v>1183</v>
      </c>
      <c r="E17" s="7">
        <f>LOOKUP($A17,'2023'!$AA$1:$CA$1,'2023'!$AA$2:$CB$2)</f>
        <v>1289</v>
      </c>
      <c r="F17" s="7">
        <f>LOOKUP($A17,'2022'!$AA$1:$CA$1,'2022'!$AA$2:$CB$2)</f>
        <v>1337</v>
      </c>
      <c r="G17" s="7">
        <f>LOOKUP($A17,'2021'!$AA$1:$CA$1,'2021'!$AA$2:$CB$2)</f>
        <v>1290</v>
      </c>
      <c r="H17" s="9">
        <f>LOOKUP($A17,'2020'!$AA$1:$CA$1,'2020'!$AA$2:$CB$2)</f>
        <v>1252</v>
      </c>
      <c r="I17" s="9">
        <f>LOOKUP($A17,'2019'!$AA$1:$CA$1,'2019'!$AA$2:$CB$2)</f>
        <v>1196</v>
      </c>
      <c r="J17" s="7">
        <f>LOOKUP($A17,'2018'!$AA$1:$CA$1,'2018'!$AA$2:$CB$2)</f>
        <v>1203</v>
      </c>
      <c r="K17" s="7">
        <f>LOOKUP($A17,'2017'!$AA$1:$CA$1,'2017'!$AA$2:$CB$2)</f>
        <v>1200</v>
      </c>
      <c r="L17" s="9">
        <f>LOOKUP($A17,'2016'!$AA$1:$CA$1,'2016'!$AA$2:$CA$2)</f>
        <v>1278</v>
      </c>
      <c r="M17" s="9">
        <f>LOOKUP($A17,'2015'!$AA$1:$CA$1,'2015'!$AA$2:$CA$2)</f>
        <v>1266</v>
      </c>
      <c r="N17" s="9">
        <f>LOOKUP($A17,'2014'!$AA$1:$BY$1,'2014'!$AA$2:$BY$2)</f>
        <v>1327</v>
      </c>
      <c r="O17" s="9">
        <f>LOOKUP($A17,'2013'!$AA$1:$BX$1,'2013'!$AA$2:$BX$2)</f>
        <v>1177</v>
      </c>
      <c r="P17" s="9">
        <f>LOOKUP($A17,'2012'!$AA$1:$BX$1,'2012'!$AA$2:$BX$2)</f>
        <v>1273</v>
      </c>
      <c r="Q17" s="9">
        <f>LOOKUP($A17,'2011'!$AA$1:$BX$1,'2011'!$AA$2:$BX$2)</f>
        <v>1322</v>
      </c>
      <c r="R17" s="9">
        <f>LOOKUP($A17,'2010'!$AA$1:$BX$1,'2010'!$AA$2:$BX$2)</f>
        <v>1438</v>
      </c>
    </row>
    <row r="18" ht="13.5" customHeight="1">
      <c r="A18" s="5" t="s">
        <v>34</v>
      </c>
      <c r="B18" s="6">
        <f>LOOKUP($A18,'2026'!$AA$1:$CA$1,'2026'!$AA$2:$CB$2)</f>
        <v>1184</v>
      </c>
      <c r="C18" s="7">
        <f>LOOKUP($A18,'2025'!$AA$1:$CA$1,'2025'!$AA$2:$CB$2)</f>
        <v>1331</v>
      </c>
      <c r="D18" s="7">
        <f>LOOKUP($A18,'2024'!$AA$1:$CA$1,'2024'!$AA$2:$CB$2)</f>
        <v>1374</v>
      </c>
      <c r="E18" s="7">
        <f>LOOKUP($A18,'2023'!$AA$1:$CA$1,'2023'!$AA$2:$CB$2)</f>
        <v>1395</v>
      </c>
      <c r="F18" s="7">
        <f>LOOKUP($A18,'2022'!$AA$1:$CA$1,'2022'!$AA$2:$CB$2)</f>
        <v>1386</v>
      </c>
      <c r="G18" s="7">
        <f>LOOKUP($A18,'2021'!$AA$1:$CA$1,'2021'!$AA$2:$CB$2)</f>
        <v>1484</v>
      </c>
      <c r="H18" s="9">
        <f>LOOKUP($A18,'2020'!$AA$1:$CA$1,'2020'!$AA$2:$CB$2)</f>
        <v>1437</v>
      </c>
      <c r="I18" s="9">
        <f>LOOKUP($A18,'2019'!$AA$1:$CA$1,'2019'!$AA$2:$CB$2)</f>
        <v>1457</v>
      </c>
      <c r="J18" s="7">
        <f>LOOKUP($A18,'2018'!$AA$1:$CA$1,'2018'!$AA$2:$CB$2)</f>
        <v>1411</v>
      </c>
      <c r="K18" s="7">
        <f>LOOKUP($A18,'2017'!$AA$1:$CA$1,'2017'!$AA$2:$CB$2)</f>
        <v>1515</v>
      </c>
      <c r="L18" s="9">
        <f>LOOKUP($A18,'2016'!$AA$1:$CA$1,'2016'!$AA$2:$CA$2)</f>
        <v>1538</v>
      </c>
      <c r="M18" s="9">
        <f>LOOKUP($A18,'2015'!$AA$1:$CA$1,'2015'!$AA$2:$CA$2)</f>
        <v>1427</v>
      </c>
      <c r="N18" s="9">
        <f>LOOKUP($A18,'2014'!$AA$1:$BY$1,'2014'!$AA$2:$BY$2)</f>
        <v>1349</v>
      </c>
      <c r="O18" s="9">
        <f>LOOKUP($A18,'2013'!$AA$1:$BX$1,'2013'!$AA$2:$BX$2)</f>
        <v>1275</v>
      </c>
      <c r="P18" s="9">
        <f>LOOKUP($A18,'2012'!$AA$1:$BX$1,'2012'!$AA$2:$BX$2)</f>
        <v>1390</v>
      </c>
      <c r="Q18" s="9">
        <f>LOOKUP($A18,'2011'!$AA$1:$BX$1,'2011'!$AA$2:$BX$2)</f>
        <v>1310</v>
      </c>
      <c r="R18" s="9">
        <f>LOOKUP($A18,'2010'!$AA$1:$BX$1,'2010'!$AA$2:$BX$2)</f>
        <v>1295</v>
      </c>
    </row>
    <row r="19" ht="13.5" customHeight="1">
      <c r="A19" s="5" t="s">
        <v>35</v>
      </c>
      <c r="B19" s="6">
        <f>LOOKUP($A19,'2026'!$AA$1:$CA$1,'2026'!$AA$2:$CB$2)</f>
        <v>1177</v>
      </c>
      <c r="C19" s="7">
        <f>LOOKUP($A19,'2025'!$AA$1:$CA$1,'2025'!$AA$2:$CB$2)</f>
        <v>1198</v>
      </c>
      <c r="D19" s="7">
        <f>LOOKUP($A19,'2024'!$AA$1:$CA$1,'2024'!$AA$2:$CB$2)</f>
        <v>1117</v>
      </c>
      <c r="E19" s="7">
        <f>LOOKUP($A19,'2023'!$AA$1:$CA$1,'2023'!$AA$2:$CB$2)</f>
        <v>1203</v>
      </c>
      <c r="F19" s="7">
        <f>LOOKUP($A19,'2022'!$AA$1:$CA$1,'2022'!$AA$2:$CB$2)</f>
        <v>1053</v>
      </c>
      <c r="G19" s="7">
        <f>LOOKUP($A19,'2021'!$AA$1:$CA$1,'2021'!$AA$2:$CB$2)</f>
        <v>1004</v>
      </c>
      <c r="H19" s="9">
        <f>LOOKUP($A19,'2020'!$AA$1:$CA$1,'2020'!$AA$2:$CB$2)</f>
        <v>955</v>
      </c>
      <c r="I19" s="9">
        <f>LOOKUP($A19,'2019'!$AA$1:$CA$1,'2019'!$AA$2:$CB$2)</f>
        <v>906</v>
      </c>
      <c r="J19" s="7">
        <f>LOOKUP($A19,'2018'!$AA$1:$CA$1,'2018'!$AA$2:$CB$2)</f>
        <v>945</v>
      </c>
      <c r="K19" s="7">
        <f>LOOKUP($A19,'2017'!$AA$1:$CA$1,'2017'!$AA$2:$CB$2)</f>
        <v>922</v>
      </c>
      <c r="L19" s="9">
        <f>LOOKUP($A19,'2016'!$AA$1:$CA$1,'2016'!$AA$2:$CA$2)</f>
        <v>1172</v>
      </c>
      <c r="M19" s="9">
        <f>LOOKUP($A19,'2015'!$AA$1:$CA$1,'2015'!$AA$2:$CA$2)</f>
        <v>1161</v>
      </c>
      <c r="N19" s="9">
        <f>LOOKUP($A19,'2014'!$AA$1:$BY$1,'2014'!$AA$2:$BY$2)</f>
        <v>1114</v>
      </c>
      <c r="O19" s="9">
        <f>LOOKUP($A19,'2013'!$AA$1:$BX$1,'2013'!$AA$2:$BX$2)</f>
        <v>1159</v>
      </c>
      <c r="P19" s="9">
        <f>LOOKUP($A19,'2012'!$AA$1:$BX$1,'2012'!$AA$2:$BX$2)</f>
        <v>1065</v>
      </c>
      <c r="Q19" s="9">
        <f>LOOKUP($A19,'2011'!$AA$1:$BX$1,'2011'!$AA$2:$BX$2)</f>
        <v>971</v>
      </c>
      <c r="R19" s="9">
        <f>LOOKUP($A19,'2010'!$AA$1:$BX$1,'2010'!$AA$2:$BX$2)</f>
        <v>1111</v>
      </c>
    </row>
    <row r="20" ht="13.5" customHeight="1">
      <c r="A20" s="5" t="s">
        <v>36</v>
      </c>
      <c r="B20" s="6">
        <f>LOOKUP($A20,'2026'!$AA$1:$CA$1,'2026'!$AA$2:$CB$2)</f>
        <v>1109</v>
      </c>
      <c r="C20" s="7">
        <f>LOOKUP($A20,'2025'!$AA$1:$CA$1,'2025'!$AA$2:$CB$2)</f>
        <v>981</v>
      </c>
      <c r="D20" s="7">
        <f>LOOKUP($A20,'2024'!$AA$1:$CA$1,'2024'!$AA$2:$CB$2)</f>
        <v>928</v>
      </c>
      <c r="E20" s="7">
        <f>LOOKUP($A20,'2023'!$AA$1:$CA$1,'2023'!$AA$2:$CB$2)</f>
        <v>889</v>
      </c>
      <c r="F20" s="7">
        <f>LOOKUP($A20,'2022'!$AA$1:$CA$1,'2022'!$AA$2:$CB$2)</f>
        <v>904</v>
      </c>
      <c r="G20" s="7">
        <f>LOOKUP($A20,'2021'!$AA$1:$CA$1,'2021'!$AA$2:$CB$2)</f>
        <v>904</v>
      </c>
      <c r="H20" s="9">
        <f>LOOKUP($A20,'2020'!$AA$1:$CA$1,'2020'!$AA$2:$CB$2)</f>
        <v>974</v>
      </c>
      <c r="I20" s="9">
        <f>LOOKUP($A20,'2019'!$AA$1:$CA$1,'2019'!$AA$2:$CB$2)</f>
        <v>1113</v>
      </c>
      <c r="J20" s="7">
        <f>LOOKUP($A20,'2018'!$AA$1:$CA$1,'2018'!$AA$2:$CB$2)</f>
        <v>1155</v>
      </c>
      <c r="K20" s="7">
        <f>LOOKUP($A20,'2017'!$AA$1:$CA$1,'2017'!$AA$2:$CB$2)</f>
        <v>1240</v>
      </c>
      <c r="L20" s="9">
        <f>LOOKUP($A20,'2016'!$AA$1:$CA$1,'2016'!$AA$2:$CA$2)</f>
        <v>1103</v>
      </c>
      <c r="M20" s="9">
        <f>LOOKUP($A20,'2015'!$AA$1:$CA$1,'2015'!$AA$2:$CA$2)</f>
        <v>1121</v>
      </c>
      <c r="N20" s="9">
        <f>LOOKUP($A20,'2014'!$AA$1:$BY$1,'2014'!$AA$2:$BY$2)</f>
        <v>1216</v>
      </c>
      <c r="O20" s="9">
        <f>LOOKUP($A20,'2013'!$AA$1:$BX$1,'2013'!$AA$2:$BX$2)</f>
        <v>1244</v>
      </c>
      <c r="P20" s="9">
        <f>LOOKUP($A20,'2012'!$AA$1:$BX$1,'2012'!$AA$2:$BX$2)</f>
        <v>1225</v>
      </c>
      <c r="Q20" s="9">
        <f>LOOKUP($A20,'2011'!$AA$1:$BX$1,'2011'!$AA$2:$BX$2)</f>
        <v>1138</v>
      </c>
      <c r="R20" s="9">
        <f>LOOKUP($A20,'2010'!$AA$1:$BX$1,'2010'!$AA$2:$BX$2)</f>
        <v>1095</v>
      </c>
    </row>
    <row r="21" ht="13.5" customHeight="1">
      <c r="A21" s="5" t="s">
        <v>37</v>
      </c>
      <c r="B21" s="6">
        <f>LOOKUP($A21,'2026'!$AA$1:$CA$1,'2026'!$AA$2:$CB$2)</f>
        <v>1038</v>
      </c>
      <c r="C21" s="7">
        <f>LOOKUP($A21,'2025'!$AA$1:$CA$1,'2025'!$AA$2:$CB$2)</f>
        <v>1104</v>
      </c>
      <c r="D21" s="7">
        <f>LOOKUP($A21,'2024'!$AA$1:$CA$1,'2024'!$AA$2:$CB$2)</f>
        <v>967</v>
      </c>
      <c r="E21" s="7">
        <f>LOOKUP($A21,'2023'!$AA$1:$CA$1,'2023'!$AA$2:$CB$2)</f>
        <v>987</v>
      </c>
      <c r="F21" s="7">
        <f>LOOKUP($A21,'2022'!$AA$1:$CA$1,'2022'!$AA$2:$CB$2)</f>
        <v>949</v>
      </c>
      <c r="G21" s="7">
        <f>LOOKUP($A21,'2021'!$AA$1:$CA$1,'2021'!$AA$2:$CB$2)</f>
        <v>952</v>
      </c>
      <c r="H21" s="9">
        <f>LOOKUP($A21,'2020'!$AA$1:$CA$1,'2020'!$AA$2:$CB$2)</f>
        <v>833</v>
      </c>
      <c r="I21" s="9">
        <f>LOOKUP($A21,'2019'!$AA$1:$CA$1,'2019'!$AA$2:$CB$2)</f>
        <v>1042</v>
      </c>
      <c r="J21" s="7">
        <f>LOOKUP($A21,'2018'!$AA$1:$CA$1,'2018'!$AA$2:$CB$2)</f>
        <v>875</v>
      </c>
      <c r="K21" s="7">
        <f>LOOKUP($A21,'2017'!$AA$1:$CA$1,'2017'!$AA$2:$CB$2)</f>
        <v>801</v>
      </c>
      <c r="L21" s="9">
        <f>LOOKUP($A21,'2016'!$AA$1:$CA$1,'2016'!$AA$2:$CA$2)</f>
        <v>905</v>
      </c>
      <c r="M21" s="9">
        <f>LOOKUP($A21,'2015'!$AA$1:$CA$1,'2015'!$AA$2:$CA$2)</f>
        <v>983</v>
      </c>
      <c r="N21" s="9">
        <f>LOOKUP($A21,'2014'!$AA$1:$BY$1,'2014'!$AA$2:$BY$2)</f>
        <v>933</v>
      </c>
      <c r="O21" s="9">
        <f>LOOKUP($A21,'2013'!$AA$1:$BX$1,'2013'!$AA$2:$BX$2)</f>
        <v>787</v>
      </c>
      <c r="P21" s="9">
        <f>LOOKUP($A21,'2012'!$AA$1:$BX$1,'2012'!$AA$2:$BX$2)</f>
        <v>858</v>
      </c>
      <c r="Q21" s="9">
        <f>LOOKUP($A21,'2011'!$AA$1:$BX$1,'2011'!$AA$2:$BX$2)</f>
        <v>828</v>
      </c>
      <c r="R21" s="9">
        <f>LOOKUP($A21,'2010'!$AA$1:$BX$1,'2010'!$AA$2:$BX$2)</f>
        <v>841</v>
      </c>
    </row>
    <row r="22" ht="13.5" customHeight="1">
      <c r="A22" s="5" t="s">
        <v>38</v>
      </c>
      <c r="B22" s="6">
        <f>LOOKUP($A22,'2026'!$AA$1:$CA$1,'2026'!$AA$2:$CB$2)</f>
        <v>1013</v>
      </c>
      <c r="C22" s="7">
        <f>LOOKUP($A22,'2025'!$AA$1:$CA$1,'2025'!$AA$2:$CB$2)</f>
        <v>1089</v>
      </c>
      <c r="D22" s="7">
        <f>LOOKUP($A22,'2024'!$AA$1:$CA$1,'2024'!$AA$2:$CB$2)</f>
        <v>1240</v>
      </c>
      <c r="E22" s="7">
        <f>LOOKUP($A22,'2023'!$AA$1:$CA$1,'2023'!$AA$2:$CB$2)</f>
        <v>1064</v>
      </c>
      <c r="F22" s="7">
        <f>LOOKUP($A22,'2022'!$AA$1:$CA$1,'2022'!$AA$2:$CB$2)</f>
        <v>1207</v>
      </c>
      <c r="G22" s="7">
        <f>LOOKUP($A22,'2021'!$AA$1:$CA$1,'2021'!$AA$2:$CB$2)</f>
        <v>1231</v>
      </c>
      <c r="H22" s="9">
        <f>LOOKUP($A22,'2020'!$AA$1:$CA$1,'2020'!$AA$2:$CB$2)</f>
        <v>1300</v>
      </c>
      <c r="I22" s="9">
        <f>LOOKUP($A22,'2019'!$AA$1:$CA$1,'2019'!$AA$2:$CB$2)</f>
        <v>1140</v>
      </c>
      <c r="J22" s="7">
        <f>LOOKUP($A22,'2018'!$AA$1:$CA$1,'2018'!$AA$2:$CB$2)</f>
        <v>1292</v>
      </c>
      <c r="K22" s="7">
        <f>LOOKUP($A22,'2017'!$AA$1:$CA$1,'2017'!$AA$2:$CB$2)</f>
        <v>1230</v>
      </c>
      <c r="L22" s="9">
        <f>LOOKUP($A22,'2016'!$AA$1:$CA$1,'2016'!$AA$2:$CA$2)</f>
        <v>1196</v>
      </c>
      <c r="M22" s="9">
        <f>LOOKUP($A22,'2015'!$AA$1:$CA$1,'2015'!$AA$2:$CA$2)</f>
        <v>1244</v>
      </c>
      <c r="N22" s="9">
        <f>LOOKUP($A22,'2014'!$AA$1:$BY$1,'2014'!$AA$2:$BY$2)</f>
        <v>1272</v>
      </c>
      <c r="O22" s="9">
        <f>LOOKUP($A22,'2013'!$AA$1:$BX$1,'2013'!$AA$2:$BX$2)</f>
        <v>1210</v>
      </c>
      <c r="P22" s="9">
        <f>LOOKUP($A22,'2012'!$AA$1:$BX$1,'2012'!$AA$2:$BX$2)</f>
        <v>1176</v>
      </c>
      <c r="Q22" s="9">
        <f>LOOKUP($A22,'2011'!$AA$1:$BX$1,'2011'!$AA$2:$BX$2)</f>
        <v>1214</v>
      </c>
      <c r="R22" s="9">
        <f>LOOKUP($A22,'2010'!$AA$1:$BX$1,'2010'!$AA$2:$BX$2)</f>
        <v>1251</v>
      </c>
    </row>
    <row r="23" ht="13.5" customHeight="1">
      <c r="A23" s="5" t="s">
        <v>39</v>
      </c>
      <c r="B23" s="6">
        <f>LOOKUP($A23,'2026'!$AA$1:$CA$1,'2026'!$AA$2:$CB$2)</f>
        <v>981</v>
      </c>
      <c r="C23" s="7">
        <f>LOOKUP($A23,'2025'!$AA$1:$CA$1,'2025'!$AA$2:$CB$2)</f>
        <v>895</v>
      </c>
      <c r="D23" s="7">
        <f>LOOKUP($A23,'2024'!$AA$1:$CA$1,'2024'!$AA$2:$CB$2)</f>
        <v>788</v>
      </c>
      <c r="E23" s="7">
        <f>LOOKUP($A23,'2023'!$AA$1:$CA$1,'2023'!$AA$2:$CB$2)</f>
        <v>971</v>
      </c>
      <c r="F23" s="7">
        <f>LOOKUP($A23,'2022'!$AA$1:$CA$1,'2022'!$AA$2:$CB$2)</f>
        <v>1018</v>
      </c>
      <c r="G23" s="7">
        <f>LOOKUP($A23,'2021'!$AA$1:$CA$1,'2021'!$AA$2:$CB$2)</f>
        <v>1021</v>
      </c>
      <c r="H23" s="9">
        <f>LOOKUP($A23,'2020'!$AA$1:$CA$1,'2020'!$AA$2:$CB$2)</f>
        <v>1012</v>
      </c>
      <c r="I23" s="9">
        <f>LOOKUP($A23,'2019'!$AA$1:$CA$1,'2019'!$AA$2:$CB$2)</f>
        <v>1067</v>
      </c>
      <c r="J23" s="7">
        <f>LOOKUP($A23,'2018'!$AA$1:$CA$1,'2018'!$AA$2:$CB$2)</f>
        <v>1013</v>
      </c>
      <c r="K23" s="7">
        <f>LOOKUP($A23,'2017'!$AA$1:$CA$1,'2017'!$AA$2:$CB$2)</f>
        <v>1073</v>
      </c>
      <c r="L23" s="9">
        <f>LOOKUP($A23,'2016'!$AA$1:$CA$1,'2016'!$AA$2:$CA$2)</f>
        <v>856</v>
      </c>
      <c r="M23" s="9">
        <f>LOOKUP($A23,'2015'!$AA$1:$CA$1,'2015'!$AA$2:$CA$2)</f>
        <v>996</v>
      </c>
      <c r="N23" s="9">
        <f>LOOKUP($A23,'2014'!$AA$1:$BY$1,'2014'!$AA$2:$BY$2)</f>
        <v>943</v>
      </c>
      <c r="O23" s="9">
        <f>LOOKUP($A23,'2013'!$AA$1:$BX$1,'2013'!$AA$2:$BX$2)</f>
        <v>1004</v>
      </c>
      <c r="P23" s="9">
        <f>LOOKUP($A23,'2012'!$AA$1:$BX$1,'2012'!$AA$2:$BX$2)</f>
        <v>1024</v>
      </c>
      <c r="Q23" s="9">
        <f>LOOKUP($A23,'2011'!$AA$1:$BX$1,'2011'!$AA$2:$BX$2)</f>
        <v>1068</v>
      </c>
      <c r="R23" s="9">
        <f>LOOKUP($A23,'2010'!$AA$1:$BX$1,'2010'!$AA$2:$BX$2)</f>
        <v>1189</v>
      </c>
    </row>
    <row r="24" ht="13.5" customHeight="1">
      <c r="A24" s="5" t="s">
        <v>40</v>
      </c>
      <c r="B24" s="6">
        <f>LOOKUP($A24,'2026'!$AA$1:$CA$1,'2026'!$AA$2:$CB$2)</f>
        <v>908</v>
      </c>
      <c r="C24" s="7">
        <f>LOOKUP($A24,'2025'!$AA$1:$CA$1,'2025'!$AA$2:$CB$2)</f>
        <v>822</v>
      </c>
      <c r="D24" s="7">
        <f>LOOKUP($A24,'2024'!$AA$1:$CA$1,'2024'!$AA$2:$CB$2)</f>
        <v>981</v>
      </c>
      <c r="E24" s="7">
        <f>LOOKUP($A24,'2023'!$AA$1:$CA$1,'2023'!$AA$2:$CB$2)</f>
        <v>801</v>
      </c>
      <c r="F24" s="7">
        <f>LOOKUP($A24,'2022'!$AA$1:$CA$1,'2022'!$AA$2:$CB$2)</f>
        <v>1053</v>
      </c>
      <c r="G24" s="7">
        <f>LOOKUP($A24,'2021'!$AA$1:$CA$1,'2021'!$AA$2:$CB$2)</f>
        <v>1142</v>
      </c>
      <c r="H24" s="9">
        <f>LOOKUP($A24,'2020'!$AA$1:$CA$1,'2020'!$AA$2:$CB$2)</f>
        <v>1206</v>
      </c>
      <c r="I24" s="9">
        <f>LOOKUP($A24,'2019'!$AA$1:$CA$1,'2019'!$AA$2:$CB$2)</f>
        <v>1115</v>
      </c>
      <c r="J24" s="7">
        <f>LOOKUP($A24,'2018'!$AA$1:$CA$1,'2018'!$AA$2:$CB$2)</f>
        <v>1207</v>
      </c>
      <c r="K24" s="7">
        <f>LOOKUP($A24,'2017'!$AA$1:$CA$1,'2017'!$AA$2:$CB$2)</f>
        <v>1083</v>
      </c>
      <c r="L24" s="9">
        <f>LOOKUP($A24,'2016'!$AA$1:$CA$1,'2016'!$AA$2:$CA$2)</f>
        <v>1062</v>
      </c>
      <c r="M24" s="9">
        <f>LOOKUP($A24,'2015'!$AA$1:$CA$1,'2015'!$AA$2:$CA$2)</f>
        <v>1115</v>
      </c>
      <c r="N24" s="9">
        <f>LOOKUP($A24,'2014'!$AA$1:$BY$1,'2014'!$AA$2:$BY$2)</f>
        <v>1052</v>
      </c>
      <c r="O24" s="9">
        <f>LOOKUP($A24,'2013'!$AA$1:$BX$1,'2013'!$AA$2:$BX$2)</f>
        <v>1150</v>
      </c>
      <c r="P24" s="9">
        <f>LOOKUP($A24,'2012'!$AA$1:$BX$1,'2012'!$AA$2:$BX$2)</f>
        <v>1178</v>
      </c>
      <c r="Q24" s="9">
        <f>LOOKUP($A24,'2011'!$AA$1:$BX$1,'2011'!$AA$2:$BX$2)</f>
        <v>1050</v>
      </c>
      <c r="R24" s="9">
        <f>LOOKUP($A24,'2010'!$AA$1:$BX$1,'2010'!$AA$2:$BX$2)</f>
        <v>950</v>
      </c>
    </row>
    <row r="25" ht="13.5" customHeight="1">
      <c r="A25" s="5" t="s">
        <v>41</v>
      </c>
      <c r="B25" s="6">
        <f>LOOKUP($A25,'2026'!$AA$1:$CA$1,'2026'!$AA$2:$CB$2)</f>
        <v>886</v>
      </c>
      <c r="C25" s="7">
        <f>LOOKUP($A25,'2025'!$AA$1:$CA$1,'2025'!$AA$2:$CB$2)</f>
        <v>798</v>
      </c>
      <c r="D25" s="7">
        <f>LOOKUP($A25,'2024'!$AA$1:$CA$1,'2024'!$AA$2:$CB$2)</f>
        <v>790</v>
      </c>
      <c r="E25" s="7">
        <f>LOOKUP($A25,'2023'!$AA$1:$CA$1,'2023'!$AA$2:$CB$2)</f>
        <v>905</v>
      </c>
      <c r="F25" s="7">
        <f>LOOKUP($A25,'2022'!$AA$1:$CA$1,'2022'!$AA$2:$CB$2)</f>
        <v>770</v>
      </c>
      <c r="G25" s="7">
        <f>LOOKUP($A25,'2021'!$AA$1:$CA$1,'2021'!$AA$2:$CB$2)</f>
        <v>899</v>
      </c>
      <c r="H25" s="9">
        <f>LOOKUP($A25,'2020'!$AA$1:$CA$1,'2020'!$AA$2:$CB$2)</f>
        <v>961</v>
      </c>
      <c r="I25" s="9">
        <f>LOOKUP($A25,'2019'!$AA$1:$CA$1,'2019'!$AA$2:$CB$2)</f>
        <v>867</v>
      </c>
      <c r="J25" s="7">
        <f>LOOKUP($A25,'2018'!$AA$1:$CA$1,'2018'!$AA$2:$CB$2)</f>
        <v>885</v>
      </c>
      <c r="K25" s="7">
        <f>LOOKUP($A25,'2017'!$AA$1:$CA$1,'2017'!$AA$2:$CB$2)</f>
        <v>1148</v>
      </c>
      <c r="L25" s="9">
        <f>LOOKUP($A25,'2016'!$AA$1:$CA$1,'2016'!$AA$2:$CA$2)</f>
        <v>1082</v>
      </c>
      <c r="M25" s="9">
        <f>LOOKUP($A25,'2015'!$AA$1:$CA$1,'2015'!$AA$2:$CA$2)</f>
        <v>890</v>
      </c>
      <c r="N25" s="9">
        <f>LOOKUP($A25,'2014'!$AA$1:$BY$1,'2014'!$AA$2:$BY$2)</f>
        <v>847</v>
      </c>
      <c r="O25" s="9">
        <f>LOOKUP($A25,'2013'!$AA$1:$BX$1,'2013'!$AA$2:$BX$2)</f>
        <v>895</v>
      </c>
      <c r="P25" s="9">
        <f>LOOKUP($A25,'2012'!$AA$1:$BX$1,'2012'!$AA$2:$BX$2)</f>
        <v>947</v>
      </c>
      <c r="Q25" s="9">
        <f>LOOKUP($A25,'2011'!$AA$1:$BX$1,'2011'!$AA$2:$BX$2)</f>
        <v>974</v>
      </c>
      <c r="R25" s="9">
        <f>LOOKUP($A25,'2010'!$AA$1:$BX$1,'2010'!$AA$2:$BX$2)</f>
        <v>888</v>
      </c>
    </row>
    <row r="26" ht="13.5" customHeight="1">
      <c r="A26" s="5" t="s">
        <v>42</v>
      </c>
      <c r="B26" s="6">
        <f>LOOKUP($A26,'2026'!$AA$1:$CA$1,'2026'!$AA$2:$CB$2)</f>
        <v>712</v>
      </c>
      <c r="C26" s="7">
        <f>LOOKUP($A26,'2025'!$AA$1:$CA$1,'2025'!$AA$2:$CB$2)</f>
        <v>885</v>
      </c>
      <c r="D26" s="7">
        <f>LOOKUP($A26,'2024'!$AA$1:$CA$1,'2024'!$AA$2:$CB$2)</f>
        <v>885</v>
      </c>
      <c r="E26" s="7">
        <f>LOOKUP($A26,'2023'!$AA$1:$CA$1,'2023'!$AA$2:$CB$2)</f>
        <v>964</v>
      </c>
      <c r="F26" s="7">
        <f>LOOKUP($A26,'2022'!$AA$1:$CA$1,'2022'!$AA$2:$CB$2)</f>
        <v>771</v>
      </c>
      <c r="G26" s="7">
        <f>LOOKUP($A26,'2021'!$AA$1:$CA$1,'2021'!$AA$2:$CB$2)</f>
        <v>780</v>
      </c>
      <c r="H26" s="9">
        <f>LOOKUP($A26,'2020'!$AA$1:$CA$1,'2020'!$AA$2:$CB$2)</f>
        <v>762</v>
      </c>
      <c r="I26" s="9">
        <f>LOOKUP($A26,'2019'!$AA$1:$CA$1,'2019'!$AA$2:$CB$2)</f>
        <v>796</v>
      </c>
      <c r="J26" s="7">
        <f>LOOKUP($A26,'2018'!$AA$1:$CA$1,'2018'!$AA$2:$CB$2)</f>
        <v>876</v>
      </c>
      <c r="K26" s="7">
        <f>LOOKUP($A26,'2017'!$AA$1:$CA$1,'2017'!$AA$2:$CB$2)</f>
        <v>835</v>
      </c>
      <c r="L26" s="9">
        <f>LOOKUP($A26,'2016'!$AA$1:$CA$1,'2016'!$AA$2:$CA$2)</f>
        <v>924</v>
      </c>
      <c r="M26" s="9">
        <f>LOOKUP($A26,'2015'!$AA$1:$CA$1,'2015'!$AA$2:$CA$2)</f>
        <v>895</v>
      </c>
      <c r="N26" s="9">
        <f>LOOKUP($A26,'2014'!$AA$1:$BY$1,'2014'!$AA$2:$BY$2)</f>
        <v>749</v>
      </c>
      <c r="O26" s="9">
        <f>LOOKUP($A26,'2013'!$AA$1:$BX$1,'2013'!$AA$2:$BX$2)</f>
        <v>829</v>
      </c>
      <c r="P26" s="9">
        <f>LOOKUP($A26,'2012'!$AA$1:$BX$1,'2012'!$AA$2:$BX$2)</f>
        <v>776</v>
      </c>
      <c r="Q26" s="9">
        <f>LOOKUP($A26,'2011'!$AA$1:$BX$1,'2011'!$AA$2:$BX$2)</f>
        <v>635</v>
      </c>
      <c r="R26" s="9">
        <f>LOOKUP($A26,'2010'!$AA$1:$BX$1,'2010'!$AA$2:$BX$2)</f>
        <v>768</v>
      </c>
    </row>
    <row r="27" ht="13.5" customHeight="1">
      <c r="A27" s="5" t="s">
        <v>43</v>
      </c>
      <c r="B27" s="6">
        <f>LOOKUP($A27,'2026'!$AA$1:$CA$1,'2026'!$AA$2:$CB$2)</f>
        <v>640</v>
      </c>
      <c r="C27" s="7">
        <f>LOOKUP($A27,'2025'!$AA$1:$CA$1,'2025'!$AA$2:$CB$2)</f>
        <v>605</v>
      </c>
      <c r="D27" s="7">
        <f>LOOKUP($A27,'2024'!$AA$1:$CA$1,'2024'!$AA$2:$CB$2)</f>
        <v>680</v>
      </c>
      <c r="E27" s="7">
        <f>LOOKUP($A27,'2023'!$AA$1:$CA$1,'2023'!$AA$2:$CB$2)</f>
        <v>773</v>
      </c>
      <c r="F27" s="7">
        <f>LOOKUP($A27,'2022'!$AA$1:$CA$1,'2022'!$AA$2:$CB$2)</f>
        <v>829</v>
      </c>
      <c r="G27" s="7">
        <f>LOOKUP($A27,'2021'!$AA$1:$CA$1,'2021'!$AA$2:$CB$2)</f>
        <v>860</v>
      </c>
      <c r="H27" s="9">
        <f>LOOKUP($A27,'2020'!$AA$1:$CA$1,'2020'!$AA$2:$CB$2)</f>
        <v>880</v>
      </c>
      <c r="I27" s="9">
        <f>LOOKUP($A27,'2019'!$AA$1:$CA$1,'2019'!$AA$2:$CB$2)</f>
        <v>867</v>
      </c>
      <c r="J27" s="7">
        <f>LOOKUP($A27,'2018'!$AA$1:$CA$1,'2018'!$AA$2:$CB$2)</f>
        <v>1023</v>
      </c>
      <c r="K27" s="7">
        <f>LOOKUP($A27,'2017'!$AA$1:$CA$1,'2017'!$AA$2:$CB$2)</f>
        <v>1117</v>
      </c>
      <c r="L27" s="9">
        <f>LOOKUP($A27,'2016'!$AA$1:$CA$1,'2016'!$AA$2:$CA$2)</f>
        <v>983</v>
      </c>
      <c r="M27" s="9">
        <f>LOOKUP($A27,'2015'!$AA$1:$CA$1,'2015'!$AA$2:$CA$2)</f>
        <v>848</v>
      </c>
      <c r="N27" s="9">
        <f>LOOKUP($A27,'2014'!$AA$1:$BY$1,'2014'!$AA$2:$BY$2)</f>
        <v>969</v>
      </c>
      <c r="O27" s="9">
        <f>LOOKUP($A27,'2013'!$AA$1:$BX$1,'2013'!$AA$2:$BX$2)</f>
        <v>1106</v>
      </c>
      <c r="P27" s="9">
        <f>LOOKUP($A27,'2012'!$AA$1:$BX$1,'2012'!$AA$2:$BX$2)</f>
        <v>1090</v>
      </c>
      <c r="Q27" s="9">
        <f>LOOKUP($A27,'2011'!$AA$1:$BX$1,'2011'!$AA$2:$BX$2)</f>
        <v>1216</v>
      </c>
      <c r="R27" s="9">
        <f>LOOKUP($A27,'2010'!$AA$1:$BX$1,'2010'!$AA$2:$BX$2)</f>
        <v>1053</v>
      </c>
    </row>
    <row r="28" ht="13.5" customHeight="1">
      <c r="A28" s="5" t="s">
        <v>44</v>
      </c>
      <c r="B28" s="6">
        <f>LOOKUP($A28,'2026'!$AA$1:$CA$1,'2026'!$AA$2:$CB$2)</f>
        <v>613</v>
      </c>
      <c r="C28" s="7">
        <f>LOOKUP($A28,'2025'!$AA$1:$CA$1,'2025'!$AA$2:$CB$2)</f>
        <v>716</v>
      </c>
      <c r="D28" s="7">
        <f>LOOKUP($A28,'2024'!$AA$1:$CA$1,'2024'!$AA$2:$CB$2)</f>
        <v>846</v>
      </c>
      <c r="E28" s="7">
        <f>LOOKUP($A28,'2023'!$AA$1:$CA$1,'2023'!$AA$2:$CB$2)</f>
        <v>873</v>
      </c>
      <c r="F28" s="7">
        <f>LOOKUP($A28,'2022'!$AA$1:$CA$1,'2022'!$AA$2:$CB$2)</f>
        <v>843</v>
      </c>
      <c r="G28" s="7">
        <f>LOOKUP($A28,'2021'!$AA$1:$CA$1,'2021'!$AA$2:$CB$2)</f>
        <v>718</v>
      </c>
      <c r="H28" s="9">
        <f>LOOKUP($A28,'2020'!$AA$1:$CA$1,'2020'!$AA$2:$CB$2)</f>
        <v>695</v>
      </c>
      <c r="I28" s="9">
        <f>LOOKUP($A28,'2019'!$AA$1:$CA$1,'2019'!$AA$2:$CB$2)</f>
        <v>413</v>
      </c>
      <c r="J28" s="7">
        <f>LOOKUP($A28,'2018'!$AA$1:$CA$1,'2018'!$AA$2:$CB$2)</f>
        <v>487</v>
      </c>
      <c r="K28" s="7">
        <f>LOOKUP($A28,'2017'!$AA$1:$CA$1,'2017'!$AA$2:$CB$2)</f>
        <v>399</v>
      </c>
      <c r="L28" s="9">
        <f>LOOKUP($A28,'2016'!$AA$1:$CA$1,'2016'!$AA$2:$CA$2)</f>
        <v>361</v>
      </c>
      <c r="M28" s="9">
        <f>LOOKUP($A28,'2015'!$AA$1:$CA$1,'2015'!$AA$2:$CA$2)</f>
        <v>378</v>
      </c>
      <c r="N28" s="9">
        <f>LOOKUP($A28,'2014'!$AA$1:$BY$1,'2014'!$AA$2:$BY$2)</f>
        <v>497</v>
      </c>
      <c r="O28" s="9">
        <f>LOOKUP($A28,'2013'!$AA$1:$BX$1,'2013'!$AA$2:$BX$2)</f>
        <v>531</v>
      </c>
      <c r="P28" s="9">
        <f>LOOKUP($A28,'2012'!$AA$1:$BX$1,'2012'!$AA$2:$BX$2)</f>
        <v>628</v>
      </c>
      <c r="Q28" s="9">
        <f>LOOKUP($A28,'2011'!$AA$1:$BX$1,'2011'!$AA$2:$BX$2)</f>
        <v>761</v>
      </c>
      <c r="R28" s="9">
        <f>LOOKUP($A28,'2010'!$AA$1:$BX$1,'2010'!$AA$2:$BX$2)</f>
        <v>686</v>
      </c>
    </row>
    <row r="29" ht="13.5" hidden="1" customHeight="1">
      <c r="A29" s="13" t="s">
        <v>45</v>
      </c>
      <c r="B29" s="6">
        <f>LOOKUP($A29,'2026'!$AA$1:$CA$1,'2026'!$AA$2:$CB$2)</f>
        <v>717</v>
      </c>
      <c r="C29" s="7">
        <f>LOOKUP($A29,'2025'!$AA$1:$CA$1,'2025'!$AA$2:$CB$2)</f>
        <v>717</v>
      </c>
      <c r="D29" s="7">
        <f>LOOKUP($A29,'2024'!$AA$1:$CA$1,'2024'!$AA$2:$CB$2)</f>
        <v>717</v>
      </c>
      <c r="E29" s="7">
        <f>LOOKUP($A29,'2023'!$AA$1:$CA$1,'2023'!$AA$2:$CB$2)</f>
        <v>717</v>
      </c>
      <c r="F29" s="7">
        <f>LOOKUP($A29,'2022'!$AA$1:$CA$1,'2022'!$AA$2:$CB$2)</f>
        <v>717</v>
      </c>
      <c r="G29" s="7">
        <f>LOOKUP($A29,'2021'!$AA$1:$CA$1,'2021'!$AA$2:$CB$2)</f>
        <v>717</v>
      </c>
      <c r="H29" s="9">
        <f>LOOKUP($A29,'2020'!$AA$1:$CA$1,'2020'!$AA$2:$CB$2)</f>
        <v>717</v>
      </c>
      <c r="I29" s="9">
        <f>LOOKUP($A29,'2019'!$AA$1:$CA$1,'2019'!$AA$2:$CB$2)</f>
        <v>717</v>
      </c>
      <c r="J29" s="7">
        <f>LOOKUP($A29,'2018'!$AA$1:$CA$1,'2018'!$AA$2:$CB$2)</f>
        <v>717</v>
      </c>
      <c r="K29" s="7">
        <f>LOOKUP($A29,'2017'!$AA$1:$CA$1,'2017'!$AA$2:$CB$2)</f>
        <v>717</v>
      </c>
      <c r="L29" s="9">
        <f>LOOKUP($A29,'2016'!$AA$1:$CA$1,'2016'!$AA$2:$CA$2)</f>
        <v>764</v>
      </c>
      <c r="M29" s="9">
        <f>LOOKUP($A29,'2015'!$AA$1:$CA$1,'2015'!$AA$2:$CA$2)</f>
        <v>908</v>
      </c>
      <c r="N29" s="9">
        <f>LOOKUP($A29,'2014'!$AA$1:$BY$1,'2014'!$AA$2:$BY$2)</f>
        <v>1018</v>
      </c>
      <c r="O29" s="9">
        <f>LOOKUP($A29,'2013'!$AA$1:$BX$1,'2013'!$AA$2:$BX$2)</f>
        <v>917</v>
      </c>
      <c r="P29" s="9">
        <f>LOOKUP($A29,'2012'!$AA$1:$BX$1,'2012'!$AA$2:$BX$2)</f>
        <v>872</v>
      </c>
      <c r="Q29" s="9">
        <f>LOOKUP($A29,'2011'!$AA$1:$BX$1,'2011'!$AA$2:$BX$2)</f>
        <v>901</v>
      </c>
      <c r="R29" s="9">
        <f>LOOKUP($A29,'2010'!$AA$1:$BX$1,'2010'!$AA$2:$BX$2)</f>
        <v>901</v>
      </c>
    </row>
    <row r="30" ht="13.5" hidden="1" customHeight="1">
      <c r="A30" s="14" t="s">
        <v>46</v>
      </c>
      <c r="B30" s="6">
        <f>LOOKUP($A30,'2026'!$AA$1:$CA$1,'2026'!$AA$2:$CB$2)</f>
        <v>638</v>
      </c>
      <c r="C30" s="7">
        <f>LOOKUP($A30,'2025'!$AA$1:$CA$1,'2025'!$AA$2:$CB$2)</f>
        <v>638</v>
      </c>
      <c r="D30" s="7">
        <f>LOOKUP($A30,'2024'!$AA$1:$CA$1,'2024'!$AA$2:$CB$2)</f>
        <v>638</v>
      </c>
      <c r="E30" s="7">
        <f>LOOKUP($A30,'2023'!$AA$1:$CA$1,'2023'!$AA$2:$CB$2)</f>
        <v>638</v>
      </c>
      <c r="F30" s="7">
        <f>LOOKUP($A30,'2022'!$AA$1:$CA$1,'2022'!$AA$2:$CB$2)</f>
        <v>638</v>
      </c>
      <c r="G30" s="7">
        <f>LOOKUP($A30,'2021'!$AA$1:$CA$1,'2021'!$AA$2:$CB$2)</f>
        <v>638</v>
      </c>
      <c r="H30" s="9">
        <f>LOOKUP($A30,'2020'!$AA$1:$CA$1,'2020'!$AA$2:$CB$2)</f>
        <v>638</v>
      </c>
      <c r="I30" s="9">
        <f>LOOKUP($A30,'2019'!$AA$1:$CA$1,'2019'!$AA$2:$CB$2)</f>
        <v>638</v>
      </c>
      <c r="J30" s="7">
        <f>LOOKUP($A30,'2018'!$AA$1:$CA$1,'2018'!$AA$2:$CB$2)</f>
        <v>638</v>
      </c>
      <c r="K30" s="15">
        <f>LOOKUP($A30,'2017'!$AA$1:$CA$1,'2017'!$AA$2:$CB$2)</f>
        <v>638</v>
      </c>
      <c r="L30" s="9">
        <f>LOOKUP($A30,'2016'!$AA$1:$CA$1,'2016'!$AA$2:$CA$2)</f>
        <v>638</v>
      </c>
      <c r="M30" s="16">
        <f>LOOKUP($A30,'2015'!$AA$1:$CA$1,'2015'!$AA$2:$CA$2)</f>
        <v>638</v>
      </c>
      <c r="N30" s="16">
        <f>LOOKUP($A30,'2014'!$AA$1:$BY$1,'2014'!$AA$2:$BY$2)</f>
        <v>638</v>
      </c>
      <c r="O30" s="16">
        <f>LOOKUP($A30,'2013'!$AA$1:$BX$1,'2013'!$AA$2:$BX$2)</f>
        <v>638</v>
      </c>
      <c r="P30" s="9">
        <f>LOOKUP($A30,'2012'!$AA$1:$BX$1,'2012'!$AA$2:$BX$2)</f>
        <v>638</v>
      </c>
      <c r="Q30" s="9">
        <f>LOOKUP($A30,'2011'!$AA$1:$BX$1,'2011'!$AA$2:$BX$2)</f>
        <v>492</v>
      </c>
      <c r="R30" s="9">
        <f>LOOKUP($A30,'2010'!$AA$1:$BX$1,'2010'!$AA$2:$BX$2)</f>
        <v>624</v>
      </c>
    </row>
    <row r="31" ht="13.5" customHeight="1">
      <c r="A31" s="5" t="s">
        <v>47</v>
      </c>
      <c r="B31" s="6">
        <f>LOOKUP($A31,'2026'!$AA$1:$CA$1,'2026'!$AA$2:$CB$2)</f>
        <v>530</v>
      </c>
      <c r="C31" s="7">
        <f>LOOKUP($A31,'2025'!$AA$1:$CA$1,'2025'!$AA$2:$CB$2)</f>
        <v>435</v>
      </c>
      <c r="D31" s="7">
        <f>LOOKUP($A31,'2024'!$AA$1:$CA$1,'2024'!$AA$2:$CB$2)</f>
        <v>501</v>
      </c>
      <c r="E31" s="7">
        <f>LOOKUP($A31,'2023'!$AA$1:$CA$1,'2023'!$AA$2:$CB$2)</f>
        <v>442</v>
      </c>
      <c r="F31" s="7">
        <f>LOOKUP($A31,'2022'!$AA$1:$CA$1,'2022'!$AA$2:$CB$2)</f>
        <v>428</v>
      </c>
      <c r="G31" s="7">
        <f>LOOKUP($A31,'2021'!$AA$1:$CA$1,'2021'!$AA$2:$CB$2)</f>
        <v>378</v>
      </c>
      <c r="H31" s="9">
        <f>LOOKUP($A31,'2020'!$AA$1:$CA$1,'2020'!$AA$2:$CB$2)</f>
        <v>458</v>
      </c>
      <c r="I31" s="9">
        <f>LOOKUP($A31,'2019'!$AA$1:$CA$1,'2019'!$AA$2:$CB$2)</f>
        <v>603</v>
      </c>
      <c r="J31" s="7">
        <f>LOOKUP($A31,'2018'!$AA$1:$CA$1,'2018'!$AA$2:$CB$2)</f>
        <v>553</v>
      </c>
      <c r="K31" s="7">
        <f>LOOKUP($A31,'2017'!$AA$1:$CA$1,'2017'!$AA$2:$CB$2)</f>
        <v>690</v>
      </c>
      <c r="L31" s="9">
        <f>LOOKUP($A31,'2016'!$AA$1:$CA$1,'2016'!$AA$2:$CA$2)</f>
        <v>571</v>
      </c>
      <c r="M31" s="9">
        <f>LOOKUP($A31,'2015'!$AA$1:$CA$1,'2015'!$AA$2:$CA$2)</f>
        <v>735</v>
      </c>
      <c r="N31" s="9">
        <f>LOOKUP($A31,'2014'!$AA$1:$BY$1,'2014'!$AA$2:$BY$2)</f>
        <v>891</v>
      </c>
      <c r="O31" s="9">
        <f>LOOKUP($A31,'2013'!$AA$1:$BX$1,'2013'!$AA$2:$BX$2)</f>
        <v>942</v>
      </c>
      <c r="P31" s="9">
        <f>LOOKUP($A31,'2012'!$AA$1:$BX$1,'2012'!$AA$2:$BX$2)</f>
        <v>932</v>
      </c>
      <c r="Q31" s="9">
        <f>LOOKUP($A31,'2011'!$AA$1:$BX$1,'2011'!$AA$2:$BX$2)</f>
        <v>829</v>
      </c>
      <c r="R31" s="9">
        <f>LOOKUP($A31,'2010'!$AA$1:$BX$1,'2010'!$AA$2:$BX$2)</f>
        <v>860</v>
      </c>
    </row>
    <row r="32" ht="13.5" customHeight="1">
      <c r="A32" s="5" t="s">
        <v>48</v>
      </c>
      <c r="B32" s="6">
        <f>LOOKUP($A32,'2026'!$AA$1:$CA$1,'2026'!$AA$2:$CB$2)</f>
        <v>446</v>
      </c>
      <c r="C32" s="7">
        <f>LOOKUP($A32,'2025'!$AA$1:$CA$1,'2025'!$AA$2:$CB$2)</f>
        <v>570</v>
      </c>
      <c r="D32" s="7">
        <f>LOOKUP($A32,'2024'!$AA$1:$CA$1,'2024'!$AA$2:$CB$2)</f>
        <v>453</v>
      </c>
      <c r="E32" s="7">
        <f>LOOKUP($A32,'2023'!$AA$1:$CA$1,'2023'!$AA$2:$CB$2)</f>
        <v>402</v>
      </c>
      <c r="F32" s="7">
        <f>LOOKUP($A32,'2022'!$AA$1:$CA$1,'2022'!$AA$2:$CB$2)</f>
        <v>203</v>
      </c>
      <c r="G32" s="7">
        <f>LOOKUP($A32,'2021'!$AA$1:$CA$1,'2021'!$AA$2:$CB$2)</f>
        <v>155</v>
      </c>
      <c r="H32" s="9">
        <f>LOOKUP($A32,'2020'!$AA$1:$CA$1,'2020'!$AA$2:$CB$2)</f>
        <v>152</v>
      </c>
      <c r="I32" s="9">
        <f>LOOKUP($A32,'2019'!$AA$1:$CA$1,'2019'!$AA$2:$CB$2)</f>
        <v>90</v>
      </c>
      <c r="J32" s="7">
        <f>LOOKUP($A32,'2018'!$AA$1:$CA$1,'2018'!$AA$2:$CB$2)</f>
        <v>210</v>
      </c>
      <c r="K32" s="7">
        <f>LOOKUP($A32,'2017'!$AA$1:$CA$1,'2017'!$AA$2:$CB$2)</f>
        <v>512</v>
      </c>
      <c r="L32" s="9">
        <f>LOOKUP($A32,'2016'!$AA$1:$CA$1,'2016'!$AA$2:$CA$2)</f>
        <v>606</v>
      </c>
      <c r="M32" s="9">
        <f>LOOKUP($A32,'2015'!$AA$1:$CA$1,'2015'!$AA$2:$CA$2)</f>
        <v>685</v>
      </c>
      <c r="N32" s="9">
        <f>LOOKUP($A32,'2014'!$AA$1:$BY$1,'2014'!$AA$2:$BY$2)</f>
        <v>618</v>
      </c>
      <c r="O32" s="9">
        <f>LOOKUP($A32,'2013'!$AA$1:$BX$1,'2013'!$AA$2:$BX$2)</f>
        <v>638</v>
      </c>
      <c r="P32" s="9">
        <f>LOOKUP($A32,'2012'!$AA$1:$BX$1,'2012'!$AA$2:$BX$2)</f>
        <v>522</v>
      </c>
      <c r="Q32" s="9">
        <f>LOOKUP($A32,'2011'!$AA$1:$BX$1,'2011'!$AA$2:$BX$2)</f>
        <v>495</v>
      </c>
      <c r="R32" s="9">
        <f>LOOKUP($A32,'2010'!$AA$1:$BX$1,'2010'!$AA$2:$BX$2)</f>
        <v>565</v>
      </c>
    </row>
    <row r="33" ht="13.5" customHeight="1">
      <c r="A33" s="13" t="s">
        <v>49</v>
      </c>
      <c r="B33" s="6">
        <f>LOOKUP($A33,'2026'!$AA$1:$CA$1,'2026'!$AA$2:$CB$2)</f>
        <v>426</v>
      </c>
      <c r="C33" s="7">
        <f>LOOKUP($A33,'2025'!$AA$1:$CA$1,'2025'!$AA$2:$CB$2)</f>
        <v>377</v>
      </c>
      <c r="D33" s="7">
        <f>LOOKUP($A33,'2024'!$AA$1:$CA$1,'2024'!$AA$2:$CB$2)</f>
        <v>177</v>
      </c>
      <c r="E33" s="7">
        <f>LOOKUP($A33,'2023'!$AA$1:$CA$1,'2023'!$AA$2:$CB$2)</f>
        <v>-37</v>
      </c>
      <c r="F33" s="7">
        <f>LOOKUP($A33,'2022'!$AA$1:$CA$1,'2022'!$AA$2:$CB$2)</f>
        <v>134</v>
      </c>
      <c r="G33" s="7">
        <f>LOOKUP($A33,'2021'!$AA$1:$CA$1,'2021'!$AA$2:$CB$2)</f>
        <v>79</v>
      </c>
      <c r="H33" s="9">
        <f>LOOKUP($A33,'2020'!$AA$1:$CA$1,'2020'!$AA$2:$CB$2)</f>
        <v>130</v>
      </c>
      <c r="I33" s="9">
        <f>LOOKUP($A33,'2019'!$AA$1:$CA$1,'2019'!$AA$2:$CB$2)</f>
        <v>212</v>
      </c>
      <c r="J33" s="7">
        <f>LOOKUP($A33,'2018'!$AA$1:$CA$1,'2018'!$AA$2:$CB$2)</f>
        <v>232</v>
      </c>
      <c r="K33" s="15">
        <f>LOOKUP($A33,'2017'!$AA$1:$CA$1,'2017'!$AA$2:$CB$2)</f>
        <v>292</v>
      </c>
      <c r="L33" s="9">
        <f>LOOKUP($A33,'2016'!$AA$1:$CA$1,'2016'!$AA$2:$CA$2)</f>
        <v>292</v>
      </c>
      <c r="M33" s="16">
        <f>LOOKUP($A33,'2015'!$AA$1:$CA$1,'2015'!$AA$2:$CA$2)</f>
        <v>292</v>
      </c>
      <c r="N33" s="16">
        <f>LOOKUP($A33,'2014'!$AA$1:$BY$1,'2014'!$AA$2:$BY$2)</f>
        <v>292</v>
      </c>
      <c r="O33" s="16">
        <f>LOOKUP($A33,'2013'!$AA$1:$BX$1,'2013'!$AA$2:$BX$2)</f>
        <v>292</v>
      </c>
      <c r="P33" s="9">
        <f>LOOKUP($A33,'2012'!$AA$1:$BX$1,'2012'!$AA$2:$BX$2)</f>
        <v>292</v>
      </c>
      <c r="Q33" s="9">
        <f>LOOKUP($A33,'2011'!$AA$1:$BX$1,'2011'!$AA$2:$BX$2)</f>
        <v>413</v>
      </c>
      <c r="R33" s="9">
        <f>LOOKUP($A33,'2010'!$AA$1:$BX$1,'2010'!$AA$2:$BX$2)</f>
        <v>454</v>
      </c>
    </row>
    <row r="34" ht="13.5" customHeight="1">
      <c r="A34" s="5" t="s">
        <v>50</v>
      </c>
      <c r="B34" s="6">
        <f>LOOKUP($A34,'2026'!$AA$1:$CA$1,'2026'!$AA$2:$CB$2)</f>
        <v>373</v>
      </c>
      <c r="C34" s="7">
        <f>LOOKUP($A34,'2025'!$AA$1:$CA$1,'2025'!$AA$2:$CB$2)</f>
        <v>401</v>
      </c>
      <c r="D34" s="7">
        <f>LOOKUP($A34,'2024'!$AA$1:$CA$1,'2024'!$AA$2:$CB$2)</f>
        <v>412</v>
      </c>
      <c r="E34" s="7">
        <f>LOOKUP($A34,'2023'!$AA$1:$CA$1,'2023'!$AA$2:$CB$2)</f>
        <v>373</v>
      </c>
      <c r="F34" s="7">
        <f>LOOKUP($A34,'2022'!$AA$1:$CA$1,'2022'!$AA$2:$CB$2)</f>
        <v>482</v>
      </c>
      <c r="G34" s="7">
        <f>LOOKUP($A34,'2021'!$AA$1:$CA$1,'2021'!$AA$2:$CB$2)</f>
        <v>479</v>
      </c>
      <c r="H34" s="9">
        <f>LOOKUP($A34,'2020'!$AA$1:$CA$1,'2020'!$AA$2:$CB$2)</f>
        <v>498</v>
      </c>
      <c r="I34" s="9">
        <f>LOOKUP($A34,'2019'!$AA$1:$CA$1,'2019'!$AA$2:$CB$2)</f>
        <v>480</v>
      </c>
      <c r="J34" s="7">
        <f>LOOKUP($A34,'2018'!$AA$1:$CA$1,'2018'!$AA$2:$CB$2)</f>
        <v>604</v>
      </c>
      <c r="K34" s="7">
        <f>LOOKUP($A34,'2017'!$AA$1:$CA$1,'2017'!$AA$2:$CB$2)</f>
        <v>579</v>
      </c>
      <c r="L34" s="9">
        <f>LOOKUP($A34,'2016'!$AA$1:$CA$1,'2016'!$AA$2:$CA$2)</f>
        <v>600</v>
      </c>
      <c r="M34" s="9">
        <f>LOOKUP($A34,'2015'!$AA$1:$CA$1,'2015'!$AA$2:$CA$2)</f>
        <v>608</v>
      </c>
      <c r="N34" s="9">
        <f>LOOKUP($A34,'2014'!$AA$1:$BY$1,'2014'!$AA$2:$BY$2)</f>
        <v>526</v>
      </c>
      <c r="O34" s="9">
        <f>LOOKUP($A34,'2013'!$AA$1:$BX$1,'2013'!$AA$2:$BX$2)</f>
        <v>454</v>
      </c>
      <c r="P34" s="9">
        <f>LOOKUP($A34,'2012'!$AA$1:$BX$1,'2012'!$AA$2:$BX$2)</f>
        <v>627</v>
      </c>
      <c r="Q34" s="9">
        <f>LOOKUP($A34,'2011'!$AA$1:$BX$1,'2011'!$AA$2:$BX$2)</f>
        <v>806</v>
      </c>
      <c r="R34" s="9">
        <f>LOOKUP($A34,'2010'!$AA$1:$BX$1,'2010'!$AA$2:$BX$2)</f>
        <v>696</v>
      </c>
    </row>
    <row r="35" ht="13.5" customHeight="1">
      <c r="A35" s="5" t="s">
        <v>51</v>
      </c>
      <c r="B35" s="6">
        <f>LOOKUP($A35,'2026'!$AA$1:$CA$1,'2026'!$AA$2:$CB$2)</f>
        <v>326</v>
      </c>
      <c r="C35" s="7">
        <f>LOOKUP($A35,'2025'!$AA$1:$CA$1,'2025'!$AA$2:$CB$2)</f>
        <v>413</v>
      </c>
      <c r="D35" s="7">
        <f>LOOKUP($A35,'2024'!$AA$1:$CA$1,'2024'!$AA$2:$CB$2)</f>
        <v>584</v>
      </c>
      <c r="E35" s="7">
        <f>LOOKUP($A35,'2023'!$AA$1:$CA$1,'2023'!$AA$2:$CB$2)</f>
        <v>567</v>
      </c>
      <c r="F35" s="7">
        <f>LOOKUP($A35,'2022'!$AA$1:$CA$1,'2022'!$AA$2:$CB$2)</f>
        <v>438</v>
      </c>
      <c r="G35" s="7">
        <f>LOOKUP($A35,'2021'!$AA$1:$CA$1,'2021'!$AA$2:$CB$2)</f>
        <v>549</v>
      </c>
      <c r="H35" s="9">
        <f>LOOKUP($A35,'2020'!$AA$1:$CA$1,'2020'!$AA$2:$CB$2)</f>
        <v>720</v>
      </c>
      <c r="I35" s="9">
        <f>LOOKUP($A35,'2019'!$AA$1:$CA$1,'2019'!$AA$2:$CB$2)</f>
        <v>771</v>
      </c>
      <c r="J35" s="7">
        <f>LOOKUP($A35,'2018'!$AA$1:$CA$1,'2018'!$AA$2:$CB$2)</f>
        <v>844</v>
      </c>
      <c r="K35" s="7">
        <f>LOOKUP($A35,'2017'!$AA$1:$CA$1,'2017'!$AA$2:$CB$2)</f>
        <v>772</v>
      </c>
      <c r="L35" s="9">
        <f>LOOKUP($A35,'2016'!$AA$1:$CA$1,'2016'!$AA$2:$CA$2)</f>
        <v>736</v>
      </c>
      <c r="M35" s="9">
        <f>LOOKUP($A35,'2015'!$AA$1:$CA$1,'2015'!$AA$2:$CA$2)</f>
        <v>629</v>
      </c>
      <c r="N35" s="9">
        <f>LOOKUP($A35,'2014'!$AA$1:$BY$1,'2014'!$AA$2:$BY$2)</f>
        <v>659</v>
      </c>
      <c r="O35" s="9">
        <f>LOOKUP($A35,'2013'!$AA$1:$BX$1,'2013'!$AA$2:$BX$2)</f>
        <v>764</v>
      </c>
      <c r="P35" s="9">
        <f>LOOKUP($A35,'2012'!$AA$1:$BX$1,'2012'!$AA$2:$BX$2)</f>
        <v>709</v>
      </c>
      <c r="Q35" s="9">
        <f>LOOKUP($A35,'2011'!$AA$1:$BX$1,'2011'!$AA$2:$BX$2)</f>
        <v>695</v>
      </c>
      <c r="R35" s="9">
        <f>LOOKUP($A35,'2010'!$AA$1:$BX$1,'2010'!$AA$2:$BX$2)</f>
        <v>563</v>
      </c>
    </row>
    <row r="36" ht="13.5" customHeight="1">
      <c r="A36" s="5" t="s">
        <v>52</v>
      </c>
      <c r="B36" s="6">
        <f>LOOKUP($A36,'2026'!$AA$1:$CA$1,'2026'!$AA$2:$CB$2)</f>
        <v>289</v>
      </c>
      <c r="C36" s="7">
        <f>LOOKUP($A36,'2025'!$AA$1:$CA$1,'2025'!$AA$2:$CB$2)</f>
        <v>228</v>
      </c>
      <c r="D36" s="7">
        <f>LOOKUP($A36,'2024'!$AA$1:$CA$1,'2024'!$AA$2:$CB$2)</f>
        <v>327</v>
      </c>
      <c r="E36" s="7">
        <f>LOOKUP($A36,'2023'!$AA$1:$CA$1,'2023'!$AA$2:$CB$2)</f>
        <v>329</v>
      </c>
      <c r="F36" s="7">
        <f>LOOKUP($A36,'2022'!$AA$1:$CA$1,'2022'!$AA$2:$CB$2)</f>
        <v>229</v>
      </c>
      <c r="G36" s="7">
        <f>LOOKUP($A36,'2021'!$AA$1:$CA$1,'2021'!$AA$2:$CB$2)</f>
        <v>338</v>
      </c>
      <c r="H36" s="9">
        <f>LOOKUP($A36,'2020'!$AA$1:$CA$1,'2020'!$AA$2:$CB$2)</f>
        <v>282</v>
      </c>
      <c r="I36" s="9">
        <f>LOOKUP($A36,'2019'!$AA$1:$CA$1,'2019'!$AA$2:$CB$2)</f>
        <v>316</v>
      </c>
      <c r="J36" s="7">
        <f>LOOKUP($A36,'2018'!$AA$1:$CA$1,'2018'!$AA$2:$CB$2)</f>
        <v>319</v>
      </c>
      <c r="K36" s="7">
        <f>LOOKUP($A36,'2017'!$AA$1:$CA$1,'2017'!$AA$2:$CB$2)</f>
        <v>261</v>
      </c>
      <c r="L36" s="9">
        <f>LOOKUP($A36,'2016'!$AA$1:$CA$1,'2016'!$AA$2:$CA$2)</f>
        <v>353</v>
      </c>
      <c r="M36" s="9">
        <f>LOOKUP($A36,'2015'!$AA$1:$CA$1,'2015'!$AA$2:$CA$2)</f>
        <v>259</v>
      </c>
      <c r="N36" s="9">
        <f>LOOKUP($A36,'2014'!$AA$1:$BY$1,'2014'!$AA$2:$BY$2)</f>
        <v>275</v>
      </c>
      <c r="O36" s="9">
        <f>LOOKUP($A36,'2013'!$AA$1:$BX$1,'2013'!$AA$2:$BX$2)</f>
        <v>344</v>
      </c>
      <c r="P36" s="9">
        <f>LOOKUP($A36,'2012'!$AA$1:$BX$1,'2012'!$AA$2:$BX$2)</f>
        <v>361</v>
      </c>
      <c r="Q36" s="9">
        <f>LOOKUP($A36,'2011'!$AA$1:$BX$1,'2011'!$AA$2:$BX$2)</f>
        <v>544</v>
      </c>
      <c r="R36" s="9">
        <f>LOOKUP($A36,'2010'!$AA$1:$BX$1,'2010'!$AA$2:$BX$2)</f>
        <v>574</v>
      </c>
    </row>
    <row r="37" ht="13.5" customHeight="1">
      <c r="A37" s="5" t="s">
        <v>53</v>
      </c>
      <c r="B37" s="6">
        <f>LOOKUP($A37,'2026'!$AA$1:$CA$1,'2026'!$AA$2:$CB$2)</f>
        <v>153</v>
      </c>
      <c r="C37" s="7">
        <f>LOOKUP($A37,'2025'!$AA$1:$CA$1,'2025'!$AA$2:$CB$2)</f>
        <v>237</v>
      </c>
      <c r="D37" s="7">
        <f>LOOKUP($A37,'2024'!$AA$1:$CA$1,'2024'!$AA$2:$CB$2)</f>
        <v>195</v>
      </c>
      <c r="E37" s="7">
        <f>LOOKUP($A37,'2023'!$AA$1:$CA$1,'2023'!$AA$2:$CB$2)</f>
        <v>450</v>
      </c>
      <c r="F37" s="7">
        <f>LOOKUP($A37,'2022'!$AA$1:$CA$1,'2022'!$AA$2:$CB$2)</f>
        <v>712</v>
      </c>
      <c r="G37" s="7">
        <f>LOOKUP($A37,'2021'!$AA$1:$CA$1,'2021'!$AA$2:$CB$2)</f>
        <v>712</v>
      </c>
      <c r="H37" s="9">
        <f>LOOKUP($A37,'2020'!$AA$1:$CA$1,'2020'!$AA$2:$CB$2)</f>
        <v>780</v>
      </c>
      <c r="I37" s="9">
        <f>LOOKUP($A37,'2019'!$AA$1:$CA$1,'2019'!$AA$2:$CB$2)</f>
        <v>879</v>
      </c>
      <c r="J37" s="7">
        <f>LOOKUP($A37,'2018'!$AA$1:$CA$1,'2018'!$AA$2:$CB$2)</f>
        <v>690</v>
      </c>
      <c r="K37" s="7">
        <f>LOOKUP($A37,'2017'!$AA$1:$CA$1,'2017'!$AA$2:$CB$2)</f>
        <v>559</v>
      </c>
      <c r="L37" s="9">
        <f>LOOKUP($A37,'2016'!$AA$1:$CA$1,'2016'!$AA$2:$CA$2)</f>
        <v>522</v>
      </c>
      <c r="M37" s="9">
        <f>LOOKUP($A37,'2015'!$AA$1:$CA$1,'2015'!$AA$2:$CA$2)</f>
        <v>530</v>
      </c>
      <c r="N37" s="9">
        <f>LOOKUP($A37,'2014'!$AA$1:$BY$1,'2014'!$AA$2:$BY$2)</f>
        <v>605</v>
      </c>
      <c r="O37" s="9">
        <f>LOOKUP($A37,'2013'!$AA$1:$BX$1,'2013'!$AA$2:$BX$2)</f>
        <v>567</v>
      </c>
      <c r="P37" s="9">
        <f>LOOKUP($A37,'2012'!$AA$1:$BX$1,'2012'!$AA$2:$BX$2)</f>
        <v>558</v>
      </c>
      <c r="Q37" s="9">
        <f>LOOKUP($A37,'2011'!$AA$1:$BX$1,'2011'!$AA$2:$BX$2)</f>
        <v>528</v>
      </c>
      <c r="R37" s="9">
        <f>LOOKUP($A37,'2010'!$AA$1:$BX$1,'2010'!$AA$2:$BX$2)</f>
        <v>547</v>
      </c>
    </row>
    <row r="38" ht="13.5" customHeight="1">
      <c r="A38" s="13" t="s">
        <v>54</v>
      </c>
      <c r="B38" s="6">
        <f>LOOKUP($A38,'2026'!$AA$1:$CA$1,'2026'!$AA$2:$CB$2)</f>
        <v>89</v>
      </c>
      <c r="C38" s="7">
        <f>LOOKUP($A38,'2025'!$AA$1:$CA$1,'2025'!$AA$2:$CB$2)</f>
        <v>136</v>
      </c>
      <c r="D38" s="7">
        <f>LOOKUP($A38,'2024'!$AA$1:$CA$1,'2024'!$AA$2:$CB$2)</f>
        <v>278</v>
      </c>
      <c r="E38" s="7">
        <f>LOOKUP($A38,'2023'!$AA$1:$CA$1,'2023'!$AA$2:$CB$2)</f>
        <v>262</v>
      </c>
      <c r="F38" s="7">
        <f>LOOKUP($A38,'2022'!$AA$1:$CA$1,'2022'!$AA$2:$CB$2)</f>
        <v>424</v>
      </c>
      <c r="G38" s="7">
        <f>LOOKUP($A38,'2021'!$AA$1:$CA$1,'2021'!$AA$2:$CB$2)</f>
        <v>424</v>
      </c>
      <c r="H38" s="9">
        <f>LOOKUP($A38,'2020'!$AA$1:$CA$1,'2020'!$AA$2:$CB$2)</f>
        <v>395</v>
      </c>
      <c r="I38" s="9">
        <f>LOOKUP($A38,'2019'!$AA$1:$CA$1,'2019'!$AA$2:$CB$2)</f>
        <v>379</v>
      </c>
      <c r="J38" s="7">
        <f>LOOKUP($A38,'2018'!$AA$1:$CA$1,'2018'!$AA$2:$CB$2)</f>
        <v>197</v>
      </c>
      <c r="K38" s="17">
        <f>LOOKUP($A38,'2017'!$AA$1:$CA$1,'2017'!$AA$2:$CB$2)</f>
        <v>159</v>
      </c>
      <c r="L38" s="9">
        <f>LOOKUP($A38,'2016'!$AA$1:$CA$1,'2016'!$AA$2:$CA$2)</f>
        <v>216</v>
      </c>
      <c r="M38" s="18">
        <v>0.0</v>
      </c>
      <c r="N38" s="18">
        <v>0.0</v>
      </c>
      <c r="O38" s="18">
        <v>0.0</v>
      </c>
      <c r="P38" s="18">
        <v>0.0</v>
      </c>
      <c r="Q38" s="18">
        <v>0.0</v>
      </c>
      <c r="R38" s="18">
        <v>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75"/>
  <cols>
    <col customWidth="1" min="1" max="1" width="11.14"/>
    <col customWidth="1" min="2" max="2" width="8.43"/>
    <col customWidth="1" min="3" max="3" width="3.86"/>
    <col customWidth="1" min="4" max="4" width="11.86"/>
    <col customWidth="1" min="5" max="5" width="7.71"/>
    <col customWidth="1" min="6" max="6" width="2.29"/>
    <col customWidth="1" min="7" max="7" width="3.0"/>
    <col customWidth="1" min="8" max="8" width="3.29"/>
    <col customWidth="1" min="9" max="9" width="3.0"/>
    <col customWidth="1" min="10" max="10" width="11.86"/>
    <col customWidth="1" min="11" max="11" width="7.71"/>
    <col customWidth="1" min="12" max="12" width="2.29"/>
    <col customWidth="1" min="13" max="13" width="3.0"/>
    <col customWidth="1" min="14" max="14" width="3.43"/>
    <col customWidth="1" min="15" max="17" width="5.0"/>
    <col customWidth="1" min="18" max="18" width="8.14"/>
    <col customWidth="1" min="19" max="19" width="7.71"/>
    <col customWidth="1" min="20" max="20" width="2.43"/>
    <col customWidth="1" min="21" max="21" width="11.43"/>
    <col customWidth="1" min="22" max="23" width="10.43"/>
    <col customWidth="1" min="24" max="25" width="3.71"/>
    <col customWidth="1" min="26" max="26" width="10.43"/>
    <col customWidth="1" min="27" max="64" width="8.86"/>
  </cols>
  <sheetData>
    <row r="1" ht="13.5" customHeight="1">
      <c r="A1" s="19" t="s">
        <v>55</v>
      </c>
      <c r="B1" s="20" t="s">
        <v>56</v>
      </c>
      <c r="C1" s="20"/>
      <c r="D1" s="21" t="s">
        <v>57</v>
      </c>
      <c r="E1" s="22" t="s">
        <v>58</v>
      </c>
      <c r="F1" s="23" t="s">
        <v>59</v>
      </c>
      <c r="G1" s="23" t="s">
        <v>60</v>
      </c>
      <c r="H1" s="23" t="s">
        <v>61</v>
      </c>
      <c r="I1" s="20"/>
      <c r="J1" s="24" t="s">
        <v>62</v>
      </c>
      <c r="K1" s="22" t="s">
        <v>58</v>
      </c>
      <c r="L1" s="23" t="s">
        <v>59</v>
      </c>
      <c r="M1" s="23" t="s">
        <v>60</v>
      </c>
      <c r="N1" s="23" t="s">
        <v>61</v>
      </c>
      <c r="O1" s="20"/>
      <c r="P1" s="20" t="s">
        <v>63</v>
      </c>
      <c r="Q1" s="20"/>
      <c r="R1" s="20" t="s">
        <v>64</v>
      </c>
      <c r="S1" s="20" t="s">
        <v>65</v>
      </c>
      <c r="T1" s="20"/>
      <c r="U1" s="25" t="s">
        <v>66</v>
      </c>
      <c r="V1" s="20" t="s">
        <v>67</v>
      </c>
      <c r="W1" s="20" t="s">
        <v>68</v>
      </c>
      <c r="X1" s="20"/>
      <c r="Y1" s="20"/>
      <c r="Z1" s="26"/>
      <c r="AA1" s="20" t="s">
        <v>30</v>
      </c>
      <c r="AB1" s="20" t="s">
        <v>43</v>
      </c>
      <c r="AC1" s="20" t="s">
        <v>28</v>
      </c>
      <c r="AD1" s="20" t="s">
        <v>49</v>
      </c>
      <c r="AE1" s="20" t="s">
        <v>21</v>
      </c>
      <c r="AF1" s="20" t="s">
        <v>19</v>
      </c>
      <c r="AG1" s="20" t="s">
        <v>35</v>
      </c>
      <c r="AH1" s="20" t="s">
        <v>37</v>
      </c>
      <c r="AI1" s="20" t="s">
        <v>33</v>
      </c>
      <c r="AJ1" s="20" t="s">
        <v>26</v>
      </c>
      <c r="AK1" s="20" t="s">
        <v>48</v>
      </c>
      <c r="AL1" s="3" t="s">
        <v>45</v>
      </c>
      <c r="AM1" s="20" t="s">
        <v>23</v>
      </c>
      <c r="AN1" s="20" t="s">
        <v>34</v>
      </c>
      <c r="AO1" s="20" t="s">
        <v>29</v>
      </c>
      <c r="AP1" s="20" t="s">
        <v>22</v>
      </c>
      <c r="AQ1" s="3" t="s">
        <v>54</v>
      </c>
      <c r="AR1" s="20" t="s">
        <v>31</v>
      </c>
      <c r="AS1" s="20" t="s">
        <v>52</v>
      </c>
      <c r="AT1" s="20" t="s">
        <v>20</v>
      </c>
      <c r="AU1" s="20" t="s">
        <v>36</v>
      </c>
      <c r="AV1" s="20" t="s">
        <v>50</v>
      </c>
      <c r="AW1" s="20" t="s">
        <v>47</v>
      </c>
      <c r="AX1" s="20" t="s">
        <v>39</v>
      </c>
      <c r="AY1" s="20" t="s">
        <v>38</v>
      </c>
      <c r="AZ1" s="20" t="s">
        <v>51</v>
      </c>
      <c r="BA1" s="20" t="s">
        <v>69</v>
      </c>
      <c r="BB1" s="20" t="s">
        <v>27</v>
      </c>
      <c r="BC1" s="20" t="s">
        <v>41</v>
      </c>
      <c r="BD1" s="20" t="s">
        <v>44</v>
      </c>
      <c r="BE1" s="20" t="s">
        <v>46</v>
      </c>
      <c r="BF1" s="20" t="s">
        <v>18</v>
      </c>
      <c r="BG1" s="20" t="s">
        <v>42</v>
      </c>
      <c r="BH1" s="20" t="s">
        <v>53</v>
      </c>
      <c r="BI1" s="20" t="s">
        <v>25</v>
      </c>
      <c r="BJ1" s="20" t="s">
        <v>32</v>
      </c>
      <c r="BK1" s="20" t="s">
        <v>24</v>
      </c>
      <c r="BL1" s="20" t="s">
        <v>40</v>
      </c>
    </row>
    <row r="2" ht="13.5" customHeight="1">
      <c r="A2" s="27"/>
      <c r="B2" s="28"/>
      <c r="C2" s="28"/>
      <c r="D2" s="29"/>
      <c r="E2" s="30"/>
      <c r="F2" s="31"/>
      <c r="G2" s="31"/>
      <c r="H2" s="31"/>
      <c r="I2" s="28"/>
      <c r="J2" s="32"/>
      <c r="K2" s="30"/>
      <c r="L2" s="31"/>
      <c r="M2" s="31"/>
      <c r="N2" s="31"/>
      <c r="O2" s="28"/>
      <c r="P2" s="28"/>
      <c r="Q2" s="28"/>
      <c r="R2" s="28"/>
      <c r="S2" s="28"/>
      <c r="T2" s="28"/>
      <c r="U2" s="33"/>
      <c r="V2" s="28"/>
      <c r="W2" s="28"/>
      <c r="X2" s="28"/>
      <c r="Y2" s="28"/>
      <c r="Z2" s="34" t="s">
        <v>70</v>
      </c>
      <c r="AA2" s="35">
        <f>LOOKUP(9.999E+307,'2024'!AA:AA)</f>
        <v>1549</v>
      </c>
      <c r="AB2" s="35">
        <f>LOOKUP(9.999E+307,'2024'!AB:AB)</f>
        <v>605</v>
      </c>
      <c r="AC2" s="35">
        <f>LOOKUP(9.999E+307,'2024'!AC:AC)</f>
        <v>1428</v>
      </c>
      <c r="AD2" s="35">
        <f>LOOKUP(9.999E+307,'2024'!AD:AD)</f>
        <v>377</v>
      </c>
      <c r="AE2" s="35">
        <f>LOOKUP(9.999E+307,'2024'!AE:AE)</f>
        <v>2294</v>
      </c>
      <c r="AF2" s="35">
        <f>LOOKUP(9.999E+307,'2024'!AF:AF)</f>
        <v>2232</v>
      </c>
      <c r="AG2" s="35">
        <f>LOOKUP(9.999E+307,'2024'!AG:AG)</f>
        <v>1198</v>
      </c>
      <c r="AH2" s="35">
        <f>LOOKUP(9.999E+307,'2024'!AH:AH)</f>
        <v>1104</v>
      </c>
      <c r="AI2" s="35">
        <f>LOOKUP(9.999E+307,'2024'!AI:AI)</f>
        <v>1191</v>
      </c>
      <c r="AJ2" s="35">
        <f>LOOKUP(9.999E+307,'2024'!AJ:AJ)</f>
        <v>1867</v>
      </c>
      <c r="AK2" s="35">
        <f>LOOKUP(9.999E+307,'2024'!AK:AK)</f>
        <v>570</v>
      </c>
      <c r="AL2" s="35">
        <f>LOOKUP(9.999E+307,'2024'!AL:AL)</f>
        <v>717</v>
      </c>
      <c r="AM2" s="35">
        <f>LOOKUP(9.999E+307,'2024'!AM:AM)</f>
        <v>2025</v>
      </c>
      <c r="AN2" s="35">
        <f>LOOKUP(9.999E+307,'2024'!AN:AN)</f>
        <v>1331</v>
      </c>
      <c r="AO2" s="35">
        <f>LOOKUP(9.999E+307,'2024'!AO:AO)</f>
        <v>1364</v>
      </c>
      <c r="AP2" s="35">
        <f>LOOKUP(9.999E+307,'2024'!AP:AP)</f>
        <v>2115</v>
      </c>
      <c r="AQ2" s="35">
        <f>LOOKUP(9.999E+307,'2024'!AQ:AQ)</f>
        <v>136</v>
      </c>
      <c r="AR2" s="35">
        <f>LOOKUP(9.999E+307,'2024'!AR:AR)</f>
        <v>1521</v>
      </c>
      <c r="AS2" s="35">
        <f>LOOKUP(9.999E+307,'2024'!AS:AS)</f>
        <v>228</v>
      </c>
      <c r="AT2" s="35">
        <f>LOOKUP(9.999E+307,'2024'!AT:AT)</f>
        <v>2337</v>
      </c>
      <c r="AU2" s="35">
        <f>LOOKUP(9.999E+307,'2024'!AU:AU)</f>
        <v>981</v>
      </c>
      <c r="AV2" s="35">
        <f>LOOKUP(9.999E+307,'2024'!AV:AV)</f>
        <v>401</v>
      </c>
      <c r="AW2" s="35">
        <f>LOOKUP(9.999E+307,'2024'!AW:AW)</f>
        <v>435</v>
      </c>
      <c r="AX2" s="35">
        <f>LOOKUP(9.999E+307,'2024'!AX:AX)</f>
        <v>895</v>
      </c>
      <c r="AY2" s="35">
        <f>LOOKUP(9.999E+307,'2024'!AY:AY)</f>
        <v>1089</v>
      </c>
      <c r="AZ2" s="35">
        <f>LOOKUP(9.999E+307,'2024'!AZ:AZ)</f>
        <v>413</v>
      </c>
      <c r="BA2" s="28">
        <f>400</f>
        <v>400</v>
      </c>
      <c r="BB2" s="35">
        <f>LOOKUP(9.999E+307,'2024'!BB:BB)</f>
        <v>1592</v>
      </c>
      <c r="BC2" s="35">
        <f>LOOKUP(9.999E+307,'2024'!BC:BC)</f>
        <v>798</v>
      </c>
      <c r="BD2" s="35">
        <f>LOOKUP(9.999E+307,'2024'!BD:BD)</f>
        <v>716</v>
      </c>
      <c r="BE2" s="35">
        <f>LOOKUP(9.999E+307,'2024'!BE:BE)</f>
        <v>638</v>
      </c>
      <c r="BF2" s="35">
        <f>LOOKUP(9.999E+307,'2024'!BF:BF)</f>
        <v>1960</v>
      </c>
      <c r="BG2" s="35">
        <f>LOOKUP(9.999E+307,'2024'!BG:BG)</f>
        <v>885</v>
      </c>
      <c r="BH2" s="35">
        <f>LOOKUP(9.999E+307,'2024'!BH:BH)</f>
        <v>237</v>
      </c>
      <c r="BI2" s="35">
        <f>LOOKUP(9.999E+307,'2024'!BI:BI)</f>
        <v>1920</v>
      </c>
      <c r="BJ2" s="35">
        <f>LOOKUP(9.999E+307,'2024'!BJ:BJ)</f>
        <v>1514</v>
      </c>
      <c r="BK2" s="35">
        <f>LOOKUP(9.999E+307,'2024'!BK:BK)</f>
        <v>1949</v>
      </c>
      <c r="BL2" s="35">
        <f>LOOKUP(9.999E+307,'2024'!BL:BL)</f>
        <v>822</v>
      </c>
    </row>
    <row r="3" ht="13.5" customHeight="1">
      <c r="A3" s="36">
        <v>45682.0</v>
      </c>
      <c r="B3" s="37" t="s">
        <v>71</v>
      </c>
      <c r="C3" s="38"/>
      <c r="D3" s="39" t="s">
        <v>24</v>
      </c>
      <c r="E3" s="40">
        <f t="shared" ref="E3:E199" si="2">HLOOKUP(D3,AA$1:CB$10081,ROW()-1,FALSE)</f>
        <v>1949</v>
      </c>
      <c r="F3" s="41">
        <v>0.0</v>
      </c>
      <c r="G3" s="41">
        <v>12.0</v>
      </c>
      <c r="H3" s="42">
        <f t="shared" ref="H3:H15" si="3">F3*3+G3</f>
        <v>12</v>
      </c>
      <c r="I3" s="38"/>
      <c r="J3" s="43" t="s">
        <v>19</v>
      </c>
      <c r="K3" s="40">
        <f t="shared" ref="K3:K199" si="4">HLOOKUP(J3,AA$1:CB$10081,ROW()-1,FALSE)</f>
        <v>2232</v>
      </c>
      <c r="L3" s="44">
        <v>2.0</v>
      </c>
      <c r="M3" s="44">
        <v>21.0</v>
      </c>
      <c r="N3" s="42">
        <f t="shared" ref="N3:N199" si="5">L3*3+M3</f>
        <v>27</v>
      </c>
      <c r="O3" s="38"/>
      <c r="P3" s="45" t="s">
        <v>72</v>
      </c>
      <c r="Q3" s="38"/>
      <c r="R3" s="45">
        <f>MIN(Rules!$E$2,(MAX(H3/N3,N3/H3)))</f>
        <v>2</v>
      </c>
      <c r="S3" s="45">
        <f>VLOOKUP(B3,Rules!A:B,2,FALSE)</f>
        <v>40</v>
      </c>
      <c r="T3" s="38"/>
      <c r="U3" s="46">
        <f>1/(10^(-(E3+(IF(P3="Y",Rules!$I$2,0))-K3)/Rules!$E$12)+1)</f>
        <v>0.3514919439</v>
      </c>
      <c r="V3" s="47">
        <f t="shared" ref="V3:V199" si="6">ROUND(IF(H3&gt;N3,(S3*R3*(1-U3)),IF(H3&lt;N3,(S3*R3*(0-U3)),S3*R3*(0.5-U3))),0)</f>
        <v>-28</v>
      </c>
      <c r="W3" s="47">
        <f t="shared" ref="W3:W199" si="7">-1*V3</f>
        <v>28</v>
      </c>
      <c r="X3" s="47"/>
      <c r="Y3" s="47"/>
      <c r="Z3" s="48"/>
      <c r="AA3" s="7">
        <f t="shared" ref="AA3:BL3" si="1">IF($D3=AA$1,$E3+$V3,(IF($J3=AA$1,$K3+$W3,AA2)))</f>
        <v>1549</v>
      </c>
      <c r="AB3" s="7">
        <f t="shared" si="1"/>
        <v>605</v>
      </c>
      <c r="AC3" s="7">
        <f t="shared" si="1"/>
        <v>1428</v>
      </c>
      <c r="AD3" s="7">
        <f t="shared" si="1"/>
        <v>377</v>
      </c>
      <c r="AE3" s="7">
        <f t="shared" si="1"/>
        <v>2294</v>
      </c>
      <c r="AF3" s="7">
        <f t="shared" si="1"/>
        <v>2260</v>
      </c>
      <c r="AG3" s="7">
        <f t="shared" si="1"/>
        <v>1198</v>
      </c>
      <c r="AH3" s="7">
        <f t="shared" si="1"/>
        <v>1104</v>
      </c>
      <c r="AI3" s="7">
        <f t="shared" si="1"/>
        <v>1191</v>
      </c>
      <c r="AJ3" s="7">
        <f t="shared" si="1"/>
        <v>1867</v>
      </c>
      <c r="AK3" s="7">
        <f t="shared" si="1"/>
        <v>570</v>
      </c>
      <c r="AL3" s="7">
        <f t="shared" si="1"/>
        <v>717</v>
      </c>
      <c r="AM3" s="7">
        <f t="shared" si="1"/>
        <v>2025</v>
      </c>
      <c r="AN3" s="7">
        <f t="shared" si="1"/>
        <v>1331</v>
      </c>
      <c r="AO3" s="7">
        <f t="shared" si="1"/>
        <v>1364</v>
      </c>
      <c r="AP3" s="7">
        <f t="shared" si="1"/>
        <v>2115</v>
      </c>
      <c r="AQ3" s="7">
        <f t="shared" si="1"/>
        <v>136</v>
      </c>
      <c r="AR3" s="7">
        <f t="shared" si="1"/>
        <v>1521</v>
      </c>
      <c r="AS3" s="7">
        <f t="shared" si="1"/>
        <v>228</v>
      </c>
      <c r="AT3" s="7">
        <f t="shared" si="1"/>
        <v>2337</v>
      </c>
      <c r="AU3" s="7">
        <f t="shared" si="1"/>
        <v>981</v>
      </c>
      <c r="AV3" s="7">
        <f t="shared" si="1"/>
        <v>401</v>
      </c>
      <c r="AW3" s="7">
        <f t="shared" si="1"/>
        <v>435</v>
      </c>
      <c r="AX3" s="7">
        <f t="shared" si="1"/>
        <v>895</v>
      </c>
      <c r="AY3" s="7">
        <f t="shared" si="1"/>
        <v>1089</v>
      </c>
      <c r="AZ3" s="7">
        <f t="shared" si="1"/>
        <v>413</v>
      </c>
      <c r="BA3" s="47">
        <f t="shared" si="1"/>
        <v>400</v>
      </c>
      <c r="BB3" s="7">
        <f t="shared" si="1"/>
        <v>1592</v>
      </c>
      <c r="BC3" s="7">
        <f t="shared" si="1"/>
        <v>798</v>
      </c>
      <c r="BD3" s="7">
        <f t="shared" si="1"/>
        <v>716</v>
      </c>
      <c r="BE3" s="7">
        <f t="shared" si="1"/>
        <v>638</v>
      </c>
      <c r="BF3" s="7">
        <f t="shared" si="1"/>
        <v>1960</v>
      </c>
      <c r="BG3" s="7">
        <f t="shared" si="1"/>
        <v>885</v>
      </c>
      <c r="BH3" s="7">
        <f t="shared" si="1"/>
        <v>237</v>
      </c>
      <c r="BI3" s="7">
        <f t="shared" si="1"/>
        <v>1920</v>
      </c>
      <c r="BJ3" s="7">
        <f t="shared" si="1"/>
        <v>1514</v>
      </c>
      <c r="BK3" s="7">
        <f t="shared" si="1"/>
        <v>1921</v>
      </c>
      <c r="BL3" s="7">
        <f t="shared" si="1"/>
        <v>822</v>
      </c>
    </row>
    <row r="4" ht="13.5" customHeight="1">
      <c r="A4" s="36">
        <v>45682.0</v>
      </c>
      <c r="B4" s="37" t="s">
        <v>71</v>
      </c>
      <c r="C4" s="38"/>
      <c r="D4" s="39" t="s">
        <v>27</v>
      </c>
      <c r="E4" s="40">
        <f t="shared" si="2"/>
        <v>1592</v>
      </c>
      <c r="F4" s="41">
        <v>0.0</v>
      </c>
      <c r="G4" s="41">
        <v>19.0</v>
      </c>
      <c r="H4" s="42">
        <f t="shared" si="3"/>
        <v>19</v>
      </c>
      <c r="I4" s="38"/>
      <c r="J4" s="43" t="s">
        <v>28</v>
      </c>
      <c r="K4" s="40">
        <f t="shared" si="4"/>
        <v>1428</v>
      </c>
      <c r="L4" s="44">
        <v>1.0</v>
      </c>
      <c r="M4" s="44">
        <v>16.0</v>
      </c>
      <c r="N4" s="42">
        <f t="shared" si="5"/>
        <v>19</v>
      </c>
      <c r="O4" s="38"/>
      <c r="P4" s="45" t="s">
        <v>72</v>
      </c>
      <c r="Q4" s="38"/>
      <c r="R4" s="45">
        <f>MIN(Rules!$E$2,(MAX(H4/N4,N4/H4)))</f>
        <v>1</v>
      </c>
      <c r="S4" s="45">
        <f>VLOOKUP(B4,Rules!A:B,2,FALSE)</f>
        <v>40</v>
      </c>
      <c r="T4" s="38"/>
      <c r="U4" s="46">
        <f>1/(10^(-(E4+(IF(P4="Y",Rules!$I$2,0))-K4)/Rules!$E$12)+1)</f>
        <v>0.8093856827</v>
      </c>
      <c r="V4" s="47">
        <f t="shared" si="6"/>
        <v>-12</v>
      </c>
      <c r="W4" s="47">
        <f t="shared" si="7"/>
        <v>12</v>
      </c>
      <c r="X4" s="47"/>
      <c r="Y4" s="47"/>
      <c r="Z4" s="48"/>
      <c r="AA4" s="7">
        <f t="shared" ref="AA4:BL4" si="8">IF($D4=AA$1,$E4+$V4,(IF($J4=AA$1,$K4+$W4,AA3)))</f>
        <v>1549</v>
      </c>
      <c r="AB4" s="7">
        <f t="shared" si="8"/>
        <v>605</v>
      </c>
      <c r="AC4" s="7">
        <f t="shared" si="8"/>
        <v>1440</v>
      </c>
      <c r="AD4" s="7">
        <f t="shared" si="8"/>
        <v>377</v>
      </c>
      <c r="AE4" s="7">
        <f t="shared" si="8"/>
        <v>2294</v>
      </c>
      <c r="AF4" s="7">
        <f t="shared" si="8"/>
        <v>2260</v>
      </c>
      <c r="AG4" s="7">
        <f t="shared" si="8"/>
        <v>1198</v>
      </c>
      <c r="AH4" s="7">
        <f t="shared" si="8"/>
        <v>1104</v>
      </c>
      <c r="AI4" s="7">
        <f t="shared" si="8"/>
        <v>1191</v>
      </c>
      <c r="AJ4" s="7">
        <f t="shared" si="8"/>
        <v>1867</v>
      </c>
      <c r="AK4" s="7">
        <f t="shared" si="8"/>
        <v>570</v>
      </c>
      <c r="AL4" s="7">
        <f t="shared" si="8"/>
        <v>717</v>
      </c>
      <c r="AM4" s="7">
        <f t="shared" si="8"/>
        <v>2025</v>
      </c>
      <c r="AN4" s="7">
        <f t="shared" si="8"/>
        <v>1331</v>
      </c>
      <c r="AO4" s="7">
        <f t="shared" si="8"/>
        <v>1364</v>
      </c>
      <c r="AP4" s="7">
        <f t="shared" si="8"/>
        <v>2115</v>
      </c>
      <c r="AQ4" s="7">
        <f t="shared" si="8"/>
        <v>136</v>
      </c>
      <c r="AR4" s="7">
        <f t="shared" si="8"/>
        <v>1521</v>
      </c>
      <c r="AS4" s="7">
        <f t="shared" si="8"/>
        <v>228</v>
      </c>
      <c r="AT4" s="7">
        <f t="shared" si="8"/>
        <v>2337</v>
      </c>
      <c r="AU4" s="7">
        <f t="shared" si="8"/>
        <v>981</v>
      </c>
      <c r="AV4" s="7">
        <f t="shared" si="8"/>
        <v>401</v>
      </c>
      <c r="AW4" s="7">
        <f t="shared" si="8"/>
        <v>435</v>
      </c>
      <c r="AX4" s="7">
        <f t="shared" si="8"/>
        <v>895</v>
      </c>
      <c r="AY4" s="7">
        <f t="shared" si="8"/>
        <v>1089</v>
      </c>
      <c r="AZ4" s="7">
        <f t="shared" si="8"/>
        <v>413</v>
      </c>
      <c r="BA4" s="47">
        <f t="shared" si="8"/>
        <v>400</v>
      </c>
      <c r="BB4" s="7">
        <f t="shared" si="8"/>
        <v>1580</v>
      </c>
      <c r="BC4" s="7">
        <f t="shared" si="8"/>
        <v>798</v>
      </c>
      <c r="BD4" s="7">
        <f t="shared" si="8"/>
        <v>716</v>
      </c>
      <c r="BE4" s="7">
        <f t="shared" si="8"/>
        <v>638</v>
      </c>
      <c r="BF4" s="7">
        <f t="shared" si="8"/>
        <v>1960</v>
      </c>
      <c r="BG4" s="7">
        <f t="shared" si="8"/>
        <v>885</v>
      </c>
      <c r="BH4" s="7">
        <f t="shared" si="8"/>
        <v>237</v>
      </c>
      <c r="BI4" s="7">
        <f t="shared" si="8"/>
        <v>1920</v>
      </c>
      <c r="BJ4" s="7">
        <f t="shared" si="8"/>
        <v>1514</v>
      </c>
      <c r="BK4" s="7">
        <f t="shared" si="8"/>
        <v>1921</v>
      </c>
      <c r="BL4" s="7">
        <f t="shared" si="8"/>
        <v>822</v>
      </c>
    </row>
    <row r="5" ht="13.5" customHeight="1">
      <c r="A5" s="36">
        <v>45682.0</v>
      </c>
      <c r="B5" s="37" t="s">
        <v>71</v>
      </c>
      <c r="C5" s="38"/>
      <c r="D5" s="39" t="s">
        <v>26</v>
      </c>
      <c r="E5" s="40">
        <f t="shared" si="2"/>
        <v>1867</v>
      </c>
      <c r="F5" s="41">
        <v>1.0</v>
      </c>
      <c r="G5" s="41">
        <v>25.0</v>
      </c>
      <c r="H5" s="42">
        <f t="shared" si="3"/>
        <v>28</v>
      </c>
      <c r="I5" s="38"/>
      <c r="J5" s="43" t="s">
        <v>30</v>
      </c>
      <c r="K5" s="40">
        <f t="shared" si="4"/>
        <v>1549</v>
      </c>
      <c r="L5" s="44">
        <v>2.0</v>
      </c>
      <c r="M5" s="44">
        <v>14.0</v>
      </c>
      <c r="N5" s="42">
        <f t="shared" si="5"/>
        <v>20</v>
      </c>
      <c r="O5" s="38"/>
      <c r="P5" s="45" t="s">
        <v>72</v>
      </c>
      <c r="Q5" s="38"/>
      <c r="R5" s="45">
        <f>MIN(Rules!$E$2,(MAX(H5/N5,N5/H5)))</f>
        <v>1.4</v>
      </c>
      <c r="S5" s="45">
        <f>VLOOKUP(B5,Rules!A:B,2,FALSE)</f>
        <v>40</v>
      </c>
      <c r="T5" s="38"/>
      <c r="U5" s="46">
        <f>1/(10^(-(E5+(IF(P5="Y",Rules!$I$2,0))-K5)/Rules!$E$12)+1)</f>
        <v>0.8961555268</v>
      </c>
      <c r="V5" s="47">
        <f t="shared" si="6"/>
        <v>6</v>
      </c>
      <c r="W5" s="47">
        <f t="shared" si="7"/>
        <v>-6</v>
      </c>
      <c r="X5" s="47"/>
      <c r="Y5" s="47"/>
      <c r="Z5" s="48"/>
      <c r="AA5" s="7">
        <f t="shared" ref="AA5:BL5" si="9">IF($D5=AA$1,$E5+$V5,(IF($J5=AA$1,$K5+$W5,AA4)))</f>
        <v>1543</v>
      </c>
      <c r="AB5" s="7">
        <f t="shared" si="9"/>
        <v>605</v>
      </c>
      <c r="AC5" s="7">
        <f t="shared" si="9"/>
        <v>1440</v>
      </c>
      <c r="AD5" s="7">
        <f t="shared" si="9"/>
        <v>377</v>
      </c>
      <c r="AE5" s="7">
        <f t="shared" si="9"/>
        <v>2294</v>
      </c>
      <c r="AF5" s="7">
        <f t="shared" si="9"/>
        <v>2260</v>
      </c>
      <c r="AG5" s="7">
        <f t="shared" si="9"/>
        <v>1198</v>
      </c>
      <c r="AH5" s="7">
        <f t="shared" si="9"/>
        <v>1104</v>
      </c>
      <c r="AI5" s="7">
        <f t="shared" si="9"/>
        <v>1191</v>
      </c>
      <c r="AJ5" s="7">
        <f t="shared" si="9"/>
        <v>1873</v>
      </c>
      <c r="AK5" s="7">
        <f t="shared" si="9"/>
        <v>570</v>
      </c>
      <c r="AL5" s="7">
        <f t="shared" si="9"/>
        <v>717</v>
      </c>
      <c r="AM5" s="7">
        <f t="shared" si="9"/>
        <v>2025</v>
      </c>
      <c r="AN5" s="7">
        <f t="shared" si="9"/>
        <v>1331</v>
      </c>
      <c r="AO5" s="7">
        <f t="shared" si="9"/>
        <v>1364</v>
      </c>
      <c r="AP5" s="7">
        <f t="shared" si="9"/>
        <v>2115</v>
      </c>
      <c r="AQ5" s="7">
        <f t="shared" si="9"/>
        <v>136</v>
      </c>
      <c r="AR5" s="7">
        <f t="shared" si="9"/>
        <v>1521</v>
      </c>
      <c r="AS5" s="7">
        <f t="shared" si="9"/>
        <v>228</v>
      </c>
      <c r="AT5" s="7">
        <f t="shared" si="9"/>
        <v>2337</v>
      </c>
      <c r="AU5" s="7">
        <f t="shared" si="9"/>
        <v>981</v>
      </c>
      <c r="AV5" s="7">
        <f t="shared" si="9"/>
        <v>401</v>
      </c>
      <c r="AW5" s="7">
        <f t="shared" si="9"/>
        <v>435</v>
      </c>
      <c r="AX5" s="7">
        <f t="shared" si="9"/>
        <v>895</v>
      </c>
      <c r="AY5" s="7">
        <f t="shared" si="9"/>
        <v>1089</v>
      </c>
      <c r="AZ5" s="7">
        <f t="shared" si="9"/>
        <v>413</v>
      </c>
      <c r="BA5" s="47">
        <f t="shared" si="9"/>
        <v>400</v>
      </c>
      <c r="BB5" s="7">
        <f t="shared" si="9"/>
        <v>1580</v>
      </c>
      <c r="BC5" s="7">
        <f t="shared" si="9"/>
        <v>798</v>
      </c>
      <c r="BD5" s="7">
        <f t="shared" si="9"/>
        <v>716</v>
      </c>
      <c r="BE5" s="7">
        <f t="shared" si="9"/>
        <v>638</v>
      </c>
      <c r="BF5" s="7">
        <f t="shared" si="9"/>
        <v>1960</v>
      </c>
      <c r="BG5" s="7">
        <f t="shared" si="9"/>
        <v>885</v>
      </c>
      <c r="BH5" s="7">
        <f t="shared" si="9"/>
        <v>237</v>
      </c>
      <c r="BI5" s="7">
        <f t="shared" si="9"/>
        <v>1920</v>
      </c>
      <c r="BJ5" s="7">
        <f t="shared" si="9"/>
        <v>1514</v>
      </c>
      <c r="BK5" s="7">
        <f t="shared" si="9"/>
        <v>1921</v>
      </c>
      <c r="BL5" s="7">
        <f t="shared" si="9"/>
        <v>822</v>
      </c>
    </row>
    <row r="6" ht="13.5" customHeight="1">
      <c r="A6" s="36">
        <v>45682.0</v>
      </c>
      <c r="B6" s="37" t="s">
        <v>71</v>
      </c>
      <c r="C6" s="38"/>
      <c r="D6" s="39" t="s">
        <v>33</v>
      </c>
      <c r="E6" s="40">
        <f t="shared" si="2"/>
        <v>1191</v>
      </c>
      <c r="F6" s="41">
        <v>2.0</v>
      </c>
      <c r="G6" s="41">
        <v>19.0</v>
      </c>
      <c r="H6" s="42">
        <f t="shared" si="3"/>
        <v>25</v>
      </c>
      <c r="I6" s="38"/>
      <c r="J6" s="43" t="s">
        <v>29</v>
      </c>
      <c r="K6" s="40">
        <f t="shared" si="4"/>
        <v>1364</v>
      </c>
      <c r="L6" s="44">
        <v>0.0</v>
      </c>
      <c r="M6" s="44">
        <v>22.0</v>
      </c>
      <c r="N6" s="42">
        <f t="shared" si="5"/>
        <v>22</v>
      </c>
      <c r="O6" s="38"/>
      <c r="P6" s="45" t="s">
        <v>72</v>
      </c>
      <c r="Q6" s="38"/>
      <c r="R6" s="45">
        <f>MIN(Rules!$E$2,(MAX(H6/N6,N6/H6)))</f>
        <v>1.136363636</v>
      </c>
      <c r="S6" s="45">
        <f>VLOOKUP(B6,Rules!A:B,2,FALSE)</f>
        <v>40</v>
      </c>
      <c r="T6" s="38"/>
      <c r="U6" s="46">
        <f>1/(10^(-(E6+(IF(P6="Y",Rules!$I$2,0))-K6)/Rules!$E$12)+1)</f>
        <v>0.4735449996</v>
      </c>
      <c r="V6" s="47">
        <f t="shared" si="6"/>
        <v>24</v>
      </c>
      <c r="W6" s="47">
        <f t="shared" si="7"/>
        <v>-24</v>
      </c>
      <c r="X6" s="47"/>
      <c r="Y6" s="47"/>
      <c r="Z6" s="48"/>
      <c r="AA6" s="7">
        <f t="shared" ref="AA6:BL6" si="10">IF($D6=AA$1,$E6+$V6,(IF($J6=AA$1,$K6+$W6,AA5)))</f>
        <v>1543</v>
      </c>
      <c r="AB6" s="7">
        <f t="shared" si="10"/>
        <v>605</v>
      </c>
      <c r="AC6" s="7">
        <f t="shared" si="10"/>
        <v>1440</v>
      </c>
      <c r="AD6" s="7">
        <f t="shared" si="10"/>
        <v>377</v>
      </c>
      <c r="AE6" s="7">
        <f t="shared" si="10"/>
        <v>2294</v>
      </c>
      <c r="AF6" s="7">
        <f t="shared" si="10"/>
        <v>2260</v>
      </c>
      <c r="AG6" s="7">
        <f t="shared" si="10"/>
        <v>1198</v>
      </c>
      <c r="AH6" s="7">
        <f t="shared" si="10"/>
        <v>1104</v>
      </c>
      <c r="AI6" s="7">
        <f t="shared" si="10"/>
        <v>1215</v>
      </c>
      <c r="AJ6" s="7">
        <f t="shared" si="10"/>
        <v>1873</v>
      </c>
      <c r="AK6" s="7">
        <f t="shared" si="10"/>
        <v>570</v>
      </c>
      <c r="AL6" s="7">
        <f t="shared" si="10"/>
        <v>717</v>
      </c>
      <c r="AM6" s="7">
        <f t="shared" si="10"/>
        <v>2025</v>
      </c>
      <c r="AN6" s="7">
        <f t="shared" si="10"/>
        <v>1331</v>
      </c>
      <c r="AO6" s="7">
        <f t="shared" si="10"/>
        <v>1340</v>
      </c>
      <c r="AP6" s="7">
        <f t="shared" si="10"/>
        <v>2115</v>
      </c>
      <c r="AQ6" s="7">
        <f t="shared" si="10"/>
        <v>136</v>
      </c>
      <c r="AR6" s="7">
        <f t="shared" si="10"/>
        <v>1521</v>
      </c>
      <c r="AS6" s="7">
        <f t="shared" si="10"/>
        <v>228</v>
      </c>
      <c r="AT6" s="7">
        <f t="shared" si="10"/>
        <v>2337</v>
      </c>
      <c r="AU6" s="7">
        <f t="shared" si="10"/>
        <v>981</v>
      </c>
      <c r="AV6" s="7">
        <f t="shared" si="10"/>
        <v>401</v>
      </c>
      <c r="AW6" s="7">
        <f t="shared" si="10"/>
        <v>435</v>
      </c>
      <c r="AX6" s="7">
        <f t="shared" si="10"/>
        <v>895</v>
      </c>
      <c r="AY6" s="7">
        <f t="shared" si="10"/>
        <v>1089</v>
      </c>
      <c r="AZ6" s="7">
        <f t="shared" si="10"/>
        <v>413</v>
      </c>
      <c r="BA6" s="47">
        <f t="shared" si="10"/>
        <v>400</v>
      </c>
      <c r="BB6" s="7">
        <f t="shared" si="10"/>
        <v>1580</v>
      </c>
      <c r="BC6" s="7">
        <f t="shared" si="10"/>
        <v>798</v>
      </c>
      <c r="BD6" s="7">
        <f t="shared" si="10"/>
        <v>716</v>
      </c>
      <c r="BE6" s="7">
        <f t="shared" si="10"/>
        <v>638</v>
      </c>
      <c r="BF6" s="7">
        <f t="shared" si="10"/>
        <v>1960</v>
      </c>
      <c r="BG6" s="7">
        <f t="shared" si="10"/>
        <v>885</v>
      </c>
      <c r="BH6" s="7">
        <f t="shared" si="10"/>
        <v>237</v>
      </c>
      <c r="BI6" s="7">
        <f t="shared" si="10"/>
        <v>1920</v>
      </c>
      <c r="BJ6" s="7">
        <f t="shared" si="10"/>
        <v>1514</v>
      </c>
      <c r="BK6" s="7">
        <f t="shared" si="10"/>
        <v>1921</v>
      </c>
      <c r="BL6" s="7">
        <f t="shared" si="10"/>
        <v>822</v>
      </c>
    </row>
    <row r="7" ht="13.5" customHeight="1">
      <c r="A7" s="36">
        <v>45682.0</v>
      </c>
      <c r="B7" s="37" t="s">
        <v>71</v>
      </c>
      <c r="C7" s="38"/>
      <c r="D7" s="39" t="s">
        <v>42</v>
      </c>
      <c r="E7" s="40">
        <f t="shared" si="2"/>
        <v>885</v>
      </c>
      <c r="F7" s="41">
        <v>0.0</v>
      </c>
      <c r="G7" s="41">
        <v>14.0</v>
      </c>
      <c r="H7" s="42">
        <f t="shared" si="3"/>
        <v>14</v>
      </c>
      <c r="I7" s="38"/>
      <c r="J7" s="43" t="s">
        <v>35</v>
      </c>
      <c r="K7" s="40">
        <f t="shared" si="4"/>
        <v>1198</v>
      </c>
      <c r="L7" s="44">
        <v>1.0</v>
      </c>
      <c r="M7" s="44">
        <v>13.0</v>
      </c>
      <c r="N7" s="42">
        <f t="shared" si="5"/>
        <v>16</v>
      </c>
      <c r="O7" s="38"/>
      <c r="P7" s="45" t="s">
        <v>72</v>
      </c>
      <c r="Q7" s="38"/>
      <c r="R7" s="45">
        <f>MIN(Rules!$E$2,(MAX(H7/N7,N7/H7)))</f>
        <v>1.142857143</v>
      </c>
      <c r="S7" s="45">
        <f>VLOOKUP(B7,Rules!A:B,2,FALSE)</f>
        <v>40</v>
      </c>
      <c r="T7" s="38"/>
      <c r="U7" s="46">
        <f>1/(10^(-(E7+(IF(P7="Y",Rules!$I$2,0))-K7)/Rules!$E$12)+1)</f>
        <v>0.3206812671</v>
      </c>
      <c r="V7" s="47">
        <f t="shared" si="6"/>
        <v>-15</v>
      </c>
      <c r="W7" s="47">
        <f t="shared" si="7"/>
        <v>15</v>
      </c>
      <c r="X7" s="47"/>
      <c r="Y7" s="47"/>
      <c r="Z7" s="48"/>
      <c r="AA7" s="7">
        <f t="shared" ref="AA7:BL7" si="11">IF($D7=AA$1,$E7+$V7,(IF($J7=AA$1,$K7+$W7,AA6)))</f>
        <v>1543</v>
      </c>
      <c r="AB7" s="7">
        <f t="shared" si="11"/>
        <v>605</v>
      </c>
      <c r="AC7" s="7">
        <f t="shared" si="11"/>
        <v>1440</v>
      </c>
      <c r="AD7" s="7">
        <f t="shared" si="11"/>
        <v>377</v>
      </c>
      <c r="AE7" s="7">
        <f t="shared" si="11"/>
        <v>2294</v>
      </c>
      <c r="AF7" s="7">
        <f t="shared" si="11"/>
        <v>2260</v>
      </c>
      <c r="AG7" s="7">
        <f t="shared" si="11"/>
        <v>1213</v>
      </c>
      <c r="AH7" s="7">
        <f t="shared" si="11"/>
        <v>1104</v>
      </c>
      <c r="AI7" s="7">
        <f t="shared" si="11"/>
        <v>1215</v>
      </c>
      <c r="AJ7" s="7">
        <f t="shared" si="11"/>
        <v>1873</v>
      </c>
      <c r="AK7" s="7">
        <f t="shared" si="11"/>
        <v>570</v>
      </c>
      <c r="AL7" s="7">
        <f t="shared" si="11"/>
        <v>717</v>
      </c>
      <c r="AM7" s="7">
        <f t="shared" si="11"/>
        <v>2025</v>
      </c>
      <c r="AN7" s="7">
        <f t="shared" si="11"/>
        <v>1331</v>
      </c>
      <c r="AO7" s="7">
        <f t="shared" si="11"/>
        <v>1340</v>
      </c>
      <c r="AP7" s="7">
        <f t="shared" si="11"/>
        <v>2115</v>
      </c>
      <c r="AQ7" s="7">
        <f t="shared" si="11"/>
        <v>136</v>
      </c>
      <c r="AR7" s="7">
        <f t="shared" si="11"/>
        <v>1521</v>
      </c>
      <c r="AS7" s="7">
        <f t="shared" si="11"/>
        <v>228</v>
      </c>
      <c r="AT7" s="7">
        <f t="shared" si="11"/>
        <v>2337</v>
      </c>
      <c r="AU7" s="7">
        <f t="shared" si="11"/>
        <v>981</v>
      </c>
      <c r="AV7" s="7">
        <f t="shared" si="11"/>
        <v>401</v>
      </c>
      <c r="AW7" s="7">
        <f t="shared" si="11"/>
        <v>435</v>
      </c>
      <c r="AX7" s="7">
        <f t="shared" si="11"/>
        <v>895</v>
      </c>
      <c r="AY7" s="7">
        <f t="shared" si="11"/>
        <v>1089</v>
      </c>
      <c r="AZ7" s="7">
        <f t="shared" si="11"/>
        <v>413</v>
      </c>
      <c r="BA7" s="47">
        <f t="shared" si="11"/>
        <v>400</v>
      </c>
      <c r="BB7" s="7">
        <f t="shared" si="11"/>
        <v>1580</v>
      </c>
      <c r="BC7" s="7">
        <f t="shared" si="11"/>
        <v>798</v>
      </c>
      <c r="BD7" s="7">
        <f t="shared" si="11"/>
        <v>716</v>
      </c>
      <c r="BE7" s="7">
        <f t="shared" si="11"/>
        <v>638</v>
      </c>
      <c r="BF7" s="7">
        <f t="shared" si="11"/>
        <v>1960</v>
      </c>
      <c r="BG7" s="7">
        <f t="shared" si="11"/>
        <v>870</v>
      </c>
      <c r="BH7" s="7">
        <f t="shared" si="11"/>
        <v>237</v>
      </c>
      <c r="BI7" s="7">
        <f t="shared" si="11"/>
        <v>1920</v>
      </c>
      <c r="BJ7" s="7">
        <f t="shared" si="11"/>
        <v>1514</v>
      </c>
      <c r="BK7" s="7">
        <f t="shared" si="11"/>
        <v>1921</v>
      </c>
      <c r="BL7" s="7">
        <f t="shared" si="11"/>
        <v>822</v>
      </c>
    </row>
    <row r="8" ht="13.5" customHeight="1">
      <c r="A8" s="36">
        <v>45682.0</v>
      </c>
      <c r="B8" s="37" t="s">
        <v>71</v>
      </c>
      <c r="C8" s="38"/>
      <c r="D8" s="39" t="s">
        <v>47</v>
      </c>
      <c r="E8" s="40">
        <f t="shared" si="2"/>
        <v>435</v>
      </c>
      <c r="F8" s="41">
        <v>2.0</v>
      </c>
      <c r="G8" s="41">
        <v>18.0</v>
      </c>
      <c r="H8" s="42">
        <f t="shared" si="3"/>
        <v>24</v>
      </c>
      <c r="I8" s="38"/>
      <c r="J8" s="43" t="s">
        <v>48</v>
      </c>
      <c r="K8" s="40">
        <f t="shared" si="4"/>
        <v>570</v>
      </c>
      <c r="L8" s="44">
        <v>1.0</v>
      </c>
      <c r="M8" s="44">
        <v>12.0</v>
      </c>
      <c r="N8" s="42">
        <f t="shared" si="5"/>
        <v>15</v>
      </c>
      <c r="O8" s="38"/>
      <c r="P8" s="45" t="s">
        <v>72</v>
      </c>
      <c r="Q8" s="38"/>
      <c r="R8" s="45">
        <f>MIN(Rules!$E$2,(MAX(H8/N8,N8/H8)))</f>
        <v>1.6</v>
      </c>
      <c r="S8" s="45">
        <f>VLOOKUP(B8,Rules!A:B,2,FALSE)</f>
        <v>40</v>
      </c>
      <c r="T8" s="38"/>
      <c r="U8" s="46">
        <f>1/(10^(-(E8+(IF(P8="Y",Rules!$I$2,0))-K8)/Rules!$E$12)+1)</f>
        <v>0.5172625244</v>
      </c>
      <c r="V8" s="47">
        <f t="shared" si="6"/>
        <v>31</v>
      </c>
      <c r="W8" s="47">
        <f t="shared" si="7"/>
        <v>-31</v>
      </c>
      <c r="X8" s="47"/>
      <c r="Y8" s="47"/>
      <c r="Z8" s="48"/>
      <c r="AA8" s="7">
        <f t="shared" ref="AA8:BL8" si="12">IF($D8=AA$1,$E8+$V8,(IF($J8=AA$1,$K8+$W8,AA7)))</f>
        <v>1543</v>
      </c>
      <c r="AB8" s="7">
        <f t="shared" si="12"/>
        <v>605</v>
      </c>
      <c r="AC8" s="7">
        <f t="shared" si="12"/>
        <v>1440</v>
      </c>
      <c r="AD8" s="7">
        <f t="shared" si="12"/>
        <v>377</v>
      </c>
      <c r="AE8" s="7">
        <f t="shared" si="12"/>
        <v>2294</v>
      </c>
      <c r="AF8" s="7">
        <f t="shared" si="12"/>
        <v>2260</v>
      </c>
      <c r="AG8" s="7">
        <f t="shared" si="12"/>
        <v>1213</v>
      </c>
      <c r="AH8" s="7">
        <f t="shared" si="12"/>
        <v>1104</v>
      </c>
      <c r="AI8" s="7">
        <f t="shared" si="12"/>
        <v>1215</v>
      </c>
      <c r="AJ8" s="7">
        <f t="shared" si="12"/>
        <v>1873</v>
      </c>
      <c r="AK8" s="7">
        <f t="shared" si="12"/>
        <v>539</v>
      </c>
      <c r="AL8" s="7">
        <f t="shared" si="12"/>
        <v>717</v>
      </c>
      <c r="AM8" s="7">
        <f t="shared" si="12"/>
        <v>2025</v>
      </c>
      <c r="AN8" s="7">
        <f t="shared" si="12"/>
        <v>1331</v>
      </c>
      <c r="AO8" s="7">
        <f t="shared" si="12"/>
        <v>1340</v>
      </c>
      <c r="AP8" s="7">
        <f t="shared" si="12"/>
        <v>2115</v>
      </c>
      <c r="AQ8" s="7">
        <f t="shared" si="12"/>
        <v>136</v>
      </c>
      <c r="AR8" s="7">
        <f t="shared" si="12"/>
        <v>1521</v>
      </c>
      <c r="AS8" s="7">
        <f t="shared" si="12"/>
        <v>228</v>
      </c>
      <c r="AT8" s="7">
        <f t="shared" si="12"/>
        <v>2337</v>
      </c>
      <c r="AU8" s="7">
        <f t="shared" si="12"/>
        <v>981</v>
      </c>
      <c r="AV8" s="7">
        <f t="shared" si="12"/>
        <v>401</v>
      </c>
      <c r="AW8" s="7">
        <f t="shared" si="12"/>
        <v>466</v>
      </c>
      <c r="AX8" s="7">
        <f t="shared" si="12"/>
        <v>895</v>
      </c>
      <c r="AY8" s="7">
        <f t="shared" si="12"/>
        <v>1089</v>
      </c>
      <c r="AZ8" s="7">
        <f t="shared" si="12"/>
        <v>413</v>
      </c>
      <c r="BA8" s="47">
        <f t="shared" si="12"/>
        <v>400</v>
      </c>
      <c r="BB8" s="7">
        <f t="shared" si="12"/>
        <v>1580</v>
      </c>
      <c r="BC8" s="7">
        <f t="shared" si="12"/>
        <v>798</v>
      </c>
      <c r="BD8" s="7">
        <f t="shared" si="12"/>
        <v>716</v>
      </c>
      <c r="BE8" s="7">
        <f t="shared" si="12"/>
        <v>638</v>
      </c>
      <c r="BF8" s="7">
        <f t="shared" si="12"/>
        <v>1960</v>
      </c>
      <c r="BG8" s="7">
        <f t="shared" si="12"/>
        <v>870</v>
      </c>
      <c r="BH8" s="7">
        <f t="shared" si="12"/>
        <v>237</v>
      </c>
      <c r="BI8" s="7">
        <f t="shared" si="12"/>
        <v>1920</v>
      </c>
      <c r="BJ8" s="7">
        <f t="shared" si="12"/>
        <v>1514</v>
      </c>
      <c r="BK8" s="7">
        <f t="shared" si="12"/>
        <v>1921</v>
      </c>
      <c r="BL8" s="7">
        <f t="shared" si="12"/>
        <v>822</v>
      </c>
    </row>
    <row r="9" ht="13.5" customHeight="1">
      <c r="A9" s="36">
        <v>45682.0</v>
      </c>
      <c r="B9" s="37" t="s">
        <v>71</v>
      </c>
      <c r="C9" s="38"/>
      <c r="D9" s="39" t="s">
        <v>50</v>
      </c>
      <c r="E9" s="40">
        <f t="shared" si="2"/>
        <v>401</v>
      </c>
      <c r="F9" s="41">
        <v>4.0</v>
      </c>
      <c r="G9" s="41">
        <v>14.0</v>
      </c>
      <c r="H9" s="42">
        <f t="shared" si="3"/>
        <v>26</v>
      </c>
      <c r="I9" s="38"/>
      <c r="J9" s="43" t="s">
        <v>53</v>
      </c>
      <c r="K9" s="40">
        <f t="shared" si="4"/>
        <v>237</v>
      </c>
      <c r="L9" s="44">
        <v>3.0</v>
      </c>
      <c r="M9" s="44">
        <v>11.0</v>
      </c>
      <c r="N9" s="42">
        <f t="shared" si="5"/>
        <v>20</v>
      </c>
      <c r="O9" s="38"/>
      <c r="P9" s="45" t="s">
        <v>72</v>
      </c>
      <c r="Q9" s="38"/>
      <c r="R9" s="45">
        <f>MIN(Rules!$E$2,(MAX(H9/N9,N9/H9)))</f>
        <v>1.3</v>
      </c>
      <c r="S9" s="45">
        <f>VLOOKUP(B9,Rules!A:B,2,FALSE)</f>
        <v>40</v>
      </c>
      <c r="T9" s="38"/>
      <c r="U9" s="46">
        <f>1/(10^(-(E9+(IF(P9="Y",Rules!$I$2,0))-K9)/Rules!$E$12)+1)</f>
        <v>0.8093856827</v>
      </c>
      <c r="V9" s="47">
        <f t="shared" si="6"/>
        <v>10</v>
      </c>
      <c r="W9" s="47">
        <f t="shared" si="7"/>
        <v>-10</v>
      </c>
      <c r="X9" s="47"/>
      <c r="Y9" s="47"/>
      <c r="Z9" s="48"/>
      <c r="AA9" s="7">
        <f t="shared" ref="AA9:BL9" si="13">IF($D9=AA$1,$E9+$V9,(IF($J9=AA$1,$K9+$W9,AA8)))</f>
        <v>1543</v>
      </c>
      <c r="AB9" s="7">
        <f t="shared" si="13"/>
        <v>605</v>
      </c>
      <c r="AC9" s="7">
        <f t="shared" si="13"/>
        <v>1440</v>
      </c>
      <c r="AD9" s="7">
        <f t="shared" si="13"/>
        <v>377</v>
      </c>
      <c r="AE9" s="7">
        <f t="shared" si="13"/>
        <v>2294</v>
      </c>
      <c r="AF9" s="7">
        <f t="shared" si="13"/>
        <v>2260</v>
      </c>
      <c r="AG9" s="7">
        <f t="shared" si="13"/>
        <v>1213</v>
      </c>
      <c r="AH9" s="7">
        <f t="shared" si="13"/>
        <v>1104</v>
      </c>
      <c r="AI9" s="7">
        <f t="shared" si="13"/>
        <v>1215</v>
      </c>
      <c r="AJ9" s="7">
        <f t="shared" si="13"/>
        <v>1873</v>
      </c>
      <c r="AK9" s="7">
        <f t="shared" si="13"/>
        <v>539</v>
      </c>
      <c r="AL9" s="7">
        <f t="shared" si="13"/>
        <v>717</v>
      </c>
      <c r="AM9" s="7">
        <f t="shared" si="13"/>
        <v>2025</v>
      </c>
      <c r="AN9" s="7">
        <f t="shared" si="13"/>
        <v>1331</v>
      </c>
      <c r="AO9" s="7">
        <f t="shared" si="13"/>
        <v>1340</v>
      </c>
      <c r="AP9" s="7">
        <f t="shared" si="13"/>
        <v>2115</v>
      </c>
      <c r="AQ9" s="7">
        <f t="shared" si="13"/>
        <v>136</v>
      </c>
      <c r="AR9" s="7">
        <f t="shared" si="13"/>
        <v>1521</v>
      </c>
      <c r="AS9" s="7">
        <f t="shared" si="13"/>
        <v>228</v>
      </c>
      <c r="AT9" s="7">
        <f t="shared" si="13"/>
        <v>2337</v>
      </c>
      <c r="AU9" s="7">
        <f t="shared" si="13"/>
        <v>981</v>
      </c>
      <c r="AV9" s="7">
        <f t="shared" si="13"/>
        <v>411</v>
      </c>
      <c r="AW9" s="7">
        <f t="shared" si="13"/>
        <v>466</v>
      </c>
      <c r="AX9" s="7">
        <f t="shared" si="13"/>
        <v>895</v>
      </c>
      <c r="AY9" s="7">
        <f t="shared" si="13"/>
        <v>1089</v>
      </c>
      <c r="AZ9" s="7">
        <f t="shared" si="13"/>
        <v>413</v>
      </c>
      <c r="BA9" s="47">
        <f t="shared" si="13"/>
        <v>400</v>
      </c>
      <c r="BB9" s="7">
        <f t="shared" si="13"/>
        <v>1580</v>
      </c>
      <c r="BC9" s="7">
        <f t="shared" si="13"/>
        <v>798</v>
      </c>
      <c r="BD9" s="7">
        <f t="shared" si="13"/>
        <v>716</v>
      </c>
      <c r="BE9" s="7">
        <f t="shared" si="13"/>
        <v>638</v>
      </c>
      <c r="BF9" s="7">
        <f t="shared" si="13"/>
        <v>1960</v>
      </c>
      <c r="BG9" s="7">
        <f t="shared" si="13"/>
        <v>870</v>
      </c>
      <c r="BH9" s="7">
        <f t="shared" si="13"/>
        <v>227</v>
      </c>
      <c r="BI9" s="7">
        <f t="shared" si="13"/>
        <v>1920</v>
      </c>
      <c r="BJ9" s="7">
        <f t="shared" si="13"/>
        <v>1514</v>
      </c>
      <c r="BK9" s="7">
        <f t="shared" si="13"/>
        <v>1921</v>
      </c>
      <c r="BL9" s="7">
        <f t="shared" si="13"/>
        <v>822</v>
      </c>
    </row>
    <row r="10" ht="13.5" customHeight="1">
      <c r="A10" s="36">
        <v>45682.0</v>
      </c>
      <c r="B10" s="37" t="s">
        <v>71</v>
      </c>
      <c r="C10" s="38"/>
      <c r="D10" s="39" t="s">
        <v>54</v>
      </c>
      <c r="E10" s="40">
        <f t="shared" si="2"/>
        <v>136</v>
      </c>
      <c r="F10" s="41">
        <v>2.0</v>
      </c>
      <c r="G10" s="41">
        <v>10.0</v>
      </c>
      <c r="H10" s="42">
        <f t="shared" si="3"/>
        <v>16</v>
      </c>
      <c r="I10" s="38"/>
      <c r="J10" s="43" t="s">
        <v>52</v>
      </c>
      <c r="K10" s="40">
        <f t="shared" si="4"/>
        <v>228</v>
      </c>
      <c r="L10" s="44">
        <v>0.0</v>
      </c>
      <c r="M10" s="44">
        <v>21.0</v>
      </c>
      <c r="N10" s="42">
        <f t="shared" si="5"/>
        <v>21</v>
      </c>
      <c r="O10" s="38"/>
      <c r="P10" s="49" t="s">
        <v>73</v>
      </c>
      <c r="Q10" s="38"/>
      <c r="R10" s="45">
        <f>MIN(Rules!$E$2,(MAX(H10/N10,N10/H10)))</f>
        <v>1.3125</v>
      </c>
      <c r="S10" s="45">
        <f>VLOOKUP(B10,Rules!A:B,2,FALSE)</f>
        <v>40</v>
      </c>
      <c r="T10" s="38"/>
      <c r="U10" s="46">
        <f>1/(10^(-(E10+(IF(P10="Y",Rules!$I$2,0))-K10)/Rules!$E$12)+1)</f>
        <v>0.3956375331</v>
      </c>
      <c r="V10" s="47">
        <f t="shared" si="6"/>
        <v>-21</v>
      </c>
      <c r="W10" s="47">
        <f t="shared" si="7"/>
        <v>21</v>
      </c>
      <c r="X10" s="47"/>
      <c r="Y10" s="47"/>
      <c r="Z10" s="48"/>
      <c r="AA10" s="7">
        <f t="shared" ref="AA10:BL10" si="14">IF($D10=AA$1,$E10+$V10,(IF($J10=AA$1,$K10+$W10,AA9)))</f>
        <v>1543</v>
      </c>
      <c r="AB10" s="7">
        <f t="shared" si="14"/>
        <v>605</v>
      </c>
      <c r="AC10" s="7">
        <f t="shared" si="14"/>
        <v>1440</v>
      </c>
      <c r="AD10" s="7">
        <f t="shared" si="14"/>
        <v>377</v>
      </c>
      <c r="AE10" s="7">
        <f t="shared" si="14"/>
        <v>2294</v>
      </c>
      <c r="AF10" s="7">
        <f t="shared" si="14"/>
        <v>2260</v>
      </c>
      <c r="AG10" s="7">
        <f t="shared" si="14"/>
        <v>1213</v>
      </c>
      <c r="AH10" s="7">
        <f t="shared" si="14"/>
        <v>1104</v>
      </c>
      <c r="AI10" s="7">
        <f t="shared" si="14"/>
        <v>1215</v>
      </c>
      <c r="AJ10" s="7">
        <f t="shared" si="14"/>
        <v>1873</v>
      </c>
      <c r="AK10" s="7">
        <f t="shared" si="14"/>
        <v>539</v>
      </c>
      <c r="AL10" s="7">
        <f t="shared" si="14"/>
        <v>717</v>
      </c>
      <c r="AM10" s="7">
        <f t="shared" si="14"/>
        <v>2025</v>
      </c>
      <c r="AN10" s="7">
        <f t="shared" si="14"/>
        <v>1331</v>
      </c>
      <c r="AO10" s="7">
        <f t="shared" si="14"/>
        <v>1340</v>
      </c>
      <c r="AP10" s="7">
        <f t="shared" si="14"/>
        <v>2115</v>
      </c>
      <c r="AQ10" s="7">
        <f t="shared" si="14"/>
        <v>115</v>
      </c>
      <c r="AR10" s="7">
        <f t="shared" si="14"/>
        <v>1521</v>
      </c>
      <c r="AS10" s="7">
        <f t="shared" si="14"/>
        <v>249</v>
      </c>
      <c r="AT10" s="7">
        <f t="shared" si="14"/>
        <v>2337</v>
      </c>
      <c r="AU10" s="7">
        <f t="shared" si="14"/>
        <v>981</v>
      </c>
      <c r="AV10" s="7">
        <f t="shared" si="14"/>
        <v>411</v>
      </c>
      <c r="AW10" s="7">
        <f t="shared" si="14"/>
        <v>466</v>
      </c>
      <c r="AX10" s="7">
        <f t="shared" si="14"/>
        <v>895</v>
      </c>
      <c r="AY10" s="7">
        <f t="shared" si="14"/>
        <v>1089</v>
      </c>
      <c r="AZ10" s="7">
        <f t="shared" si="14"/>
        <v>413</v>
      </c>
      <c r="BA10" s="47">
        <f t="shared" si="14"/>
        <v>400</v>
      </c>
      <c r="BB10" s="7">
        <f t="shared" si="14"/>
        <v>1580</v>
      </c>
      <c r="BC10" s="7">
        <f t="shared" si="14"/>
        <v>798</v>
      </c>
      <c r="BD10" s="7">
        <f t="shared" si="14"/>
        <v>716</v>
      </c>
      <c r="BE10" s="7">
        <f t="shared" si="14"/>
        <v>638</v>
      </c>
      <c r="BF10" s="7">
        <f t="shared" si="14"/>
        <v>1960</v>
      </c>
      <c r="BG10" s="7">
        <f t="shared" si="14"/>
        <v>870</v>
      </c>
      <c r="BH10" s="7">
        <f t="shared" si="14"/>
        <v>227</v>
      </c>
      <c r="BI10" s="7">
        <f t="shared" si="14"/>
        <v>1920</v>
      </c>
      <c r="BJ10" s="7">
        <f t="shared" si="14"/>
        <v>1514</v>
      </c>
      <c r="BK10" s="7">
        <f t="shared" si="14"/>
        <v>1921</v>
      </c>
      <c r="BL10" s="7">
        <f t="shared" si="14"/>
        <v>822</v>
      </c>
    </row>
    <row r="11" ht="13.5" customHeight="1">
      <c r="A11" s="36">
        <v>45682.0</v>
      </c>
      <c r="B11" s="37" t="s">
        <v>71</v>
      </c>
      <c r="C11" s="38"/>
      <c r="D11" s="39" t="s">
        <v>38</v>
      </c>
      <c r="E11" s="40">
        <f t="shared" si="2"/>
        <v>1089</v>
      </c>
      <c r="F11" s="41">
        <v>2.0</v>
      </c>
      <c r="G11" s="41">
        <v>12.0</v>
      </c>
      <c r="H11" s="42">
        <f t="shared" si="3"/>
        <v>18</v>
      </c>
      <c r="I11" s="38"/>
      <c r="J11" s="43" t="s">
        <v>37</v>
      </c>
      <c r="K11" s="40">
        <f t="shared" si="4"/>
        <v>1104</v>
      </c>
      <c r="L11" s="44">
        <v>1.0</v>
      </c>
      <c r="M11" s="44">
        <v>14.0</v>
      </c>
      <c r="N11" s="42">
        <f t="shared" si="5"/>
        <v>17</v>
      </c>
      <c r="O11" s="38"/>
      <c r="P11" s="45" t="s">
        <v>72</v>
      </c>
      <c r="Q11" s="38"/>
      <c r="R11" s="45">
        <f>MIN(Rules!$E$2,(MAX(H11/N11,N11/H11)))</f>
        <v>1.058823529</v>
      </c>
      <c r="S11" s="45">
        <f>VLOOKUP(B11,Rules!A:B,2,FALSE)</f>
        <v>40</v>
      </c>
      <c r="T11" s="38"/>
      <c r="U11" s="46">
        <f>1/(10^(-(E11+(IF(P11="Y",Rules!$I$2,0))-K11)/Rules!$E$12)+1)</f>
        <v>0.6506046279</v>
      </c>
      <c r="V11" s="47">
        <f t="shared" si="6"/>
        <v>15</v>
      </c>
      <c r="W11" s="47">
        <f t="shared" si="7"/>
        <v>-15</v>
      </c>
      <c r="X11" s="47"/>
      <c r="Y11" s="47"/>
      <c r="Z11" s="48"/>
      <c r="AA11" s="7">
        <f t="shared" ref="AA11:BL11" si="15">IF($D11=AA$1,$E11+$V11,(IF($J11=AA$1,$K11+$W11,AA10)))</f>
        <v>1543</v>
      </c>
      <c r="AB11" s="7">
        <f t="shared" si="15"/>
        <v>605</v>
      </c>
      <c r="AC11" s="7">
        <f t="shared" si="15"/>
        <v>1440</v>
      </c>
      <c r="AD11" s="7">
        <f t="shared" si="15"/>
        <v>377</v>
      </c>
      <c r="AE11" s="7">
        <f t="shared" si="15"/>
        <v>2294</v>
      </c>
      <c r="AF11" s="7">
        <f t="shared" si="15"/>
        <v>2260</v>
      </c>
      <c r="AG11" s="7">
        <f t="shared" si="15"/>
        <v>1213</v>
      </c>
      <c r="AH11" s="7">
        <f t="shared" si="15"/>
        <v>1089</v>
      </c>
      <c r="AI11" s="7">
        <f t="shared" si="15"/>
        <v>1215</v>
      </c>
      <c r="AJ11" s="7">
        <f t="shared" si="15"/>
        <v>1873</v>
      </c>
      <c r="AK11" s="7">
        <f t="shared" si="15"/>
        <v>539</v>
      </c>
      <c r="AL11" s="7">
        <f t="shared" si="15"/>
        <v>717</v>
      </c>
      <c r="AM11" s="7">
        <f t="shared" si="15"/>
        <v>2025</v>
      </c>
      <c r="AN11" s="7">
        <f t="shared" si="15"/>
        <v>1331</v>
      </c>
      <c r="AO11" s="7">
        <f t="shared" si="15"/>
        <v>1340</v>
      </c>
      <c r="AP11" s="7">
        <f t="shared" si="15"/>
        <v>2115</v>
      </c>
      <c r="AQ11" s="7">
        <f t="shared" si="15"/>
        <v>115</v>
      </c>
      <c r="AR11" s="7">
        <f t="shared" si="15"/>
        <v>1521</v>
      </c>
      <c r="AS11" s="7">
        <f t="shared" si="15"/>
        <v>249</v>
      </c>
      <c r="AT11" s="7">
        <f t="shared" si="15"/>
        <v>2337</v>
      </c>
      <c r="AU11" s="7">
        <f t="shared" si="15"/>
        <v>981</v>
      </c>
      <c r="AV11" s="7">
        <f t="shared" si="15"/>
        <v>411</v>
      </c>
      <c r="AW11" s="7">
        <f t="shared" si="15"/>
        <v>466</v>
      </c>
      <c r="AX11" s="7">
        <f t="shared" si="15"/>
        <v>895</v>
      </c>
      <c r="AY11" s="7">
        <f t="shared" si="15"/>
        <v>1104</v>
      </c>
      <c r="AZ11" s="7">
        <f t="shared" si="15"/>
        <v>413</v>
      </c>
      <c r="BA11" s="47">
        <f t="shared" si="15"/>
        <v>400</v>
      </c>
      <c r="BB11" s="7">
        <f t="shared" si="15"/>
        <v>1580</v>
      </c>
      <c r="BC11" s="7">
        <f t="shared" si="15"/>
        <v>798</v>
      </c>
      <c r="BD11" s="7">
        <f t="shared" si="15"/>
        <v>716</v>
      </c>
      <c r="BE11" s="7">
        <f t="shared" si="15"/>
        <v>638</v>
      </c>
      <c r="BF11" s="7">
        <f t="shared" si="15"/>
        <v>1960</v>
      </c>
      <c r="BG11" s="7">
        <f t="shared" si="15"/>
        <v>870</v>
      </c>
      <c r="BH11" s="7">
        <f t="shared" si="15"/>
        <v>227</v>
      </c>
      <c r="BI11" s="7">
        <f t="shared" si="15"/>
        <v>1920</v>
      </c>
      <c r="BJ11" s="7">
        <f t="shared" si="15"/>
        <v>1514</v>
      </c>
      <c r="BK11" s="7">
        <f t="shared" si="15"/>
        <v>1921</v>
      </c>
      <c r="BL11" s="7">
        <f t="shared" si="15"/>
        <v>822</v>
      </c>
    </row>
    <row r="12" ht="13.5" customHeight="1">
      <c r="A12" s="36">
        <v>45683.0</v>
      </c>
      <c r="B12" s="37" t="s">
        <v>71</v>
      </c>
      <c r="C12" s="38"/>
      <c r="D12" s="39" t="s">
        <v>21</v>
      </c>
      <c r="E12" s="40">
        <f t="shared" si="2"/>
        <v>2294</v>
      </c>
      <c r="F12" s="41">
        <v>0.0</v>
      </c>
      <c r="G12" s="41">
        <v>21.0</v>
      </c>
      <c r="H12" s="42">
        <f t="shared" si="3"/>
        <v>21</v>
      </c>
      <c r="I12" s="38"/>
      <c r="J12" s="43" t="s">
        <v>22</v>
      </c>
      <c r="K12" s="40">
        <f t="shared" si="4"/>
        <v>2115</v>
      </c>
      <c r="L12" s="44">
        <v>0.0</v>
      </c>
      <c r="M12" s="44">
        <v>23.0</v>
      </c>
      <c r="N12" s="42">
        <f t="shared" si="5"/>
        <v>23</v>
      </c>
      <c r="O12" s="38"/>
      <c r="P12" s="45" t="s">
        <v>72</v>
      </c>
      <c r="Q12" s="38"/>
      <c r="R12" s="45">
        <f>MIN(Rules!$E$2,(MAX(H12/N12,N12/H12)))</f>
        <v>1.095238095</v>
      </c>
      <c r="S12" s="45">
        <f>VLOOKUP(B12,Rules!A:B,2,FALSE)</f>
        <v>40</v>
      </c>
      <c r="T12" s="38"/>
      <c r="U12" s="46">
        <f>1/(10^(-(E12+(IF(P12="Y",Rules!$I$2,0))-K12)/Rules!$E$12)+1)</f>
        <v>0.8198159435</v>
      </c>
      <c r="V12" s="47">
        <f t="shared" si="6"/>
        <v>-36</v>
      </c>
      <c r="W12" s="47">
        <f t="shared" si="7"/>
        <v>36</v>
      </c>
      <c r="X12" s="47"/>
      <c r="Y12" s="47"/>
      <c r="Z12" s="48"/>
      <c r="AA12" s="7">
        <f t="shared" ref="AA12:BL12" si="16">IF($D12=AA$1,$E12+$V12,(IF($J12=AA$1,$K12+$W12,AA11)))</f>
        <v>1543</v>
      </c>
      <c r="AB12" s="7">
        <f t="shared" si="16"/>
        <v>605</v>
      </c>
      <c r="AC12" s="7">
        <f t="shared" si="16"/>
        <v>1440</v>
      </c>
      <c r="AD12" s="7">
        <f t="shared" si="16"/>
        <v>377</v>
      </c>
      <c r="AE12" s="7">
        <f t="shared" si="16"/>
        <v>2258</v>
      </c>
      <c r="AF12" s="7">
        <f t="shared" si="16"/>
        <v>2260</v>
      </c>
      <c r="AG12" s="7">
        <f t="shared" si="16"/>
        <v>1213</v>
      </c>
      <c r="AH12" s="7">
        <f t="shared" si="16"/>
        <v>1089</v>
      </c>
      <c r="AI12" s="7">
        <f t="shared" si="16"/>
        <v>1215</v>
      </c>
      <c r="AJ12" s="7">
        <f t="shared" si="16"/>
        <v>1873</v>
      </c>
      <c r="AK12" s="7">
        <f t="shared" si="16"/>
        <v>539</v>
      </c>
      <c r="AL12" s="7">
        <f t="shared" si="16"/>
        <v>717</v>
      </c>
      <c r="AM12" s="7">
        <f t="shared" si="16"/>
        <v>2025</v>
      </c>
      <c r="AN12" s="7">
        <f t="shared" si="16"/>
        <v>1331</v>
      </c>
      <c r="AO12" s="7">
        <f t="shared" si="16"/>
        <v>1340</v>
      </c>
      <c r="AP12" s="7">
        <f t="shared" si="16"/>
        <v>2151</v>
      </c>
      <c r="AQ12" s="7">
        <f t="shared" si="16"/>
        <v>115</v>
      </c>
      <c r="AR12" s="7">
        <f t="shared" si="16"/>
        <v>1521</v>
      </c>
      <c r="AS12" s="7">
        <f t="shared" si="16"/>
        <v>249</v>
      </c>
      <c r="AT12" s="7">
        <f t="shared" si="16"/>
        <v>2337</v>
      </c>
      <c r="AU12" s="7">
        <f t="shared" si="16"/>
        <v>981</v>
      </c>
      <c r="AV12" s="7">
        <f t="shared" si="16"/>
        <v>411</v>
      </c>
      <c r="AW12" s="7">
        <f t="shared" si="16"/>
        <v>466</v>
      </c>
      <c r="AX12" s="7">
        <f t="shared" si="16"/>
        <v>895</v>
      </c>
      <c r="AY12" s="7">
        <f t="shared" si="16"/>
        <v>1104</v>
      </c>
      <c r="AZ12" s="7">
        <f t="shared" si="16"/>
        <v>413</v>
      </c>
      <c r="BA12" s="47">
        <f t="shared" si="16"/>
        <v>400</v>
      </c>
      <c r="BB12" s="7">
        <f t="shared" si="16"/>
        <v>1580</v>
      </c>
      <c r="BC12" s="7">
        <f t="shared" si="16"/>
        <v>798</v>
      </c>
      <c r="BD12" s="7">
        <f t="shared" si="16"/>
        <v>716</v>
      </c>
      <c r="BE12" s="7">
        <f t="shared" si="16"/>
        <v>638</v>
      </c>
      <c r="BF12" s="7">
        <f t="shared" si="16"/>
        <v>1960</v>
      </c>
      <c r="BG12" s="7">
        <f t="shared" si="16"/>
        <v>870</v>
      </c>
      <c r="BH12" s="7">
        <f t="shared" si="16"/>
        <v>227</v>
      </c>
      <c r="BI12" s="7">
        <f t="shared" si="16"/>
        <v>1920</v>
      </c>
      <c r="BJ12" s="7">
        <f t="shared" si="16"/>
        <v>1514</v>
      </c>
      <c r="BK12" s="7">
        <f t="shared" si="16"/>
        <v>1921</v>
      </c>
      <c r="BL12" s="7">
        <f t="shared" si="16"/>
        <v>822</v>
      </c>
    </row>
    <row r="13" ht="13.5" customHeight="1">
      <c r="A13" s="36">
        <v>45683.0</v>
      </c>
      <c r="B13" s="37" t="s">
        <v>71</v>
      </c>
      <c r="C13" s="38"/>
      <c r="D13" s="39" t="s">
        <v>23</v>
      </c>
      <c r="E13" s="40">
        <f t="shared" si="2"/>
        <v>2025</v>
      </c>
      <c r="F13" s="41">
        <v>2.0</v>
      </c>
      <c r="G13" s="41">
        <v>16.0</v>
      </c>
      <c r="H13" s="42">
        <f t="shared" si="3"/>
        <v>22</v>
      </c>
      <c r="I13" s="38"/>
      <c r="J13" s="43" t="s">
        <v>18</v>
      </c>
      <c r="K13" s="40">
        <f t="shared" si="4"/>
        <v>1960</v>
      </c>
      <c r="L13" s="44">
        <v>3.0</v>
      </c>
      <c r="M13" s="44">
        <v>25.0</v>
      </c>
      <c r="N13" s="42">
        <f t="shared" si="5"/>
        <v>34</v>
      </c>
      <c r="O13" s="38"/>
      <c r="P13" s="45" t="s">
        <v>72</v>
      </c>
      <c r="Q13" s="38"/>
      <c r="R13" s="45">
        <f>MIN(Rules!$E$2,(MAX(H13/N13,N13/H13)))</f>
        <v>1.545454545</v>
      </c>
      <c r="S13" s="45">
        <f>VLOOKUP(B13,Rules!A:B,2,FALSE)</f>
        <v>40</v>
      </c>
      <c r="T13" s="38"/>
      <c r="U13" s="46">
        <f>1/(10^(-(E13+(IF(P13="Y",Rules!$I$2,0))-K13)/Rules!$E$12)+1)</f>
        <v>0.7291099629</v>
      </c>
      <c r="V13" s="47">
        <f t="shared" si="6"/>
        <v>-45</v>
      </c>
      <c r="W13" s="47">
        <f t="shared" si="7"/>
        <v>45</v>
      </c>
      <c r="X13" s="47"/>
      <c r="Y13" s="47"/>
      <c r="Z13" s="48"/>
      <c r="AA13" s="7">
        <f t="shared" ref="AA13:BL13" si="17">IF($D13=AA$1,$E13+$V13,(IF($J13=AA$1,$K13+$W13,AA12)))</f>
        <v>1543</v>
      </c>
      <c r="AB13" s="7">
        <f t="shared" si="17"/>
        <v>605</v>
      </c>
      <c r="AC13" s="7">
        <f t="shared" si="17"/>
        <v>1440</v>
      </c>
      <c r="AD13" s="7">
        <f t="shared" si="17"/>
        <v>377</v>
      </c>
      <c r="AE13" s="7">
        <f t="shared" si="17"/>
        <v>2258</v>
      </c>
      <c r="AF13" s="7">
        <f t="shared" si="17"/>
        <v>2260</v>
      </c>
      <c r="AG13" s="7">
        <f t="shared" si="17"/>
        <v>1213</v>
      </c>
      <c r="AH13" s="7">
        <f t="shared" si="17"/>
        <v>1089</v>
      </c>
      <c r="AI13" s="7">
        <f t="shared" si="17"/>
        <v>1215</v>
      </c>
      <c r="AJ13" s="7">
        <f t="shared" si="17"/>
        <v>1873</v>
      </c>
      <c r="AK13" s="7">
        <f t="shared" si="17"/>
        <v>539</v>
      </c>
      <c r="AL13" s="7">
        <f t="shared" si="17"/>
        <v>717</v>
      </c>
      <c r="AM13" s="7">
        <f t="shared" si="17"/>
        <v>1980</v>
      </c>
      <c r="AN13" s="7">
        <f t="shared" si="17"/>
        <v>1331</v>
      </c>
      <c r="AO13" s="7">
        <f t="shared" si="17"/>
        <v>1340</v>
      </c>
      <c r="AP13" s="7">
        <f t="shared" si="17"/>
        <v>2151</v>
      </c>
      <c r="AQ13" s="7">
        <f t="shared" si="17"/>
        <v>115</v>
      </c>
      <c r="AR13" s="7">
        <f t="shared" si="17"/>
        <v>1521</v>
      </c>
      <c r="AS13" s="7">
        <f t="shared" si="17"/>
        <v>249</v>
      </c>
      <c r="AT13" s="7">
        <f t="shared" si="17"/>
        <v>2337</v>
      </c>
      <c r="AU13" s="7">
        <f t="shared" si="17"/>
        <v>981</v>
      </c>
      <c r="AV13" s="7">
        <f t="shared" si="17"/>
        <v>411</v>
      </c>
      <c r="AW13" s="7">
        <f t="shared" si="17"/>
        <v>466</v>
      </c>
      <c r="AX13" s="7">
        <f t="shared" si="17"/>
        <v>895</v>
      </c>
      <c r="AY13" s="7">
        <f t="shared" si="17"/>
        <v>1104</v>
      </c>
      <c r="AZ13" s="7">
        <f t="shared" si="17"/>
        <v>413</v>
      </c>
      <c r="BA13" s="47">
        <f t="shared" si="17"/>
        <v>400</v>
      </c>
      <c r="BB13" s="7">
        <f t="shared" si="17"/>
        <v>1580</v>
      </c>
      <c r="BC13" s="7">
        <f t="shared" si="17"/>
        <v>798</v>
      </c>
      <c r="BD13" s="7">
        <f t="shared" si="17"/>
        <v>716</v>
      </c>
      <c r="BE13" s="7">
        <f t="shared" si="17"/>
        <v>638</v>
      </c>
      <c r="BF13" s="7">
        <f t="shared" si="17"/>
        <v>2005</v>
      </c>
      <c r="BG13" s="7">
        <f t="shared" si="17"/>
        <v>870</v>
      </c>
      <c r="BH13" s="7">
        <f t="shared" si="17"/>
        <v>227</v>
      </c>
      <c r="BI13" s="7">
        <f t="shared" si="17"/>
        <v>1920</v>
      </c>
      <c r="BJ13" s="7">
        <f t="shared" si="17"/>
        <v>1514</v>
      </c>
      <c r="BK13" s="7">
        <f t="shared" si="17"/>
        <v>1921</v>
      </c>
      <c r="BL13" s="7">
        <f t="shared" si="17"/>
        <v>822</v>
      </c>
    </row>
    <row r="14" ht="13.5" customHeight="1">
      <c r="A14" s="36">
        <v>45683.0</v>
      </c>
      <c r="B14" s="37" t="s">
        <v>71</v>
      </c>
      <c r="C14" s="38"/>
      <c r="D14" s="39" t="s">
        <v>36</v>
      </c>
      <c r="E14" s="40">
        <f t="shared" si="2"/>
        <v>981</v>
      </c>
      <c r="F14" s="41">
        <v>1.0</v>
      </c>
      <c r="G14" s="41">
        <v>10.0</v>
      </c>
      <c r="H14" s="42">
        <f t="shared" si="3"/>
        <v>13</v>
      </c>
      <c r="I14" s="38"/>
      <c r="J14" s="43" t="s">
        <v>41</v>
      </c>
      <c r="K14" s="40">
        <f t="shared" si="4"/>
        <v>798</v>
      </c>
      <c r="L14" s="44">
        <v>1.0</v>
      </c>
      <c r="M14" s="44">
        <v>15.0</v>
      </c>
      <c r="N14" s="42">
        <f t="shared" si="5"/>
        <v>18</v>
      </c>
      <c r="O14" s="38"/>
      <c r="P14" s="45" t="s">
        <v>72</v>
      </c>
      <c r="Q14" s="38"/>
      <c r="R14" s="45">
        <f>MIN(Rules!$E$2,(MAX(H14/N14,N14/H14)))</f>
        <v>1.384615385</v>
      </c>
      <c r="S14" s="45">
        <f>VLOOKUP(B14,Rules!A:B,2,FALSE)</f>
        <v>40</v>
      </c>
      <c r="T14" s="38"/>
      <c r="U14" s="46">
        <f>1/(10^(-(E14+(IF(P14="Y",Rules!$I$2,0))-K14)/Rules!$E$12)+1)</f>
        <v>0.8225209927</v>
      </c>
      <c r="V14" s="47">
        <f t="shared" si="6"/>
        <v>-46</v>
      </c>
      <c r="W14" s="47">
        <f t="shared" si="7"/>
        <v>46</v>
      </c>
      <c r="X14" s="47"/>
      <c r="Y14" s="47"/>
      <c r="Z14" s="48"/>
      <c r="AA14" s="7">
        <f t="shared" ref="AA14:BL14" si="18">IF($D14=AA$1,$E14+$V14,(IF($J14=AA$1,$K14+$W14,AA13)))</f>
        <v>1543</v>
      </c>
      <c r="AB14" s="7">
        <f t="shared" si="18"/>
        <v>605</v>
      </c>
      <c r="AC14" s="7">
        <f t="shared" si="18"/>
        <v>1440</v>
      </c>
      <c r="AD14" s="7">
        <f t="shared" si="18"/>
        <v>377</v>
      </c>
      <c r="AE14" s="7">
        <f t="shared" si="18"/>
        <v>2258</v>
      </c>
      <c r="AF14" s="7">
        <f t="shared" si="18"/>
        <v>2260</v>
      </c>
      <c r="AG14" s="7">
        <f t="shared" si="18"/>
        <v>1213</v>
      </c>
      <c r="AH14" s="7">
        <f t="shared" si="18"/>
        <v>1089</v>
      </c>
      <c r="AI14" s="7">
        <f t="shared" si="18"/>
        <v>1215</v>
      </c>
      <c r="AJ14" s="7">
        <f t="shared" si="18"/>
        <v>1873</v>
      </c>
      <c r="AK14" s="7">
        <f t="shared" si="18"/>
        <v>539</v>
      </c>
      <c r="AL14" s="7">
        <f t="shared" si="18"/>
        <v>717</v>
      </c>
      <c r="AM14" s="7">
        <f t="shared" si="18"/>
        <v>1980</v>
      </c>
      <c r="AN14" s="7">
        <f t="shared" si="18"/>
        <v>1331</v>
      </c>
      <c r="AO14" s="7">
        <f t="shared" si="18"/>
        <v>1340</v>
      </c>
      <c r="AP14" s="7">
        <f t="shared" si="18"/>
        <v>2151</v>
      </c>
      <c r="AQ14" s="7">
        <f t="shared" si="18"/>
        <v>115</v>
      </c>
      <c r="AR14" s="7">
        <f t="shared" si="18"/>
        <v>1521</v>
      </c>
      <c r="AS14" s="7">
        <f t="shared" si="18"/>
        <v>249</v>
      </c>
      <c r="AT14" s="7">
        <f t="shared" si="18"/>
        <v>2337</v>
      </c>
      <c r="AU14" s="7">
        <f t="shared" si="18"/>
        <v>935</v>
      </c>
      <c r="AV14" s="7">
        <f t="shared" si="18"/>
        <v>411</v>
      </c>
      <c r="AW14" s="7">
        <f t="shared" si="18"/>
        <v>466</v>
      </c>
      <c r="AX14" s="7">
        <f t="shared" si="18"/>
        <v>895</v>
      </c>
      <c r="AY14" s="7">
        <f t="shared" si="18"/>
        <v>1104</v>
      </c>
      <c r="AZ14" s="7">
        <f t="shared" si="18"/>
        <v>413</v>
      </c>
      <c r="BA14" s="47">
        <f t="shared" si="18"/>
        <v>400</v>
      </c>
      <c r="BB14" s="7">
        <f t="shared" si="18"/>
        <v>1580</v>
      </c>
      <c r="BC14" s="7">
        <f t="shared" si="18"/>
        <v>844</v>
      </c>
      <c r="BD14" s="7">
        <f t="shared" si="18"/>
        <v>716</v>
      </c>
      <c r="BE14" s="7">
        <f t="shared" si="18"/>
        <v>638</v>
      </c>
      <c r="BF14" s="7">
        <f t="shared" si="18"/>
        <v>2005</v>
      </c>
      <c r="BG14" s="7">
        <f t="shared" si="18"/>
        <v>870</v>
      </c>
      <c r="BH14" s="7">
        <f t="shared" si="18"/>
        <v>227</v>
      </c>
      <c r="BI14" s="7">
        <f t="shared" si="18"/>
        <v>1920</v>
      </c>
      <c r="BJ14" s="7">
        <f t="shared" si="18"/>
        <v>1514</v>
      </c>
      <c r="BK14" s="7">
        <f t="shared" si="18"/>
        <v>1921</v>
      </c>
      <c r="BL14" s="7">
        <f t="shared" si="18"/>
        <v>822</v>
      </c>
    </row>
    <row r="15" ht="13.5" customHeight="1">
      <c r="A15" s="36">
        <v>45683.0</v>
      </c>
      <c r="B15" s="37" t="s">
        <v>71</v>
      </c>
      <c r="C15" s="38"/>
      <c r="D15" s="39" t="s">
        <v>44</v>
      </c>
      <c r="E15" s="40">
        <f t="shared" si="2"/>
        <v>716</v>
      </c>
      <c r="F15" s="41">
        <v>2.0</v>
      </c>
      <c r="G15" s="41">
        <v>8.0</v>
      </c>
      <c r="H15" s="42">
        <f t="shared" si="3"/>
        <v>14</v>
      </c>
      <c r="I15" s="38"/>
      <c r="J15" s="43" t="s">
        <v>40</v>
      </c>
      <c r="K15" s="40">
        <f t="shared" si="4"/>
        <v>822</v>
      </c>
      <c r="L15" s="44">
        <v>1.0</v>
      </c>
      <c r="M15" s="44">
        <v>16.0</v>
      </c>
      <c r="N15" s="42">
        <f t="shared" si="5"/>
        <v>19</v>
      </c>
      <c r="O15" s="38"/>
      <c r="P15" s="45" t="s">
        <v>72</v>
      </c>
      <c r="Q15" s="38"/>
      <c r="R15" s="45">
        <f>MIN(Rules!$E$2,(MAX(H15/N15,N15/H15)))</f>
        <v>1.357142857</v>
      </c>
      <c r="S15" s="45">
        <f>VLOOKUP(B15,Rules!A:B,2,FALSE)</f>
        <v>40</v>
      </c>
      <c r="T15" s="38"/>
      <c r="U15" s="46">
        <f>1/(10^(-(E15+(IF(P15="Y",Rules!$I$2,0))-K15)/Rules!$E$12)+1)</f>
        <v>0.5504842587</v>
      </c>
      <c r="V15" s="47">
        <f t="shared" si="6"/>
        <v>-30</v>
      </c>
      <c r="W15" s="47">
        <f t="shared" si="7"/>
        <v>30</v>
      </c>
      <c r="X15" s="47"/>
      <c r="Y15" s="47"/>
      <c r="Z15" s="48"/>
      <c r="AA15" s="7">
        <f t="shared" ref="AA15:BL15" si="19">IF($D15=AA$1,$E15+$V15,(IF($J15=AA$1,$K15+$W15,AA14)))</f>
        <v>1543</v>
      </c>
      <c r="AB15" s="7">
        <f t="shared" si="19"/>
        <v>605</v>
      </c>
      <c r="AC15" s="7">
        <f t="shared" si="19"/>
        <v>1440</v>
      </c>
      <c r="AD15" s="7">
        <f t="shared" si="19"/>
        <v>377</v>
      </c>
      <c r="AE15" s="7">
        <f t="shared" si="19"/>
        <v>2258</v>
      </c>
      <c r="AF15" s="7">
        <f t="shared" si="19"/>
        <v>2260</v>
      </c>
      <c r="AG15" s="7">
        <f t="shared" si="19"/>
        <v>1213</v>
      </c>
      <c r="AH15" s="7">
        <f t="shared" si="19"/>
        <v>1089</v>
      </c>
      <c r="AI15" s="7">
        <f t="shared" si="19"/>
        <v>1215</v>
      </c>
      <c r="AJ15" s="7">
        <f t="shared" si="19"/>
        <v>1873</v>
      </c>
      <c r="AK15" s="7">
        <f t="shared" si="19"/>
        <v>539</v>
      </c>
      <c r="AL15" s="7">
        <f t="shared" si="19"/>
        <v>717</v>
      </c>
      <c r="AM15" s="7">
        <f t="shared" si="19"/>
        <v>1980</v>
      </c>
      <c r="AN15" s="7">
        <f t="shared" si="19"/>
        <v>1331</v>
      </c>
      <c r="AO15" s="7">
        <f t="shared" si="19"/>
        <v>1340</v>
      </c>
      <c r="AP15" s="7">
        <f t="shared" si="19"/>
        <v>2151</v>
      </c>
      <c r="AQ15" s="7">
        <f t="shared" si="19"/>
        <v>115</v>
      </c>
      <c r="AR15" s="7">
        <f t="shared" si="19"/>
        <v>1521</v>
      </c>
      <c r="AS15" s="7">
        <f t="shared" si="19"/>
        <v>249</v>
      </c>
      <c r="AT15" s="7">
        <f t="shared" si="19"/>
        <v>2337</v>
      </c>
      <c r="AU15" s="7">
        <f t="shared" si="19"/>
        <v>935</v>
      </c>
      <c r="AV15" s="7">
        <f t="shared" si="19"/>
        <v>411</v>
      </c>
      <c r="AW15" s="7">
        <f t="shared" si="19"/>
        <v>466</v>
      </c>
      <c r="AX15" s="7">
        <f t="shared" si="19"/>
        <v>895</v>
      </c>
      <c r="AY15" s="7">
        <f t="shared" si="19"/>
        <v>1104</v>
      </c>
      <c r="AZ15" s="7">
        <f t="shared" si="19"/>
        <v>413</v>
      </c>
      <c r="BA15" s="47">
        <f t="shared" si="19"/>
        <v>400</v>
      </c>
      <c r="BB15" s="7">
        <f t="shared" si="19"/>
        <v>1580</v>
      </c>
      <c r="BC15" s="7">
        <f t="shared" si="19"/>
        <v>844</v>
      </c>
      <c r="BD15" s="7">
        <f t="shared" si="19"/>
        <v>686</v>
      </c>
      <c r="BE15" s="7">
        <f t="shared" si="19"/>
        <v>638</v>
      </c>
      <c r="BF15" s="7">
        <f t="shared" si="19"/>
        <v>2005</v>
      </c>
      <c r="BG15" s="7">
        <f t="shared" si="19"/>
        <v>870</v>
      </c>
      <c r="BH15" s="7">
        <f t="shared" si="19"/>
        <v>227</v>
      </c>
      <c r="BI15" s="7">
        <f t="shared" si="19"/>
        <v>1920</v>
      </c>
      <c r="BJ15" s="7">
        <f t="shared" si="19"/>
        <v>1514</v>
      </c>
      <c r="BK15" s="7">
        <f t="shared" si="19"/>
        <v>1921</v>
      </c>
      <c r="BL15" s="7">
        <f t="shared" si="19"/>
        <v>852</v>
      </c>
    </row>
    <row r="16" ht="13.5" customHeight="1">
      <c r="A16" s="36">
        <v>45704.0</v>
      </c>
      <c r="B16" s="37" t="s">
        <v>71</v>
      </c>
      <c r="C16" s="38"/>
      <c r="D16" s="39" t="s">
        <v>32</v>
      </c>
      <c r="E16" s="40">
        <f t="shared" si="2"/>
        <v>1514</v>
      </c>
      <c r="F16" s="41">
        <v>0.0</v>
      </c>
      <c r="G16" s="41">
        <v>1.0</v>
      </c>
      <c r="H16" s="50">
        <v>19.0</v>
      </c>
      <c r="I16" s="38"/>
      <c r="J16" s="43" t="s">
        <v>31</v>
      </c>
      <c r="K16" s="40">
        <f t="shared" si="4"/>
        <v>1521</v>
      </c>
      <c r="L16" s="44">
        <v>4.0</v>
      </c>
      <c r="M16" s="44">
        <v>18.0</v>
      </c>
      <c r="N16" s="42">
        <f t="shared" si="5"/>
        <v>30</v>
      </c>
      <c r="O16" s="38"/>
      <c r="P16" s="45" t="s">
        <v>72</v>
      </c>
      <c r="Q16" s="38"/>
      <c r="R16" s="45">
        <f>MIN(Rules!$E$2,(MAX(H16/N16,N16/H16)))</f>
        <v>1.578947368</v>
      </c>
      <c r="S16" s="45">
        <f>VLOOKUP(B16,Rules!A:B,2,FALSE)</f>
        <v>40</v>
      </c>
      <c r="T16" s="38"/>
      <c r="U16" s="46">
        <f>1/(10^(-(E16+(IF(P16="Y",Rules!$I$2,0))-K16)/Rules!$E$12)+1)</f>
        <v>0.6589321944</v>
      </c>
      <c r="V16" s="47">
        <f t="shared" si="6"/>
        <v>-42</v>
      </c>
      <c r="W16" s="47">
        <f t="shared" si="7"/>
        <v>42</v>
      </c>
      <c r="X16" s="47"/>
      <c r="Y16" s="47"/>
      <c r="Z16" s="48"/>
      <c r="AA16" s="7">
        <f t="shared" ref="AA16:BL16" si="20">IF($D16=AA$1,$E16+$V16,(IF($J16=AA$1,$K16+$W16,AA15)))</f>
        <v>1543</v>
      </c>
      <c r="AB16" s="7">
        <f t="shared" si="20"/>
        <v>605</v>
      </c>
      <c r="AC16" s="7">
        <f t="shared" si="20"/>
        <v>1440</v>
      </c>
      <c r="AD16" s="7">
        <f t="shared" si="20"/>
        <v>377</v>
      </c>
      <c r="AE16" s="7">
        <f t="shared" si="20"/>
        <v>2258</v>
      </c>
      <c r="AF16" s="7">
        <f t="shared" si="20"/>
        <v>2260</v>
      </c>
      <c r="AG16" s="7">
        <f t="shared" si="20"/>
        <v>1213</v>
      </c>
      <c r="AH16" s="7">
        <f t="shared" si="20"/>
        <v>1089</v>
      </c>
      <c r="AI16" s="7">
        <f t="shared" si="20"/>
        <v>1215</v>
      </c>
      <c r="AJ16" s="7">
        <f t="shared" si="20"/>
        <v>1873</v>
      </c>
      <c r="AK16" s="7">
        <f t="shared" si="20"/>
        <v>539</v>
      </c>
      <c r="AL16" s="7">
        <f t="shared" si="20"/>
        <v>717</v>
      </c>
      <c r="AM16" s="7">
        <f t="shared" si="20"/>
        <v>1980</v>
      </c>
      <c r="AN16" s="7">
        <f t="shared" si="20"/>
        <v>1331</v>
      </c>
      <c r="AO16" s="7">
        <f t="shared" si="20"/>
        <v>1340</v>
      </c>
      <c r="AP16" s="7">
        <f t="shared" si="20"/>
        <v>2151</v>
      </c>
      <c r="AQ16" s="7">
        <f t="shared" si="20"/>
        <v>115</v>
      </c>
      <c r="AR16" s="7">
        <f t="shared" si="20"/>
        <v>1563</v>
      </c>
      <c r="AS16" s="7">
        <f t="shared" si="20"/>
        <v>249</v>
      </c>
      <c r="AT16" s="7">
        <f t="shared" si="20"/>
        <v>2337</v>
      </c>
      <c r="AU16" s="7">
        <f t="shared" si="20"/>
        <v>935</v>
      </c>
      <c r="AV16" s="7">
        <f t="shared" si="20"/>
        <v>411</v>
      </c>
      <c r="AW16" s="7">
        <f t="shared" si="20"/>
        <v>466</v>
      </c>
      <c r="AX16" s="7">
        <f t="shared" si="20"/>
        <v>895</v>
      </c>
      <c r="AY16" s="7">
        <f t="shared" si="20"/>
        <v>1104</v>
      </c>
      <c r="AZ16" s="7">
        <f t="shared" si="20"/>
        <v>413</v>
      </c>
      <c r="BA16" s="47">
        <f t="shared" si="20"/>
        <v>400</v>
      </c>
      <c r="BB16" s="7">
        <f t="shared" si="20"/>
        <v>1580</v>
      </c>
      <c r="BC16" s="7">
        <f t="shared" si="20"/>
        <v>844</v>
      </c>
      <c r="BD16" s="7">
        <f t="shared" si="20"/>
        <v>686</v>
      </c>
      <c r="BE16" s="7">
        <f t="shared" si="20"/>
        <v>638</v>
      </c>
      <c r="BF16" s="7">
        <f t="shared" si="20"/>
        <v>2005</v>
      </c>
      <c r="BG16" s="7">
        <f t="shared" si="20"/>
        <v>870</v>
      </c>
      <c r="BH16" s="7">
        <f t="shared" si="20"/>
        <v>227</v>
      </c>
      <c r="BI16" s="7">
        <f t="shared" si="20"/>
        <v>1920</v>
      </c>
      <c r="BJ16" s="7">
        <f t="shared" si="20"/>
        <v>1472</v>
      </c>
      <c r="BK16" s="7">
        <f t="shared" si="20"/>
        <v>1921</v>
      </c>
      <c r="BL16" s="7">
        <f t="shared" si="20"/>
        <v>852</v>
      </c>
    </row>
    <row r="17" ht="13.5" customHeight="1">
      <c r="A17" s="36">
        <v>45704.0</v>
      </c>
      <c r="B17" s="37" t="s">
        <v>71</v>
      </c>
      <c r="C17" s="38"/>
      <c r="D17" s="39" t="s">
        <v>39</v>
      </c>
      <c r="E17" s="40">
        <f t="shared" si="2"/>
        <v>895</v>
      </c>
      <c r="F17" s="41">
        <v>1.0</v>
      </c>
      <c r="G17" s="41">
        <v>23.0</v>
      </c>
      <c r="H17" s="42">
        <f t="shared" ref="H17:H199" si="22">F17*3+G17</f>
        <v>26</v>
      </c>
      <c r="I17" s="38"/>
      <c r="J17" s="43" t="s">
        <v>49</v>
      </c>
      <c r="K17" s="40">
        <f t="shared" si="4"/>
        <v>377</v>
      </c>
      <c r="L17" s="44">
        <v>2.0</v>
      </c>
      <c r="M17" s="44">
        <v>14.0</v>
      </c>
      <c r="N17" s="42">
        <f t="shared" si="5"/>
        <v>20</v>
      </c>
      <c r="O17" s="38"/>
      <c r="P17" s="45" t="s">
        <v>72</v>
      </c>
      <c r="Q17" s="38"/>
      <c r="R17" s="45">
        <f>MIN(Rules!$E$2,(MAX(H17/N17,N17/H17)))</f>
        <v>1.3</v>
      </c>
      <c r="S17" s="45">
        <f>VLOOKUP(B17,Rules!A:B,2,FALSE)</f>
        <v>40</v>
      </c>
      <c r="T17" s="38"/>
      <c r="U17" s="46">
        <f>1/(10^(-(E17+(IF(P17="Y",Rules!$I$2,0))-K17)/Rules!$E$12)+1)</f>
        <v>0.9559025361</v>
      </c>
      <c r="V17" s="47">
        <f t="shared" si="6"/>
        <v>2</v>
      </c>
      <c r="W17" s="47">
        <f t="shared" si="7"/>
        <v>-2</v>
      </c>
      <c r="X17" s="47"/>
      <c r="Y17" s="47"/>
      <c r="Z17" s="48"/>
      <c r="AA17" s="7">
        <f t="shared" ref="AA17:BL17" si="21">IF($D17=AA$1,$E17+$V17,(IF($J17=AA$1,$K17+$W17,AA16)))</f>
        <v>1543</v>
      </c>
      <c r="AB17" s="7">
        <f t="shared" si="21"/>
        <v>605</v>
      </c>
      <c r="AC17" s="7">
        <f t="shared" si="21"/>
        <v>1440</v>
      </c>
      <c r="AD17" s="7">
        <f t="shared" si="21"/>
        <v>375</v>
      </c>
      <c r="AE17" s="7">
        <f t="shared" si="21"/>
        <v>2258</v>
      </c>
      <c r="AF17" s="7">
        <f t="shared" si="21"/>
        <v>2260</v>
      </c>
      <c r="AG17" s="7">
        <f t="shared" si="21"/>
        <v>1213</v>
      </c>
      <c r="AH17" s="7">
        <f t="shared" si="21"/>
        <v>1089</v>
      </c>
      <c r="AI17" s="7">
        <f t="shared" si="21"/>
        <v>1215</v>
      </c>
      <c r="AJ17" s="7">
        <f t="shared" si="21"/>
        <v>1873</v>
      </c>
      <c r="AK17" s="7">
        <f t="shared" si="21"/>
        <v>539</v>
      </c>
      <c r="AL17" s="7">
        <f t="shared" si="21"/>
        <v>717</v>
      </c>
      <c r="AM17" s="7">
        <f t="shared" si="21"/>
        <v>1980</v>
      </c>
      <c r="AN17" s="7">
        <f t="shared" si="21"/>
        <v>1331</v>
      </c>
      <c r="AO17" s="7">
        <f t="shared" si="21"/>
        <v>1340</v>
      </c>
      <c r="AP17" s="7">
        <f t="shared" si="21"/>
        <v>2151</v>
      </c>
      <c r="AQ17" s="7">
        <f t="shared" si="21"/>
        <v>115</v>
      </c>
      <c r="AR17" s="7">
        <f t="shared" si="21"/>
        <v>1563</v>
      </c>
      <c r="AS17" s="7">
        <f t="shared" si="21"/>
        <v>249</v>
      </c>
      <c r="AT17" s="7">
        <f t="shared" si="21"/>
        <v>2337</v>
      </c>
      <c r="AU17" s="7">
        <f t="shared" si="21"/>
        <v>935</v>
      </c>
      <c r="AV17" s="7">
        <f t="shared" si="21"/>
        <v>411</v>
      </c>
      <c r="AW17" s="7">
        <f t="shared" si="21"/>
        <v>466</v>
      </c>
      <c r="AX17" s="7">
        <f t="shared" si="21"/>
        <v>897</v>
      </c>
      <c r="AY17" s="7">
        <f t="shared" si="21"/>
        <v>1104</v>
      </c>
      <c r="AZ17" s="7">
        <f t="shared" si="21"/>
        <v>413</v>
      </c>
      <c r="BA17" s="47">
        <f t="shared" si="21"/>
        <v>400</v>
      </c>
      <c r="BB17" s="7">
        <f t="shared" si="21"/>
        <v>1580</v>
      </c>
      <c r="BC17" s="7">
        <f t="shared" si="21"/>
        <v>844</v>
      </c>
      <c r="BD17" s="7">
        <f t="shared" si="21"/>
        <v>686</v>
      </c>
      <c r="BE17" s="7">
        <f t="shared" si="21"/>
        <v>638</v>
      </c>
      <c r="BF17" s="7">
        <f t="shared" si="21"/>
        <v>2005</v>
      </c>
      <c r="BG17" s="7">
        <f t="shared" si="21"/>
        <v>870</v>
      </c>
      <c r="BH17" s="7">
        <f t="shared" si="21"/>
        <v>227</v>
      </c>
      <c r="BI17" s="7">
        <f t="shared" si="21"/>
        <v>1920</v>
      </c>
      <c r="BJ17" s="7">
        <f t="shared" si="21"/>
        <v>1472</v>
      </c>
      <c r="BK17" s="7">
        <f t="shared" si="21"/>
        <v>1921</v>
      </c>
      <c r="BL17" s="7">
        <f t="shared" si="21"/>
        <v>852</v>
      </c>
    </row>
    <row r="18" ht="13.5" customHeight="1">
      <c r="A18" s="36">
        <v>45689.0</v>
      </c>
      <c r="B18" s="37" t="s">
        <v>71</v>
      </c>
      <c r="C18" s="38"/>
      <c r="D18" s="39" t="s">
        <v>19</v>
      </c>
      <c r="E18" s="40">
        <f t="shared" si="2"/>
        <v>2260</v>
      </c>
      <c r="F18" s="41">
        <v>1.0</v>
      </c>
      <c r="G18" s="41">
        <v>16.0</v>
      </c>
      <c r="H18" s="42">
        <f t="shared" si="22"/>
        <v>19</v>
      </c>
      <c r="I18" s="38"/>
      <c r="J18" s="43" t="s">
        <v>20</v>
      </c>
      <c r="K18" s="40">
        <f t="shared" si="4"/>
        <v>2337</v>
      </c>
      <c r="L18" s="44">
        <v>1.0</v>
      </c>
      <c r="M18" s="44">
        <v>16.0</v>
      </c>
      <c r="N18" s="42">
        <f t="shared" si="5"/>
        <v>19</v>
      </c>
      <c r="O18" s="38"/>
      <c r="P18" s="45" t="s">
        <v>72</v>
      </c>
      <c r="Q18" s="38"/>
      <c r="R18" s="45">
        <f>MIN(Rules!$E$2,(MAX(H18/N18,N18/H18)))</f>
        <v>1</v>
      </c>
      <c r="S18" s="45">
        <f>VLOOKUP(B18,Rules!A:B,2,FALSE)</f>
        <v>40</v>
      </c>
      <c r="T18" s="38"/>
      <c r="U18" s="46">
        <f>1/(10^(-(E18+(IF(P18="Y",Rules!$I$2,0))-K18)/Rules!$E$12)+1)</f>
        <v>0.5832616756</v>
      </c>
      <c r="V18" s="47">
        <f t="shared" si="6"/>
        <v>-3</v>
      </c>
      <c r="W18" s="47">
        <f t="shared" si="7"/>
        <v>3</v>
      </c>
      <c r="X18" s="47"/>
      <c r="Y18" s="47"/>
      <c r="Z18" s="48"/>
      <c r="AA18" s="7">
        <f t="shared" ref="AA18:BL18" si="23">IF($D18=AA$1,$E18+$V18,(IF($J18=AA$1,$K18+$W18,AA17)))</f>
        <v>1543</v>
      </c>
      <c r="AB18" s="7">
        <f t="shared" si="23"/>
        <v>605</v>
      </c>
      <c r="AC18" s="7">
        <f t="shared" si="23"/>
        <v>1440</v>
      </c>
      <c r="AD18" s="7">
        <f t="shared" si="23"/>
        <v>375</v>
      </c>
      <c r="AE18" s="7">
        <f t="shared" si="23"/>
        <v>2258</v>
      </c>
      <c r="AF18" s="7">
        <f t="shared" si="23"/>
        <v>2257</v>
      </c>
      <c r="AG18" s="7">
        <f t="shared" si="23"/>
        <v>1213</v>
      </c>
      <c r="AH18" s="7">
        <f t="shared" si="23"/>
        <v>1089</v>
      </c>
      <c r="AI18" s="7">
        <f t="shared" si="23"/>
        <v>1215</v>
      </c>
      <c r="AJ18" s="7">
        <f t="shared" si="23"/>
        <v>1873</v>
      </c>
      <c r="AK18" s="7">
        <f t="shared" si="23"/>
        <v>539</v>
      </c>
      <c r="AL18" s="7">
        <f t="shared" si="23"/>
        <v>717</v>
      </c>
      <c r="AM18" s="7">
        <f t="shared" si="23"/>
        <v>1980</v>
      </c>
      <c r="AN18" s="7">
        <f t="shared" si="23"/>
        <v>1331</v>
      </c>
      <c r="AO18" s="7">
        <f t="shared" si="23"/>
        <v>1340</v>
      </c>
      <c r="AP18" s="7">
        <f t="shared" si="23"/>
        <v>2151</v>
      </c>
      <c r="AQ18" s="7">
        <f t="shared" si="23"/>
        <v>115</v>
      </c>
      <c r="AR18" s="7">
        <f t="shared" si="23"/>
        <v>1563</v>
      </c>
      <c r="AS18" s="7">
        <f t="shared" si="23"/>
        <v>249</v>
      </c>
      <c r="AT18" s="7">
        <f t="shared" si="23"/>
        <v>2340</v>
      </c>
      <c r="AU18" s="7">
        <f t="shared" si="23"/>
        <v>935</v>
      </c>
      <c r="AV18" s="7">
        <f t="shared" si="23"/>
        <v>411</v>
      </c>
      <c r="AW18" s="7">
        <f t="shared" si="23"/>
        <v>466</v>
      </c>
      <c r="AX18" s="7">
        <f t="shared" si="23"/>
        <v>897</v>
      </c>
      <c r="AY18" s="7">
        <f t="shared" si="23"/>
        <v>1104</v>
      </c>
      <c r="AZ18" s="7">
        <f t="shared" si="23"/>
        <v>413</v>
      </c>
      <c r="BA18" s="47">
        <f t="shared" si="23"/>
        <v>400</v>
      </c>
      <c r="BB18" s="7">
        <f t="shared" si="23"/>
        <v>1580</v>
      </c>
      <c r="BC18" s="7">
        <f t="shared" si="23"/>
        <v>844</v>
      </c>
      <c r="BD18" s="7">
        <f t="shared" si="23"/>
        <v>686</v>
      </c>
      <c r="BE18" s="7">
        <f t="shared" si="23"/>
        <v>638</v>
      </c>
      <c r="BF18" s="7">
        <f t="shared" si="23"/>
        <v>2005</v>
      </c>
      <c r="BG18" s="7">
        <f t="shared" si="23"/>
        <v>870</v>
      </c>
      <c r="BH18" s="7">
        <f t="shared" si="23"/>
        <v>227</v>
      </c>
      <c r="BI18" s="7">
        <f t="shared" si="23"/>
        <v>1920</v>
      </c>
      <c r="BJ18" s="7">
        <f t="shared" si="23"/>
        <v>1472</v>
      </c>
      <c r="BK18" s="7">
        <f t="shared" si="23"/>
        <v>1921</v>
      </c>
      <c r="BL18" s="7">
        <f t="shared" si="23"/>
        <v>852</v>
      </c>
    </row>
    <row r="19" ht="13.5" customHeight="1">
      <c r="A19" s="36">
        <v>45689.0</v>
      </c>
      <c r="B19" s="37" t="s">
        <v>71</v>
      </c>
      <c r="C19" s="38"/>
      <c r="D19" s="39" t="s">
        <v>35</v>
      </c>
      <c r="E19" s="40">
        <f t="shared" si="2"/>
        <v>1213</v>
      </c>
      <c r="F19" s="41">
        <v>0.0</v>
      </c>
      <c r="G19" s="41">
        <v>13.0</v>
      </c>
      <c r="H19" s="42">
        <f t="shared" si="22"/>
        <v>13</v>
      </c>
      <c r="I19" s="38"/>
      <c r="J19" s="43" t="s">
        <v>33</v>
      </c>
      <c r="K19" s="40">
        <f t="shared" si="4"/>
        <v>1215</v>
      </c>
      <c r="L19" s="44">
        <v>2.0</v>
      </c>
      <c r="M19" s="44">
        <v>26.0</v>
      </c>
      <c r="N19" s="42">
        <f t="shared" si="5"/>
        <v>32</v>
      </c>
      <c r="O19" s="38"/>
      <c r="P19" s="45" t="s">
        <v>72</v>
      </c>
      <c r="Q19" s="38"/>
      <c r="R19" s="45">
        <f>MIN(Rules!$E$2,(MAX(H19/N19,N19/H19)))</f>
        <v>2</v>
      </c>
      <c r="S19" s="45">
        <f>VLOOKUP(B19,Rules!A:B,2,FALSE)</f>
        <v>40</v>
      </c>
      <c r="T19" s="38"/>
      <c r="U19" s="46">
        <f>1/(10^(-(E19+(IF(P19="Y",Rules!$I$2,0))-K19)/Rules!$E$12)+1)</f>
        <v>0.6640879415</v>
      </c>
      <c r="V19" s="47">
        <f t="shared" si="6"/>
        <v>-53</v>
      </c>
      <c r="W19" s="47">
        <f t="shared" si="7"/>
        <v>53</v>
      </c>
      <c r="X19" s="47"/>
      <c r="Y19" s="47"/>
      <c r="Z19" s="48"/>
      <c r="AA19" s="7">
        <f t="shared" ref="AA19:BL19" si="24">IF($D19=AA$1,$E19+$V19,(IF($J19=AA$1,$K19+$W19,AA18)))</f>
        <v>1543</v>
      </c>
      <c r="AB19" s="7">
        <f t="shared" si="24"/>
        <v>605</v>
      </c>
      <c r="AC19" s="7">
        <f t="shared" si="24"/>
        <v>1440</v>
      </c>
      <c r="AD19" s="7">
        <f t="shared" si="24"/>
        <v>375</v>
      </c>
      <c r="AE19" s="7">
        <f t="shared" si="24"/>
        <v>2258</v>
      </c>
      <c r="AF19" s="7">
        <f t="shared" si="24"/>
        <v>2257</v>
      </c>
      <c r="AG19" s="7">
        <f t="shared" si="24"/>
        <v>1160</v>
      </c>
      <c r="AH19" s="7">
        <f t="shared" si="24"/>
        <v>1089</v>
      </c>
      <c r="AI19" s="7">
        <f t="shared" si="24"/>
        <v>1268</v>
      </c>
      <c r="AJ19" s="7">
        <f t="shared" si="24"/>
        <v>1873</v>
      </c>
      <c r="AK19" s="7">
        <f t="shared" si="24"/>
        <v>539</v>
      </c>
      <c r="AL19" s="7">
        <f t="shared" si="24"/>
        <v>717</v>
      </c>
      <c r="AM19" s="7">
        <f t="shared" si="24"/>
        <v>1980</v>
      </c>
      <c r="AN19" s="7">
        <f t="shared" si="24"/>
        <v>1331</v>
      </c>
      <c r="AO19" s="7">
        <f t="shared" si="24"/>
        <v>1340</v>
      </c>
      <c r="AP19" s="7">
        <f t="shared" si="24"/>
        <v>2151</v>
      </c>
      <c r="AQ19" s="7">
        <f t="shared" si="24"/>
        <v>115</v>
      </c>
      <c r="AR19" s="7">
        <f t="shared" si="24"/>
        <v>1563</v>
      </c>
      <c r="AS19" s="7">
        <f t="shared" si="24"/>
        <v>249</v>
      </c>
      <c r="AT19" s="7">
        <f t="shared" si="24"/>
        <v>2340</v>
      </c>
      <c r="AU19" s="7">
        <f t="shared" si="24"/>
        <v>935</v>
      </c>
      <c r="AV19" s="7">
        <f t="shared" si="24"/>
        <v>411</v>
      </c>
      <c r="AW19" s="7">
        <f t="shared" si="24"/>
        <v>466</v>
      </c>
      <c r="AX19" s="7">
        <f t="shared" si="24"/>
        <v>897</v>
      </c>
      <c r="AY19" s="7">
        <f t="shared" si="24"/>
        <v>1104</v>
      </c>
      <c r="AZ19" s="7">
        <f t="shared" si="24"/>
        <v>413</v>
      </c>
      <c r="BA19" s="47">
        <f t="shared" si="24"/>
        <v>400</v>
      </c>
      <c r="BB19" s="7">
        <f t="shared" si="24"/>
        <v>1580</v>
      </c>
      <c r="BC19" s="7">
        <f t="shared" si="24"/>
        <v>844</v>
      </c>
      <c r="BD19" s="7">
        <f t="shared" si="24"/>
        <v>686</v>
      </c>
      <c r="BE19" s="7">
        <f t="shared" si="24"/>
        <v>638</v>
      </c>
      <c r="BF19" s="7">
        <f t="shared" si="24"/>
        <v>2005</v>
      </c>
      <c r="BG19" s="7">
        <f t="shared" si="24"/>
        <v>870</v>
      </c>
      <c r="BH19" s="7">
        <f t="shared" si="24"/>
        <v>227</v>
      </c>
      <c r="BI19" s="7">
        <f t="shared" si="24"/>
        <v>1920</v>
      </c>
      <c r="BJ19" s="7">
        <f t="shared" si="24"/>
        <v>1472</v>
      </c>
      <c r="BK19" s="7">
        <f t="shared" si="24"/>
        <v>1921</v>
      </c>
      <c r="BL19" s="7">
        <f t="shared" si="24"/>
        <v>852</v>
      </c>
    </row>
    <row r="20" ht="13.5" customHeight="1">
      <c r="A20" s="36">
        <v>45689.0</v>
      </c>
      <c r="B20" s="37" t="s">
        <v>71</v>
      </c>
      <c r="C20" s="38"/>
      <c r="D20" s="39" t="s">
        <v>29</v>
      </c>
      <c r="E20" s="40">
        <f t="shared" si="2"/>
        <v>1340</v>
      </c>
      <c r="F20" s="41">
        <v>2.0</v>
      </c>
      <c r="G20" s="41">
        <v>28.0</v>
      </c>
      <c r="H20" s="42">
        <f t="shared" si="22"/>
        <v>34</v>
      </c>
      <c r="I20" s="38"/>
      <c r="J20" s="43" t="s">
        <v>34</v>
      </c>
      <c r="K20" s="40">
        <f t="shared" si="4"/>
        <v>1331</v>
      </c>
      <c r="L20" s="44">
        <v>0.0</v>
      </c>
      <c r="M20" s="44">
        <v>17.0</v>
      </c>
      <c r="N20" s="42">
        <f t="shared" si="5"/>
        <v>17</v>
      </c>
      <c r="O20" s="38"/>
      <c r="P20" s="45" t="s">
        <v>72</v>
      </c>
      <c r="Q20" s="38"/>
      <c r="R20" s="45">
        <f>MIN(Rules!$E$2,(MAX(H20/N20,N20/H20)))</f>
        <v>2</v>
      </c>
      <c r="S20" s="45">
        <f>VLOOKUP(B20,Rules!A:B,2,FALSE)</f>
        <v>40</v>
      </c>
      <c r="T20" s="38"/>
      <c r="U20" s="46">
        <f>1/(10^(-(E20+(IF(P20="Y",Rules!$I$2,0))-K20)/Rules!$E$12)+1)</f>
        <v>0.6752926987</v>
      </c>
      <c r="V20" s="47">
        <f t="shared" si="6"/>
        <v>26</v>
      </c>
      <c r="W20" s="47">
        <f t="shared" si="7"/>
        <v>-26</v>
      </c>
      <c r="X20" s="47"/>
      <c r="Y20" s="47"/>
      <c r="Z20" s="48"/>
      <c r="AA20" s="7">
        <f t="shared" ref="AA20:BL20" si="25">IF($D20=AA$1,$E20+$V20,(IF($J20=AA$1,$K20+$W20,AA19)))</f>
        <v>1543</v>
      </c>
      <c r="AB20" s="7">
        <f t="shared" si="25"/>
        <v>605</v>
      </c>
      <c r="AC20" s="7">
        <f t="shared" si="25"/>
        <v>1440</v>
      </c>
      <c r="AD20" s="7">
        <f t="shared" si="25"/>
        <v>375</v>
      </c>
      <c r="AE20" s="7">
        <f t="shared" si="25"/>
        <v>2258</v>
      </c>
      <c r="AF20" s="7">
        <f t="shared" si="25"/>
        <v>2257</v>
      </c>
      <c r="AG20" s="7">
        <f t="shared" si="25"/>
        <v>1160</v>
      </c>
      <c r="AH20" s="7">
        <f t="shared" si="25"/>
        <v>1089</v>
      </c>
      <c r="AI20" s="7">
        <f t="shared" si="25"/>
        <v>1268</v>
      </c>
      <c r="AJ20" s="7">
        <f t="shared" si="25"/>
        <v>1873</v>
      </c>
      <c r="AK20" s="7">
        <f t="shared" si="25"/>
        <v>539</v>
      </c>
      <c r="AL20" s="7">
        <f t="shared" si="25"/>
        <v>717</v>
      </c>
      <c r="AM20" s="7">
        <f t="shared" si="25"/>
        <v>1980</v>
      </c>
      <c r="AN20" s="7">
        <f t="shared" si="25"/>
        <v>1305</v>
      </c>
      <c r="AO20" s="7">
        <f t="shared" si="25"/>
        <v>1366</v>
      </c>
      <c r="AP20" s="7">
        <f t="shared" si="25"/>
        <v>2151</v>
      </c>
      <c r="AQ20" s="7">
        <f t="shared" si="25"/>
        <v>115</v>
      </c>
      <c r="AR20" s="7">
        <f t="shared" si="25"/>
        <v>1563</v>
      </c>
      <c r="AS20" s="7">
        <f t="shared" si="25"/>
        <v>249</v>
      </c>
      <c r="AT20" s="7">
        <f t="shared" si="25"/>
        <v>2340</v>
      </c>
      <c r="AU20" s="7">
        <f t="shared" si="25"/>
        <v>935</v>
      </c>
      <c r="AV20" s="7">
        <f t="shared" si="25"/>
        <v>411</v>
      </c>
      <c r="AW20" s="7">
        <f t="shared" si="25"/>
        <v>466</v>
      </c>
      <c r="AX20" s="7">
        <f t="shared" si="25"/>
        <v>897</v>
      </c>
      <c r="AY20" s="7">
        <f t="shared" si="25"/>
        <v>1104</v>
      </c>
      <c r="AZ20" s="7">
        <f t="shared" si="25"/>
        <v>413</v>
      </c>
      <c r="BA20" s="47">
        <f t="shared" si="25"/>
        <v>400</v>
      </c>
      <c r="BB20" s="7">
        <f t="shared" si="25"/>
        <v>1580</v>
      </c>
      <c r="BC20" s="7">
        <f t="shared" si="25"/>
        <v>844</v>
      </c>
      <c r="BD20" s="7">
        <f t="shared" si="25"/>
        <v>686</v>
      </c>
      <c r="BE20" s="7">
        <f t="shared" si="25"/>
        <v>638</v>
      </c>
      <c r="BF20" s="7">
        <f t="shared" si="25"/>
        <v>2005</v>
      </c>
      <c r="BG20" s="7">
        <f t="shared" si="25"/>
        <v>870</v>
      </c>
      <c r="BH20" s="7">
        <f t="shared" si="25"/>
        <v>227</v>
      </c>
      <c r="BI20" s="7">
        <f t="shared" si="25"/>
        <v>1920</v>
      </c>
      <c r="BJ20" s="7">
        <f t="shared" si="25"/>
        <v>1472</v>
      </c>
      <c r="BK20" s="7">
        <f t="shared" si="25"/>
        <v>1921</v>
      </c>
      <c r="BL20" s="7">
        <f t="shared" si="25"/>
        <v>852</v>
      </c>
    </row>
    <row r="21" ht="13.5" customHeight="1">
      <c r="A21" s="36">
        <v>45689.0</v>
      </c>
      <c r="B21" s="37" t="s">
        <v>71</v>
      </c>
      <c r="C21" s="38"/>
      <c r="D21" s="39" t="s">
        <v>49</v>
      </c>
      <c r="E21" s="40">
        <f t="shared" si="2"/>
        <v>375</v>
      </c>
      <c r="F21" s="41">
        <v>1.0</v>
      </c>
      <c r="G21" s="41">
        <v>17.0</v>
      </c>
      <c r="H21" s="42">
        <f t="shared" si="22"/>
        <v>20</v>
      </c>
      <c r="I21" s="38"/>
      <c r="J21" s="43" t="s">
        <v>44</v>
      </c>
      <c r="K21" s="40">
        <f t="shared" si="4"/>
        <v>686</v>
      </c>
      <c r="L21" s="44">
        <v>1.0</v>
      </c>
      <c r="M21" s="44">
        <v>12.0</v>
      </c>
      <c r="N21" s="42">
        <f t="shared" si="5"/>
        <v>15</v>
      </c>
      <c r="O21" s="38"/>
      <c r="P21" s="45" t="s">
        <v>72</v>
      </c>
      <c r="Q21" s="38"/>
      <c r="R21" s="45">
        <f>MIN(Rules!$E$2,(MAX(H21/N21,N21/H21)))</f>
        <v>1.333333333</v>
      </c>
      <c r="S21" s="45">
        <f>VLOOKUP(B21,Rules!A:B,2,FALSE)</f>
        <v>40</v>
      </c>
      <c r="T21" s="38"/>
      <c r="U21" s="46">
        <f>1/(10^(-(E21+(IF(P21="Y",Rules!$I$2,0))-K21)/Rules!$E$12)+1)</f>
        <v>0.3226909968</v>
      </c>
      <c r="V21" s="47">
        <f t="shared" si="6"/>
        <v>36</v>
      </c>
      <c r="W21" s="47">
        <f t="shared" si="7"/>
        <v>-36</v>
      </c>
      <c r="X21" s="47"/>
      <c r="Y21" s="47"/>
      <c r="Z21" s="48"/>
      <c r="AA21" s="7">
        <f t="shared" ref="AA21:BL21" si="26">IF($D21=AA$1,$E21+$V21,(IF($J21=AA$1,$K21+$W21,AA20)))</f>
        <v>1543</v>
      </c>
      <c r="AB21" s="7">
        <f t="shared" si="26"/>
        <v>605</v>
      </c>
      <c r="AC21" s="7">
        <f t="shared" si="26"/>
        <v>1440</v>
      </c>
      <c r="AD21" s="7">
        <f t="shared" si="26"/>
        <v>411</v>
      </c>
      <c r="AE21" s="7">
        <f t="shared" si="26"/>
        <v>2258</v>
      </c>
      <c r="AF21" s="7">
        <f t="shared" si="26"/>
        <v>2257</v>
      </c>
      <c r="AG21" s="7">
        <f t="shared" si="26"/>
        <v>1160</v>
      </c>
      <c r="AH21" s="7">
        <f t="shared" si="26"/>
        <v>1089</v>
      </c>
      <c r="AI21" s="7">
        <f t="shared" si="26"/>
        <v>1268</v>
      </c>
      <c r="AJ21" s="7">
        <f t="shared" si="26"/>
        <v>1873</v>
      </c>
      <c r="AK21" s="7">
        <f t="shared" si="26"/>
        <v>539</v>
      </c>
      <c r="AL21" s="7">
        <f t="shared" si="26"/>
        <v>717</v>
      </c>
      <c r="AM21" s="7">
        <f t="shared" si="26"/>
        <v>1980</v>
      </c>
      <c r="AN21" s="7">
        <f t="shared" si="26"/>
        <v>1305</v>
      </c>
      <c r="AO21" s="7">
        <f t="shared" si="26"/>
        <v>1366</v>
      </c>
      <c r="AP21" s="7">
        <f t="shared" si="26"/>
        <v>2151</v>
      </c>
      <c r="AQ21" s="7">
        <f t="shared" si="26"/>
        <v>115</v>
      </c>
      <c r="AR21" s="7">
        <f t="shared" si="26"/>
        <v>1563</v>
      </c>
      <c r="AS21" s="7">
        <f t="shared" si="26"/>
        <v>249</v>
      </c>
      <c r="AT21" s="7">
        <f t="shared" si="26"/>
        <v>2340</v>
      </c>
      <c r="AU21" s="7">
        <f t="shared" si="26"/>
        <v>935</v>
      </c>
      <c r="AV21" s="7">
        <f t="shared" si="26"/>
        <v>411</v>
      </c>
      <c r="AW21" s="7">
        <f t="shared" si="26"/>
        <v>466</v>
      </c>
      <c r="AX21" s="7">
        <f t="shared" si="26"/>
        <v>897</v>
      </c>
      <c r="AY21" s="7">
        <f t="shared" si="26"/>
        <v>1104</v>
      </c>
      <c r="AZ21" s="7">
        <f t="shared" si="26"/>
        <v>413</v>
      </c>
      <c r="BA21" s="47">
        <f t="shared" si="26"/>
        <v>400</v>
      </c>
      <c r="BB21" s="7">
        <f t="shared" si="26"/>
        <v>1580</v>
      </c>
      <c r="BC21" s="7">
        <f t="shared" si="26"/>
        <v>844</v>
      </c>
      <c r="BD21" s="7">
        <f t="shared" si="26"/>
        <v>650</v>
      </c>
      <c r="BE21" s="7">
        <f t="shared" si="26"/>
        <v>638</v>
      </c>
      <c r="BF21" s="7">
        <f t="shared" si="26"/>
        <v>2005</v>
      </c>
      <c r="BG21" s="7">
        <f t="shared" si="26"/>
        <v>870</v>
      </c>
      <c r="BH21" s="7">
        <f t="shared" si="26"/>
        <v>227</v>
      </c>
      <c r="BI21" s="7">
        <f t="shared" si="26"/>
        <v>1920</v>
      </c>
      <c r="BJ21" s="7">
        <f t="shared" si="26"/>
        <v>1472</v>
      </c>
      <c r="BK21" s="7">
        <f t="shared" si="26"/>
        <v>1921</v>
      </c>
      <c r="BL21" s="7">
        <f t="shared" si="26"/>
        <v>852</v>
      </c>
    </row>
    <row r="22" ht="13.5" customHeight="1">
      <c r="A22" s="36">
        <v>45689.0</v>
      </c>
      <c r="B22" s="37" t="s">
        <v>71</v>
      </c>
      <c r="C22" s="38"/>
      <c r="D22" s="39" t="s">
        <v>40</v>
      </c>
      <c r="E22" s="40">
        <f t="shared" si="2"/>
        <v>852</v>
      </c>
      <c r="F22" s="41">
        <v>1.0</v>
      </c>
      <c r="G22" s="41">
        <v>17.0</v>
      </c>
      <c r="H22" s="42">
        <f t="shared" si="22"/>
        <v>20</v>
      </c>
      <c r="I22" s="38"/>
      <c r="J22" s="43" t="s">
        <v>36</v>
      </c>
      <c r="K22" s="40">
        <f t="shared" si="4"/>
        <v>935</v>
      </c>
      <c r="L22" s="44">
        <v>1.0</v>
      </c>
      <c r="M22" s="44">
        <v>18.0</v>
      </c>
      <c r="N22" s="42">
        <f t="shared" si="5"/>
        <v>21</v>
      </c>
      <c r="O22" s="38"/>
      <c r="P22" s="45" t="s">
        <v>72</v>
      </c>
      <c r="Q22" s="38"/>
      <c r="R22" s="45">
        <f>MIN(Rules!$E$2,(MAX(H22/N22,N22/H22)))</f>
        <v>1.05</v>
      </c>
      <c r="S22" s="45">
        <f>VLOOKUP(B22,Rules!A:B,2,FALSE)</f>
        <v>40</v>
      </c>
      <c r="T22" s="38"/>
      <c r="U22" s="46">
        <f>1/(10^(-(E22+(IF(P22="Y",Rules!$I$2,0))-K22)/Rules!$E$12)+1)</f>
        <v>0.5765304149</v>
      </c>
      <c r="V22" s="47">
        <f t="shared" si="6"/>
        <v>-24</v>
      </c>
      <c r="W22" s="47">
        <f t="shared" si="7"/>
        <v>24</v>
      </c>
      <c r="X22" s="47"/>
      <c r="Y22" s="47"/>
      <c r="Z22" s="48"/>
      <c r="AA22" s="7">
        <f t="shared" ref="AA22:BL22" si="27">IF($D22=AA$1,$E22+$V22,(IF($J22=AA$1,$K22+$W22,AA21)))</f>
        <v>1543</v>
      </c>
      <c r="AB22" s="7">
        <f t="shared" si="27"/>
        <v>605</v>
      </c>
      <c r="AC22" s="7">
        <f t="shared" si="27"/>
        <v>1440</v>
      </c>
      <c r="AD22" s="7">
        <f t="shared" si="27"/>
        <v>411</v>
      </c>
      <c r="AE22" s="7">
        <f t="shared" si="27"/>
        <v>2258</v>
      </c>
      <c r="AF22" s="7">
        <f t="shared" si="27"/>
        <v>2257</v>
      </c>
      <c r="AG22" s="7">
        <f t="shared" si="27"/>
        <v>1160</v>
      </c>
      <c r="AH22" s="7">
        <f t="shared" si="27"/>
        <v>1089</v>
      </c>
      <c r="AI22" s="7">
        <f t="shared" si="27"/>
        <v>1268</v>
      </c>
      <c r="AJ22" s="7">
        <f t="shared" si="27"/>
        <v>1873</v>
      </c>
      <c r="AK22" s="7">
        <f t="shared" si="27"/>
        <v>539</v>
      </c>
      <c r="AL22" s="7">
        <f t="shared" si="27"/>
        <v>717</v>
      </c>
      <c r="AM22" s="7">
        <f t="shared" si="27"/>
        <v>1980</v>
      </c>
      <c r="AN22" s="7">
        <f t="shared" si="27"/>
        <v>1305</v>
      </c>
      <c r="AO22" s="7">
        <f t="shared" si="27"/>
        <v>1366</v>
      </c>
      <c r="AP22" s="7">
        <f t="shared" si="27"/>
        <v>2151</v>
      </c>
      <c r="AQ22" s="7">
        <f t="shared" si="27"/>
        <v>115</v>
      </c>
      <c r="AR22" s="7">
        <f t="shared" si="27"/>
        <v>1563</v>
      </c>
      <c r="AS22" s="7">
        <f t="shared" si="27"/>
        <v>249</v>
      </c>
      <c r="AT22" s="7">
        <f t="shared" si="27"/>
        <v>2340</v>
      </c>
      <c r="AU22" s="7">
        <f t="shared" si="27"/>
        <v>959</v>
      </c>
      <c r="AV22" s="7">
        <f t="shared" si="27"/>
        <v>411</v>
      </c>
      <c r="AW22" s="7">
        <f t="shared" si="27"/>
        <v>466</v>
      </c>
      <c r="AX22" s="7">
        <f t="shared" si="27"/>
        <v>897</v>
      </c>
      <c r="AY22" s="7">
        <f t="shared" si="27"/>
        <v>1104</v>
      </c>
      <c r="AZ22" s="7">
        <f t="shared" si="27"/>
        <v>413</v>
      </c>
      <c r="BA22" s="47">
        <f t="shared" si="27"/>
        <v>400</v>
      </c>
      <c r="BB22" s="7">
        <f t="shared" si="27"/>
        <v>1580</v>
      </c>
      <c r="BC22" s="7">
        <f t="shared" si="27"/>
        <v>844</v>
      </c>
      <c r="BD22" s="7">
        <f t="shared" si="27"/>
        <v>650</v>
      </c>
      <c r="BE22" s="7">
        <f t="shared" si="27"/>
        <v>638</v>
      </c>
      <c r="BF22" s="7">
        <f t="shared" si="27"/>
        <v>2005</v>
      </c>
      <c r="BG22" s="7">
        <f t="shared" si="27"/>
        <v>870</v>
      </c>
      <c r="BH22" s="7">
        <f t="shared" si="27"/>
        <v>227</v>
      </c>
      <c r="BI22" s="7">
        <f t="shared" si="27"/>
        <v>1920</v>
      </c>
      <c r="BJ22" s="7">
        <f t="shared" si="27"/>
        <v>1472</v>
      </c>
      <c r="BK22" s="7">
        <f t="shared" si="27"/>
        <v>1921</v>
      </c>
      <c r="BL22" s="7">
        <f t="shared" si="27"/>
        <v>828</v>
      </c>
    </row>
    <row r="23" ht="13.5" customHeight="1">
      <c r="A23" s="36">
        <v>45689.0</v>
      </c>
      <c r="B23" s="37" t="s">
        <v>71</v>
      </c>
      <c r="C23" s="38"/>
      <c r="D23" s="39" t="s">
        <v>51</v>
      </c>
      <c r="E23" s="40">
        <f t="shared" si="2"/>
        <v>413</v>
      </c>
      <c r="F23" s="41">
        <v>0.0</v>
      </c>
      <c r="G23" s="41">
        <v>11.0</v>
      </c>
      <c r="H23" s="42">
        <f t="shared" si="22"/>
        <v>11</v>
      </c>
      <c r="I23" s="38"/>
      <c r="J23" s="43" t="s">
        <v>47</v>
      </c>
      <c r="K23" s="40">
        <f t="shared" si="4"/>
        <v>466</v>
      </c>
      <c r="L23" s="44">
        <v>2.0</v>
      </c>
      <c r="M23" s="44">
        <v>23.0</v>
      </c>
      <c r="N23" s="42">
        <f t="shared" si="5"/>
        <v>29</v>
      </c>
      <c r="O23" s="38"/>
      <c r="P23" s="45" t="s">
        <v>72</v>
      </c>
      <c r="Q23" s="38"/>
      <c r="R23" s="45">
        <f>MIN(Rules!$E$2,(MAX(H23/N23,N23/H23)))</f>
        <v>2</v>
      </c>
      <c r="S23" s="45">
        <f>VLOOKUP(B23,Rules!A:B,2,FALSE)</f>
        <v>40</v>
      </c>
      <c r="T23" s="38"/>
      <c r="U23" s="46">
        <f>1/(10^(-(E23+(IF(P23="Y",Rules!$I$2,0))-K23)/Rules!$E$12)+1)</f>
        <v>0.6098547023</v>
      </c>
      <c r="V23" s="47">
        <f t="shared" si="6"/>
        <v>-49</v>
      </c>
      <c r="W23" s="47">
        <f t="shared" si="7"/>
        <v>49</v>
      </c>
      <c r="X23" s="47"/>
      <c r="Y23" s="47"/>
      <c r="Z23" s="48"/>
      <c r="AA23" s="7">
        <f t="shared" ref="AA23:BL23" si="28">IF($D23=AA$1,$E23+$V23,(IF($J23=AA$1,$K23+$W23,AA22)))</f>
        <v>1543</v>
      </c>
      <c r="AB23" s="7">
        <f t="shared" si="28"/>
        <v>605</v>
      </c>
      <c r="AC23" s="7">
        <f t="shared" si="28"/>
        <v>1440</v>
      </c>
      <c r="AD23" s="7">
        <f t="shared" si="28"/>
        <v>411</v>
      </c>
      <c r="AE23" s="7">
        <f t="shared" si="28"/>
        <v>2258</v>
      </c>
      <c r="AF23" s="7">
        <f t="shared" si="28"/>
        <v>2257</v>
      </c>
      <c r="AG23" s="7">
        <f t="shared" si="28"/>
        <v>1160</v>
      </c>
      <c r="AH23" s="7">
        <f t="shared" si="28"/>
        <v>1089</v>
      </c>
      <c r="AI23" s="7">
        <f t="shared" si="28"/>
        <v>1268</v>
      </c>
      <c r="AJ23" s="7">
        <f t="shared" si="28"/>
        <v>1873</v>
      </c>
      <c r="AK23" s="7">
        <f t="shared" si="28"/>
        <v>539</v>
      </c>
      <c r="AL23" s="7">
        <f t="shared" si="28"/>
        <v>717</v>
      </c>
      <c r="AM23" s="7">
        <f t="shared" si="28"/>
        <v>1980</v>
      </c>
      <c r="AN23" s="7">
        <f t="shared" si="28"/>
        <v>1305</v>
      </c>
      <c r="AO23" s="7">
        <f t="shared" si="28"/>
        <v>1366</v>
      </c>
      <c r="AP23" s="7">
        <f t="shared" si="28"/>
        <v>2151</v>
      </c>
      <c r="AQ23" s="7">
        <f t="shared" si="28"/>
        <v>115</v>
      </c>
      <c r="AR23" s="7">
        <f t="shared" si="28"/>
        <v>1563</v>
      </c>
      <c r="AS23" s="7">
        <f t="shared" si="28"/>
        <v>249</v>
      </c>
      <c r="AT23" s="7">
        <f t="shared" si="28"/>
        <v>2340</v>
      </c>
      <c r="AU23" s="7">
        <f t="shared" si="28"/>
        <v>959</v>
      </c>
      <c r="AV23" s="7">
        <f t="shared" si="28"/>
        <v>411</v>
      </c>
      <c r="AW23" s="7">
        <f t="shared" si="28"/>
        <v>515</v>
      </c>
      <c r="AX23" s="7">
        <f t="shared" si="28"/>
        <v>897</v>
      </c>
      <c r="AY23" s="7">
        <f t="shared" si="28"/>
        <v>1104</v>
      </c>
      <c r="AZ23" s="7">
        <f t="shared" si="28"/>
        <v>364</v>
      </c>
      <c r="BA23" s="47">
        <f t="shared" si="28"/>
        <v>400</v>
      </c>
      <c r="BB23" s="7">
        <f t="shared" si="28"/>
        <v>1580</v>
      </c>
      <c r="BC23" s="7">
        <f t="shared" si="28"/>
        <v>844</v>
      </c>
      <c r="BD23" s="7">
        <f t="shared" si="28"/>
        <v>650</v>
      </c>
      <c r="BE23" s="7">
        <f t="shared" si="28"/>
        <v>638</v>
      </c>
      <c r="BF23" s="7">
        <f t="shared" si="28"/>
        <v>2005</v>
      </c>
      <c r="BG23" s="7">
        <f t="shared" si="28"/>
        <v>870</v>
      </c>
      <c r="BH23" s="7">
        <f t="shared" si="28"/>
        <v>227</v>
      </c>
      <c r="BI23" s="7">
        <f t="shared" si="28"/>
        <v>1920</v>
      </c>
      <c r="BJ23" s="7">
        <f t="shared" si="28"/>
        <v>1472</v>
      </c>
      <c r="BK23" s="7">
        <f t="shared" si="28"/>
        <v>1921</v>
      </c>
      <c r="BL23" s="7">
        <f t="shared" si="28"/>
        <v>828</v>
      </c>
    </row>
    <row r="24" ht="13.5" customHeight="1">
      <c r="A24" s="36">
        <v>45690.0</v>
      </c>
      <c r="B24" s="37" t="s">
        <v>71</v>
      </c>
      <c r="C24" s="38"/>
      <c r="D24" s="39" t="s">
        <v>18</v>
      </c>
      <c r="E24" s="40">
        <f t="shared" si="2"/>
        <v>2005</v>
      </c>
      <c r="F24" s="41">
        <v>1.0</v>
      </c>
      <c r="G24" s="41">
        <v>22.0</v>
      </c>
      <c r="H24" s="42">
        <f t="shared" si="22"/>
        <v>25</v>
      </c>
      <c r="I24" s="38"/>
      <c r="J24" s="43" t="s">
        <v>24</v>
      </c>
      <c r="K24" s="40">
        <f t="shared" si="4"/>
        <v>1921</v>
      </c>
      <c r="L24" s="44">
        <v>0.0</v>
      </c>
      <c r="M24" s="44">
        <v>19.0</v>
      </c>
      <c r="N24" s="42">
        <f t="shared" si="5"/>
        <v>19</v>
      </c>
      <c r="O24" s="38"/>
      <c r="P24" s="45" t="s">
        <v>72</v>
      </c>
      <c r="Q24" s="38"/>
      <c r="R24" s="45">
        <f>MIN(Rules!$E$2,(MAX(H24/N24,N24/H24)))</f>
        <v>1.315789474</v>
      </c>
      <c r="S24" s="45">
        <f>VLOOKUP(B24,Rules!A:B,2,FALSE)</f>
        <v>40</v>
      </c>
      <c r="T24" s="38"/>
      <c r="U24" s="46">
        <f>1/(10^(-(E24+(IF(P24="Y",Rules!$I$2,0))-K24)/Rules!$E$12)+1)</f>
        <v>0.7460413982</v>
      </c>
      <c r="V24" s="47">
        <f t="shared" si="6"/>
        <v>13</v>
      </c>
      <c r="W24" s="47">
        <f t="shared" si="7"/>
        <v>-13</v>
      </c>
      <c r="X24" s="47"/>
      <c r="Y24" s="47"/>
      <c r="Z24" s="48"/>
      <c r="AA24" s="7">
        <f t="shared" ref="AA24:BL24" si="29">IF($D24=AA$1,$E24+$V24,(IF($J24=AA$1,$K24+$W24,AA23)))</f>
        <v>1543</v>
      </c>
      <c r="AB24" s="7">
        <f t="shared" si="29"/>
        <v>605</v>
      </c>
      <c r="AC24" s="7">
        <f t="shared" si="29"/>
        <v>1440</v>
      </c>
      <c r="AD24" s="7">
        <f t="shared" si="29"/>
        <v>411</v>
      </c>
      <c r="AE24" s="7">
        <f t="shared" si="29"/>
        <v>2258</v>
      </c>
      <c r="AF24" s="7">
        <f t="shared" si="29"/>
        <v>2257</v>
      </c>
      <c r="AG24" s="7">
        <f t="shared" si="29"/>
        <v>1160</v>
      </c>
      <c r="AH24" s="7">
        <f t="shared" si="29"/>
        <v>1089</v>
      </c>
      <c r="AI24" s="7">
        <f t="shared" si="29"/>
        <v>1268</v>
      </c>
      <c r="AJ24" s="7">
        <f t="shared" si="29"/>
        <v>1873</v>
      </c>
      <c r="AK24" s="7">
        <f t="shared" si="29"/>
        <v>539</v>
      </c>
      <c r="AL24" s="7">
        <f t="shared" si="29"/>
        <v>717</v>
      </c>
      <c r="AM24" s="7">
        <f t="shared" si="29"/>
        <v>1980</v>
      </c>
      <c r="AN24" s="7">
        <f t="shared" si="29"/>
        <v>1305</v>
      </c>
      <c r="AO24" s="7">
        <f t="shared" si="29"/>
        <v>1366</v>
      </c>
      <c r="AP24" s="7">
        <f t="shared" si="29"/>
        <v>2151</v>
      </c>
      <c r="AQ24" s="7">
        <f t="shared" si="29"/>
        <v>115</v>
      </c>
      <c r="AR24" s="7">
        <f t="shared" si="29"/>
        <v>1563</v>
      </c>
      <c r="AS24" s="7">
        <f t="shared" si="29"/>
        <v>249</v>
      </c>
      <c r="AT24" s="7">
        <f t="shared" si="29"/>
        <v>2340</v>
      </c>
      <c r="AU24" s="7">
        <f t="shared" si="29"/>
        <v>959</v>
      </c>
      <c r="AV24" s="7">
        <f t="shared" si="29"/>
        <v>411</v>
      </c>
      <c r="AW24" s="7">
        <f t="shared" si="29"/>
        <v>515</v>
      </c>
      <c r="AX24" s="7">
        <f t="shared" si="29"/>
        <v>897</v>
      </c>
      <c r="AY24" s="7">
        <f t="shared" si="29"/>
        <v>1104</v>
      </c>
      <c r="AZ24" s="7">
        <f t="shared" si="29"/>
        <v>364</v>
      </c>
      <c r="BA24" s="47">
        <f t="shared" si="29"/>
        <v>400</v>
      </c>
      <c r="BB24" s="7">
        <f t="shared" si="29"/>
        <v>1580</v>
      </c>
      <c r="BC24" s="7">
        <f t="shared" si="29"/>
        <v>844</v>
      </c>
      <c r="BD24" s="7">
        <f t="shared" si="29"/>
        <v>650</v>
      </c>
      <c r="BE24" s="7">
        <f t="shared" si="29"/>
        <v>638</v>
      </c>
      <c r="BF24" s="7">
        <f t="shared" si="29"/>
        <v>2018</v>
      </c>
      <c r="BG24" s="7">
        <f t="shared" si="29"/>
        <v>870</v>
      </c>
      <c r="BH24" s="7">
        <f t="shared" si="29"/>
        <v>227</v>
      </c>
      <c r="BI24" s="7">
        <f t="shared" si="29"/>
        <v>1920</v>
      </c>
      <c r="BJ24" s="7">
        <f t="shared" si="29"/>
        <v>1472</v>
      </c>
      <c r="BK24" s="7">
        <f t="shared" si="29"/>
        <v>1908</v>
      </c>
      <c r="BL24" s="7">
        <f t="shared" si="29"/>
        <v>828</v>
      </c>
    </row>
    <row r="25" ht="13.5" customHeight="1">
      <c r="A25" s="36">
        <v>45690.0</v>
      </c>
      <c r="B25" s="37" t="s">
        <v>71</v>
      </c>
      <c r="C25" s="38"/>
      <c r="D25" s="39" t="s">
        <v>22</v>
      </c>
      <c r="E25" s="40">
        <f t="shared" si="2"/>
        <v>2151</v>
      </c>
      <c r="F25" s="41">
        <v>1.0</v>
      </c>
      <c r="G25" s="41">
        <v>19.0</v>
      </c>
      <c r="H25" s="42">
        <f t="shared" si="22"/>
        <v>22</v>
      </c>
      <c r="I25" s="38"/>
      <c r="J25" s="43" t="s">
        <v>23</v>
      </c>
      <c r="K25" s="40">
        <f t="shared" si="4"/>
        <v>1980</v>
      </c>
      <c r="L25" s="44">
        <v>2.0</v>
      </c>
      <c r="M25" s="44">
        <v>19.0</v>
      </c>
      <c r="N25" s="42">
        <f t="shared" si="5"/>
        <v>25</v>
      </c>
      <c r="O25" s="38"/>
      <c r="P25" s="45" t="s">
        <v>72</v>
      </c>
      <c r="Q25" s="38"/>
      <c r="R25" s="45">
        <f>MIN(Rules!$E$2,(MAX(H25/N25,N25/H25)))</f>
        <v>1.136363636</v>
      </c>
      <c r="S25" s="45">
        <f>VLOOKUP(B25,Rules!A:B,2,FALSE)</f>
        <v>40</v>
      </c>
      <c r="T25" s="38"/>
      <c r="U25" s="46">
        <f>1/(10^(-(E25+(IF(P25="Y",Rules!$I$2,0))-K25)/Rules!$E$12)+1)</f>
        <v>0.8143095641</v>
      </c>
      <c r="V25" s="47">
        <f t="shared" si="6"/>
        <v>-37</v>
      </c>
      <c r="W25" s="47">
        <f t="shared" si="7"/>
        <v>37</v>
      </c>
      <c r="X25" s="47"/>
      <c r="Y25" s="47"/>
      <c r="Z25" s="48"/>
      <c r="AA25" s="7">
        <f t="shared" ref="AA25:BL25" si="30">IF($D25=AA$1,$E25+$V25,(IF($J25=AA$1,$K25+$W25,AA24)))</f>
        <v>1543</v>
      </c>
      <c r="AB25" s="7">
        <f t="shared" si="30"/>
        <v>605</v>
      </c>
      <c r="AC25" s="7">
        <f t="shared" si="30"/>
        <v>1440</v>
      </c>
      <c r="AD25" s="7">
        <f t="shared" si="30"/>
        <v>411</v>
      </c>
      <c r="AE25" s="7">
        <f t="shared" si="30"/>
        <v>2258</v>
      </c>
      <c r="AF25" s="7">
        <f t="shared" si="30"/>
        <v>2257</v>
      </c>
      <c r="AG25" s="7">
        <f t="shared" si="30"/>
        <v>1160</v>
      </c>
      <c r="AH25" s="7">
        <f t="shared" si="30"/>
        <v>1089</v>
      </c>
      <c r="AI25" s="7">
        <f t="shared" si="30"/>
        <v>1268</v>
      </c>
      <c r="AJ25" s="7">
        <f t="shared" si="30"/>
        <v>1873</v>
      </c>
      <c r="AK25" s="7">
        <f t="shared" si="30"/>
        <v>539</v>
      </c>
      <c r="AL25" s="7">
        <f t="shared" si="30"/>
        <v>717</v>
      </c>
      <c r="AM25" s="7">
        <f t="shared" si="30"/>
        <v>2017</v>
      </c>
      <c r="AN25" s="7">
        <f t="shared" si="30"/>
        <v>1305</v>
      </c>
      <c r="AO25" s="7">
        <f t="shared" si="30"/>
        <v>1366</v>
      </c>
      <c r="AP25" s="7">
        <f t="shared" si="30"/>
        <v>2114</v>
      </c>
      <c r="AQ25" s="7">
        <f t="shared" si="30"/>
        <v>115</v>
      </c>
      <c r="AR25" s="7">
        <f t="shared" si="30"/>
        <v>1563</v>
      </c>
      <c r="AS25" s="7">
        <f t="shared" si="30"/>
        <v>249</v>
      </c>
      <c r="AT25" s="7">
        <f t="shared" si="30"/>
        <v>2340</v>
      </c>
      <c r="AU25" s="7">
        <f t="shared" si="30"/>
        <v>959</v>
      </c>
      <c r="AV25" s="7">
        <f t="shared" si="30"/>
        <v>411</v>
      </c>
      <c r="AW25" s="7">
        <f t="shared" si="30"/>
        <v>515</v>
      </c>
      <c r="AX25" s="7">
        <f t="shared" si="30"/>
        <v>897</v>
      </c>
      <c r="AY25" s="7">
        <f t="shared" si="30"/>
        <v>1104</v>
      </c>
      <c r="AZ25" s="7">
        <f t="shared" si="30"/>
        <v>364</v>
      </c>
      <c r="BA25" s="47">
        <f t="shared" si="30"/>
        <v>400</v>
      </c>
      <c r="BB25" s="7">
        <f t="shared" si="30"/>
        <v>1580</v>
      </c>
      <c r="BC25" s="7">
        <f t="shared" si="30"/>
        <v>844</v>
      </c>
      <c r="BD25" s="7">
        <f t="shared" si="30"/>
        <v>650</v>
      </c>
      <c r="BE25" s="7">
        <f t="shared" si="30"/>
        <v>638</v>
      </c>
      <c r="BF25" s="7">
        <f t="shared" si="30"/>
        <v>2018</v>
      </c>
      <c r="BG25" s="7">
        <f t="shared" si="30"/>
        <v>870</v>
      </c>
      <c r="BH25" s="7">
        <f t="shared" si="30"/>
        <v>227</v>
      </c>
      <c r="BI25" s="7">
        <f t="shared" si="30"/>
        <v>1920</v>
      </c>
      <c r="BJ25" s="7">
        <f t="shared" si="30"/>
        <v>1472</v>
      </c>
      <c r="BK25" s="7">
        <f t="shared" si="30"/>
        <v>1908</v>
      </c>
      <c r="BL25" s="7">
        <f t="shared" si="30"/>
        <v>828</v>
      </c>
    </row>
    <row r="26" ht="13.5" customHeight="1">
      <c r="A26" s="36">
        <v>45690.0</v>
      </c>
      <c r="B26" s="37" t="s">
        <v>71</v>
      </c>
      <c r="C26" s="38"/>
      <c r="D26" s="39" t="s">
        <v>30</v>
      </c>
      <c r="E26" s="40">
        <f t="shared" si="2"/>
        <v>1543</v>
      </c>
      <c r="F26" s="41">
        <v>2.0</v>
      </c>
      <c r="G26" s="41">
        <v>25.0</v>
      </c>
      <c r="H26" s="42">
        <f t="shared" si="22"/>
        <v>31</v>
      </c>
      <c r="I26" s="38"/>
      <c r="J26" s="43" t="s">
        <v>32</v>
      </c>
      <c r="K26" s="40">
        <f t="shared" si="4"/>
        <v>1472</v>
      </c>
      <c r="L26" s="44">
        <v>1.0</v>
      </c>
      <c r="M26" s="44">
        <v>19.0</v>
      </c>
      <c r="N26" s="42">
        <f t="shared" si="5"/>
        <v>22</v>
      </c>
      <c r="O26" s="38"/>
      <c r="P26" s="45" t="s">
        <v>72</v>
      </c>
      <c r="Q26" s="38"/>
      <c r="R26" s="45">
        <f>MIN(Rules!$E$2,(MAX(H26/N26,N26/H26)))</f>
        <v>1.409090909</v>
      </c>
      <c r="S26" s="45">
        <f>VLOOKUP(B26,Rules!A:B,2,FALSE)</f>
        <v>40</v>
      </c>
      <c r="T26" s="38"/>
      <c r="U26" s="46">
        <f>1/(10^(-(E26+(IF(P26="Y",Rules!$I$2,0))-K26)/Rules!$E$12)+1)</f>
        <v>0.7345326543</v>
      </c>
      <c r="V26" s="47">
        <f t="shared" si="6"/>
        <v>15</v>
      </c>
      <c r="W26" s="47">
        <f t="shared" si="7"/>
        <v>-15</v>
      </c>
      <c r="X26" s="47"/>
      <c r="Y26" s="47"/>
      <c r="Z26" s="48"/>
      <c r="AA26" s="7">
        <f t="shared" ref="AA26:BL26" si="31">IF($D26=AA$1,$E26+$V26,(IF($J26=AA$1,$K26+$W26,AA25)))</f>
        <v>1558</v>
      </c>
      <c r="AB26" s="7">
        <f t="shared" si="31"/>
        <v>605</v>
      </c>
      <c r="AC26" s="7">
        <f t="shared" si="31"/>
        <v>1440</v>
      </c>
      <c r="AD26" s="7">
        <f t="shared" si="31"/>
        <v>411</v>
      </c>
      <c r="AE26" s="7">
        <f t="shared" si="31"/>
        <v>2258</v>
      </c>
      <c r="AF26" s="7">
        <f t="shared" si="31"/>
        <v>2257</v>
      </c>
      <c r="AG26" s="7">
        <f t="shared" si="31"/>
        <v>1160</v>
      </c>
      <c r="AH26" s="7">
        <f t="shared" si="31"/>
        <v>1089</v>
      </c>
      <c r="AI26" s="7">
        <f t="shared" si="31"/>
        <v>1268</v>
      </c>
      <c r="AJ26" s="7">
        <f t="shared" si="31"/>
        <v>1873</v>
      </c>
      <c r="AK26" s="7">
        <f t="shared" si="31"/>
        <v>539</v>
      </c>
      <c r="AL26" s="7">
        <f t="shared" si="31"/>
        <v>717</v>
      </c>
      <c r="AM26" s="7">
        <f t="shared" si="31"/>
        <v>2017</v>
      </c>
      <c r="AN26" s="7">
        <f t="shared" si="31"/>
        <v>1305</v>
      </c>
      <c r="AO26" s="7">
        <f t="shared" si="31"/>
        <v>1366</v>
      </c>
      <c r="AP26" s="7">
        <f t="shared" si="31"/>
        <v>2114</v>
      </c>
      <c r="AQ26" s="7">
        <f t="shared" si="31"/>
        <v>115</v>
      </c>
      <c r="AR26" s="7">
        <f t="shared" si="31"/>
        <v>1563</v>
      </c>
      <c r="AS26" s="7">
        <f t="shared" si="31"/>
        <v>249</v>
      </c>
      <c r="AT26" s="7">
        <f t="shared" si="31"/>
        <v>2340</v>
      </c>
      <c r="AU26" s="7">
        <f t="shared" si="31"/>
        <v>959</v>
      </c>
      <c r="AV26" s="7">
        <f t="shared" si="31"/>
        <v>411</v>
      </c>
      <c r="AW26" s="7">
        <f t="shared" si="31"/>
        <v>515</v>
      </c>
      <c r="AX26" s="7">
        <f t="shared" si="31"/>
        <v>897</v>
      </c>
      <c r="AY26" s="7">
        <f t="shared" si="31"/>
        <v>1104</v>
      </c>
      <c r="AZ26" s="7">
        <f t="shared" si="31"/>
        <v>364</v>
      </c>
      <c r="BA26" s="47">
        <f t="shared" si="31"/>
        <v>400</v>
      </c>
      <c r="BB26" s="7">
        <f t="shared" si="31"/>
        <v>1580</v>
      </c>
      <c r="BC26" s="7">
        <f t="shared" si="31"/>
        <v>844</v>
      </c>
      <c r="BD26" s="7">
        <f t="shared" si="31"/>
        <v>650</v>
      </c>
      <c r="BE26" s="7">
        <f t="shared" si="31"/>
        <v>638</v>
      </c>
      <c r="BF26" s="7">
        <f t="shared" si="31"/>
        <v>2018</v>
      </c>
      <c r="BG26" s="7">
        <f t="shared" si="31"/>
        <v>870</v>
      </c>
      <c r="BH26" s="7">
        <f t="shared" si="31"/>
        <v>227</v>
      </c>
      <c r="BI26" s="7">
        <f t="shared" si="31"/>
        <v>1920</v>
      </c>
      <c r="BJ26" s="7">
        <f t="shared" si="31"/>
        <v>1457</v>
      </c>
      <c r="BK26" s="7">
        <f t="shared" si="31"/>
        <v>1908</v>
      </c>
      <c r="BL26" s="7">
        <f t="shared" si="31"/>
        <v>828</v>
      </c>
    </row>
    <row r="27" ht="13.5" customHeight="1">
      <c r="A27" s="36">
        <v>45690.0</v>
      </c>
      <c r="B27" s="37" t="s">
        <v>71</v>
      </c>
      <c r="C27" s="38"/>
      <c r="D27" s="39" t="s">
        <v>31</v>
      </c>
      <c r="E27" s="40">
        <f t="shared" si="2"/>
        <v>1563</v>
      </c>
      <c r="F27" s="41">
        <v>1.0</v>
      </c>
      <c r="G27" s="41">
        <v>15.0</v>
      </c>
      <c r="H27" s="42">
        <f t="shared" si="22"/>
        <v>18</v>
      </c>
      <c r="I27" s="38"/>
      <c r="J27" s="43" t="s">
        <v>27</v>
      </c>
      <c r="K27" s="40">
        <f t="shared" si="4"/>
        <v>1580</v>
      </c>
      <c r="L27" s="44">
        <v>1.0</v>
      </c>
      <c r="M27" s="44">
        <v>24.0</v>
      </c>
      <c r="N27" s="42">
        <f t="shared" si="5"/>
        <v>27</v>
      </c>
      <c r="O27" s="38"/>
      <c r="P27" s="45" t="s">
        <v>72</v>
      </c>
      <c r="Q27" s="38"/>
      <c r="R27" s="45">
        <f>MIN(Rules!$E$2,(MAX(H27/N27,N27/H27)))</f>
        <v>1.5</v>
      </c>
      <c r="S27" s="45">
        <f>VLOOKUP(B27,Rules!A:B,2,FALSE)</f>
        <v>40</v>
      </c>
      <c r="T27" s="38"/>
      <c r="U27" s="46">
        <f>1/(10^(-(E27+(IF(P27="Y",Rules!$I$2,0))-K27)/Rules!$E$12)+1)</f>
        <v>0.6485080561</v>
      </c>
      <c r="V27" s="47">
        <f t="shared" si="6"/>
        <v>-39</v>
      </c>
      <c r="W27" s="47">
        <f t="shared" si="7"/>
        <v>39</v>
      </c>
      <c r="X27" s="47"/>
      <c r="Y27" s="47"/>
      <c r="Z27" s="48"/>
      <c r="AA27" s="7">
        <f t="shared" ref="AA27:BL27" si="32">IF($D27=AA$1,$E27+$V27,(IF($J27=AA$1,$K27+$W27,AA26)))</f>
        <v>1558</v>
      </c>
      <c r="AB27" s="7">
        <f t="shared" si="32"/>
        <v>605</v>
      </c>
      <c r="AC27" s="7">
        <f t="shared" si="32"/>
        <v>1440</v>
      </c>
      <c r="AD27" s="7">
        <f t="shared" si="32"/>
        <v>411</v>
      </c>
      <c r="AE27" s="7">
        <f t="shared" si="32"/>
        <v>2258</v>
      </c>
      <c r="AF27" s="7">
        <f t="shared" si="32"/>
        <v>2257</v>
      </c>
      <c r="AG27" s="7">
        <f t="shared" si="32"/>
        <v>1160</v>
      </c>
      <c r="AH27" s="7">
        <f t="shared" si="32"/>
        <v>1089</v>
      </c>
      <c r="AI27" s="7">
        <f t="shared" si="32"/>
        <v>1268</v>
      </c>
      <c r="AJ27" s="7">
        <f t="shared" si="32"/>
        <v>1873</v>
      </c>
      <c r="AK27" s="7">
        <f t="shared" si="32"/>
        <v>539</v>
      </c>
      <c r="AL27" s="7">
        <f t="shared" si="32"/>
        <v>717</v>
      </c>
      <c r="AM27" s="7">
        <f t="shared" si="32"/>
        <v>2017</v>
      </c>
      <c r="AN27" s="7">
        <f t="shared" si="32"/>
        <v>1305</v>
      </c>
      <c r="AO27" s="7">
        <f t="shared" si="32"/>
        <v>1366</v>
      </c>
      <c r="AP27" s="7">
        <f t="shared" si="32"/>
        <v>2114</v>
      </c>
      <c r="AQ27" s="7">
        <f t="shared" si="32"/>
        <v>115</v>
      </c>
      <c r="AR27" s="7">
        <f t="shared" si="32"/>
        <v>1524</v>
      </c>
      <c r="AS27" s="7">
        <f t="shared" si="32"/>
        <v>249</v>
      </c>
      <c r="AT27" s="7">
        <f t="shared" si="32"/>
        <v>2340</v>
      </c>
      <c r="AU27" s="7">
        <f t="shared" si="32"/>
        <v>959</v>
      </c>
      <c r="AV27" s="7">
        <f t="shared" si="32"/>
        <v>411</v>
      </c>
      <c r="AW27" s="7">
        <f t="shared" si="32"/>
        <v>515</v>
      </c>
      <c r="AX27" s="7">
        <f t="shared" si="32"/>
        <v>897</v>
      </c>
      <c r="AY27" s="7">
        <f t="shared" si="32"/>
        <v>1104</v>
      </c>
      <c r="AZ27" s="7">
        <f t="shared" si="32"/>
        <v>364</v>
      </c>
      <c r="BA27" s="47">
        <f t="shared" si="32"/>
        <v>400</v>
      </c>
      <c r="BB27" s="7">
        <f t="shared" si="32"/>
        <v>1619</v>
      </c>
      <c r="BC27" s="7">
        <f t="shared" si="32"/>
        <v>844</v>
      </c>
      <c r="BD27" s="7">
        <f t="shared" si="32"/>
        <v>650</v>
      </c>
      <c r="BE27" s="7">
        <f t="shared" si="32"/>
        <v>638</v>
      </c>
      <c r="BF27" s="7">
        <f t="shared" si="32"/>
        <v>2018</v>
      </c>
      <c r="BG27" s="7">
        <f t="shared" si="32"/>
        <v>870</v>
      </c>
      <c r="BH27" s="7">
        <f t="shared" si="32"/>
        <v>227</v>
      </c>
      <c r="BI27" s="7">
        <f t="shared" si="32"/>
        <v>1920</v>
      </c>
      <c r="BJ27" s="7">
        <f t="shared" si="32"/>
        <v>1457</v>
      </c>
      <c r="BK27" s="7">
        <f t="shared" si="32"/>
        <v>1908</v>
      </c>
      <c r="BL27" s="7">
        <f t="shared" si="32"/>
        <v>828</v>
      </c>
    </row>
    <row r="28" ht="13.5" customHeight="1">
      <c r="A28" s="36">
        <v>45690.0</v>
      </c>
      <c r="B28" s="37" t="s">
        <v>71</v>
      </c>
      <c r="C28" s="38"/>
      <c r="D28" s="39" t="s">
        <v>28</v>
      </c>
      <c r="E28" s="40">
        <f t="shared" si="2"/>
        <v>1440</v>
      </c>
      <c r="F28" s="41">
        <v>2.0</v>
      </c>
      <c r="G28" s="41">
        <v>21.0</v>
      </c>
      <c r="H28" s="42">
        <f t="shared" si="22"/>
        <v>27</v>
      </c>
      <c r="I28" s="38"/>
      <c r="J28" s="43" t="s">
        <v>25</v>
      </c>
      <c r="K28" s="40">
        <f t="shared" si="4"/>
        <v>1920</v>
      </c>
      <c r="L28" s="44">
        <v>1.0</v>
      </c>
      <c r="M28" s="44">
        <v>19.0</v>
      </c>
      <c r="N28" s="42">
        <f t="shared" si="5"/>
        <v>22</v>
      </c>
      <c r="O28" s="38"/>
      <c r="P28" s="45" t="s">
        <v>72</v>
      </c>
      <c r="Q28" s="38"/>
      <c r="R28" s="45">
        <f>MIN(Rules!$E$2,(MAX(H28/N28,N28/H28)))</f>
        <v>1.227272727</v>
      </c>
      <c r="S28" s="45">
        <f>VLOOKUP(B28,Rules!A:B,2,FALSE)</f>
        <v>40</v>
      </c>
      <c r="T28" s="38"/>
      <c r="U28" s="46">
        <f>1/(10^(-(E28+(IF(P28="Y",Rules!$I$2,0))-K28)/Rules!$E$12)+1)</f>
        <v>0.1795047927</v>
      </c>
      <c r="V28" s="47">
        <f t="shared" si="6"/>
        <v>40</v>
      </c>
      <c r="W28" s="47">
        <f t="shared" si="7"/>
        <v>-40</v>
      </c>
      <c r="X28" s="47"/>
      <c r="Y28" s="47"/>
      <c r="Z28" s="48"/>
      <c r="AA28" s="7">
        <f t="shared" ref="AA28:BL28" si="33">IF($D28=AA$1,$E28+$V28,(IF($J28=AA$1,$K28+$W28,AA27)))</f>
        <v>1558</v>
      </c>
      <c r="AB28" s="7">
        <f t="shared" si="33"/>
        <v>605</v>
      </c>
      <c r="AC28" s="7">
        <f t="shared" si="33"/>
        <v>1480</v>
      </c>
      <c r="AD28" s="7">
        <f t="shared" si="33"/>
        <v>411</v>
      </c>
      <c r="AE28" s="7">
        <f t="shared" si="33"/>
        <v>2258</v>
      </c>
      <c r="AF28" s="7">
        <f t="shared" si="33"/>
        <v>2257</v>
      </c>
      <c r="AG28" s="7">
        <f t="shared" si="33"/>
        <v>1160</v>
      </c>
      <c r="AH28" s="7">
        <f t="shared" si="33"/>
        <v>1089</v>
      </c>
      <c r="AI28" s="7">
        <f t="shared" si="33"/>
        <v>1268</v>
      </c>
      <c r="AJ28" s="7">
        <f t="shared" si="33"/>
        <v>1873</v>
      </c>
      <c r="AK28" s="7">
        <f t="shared" si="33"/>
        <v>539</v>
      </c>
      <c r="AL28" s="7">
        <f t="shared" si="33"/>
        <v>717</v>
      </c>
      <c r="AM28" s="7">
        <f t="shared" si="33"/>
        <v>2017</v>
      </c>
      <c r="AN28" s="7">
        <f t="shared" si="33"/>
        <v>1305</v>
      </c>
      <c r="AO28" s="7">
        <f t="shared" si="33"/>
        <v>1366</v>
      </c>
      <c r="AP28" s="7">
        <f t="shared" si="33"/>
        <v>2114</v>
      </c>
      <c r="AQ28" s="7">
        <f t="shared" si="33"/>
        <v>115</v>
      </c>
      <c r="AR28" s="7">
        <f t="shared" si="33"/>
        <v>1524</v>
      </c>
      <c r="AS28" s="7">
        <f t="shared" si="33"/>
        <v>249</v>
      </c>
      <c r="AT28" s="7">
        <f t="shared" si="33"/>
        <v>2340</v>
      </c>
      <c r="AU28" s="7">
        <f t="shared" si="33"/>
        <v>959</v>
      </c>
      <c r="AV28" s="7">
        <f t="shared" si="33"/>
        <v>411</v>
      </c>
      <c r="AW28" s="7">
        <f t="shared" si="33"/>
        <v>515</v>
      </c>
      <c r="AX28" s="7">
        <f t="shared" si="33"/>
        <v>897</v>
      </c>
      <c r="AY28" s="7">
        <f t="shared" si="33"/>
        <v>1104</v>
      </c>
      <c r="AZ28" s="7">
        <f t="shared" si="33"/>
        <v>364</v>
      </c>
      <c r="BA28" s="47">
        <f t="shared" si="33"/>
        <v>400</v>
      </c>
      <c r="BB28" s="7">
        <f t="shared" si="33"/>
        <v>1619</v>
      </c>
      <c r="BC28" s="7">
        <f t="shared" si="33"/>
        <v>844</v>
      </c>
      <c r="BD28" s="7">
        <f t="shared" si="33"/>
        <v>650</v>
      </c>
      <c r="BE28" s="7">
        <f t="shared" si="33"/>
        <v>638</v>
      </c>
      <c r="BF28" s="7">
        <f t="shared" si="33"/>
        <v>2018</v>
      </c>
      <c r="BG28" s="7">
        <f t="shared" si="33"/>
        <v>870</v>
      </c>
      <c r="BH28" s="7">
        <f t="shared" si="33"/>
        <v>227</v>
      </c>
      <c r="BI28" s="7">
        <f t="shared" si="33"/>
        <v>1880</v>
      </c>
      <c r="BJ28" s="7">
        <f t="shared" si="33"/>
        <v>1457</v>
      </c>
      <c r="BK28" s="7">
        <f t="shared" si="33"/>
        <v>1908</v>
      </c>
      <c r="BL28" s="7">
        <f t="shared" si="33"/>
        <v>828</v>
      </c>
    </row>
    <row r="29" ht="13.5" customHeight="1">
      <c r="A29" s="36">
        <v>45690.0</v>
      </c>
      <c r="B29" s="37" t="s">
        <v>71</v>
      </c>
      <c r="C29" s="38"/>
      <c r="D29" s="39" t="s">
        <v>37</v>
      </c>
      <c r="E29" s="40">
        <f t="shared" si="2"/>
        <v>1089</v>
      </c>
      <c r="F29" s="41">
        <v>1.0</v>
      </c>
      <c r="G29" s="41">
        <v>20.0</v>
      </c>
      <c r="H29" s="42">
        <f t="shared" si="22"/>
        <v>23</v>
      </c>
      <c r="I29" s="38"/>
      <c r="J29" s="43" t="s">
        <v>42</v>
      </c>
      <c r="K29" s="40">
        <f t="shared" si="4"/>
        <v>870</v>
      </c>
      <c r="L29" s="44">
        <v>0.0</v>
      </c>
      <c r="M29" s="44">
        <v>13.0</v>
      </c>
      <c r="N29" s="42">
        <f t="shared" si="5"/>
        <v>13</v>
      </c>
      <c r="O29" s="38"/>
      <c r="P29" s="45" t="s">
        <v>72</v>
      </c>
      <c r="Q29" s="38"/>
      <c r="R29" s="45">
        <f>MIN(Rules!$E$2,(MAX(H29/N29,N29/H29)))</f>
        <v>1.769230769</v>
      </c>
      <c r="S29" s="45">
        <f>VLOOKUP(B29,Rules!A:B,2,FALSE)</f>
        <v>40</v>
      </c>
      <c r="T29" s="38"/>
      <c r="U29" s="46">
        <f>1/(10^(-(E29+(IF(P29="Y",Rules!$I$2,0))-K29)/Rules!$E$12)+1)</f>
        <v>0.8454443078</v>
      </c>
      <c r="V29" s="47">
        <f t="shared" si="6"/>
        <v>11</v>
      </c>
      <c r="W29" s="47">
        <f t="shared" si="7"/>
        <v>-11</v>
      </c>
      <c r="X29" s="47"/>
      <c r="Y29" s="47"/>
      <c r="Z29" s="48"/>
      <c r="AA29" s="7">
        <f t="shared" ref="AA29:BL29" si="34">IF($D29=AA$1,$E29+$V29,(IF($J29=AA$1,$K29+$W29,AA28)))</f>
        <v>1558</v>
      </c>
      <c r="AB29" s="7">
        <f t="shared" si="34"/>
        <v>605</v>
      </c>
      <c r="AC29" s="7">
        <f t="shared" si="34"/>
        <v>1480</v>
      </c>
      <c r="AD29" s="7">
        <f t="shared" si="34"/>
        <v>411</v>
      </c>
      <c r="AE29" s="7">
        <f t="shared" si="34"/>
        <v>2258</v>
      </c>
      <c r="AF29" s="7">
        <f t="shared" si="34"/>
        <v>2257</v>
      </c>
      <c r="AG29" s="7">
        <f t="shared" si="34"/>
        <v>1160</v>
      </c>
      <c r="AH29" s="7">
        <f t="shared" si="34"/>
        <v>1100</v>
      </c>
      <c r="AI29" s="7">
        <f t="shared" si="34"/>
        <v>1268</v>
      </c>
      <c r="AJ29" s="7">
        <f t="shared" si="34"/>
        <v>1873</v>
      </c>
      <c r="AK29" s="7">
        <f t="shared" si="34"/>
        <v>539</v>
      </c>
      <c r="AL29" s="7">
        <f t="shared" si="34"/>
        <v>717</v>
      </c>
      <c r="AM29" s="7">
        <f t="shared" si="34"/>
        <v>2017</v>
      </c>
      <c r="AN29" s="7">
        <f t="shared" si="34"/>
        <v>1305</v>
      </c>
      <c r="AO29" s="7">
        <f t="shared" si="34"/>
        <v>1366</v>
      </c>
      <c r="AP29" s="7">
        <f t="shared" si="34"/>
        <v>2114</v>
      </c>
      <c r="AQ29" s="7">
        <f t="shared" si="34"/>
        <v>115</v>
      </c>
      <c r="AR29" s="7">
        <f t="shared" si="34"/>
        <v>1524</v>
      </c>
      <c r="AS29" s="7">
        <f t="shared" si="34"/>
        <v>249</v>
      </c>
      <c r="AT29" s="7">
        <f t="shared" si="34"/>
        <v>2340</v>
      </c>
      <c r="AU29" s="7">
        <f t="shared" si="34"/>
        <v>959</v>
      </c>
      <c r="AV29" s="7">
        <f t="shared" si="34"/>
        <v>411</v>
      </c>
      <c r="AW29" s="7">
        <f t="shared" si="34"/>
        <v>515</v>
      </c>
      <c r="AX29" s="7">
        <f t="shared" si="34"/>
        <v>897</v>
      </c>
      <c r="AY29" s="7">
        <f t="shared" si="34"/>
        <v>1104</v>
      </c>
      <c r="AZ29" s="7">
        <f t="shared" si="34"/>
        <v>364</v>
      </c>
      <c r="BA29" s="47">
        <f t="shared" si="34"/>
        <v>400</v>
      </c>
      <c r="BB29" s="7">
        <f t="shared" si="34"/>
        <v>1619</v>
      </c>
      <c r="BC29" s="7">
        <f t="shared" si="34"/>
        <v>844</v>
      </c>
      <c r="BD29" s="7">
        <f t="shared" si="34"/>
        <v>650</v>
      </c>
      <c r="BE29" s="7">
        <f t="shared" si="34"/>
        <v>638</v>
      </c>
      <c r="BF29" s="7">
        <f t="shared" si="34"/>
        <v>2018</v>
      </c>
      <c r="BG29" s="7">
        <f t="shared" si="34"/>
        <v>859</v>
      </c>
      <c r="BH29" s="7">
        <f t="shared" si="34"/>
        <v>227</v>
      </c>
      <c r="BI29" s="7">
        <f t="shared" si="34"/>
        <v>1880</v>
      </c>
      <c r="BJ29" s="7">
        <f t="shared" si="34"/>
        <v>1457</v>
      </c>
      <c r="BK29" s="7">
        <f t="shared" si="34"/>
        <v>1908</v>
      </c>
      <c r="BL29" s="7">
        <f t="shared" si="34"/>
        <v>828</v>
      </c>
    </row>
    <row r="30" ht="13.5" customHeight="1">
      <c r="A30" s="36">
        <v>45690.0</v>
      </c>
      <c r="B30" s="37" t="s">
        <v>71</v>
      </c>
      <c r="C30" s="38"/>
      <c r="D30" s="39" t="s">
        <v>41</v>
      </c>
      <c r="E30" s="40">
        <f t="shared" si="2"/>
        <v>844</v>
      </c>
      <c r="F30" s="41">
        <v>1.0</v>
      </c>
      <c r="G30" s="41">
        <v>22.0</v>
      </c>
      <c r="H30" s="42">
        <f t="shared" si="22"/>
        <v>25</v>
      </c>
      <c r="I30" s="38"/>
      <c r="J30" s="43" t="s">
        <v>43</v>
      </c>
      <c r="K30" s="40">
        <f t="shared" si="4"/>
        <v>605</v>
      </c>
      <c r="L30" s="44">
        <v>0.0</v>
      </c>
      <c r="M30" s="44">
        <v>10.0</v>
      </c>
      <c r="N30" s="42">
        <f t="shared" si="5"/>
        <v>10</v>
      </c>
      <c r="O30" s="38"/>
      <c r="P30" s="45" t="s">
        <v>72</v>
      </c>
      <c r="Q30" s="38"/>
      <c r="R30" s="45">
        <f>MIN(Rules!$E$2,(MAX(H30/N30,N30/H30)))</f>
        <v>2</v>
      </c>
      <c r="S30" s="45">
        <f>VLOOKUP(B30,Rules!A:B,2,FALSE)</f>
        <v>40</v>
      </c>
      <c r="T30" s="38"/>
      <c r="U30" s="46">
        <f>1/(10^(-(E30+(IF(P30="Y",Rules!$I$2,0))-K30)/Rules!$E$12)+1)</f>
        <v>0.8571002069</v>
      </c>
      <c r="V30" s="47">
        <f t="shared" si="6"/>
        <v>11</v>
      </c>
      <c r="W30" s="47">
        <f t="shared" si="7"/>
        <v>-11</v>
      </c>
      <c r="X30" s="47"/>
      <c r="Y30" s="47"/>
      <c r="Z30" s="48"/>
      <c r="AA30" s="7">
        <f t="shared" ref="AA30:BL30" si="35">IF($D30=AA$1,$E30+$V30,(IF($J30=AA$1,$K30+$W30,AA29)))</f>
        <v>1558</v>
      </c>
      <c r="AB30" s="7">
        <f t="shared" si="35"/>
        <v>594</v>
      </c>
      <c r="AC30" s="7">
        <f t="shared" si="35"/>
        <v>1480</v>
      </c>
      <c r="AD30" s="7">
        <f t="shared" si="35"/>
        <v>411</v>
      </c>
      <c r="AE30" s="7">
        <f t="shared" si="35"/>
        <v>2258</v>
      </c>
      <c r="AF30" s="7">
        <f t="shared" si="35"/>
        <v>2257</v>
      </c>
      <c r="AG30" s="7">
        <f t="shared" si="35"/>
        <v>1160</v>
      </c>
      <c r="AH30" s="7">
        <f t="shared" si="35"/>
        <v>1100</v>
      </c>
      <c r="AI30" s="7">
        <f t="shared" si="35"/>
        <v>1268</v>
      </c>
      <c r="AJ30" s="7">
        <f t="shared" si="35"/>
        <v>1873</v>
      </c>
      <c r="AK30" s="7">
        <f t="shared" si="35"/>
        <v>539</v>
      </c>
      <c r="AL30" s="7">
        <f t="shared" si="35"/>
        <v>717</v>
      </c>
      <c r="AM30" s="7">
        <f t="shared" si="35"/>
        <v>2017</v>
      </c>
      <c r="AN30" s="7">
        <f t="shared" si="35"/>
        <v>1305</v>
      </c>
      <c r="AO30" s="7">
        <f t="shared" si="35"/>
        <v>1366</v>
      </c>
      <c r="AP30" s="7">
        <f t="shared" si="35"/>
        <v>2114</v>
      </c>
      <c r="AQ30" s="7">
        <f t="shared" si="35"/>
        <v>115</v>
      </c>
      <c r="AR30" s="7">
        <f t="shared" si="35"/>
        <v>1524</v>
      </c>
      <c r="AS30" s="7">
        <f t="shared" si="35"/>
        <v>249</v>
      </c>
      <c r="AT30" s="7">
        <f t="shared" si="35"/>
        <v>2340</v>
      </c>
      <c r="AU30" s="7">
        <f t="shared" si="35"/>
        <v>959</v>
      </c>
      <c r="AV30" s="7">
        <f t="shared" si="35"/>
        <v>411</v>
      </c>
      <c r="AW30" s="7">
        <f t="shared" si="35"/>
        <v>515</v>
      </c>
      <c r="AX30" s="7">
        <f t="shared" si="35"/>
        <v>897</v>
      </c>
      <c r="AY30" s="7">
        <f t="shared" si="35"/>
        <v>1104</v>
      </c>
      <c r="AZ30" s="7">
        <f t="shared" si="35"/>
        <v>364</v>
      </c>
      <c r="BA30" s="47">
        <f t="shared" si="35"/>
        <v>400</v>
      </c>
      <c r="BB30" s="7">
        <f t="shared" si="35"/>
        <v>1619</v>
      </c>
      <c r="BC30" s="7">
        <f t="shared" si="35"/>
        <v>855</v>
      </c>
      <c r="BD30" s="7">
        <f t="shared" si="35"/>
        <v>650</v>
      </c>
      <c r="BE30" s="7">
        <f t="shared" si="35"/>
        <v>638</v>
      </c>
      <c r="BF30" s="7">
        <f t="shared" si="35"/>
        <v>2018</v>
      </c>
      <c r="BG30" s="7">
        <f t="shared" si="35"/>
        <v>859</v>
      </c>
      <c r="BH30" s="7">
        <f t="shared" si="35"/>
        <v>227</v>
      </c>
      <c r="BI30" s="7">
        <f t="shared" si="35"/>
        <v>1880</v>
      </c>
      <c r="BJ30" s="7">
        <f t="shared" si="35"/>
        <v>1457</v>
      </c>
      <c r="BK30" s="7">
        <f t="shared" si="35"/>
        <v>1908</v>
      </c>
      <c r="BL30" s="7">
        <f t="shared" si="35"/>
        <v>828</v>
      </c>
    </row>
    <row r="31" ht="13.5" customHeight="1">
      <c r="A31" s="36">
        <v>45690.0</v>
      </c>
      <c r="B31" s="37" t="s">
        <v>71</v>
      </c>
      <c r="C31" s="38"/>
      <c r="D31" s="39" t="s">
        <v>53</v>
      </c>
      <c r="E31" s="40">
        <f t="shared" si="2"/>
        <v>227</v>
      </c>
      <c r="F31" s="41">
        <v>1.0</v>
      </c>
      <c r="G31" s="41">
        <v>18.0</v>
      </c>
      <c r="H31" s="42">
        <f t="shared" si="22"/>
        <v>21</v>
      </c>
      <c r="I31" s="38"/>
      <c r="J31" s="43" t="s">
        <v>54</v>
      </c>
      <c r="K31" s="40">
        <f t="shared" si="4"/>
        <v>115</v>
      </c>
      <c r="L31" s="44">
        <v>3.0</v>
      </c>
      <c r="M31" s="44">
        <v>12.0</v>
      </c>
      <c r="N31" s="42">
        <f t="shared" si="5"/>
        <v>21</v>
      </c>
      <c r="O31" s="38"/>
      <c r="P31" s="45" t="s">
        <v>72</v>
      </c>
      <c r="Q31" s="38"/>
      <c r="R31" s="45">
        <f>MIN(Rules!$E$2,(MAX(H31/N31,N31/H31)))</f>
        <v>1</v>
      </c>
      <c r="S31" s="45">
        <f>VLOOKUP(B31,Rules!A:B,2,FALSE)</f>
        <v>40</v>
      </c>
      <c r="T31" s="38"/>
      <c r="U31" s="46">
        <f>1/(10^(-(E31+(IF(P31="Y",Rules!$I$2,0))-K31)/Rules!$E$12)+1)</f>
        <v>0.7696887556</v>
      </c>
      <c r="V31" s="47">
        <f t="shared" si="6"/>
        <v>-11</v>
      </c>
      <c r="W31" s="47">
        <f t="shared" si="7"/>
        <v>11</v>
      </c>
      <c r="X31" s="47"/>
      <c r="Y31" s="47"/>
      <c r="Z31" s="48"/>
      <c r="AA31" s="7">
        <f t="shared" ref="AA31:BL31" si="36">IF($D31=AA$1,$E31+$V31,(IF($J31=AA$1,$K31+$W31,AA30)))</f>
        <v>1558</v>
      </c>
      <c r="AB31" s="7">
        <f t="shared" si="36"/>
        <v>594</v>
      </c>
      <c r="AC31" s="7">
        <f t="shared" si="36"/>
        <v>1480</v>
      </c>
      <c r="AD31" s="7">
        <f t="shared" si="36"/>
        <v>411</v>
      </c>
      <c r="AE31" s="7">
        <f t="shared" si="36"/>
        <v>2258</v>
      </c>
      <c r="AF31" s="7">
        <f t="shared" si="36"/>
        <v>2257</v>
      </c>
      <c r="AG31" s="7">
        <f t="shared" si="36"/>
        <v>1160</v>
      </c>
      <c r="AH31" s="7">
        <f t="shared" si="36"/>
        <v>1100</v>
      </c>
      <c r="AI31" s="7">
        <f t="shared" si="36"/>
        <v>1268</v>
      </c>
      <c r="AJ31" s="7">
        <f t="shared" si="36"/>
        <v>1873</v>
      </c>
      <c r="AK31" s="7">
        <f t="shared" si="36"/>
        <v>539</v>
      </c>
      <c r="AL31" s="7">
        <f t="shared" si="36"/>
        <v>717</v>
      </c>
      <c r="AM31" s="7">
        <f t="shared" si="36"/>
        <v>2017</v>
      </c>
      <c r="AN31" s="7">
        <f t="shared" si="36"/>
        <v>1305</v>
      </c>
      <c r="AO31" s="7">
        <f t="shared" si="36"/>
        <v>1366</v>
      </c>
      <c r="AP31" s="7">
        <f t="shared" si="36"/>
        <v>2114</v>
      </c>
      <c r="AQ31" s="7">
        <f t="shared" si="36"/>
        <v>126</v>
      </c>
      <c r="AR31" s="7">
        <f t="shared" si="36"/>
        <v>1524</v>
      </c>
      <c r="AS31" s="7">
        <f t="shared" si="36"/>
        <v>249</v>
      </c>
      <c r="AT31" s="7">
        <f t="shared" si="36"/>
        <v>2340</v>
      </c>
      <c r="AU31" s="7">
        <f t="shared" si="36"/>
        <v>959</v>
      </c>
      <c r="AV31" s="7">
        <f t="shared" si="36"/>
        <v>411</v>
      </c>
      <c r="AW31" s="7">
        <f t="shared" si="36"/>
        <v>515</v>
      </c>
      <c r="AX31" s="7">
        <f t="shared" si="36"/>
        <v>897</v>
      </c>
      <c r="AY31" s="7">
        <f t="shared" si="36"/>
        <v>1104</v>
      </c>
      <c r="AZ31" s="7">
        <f t="shared" si="36"/>
        <v>364</v>
      </c>
      <c r="BA31" s="47">
        <f t="shared" si="36"/>
        <v>400</v>
      </c>
      <c r="BB31" s="7">
        <f t="shared" si="36"/>
        <v>1619</v>
      </c>
      <c r="BC31" s="7">
        <f t="shared" si="36"/>
        <v>855</v>
      </c>
      <c r="BD31" s="7">
        <f t="shared" si="36"/>
        <v>650</v>
      </c>
      <c r="BE31" s="7">
        <f t="shared" si="36"/>
        <v>638</v>
      </c>
      <c r="BF31" s="7">
        <f t="shared" si="36"/>
        <v>2018</v>
      </c>
      <c r="BG31" s="7">
        <f t="shared" si="36"/>
        <v>859</v>
      </c>
      <c r="BH31" s="7">
        <f t="shared" si="36"/>
        <v>216</v>
      </c>
      <c r="BI31" s="7">
        <f t="shared" si="36"/>
        <v>1880</v>
      </c>
      <c r="BJ31" s="7">
        <f t="shared" si="36"/>
        <v>1457</v>
      </c>
      <c r="BK31" s="7">
        <f t="shared" si="36"/>
        <v>1908</v>
      </c>
      <c r="BL31" s="7">
        <f t="shared" si="36"/>
        <v>828</v>
      </c>
    </row>
    <row r="32" ht="13.5" customHeight="1">
      <c r="A32" s="36">
        <v>45690.0</v>
      </c>
      <c r="B32" s="37" t="s">
        <v>71</v>
      </c>
      <c r="C32" s="38"/>
      <c r="D32" s="39" t="s">
        <v>48</v>
      </c>
      <c r="E32" s="40">
        <f t="shared" si="2"/>
        <v>539</v>
      </c>
      <c r="F32" s="41">
        <v>1.0</v>
      </c>
      <c r="G32" s="41">
        <v>14.0</v>
      </c>
      <c r="H32" s="42">
        <f t="shared" si="22"/>
        <v>17</v>
      </c>
      <c r="I32" s="38"/>
      <c r="J32" s="43" t="s">
        <v>50</v>
      </c>
      <c r="K32" s="40">
        <f t="shared" si="4"/>
        <v>411</v>
      </c>
      <c r="L32" s="44">
        <v>0.0</v>
      </c>
      <c r="M32" s="44">
        <v>14.0</v>
      </c>
      <c r="N32" s="42">
        <f t="shared" si="5"/>
        <v>14</v>
      </c>
      <c r="O32" s="38"/>
      <c r="P32" s="45" t="s">
        <v>72</v>
      </c>
      <c r="Q32" s="38"/>
      <c r="R32" s="45">
        <f>MIN(Rules!$E$2,(MAX(H32/N32,N32/H32)))</f>
        <v>1.214285714</v>
      </c>
      <c r="S32" s="45">
        <f>VLOOKUP(B32,Rules!A:B,2,FALSE)</f>
        <v>40</v>
      </c>
      <c r="T32" s="38"/>
      <c r="U32" s="46">
        <f>1/(10^(-(E32+(IF(P32="Y",Rules!$I$2,0))-K32)/Rules!$E$12)+1)</f>
        <v>0.7824901694</v>
      </c>
      <c r="V32" s="47">
        <f t="shared" si="6"/>
        <v>11</v>
      </c>
      <c r="W32" s="47">
        <f t="shared" si="7"/>
        <v>-11</v>
      </c>
      <c r="X32" s="47"/>
      <c r="Y32" s="47"/>
      <c r="Z32" s="48"/>
      <c r="AA32" s="7">
        <f t="shared" ref="AA32:BL32" si="37">IF($D32=AA$1,$E32+$V32,(IF($J32=AA$1,$K32+$W32,AA31)))</f>
        <v>1558</v>
      </c>
      <c r="AB32" s="7">
        <f t="shared" si="37"/>
        <v>594</v>
      </c>
      <c r="AC32" s="7">
        <f t="shared" si="37"/>
        <v>1480</v>
      </c>
      <c r="AD32" s="7">
        <f t="shared" si="37"/>
        <v>411</v>
      </c>
      <c r="AE32" s="7">
        <f t="shared" si="37"/>
        <v>2258</v>
      </c>
      <c r="AF32" s="7">
        <f t="shared" si="37"/>
        <v>2257</v>
      </c>
      <c r="AG32" s="7">
        <f t="shared" si="37"/>
        <v>1160</v>
      </c>
      <c r="AH32" s="7">
        <f t="shared" si="37"/>
        <v>1100</v>
      </c>
      <c r="AI32" s="7">
        <f t="shared" si="37"/>
        <v>1268</v>
      </c>
      <c r="AJ32" s="7">
        <f t="shared" si="37"/>
        <v>1873</v>
      </c>
      <c r="AK32" s="7">
        <f t="shared" si="37"/>
        <v>550</v>
      </c>
      <c r="AL32" s="7">
        <f t="shared" si="37"/>
        <v>717</v>
      </c>
      <c r="AM32" s="7">
        <f t="shared" si="37"/>
        <v>2017</v>
      </c>
      <c r="AN32" s="7">
        <f t="shared" si="37"/>
        <v>1305</v>
      </c>
      <c r="AO32" s="7">
        <f t="shared" si="37"/>
        <v>1366</v>
      </c>
      <c r="AP32" s="7">
        <f t="shared" si="37"/>
        <v>2114</v>
      </c>
      <c r="AQ32" s="7">
        <f t="shared" si="37"/>
        <v>126</v>
      </c>
      <c r="AR32" s="7">
        <f t="shared" si="37"/>
        <v>1524</v>
      </c>
      <c r="AS32" s="7">
        <f t="shared" si="37"/>
        <v>249</v>
      </c>
      <c r="AT32" s="7">
        <f t="shared" si="37"/>
        <v>2340</v>
      </c>
      <c r="AU32" s="7">
        <f t="shared" si="37"/>
        <v>959</v>
      </c>
      <c r="AV32" s="7">
        <f t="shared" si="37"/>
        <v>400</v>
      </c>
      <c r="AW32" s="7">
        <f t="shared" si="37"/>
        <v>515</v>
      </c>
      <c r="AX32" s="7">
        <f t="shared" si="37"/>
        <v>897</v>
      </c>
      <c r="AY32" s="7">
        <f t="shared" si="37"/>
        <v>1104</v>
      </c>
      <c r="AZ32" s="7">
        <f t="shared" si="37"/>
        <v>364</v>
      </c>
      <c r="BA32" s="47">
        <f t="shared" si="37"/>
        <v>400</v>
      </c>
      <c r="BB32" s="7">
        <f t="shared" si="37"/>
        <v>1619</v>
      </c>
      <c r="BC32" s="7">
        <f t="shared" si="37"/>
        <v>855</v>
      </c>
      <c r="BD32" s="7">
        <f t="shared" si="37"/>
        <v>650</v>
      </c>
      <c r="BE32" s="7">
        <f t="shared" si="37"/>
        <v>638</v>
      </c>
      <c r="BF32" s="7">
        <f t="shared" si="37"/>
        <v>2018</v>
      </c>
      <c r="BG32" s="7">
        <f t="shared" si="37"/>
        <v>859</v>
      </c>
      <c r="BH32" s="7">
        <f t="shared" si="37"/>
        <v>216</v>
      </c>
      <c r="BI32" s="7">
        <f t="shared" si="37"/>
        <v>1880</v>
      </c>
      <c r="BJ32" s="7">
        <f t="shared" si="37"/>
        <v>1457</v>
      </c>
      <c r="BK32" s="7">
        <f t="shared" si="37"/>
        <v>1908</v>
      </c>
      <c r="BL32" s="7">
        <f t="shared" si="37"/>
        <v>828</v>
      </c>
    </row>
    <row r="33" ht="13.5" customHeight="1">
      <c r="A33" s="36">
        <v>45696.0</v>
      </c>
      <c r="B33" s="37" t="s">
        <v>71</v>
      </c>
      <c r="C33" s="38"/>
      <c r="D33" s="39" t="s">
        <v>23</v>
      </c>
      <c r="E33" s="40">
        <f t="shared" si="2"/>
        <v>2017</v>
      </c>
      <c r="F33" s="41">
        <v>2.0</v>
      </c>
      <c r="G33" s="41">
        <v>21.0</v>
      </c>
      <c r="H33" s="42">
        <f t="shared" si="22"/>
        <v>27</v>
      </c>
      <c r="I33" s="38"/>
      <c r="J33" s="43" t="s">
        <v>21</v>
      </c>
      <c r="K33" s="40">
        <f t="shared" si="4"/>
        <v>2258</v>
      </c>
      <c r="L33" s="44">
        <v>0.0</v>
      </c>
      <c r="M33" s="44">
        <v>20.0</v>
      </c>
      <c r="N33" s="42">
        <f t="shared" si="5"/>
        <v>20</v>
      </c>
      <c r="O33" s="38"/>
      <c r="P33" s="45" t="s">
        <v>72</v>
      </c>
      <c r="Q33" s="38"/>
      <c r="R33" s="45">
        <f>MIN(Rules!$E$2,(MAX(H33/N33,N33/H33)))</f>
        <v>1.35</v>
      </c>
      <c r="S33" s="45">
        <f>VLOOKUP(B33,Rules!A:B,2,FALSE)</f>
        <v>40</v>
      </c>
      <c r="T33" s="38"/>
      <c r="U33" s="46">
        <f>1/(10^(-(E33+(IF(P33="Y",Rules!$I$2,0))-K33)/Rules!$E$12)+1)</f>
        <v>0.3967391958</v>
      </c>
      <c r="V33" s="47">
        <f t="shared" si="6"/>
        <v>33</v>
      </c>
      <c r="W33" s="47">
        <f t="shared" si="7"/>
        <v>-33</v>
      </c>
      <c r="X33" s="47"/>
      <c r="Y33" s="47"/>
      <c r="Z33" s="48"/>
      <c r="AA33" s="7">
        <f t="shared" ref="AA33:BL33" si="38">IF($D33=AA$1,$E33+$V33,(IF($J33=AA$1,$K33+$W33,AA32)))</f>
        <v>1558</v>
      </c>
      <c r="AB33" s="7">
        <f t="shared" si="38"/>
        <v>594</v>
      </c>
      <c r="AC33" s="7">
        <f t="shared" si="38"/>
        <v>1480</v>
      </c>
      <c r="AD33" s="7">
        <f t="shared" si="38"/>
        <v>411</v>
      </c>
      <c r="AE33" s="7">
        <f t="shared" si="38"/>
        <v>2225</v>
      </c>
      <c r="AF33" s="7">
        <f t="shared" si="38"/>
        <v>2257</v>
      </c>
      <c r="AG33" s="7">
        <f t="shared" si="38"/>
        <v>1160</v>
      </c>
      <c r="AH33" s="7">
        <f t="shared" si="38"/>
        <v>1100</v>
      </c>
      <c r="AI33" s="7">
        <f t="shared" si="38"/>
        <v>1268</v>
      </c>
      <c r="AJ33" s="7">
        <f t="shared" si="38"/>
        <v>1873</v>
      </c>
      <c r="AK33" s="7">
        <f t="shared" si="38"/>
        <v>550</v>
      </c>
      <c r="AL33" s="7">
        <f t="shared" si="38"/>
        <v>717</v>
      </c>
      <c r="AM33" s="7">
        <f t="shared" si="38"/>
        <v>2050</v>
      </c>
      <c r="AN33" s="7">
        <f t="shared" si="38"/>
        <v>1305</v>
      </c>
      <c r="AO33" s="7">
        <f t="shared" si="38"/>
        <v>1366</v>
      </c>
      <c r="AP33" s="7">
        <f t="shared" si="38"/>
        <v>2114</v>
      </c>
      <c r="AQ33" s="7">
        <f t="shared" si="38"/>
        <v>126</v>
      </c>
      <c r="AR33" s="7">
        <f t="shared" si="38"/>
        <v>1524</v>
      </c>
      <c r="AS33" s="7">
        <f t="shared" si="38"/>
        <v>249</v>
      </c>
      <c r="AT33" s="7">
        <f t="shared" si="38"/>
        <v>2340</v>
      </c>
      <c r="AU33" s="7">
        <f t="shared" si="38"/>
        <v>959</v>
      </c>
      <c r="AV33" s="7">
        <f t="shared" si="38"/>
        <v>400</v>
      </c>
      <c r="AW33" s="7">
        <f t="shared" si="38"/>
        <v>515</v>
      </c>
      <c r="AX33" s="7">
        <f t="shared" si="38"/>
        <v>897</v>
      </c>
      <c r="AY33" s="7">
        <f t="shared" si="38"/>
        <v>1104</v>
      </c>
      <c r="AZ33" s="7">
        <f t="shared" si="38"/>
        <v>364</v>
      </c>
      <c r="BA33" s="47">
        <f t="shared" si="38"/>
        <v>400</v>
      </c>
      <c r="BB33" s="7">
        <f t="shared" si="38"/>
        <v>1619</v>
      </c>
      <c r="BC33" s="7">
        <f t="shared" si="38"/>
        <v>855</v>
      </c>
      <c r="BD33" s="7">
        <f t="shared" si="38"/>
        <v>650</v>
      </c>
      <c r="BE33" s="7">
        <f t="shared" si="38"/>
        <v>638</v>
      </c>
      <c r="BF33" s="7">
        <f t="shared" si="38"/>
        <v>2018</v>
      </c>
      <c r="BG33" s="7">
        <f t="shared" si="38"/>
        <v>859</v>
      </c>
      <c r="BH33" s="7">
        <f t="shared" si="38"/>
        <v>216</v>
      </c>
      <c r="BI33" s="7">
        <f t="shared" si="38"/>
        <v>1880</v>
      </c>
      <c r="BJ33" s="7">
        <f t="shared" si="38"/>
        <v>1457</v>
      </c>
      <c r="BK33" s="7">
        <f t="shared" si="38"/>
        <v>1908</v>
      </c>
      <c r="BL33" s="7">
        <f t="shared" si="38"/>
        <v>828</v>
      </c>
    </row>
    <row r="34" ht="13.5" customHeight="1">
      <c r="A34" s="36">
        <v>45696.0</v>
      </c>
      <c r="B34" s="37" t="s">
        <v>71</v>
      </c>
      <c r="C34" s="38"/>
      <c r="D34" s="39" t="s">
        <v>24</v>
      </c>
      <c r="E34" s="40">
        <f t="shared" si="2"/>
        <v>1908</v>
      </c>
      <c r="F34" s="41">
        <v>0.0</v>
      </c>
      <c r="G34" s="41">
        <v>15.0</v>
      </c>
      <c r="H34" s="42">
        <f t="shared" si="22"/>
        <v>15</v>
      </c>
      <c r="I34" s="38"/>
      <c r="J34" s="43" t="s">
        <v>22</v>
      </c>
      <c r="K34" s="40">
        <f t="shared" si="4"/>
        <v>2114</v>
      </c>
      <c r="L34" s="44">
        <v>2.0</v>
      </c>
      <c r="M34" s="44">
        <v>17.0</v>
      </c>
      <c r="N34" s="42">
        <f t="shared" si="5"/>
        <v>23</v>
      </c>
      <c r="O34" s="38"/>
      <c r="P34" s="45" t="s">
        <v>72</v>
      </c>
      <c r="Q34" s="38"/>
      <c r="R34" s="45">
        <f>MIN(Rules!$E$2,(MAX(H34/N34,N34/H34)))</f>
        <v>1.533333333</v>
      </c>
      <c r="S34" s="45">
        <f>VLOOKUP(B34,Rules!A:B,2,FALSE)</f>
        <v>40</v>
      </c>
      <c r="T34" s="38"/>
      <c r="U34" s="46">
        <f>1/(10^(-(E34+(IF(P34="Y",Rules!$I$2,0))-K34)/Rules!$E$12)+1)</f>
        <v>0.435882579</v>
      </c>
      <c r="V34" s="47">
        <f t="shared" si="6"/>
        <v>-27</v>
      </c>
      <c r="W34" s="47">
        <f t="shared" si="7"/>
        <v>27</v>
      </c>
      <c r="X34" s="47"/>
      <c r="Y34" s="47"/>
      <c r="Z34" s="48"/>
      <c r="AA34" s="7">
        <f t="shared" ref="AA34:BL34" si="39">IF($D34=AA$1,$E34+$V34,(IF($J34=AA$1,$K34+$W34,AA33)))</f>
        <v>1558</v>
      </c>
      <c r="AB34" s="7">
        <f t="shared" si="39"/>
        <v>594</v>
      </c>
      <c r="AC34" s="7">
        <f t="shared" si="39"/>
        <v>1480</v>
      </c>
      <c r="AD34" s="7">
        <f t="shared" si="39"/>
        <v>411</v>
      </c>
      <c r="AE34" s="7">
        <f t="shared" si="39"/>
        <v>2225</v>
      </c>
      <c r="AF34" s="7">
        <f t="shared" si="39"/>
        <v>2257</v>
      </c>
      <c r="AG34" s="7">
        <f t="shared" si="39"/>
        <v>1160</v>
      </c>
      <c r="AH34" s="7">
        <f t="shared" si="39"/>
        <v>1100</v>
      </c>
      <c r="AI34" s="7">
        <f t="shared" si="39"/>
        <v>1268</v>
      </c>
      <c r="AJ34" s="7">
        <f t="shared" si="39"/>
        <v>1873</v>
      </c>
      <c r="AK34" s="7">
        <f t="shared" si="39"/>
        <v>550</v>
      </c>
      <c r="AL34" s="7">
        <f t="shared" si="39"/>
        <v>717</v>
      </c>
      <c r="AM34" s="7">
        <f t="shared" si="39"/>
        <v>2050</v>
      </c>
      <c r="AN34" s="7">
        <f t="shared" si="39"/>
        <v>1305</v>
      </c>
      <c r="AO34" s="7">
        <f t="shared" si="39"/>
        <v>1366</v>
      </c>
      <c r="AP34" s="7">
        <f t="shared" si="39"/>
        <v>2141</v>
      </c>
      <c r="AQ34" s="7">
        <f t="shared" si="39"/>
        <v>126</v>
      </c>
      <c r="AR34" s="7">
        <f t="shared" si="39"/>
        <v>1524</v>
      </c>
      <c r="AS34" s="7">
        <f t="shared" si="39"/>
        <v>249</v>
      </c>
      <c r="AT34" s="7">
        <f t="shared" si="39"/>
        <v>2340</v>
      </c>
      <c r="AU34" s="7">
        <f t="shared" si="39"/>
        <v>959</v>
      </c>
      <c r="AV34" s="7">
        <f t="shared" si="39"/>
        <v>400</v>
      </c>
      <c r="AW34" s="7">
        <f t="shared" si="39"/>
        <v>515</v>
      </c>
      <c r="AX34" s="7">
        <f t="shared" si="39"/>
        <v>897</v>
      </c>
      <c r="AY34" s="7">
        <f t="shared" si="39"/>
        <v>1104</v>
      </c>
      <c r="AZ34" s="7">
        <f t="shared" si="39"/>
        <v>364</v>
      </c>
      <c r="BA34" s="47">
        <f t="shared" si="39"/>
        <v>400</v>
      </c>
      <c r="BB34" s="7">
        <f t="shared" si="39"/>
        <v>1619</v>
      </c>
      <c r="BC34" s="7">
        <f t="shared" si="39"/>
        <v>855</v>
      </c>
      <c r="BD34" s="7">
        <f t="shared" si="39"/>
        <v>650</v>
      </c>
      <c r="BE34" s="7">
        <f t="shared" si="39"/>
        <v>638</v>
      </c>
      <c r="BF34" s="7">
        <f t="shared" si="39"/>
        <v>2018</v>
      </c>
      <c r="BG34" s="7">
        <f t="shared" si="39"/>
        <v>859</v>
      </c>
      <c r="BH34" s="7">
        <f t="shared" si="39"/>
        <v>216</v>
      </c>
      <c r="BI34" s="7">
        <f t="shared" si="39"/>
        <v>1880</v>
      </c>
      <c r="BJ34" s="7">
        <f t="shared" si="39"/>
        <v>1457</v>
      </c>
      <c r="BK34" s="7">
        <f t="shared" si="39"/>
        <v>1881</v>
      </c>
      <c r="BL34" s="7">
        <f t="shared" si="39"/>
        <v>828</v>
      </c>
    </row>
    <row r="35" ht="13.5" customHeight="1">
      <c r="A35" s="36">
        <v>45696.0</v>
      </c>
      <c r="B35" s="37" t="s">
        <v>71</v>
      </c>
      <c r="C35" s="38"/>
      <c r="D35" s="39" t="s">
        <v>53</v>
      </c>
      <c r="E35" s="40">
        <f t="shared" si="2"/>
        <v>216</v>
      </c>
      <c r="F35" s="41">
        <v>2.0</v>
      </c>
      <c r="G35" s="41">
        <v>7.0</v>
      </c>
      <c r="H35" s="42">
        <f t="shared" si="22"/>
        <v>13</v>
      </c>
      <c r="I35" s="38"/>
      <c r="J35" s="43" t="s">
        <v>47</v>
      </c>
      <c r="K35" s="40">
        <f t="shared" si="4"/>
        <v>515</v>
      </c>
      <c r="L35" s="44">
        <v>0.0</v>
      </c>
      <c r="M35" s="44">
        <v>25.0</v>
      </c>
      <c r="N35" s="42">
        <f t="shared" si="5"/>
        <v>25</v>
      </c>
      <c r="O35" s="38"/>
      <c r="P35" s="45" t="s">
        <v>72</v>
      </c>
      <c r="Q35" s="38"/>
      <c r="R35" s="45">
        <f>MIN(Rules!$E$2,(MAX(H35/N35,N35/H35)))</f>
        <v>1.923076923</v>
      </c>
      <c r="S35" s="45">
        <f>VLOOKUP(B35,Rules!A:B,2,FALSE)</f>
        <v>40</v>
      </c>
      <c r="T35" s="38"/>
      <c r="U35" s="46">
        <f>1/(10^(-(E35+(IF(P35="Y",Rules!$I$2,0))-K35)/Rules!$E$12)+1)</f>
        <v>0.334885537</v>
      </c>
      <c r="V35" s="47">
        <f t="shared" si="6"/>
        <v>-26</v>
      </c>
      <c r="W35" s="47">
        <f t="shared" si="7"/>
        <v>26</v>
      </c>
      <c r="X35" s="47"/>
      <c r="Y35" s="47"/>
      <c r="Z35" s="48"/>
      <c r="AA35" s="7">
        <f t="shared" ref="AA35:BL35" si="40">IF($D35=AA$1,$E35+$V35,(IF($J35=AA$1,$K35+$W35,AA34)))</f>
        <v>1558</v>
      </c>
      <c r="AB35" s="7">
        <f t="shared" si="40"/>
        <v>594</v>
      </c>
      <c r="AC35" s="7">
        <f t="shared" si="40"/>
        <v>1480</v>
      </c>
      <c r="AD35" s="7">
        <f t="shared" si="40"/>
        <v>411</v>
      </c>
      <c r="AE35" s="7">
        <f t="shared" si="40"/>
        <v>2225</v>
      </c>
      <c r="AF35" s="7">
        <f t="shared" si="40"/>
        <v>2257</v>
      </c>
      <c r="AG35" s="7">
        <f t="shared" si="40"/>
        <v>1160</v>
      </c>
      <c r="AH35" s="7">
        <f t="shared" si="40"/>
        <v>1100</v>
      </c>
      <c r="AI35" s="7">
        <f t="shared" si="40"/>
        <v>1268</v>
      </c>
      <c r="AJ35" s="7">
        <f t="shared" si="40"/>
        <v>1873</v>
      </c>
      <c r="AK35" s="7">
        <f t="shared" si="40"/>
        <v>550</v>
      </c>
      <c r="AL35" s="7">
        <f t="shared" si="40"/>
        <v>717</v>
      </c>
      <c r="AM35" s="7">
        <f t="shared" si="40"/>
        <v>2050</v>
      </c>
      <c r="AN35" s="7">
        <f t="shared" si="40"/>
        <v>1305</v>
      </c>
      <c r="AO35" s="7">
        <f t="shared" si="40"/>
        <v>1366</v>
      </c>
      <c r="AP35" s="7">
        <f t="shared" si="40"/>
        <v>2141</v>
      </c>
      <c r="AQ35" s="7">
        <f t="shared" si="40"/>
        <v>126</v>
      </c>
      <c r="AR35" s="7">
        <f t="shared" si="40"/>
        <v>1524</v>
      </c>
      <c r="AS35" s="7">
        <f t="shared" si="40"/>
        <v>249</v>
      </c>
      <c r="AT35" s="7">
        <f t="shared" si="40"/>
        <v>2340</v>
      </c>
      <c r="AU35" s="7">
        <f t="shared" si="40"/>
        <v>959</v>
      </c>
      <c r="AV35" s="7">
        <f t="shared" si="40"/>
        <v>400</v>
      </c>
      <c r="AW35" s="7">
        <f t="shared" si="40"/>
        <v>541</v>
      </c>
      <c r="AX35" s="7">
        <f t="shared" si="40"/>
        <v>897</v>
      </c>
      <c r="AY35" s="7">
        <f t="shared" si="40"/>
        <v>1104</v>
      </c>
      <c r="AZ35" s="7">
        <f t="shared" si="40"/>
        <v>364</v>
      </c>
      <c r="BA35" s="47">
        <f t="shared" si="40"/>
        <v>400</v>
      </c>
      <c r="BB35" s="7">
        <f t="shared" si="40"/>
        <v>1619</v>
      </c>
      <c r="BC35" s="7">
        <f t="shared" si="40"/>
        <v>855</v>
      </c>
      <c r="BD35" s="7">
        <f t="shared" si="40"/>
        <v>650</v>
      </c>
      <c r="BE35" s="7">
        <f t="shared" si="40"/>
        <v>638</v>
      </c>
      <c r="BF35" s="7">
        <f t="shared" si="40"/>
        <v>2018</v>
      </c>
      <c r="BG35" s="7">
        <f t="shared" si="40"/>
        <v>859</v>
      </c>
      <c r="BH35" s="7">
        <f t="shared" si="40"/>
        <v>190</v>
      </c>
      <c r="BI35" s="7">
        <f t="shared" si="40"/>
        <v>1880</v>
      </c>
      <c r="BJ35" s="7">
        <f t="shared" si="40"/>
        <v>1457</v>
      </c>
      <c r="BK35" s="7">
        <f t="shared" si="40"/>
        <v>1881</v>
      </c>
      <c r="BL35" s="7">
        <f t="shared" si="40"/>
        <v>828</v>
      </c>
    </row>
    <row r="36" ht="13.5" customHeight="1">
      <c r="A36" s="36">
        <v>45696.0</v>
      </c>
      <c r="B36" s="37" t="s">
        <v>71</v>
      </c>
      <c r="C36" s="38"/>
      <c r="D36" s="39" t="s">
        <v>50</v>
      </c>
      <c r="E36" s="40">
        <f t="shared" si="2"/>
        <v>400</v>
      </c>
      <c r="F36" s="41">
        <v>1.0</v>
      </c>
      <c r="G36" s="41">
        <v>11.0</v>
      </c>
      <c r="H36" s="42">
        <f t="shared" si="22"/>
        <v>14</v>
      </c>
      <c r="I36" s="38"/>
      <c r="J36" s="43" t="s">
        <v>52</v>
      </c>
      <c r="K36" s="40">
        <f t="shared" si="4"/>
        <v>249</v>
      </c>
      <c r="L36" s="44">
        <v>0.0</v>
      </c>
      <c r="M36" s="44">
        <v>17.0</v>
      </c>
      <c r="N36" s="42">
        <f t="shared" si="5"/>
        <v>17</v>
      </c>
      <c r="O36" s="38"/>
      <c r="P36" s="45" t="s">
        <v>72</v>
      </c>
      <c r="Q36" s="38"/>
      <c r="R36" s="45">
        <f>MIN(Rules!$E$2,(MAX(H36/N36,N36/H36)))</f>
        <v>1.214285714</v>
      </c>
      <c r="S36" s="45">
        <f>VLOOKUP(B36,Rules!A:B,2,FALSE)</f>
        <v>40</v>
      </c>
      <c r="T36" s="38"/>
      <c r="U36" s="46">
        <f>1/(10^(-(E36+(IF(P36="Y",Rules!$I$2,0))-K36)/Rules!$E$12)+1)</f>
        <v>0.7999778975</v>
      </c>
      <c r="V36" s="47">
        <f t="shared" si="6"/>
        <v>-39</v>
      </c>
      <c r="W36" s="47">
        <f t="shared" si="7"/>
        <v>39</v>
      </c>
      <c r="X36" s="47"/>
      <c r="Y36" s="47"/>
      <c r="Z36" s="48"/>
      <c r="AA36" s="7">
        <f t="shared" ref="AA36:BL36" si="41">IF($D36=AA$1,$E36+$V36,(IF($J36=AA$1,$K36+$W36,AA35)))</f>
        <v>1558</v>
      </c>
      <c r="AB36" s="7">
        <f t="shared" si="41"/>
        <v>594</v>
      </c>
      <c r="AC36" s="7">
        <f t="shared" si="41"/>
        <v>1480</v>
      </c>
      <c r="AD36" s="7">
        <f t="shared" si="41"/>
        <v>411</v>
      </c>
      <c r="AE36" s="7">
        <f t="shared" si="41"/>
        <v>2225</v>
      </c>
      <c r="AF36" s="7">
        <f t="shared" si="41"/>
        <v>2257</v>
      </c>
      <c r="AG36" s="7">
        <f t="shared" si="41"/>
        <v>1160</v>
      </c>
      <c r="AH36" s="7">
        <f t="shared" si="41"/>
        <v>1100</v>
      </c>
      <c r="AI36" s="7">
        <f t="shared" si="41"/>
        <v>1268</v>
      </c>
      <c r="AJ36" s="7">
        <f t="shared" si="41"/>
        <v>1873</v>
      </c>
      <c r="AK36" s="7">
        <f t="shared" si="41"/>
        <v>550</v>
      </c>
      <c r="AL36" s="7">
        <f t="shared" si="41"/>
        <v>717</v>
      </c>
      <c r="AM36" s="7">
        <f t="shared" si="41"/>
        <v>2050</v>
      </c>
      <c r="AN36" s="7">
        <f t="shared" si="41"/>
        <v>1305</v>
      </c>
      <c r="AO36" s="7">
        <f t="shared" si="41"/>
        <v>1366</v>
      </c>
      <c r="AP36" s="7">
        <f t="shared" si="41"/>
        <v>2141</v>
      </c>
      <c r="AQ36" s="7">
        <f t="shared" si="41"/>
        <v>126</v>
      </c>
      <c r="AR36" s="7">
        <f t="shared" si="41"/>
        <v>1524</v>
      </c>
      <c r="AS36" s="7">
        <f t="shared" si="41"/>
        <v>288</v>
      </c>
      <c r="AT36" s="7">
        <f t="shared" si="41"/>
        <v>2340</v>
      </c>
      <c r="AU36" s="7">
        <f t="shared" si="41"/>
        <v>959</v>
      </c>
      <c r="AV36" s="7">
        <f t="shared" si="41"/>
        <v>361</v>
      </c>
      <c r="AW36" s="7">
        <f t="shared" si="41"/>
        <v>541</v>
      </c>
      <c r="AX36" s="7">
        <f t="shared" si="41"/>
        <v>897</v>
      </c>
      <c r="AY36" s="7">
        <f t="shared" si="41"/>
        <v>1104</v>
      </c>
      <c r="AZ36" s="7">
        <f t="shared" si="41"/>
        <v>364</v>
      </c>
      <c r="BA36" s="47">
        <f t="shared" si="41"/>
        <v>400</v>
      </c>
      <c r="BB36" s="7">
        <f t="shared" si="41"/>
        <v>1619</v>
      </c>
      <c r="BC36" s="7">
        <f t="shared" si="41"/>
        <v>855</v>
      </c>
      <c r="BD36" s="7">
        <f t="shared" si="41"/>
        <v>650</v>
      </c>
      <c r="BE36" s="7">
        <f t="shared" si="41"/>
        <v>638</v>
      </c>
      <c r="BF36" s="7">
        <f t="shared" si="41"/>
        <v>2018</v>
      </c>
      <c r="BG36" s="7">
        <f t="shared" si="41"/>
        <v>859</v>
      </c>
      <c r="BH36" s="7">
        <f t="shared" si="41"/>
        <v>190</v>
      </c>
      <c r="BI36" s="7">
        <f t="shared" si="41"/>
        <v>1880</v>
      </c>
      <c r="BJ36" s="7">
        <f t="shared" si="41"/>
        <v>1457</v>
      </c>
      <c r="BK36" s="7">
        <f t="shared" si="41"/>
        <v>1881</v>
      </c>
      <c r="BL36" s="7">
        <f t="shared" si="41"/>
        <v>828</v>
      </c>
    </row>
    <row r="37" ht="13.5" customHeight="1">
      <c r="A37" s="36">
        <v>45697.0</v>
      </c>
      <c r="B37" s="37" t="s">
        <v>71</v>
      </c>
      <c r="C37" s="38"/>
      <c r="D37" s="39" t="s">
        <v>20</v>
      </c>
      <c r="E37" s="40">
        <f t="shared" si="2"/>
        <v>2340</v>
      </c>
      <c r="F37" s="41">
        <v>0.0</v>
      </c>
      <c r="G37" s="41">
        <v>30.0</v>
      </c>
      <c r="H37" s="42">
        <f t="shared" si="22"/>
        <v>30</v>
      </c>
      <c r="I37" s="38"/>
      <c r="J37" s="43" t="s">
        <v>18</v>
      </c>
      <c r="K37" s="40">
        <f t="shared" si="4"/>
        <v>2018</v>
      </c>
      <c r="L37" s="44">
        <v>1.0</v>
      </c>
      <c r="M37" s="44">
        <v>23.0</v>
      </c>
      <c r="N37" s="42">
        <f t="shared" si="5"/>
        <v>26</v>
      </c>
      <c r="O37" s="38"/>
      <c r="P37" s="45" t="s">
        <v>72</v>
      </c>
      <c r="Q37" s="38"/>
      <c r="R37" s="45">
        <f>MIN(Rules!$E$2,(MAX(H37/N37,N37/H37)))</f>
        <v>1.153846154</v>
      </c>
      <c r="S37" s="45">
        <f>VLOOKUP(B37,Rules!A:B,2,FALSE)</f>
        <v>40</v>
      </c>
      <c r="T37" s="38"/>
      <c r="U37" s="46">
        <f>1/(10^(-(E37+(IF(P37="Y",Rules!$I$2,0))-K37)/Rules!$E$12)+1)</f>
        <v>0.8978573033</v>
      </c>
      <c r="V37" s="47">
        <f t="shared" si="6"/>
        <v>5</v>
      </c>
      <c r="W37" s="47">
        <f t="shared" si="7"/>
        <v>-5</v>
      </c>
      <c r="X37" s="47"/>
      <c r="Y37" s="47"/>
      <c r="Z37" s="48"/>
      <c r="AA37" s="7">
        <f t="shared" ref="AA37:BL37" si="42">IF($D37=AA$1,$E37+$V37,(IF($J37=AA$1,$K37+$W37,AA36)))</f>
        <v>1558</v>
      </c>
      <c r="AB37" s="7">
        <f t="shared" si="42"/>
        <v>594</v>
      </c>
      <c r="AC37" s="7">
        <f t="shared" si="42"/>
        <v>1480</v>
      </c>
      <c r="AD37" s="7">
        <f t="shared" si="42"/>
        <v>411</v>
      </c>
      <c r="AE37" s="7">
        <f t="shared" si="42"/>
        <v>2225</v>
      </c>
      <c r="AF37" s="7">
        <f t="shared" si="42"/>
        <v>2257</v>
      </c>
      <c r="AG37" s="7">
        <f t="shared" si="42"/>
        <v>1160</v>
      </c>
      <c r="AH37" s="7">
        <f t="shared" si="42"/>
        <v>1100</v>
      </c>
      <c r="AI37" s="7">
        <f t="shared" si="42"/>
        <v>1268</v>
      </c>
      <c r="AJ37" s="7">
        <f t="shared" si="42"/>
        <v>1873</v>
      </c>
      <c r="AK37" s="7">
        <f t="shared" si="42"/>
        <v>550</v>
      </c>
      <c r="AL37" s="7">
        <f t="shared" si="42"/>
        <v>717</v>
      </c>
      <c r="AM37" s="7">
        <f t="shared" si="42"/>
        <v>2050</v>
      </c>
      <c r="AN37" s="7">
        <f t="shared" si="42"/>
        <v>1305</v>
      </c>
      <c r="AO37" s="7">
        <f t="shared" si="42"/>
        <v>1366</v>
      </c>
      <c r="AP37" s="7">
        <f t="shared" si="42"/>
        <v>2141</v>
      </c>
      <c r="AQ37" s="7">
        <f t="shared" si="42"/>
        <v>126</v>
      </c>
      <c r="AR37" s="7">
        <f t="shared" si="42"/>
        <v>1524</v>
      </c>
      <c r="AS37" s="7">
        <f t="shared" si="42"/>
        <v>288</v>
      </c>
      <c r="AT37" s="7">
        <f t="shared" si="42"/>
        <v>2345</v>
      </c>
      <c r="AU37" s="7">
        <f t="shared" si="42"/>
        <v>959</v>
      </c>
      <c r="AV37" s="7">
        <f t="shared" si="42"/>
        <v>361</v>
      </c>
      <c r="AW37" s="7">
        <f t="shared" si="42"/>
        <v>541</v>
      </c>
      <c r="AX37" s="7">
        <f t="shared" si="42"/>
        <v>897</v>
      </c>
      <c r="AY37" s="7">
        <f t="shared" si="42"/>
        <v>1104</v>
      </c>
      <c r="AZ37" s="7">
        <f t="shared" si="42"/>
        <v>364</v>
      </c>
      <c r="BA37" s="47">
        <f t="shared" si="42"/>
        <v>400</v>
      </c>
      <c r="BB37" s="7">
        <f t="shared" si="42"/>
        <v>1619</v>
      </c>
      <c r="BC37" s="7">
        <f t="shared" si="42"/>
        <v>855</v>
      </c>
      <c r="BD37" s="7">
        <f t="shared" si="42"/>
        <v>650</v>
      </c>
      <c r="BE37" s="7">
        <f t="shared" si="42"/>
        <v>638</v>
      </c>
      <c r="BF37" s="7">
        <f t="shared" si="42"/>
        <v>2013</v>
      </c>
      <c r="BG37" s="7">
        <f t="shared" si="42"/>
        <v>859</v>
      </c>
      <c r="BH37" s="7">
        <f t="shared" si="42"/>
        <v>190</v>
      </c>
      <c r="BI37" s="7">
        <f t="shared" si="42"/>
        <v>1880</v>
      </c>
      <c r="BJ37" s="7">
        <f t="shared" si="42"/>
        <v>1457</v>
      </c>
      <c r="BK37" s="7">
        <f t="shared" si="42"/>
        <v>1881</v>
      </c>
      <c r="BL37" s="7">
        <f t="shared" si="42"/>
        <v>828</v>
      </c>
    </row>
    <row r="38" ht="13.5" customHeight="1">
      <c r="A38" s="36">
        <v>45697.0</v>
      </c>
      <c r="B38" s="37" t="s">
        <v>71</v>
      </c>
      <c r="C38" s="38"/>
      <c r="D38" s="39" t="s">
        <v>25</v>
      </c>
      <c r="E38" s="40">
        <f t="shared" si="2"/>
        <v>1880</v>
      </c>
      <c r="F38" s="41">
        <v>1.0</v>
      </c>
      <c r="G38" s="41">
        <v>27.0</v>
      </c>
      <c r="H38" s="42">
        <f t="shared" si="22"/>
        <v>30</v>
      </c>
      <c r="I38" s="38"/>
      <c r="J38" s="43" t="s">
        <v>31</v>
      </c>
      <c r="K38" s="40">
        <f t="shared" si="4"/>
        <v>1524</v>
      </c>
      <c r="L38" s="44">
        <v>0.0</v>
      </c>
      <c r="M38" s="44">
        <v>20.0</v>
      </c>
      <c r="N38" s="42">
        <f t="shared" si="5"/>
        <v>20</v>
      </c>
      <c r="O38" s="38"/>
      <c r="P38" s="45" t="s">
        <v>72</v>
      </c>
      <c r="Q38" s="38"/>
      <c r="R38" s="45">
        <f>MIN(Rules!$E$2,(MAX(H38/N38,N38/H38)))</f>
        <v>1.5</v>
      </c>
      <c r="S38" s="45">
        <f>VLOOKUP(B38,Rules!A:B,2,FALSE)</f>
        <v>40</v>
      </c>
      <c r="T38" s="38"/>
      <c r="U38" s="46">
        <f>1/(10^(-(E38+(IF(P38="Y",Rules!$I$2,0))-K38)/Rules!$E$12)+1)</f>
        <v>0.9113487986</v>
      </c>
      <c r="V38" s="47">
        <f t="shared" si="6"/>
        <v>5</v>
      </c>
      <c r="W38" s="47">
        <f t="shared" si="7"/>
        <v>-5</v>
      </c>
      <c r="X38" s="47"/>
      <c r="Y38" s="47"/>
      <c r="Z38" s="48"/>
      <c r="AA38" s="7">
        <f t="shared" ref="AA38:BL38" si="43">IF($D38=AA$1,$E38+$V38,(IF($J38=AA$1,$K38+$W38,AA37)))</f>
        <v>1558</v>
      </c>
      <c r="AB38" s="7">
        <f t="shared" si="43"/>
        <v>594</v>
      </c>
      <c r="AC38" s="7">
        <f t="shared" si="43"/>
        <v>1480</v>
      </c>
      <c r="AD38" s="7">
        <f t="shared" si="43"/>
        <v>411</v>
      </c>
      <c r="AE38" s="7">
        <f t="shared" si="43"/>
        <v>2225</v>
      </c>
      <c r="AF38" s="7">
        <f t="shared" si="43"/>
        <v>2257</v>
      </c>
      <c r="AG38" s="7">
        <f t="shared" si="43"/>
        <v>1160</v>
      </c>
      <c r="AH38" s="7">
        <f t="shared" si="43"/>
        <v>1100</v>
      </c>
      <c r="AI38" s="7">
        <f t="shared" si="43"/>
        <v>1268</v>
      </c>
      <c r="AJ38" s="7">
        <f t="shared" si="43"/>
        <v>1873</v>
      </c>
      <c r="AK38" s="7">
        <f t="shared" si="43"/>
        <v>550</v>
      </c>
      <c r="AL38" s="7">
        <f t="shared" si="43"/>
        <v>717</v>
      </c>
      <c r="AM38" s="7">
        <f t="shared" si="43"/>
        <v>2050</v>
      </c>
      <c r="AN38" s="7">
        <f t="shared" si="43"/>
        <v>1305</v>
      </c>
      <c r="AO38" s="7">
        <f t="shared" si="43"/>
        <v>1366</v>
      </c>
      <c r="AP38" s="7">
        <f t="shared" si="43"/>
        <v>2141</v>
      </c>
      <c r="AQ38" s="7">
        <f t="shared" si="43"/>
        <v>126</v>
      </c>
      <c r="AR38" s="7">
        <f t="shared" si="43"/>
        <v>1519</v>
      </c>
      <c r="AS38" s="7">
        <f t="shared" si="43"/>
        <v>288</v>
      </c>
      <c r="AT38" s="7">
        <f t="shared" si="43"/>
        <v>2345</v>
      </c>
      <c r="AU38" s="7">
        <f t="shared" si="43"/>
        <v>959</v>
      </c>
      <c r="AV38" s="7">
        <f t="shared" si="43"/>
        <v>361</v>
      </c>
      <c r="AW38" s="7">
        <f t="shared" si="43"/>
        <v>541</v>
      </c>
      <c r="AX38" s="7">
        <f t="shared" si="43"/>
        <v>897</v>
      </c>
      <c r="AY38" s="7">
        <f t="shared" si="43"/>
        <v>1104</v>
      </c>
      <c r="AZ38" s="7">
        <f t="shared" si="43"/>
        <v>364</v>
      </c>
      <c r="BA38" s="47">
        <f t="shared" si="43"/>
        <v>400</v>
      </c>
      <c r="BB38" s="7">
        <f t="shared" si="43"/>
        <v>1619</v>
      </c>
      <c r="BC38" s="7">
        <f t="shared" si="43"/>
        <v>855</v>
      </c>
      <c r="BD38" s="7">
        <f t="shared" si="43"/>
        <v>650</v>
      </c>
      <c r="BE38" s="7">
        <f t="shared" si="43"/>
        <v>638</v>
      </c>
      <c r="BF38" s="7">
        <f t="shared" si="43"/>
        <v>2013</v>
      </c>
      <c r="BG38" s="7">
        <f t="shared" si="43"/>
        <v>859</v>
      </c>
      <c r="BH38" s="7">
        <f t="shared" si="43"/>
        <v>190</v>
      </c>
      <c r="BI38" s="7">
        <f t="shared" si="43"/>
        <v>1885</v>
      </c>
      <c r="BJ38" s="7">
        <f t="shared" si="43"/>
        <v>1457</v>
      </c>
      <c r="BK38" s="7">
        <f t="shared" si="43"/>
        <v>1881</v>
      </c>
      <c r="BL38" s="7">
        <f t="shared" si="43"/>
        <v>828</v>
      </c>
    </row>
    <row r="39" ht="13.5" customHeight="1">
      <c r="A39" s="36">
        <v>45697.0</v>
      </c>
      <c r="B39" s="37" t="s">
        <v>71</v>
      </c>
      <c r="C39" s="38"/>
      <c r="D39" s="39" t="s">
        <v>32</v>
      </c>
      <c r="E39" s="40">
        <f t="shared" si="2"/>
        <v>1457</v>
      </c>
      <c r="F39" s="41">
        <v>0.0</v>
      </c>
      <c r="G39" s="41">
        <v>18.0</v>
      </c>
      <c r="H39" s="42">
        <f t="shared" si="22"/>
        <v>18</v>
      </c>
      <c r="I39" s="38"/>
      <c r="J39" s="43" t="s">
        <v>26</v>
      </c>
      <c r="K39" s="40">
        <f t="shared" si="4"/>
        <v>1873</v>
      </c>
      <c r="L39" s="44">
        <v>1.0</v>
      </c>
      <c r="M39" s="44">
        <v>22.0</v>
      </c>
      <c r="N39" s="42">
        <f t="shared" si="5"/>
        <v>25</v>
      </c>
      <c r="O39" s="38"/>
      <c r="P39" s="45" t="s">
        <v>72</v>
      </c>
      <c r="Q39" s="38"/>
      <c r="R39" s="45">
        <f>MIN(Rules!$E$2,(MAX(H39/N39,N39/H39)))</f>
        <v>1.388888889</v>
      </c>
      <c r="S39" s="45">
        <f>VLOOKUP(B39,Rules!A:B,2,FALSE)</f>
        <v>40</v>
      </c>
      <c r="T39" s="38"/>
      <c r="U39" s="46">
        <f>1/(10^(-(E39+(IF(P39="Y",Rules!$I$2,0))-K39)/Rules!$E$12)+1)</f>
        <v>0.2270620809</v>
      </c>
      <c r="V39" s="47">
        <f t="shared" si="6"/>
        <v>-13</v>
      </c>
      <c r="W39" s="47">
        <f t="shared" si="7"/>
        <v>13</v>
      </c>
      <c r="X39" s="47"/>
      <c r="Y39" s="47"/>
      <c r="Z39" s="48"/>
      <c r="AA39" s="7">
        <f t="shared" ref="AA39:BL39" si="44">IF($D39=AA$1,$E39+$V39,(IF($J39=AA$1,$K39+$W39,AA38)))</f>
        <v>1558</v>
      </c>
      <c r="AB39" s="7">
        <f t="shared" si="44"/>
        <v>594</v>
      </c>
      <c r="AC39" s="7">
        <f t="shared" si="44"/>
        <v>1480</v>
      </c>
      <c r="AD39" s="7">
        <f t="shared" si="44"/>
        <v>411</v>
      </c>
      <c r="AE39" s="7">
        <f t="shared" si="44"/>
        <v>2225</v>
      </c>
      <c r="AF39" s="7">
        <f t="shared" si="44"/>
        <v>2257</v>
      </c>
      <c r="AG39" s="7">
        <f t="shared" si="44"/>
        <v>1160</v>
      </c>
      <c r="AH39" s="7">
        <f t="shared" si="44"/>
        <v>1100</v>
      </c>
      <c r="AI39" s="7">
        <f t="shared" si="44"/>
        <v>1268</v>
      </c>
      <c r="AJ39" s="7">
        <f t="shared" si="44"/>
        <v>1886</v>
      </c>
      <c r="AK39" s="7">
        <f t="shared" si="44"/>
        <v>550</v>
      </c>
      <c r="AL39" s="7">
        <f t="shared" si="44"/>
        <v>717</v>
      </c>
      <c r="AM39" s="7">
        <f t="shared" si="44"/>
        <v>2050</v>
      </c>
      <c r="AN39" s="7">
        <f t="shared" si="44"/>
        <v>1305</v>
      </c>
      <c r="AO39" s="7">
        <f t="shared" si="44"/>
        <v>1366</v>
      </c>
      <c r="AP39" s="7">
        <f t="shared" si="44"/>
        <v>2141</v>
      </c>
      <c r="AQ39" s="7">
        <f t="shared" si="44"/>
        <v>126</v>
      </c>
      <c r="AR39" s="7">
        <f t="shared" si="44"/>
        <v>1519</v>
      </c>
      <c r="AS39" s="7">
        <f t="shared" si="44"/>
        <v>288</v>
      </c>
      <c r="AT39" s="7">
        <f t="shared" si="44"/>
        <v>2345</v>
      </c>
      <c r="AU39" s="7">
        <f t="shared" si="44"/>
        <v>959</v>
      </c>
      <c r="AV39" s="7">
        <f t="shared" si="44"/>
        <v>361</v>
      </c>
      <c r="AW39" s="7">
        <f t="shared" si="44"/>
        <v>541</v>
      </c>
      <c r="AX39" s="7">
        <f t="shared" si="44"/>
        <v>897</v>
      </c>
      <c r="AY39" s="7">
        <f t="shared" si="44"/>
        <v>1104</v>
      </c>
      <c r="AZ39" s="7">
        <f t="shared" si="44"/>
        <v>364</v>
      </c>
      <c r="BA39" s="47">
        <f t="shared" si="44"/>
        <v>400</v>
      </c>
      <c r="BB39" s="7">
        <f t="shared" si="44"/>
        <v>1619</v>
      </c>
      <c r="BC39" s="7">
        <f t="shared" si="44"/>
        <v>855</v>
      </c>
      <c r="BD39" s="7">
        <f t="shared" si="44"/>
        <v>650</v>
      </c>
      <c r="BE39" s="7">
        <f t="shared" si="44"/>
        <v>638</v>
      </c>
      <c r="BF39" s="7">
        <f t="shared" si="44"/>
        <v>2013</v>
      </c>
      <c r="BG39" s="7">
        <f t="shared" si="44"/>
        <v>859</v>
      </c>
      <c r="BH39" s="7">
        <f t="shared" si="44"/>
        <v>190</v>
      </c>
      <c r="BI39" s="7">
        <f t="shared" si="44"/>
        <v>1885</v>
      </c>
      <c r="BJ39" s="7">
        <f t="shared" si="44"/>
        <v>1444</v>
      </c>
      <c r="BK39" s="7">
        <f t="shared" si="44"/>
        <v>1881</v>
      </c>
      <c r="BL39" s="7">
        <f t="shared" si="44"/>
        <v>828</v>
      </c>
    </row>
    <row r="40" ht="13.5" customHeight="1">
      <c r="A40" s="36">
        <v>45697.0</v>
      </c>
      <c r="B40" s="37" t="s">
        <v>71</v>
      </c>
      <c r="C40" s="38"/>
      <c r="D40" s="39" t="s">
        <v>27</v>
      </c>
      <c r="E40" s="40">
        <f t="shared" si="2"/>
        <v>1619</v>
      </c>
      <c r="F40" s="41">
        <v>2.0</v>
      </c>
      <c r="G40" s="41">
        <v>26.0</v>
      </c>
      <c r="H40" s="42">
        <f t="shared" si="22"/>
        <v>32</v>
      </c>
      <c r="I40" s="38"/>
      <c r="J40" s="43" t="s">
        <v>30</v>
      </c>
      <c r="K40" s="40">
        <f t="shared" si="4"/>
        <v>1558</v>
      </c>
      <c r="L40" s="44">
        <v>0.0</v>
      </c>
      <c r="M40" s="44">
        <v>17.0</v>
      </c>
      <c r="N40" s="42">
        <f t="shared" si="5"/>
        <v>17</v>
      </c>
      <c r="O40" s="38"/>
      <c r="P40" s="45" t="s">
        <v>72</v>
      </c>
      <c r="Q40" s="38"/>
      <c r="R40" s="45">
        <f>MIN(Rules!$E$2,(MAX(H40/N40,N40/H40)))</f>
        <v>1.882352941</v>
      </c>
      <c r="S40" s="45">
        <f>VLOOKUP(B40,Rules!A:B,2,FALSE)</f>
        <v>40</v>
      </c>
      <c r="T40" s="38"/>
      <c r="U40" s="46">
        <f>1/(10^(-(E40+(IF(P40="Y",Rules!$I$2,0))-K40)/Rules!$E$12)+1)</f>
        <v>0.7254564035</v>
      </c>
      <c r="V40" s="47">
        <f t="shared" si="6"/>
        <v>21</v>
      </c>
      <c r="W40" s="47">
        <f t="shared" si="7"/>
        <v>-21</v>
      </c>
      <c r="X40" s="47"/>
      <c r="Y40" s="47"/>
      <c r="Z40" s="48"/>
      <c r="AA40" s="7">
        <f t="shared" ref="AA40:BL40" si="45">IF($D40=AA$1,$E40+$V40,(IF($J40=AA$1,$K40+$W40,AA39)))</f>
        <v>1537</v>
      </c>
      <c r="AB40" s="7">
        <f t="shared" si="45"/>
        <v>594</v>
      </c>
      <c r="AC40" s="7">
        <f t="shared" si="45"/>
        <v>1480</v>
      </c>
      <c r="AD40" s="7">
        <f t="shared" si="45"/>
        <v>411</v>
      </c>
      <c r="AE40" s="7">
        <f t="shared" si="45"/>
        <v>2225</v>
      </c>
      <c r="AF40" s="7">
        <f t="shared" si="45"/>
        <v>2257</v>
      </c>
      <c r="AG40" s="7">
        <f t="shared" si="45"/>
        <v>1160</v>
      </c>
      <c r="AH40" s="7">
        <f t="shared" si="45"/>
        <v>1100</v>
      </c>
      <c r="AI40" s="7">
        <f t="shared" si="45"/>
        <v>1268</v>
      </c>
      <c r="AJ40" s="7">
        <f t="shared" si="45"/>
        <v>1886</v>
      </c>
      <c r="AK40" s="7">
        <f t="shared" si="45"/>
        <v>550</v>
      </c>
      <c r="AL40" s="7">
        <f t="shared" si="45"/>
        <v>717</v>
      </c>
      <c r="AM40" s="7">
        <f t="shared" si="45"/>
        <v>2050</v>
      </c>
      <c r="AN40" s="7">
        <f t="shared" si="45"/>
        <v>1305</v>
      </c>
      <c r="AO40" s="7">
        <f t="shared" si="45"/>
        <v>1366</v>
      </c>
      <c r="AP40" s="7">
        <f t="shared" si="45"/>
        <v>2141</v>
      </c>
      <c r="AQ40" s="7">
        <f t="shared" si="45"/>
        <v>126</v>
      </c>
      <c r="AR40" s="7">
        <f t="shared" si="45"/>
        <v>1519</v>
      </c>
      <c r="AS40" s="7">
        <f t="shared" si="45"/>
        <v>288</v>
      </c>
      <c r="AT40" s="7">
        <f t="shared" si="45"/>
        <v>2345</v>
      </c>
      <c r="AU40" s="7">
        <f t="shared" si="45"/>
        <v>959</v>
      </c>
      <c r="AV40" s="7">
        <f t="shared" si="45"/>
        <v>361</v>
      </c>
      <c r="AW40" s="7">
        <f t="shared" si="45"/>
        <v>541</v>
      </c>
      <c r="AX40" s="7">
        <f t="shared" si="45"/>
        <v>897</v>
      </c>
      <c r="AY40" s="7">
        <f t="shared" si="45"/>
        <v>1104</v>
      </c>
      <c r="AZ40" s="7">
        <f t="shared" si="45"/>
        <v>364</v>
      </c>
      <c r="BA40" s="47">
        <f t="shared" si="45"/>
        <v>400</v>
      </c>
      <c r="BB40" s="7">
        <f t="shared" si="45"/>
        <v>1640</v>
      </c>
      <c r="BC40" s="7">
        <f t="shared" si="45"/>
        <v>855</v>
      </c>
      <c r="BD40" s="7">
        <f t="shared" si="45"/>
        <v>650</v>
      </c>
      <c r="BE40" s="7">
        <f t="shared" si="45"/>
        <v>638</v>
      </c>
      <c r="BF40" s="7">
        <f t="shared" si="45"/>
        <v>2013</v>
      </c>
      <c r="BG40" s="7">
        <f t="shared" si="45"/>
        <v>859</v>
      </c>
      <c r="BH40" s="7">
        <f t="shared" si="45"/>
        <v>190</v>
      </c>
      <c r="BI40" s="7">
        <f t="shared" si="45"/>
        <v>1885</v>
      </c>
      <c r="BJ40" s="7">
        <f t="shared" si="45"/>
        <v>1444</v>
      </c>
      <c r="BK40" s="7">
        <f t="shared" si="45"/>
        <v>1881</v>
      </c>
      <c r="BL40" s="7">
        <f t="shared" si="45"/>
        <v>828</v>
      </c>
    </row>
    <row r="41" ht="13.5" customHeight="1">
      <c r="A41" s="36">
        <v>45697.0</v>
      </c>
      <c r="B41" s="37" t="s">
        <v>71</v>
      </c>
      <c r="C41" s="38"/>
      <c r="D41" s="39" t="s">
        <v>33</v>
      </c>
      <c r="E41" s="40">
        <f t="shared" si="2"/>
        <v>1268</v>
      </c>
      <c r="F41" s="41">
        <v>3.0</v>
      </c>
      <c r="G41" s="41">
        <v>17.0</v>
      </c>
      <c r="H41" s="42">
        <f t="shared" si="22"/>
        <v>26</v>
      </c>
      <c r="I41" s="38"/>
      <c r="J41" s="43" t="s">
        <v>37</v>
      </c>
      <c r="K41" s="40">
        <f t="shared" si="4"/>
        <v>1100</v>
      </c>
      <c r="L41" s="44">
        <v>0.0</v>
      </c>
      <c r="M41" s="44">
        <v>17.0</v>
      </c>
      <c r="N41" s="42">
        <f t="shared" si="5"/>
        <v>17</v>
      </c>
      <c r="O41" s="38"/>
      <c r="P41" s="45" t="s">
        <v>72</v>
      </c>
      <c r="Q41" s="38"/>
      <c r="R41" s="45">
        <f>MIN(Rules!$E$2,(MAX(H41/N41,N41/H41)))</f>
        <v>1.529411765</v>
      </c>
      <c r="S41" s="45">
        <f>VLOOKUP(B41,Rules!A:B,2,FALSE)</f>
        <v>40</v>
      </c>
      <c r="T41" s="38"/>
      <c r="U41" s="46">
        <f>1/(10^(-(E41+(IF(P41="Y",Rules!$I$2,0))-K41)/Rules!$E$12)+1)</f>
        <v>0.8122114503</v>
      </c>
      <c r="V41" s="47">
        <f t="shared" si="6"/>
        <v>11</v>
      </c>
      <c r="W41" s="47">
        <f t="shared" si="7"/>
        <v>-11</v>
      </c>
      <c r="X41" s="47"/>
      <c r="Y41" s="47"/>
      <c r="Z41" s="48"/>
      <c r="AA41" s="7">
        <f t="shared" ref="AA41:BL41" si="46">IF($D41=AA$1,$E41+$V41,(IF($J41=AA$1,$K41+$W41,AA40)))</f>
        <v>1537</v>
      </c>
      <c r="AB41" s="7">
        <f t="shared" si="46"/>
        <v>594</v>
      </c>
      <c r="AC41" s="7">
        <f t="shared" si="46"/>
        <v>1480</v>
      </c>
      <c r="AD41" s="7">
        <f t="shared" si="46"/>
        <v>411</v>
      </c>
      <c r="AE41" s="7">
        <f t="shared" si="46"/>
        <v>2225</v>
      </c>
      <c r="AF41" s="7">
        <f t="shared" si="46"/>
        <v>2257</v>
      </c>
      <c r="AG41" s="7">
        <f t="shared" si="46"/>
        <v>1160</v>
      </c>
      <c r="AH41" s="7">
        <f t="shared" si="46"/>
        <v>1089</v>
      </c>
      <c r="AI41" s="7">
        <f t="shared" si="46"/>
        <v>1279</v>
      </c>
      <c r="AJ41" s="7">
        <f t="shared" si="46"/>
        <v>1886</v>
      </c>
      <c r="AK41" s="7">
        <f t="shared" si="46"/>
        <v>550</v>
      </c>
      <c r="AL41" s="7">
        <f t="shared" si="46"/>
        <v>717</v>
      </c>
      <c r="AM41" s="7">
        <f t="shared" si="46"/>
        <v>2050</v>
      </c>
      <c r="AN41" s="7">
        <f t="shared" si="46"/>
        <v>1305</v>
      </c>
      <c r="AO41" s="7">
        <f t="shared" si="46"/>
        <v>1366</v>
      </c>
      <c r="AP41" s="7">
        <f t="shared" si="46"/>
        <v>2141</v>
      </c>
      <c r="AQ41" s="7">
        <f t="shared" si="46"/>
        <v>126</v>
      </c>
      <c r="AR41" s="7">
        <f t="shared" si="46"/>
        <v>1519</v>
      </c>
      <c r="AS41" s="7">
        <f t="shared" si="46"/>
        <v>288</v>
      </c>
      <c r="AT41" s="7">
        <f t="shared" si="46"/>
        <v>2345</v>
      </c>
      <c r="AU41" s="7">
        <f t="shared" si="46"/>
        <v>959</v>
      </c>
      <c r="AV41" s="7">
        <f t="shared" si="46"/>
        <v>361</v>
      </c>
      <c r="AW41" s="7">
        <f t="shared" si="46"/>
        <v>541</v>
      </c>
      <c r="AX41" s="7">
        <f t="shared" si="46"/>
        <v>897</v>
      </c>
      <c r="AY41" s="7">
        <f t="shared" si="46"/>
        <v>1104</v>
      </c>
      <c r="AZ41" s="7">
        <f t="shared" si="46"/>
        <v>364</v>
      </c>
      <c r="BA41" s="47">
        <f t="shared" si="46"/>
        <v>400</v>
      </c>
      <c r="BB41" s="7">
        <f t="shared" si="46"/>
        <v>1640</v>
      </c>
      <c r="BC41" s="7">
        <f t="shared" si="46"/>
        <v>855</v>
      </c>
      <c r="BD41" s="7">
        <f t="shared" si="46"/>
        <v>650</v>
      </c>
      <c r="BE41" s="7">
        <f t="shared" si="46"/>
        <v>638</v>
      </c>
      <c r="BF41" s="7">
        <f t="shared" si="46"/>
        <v>2013</v>
      </c>
      <c r="BG41" s="7">
        <f t="shared" si="46"/>
        <v>859</v>
      </c>
      <c r="BH41" s="7">
        <f t="shared" si="46"/>
        <v>190</v>
      </c>
      <c r="BI41" s="7">
        <f t="shared" si="46"/>
        <v>1885</v>
      </c>
      <c r="BJ41" s="7">
        <f t="shared" si="46"/>
        <v>1444</v>
      </c>
      <c r="BK41" s="7">
        <f t="shared" si="46"/>
        <v>1881</v>
      </c>
      <c r="BL41" s="7">
        <f t="shared" si="46"/>
        <v>828</v>
      </c>
    </row>
    <row r="42" ht="13.5" customHeight="1">
      <c r="A42" s="36">
        <v>45697.0</v>
      </c>
      <c r="B42" s="37" t="s">
        <v>71</v>
      </c>
      <c r="C42" s="38"/>
      <c r="D42" s="39" t="s">
        <v>42</v>
      </c>
      <c r="E42" s="40">
        <f t="shared" si="2"/>
        <v>859</v>
      </c>
      <c r="F42" s="41">
        <v>2.0</v>
      </c>
      <c r="G42" s="41">
        <v>14.0</v>
      </c>
      <c r="H42" s="42">
        <f t="shared" si="22"/>
        <v>20</v>
      </c>
      <c r="I42" s="38"/>
      <c r="J42" s="43" t="s">
        <v>38</v>
      </c>
      <c r="K42" s="40">
        <f t="shared" si="4"/>
        <v>1104</v>
      </c>
      <c r="L42" s="44">
        <v>2.0</v>
      </c>
      <c r="M42" s="44">
        <v>22.0</v>
      </c>
      <c r="N42" s="42">
        <f t="shared" si="5"/>
        <v>28</v>
      </c>
      <c r="O42" s="38"/>
      <c r="P42" s="45" t="s">
        <v>72</v>
      </c>
      <c r="Q42" s="38"/>
      <c r="R42" s="45">
        <f>MIN(Rules!$E$2,(MAX(H42/N42,N42/H42)))</f>
        <v>1.4</v>
      </c>
      <c r="S42" s="45">
        <f>VLOOKUP(B42,Rules!A:B,2,FALSE)</f>
        <v>40</v>
      </c>
      <c r="T42" s="38"/>
      <c r="U42" s="46">
        <f>1/(10^(-(E42+(IF(P42="Y",Rules!$I$2,0))-K42)/Rules!$E$12)+1)</f>
        <v>0.3923389359</v>
      </c>
      <c r="V42" s="47">
        <f t="shared" si="6"/>
        <v>-22</v>
      </c>
      <c r="W42" s="47">
        <f t="shared" si="7"/>
        <v>22</v>
      </c>
      <c r="X42" s="47"/>
      <c r="Y42" s="47"/>
      <c r="Z42" s="48"/>
      <c r="AA42" s="7">
        <f t="shared" ref="AA42:BL42" si="47">IF($D42=AA$1,$E42+$V42,(IF($J42=AA$1,$K42+$W42,AA41)))</f>
        <v>1537</v>
      </c>
      <c r="AB42" s="7">
        <f t="shared" si="47"/>
        <v>594</v>
      </c>
      <c r="AC42" s="7">
        <f t="shared" si="47"/>
        <v>1480</v>
      </c>
      <c r="AD42" s="7">
        <f t="shared" si="47"/>
        <v>411</v>
      </c>
      <c r="AE42" s="7">
        <f t="shared" si="47"/>
        <v>2225</v>
      </c>
      <c r="AF42" s="7">
        <f t="shared" si="47"/>
        <v>2257</v>
      </c>
      <c r="AG42" s="7">
        <f t="shared" si="47"/>
        <v>1160</v>
      </c>
      <c r="AH42" s="7">
        <f t="shared" si="47"/>
        <v>1089</v>
      </c>
      <c r="AI42" s="7">
        <f t="shared" si="47"/>
        <v>1279</v>
      </c>
      <c r="AJ42" s="7">
        <f t="shared" si="47"/>
        <v>1886</v>
      </c>
      <c r="AK42" s="7">
        <f t="shared" si="47"/>
        <v>550</v>
      </c>
      <c r="AL42" s="7">
        <f t="shared" si="47"/>
        <v>717</v>
      </c>
      <c r="AM42" s="7">
        <f t="shared" si="47"/>
        <v>2050</v>
      </c>
      <c r="AN42" s="7">
        <f t="shared" si="47"/>
        <v>1305</v>
      </c>
      <c r="AO42" s="7">
        <f t="shared" si="47"/>
        <v>1366</v>
      </c>
      <c r="AP42" s="7">
        <f t="shared" si="47"/>
        <v>2141</v>
      </c>
      <c r="AQ42" s="7">
        <f t="shared" si="47"/>
        <v>126</v>
      </c>
      <c r="AR42" s="7">
        <f t="shared" si="47"/>
        <v>1519</v>
      </c>
      <c r="AS42" s="7">
        <f t="shared" si="47"/>
        <v>288</v>
      </c>
      <c r="AT42" s="7">
        <f t="shared" si="47"/>
        <v>2345</v>
      </c>
      <c r="AU42" s="7">
        <f t="shared" si="47"/>
        <v>959</v>
      </c>
      <c r="AV42" s="7">
        <f t="shared" si="47"/>
        <v>361</v>
      </c>
      <c r="AW42" s="7">
        <f t="shared" si="47"/>
        <v>541</v>
      </c>
      <c r="AX42" s="7">
        <f t="shared" si="47"/>
        <v>897</v>
      </c>
      <c r="AY42" s="7">
        <f t="shared" si="47"/>
        <v>1126</v>
      </c>
      <c r="AZ42" s="7">
        <f t="shared" si="47"/>
        <v>364</v>
      </c>
      <c r="BA42" s="47">
        <f t="shared" si="47"/>
        <v>400</v>
      </c>
      <c r="BB42" s="7">
        <f t="shared" si="47"/>
        <v>1640</v>
      </c>
      <c r="BC42" s="7">
        <f t="shared" si="47"/>
        <v>855</v>
      </c>
      <c r="BD42" s="7">
        <f t="shared" si="47"/>
        <v>650</v>
      </c>
      <c r="BE42" s="7">
        <f t="shared" si="47"/>
        <v>638</v>
      </c>
      <c r="BF42" s="7">
        <f t="shared" si="47"/>
        <v>2013</v>
      </c>
      <c r="BG42" s="7">
        <f t="shared" si="47"/>
        <v>837</v>
      </c>
      <c r="BH42" s="7">
        <f t="shared" si="47"/>
        <v>190</v>
      </c>
      <c r="BI42" s="7">
        <f t="shared" si="47"/>
        <v>1885</v>
      </c>
      <c r="BJ42" s="7">
        <f t="shared" si="47"/>
        <v>1444</v>
      </c>
      <c r="BK42" s="7">
        <f t="shared" si="47"/>
        <v>1881</v>
      </c>
      <c r="BL42" s="7">
        <f t="shared" si="47"/>
        <v>828</v>
      </c>
    </row>
    <row r="43" ht="13.5" customHeight="1">
      <c r="A43" s="36">
        <v>45697.0</v>
      </c>
      <c r="B43" s="37" t="s">
        <v>71</v>
      </c>
      <c r="C43" s="38"/>
      <c r="D43" s="39" t="s">
        <v>34</v>
      </c>
      <c r="E43" s="40">
        <f t="shared" si="2"/>
        <v>1305</v>
      </c>
      <c r="F43" s="41">
        <v>5.0</v>
      </c>
      <c r="G43" s="41">
        <v>20.0</v>
      </c>
      <c r="H43" s="42">
        <f t="shared" si="22"/>
        <v>35</v>
      </c>
      <c r="I43" s="38"/>
      <c r="J43" s="43" t="s">
        <v>35</v>
      </c>
      <c r="K43" s="40">
        <f t="shared" si="4"/>
        <v>1160</v>
      </c>
      <c r="L43" s="44">
        <v>1.0</v>
      </c>
      <c r="M43" s="44">
        <v>12.0</v>
      </c>
      <c r="N43" s="42">
        <f t="shared" si="5"/>
        <v>15</v>
      </c>
      <c r="O43" s="38"/>
      <c r="P43" s="45" t="s">
        <v>72</v>
      </c>
      <c r="Q43" s="38"/>
      <c r="R43" s="45">
        <f>MIN(Rules!$E$2,(MAX(H43/N43,N43/H43)))</f>
        <v>2</v>
      </c>
      <c r="S43" s="45">
        <f>VLOOKUP(B43,Rules!A:B,2,FALSE)</f>
        <v>40</v>
      </c>
      <c r="T43" s="38"/>
      <c r="U43" s="46">
        <f>1/(10^(-(E43+(IF(P43="Y",Rules!$I$2,0))-K43)/Rules!$E$12)+1)</f>
        <v>0.7955199003</v>
      </c>
      <c r="V43" s="47">
        <f t="shared" si="6"/>
        <v>16</v>
      </c>
      <c r="W43" s="47">
        <f t="shared" si="7"/>
        <v>-16</v>
      </c>
      <c r="X43" s="47"/>
      <c r="Y43" s="47"/>
      <c r="Z43" s="48"/>
      <c r="AA43" s="7">
        <f t="shared" ref="AA43:BL43" si="48">IF($D43=AA$1,$E43+$V43,(IF($J43=AA$1,$K43+$W43,AA42)))</f>
        <v>1537</v>
      </c>
      <c r="AB43" s="7">
        <f t="shared" si="48"/>
        <v>594</v>
      </c>
      <c r="AC43" s="7">
        <f t="shared" si="48"/>
        <v>1480</v>
      </c>
      <c r="AD43" s="7">
        <f t="shared" si="48"/>
        <v>411</v>
      </c>
      <c r="AE43" s="7">
        <f t="shared" si="48"/>
        <v>2225</v>
      </c>
      <c r="AF43" s="7">
        <f t="shared" si="48"/>
        <v>2257</v>
      </c>
      <c r="AG43" s="7">
        <f t="shared" si="48"/>
        <v>1144</v>
      </c>
      <c r="AH43" s="7">
        <f t="shared" si="48"/>
        <v>1089</v>
      </c>
      <c r="AI43" s="7">
        <f t="shared" si="48"/>
        <v>1279</v>
      </c>
      <c r="AJ43" s="7">
        <f t="shared" si="48"/>
        <v>1886</v>
      </c>
      <c r="AK43" s="7">
        <f t="shared" si="48"/>
        <v>550</v>
      </c>
      <c r="AL43" s="7">
        <f t="shared" si="48"/>
        <v>717</v>
      </c>
      <c r="AM43" s="7">
        <f t="shared" si="48"/>
        <v>2050</v>
      </c>
      <c r="AN43" s="7">
        <f t="shared" si="48"/>
        <v>1321</v>
      </c>
      <c r="AO43" s="7">
        <f t="shared" si="48"/>
        <v>1366</v>
      </c>
      <c r="AP43" s="7">
        <f t="shared" si="48"/>
        <v>2141</v>
      </c>
      <c r="AQ43" s="7">
        <f t="shared" si="48"/>
        <v>126</v>
      </c>
      <c r="AR43" s="7">
        <f t="shared" si="48"/>
        <v>1519</v>
      </c>
      <c r="AS43" s="7">
        <f t="shared" si="48"/>
        <v>288</v>
      </c>
      <c r="AT43" s="7">
        <f t="shared" si="48"/>
        <v>2345</v>
      </c>
      <c r="AU43" s="7">
        <f t="shared" si="48"/>
        <v>959</v>
      </c>
      <c r="AV43" s="7">
        <f t="shared" si="48"/>
        <v>361</v>
      </c>
      <c r="AW43" s="7">
        <f t="shared" si="48"/>
        <v>541</v>
      </c>
      <c r="AX43" s="7">
        <f t="shared" si="48"/>
        <v>897</v>
      </c>
      <c r="AY43" s="7">
        <f t="shared" si="48"/>
        <v>1126</v>
      </c>
      <c r="AZ43" s="7">
        <f t="shared" si="48"/>
        <v>364</v>
      </c>
      <c r="BA43" s="47">
        <f t="shared" si="48"/>
        <v>400</v>
      </c>
      <c r="BB43" s="7">
        <f t="shared" si="48"/>
        <v>1640</v>
      </c>
      <c r="BC43" s="7">
        <f t="shared" si="48"/>
        <v>855</v>
      </c>
      <c r="BD43" s="7">
        <f t="shared" si="48"/>
        <v>650</v>
      </c>
      <c r="BE43" s="7">
        <f t="shared" si="48"/>
        <v>638</v>
      </c>
      <c r="BF43" s="7">
        <f t="shared" si="48"/>
        <v>2013</v>
      </c>
      <c r="BG43" s="7">
        <f t="shared" si="48"/>
        <v>837</v>
      </c>
      <c r="BH43" s="7">
        <f t="shared" si="48"/>
        <v>190</v>
      </c>
      <c r="BI43" s="7">
        <f t="shared" si="48"/>
        <v>1885</v>
      </c>
      <c r="BJ43" s="7">
        <f t="shared" si="48"/>
        <v>1444</v>
      </c>
      <c r="BK43" s="7">
        <f t="shared" si="48"/>
        <v>1881</v>
      </c>
      <c r="BL43" s="7">
        <f t="shared" si="48"/>
        <v>828</v>
      </c>
    </row>
    <row r="44" ht="13.5" customHeight="1">
      <c r="A44" s="36">
        <v>45697.0</v>
      </c>
      <c r="B44" s="37" t="s">
        <v>71</v>
      </c>
      <c r="C44" s="38"/>
      <c r="D44" s="39" t="s">
        <v>43</v>
      </c>
      <c r="E44" s="40">
        <f t="shared" si="2"/>
        <v>594</v>
      </c>
      <c r="F44" s="41">
        <v>0.0</v>
      </c>
      <c r="G44" s="41">
        <v>16.0</v>
      </c>
      <c r="H44" s="42">
        <f t="shared" si="22"/>
        <v>16</v>
      </c>
      <c r="I44" s="38"/>
      <c r="J44" s="43" t="s">
        <v>40</v>
      </c>
      <c r="K44" s="40">
        <f t="shared" si="4"/>
        <v>828</v>
      </c>
      <c r="L44" s="44">
        <v>2.0</v>
      </c>
      <c r="M44" s="44">
        <v>19.0</v>
      </c>
      <c r="N44" s="42">
        <f t="shared" si="5"/>
        <v>25</v>
      </c>
      <c r="O44" s="38"/>
      <c r="P44" s="45" t="s">
        <v>72</v>
      </c>
      <c r="Q44" s="38"/>
      <c r="R44" s="45">
        <f>MIN(Rules!$E$2,(MAX(H44/N44,N44/H44)))</f>
        <v>1.5625</v>
      </c>
      <c r="S44" s="45">
        <f>VLOOKUP(B44,Rules!A:B,2,FALSE)</f>
        <v>40</v>
      </c>
      <c r="T44" s="38"/>
      <c r="U44" s="46">
        <f>1/(10^(-(E44+(IF(P44="Y",Rules!$I$2,0))-K44)/Rules!$E$12)+1)</f>
        <v>0.4044796113</v>
      </c>
      <c r="V44" s="47">
        <f t="shared" si="6"/>
        <v>-25</v>
      </c>
      <c r="W44" s="47">
        <f t="shared" si="7"/>
        <v>25</v>
      </c>
      <c r="X44" s="47"/>
      <c r="Y44" s="47"/>
      <c r="Z44" s="48"/>
      <c r="AA44" s="7">
        <f t="shared" ref="AA44:BL44" si="49">IF($D44=AA$1,$E44+$V44,(IF($J44=AA$1,$K44+$W44,AA43)))</f>
        <v>1537</v>
      </c>
      <c r="AB44" s="7">
        <f t="shared" si="49"/>
        <v>569</v>
      </c>
      <c r="AC44" s="7">
        <f t="shared" si="49"/>
        <v>1480</v>
      </c>
      <c r="AD44" s="7">
        <f t="shared" si="49"/>
        <v>411</v>
      </c>
      <c r="AE44" s="7">
        <f t="shared" si="49"/>
        <v>2225</v>
      </c>
      <c r="AF44" s="7">
        <f t="shared" si="49"/>
        <v>2257</v>
      </c>
      <c r="AG44" s="7">
        <f t="shared" si="49"/>
        <v>1144</v>
      </c>
      <c r="AH44" s="7">
        <f t="shared" si="49"/>
        <v>1089</v>
      </c>
      <c r="AI44" s="7">
        <f t="shared" si="49"/>
        <v>1279</v>
      </c>
      <c r="AJ44" s="7">
        <f t="shared" si="49"/>
        <v>1886</v>
      </c>
      <c r="AK44" s="7">
        <f t="shared" si="49"/>
        <v>550</v>
      </c>
      <c r="AL44" s="7">
        <f t="shared" si="49"/>
        <v>717</v>
      </c>
      <c r="AM44" s="7">
        <f t="shared" si="49"/>
        <v>2050</v>
      </c>
      <c r="AN44" s="7">
        <f t="shared" si="49"/>
        <v>1321</v>
      </c>
      <c r="AO44" s="7">
        <f t="shared" si="49"/>
        <v>1366</v>
      </c>
      <c r="AP44" s="7">
        <f t="shared" si="49"/>
        <v>2141</v>
      </c>
      <c r="AQ44" s="7">
        <f t="shared" si="49"/>
        <v>126</v>
      </c>
      <c r="AR44" s="7">
        <f t="shared" si="49"/>
        <v>1519</v>
      </c>
      <c r="AS44" s="7">
        <f t="shared" si="49"/>
        <v>288</v>
      </c>
      <c r="AT44" s="7">
        <f t="shared" si="49"/>
        <v>2345</v>
      </c>
      <c r="AU44" s="7">
        <f t="shared" si="49"/>
        <v>959</v>
      </c>
      <c r="AV44" s="7">
        <f t="shared" si="49"/>
        <v>361</v>
      </c>
      <c r="AW44" s="7">
        <f t="shared" si="49"/>
        <v>541</v>
      </c>
      <c r="AX44" s="7">
        <f t="shared" si="49"/>
        <v>897</v>
      </c>
      <c r="AY44" s="7">
        <f t="shared" si="49"/>
        <v>1126</v>
      </c>
      <c r="AZ44" s="7">
        <f t="shared" si="49"/>
        <v>364</v>
      </c>
      <c r="BA44" s="47">
        <f t="shared" si="49"/>
        <v>400</v>
      </c>
      <c r="BB44" s="7">
        <f t="shared" si="49"/>
        <v>1640</v>
      </c>
      <c r="BC44" s="7">
        <f t="shared" si="49"/>
        <v>855</v>
      </c>
      <c r="BD44" s="7">
        <f t="shared" si="49"/>
        <v>650</v>
      </c>
      <c r="BE44" s="7">
        <f t="shared" si="49"/>
        <v>638</v>
      </c>
      <c r="BF44" s="7">
        <f t="shared" si="49"/>
        <v>2013</v>
      </c>
      <c r="BG44" s="7">
        <f t="shared" si="49"/>
        <v>837</v>
      </c>
      <c r="BH44" s="7">
        <f t="shared" si="49"/>
        <v>190</v>
      </c>
      <c r="BI44" s="7">
        <f t="shared" si="49"/>
        <v>1885</v>
      </c>
      <c r="BJ44" s="7">
        <f t="shared" si="49"/>
        <v>1444</v>
      </c>
      <c r="BK44" s="7">
        <f t="shared" si="49"/>
        <v>1881</v>
      </c>
      <c r="BL44" s="7">
        <f t="shared" si="49"/>
        <v>853</v>
      </c>
    </row>
    <row r="45" ht="13.5" customHeight="1">
      <c r="A45" s="36">
        <v>45697.0</v>
      </c>
      <c r="B45" s="37" t="s">
        <v>71</v>
      </c>
      <c r="C45" s="38"/>
      <c r="D45" s="39" t="s">
        <v>44</v>
      </c>
      <c r="E45" s="40">
        <f t="shared" si="2"/>
        <v>650</v>
      </c>
      <c r="F45" s="41">
        <v>0.0</v>
      </c>
      <c r="G45" s="41">
        <v>13.0</v>
      </c>
      <c r="H45" s="42">
        <f t="shared" si="22"/>
        <v>13</v>
      </c>
      <c r="I45" s="38"/>
      <c r="J45" s="43" t="s">
        <v>39</v>
      </c>
      <c r="K45" s="40">
        <f t="shared" si="4"/>
        <v>897</v>
      </c>
      <c r="L45" s="44">
        <v>1.0</v>
      </c>
      <c r="M45" s="44">
        <v>12.0</v>
      </c>
      <c r="N45" s="42">
        <f t="shared" si="5"/>
        <v>15</v>
      </c>
      <c r="O45" s="38"/>
      <c r="P45" s="45" t="s">
        <v>72</v>
      </c>
      <c r="Q45" s="38"/>
      <c r="R45" s="45">
        <f>MIN(Rules!$E$2,(MAX(H45/N45,N45/H45)))</f>
        <v>1.153846154</v>
      </c>
      <c r="S45" s="45">
        <f>VLOOKUP(B45,Rules!A:B,2,FALSE)</f>
        <v>40</v>
      </c>
      <c r="T45" s="38"/>
      <c r="U45" s="46">
        <f>1/(10^(-(E45+(IF(P45="Y",Rules!$I$2,0))-K45)/Rules!$E$12)+1)</f>
        <v>0.3901452977</v>
      </c>
      <c r="V45" s="47">
        <f t="shared" si="6"/>
        <v>-18</v>
      </c>
      <c r="W45" s="47">
        <f t="shared" si="7"/>
        <v>18</v>
      </c>
      <c r="X45" s="47"/>
      <c r="Y45" s="47"/>
      <c r="Z45" s="48"/>
      <c r="AA45" s="7">
        <f t="shared" ref="AA45:BL45" si="50">IF($D45=AA$1,$E45+$V45,(IF($J45=AA$1,$K45+$W45,AA44)))</f>
        <v>1537</v>
      </c>
      <c r="AB45" s="7">
        <f t="shared" si="50"/>
        <v>569</v>
      </c>
      <c r="AC45" s="7">
        <f t="shared" si="50"/>
        <v>1480</v>
      </c>
      <c r="AD45" s="7">
        <f t="shared" si="50"/>
        <v>411</v>
      </c>
      <c r="AE45" s="7">
        <f t="shared" si="50"/>
        <v>2225</v>
      </c>
      <c r="AF45" s="7">
        <f t="shared" si="50"/>
        <v>2257</v>
      </c>
      <c r="AG45" s="7">
        <f t="shared" si="50"/>
        <v>1144</v>
      </c>
      <c r="AH45" s="7">
        <f t="shared" si="50"/>
        <v>1089</v>
      </c>
      <c r="AI45" s="7">
        <f t="shared" si="50"/>
        <v>1279</v>
      </c>
      <c r="AJ45" s="7">
        <f t="shared" si="50"/>
        <v>1886</v>
      </c>
      <c r="AK45" s="7">
        <f t="shared" si="50"/>
        <v>550</v>
      </c>
      <c r="AL45" s="7">
        <f t="shared" si="50"/>
        <v>717</v>
      </c>
      <c r="AM45" s="7">
        <f t="shared" si="50"/>
        <v>2050</v>
      </c>
      <c r="AN45" s="7">
        <f t="shared" si="50"/>
        <v>1321</v>
      </c>
      <c r="AO45" s="7">
        <f t="shared" si="50"/>
        <v>1366</v>
      </c>
      <c r="AP45" s="7">
        <f t="shared" si="50"/>
        <v>2141</v>
      </c>
      <c r="AQ45" s="7">
        <f t="shared" si="50"/>
        <v>126</v>
      </c>
      <c r="AR45" s="7">
        <f t="shared" si="50"/>
        <v>1519</v>
      </c>
      <c r="AS45" s="7">
        <f t="shared" si="50"/>
        <v>288</v>
      </c>
      <c r="AT45" s="7">
        <f t="shared" si="50"/>
        <v>2345</v>
      </c>
      <c r="AU45" s="7">
        <f t="shared" si="50"/>
        <v>959</v>
      </c>
      <c r="AV45" s="7">
        <f t="shared" si="50"/>
        <v>361</v>
      </c>
      <c r="AW45" s="7">
        <f t="shared" si="50"/>
        <v>541</v>
      </c>
      <c r="AX45" s="7">
        <f t="shared" si="50"/>
        <v>915</v>
      </c>
      <c r="AY45" s="7">
        <f t="shared" si="50"/>
        <v>1126</v>
      </c>
      <c r="AZ45" s="7">
        <f t="shared" si="50"/>
        <v>364</v>
      </c>
      <c r="BA45" s="47">
        <f t="shared" si="50"/>
        <v>400</v>
      </c>
      <c r="BB45" s="7">
        <f t="shared" si="50"/>
        <v>1640</v>
      </c>
      <c r="BC45" s="7">
        <f t="shared" si="50"/>
        <v>855</v>
      </c>
      <c r="BD45" s="7">
        <f t="shared" si="50"/>
        <v>632</v>
      </c>
      <c r="BE45" s="7">
        <f t="shared" si="50"/>
        <v>638</v>
      </c>
      <c r="BF45" s="7">
        <f t="shared" si="50"/>
        <v>2013</v>
      </c>
      <c r="BG45" s="7">
        <f t="shared" si="50"/>
        <v>837</v>
      </c>
      <c r="BH45" s="7">
        <f t="shared" si="50"/>
        <v>190</v>
      </c>
      <c r="BI45" s="7">
        <f t="shared" si="50"/>
        <v>1885</v>
      </c>
      <c r="BJ45" s="7">
        <f t="shared" si="50"/>
        <v>1444</v>
      </c>
      <c r="BK45" s="7">
        <f t="shared" si="50"/>
        <v>1881</v>
      </c>
      <c r="BL45" s="7">
        <f t="shared" si="50"/>
        <v>853</v>
      </c>
    </row>
    <row r="46" ht="13.5" customHeight="1">
      <c r="A46" s="36">
        <v>45697.0</v>
      </c>
      <c r="B46" s="37" t="s">
        <v>71</v>
      </c>
      <c r="C46" s="38"/>
      <c r="D46" s="39" t="s">
        <v>36</v>
      </c>
      <c r="E46" s="40">
        <f t="shared" si="2"/>
        <v>959</v>
      </c>
      <c r="F46" s="41">
        <v>1.0</v>
      </c>
      <c r="G46" s="41">
        <v>19.0</v>
      </c>
      <c r="H46" s="42">
        <f t="shared" si="22"/>
        <v>22</v>
      </c>
      <c r="I46" s="38"/>
      <c r="J46" s="43" t="s">
        <v>49</v>
      </c>
      <c r="K46" s="40">
        <f t="shared" si="4"/>
        <v>411</v>
      </c>
      <c r="L46" s="44">
        <v>1.0</v>
      </c>
      <c r="M46" s="44">
        <v>10.0</v>
      </c>
      <c r="N46" s="42">
        <f t="shared" si="5"/>
        <v>13</v>
      </c>
      <c r="O46" s="38"/>
      <c r="P46" s="45" t="s">
        <v>72</v>
      </c>
      <c r="Q46" s="38"/>
      <c r="R46" s="45">
        <f>MIN(Rules!$E$2,(MAX(H46/N46,N46/H46)))</f>
        <v>1.692307692</v>
      </c>
      <c r="S46" s="45">
        <f>VLOOKUP(B46,Rules!A:B,2,FALSE)</f>
        <v>40</v>
      </c>
      <c r="T46" s="38"/>
      <c r="U46" s="46">
        <f>1/(10^(-(E46+(IF(P46="Y",Rules!$I$2,0))-K46)/Rules!$E$12)+1)</f>
        <v>0.9613729195</v>
      </c>
      <c r="V46" s="47">
        <f t="shared" si="6"/>
        <v>3</v>
      </c>
      <c r="W46" s="47">
        <f t="shared" si="7"/>
        <v>-3</v>
      </c>
      <c r="X46" s="47"/>
      <c r="Y46" s="47"/>
      <c r="Z46" s="48"/>
      <c r="AA46" s="7">
        <f t="shared" ref="AA46:BL46" si="51">IF($D46=AA$1,$E46+$V46,(IF($J46=AA$1,$K46+$W46,AA45)))</f>
        <v>1537</v>
      </c>
      <c r="AB46" s="7">
        <f t="shared" si="51"/>
        <v>569</v>
      </c>
      <c r="AC46" s="7">
        <f t="shared" si="51"/>
        <v>1480</v>
      </c>
      <c r="AD46" s="7">
        <f t="shared" si="51"/>
        <v>408</v>
      </c>
      <c r="AE46" s="7">
        <f t="shared" si="51"/>
        <v>2225</v>
      </c>
      <c r="AF46" s="7">
        <f t="shared" si="51"/>
        <v>2257</v>
      </c>
      <c r="AG46" s="7">
        <f t="shared" si="51"/>
        <v>1144</v>
      </c>
      <c r="AH46" s="7">
        <f t="shared" si="51"/>
        <v>1089</v>
      </c>
      <c r="AI46" s="7">
        <f t="shared" si="51"/>
        <v>1279</v>
      </c>
      <c r="AJ46" s="7">
        <f t="shared" si="51"/>
        <v>1886</v>
      </c>
      <c r="AK46" s="7">
        <f t="shared" si="51"/>
        <v>550</v>
      </c>
      <c r="AL46" s="7">
        <f t="shared" si="51"/>
        <v>717</v>
      </c>
      <c r="AM46" s="7">
        <f t="shared" si="51"/>
        <v>2050</v>
      </c>
      <c r="AN46" s="7">
        <f t="shared" si="51"/>
        <v>1321</v>
      </c>
      <c r="AO46" s="7">
        <f t="shared" si="51"/>
        <v>1366</v>
      </c>
      <c r="AP46" s="7">
        <f t="shared" si="51"/>
        <v>2141</v>
      </c>
      <c r="AQ46" s="7">
        <f t="shared" si="51"/>
        <v>126</v>
      </c>
      <c r="AR46" s="7">
        <f t="shared" si="51"/>
        <v>1519</v>
      </c>
      <c r="AS46" s="7">
        <f t="shared" si="51"/>
        <v>288</v>
      </c>
      <c r="AT46" s="7">
        <f t="shared" si="51"/>
        <v>2345</v>
      </c>
      <c r="AU46" s="7">
        <f t="shared" si="51"/>
        <v>962</v>
      </c>
      <c r="AV46" s="7">
        <f t="shared" si="51"/>
        <v>361</v>
      </c>
      <c r="AW46" s="7">
        <f t="shared" si="51"/>
        <v>541</v>
      </c>
      <c r="AX46" s="7">
        <f t="shared" si="51"/>
        <v>915</v>
      </c>
      <c r="AY46" s="7">
        <f t="shared" si="51"/>
        <v>1126</v>
      </c>
      <c r="AZ46" s="7">
        <f t="shared" si="51"/>
        <v>364</v>
      </c>
      <c r="BA46" s="47">
        <f t="shared" si="51"/>
        <v>400</v>
      </c>
      <c r="BB46" s="7">
        <f t="shared" si="51"/>
        <v>1640</v>
      </c>
      <c r="BC46" s="7">
        <f t="shared" si="51"/>
        <v>855</v>
      </c>
      <c r="BD46" s="7">
        <f t="shared" si="51"/>
        <v>632</v>
      </c>
      <c r="BE46" s="7">
        <f t="shared" si="51"/>
        <v>638</v>
      </c>
      <c r="BF46" s="7">
        <f t="shared" si="51"/>
        <v>2013</v>
      </c>
      <c r="BG46" s="7">
        <f t="shared" si="51"/>
        <v>837</v>
      </c>
      <c r="BH46" s="7">
        <f t="shared" si="51"/>
        <v>190</v>
      </c>
      <c r="BI46" s="7">
        <f t="shared" si="51"/>
        <v>1885</v>
      </c>
      <c r="BJ46" s="7">
        <f t="shared" si="51"/>
        <v>1444</v>
      </c>
      <c r="BK46" s="7">
        <f t="shared" si="51"/>
        <v>1881</v>
      </c>
      <c r="BL46" s="7">
        <f t="shared" si="51"/>
        <v>853</v>
      </c>
    </row>
    <row r="47" ht="13.5" customHeight="1">
      <c r="A47" s="36">
        <v>45697.0</v>
      </c>
      <c r="B47" s="37" t="s">
        <v>71</v>
      </c>
      <c r="C47" s="38"/>
      <c r="D47" s="39" t="s">
        <v>48</v>
      </c>
      <c r="E47" s="40">
        <f t="shared" si="2"/>
        <v>550</v>
      </c>
      <c r="F47" s="41">
        <v>2.0</v>
      </c>
      <c r="G47" s="41">
        <v>14.0</v>
      </c>
      <c r="H47" s="42">
        <f t="shared" si="22"/>
        <v>20</v>
      </c>
      <c r="I47" s="38"/>
      <c r="J47" s="43" t="s">
        <v>51</v>
      </c>
      <c r="K47" s="40">
        <f t="shared" si="4"/>
        <v>364</v>
      </c>
      <c r="L47" s="44">
        <v>0.0</v>
      </c>
      <c r="M47" s="44">
        <v>15.0</v>
      </c>
      <c r="N47" s="42">
        <f t="shared" si="5"/>
        <v>15</v>
      </c>
      <c r="O47" s="38"/>
      <c r="P47" s="45" t="s">
        <v>72</v>
      </c>
      <c r="Q47" s="38"/>
      <c r="R47" s="45">
        <f>MIN(Rules!$E$2,(MAX(H47/N47,N47/H47)))</f>
        <v>1.333333333</v>
      </c>
      <c r="S47" s="45">
        <f>VLOOKUP(B47,Rules!A:B,2,FALSE)</f>
        <v>40</v>
      </c>
      <c r="T47" s="38"/>
      <c r="U47" s="46">
        <f>1/(10^(-(E47+(IF(P47="Y",Rules!$I$2,0))-K47)/Rules!$E$12)+1)</f>
        <v>0.8245288055</v>
      </c>
      <c r="V47" s="47">
        <f t="shared" si="6"/>
        <v>9</v>
      </c>
      <c r="W47" s="47">
        <f t="shared" si="7"/>
        <v>-9</v>
      </c>
      <c r="X47" s="47"/>
      <c r="Y47" s="47"/>
      <c r="Z47" s="48"/>
      <c r="AA47" s="7">
        <f t="shared" ref="AA47:BL47" si="52">IF($D47=AA$1,$E47+$V47,(IF($J47=AA$1,$K47+$W47,AA46)))</f>
        <v>1537</v>
      </c>
      <c r="AB47" s="7">
        <f t="shared" si="52"/>
        <v>569</v>
      </c>
      <c r="AC47" s="7">
        <f t="shared" si="52"/>
        <v>1480</v>
      </c>
      <c r="AD47" s="7">
        <f t="shared" si="52"/>
        <v>408</v>
      </c>
      <c r="AE47" s="7">
        <f t="shared" si="52"/>
        <v>2225</v>
      </c>
      <c r="AF47" s="7">
        <f t="shared" si="52"/>
        <v>2257</v>
      </c>
      <c r="AG47" s="7">
        <f t="shared" si="52"/>
        <v>1144</v>
      </c>
      <c r="AH47" s="7">
        <f t="shared" si="52"/>
        <v>1089</v>
      </c>
      <c r="AI47" s="7">
        <f t="shared" si="52"/>
        <v>1279</v>
      </c>
      <c r="AJ47" s="7">
        <f t="shared" si="52"/>
        <v>1886</v>
      </c>
      <c r="AK47" s="7">
        <f t="shared" si="52"/>
        <v>559</v>
      </c>
      <c r="AL47" s="7">
        <f t="shared" si="52"/>
        <v>717</v>
      </c>
      <c r="AM47" s="7">
        <f t="shared" si="52"/>
        <v>2050</v>
      </c>
      <c r="AN47" s="7">
        <f t="shared" si="52"/>
        <v>1321</v>
      </c>
      <c r="AO47" s="7">
        <f t="shared" si="52"/>
        <v>1366</v>
      </c>
      <c r="AP47" s="7">
        <f t="shared" si="52"/>
        <v>2141</v>
      </c>
      <c r="AQ47" s="7">
        <f t="shared" si="52"/>
        <v>126</v>
      </c>
      <c r="AR47" s="7">
        <f t="shared" si="52"/>
        <v>1519</v>
      </c>
      <c r="AS47" s="7">
        <f t="shared" si="52"/>
        <v>288</v>
      </c>
      <c r="AT47" s="7">
        <f t="shared" si="52"/>
        <v>2345</v>
      </c>
      <c r="AU47" s="7">
        <f t="shared" si="52"/>
        <v>962</v>
      </c>
      <c r="AV47" s="7">
        <f t="shared" si="52"/>
        <v>361</v>
      </c>
      <c r="AW47" s="7">
        <f t="shared" si="52"/>
        <v>541</v>
      </c>
      <c r="AX47" s="7">
        <f t="shared" si="52"/>
        <v>915</v>
      </c>
      <c r="AY47" s="7">
        <f t="shared" si="52"/>
        <v>1126</v>
      </c>
      <c r="AZ47" s="7">
        <f t="shared" si="52"/>
        <v>355</v>
      </c>
      <c r="BA47" s="47">
        <f t="shared" si="52"/>
        <v>400</v>
      </c>
      <c r="BB47" s="7">
        <f t="shared" si="52"/>
        <v>1640</v>
      </c>
      <c r="BC47" s="7">
        <f t="shared" si="52"/>
        <v>855</v>
      </c>
      <c r="BD47" s="7">
        <f t="shared" si="52"/>
        <v>632</v>
      </c>
      <c r="BE47" s="7">
        <f t="shared" si="52"/>
        <v>638</v>
      </c>
      <c r="BF47" s="7">
        <f t="shared" si="52"/>
        <v>2013</v>
      </c>
      <c r="BG47" s="7">
        <f t="shared" si="52"/>
        <v>837</v>
      </c>
      <c r="BH47" s="7">
        <f t="shared" si="52"/>
        <v>190</v>
      </c>
      <c r="BI47" s="7">
        <f t="shared" si="52"/>
        <v>1885</v>
      </c>
      <c r="BJ47" s="7">
        <f t="shared" si="52"/>
        <v>1444</v>
      </c>
      <c r="BK47" s="7">
        <f t="shared" si="52"/>
        <v>1881</v>
      </c>
      <c r="BL47" s="7">
        <f t="shared" si="52"/>
        <v>853</v>
      </c>
    </row>
    <row r="48" ht="13.5" customHeight="1">
      <c r="A48" s="36">
        <v>45710.0</v>
      </c>
      <c r="B48" s="37" t="s">
        <v>71</v>
      </c>
      <c r="C48" s="38"/>
      <c r="D48" s="39" t="s">
        <v>18</v>
      </c>
      <c r="E48" s="40">
        <f t="shared" si="2"/>
        <v>2013</v>
      </c>
      <c r="F48" s="41">
        <v>2.0</v>
      </c>
      <c r="G48" s="41">
        <v>22.0</v>
      </c>
      <c r="H48" s="42">
        <f t="shared" si="22"/>
        <v>28</v>
      </c>
      <c r="I48" s="38"/>
      <c r="J48" s="43" t="s">
        <v>19</v>
      </c>
      <c r="K48" s="40">
        <f t="shared" si="4"/>
        <v>2257</v>
      </c>
      <c r="L48" s="44">
        <v>1.0</v>
      </c>
      <c r="M48" s="44">
        <v>21.0</v>
      </c>
      <c r="N48" s="42">
        <f t="shared" si="5"/>
        <v>24</v>
      </c>
      <c r="O48" s="38"/>
      <c r="P48" s="45" t="s">
        <v>72</v>
      </c>
      <c r="Q48" s="38"/>
      <c r="R48" s="45">
        <f>MIN(Rules!$E$2,(MAX(H48/N48,N48/H48)))</f>
        <v>1.166666667</v>
      </c>
      <c r="S48" s="45">
        <f>VLOOKUP(B48,Rules!A:B,2,FALSE)</f>
        <v>40</v>
      </c>
      <c r="T48" s="38"/>
      <c r="U48" s="46">
        <f>1/(10^(-(E48+(IF(P48="Y",Rules!$I$2,0))-K48)/Rules!$E$12)+1)</f>
        <v>0.393437393</v>
      </c>
      <c r="V48" s="47">
        <f t="shared" si="6"/>
        <v>28</v>
      </c>
      <c r="W48" s="47">
        <f t="shared" si="7"/>
        <v>-28</v>
      </c>
      <c r="X48" s="47"/>
      <c r="Y48" s="47"/>
      <c r="Z48" s="48"/>
      <c r="AA48" s="7">
        <f t="shared" ref="AA48:BL48" si="53">IF($D48=AA$1,$E48+$V48,(IF($J48=AA$1,$K48+$W48,AA47)))</f>
        <v>1537</v>
      </c>
      <c r="AB48" s="7">
        <f t="shared" si="53"/>
        <v>569</v>
      </c>
      <c r="AC48" s="7">
        <f t="shared" si="53"/>
        <v>1480</v>
      </c>
      <c r="AD48" s="7">
        <f t="shared" si="53"/>
        <v>408</v>
      </c>
      <c r="AE48" s="7">
        <f t="shared" si="53"/>
        <v>2225</v>
      </c>
      <c r="AF48" s="7">
        <f t="shared" si="53"/>
        <v>2229</v>
      </c>
      <c r="AG48" s="7">
        <f t="shared" si="53"/>
        <v>1144</v>
      </c>
      <c r="AH48" s="7">
        <f t="shared" si="53"/>
        <v>1089</v>
      </c>
      <c r="AI48" s="7">
        <f t="shared" si="53"/>
        <v>1279</v>
      </c>
      <c r="AJ48" s="7">
        <f t="shared" si="53"/>
        <v>1886</v>
      </c>
      <c r="AK48" s="7">
        <f t="shared" si="53"/>
        <v>559</v>
      </c>
      <c r="AL48" s="7">
        <f t="shared" si="53"/>
        <v>717</v>
      </c>
      <c r="AM48" s="7">
        <f t="shared" si="53"/>
        <v>2050</v>
      </c>
      <c r="AN48" s="7">
        <f t="shared" si="53"/>
        <v>1321</v>
      </c>
      <c r="AO48" s="7">
        <f t="shared" si="53"/>
        <v>1366</v>
      </c>
      <c r="AP48" s="7">
        <f t="shared" si="53"/>
        <v>2141</v>
      </c>
      <c r="AQ48" s="7">
        <f t="shared" si="53"/>
        <v>126</v>
      </c>
      <c r="AR48" s="7">
        <f t="shared" si="53"/>
        <v>1519</v>
      </c>
      <c r="AS48" s="7">
        <f t="shared" si="53"/>
        <v>288</v>
      </c>
      <c r="AT48" s="7">
        <f t="shared" si="53"/>
        <v>2345</v>
      </c>
      <c r="AU48" s="7">
        <f t="shared" si="53"/>
        <v>962</v>
      </c>
      <c r="AV48" s="7">
        <f t="shared" si="53"/>
        <v>361</v>
      </c>
      <c r="AW48" s="7">
        <f t="shared" si="53"/>
        <v>541</v>
      </c>
      <c r="AX48" s="7">
        <f t="shared" si="53"/>
        <v>915</v>
      </c>
      <c r="AY48" s="7">
        <f t="shared" si="53"/>
        <v>1126</v>
      </c>
      <c r="AZ48" s="7">
        <f t="shared" si="53"/>
        <v>355</v>
      </c>
      <c r="BA48" s="47">
        <f t="shared" si="53"/>
        <v>400</v>
      </c>
      <c r="BB48" s="7">
        <f t="shared" si="53"/>
        <v>1640</v>
      </c>
      <c r="BC48" s="7">
        <f t="shared" si="53"/>
        <v>855</v>
      </c>
      <c r="BD48" s="7">
        <f t="shared" si="53"/>
        <v>632</v>
      </c>
      <c r="BE48" s="7">
        <f t="shared" si="53"/>
        <v>638</v>
      </c>
      <c r="BF48" s="7">
        <f t="shared" si="53"/>
        <v>2041</v>
      </c>
      <c r="BG48" s="7">
        <f t="shared" si="53"/>
        <v>837</v>
      </c>
      <c r="BH48" s="7">
        <f t="shared" si="53"/>
        <v>190</v>
      </c>
      <c r="BI48" s="7">
        <f t="shared" si="53"/>
        <v>1885</v>
      </c>
      <c r="BJ48" s="7">
        <f t="shared" si="53"/>
        <v>1444</v>
      </c>
      <c r="BK48" s="7">
        <f t="shared" si="53"/>
        <v>1881</v>
      </c>
      <c r="BL48" s="7">
        <f t="shared" si="53"/>
        <v>853</v>
      </c>
    </row>
    <row r="49" ht="13.5" customHeight="1">
      <c r="A49" s="36">
        <v>45710.0</v>
      </c>
      <c r="B49" s="37" t="s">
        <v>71</v>
      </c>
      <c r="C49" s="38"/>
      <c r="D49" s="39" t="s">
        <v>26</v>
      </c>
      <c r="E49" s="40">
        <f t="shared" si="2"/>
        <v>1886</v>
      </c>
      <c r="F49" s="41">
        <v>1.0</v>
      </c>
      <c r="G49" s="41">
        <v>23.0</v>
      </c>
      <c r="H49" s="42">
        <f t="shared" si="22"/>
        <v>26</v>
      </c>
      <c r="I49" s="38"/>
      <c r="J49" s="43" t="s">
        <v>27</v>
      </c>
      <c r="K49" s="40">
        <f t="shared" si="4"/>
        <v>1640</v>
      </c>
      <c r="L49" s="44">
        <v>0.0</v>
      </c>
      <c r="M49" s="44">
        <v>27.0</v>
      </c>
      <c r="N49" s="42">
        <f t="shared" si="5"/>
        <v>27</v>
      </c>
      <c r="O49" s="38"/>
      <c r="P49" s="45" t="s">
        <v>72</v>
      </c>
      <c r="Q49" s="38"/>
      <c r="R49" s="45">
        <f>MIN(Rules!$E$2,(MAX(H49/N49,N49/H49)))</f>
        <v>1.038461538</v>
      </c>
      <c r="S49" s="45">
        <f>VLOOKUP(B49,Rules!A:B,2,FALSE)</f>
        <v>40</v>
      </c>
      <c r="T49" s="38"/>
      <c r="U49" s="46">
        <f>1/(10^(-(E49+(IF(P49="Y",Rules!$I$2,0))-K49)/Rules!$E$12)+1)</f>
        <v>0.86100321</v>
      </c>
      <c r="V49" s="47">
        <f t="shared" si="6"/>
        <v>-36</v>
      </c>
      <c r="W49" s="47">
        <f t="shared" si="7"/>
        <v>36</v>
      </c>
      <c r="X49" s="47"/>
      <c r="Y49" s="47"/>
      <c r="Z49" s="48"/>
      <c r="AA49" s="7">
        <f t="shared" ref="AA49:BL49" si="54">IF($D49=AA$1,$E49+$V49,(IF($J49=AA$1,$K49+$W49,AA48)))</f>
        <v>1537</v>
      </c>
      <c r="AB49" s="7">
        <f t="shared" si="54"/>
        <v>569</v>
      </c>
      <c r="AC49" s="7">
        <f t="shared" si="54"/>
        <v>1480</v>
      </c>
      <c r="AD49" s="7">
        <f t="shared" si="54"/>
        <v>408</v>
      </c>
      <c r="AE49" s="7">
        <f t="shared" si="54"/>
        <v>2225</v>
      </c>
      <c r="AF49" s="7">
        <f t="shared" si="54"/>
        <v>2229</v>
      </c>
      <c r="AG49" s="7">
        <f t="shared" si="54"/>
        <v>1144</v>
      </c>
      <c r="AH49" s="7">
        <f t="shared" si="54"/>
        <v>1089</v>
      </c>
      <c r="AI49" s="7">
        <f t="shared" si="54"/>
        <v>1279</v>
      </c>
      <c r="AJ49" s="7">
        <f t="shared" si="54"/>
        <v>1850</v>
      </c>
      <c r="AK49" s="7">
        <f t="shared" si="54"/>
        <v>559</v>
      </c>
      <c r="AL49" s="7">
        <f t="shared" si="54"/>
        <v>717</v>
      </c>
      <c r="AM49" s="7">
        <f t="shared" si="54"/>
        <v>2050</v>
      </c>
      <c r="AN49" s="7">
        <f t="shared" si="54"/>
        <v>1321</v>
      </c>
      <c r="AO49" s="7">
        <f t="shared" si="54"/>
        <v>1366</v>
      </c>
      <c r="AP49" s="7">
        <f t="shared" si="54"/>
        <v>2141</v>
      </c>
      <c r="AQ49" s="7">
        <f t="shared" si="54"/>
        <v>126</v>
      </c>
      <c r="AR49" s="7">
        <f t="shared" si="54"/>
        <v>1519</v>
      </c>
      <c r="AS49" s="7">
        <f t="shared" si="54"/>
        <v>288</v>
      </c>
      <c r="AT49" s="7">
        <f t="shared" si="54"/>
        <v>2345</v>
      </c>
      <c r="AU49" s="7">
        <f t="shared" si="54"/>
        <v>962</v>
      </c>
      <c r="AV49" s="7">
        <f t="shared" si="54"/>
        <v>361</v>
      </c>
      <c r="AW49" s="7">
        <f t="shared" si="54"/>
        <v>541</v>
      </c>
      <c r="AX49" s="7">
        <f t="shared" si="54"/>
        <v>915</v>
      </c>
      <c r="AY49" s="7">
        <f t="shared" si="54"/>
        <v>1126</v>
      </c>
      <c r="AZ49" s="7">
        <f t="shared" si="54"/>
        <v>355</v>
      </c>
      <c r="BA49" s="47">
        <f t="shared" si="54"/>
        <v>400</v>
      </c>
      <c r="BB49" s="7">
        <f t="shared" si="54"/>
        <v>1676</v>
      </c>
      <c r="BC49" s="7">
        <f t="shared" si="54"/>
        <v>855</v>
      </c>
      <c r="BD49" s="7">
        <f t="shared" si="54"/>
        <v>632</v>
      </c>
      <c r="BE49" s="7">
        <f t="shared" si="54"/>
        <v>638</v>
      </c>
      <c r="BF49" s="7">
        <f t="shared" si="54"/>
        <v>2041</v>
      </c>
      <c r="BG49" s="7">
        <f t="shared" si="54"/>
        <v>837</v>
      </c>
      <c r="BH49" s="7">
        <f t="shared" si="54"/>
        <v>190</v>
      </c>
      <c r="BI49" s="7">
        <f t="shared" si="54"/>
        <v>1885</v>
      </c>
      <c r="BJ49" s="7">
        <f t="shared" si="54"/>
        <v>1444</v>
      </c>
      <c r="BK49" s="7">
        <f t="shared" si="54"/>
        <v>1881</v>
      </c>
      <c r="BL49" s="7">
        <f t="shared" si="54"/>
        <v>853</v>
      </c>
    </row>
    <row r="50" ht="13.5" customHeight="1">
      <c r="A50" s="36">
        <v>45710.0</v>
      </c>
      <c r="B50" s="37" t="s">
        <v>71</v>
      </c>
      <c r="C50" s="38"/>
      <c r="D50" s="39" t="s">
        <v>35</v>
      </c>
      <c r="E50" s="40">
        <f t="shared" si="2"/>
        <v>1144</v>
      </c>
      <c r="F50" s="41">
        <v>0.0</v>
      </c>
      <c r="G50" s="41">
        <v>17.0</v>
      </c>
      <c r="H50" s="42">
        <f t="shared" si="22"/>
        <v>17</v>
      </c>
      <c r="I50" s="38"/>
      <c r="J50" s="43" t="s">
        <v>29</v>
      </c>
      <c r="K50" s="40">
        <f t="shared" si="4"/>
        <v>1366</v>
      </c>
      <c r="L50" s="44">
        <v>2.0</v>
      </c>
      <c r="M50" s="44">
        <v>25.0</v>
      </c>
      <c r="N50" s="42">
        <f t="shared" si="5"/>
        <v>31</v>
      </c>
      <c r="O50" s="38"/>
      <c r="P50" s="45" t="s">
        <v>72</v>
      </c>
      <c r="Q50" s="38"/>
      <c r="R50" s="45">
        <f>MIN(Rules!$E$2,(MAX(H50/N50,N50/H50)))</f>
        <v>1.823529412</v>
      </c>
      <c r="S50" s="45">
        <f>VLOOKUP(B50,Rules!A:B,2,FALSE)</f>
        <v>40</v>
      </c>
      <c r="T50" s="38"/>
      <c r="U50" s="46">
        <f>1/(10^(-(E50+(IF(P50="Y",Rules!$I$2,0))-K50)/Rules!$E$12)+1)</f>
        <v>0.4178581189</v>
      </c>
      <c r="V50" s="47">
        <f t="shared" si="6"/>
        <v>-30</v>
      </c>
      <c r="W50" s="47">
        <f t="shared" si="7"/>
        <v>30</v>
      </c>
      <c r="X50" s="47"/>
      <c r="Y50" s="47"/>
      <c r="Z50" s="48"/>
      <c r="AA50" s="7">
        <f t="shared" ref="AA50:BL50" si="55">IF($D50=AA$1,$E50+$V50,(IF($J50=AA$1,$K50+$W50,AA49)))</f>
        <v>1537</v>
      </c>
      <c r="AB50" s="7">
        <f t="shared" si="55"/>
        <v>569</v>
      </c>
      <c r="AC50" s="7">
        <f t="shared" si="55"/>
        <v>1480</v>
      </c>
      <c r="AD50" s="7">
        <f t="shared" si="55"/>
        <v>408</v>
      </c>
      <c r="AE50" s="7">
        <f t="shared" si="55"/>
        <v>2225</v>
      </c>
      <c r="AF50" s="7">
        <f t="shared" si="55"/>
        <v>2229</v>
      </c>
      <c r="AG50" s="7">
        <f t="shared" si="55"/>
        <v>1114</v>
      </c>
      <c r="AH50" s="7">
        <f t="shared" si="55"/>
        <v>1089</v>
      </c>
      <c r="AI50" s="7">
        <f t="shared" si="55"/>
        <v>1279</v>
      </c>
      <c r="AJ50" s="7">
        <f t="shared" si="55"/>
        <v>1850</v>
      </c>
      <c r="AK50" s="7">
        <f t="shared" si="55"/>
        <v>559</v>
      </c>
      <c r="AL50" s="7">
        <f t="shared" si="55"/>
        <v>717</v>
      </c>
      <c r="AM50" s="7">
        <f t="shared" si="55"/>
        <v>2050</v>
      </c>
      <c r="AN50" s="7">
        <f t="shared" si="55"/>
        <v>1321</v>
      </c>
      <c r="AO50" s="7">
        <f t="shared" si="55"/>
        <v>1396</v>
      </c>
      <c r="AP50" s="7">
        <f t="shared" si="55"/>
        <v>2141</v>
      </c>
      <c r="AQ50" s="7">
        <f t="shared" si="55"/>
        <v>126</v>
      </c>
      <c r="AR50" s="7">
        <f t="shared" si="55"/>
        <v>1519</v>
      </c>
      <c r="AS50" s="7">
        <f t="shared" si="55"/>
        <v>288</v>
      </c>
      <c r="AT50" s="7">
        <f t="shared" si="55"/>
        <v>2345</v>
      </c>
      <c r="AU50" s="7">
        <f t="shared" si="55"/>
        <v>962</v>
      </c>
      <c r="AV50" s="7">
        <f t="shared" si="55"/>
        <v>361</v>
      </c>
      <c r="AW50" s="7">
        <f t="shared" si="55"/>
        <v>541</v>
      </c>
      <c r="AX50" s="7">
        <f t="shared" si="55"/>
        <v>915</v>
      </c>
      <c r="AY50" s="7">
        <f t="shared" si="55"/>
        <v>1126</v>
      </c>
      <c r="AZ50" s="7">
        <f t="shared" si="55"/>
        <v>355</v>
      </c>
      <c r="BA50" s="47">
        <f t="shared" si="55"/>
        <v>400</v>
      </c>
      <c r="BB50" s="7">
        <f t="shared" si="55"/>
        <v>1676</v>
      </c>
      <c r="BC50" s="7">
        <f t="shared" si="55"/>
        <v>855</v>
      </c>
      <c r="BD50" s="7">
        <f t="shared" si="55"/>
        <v>632</v>
      </c>
      <c r="BE50" s="7">
        <f t="shared" si="55"/>
        <v>638</v>
      </c>
      <c r="BF50" s="7">
        <f t="shared" si="55"/>
        <v>2041</v>
      </c>
      <c r="BG50" s="7">
        <f t="shared" si="55"/>
        <v>837</v>
      </c>
      <c r="BH50" s="7">
        <f t="shared" si="55"/>
        <v>190</v>
      </c>
      <c r="BI50" s="7">
        <f t="shared" si="55"/>
        <v>1885</v>
      </c>
      <c r="BJ50" s="7">
        <f t="shared" si="55"/>
        <v>1444</v>
      </c>
      <c r="BK50" s="7">
        <f t="shared" si="55"/>
        <v>1881</v>
      </c>
      <c r="BL50" s="7">
        <f t="shared" si="55"/>
        <v>853</v>
      </c>
    </row>
    <row r="51" ht="13.5" customHeight="1">
      <c r="A51" s="36">
        <v>45710.0</v>
      </c>
      <c r="B51" s="37" t="s">
        <v>71</v>
      </c>
      <c r="C51" s="38"/>
      <c r="D51" s="39" t="s">
        <v>39</v>
      </c>
      <c r="E51" s="40">
        <f t="shared" si="2"/>
        <v>915</v>
      </c>
      <c r="F51" s="41">
        <v>1.0</v>
      </c>
      <c r="G51" s="41">
        <v>17.0</v>
      </c>
      <c r="H51" s="42">
        <f t="shared" si="22"/>
        <v>20</v>
      </c>
      <c r="I51" s="38"/>
      <c r="J51" s="43" t="s">
        <v>36</v>
      </c>
      <c r="K51" s="40">
        <f t="shared" si="4"/>
        <v>962</v>
      </c>
      <c r="L51" s="44">
        <v>2.0</v>
      </c>
      <c r="M51" s="44">
        <v>16.0</v>
      </c>
      <c r="N51" s="42">
        <f t="shared" si="5"/>
        <v>22</v>
      </c>
      <c r="O51" s="38"/>
      <c r="P51" s="45" t="s">
        <v>72</v>
      </c>
      <c r="Q51" s="38"/>
      <c r="R51" s="45">
        <f>MIN(Rules!$E$2,(MAX(H51/N51,N51/H51)))</f>
        <v>1.1</v>
      </c>
      <c r="S51" s="45">
        <f>VLOOKUP(B51,Rules!A:B,2,FALSE)</f>
        <v>40</v>
      </c>
      <c r="T51" s="38"/>
      <c r="U51" s="46">
        <f>1/(10^(-(E51+(IF(P51="Y",Rules!$I$2,0))-K51)/Rules!$E$12)+1)</f>
        <v>0.616408694</v>
      </c>
      <c r="V51" s="47">
        <f t="shared" si="6"/>
        <v>-27</v>
      </c>
      <c r="W51" s="47">
        <f t="shared" si="7"/>
        <v>27</v>
      </c>
      <c r="X51" s="47"/>
      <c r="Y51" s="47"/>
      <c r="Z51" s="48"/>
      <c r="AA51" s="7">
        <f t="shared" ref="AA51:BL51" si="56">IF($D51=AA$1,$E51+$V51,(IF($J51=AA$1,$K51+$W51,AA50)))</f>
        <v>1537</v>
      </c>
      <c r="AB51" s="7">
        <f t="shared" si="56"/>
        <v>569</v>
      </c>
      <c r="AC51" s="7">
        <f t="shared" si="56"/>
        <v>1480</v>
      </c>
      <c r="AD51" s="7">
        <f t="shared" si="56"/>
        <v>408</v>
      </c>
      <c r="AE51" s="7">
        <f t="shared" si="56"/>
        <v>2225</v>
      </c>
      <c r="AF51" s="7">
        <f t="shared" si="56"/>
        <v>2229</v>
      </c>
      <c r="AG51" s="7">
        <f t="shared" si="56"/>
        <v>1114</v>
      </c>
      <c r="AH51" s="7">
        <f t="shared" si="56"/>
        <v>1089</v>
      </c>
      <c r="AI51" s="7">
        <f t="shared" si="56"/>
        <v>1279</v>
      </c>
      <c r="AJ51" s="7">
        <f t="shared" si="56"/>
        <v>1850</v>
      </c>
      <c r="AK51" s="7">
        <f t="shared" si="56"/>
        <v>559</v>
      </c>
      <c r="AL51" s="7">
        <f t="shared" si="56"/>
        <v>717</v>
      </c>
      <c r="AM51" s="7">
        <f t="shared" si="56"/>
        <v>2050</v>
      </c>
      <c r="AN51" s="7">
        <f t="shared" si="56"/>
        <v>1321</v>
      </c>
      <c r="AO51" s="7">
        <f t="shared" si="56"/>
        <v>1396</v>
      </c>
      <c r="AP51" s="7">
        <f t="shared" si="56"/>
        <v>2141</v>
      </c>
      <c r="AQ51" s="7">
        <f t="shared" si="56"/>
        <v>126</v>
      </c>
      <c r="AR51" s="7">
        <f t="shared" si="56"/>
        <v>1519</v>
      </c>
      <c r="AS51" s="7">
        <f t="shared" si="56"/>
        <v>288</v>
      </c>
      <c r="AT51" s="7">
        <f t="shared" si="56"/>
        <v>2345</v>
      </c>
      <c r="AU51" s="7">
        <f t="shared" si="56"/>
        <v>989</v>
      </c>
      <c r="AV51" s="7">
        <f t="shared" si="56"/>
        <v>361</v>
      </c>
      <c r="AW51" s="7">
        <f t="shared" si="56"/>
        <v>541</v>
      </c>
      <c r="AX51" s="7">
        <f t="shared" si="56"/>
        <v>888</v>
      </c>
      <c r="AY51" s="7">
        <f t="shared" si="56"/>
        <v>1126</v>
      </c>
      <c r="AZ51" s="7">
        <f t="shared" si="56"/>
        <v>355</v>
      </c>
      <c r="BA51" s="47">
        <f t="shared" si="56"/>
        <v>400</v>
      </c>
      <c r="BB51" s="7">
        <f t="shared" si="56"/>
        <v>1676</v>
      </c>
      <c r="BC51" s="7">
        <f t="shared" si="56"/>
        <v>855</v>
      </c>
      <c r="BD51" s="7">
        <f t="shared" si="56"/>
        <v>632</v>
      </c>
      <c r="BE51" s="7">
        <f t="shared" si="56"/>
        <v>638</v>
      </c>
      <c r="BF51" s="7">
        <f t="shared" si="56"/>
        <v>2041</v>
      </c>
      <c r="BG51" s="7">
        <f t="shared" si="56"/>
        <v>837</v>
      </c>
      <c r="BH51" s="7">
        <f t="shared" si="56"/>
        <v>190</v>
      </c>
      <c r="BI51" s="7">
        <f t="shared" si="56"/>
        <v>1885</v>
      </c>
      <c r="BJ51" s="7">
        <f t="shared" si="56"/>
        <v>1444</v>
      </c>
      <c r="BK51" s="7">
        <f t="shared" si="56"/>
        <v>1881</v>
      </c>
      <c r="BL51" s="7">
        <f t="shared" si="56"/>
        <v>853</v>
      </c>
    </row>
    <row r="52" ht="13.5" customHeight="1">
      <c r="A52" s="36">
        <v>45711.0</v>
      </c>
      <c r="B52" s="37" t="s">
        <v>71</v>
      </c>
      <c r="C52" s="38"/>
      <c r="D52" s="39" t="s">
        <v>21</v>
      </c>
      <c r="E52" s="40">
        <f t="shared" si="2"/>
        <v>2225</v>
      </c>
      <c r="F52" s="41">
        <v>1.0</v>
      </c>
      <c r="G52" s="41">
        <v>17.0</v>
      </c>
      <c r="H52" s="42">
        <f t="shared" si="22"/>
        <v>20</v>
      </c>
      <c r="I52" s="38"/>
      <c r="J52" s="43" t="s">
        <v>24</v>
      </c>
      <c r="K52" s="40">
        <f t="shared" si="4"/>
        <v>1881</v>
      </c>
      <c r="L52" s="44">
        <v>1.0</v>
      </c>
      <c r="M52" s="44">
        <v>23.0</v>
      </c>
      <c r="N52" s="42">
        <f t="shared" si="5"/>
        <v>26</v>
      </c>
      <c r="O52" s="38"/>
      <c r="P52" s="45" t="s">
        <v>72</v>
      </c>
      <c r="Q52" s="38"/>
      <c r="R52" s="45">
        <f>MIN(Rules!$E$2,(MAX(H52/N52,N52/H52)))</f>
        <v>1.3</v>
      </c>
      <c r="S52" s="45">
        <f>VLOOKUP(B52,Rules!A:B,2,FALSE)</f>
        <v>40</v>
      </c>
      <c r="T52" s="38"/>
      <c r="U52" s="46">
        <f>1/(10^(-(E52+(IF(P52="Y",Rules!$I$2,0))-K52)/Rules!$E$12)+1)</f>
        <v>0.9067813947</v>
      </c>
      <c r="V52" s="47">
        <f t="shared" si="6"/>
        <v>-47</v>
      </c>
      <c r="W52" s="47">
        <f t="shared" si="7"/>
        <v>47</v>
      </c>
      <c r="X52" s="47"/>
      <c r="Y52" s="47"/>
      <c r="Z52" s="48"/>
      <c r="AA52" s="7">
        <f t="shared" ref="AA52:BL52" si="57">IF($D52=AA$1,$E52+$V52,(IF($J52=AA$1,$K52+$W52,AA51)))</f>
        <v>1537</v>
      </c>
      <c r="AB52" s="7">
        <f t="shared" si="57"/>
        <v>569</v>
      </c>
      <c r="AC52" s="7">
        <f t="shared" si="57"/>
        <v>1480</v>
      </c>
      <c r="AD52" s="7">
        <f t="shared" si="57"/>
        <v>408</v>
      </c>
      <c r="AE52" s="7">
        <f t="shared" si="57"/>
        <v>2178</v>
      </c>
      <c r="AF52" s="7">
        <f t="shared" si="57"/>
        <v>2229</v>
      </c>
      <c r="AG52" s="7">
        <f t="shared" si="57"/>
        <v>1114</v>
      </c>
      <c r="AH52" s="7">
        <f t="shared" si="57"/>
        <v>1089</v>
      </c>
      <c r="AI52" s="7">
        <f t="shared" si="57"/>
        <v>1279</v>
      </c>
      <c r="AJ52" s="7">
        <f t="shared" si="57"/>
        <v>1850</v>
      </c>
      <c r="AK52" s="7">
        <f t="shared" si="57"/>
        <v>559</v>
      </c>
      <c r="AL52" s="7">
        <f t="shared" si="57"/>
        <v>717</v>
      </c>
      <c r="AM52" s="7">
        <f t="shared" si="57"/>
        <v>2050</v>
      </c>
      <c r="AN52" s="7">
        <f t="shared" si="57"/>
        <v>1321</v>
      </c>
      <c r="AO52" s="7">
        <f t="shared" si="57"/>
        <v>1396</v>
      </c>
      <c r="AP52" s="7">
        <f t="shared" si="57"/>
        <v>2141</v>
      </c>
      <c r="AQ52" s="7">
        <f t="shared" si="57"/>
        <v>126</v>
      </c>
      <c r="AR52" s="7">
        <f t="shared" si="57"/>
        <v>1519</v>
      </c>
      <c r="AS52" s="7">
        <f t="shared" si="57"/>
        <v>288</v>
      </c>
      <c r="AT52" s="7">
        <f t="shared" si="57"/>
        <v>2345</v>
      </c>
      <c r="AU52" s="7">
        <f t="shared" si="57"/>
        <v>989</v>
      </c>
      <c r="AV52" s="7">
        <f t="shared" si="57"/>
        <v>361</v>
      </c>
      <c r="AW52" s="7">
        <f t="shared" si="57"/>
        <v>541</v>
      </c>
      <c r="AX52" s="7">
        <f t="shared" si="57"/>
        <v>888</v>
      </c>
      <c r="AY52" s="7">
        <f t="shared" si="57"/>
        <v>1126</v>
      </c>
      <c r="AZ52" s="7">
        <f t="shared" si="57"/>
        <v>355</v>
      </c>
      <c r="BA52" s="47">
        <f t="shared" si="57"/>
        <v>400</v>
      </c>
      <c r="BB52" s="7">
        <f t="shared" si="57"/>
        <v>1676</v>
      </c>
      <c r="BC52" s="7">
        <f t="shared" si="57"/>
        <v>855</v>
      </c>
      <c r="BD52" s="7">
        <f t="shared" si="57"/>
        <v>632</v>
      </c>
      <c r="BE52" s="7">
        <f t="shared" si="57"/>
        <v>638</v>
      </c>
      <c r="BF52" s="7">
        <f t="shared" si="57"/>
        <v>2041</v>
      </c>
      <c r="BG52" s="7">
        <f t="shared" si="57"/>
        <v>837</v>
      </c>
      <c r="BH52" s="7">
        <f t="shared" si="57"/>
        <v>190</v>
      </c>
      <c r="BI52" s="7">
        <f t="shared" si="57"/>
        <v>1885</v>
      </c>
      <c r="BJ52" s="7">
        <f t="shared" si="57"/>
        <v>1444</v>
      </c>
      <c r="BK52" s="7">
        <f t="shared" si="57"/>
        <v>1928</v>
      </c>
      <c r="BL52" s="7">
        <f t="shared" si="57"/>
        <v>853</v>
      </c>
    </row>
    <row r="53" ht="13.5" customHeight="1">
      <c r="A53" s="36">
        <v>45711.0</v>
      </c>
      <c r="B53" s="37" t="s">
        <v>71</v>
      </c>
      <c r="C53" s="38"/>
      <c r="D53" s="39" t="s">
        <v>30</v>
      </c>
      <c r="E53" s="40">
        <f t="shared" si="2"/>
        <v>1537</v>
      </c>
      <c r="F53" s="41">
        <v>0.0</v>
      </c>
      <c r="G53" s="41">
        <v>11.0</v>
      </c>
      <c r="H53" s="42">
        <f t="shared" si="22"/>
        <v>11</v>
      </c>
      <c r="I53" s="38"/>
      <c r="J53" s="43" t="s">
        <v>25</v>
      </c>
      <c r="K53" s="40">
        <f t="shared" si="4"/>
        <v>1885</v>
      </c>
      <c r="L53" s="44">
        <v>2.0</v>
      </c>
      <c r="M53" s="44">
        <v>23.0</v>
      </c>
      <c r="N53" s="42">
        <f t="shared" si="5"/>
        <v>29</v>
      </c>
      <c r="O53" s="38"/>
      <c r="P53" s="45" t="s">
        <v>72</v>
      </c>
      <c r="Q53" s="38"/>
      <c r="R53" s="45">
        <f>MIN(Rules!$E$2,(MAX(H53/N53,N53/H53)))</f>
        <v>2</v>
      </c>
      <c r="S53" s="45">
        <f>VLOOKUP(B53,Rules!A:B,2,FALSE)</f>
        <v>40</v>
      </c>
      <c r="T53" s="38"/>
      <c r="U53" s="46">
        <f>1/(10^(-(E53+(IF(P53="Y",Rules!$I$2,0))-K53)/Rules!$E$12)+1)</f>
        <v>0.2866267975</v>
      </c>
      <c r="V53" s="47">
        <f t="shared" si="6"/>
        <v>-23</v>
      </c>
      <c r="W53" s="47">
        <f t="shared" si="7"/>
        <v>23</v>
      </c>
      <c r="X53" s="47"/>
      <c r="Y53" s="47"/>
      <c r="Z53" s="48"/>
      <c r="AA53" s="7">
        <f t="shared" ref="AA53:BL53" si="58">IF($D53=AA$1,$E53+$V53,(IF($J53=AA$1,$K53+$W53,AA52)))</f>
        <v>1514</v>
      </c>
      <c r="AB53" s="7">
        <f t="shared" si="58"/>
        <v>569</v>
      </c>
      <c r="AC53" s="7">
        <f t="shared" si="58"/>
        <v>1480</v>
      </c>
      <c r="AD53" s="7">
        <f t="shared" si="58"/>
        <v>408</v>
      </c>
      <c r="AE53" s="7">
        <f t="shared" si="58"/>
        <v>2178</v>
      </c>
      <c r="AF53" s="7">
        <f t="shared" si="58"/>
        <v>2229</v>
      </c>
      <c r="AG53" s="7">
        <f t="shared" si="58"/>
        <v>1114</v>
      </c>
      <c r="AH53" s="7">
        <f t="shared" si="58"/>
        <v>1089</v>
      </c>
      <c r="AI53" s="7">
        <f t="shared" si="58"/>
        <v>1279</v>
      </c>
      <c r="AJ53" s="7">
        <f t="shared" si="58"/>
        <v>1850</v>
      </c>
      <c r="AK53" s="7">
        <f t="shared" si="58"/>
        <v>559</v>
      </c>
      <c r="AL53" s="7">
        <f t="shared" si="58"/>
        <v>717</v>
      </c>
      <c r="AM53" s="7">
        <f t="shared" si="58"/>
        <v>2050</v>
      </c>
      <c r="AN53" s="7">
        <f t="shared" si="58"/>
        <v>1321</v>
      </c>
      <c r="AO53" s="7">
        <f t="shared" si="58"/>
        <v>1396</v>
      </c>
      <c r="AP53" s="7">
        <f t="shared" si="58"/>
        <v>2141</v>
      </c>
      <c r="AQ53" s="7">
        <f t="shared" si="58"/>
        <v>126</v>
      </c>
      <c r="AR53" s="7">
        <f t="shared" si="58"/>
        <v>1519</v>
      </c>
      <c r="AS53" s="7">
        <f t="shared" si="58"/>
        <v>288</v>
      </c>
      <c r="AT53" s="7">
        <f t="shared" si="58"/>
        <v>2345</v>
      </c>
      <c r="AU53" s="7">
        <f t="shared" si="58"/>
        <v>989</v>
      </c>
      <c r="AV53" s="7">
        <f t="shared" si="58"/>
        <v>361</v>
      </c>
      <c r="AW53" s="7">
        <f t="shared" si="58"/>
        <v>541</v>
      </c>
      <c r="AX53" s="7">
        <f t="shared" si="58"/>
        <v>888</v>
      </c>
      <c r="AY53" s="7">
        <f t="shared" si="58"/>
        <v>1126</v>
      </c>
      <c r="AZ53" s="7">
        <f t="shared" si="58"/>
        <v>355</v>
      </c>
      <c r="BA53" s="47">
        <f t="shared" si="58"/>
        <v>400</v>
      </c>
      <c r="BB53" s="7">
        <f t="shared" si="58"/>
        <v>1676</v>
      </c>
      <c r="BC53" s="7">
        <f t="shared" si="58"/>
        <v>855</v>
      </c>
      <c r="BD53" s="7">
        <f t="shared" si="58"/>
        <v>632</v>
      </c>
      <c r="BE53" s="7">
        <f t="shared" si="58"/>
        <v>638</v>
      </c>
      <c r="BF53" s="7">
        <f t="shared" si="58"/>
        <v>2041</v>
      </c>
      <c r="BG53" s="7">
        <f t="shared" si="58"/>
        <v>837</v>
      </c>
      <c r="BH53" s="7">
        <f t="shared" si="58"/>
        <v>190</v>
      </c>
      <c r="BI53" s="7">
        <f t="shared" si="58"/>
        <v>1908</v>
      </c>
      <c r="BJ53" s="7">
        <f t="shared" si="58"/>
        <v>1444</v>
      </c>
      <c r="BK53" s="7">
        <f t="shared" si="58"/>
        <v>1928</v>
      </c>
      <c r="BL53" s="7">
        <f t="shared" si="58"/>
        <v>853</v>
      </c>
    </row>
    <row r="54" ht="13.5" customHeight="1">
      <c r="A54" s="36">
        <v>45711.0</v>
      </c>
      <c r="B54" s="37" t="s">
        <v>71</v>
      </c>
      <c r="C54" s="38"/>
      <c r="D54" s="39" t="s">
        <v>37</v>
      </c>
      <c r="E54" s="40">
        <f t="shared" si="2"/>
        <v>1089</v>
      </c>
      <c r="F54" s="41">
        <v>5.0</v>
      </c>
      <c r="G54" s="41">
        <v>14.0</v>
      </c>
      <c r="H54" s="42">
        <f t="shared" si="22"/>
        <v>29</v>
      </c>
      <c r="I54" s="38"/>
      <c r="J54" s="43" t="s">
        <v>34</v>
      </c>
      <c r="K54" s="40">
        <f t="shared" si="4"/>
        <v>1321</v>
      </c>
      <c r="L54" s="44">
        <v>3.0</v>
      </c>
      <c r="M54" s="44">
        <v>16.0</v>
      </c>
      <c r="N54" s="42">
        <f t="shared" si="5"/>
        <v>25</v>
      </c>
      <c r="O54" s="38"/>
      <c r="P54" s="45" t="s">
        <v>72</v>
      </c>
      <c r="Q54" s="38"/>
      <c r="R54" s="45">
        <f>MIN(Rules!$E$2,(MAX(H54/N54,N54/H54)))</f>
        <v>1.16</v>
      </c>
      <c r="S54" s="45">
        <f>VLOOKUP(B54,Rules!A:B,2,FALSE)</f>
        <v>40</v>
      </c>
      <c r="T54" s="38"/>
      <c r="U54" s="46">
        <f>1/(10^(-(E54+(IF(P54="Y",Rules!$I$2,0))-K54)/Rules!$E$12)+1)</f>
        <v>0.4067000977</v>
      </c>
      <c r="V54" s="47">
        <f t="shared" si="6"/>
        <v>28</v>
      </c>
      <c r="W54" s="47">
        <f t="shared" si="7"/>
        <v>-28</v>
      </c>
      <c r="X54" s="47"/>
      <c r="Y54" s="47"/>
      <c r="Z54" s="48"/>
      <c r="AA54" s="7">
        <f t="shared" ref="AA54:BL54" si="59">IF($D54=AA$1,$E54+$V54,(IF($J54=AA$1,$K54+$W54,AA53)))</f>
        <v>1514</v>
      </c>
      <c r="AB54" s="7">
        <f t="shared" si="59"/>
        <v>569</v>
      </c>
      <c r="AC54" s="7">
        <f t="shared" si="59"/>
        <v>1480</v>
      </c>
      <c r="AD54" s="7">
        <f t="shared" si="59"/>
        <v>408</v>
      </c>
      <c r="AE54" s="7">
        <f t="shared" si="59"/>
        <v>2178</v>
      </c>
      <c r="AF54" s="7">
        <f t="shared" si="59"/>
        <v>2229</v>
      </c>
      <c r="AG54" s="7">
        <f t="shared" si="59"/>
        <v>1114</v>
      </c>
      <c r="AH54" s="7">
        <f t="shared" si="59"/>
        <v>1117</v>
      </c>
      <c r="AI54" s="7">
        <f t="shared" si="59"/>
        <v>1279</v>
      </c>
      <c r="AJ54" s="7">
        <f t="shared" si="59"/>
        <v>1850</v>
      </c>
      <c r="AK54" s="7">
        <f t="shared" si="59"/>
        <v>559</v>
      </c>
      <c r="AL54" s="7">
        <f t="shared" si="59"/>
        <v>717</v>
      </c>
      <c r="AM54" s="7">
        <f t="shared" si="59"/>
        <v>2050</v>
      </c>
      <c r="AN54" s="7">
        <f t="shared" si="59"/>
        <v>1293</v>
      </c>
      <c r="AO54" s="7">
        <f t="shared" si="59"/>
        <v>1396</v>
      </c>
      <c r="AP54" s="7">
        <f t="shared" si="59"/>
        <v>2141</v>
      </c>
      <c r="AQ54" s="7">
        <f t="shared" si="59"/>
        <v>126</v>
      </c>
      <c r="AR54" s="7">
        <f t="shared" si="59"/>
        <v>1519</v>
      </c>
      <c r="AS54" s="7">
        <f t="shared" si="59"/>
        <v>288</v>
      </c>
      <c r="AT54" s="7">
        <f t="shared" si="59"/>
        <v>2345</v>
      </c>
      <c r="AU54" s="7">
        <f t="shared" si="59"/>
        <v>989</v>
      </c>
      <c r="AV54" s="7">
        <f t="shared" si="59"/>
        <v>361</v>
      </c>
      <c r="AW54" s="7">
        <f t="shared" si="59"/>
        <v>541</v>
      </c>
      <c r="AX54" s="7">
        <f t="shared" si="59"/>
        <v>888</v>
      </c>
      <c r="AY54" s="7">
        <f t="shared" si="59"/>
        <v>1126</v>
      </c>
      <c r="AZ54" s="7">
        <f t="shared" si="59"/>
        <v>355</v>
      </c>
      <c r="BA54" s="47">
        <f t="shared" si="59"/>
        <v>400</v>
      </c>
      <c r="BB54" s="7">
        <f t="shared" si="59"/>
        <v>1676</v>
      </c>
      <c r="BC54" s="7">
        <f t="shared" si="59"/>
        <v>855</v>
      </c>
      <c r="BD54" s="7">
        <f t="shared" si="59"/>
        <v>632</v>
      </c>
      <c r="BE54" s="7">
        <f t="shared" si="59"/>
        <v>638</v>
      </c>
      <c r="BF54" s="7">
        <f t="shared" si="59"/>
        <v>2041</v>
      </c>
      <c r="BG54" s="7">
        <f t="shared" si="59"/>
        <v>837</v>
      </c>
      <c r="BH54" s="7">
        <f t="shared" si="59"/>
        <v>190</v>
      </c>
      <c r="BI54" s="7">
        <f t="shared" si="59"/>
        <v>1908</v>
      </c>
      <c r="BJ54" s="7">
        <f t="shared" si="59"/>
        <v>1444</v>
      </c>
      <c r="BK54" s="7">
        <f t="shared" si="59"/>
        <v>1928</v>
      </c>
      <c r="BL54" s="7">
        <f t="shared" si="59"/>
        <v>853</v>
      </c>
    </row>
    <row r="55" ht="13.5" customHeight="1">
      <c r="A55" s="36">
        <v>45711.0</v>
      </c>
      <c r="B55" s="37" t="s">
        <v>71</v>
      </c>
      <c r="C55" s="38"/>
      <c r="D55" s="39" t="s">
        <v>40</v>
      </c>
      <c r="E55" s="40">
        <f t="shared" si="2"/>
        <v>853</v>
      </c>
      <c r="F55" s="41">
        <v>4.0</v>
      </c>
      <c r="G55" s="41">
        <v>19.0</v>
      </c>
      <c r="H55" s="42">
        <f t="shared" si="22"/>
        <v>31</v>
      </c>
      <c r="I55" s="38"/>
      <c r="J55" s="43" t="s">
        <v>41</v>
      </c>
      <c r="K55" s="40">
        <f t="shared" si="4"/>
        <v>855</v>
      </c>
      <c r="L55" s="44">
        <v>2.0</v>
      </c>
      <c r="M55" s="44">
        <v>13.0</v>
      </c>
      <c r="N55" s="42">
        <f t="shared" si="5"/>
        <v>19</v>
      </c>
      <c r="O55" s="38"/>
      <c r="P55" s="45" t="s">
        <v>72</v>
      </c>
      <c r="Q55" s="38"/>
      <c r="R55" s="45">
        <f>MIN(Rules!$E$2,(MAX(H55/N55,N55/H55)))</f>
        <v>1.631578947</v>
      </c>
      <c r="S55" s="45">
        <f>VLOOKUP(B55,Rules!A:B,2,FALSE)</f>
        <v>40</v>
      </c>
      <c r="T55" s="38"/>
      <c r="U55" s="46">
        <f>1/(10^(-(E55+(IF(P55="Y",Rules!$I$2,0))-K55)/Rules!$E$12)+1)</f>
        <v>0.6640879415</v>
      </c>
      <c r="V55" s="47">
        <f t="shared" si="6"/>
        <v>22</v>
      </c>
      <c r="W55" s="47">
        <f t="shared" si="7"/>
        <v>-22</v>
      </c>
      <c r="X55" s="47"/>
      <c r="Y55" s="47"/>
      <c r="Z55" s="48"/>
      <c r="AA55" s="7">
        <f t="shared" ref="AA55:BL55" si="60">IF($D55=AA$1,$E55+$V55,(IF($J55=AA$1,$K55+$W55,AA54)))</f>
        <v>1514</v>
      </c>
      <c r="AB55" s="7">
        <f t="shared" si="60"/>
        <v>569</v>
      </c>
      <c r="AC55" s="7">
        <f t="shared" si="60"/>
        <v>1480</v>
      </c>
      <c r="AD55" s="7">
        <f t="shared" si="60"/>
        <v>408</v>
      </c>
      <c r="AE55" s="7">
        <f t="shared" si="60"/>
        <v>2178</v>
      </c>
      <c r="AF55" s="7">
        <f t="shared" si="60"/>
        <v>2229</v>
      </c>
      <c r="AG55" s="7">
        <f t="shared" si="60"/>
        <v>1114</v>
      </c>
      <c r="AH55" s="7">
        <f t="shared" si="60"/>
        <v>1117</v>
      </c>
      <c r="AI55" s="7">
        <f t="shared" si="60"/>
        <v>1279</v>
      </c>
      <c r="AJ55" s="7">
        <f t="shared" si="60"/>
        <v>1850</v>
      </c>
      <c r="AK55" s="7">
        <f t="shared" si="60"/>
        <v>559</v>
      </c>
      <c r="AL55" s="7">
        <f t="shared" si="60"/>
        <v>717</v>
      </c>
      <c r="AM55" s="7">
        <f t="shared" si="60"/>
        <v>2050</v>
      </c>
      <c r="AN55" s="7">
        <f t="shared" si="60"/>
        <v>1293</v>
      </c>
      <c r="AO55" s="7">
        <f t="shared" si="60"/>
        <v>1396</v>
      </c>
      <c r="AP55" s="7">
        <f t="shared" si="60"/>
        <v>2141</v>
      </c>
      <c r="AQ55" s="7">
        <f t="shared" si="60"/>
        <v>126</v>
      </c>
      <c r="AR55" s="7">
        <f t="shared" si="60"/>
        <v>1519</v>
      </c>
      <c r="AS55" s="7">
        <f t="shared" si="60"/>
        <v>288</v>
      </c>
      <c r="AT55" s="7">
        <f t="shared" si="60"/>
        <v>2345</v>
      </c>
      <c r="AU55" s="7">
        <f t="shared" si="60"/>
        <v>989</v>
      </c>
      <c r="AV55" s="7">
        <f t="shared" si="60"/>
        <v>361</v>
      </c>
      <c r="AW55" s="7">
        <f t="shared" si="60"/>
        <v>541</v>
      </c>
      <c r="AX55" s="7">
        <f t="shared" si="60"/>
        <v>888</v>
      </c>
      <c r="AY55" s="7">
        <f t="shared" si="60"/>
        <v>1126</v>
      </c>
      <c r="AZ55" s="7">
        <f t="shared" si="60"/>
        <v>355</v>
      </c>
      <c r="BA55" s="47">
        <f t="shared" si="60"/>
        <v>400</v>
      </c>
      <c r="BB55" s="7">
        <f t="shared" si="60"/>
        <v>1676</v>
      </c>
      <c r="BC55" s="7">
        <f t="shared" si="60"/>
        <v>833</v>
      </c>
      <c r="BD55" s="7">
        <f t="shared" si="60"/>
        <v>632</v>
      </c>
      <c r="BE55" s="7">
        <f t="shared" si="60"/>
        <v>638</v>
      </c>
      <c r="BF55" s="7">
        <f t="shared" si="60"/>
        <v>2041</v>
      </c>
      <c r="BG55" s="7">
        <f t="shared" si="60"/>
        <v>837</v>
      </c>
      <c r="BH55" s="7">
        <f t="shared" si="60"/>
        <v>190</v>
      </c>
      <c r="BI55" s="7">
        <f t="shared" si="60"/>
        <v>1908</v>
      </c>
      <c r="BJ55" s="7">
        <f t="shared" si="60"/>
        <v>1444</v>
      </c>
      <c r="BK55" s="7">
        <f t="shared" si="60"/>
        <v>1928</v>
      </c>
      <c r="BL55" s="7">
        <f t="shared" si="60"/>
        <v>875</v>
      </c>
    </row>
    <row r="56" ht="13.5" customHeight="1">
      <c r="A56" s="36">
        <v>45718.0</v>
      </c>
      <c r="B56" s="37" t="s">
        <v>71</v>
      </c>
      <c r="C56" s="38"/>
      <c r="D56" s="39" t="s">
        <v>20</v>
      </c>
      <c r="E56" s="40">
        <f t="shared" si="2"/>
        <v>2345</v>
      </c>
      <c r="F56" s="41">
        <v>0.0</v>
      </c>
      <c r="G56" s="41">
        <v>21.0</v>
      </c>
      <c r="H56" s="42">
        <f t="shared" si="22"/>
        <v>21</v>
      </c>
      <c r="I56" s="38"/>
      <c r="J56" s="43" t="s">
        <v>21</v>
      </c>
      <c r="K56" s="40">
        <f t="shared" si="4"/>
        <v>2178</v>
      </c>
      <c r="L56" s="44">
        <v>1.0</v>
      </c>
      <c r="M56" s="44">
        <v>21.0</v>
      </c>
      <c r="N56" s="42">
        <f t="shared" si="5"/>
        <v>24</v>
      </c>
      <c r="O56" s="38"/>
      <c r="P56" s="45" t="s">
        <v>72</v>
      </c>
      <c r="Q56" s="38"/>
      <c r="R56" s="45">
        <f>MIN(Rules!$E$2,(MAX(H56/N56,N56/H56)))</f>
        <v>1.142857143</v>
      </c>
      <c r="S56" s="45">
        <f>VLOOKUP(B56,Rules!A:B,2,FALSE)</f>
        <v>40</v>
      </c>
      <c r="T56" s="38"/>
      <c r="U56" s="46">
        <f>1/(10^(-(E56+(IF(P56="Y",Rules!$I$2,0))-K56)/Rules!$E$12)+1)</f>
        <v>0.8115080412</v>
      </c>
      <c r="V56" s="47">
        <f t="shared" si="6"/>
        <v>-37</v>
      </c>
      <c r="W56" s="47">
        <f t="shared" si="7"/>
        <v>37</v>
      </c>
      <c r="X56" s="47"/>
      <c r="Y56" s="47"/>
      <c r="Z56" s="48"/>
      <c r="AA56" s="7">
        <f t="shared" ref="AA56:BL56" si="61">IF($D56=AA$1,$E56+$V56,(IF($J56=AA$1,$K56+$W56,AA55)))</f>
        <v>1514</v>
      </c>
      <c r="AB56" s="7">
        <f t="shared" si="61"/>
        <v>569</v>
      </c>
      <c r="AC56" s="7">
        <f t="shared" si="61"/>
        <v>1480</v>
      </c>
      <c r="AD56" s="7">
        <f t="shared" si="61"/>
        <v>408</v>
      </c>
      <c r="AE56" s="7">
        <f t="shared" si="61"/>
        <v>2215</v>
      </c>
      <c r="AF56" s="7">
        <f t="shared" si="61"/>
        <v>2229</v>
      </c>
      <c r="AG56" s="7">
        <f t="shared" si="61"/>
        <v>1114</v>
      </c>
      <c r="AH56" s="7">
        <f t="shared" si="61"/>
        <v>1117</v>
      </c>
      <c r="AI56" s="7">
        <f t="shared" si="61"/>
        <v>1279</v>
      </c>
      <c r="AJ56" s="7">
        <f t="shared" si="61"/>
        <v>1850</v>
      </c>
      <c r="AK56" s="7">
        <f t="shared" si="61"/>
        <v>559</v>
      </c>
      <c r="AL56" s="7">
        <f t="shared" si="61"/>
        <v>717</v>
      </c>
      <c r="AM56" s="7">
        <f t="shared" si="61"/>
        <v>2050</v>
      </c>
      <c r="AN56" s="7">
        <f t="shared" si="61"/>
        <v>1293</v>
      </c>
      <c r="AO56" s="7">
        <f t="shared" si="61"/>
        <v>1396</v>
      </c>
      <c r="AP56" s="7">
        <f t="shared" si="61"/>
        <v>2141</v>
      </c>
      <c r="AQ56" s="7">
        <f t="shared" si="61"/>
        <v>126</v>
      </c>
      <c r="AR56" s="7">
        <f t="shared" si="61"/>
        <v>1519</v>
      </c>
      <c r="AS56" s="7">
        <f t="shared" si="61"/>
        <v>288</v>
      </c>
      <c r="AT56" s="7">
        <f t="shared" si="61"/>
        <v>2308</v>
      </c>
      <c r="AU56" s="7">
        <f t="shared" si="61"/>
        <v>989</v>
      </c>
      <c r="AV56" s="7">
        <f t="shared" si="61"/>
        <v>361</v>
      </c>
      <c r="AW56" s="7">
        <f t="shared" si="61"/>
        <v>541</v>
      </c>
      <c r="AX56" s="7">
        <f t="shared" si="61"/>
        <v>888</v>
      </c>
      <c r="AY56" s="7">
        <f t="shared" si="61"/>
        <v>1126</v>
      </c>
      <c r="AZ56" s="7">
        <f t="shared" si="61"/>
        <v>355</v>
      </c>
      <c r="BA56" s="47">
        <f t="shared" si="61"/>
        <v>400</v>
      </c>
      <c r="BB56" s="7">
        <f t="shared" si="61"/>
        <v>1676</v>
      </c>
      <c r="BC56" s="7">
        <f t="shared" si="61"/>
        <v>833</v>
      </c>
      <c r="BD56" s="7">
        <f t="shared" si="61"/>
        <v>632</v>
      </c>
      <c r="BE56" s="7">
        <f t="shared" si="61"/>
        <v>638</v>
      </c>
      <c r="BF56" s="7">
        <f t="shared" si="61"/>
        <v>2041</v>
      </c>
      <c r="BG56" s="7">
        <f t="shared" si="61"/>
        <v>837</v>
      </c>
      <c r="BH56" s="7">
        <f t="shared" si="61"/>
        <v>190</v>
      </c>
      <c r="BI56" s="7">
        <f t="shared" si="61"/>
        <v>1908</v>
      </c>
      <c r="BJ56" s="7">
        <f t="shared" si="61"/>
        <v>1444</v>
      </c>
      <c r="BK56" s="7">
        <f t="shared" si="61"/>
        <v>1928</v>
      </c>
      <c r="BL56" s="7">
        <f t="shared" si="61"/>
        <v>875</v>
      </c>
    </row>
    <row r="57" ht="13.5" customHeight="1">
      <c r="A57" s="36">
        <v>45718.0</v>
      </c>
      <c r="B57" s="37" t="s">
        <v>71</v>
      </c>
      <c r="C57" s="38"/>
      <c r="D57" s="39" t="s">
        <v>28</v>
      </c>
      <c r="E57" s="40">
        <f t="shared" si="2"/>
        <v>1480</v>
      </c>
      <c r="F57" s="41">
        <v>1.0</v>
      </c>
      <c r="G57" s="41">
        <v>21.0</v>
      </c>
      <c r="H57" s="42">
        <f t="shared" si="22"/>
        <v>24</v>
      </c>
      <c r="I57" s="38"/>
      <c r="J57" s="43" t="s">
        <v>30</v>
      </c>
      <c r="K57" s="40">
        <f t="shared" si="4"/>
        <v>1514</v>
      </c>
      <c r="L57" s="44">
        <v>2.0</v>
      </c>
      <c r="M57" s="44">
        <v>18.0</v>
      </c>
      <c r="N57" s="42">
        <f t="shared" si="5"/>
        <v>24</v>
      </c>
      <c r="O57" s="38"/>
      <c r="P57" s="45" t="s">
        <v>72</v>
      </c>
      <c r="Q57" s="38"/>
      <c r="R57" s="45">
        <f>MIN(Rules!$E$2,(MAX(H57/N57,N57/H57)))</f>
        <v>1</v>
      </c>
      <c r="S57" s="45">
        <f>VLOOKUP(B57,Rules!A:B,2,FALSE)</f>
        <v>40</v>
      </c>
      <c r="T57" s="38"/>
      <c r="U57" s="46">
        <f>1/(10^(-(E57+(IF(P57="Y",Rules!$I$2,0))-K57)/Rules!$E$12)+1)</f>
        <v>0.6304621012</v>
      </c>
      <c r="V57" s="47">
        <f t="shared" si="6"/>
        <v>-5</v>
      </c>
      <c r="W57" s="47">
        <f t="shared" si="7"/>
        <v>5</v>
      </c>
      <c r="X57" s="47"/>
      <c r="Y57" s="47"/>
      <c r="Z57" s="48"/>
      <c r="AA57" s="7">
        <f t="shared" ref="AA57:BL57" si="62">IF($D57=AA$1,$E57+$V57,(IF($J57=AA$1,$K57+$W57,AA56)))</f>
        <v>1519</v>
      </c>
      <c r="AB57" s="7">
        <f t="shared" si="62"/>
        <v>569</v>
      </c>
      <c r="AC57" s="7">
        <f t="shared" si="62"/>
        <v>1475</v>
      </c>
      <c r="AD57" s="7">
        <f t="shared" si="62"/>
        <v>408</v>
      </c>
      <c r="AE57" s="7">
        <f t="shared" si="62"/>
        <v>2215</v>
      </c>
      <c r="AF57" s="7">
        <f t="shared" si="62"/>
        <v>2229</v>
      </c>
      <c r="AG57" s="7">
        <f t="shared" si="62"/>
        <v>1114</v>
      </c>
      <c r="AH57" s="7">
        <f t="shared" si="62"/>
        <v>1117</v>
      </c>
      <c r="AI57" s="7">
        <f t="shared" si="62"/>
        <v>1279</v>
      </c>
      <c r="AJ57" s="7">
        <f t="shared" si="62"/>
        <v>1850</v>
      </c>
      <c r="AK57" s="7">
        <f t="shared" si="62"/>
        <v>559</v>
      </c>
      <c r="AL57" s="7">
        <f t="shared" si="62"/>
        <v>717</v>
      </c>
      <c r="AM57" s="7">
        <f t="shared" si="62"/>
        <v>2050</v>
      </c>
      <c r="AN57" s="7">
        <f t="shared" si="62"/>
        <v>1293</v>
      </c>
      <c r="AO57" s="7">
        <f t="shared" si="62"/>
        <v>1396</v>
      </c>
      <c r="AP57" s="7">
        <f t="shared" si="62"/>
        <v>2141</v>
      </c>
      <c r="AQ57" s="7">
        <f t="shared" si="62"/>
        <v>126</v>
      </c>
      <c r="AR57" s="7">
        <f t="shared" si="62"/>
        <v>1519</v>
      </c>
      <c r="AS57" s="7">
        <f t="shared" si="62"/>
        <v>288</v>
      </c>
      <c r="AT57" s="7">
        <f t="shared" si="62"/>
        <v>2308</v>
      </c>
      <c r="AU57" s="7">
        <f t="shared" si="62"/>
        <v>989</v>
      </c>
      <c r="AV57" s="7">
        <f t="shared" si="62"/>
        <v>361</v>
      </c>
      <c r="AW57" s="7">
        <f t="shared" si="62"/>
        <v>541</v>
      </c>
      <c r="AX57" s="7">
        <f t="shared" si="62"/>
        <v>888</v>
      </c>
      <c r="AY57" s="7">
        <f t="shared" si="62"/>
        <v>1126</v>
      </c>
      <c r="AZ57" s="7">
        <f t="shared" si="62"/>
        <v>355</v>
      </c>
      <c r="BA57" s="47">
        <f t="shared" si="62"/>
        <v>400</v>
      </c>
      <c r="BB57" s="7">
        <f t="shared" si="62"/>
        <v>1676</v>
      </c>
      <c r="BC57" s="7">
        <f t="shared" si="62"/>
        <v>833</v>
      </c>
      <c r="BD57" s="7">
        <f t="shared" si="62"/>
        <v>632</v>
      </c>
      <c r="BE57" s="7">
        <f t="shared" si="62"/>
        <v>638</v>
      </c>
      <c r="BF57" s="7">
        <f t="shared" si="62"/>
        <v>2041</v>
      </c>
      <c r="BG57" s="7">
        <f t="shared" si="62"/>
        <v>837</v>
      </c>
      <c r="BH57" s="7">
        <f t="shared" si="62"/>
        <v>190</v>
      </c>
      <c r="BI57" s="7">
        <f t="shared" si="62"/>
        <v>1908</v>
      </c>
      <c r="BJ57" s="7">
        <f t="shared" si="62"/>
        <v>1444</v>
      </c>
      <c r="BK57" s="7">
        <f t="shared" si="62"/>
        <v>1928</v>
      </c>
      <c r="BL57" s="7">
        <f t="shared" si="62"/>
        <v>875</v>
      </c>
    </row>
    <row r="58" ht="13.5" customHeight="1">
      <c r="A58" s="36">
        <v>45718.0</v>
      </c>
      <c r="B58" s="37" t="s">
        <v>71</v>
      </c>
      <c r="C58" s="38"/>
      <c r="D58" s="39" t="s">
        <v>27</v>
      </c>
      <c r="E58" s="40">
        <f t="shared" si="2"/>
        <v>1676</v>
      </c>
      <c r="F58" s="41">
        <v>1.0</v>
      </c>
      <c r="G58" s="41">
        <v>22.0</v>
      </c>
      <c r="H58" s="42">
        <f t="shared" si="22"/>
        <v>25</v>
      </c>
      <c r="I58" s="38"/>
      <c r="J58" s="43" t="s">
        <v>32</v>
      </c>
      <c r="K58" s="40">
        <f t="shared" si="4"/>
        <v>1444</v>
      </c>
      <c r="L58" s="44">
        <v>0.0</v>
      </c>
      <c r="M58" s="44">
        <v>19.0</v>
      </c>
      <c r="N58" s="42">
        <f t="shared" si="5"/>
        <v>19</v>
      </c>
      <c r="O58" s="38"/>
      <c r="P58" s="45" t="s">
        <v>72</v>
      </c>
      <c r="Q58" s="38"/>
      <c r="R58" s="45">
        <f>MIN(Rules!$E$2,(MAX(H58/N58,N58/H58)))</f>
        <v>1.315789474</v>
      </c>
      <c r="S58" s="45">
        <f>VLOOKUP(B58,Rules!A:B,2,FALSE)</f>
        <v>40</v>
      </c>
      <c r="T58" s="38"/>
      <c r="U58" s="46">
        <f>1/(10^(-(E58+(IF(P58="Y",Rules!$I$2,0))-K58)/Rules!$E$12)+1)</f>
        <v>0.853106306</v>
      </c>
      <c r="V58" s="47">
        <f t="shared" si="6"/>
        <v>8</v>
      </c>
      <c r="W58" s="47">
        <f t="shared" si="7"/>
        <v>-8</v>
      </c>
      <c r="X58" s="47"/>
      <c r="Y58" s="47"/>
      <c r="Z58" s="48"/>
      <c r="AA58" s="7">
        <f t="shared" ref="AA58:BL58" si="63">IF($D58=AA$1,$E58+$V58,(IF($J58=AA$1,$K58+$W58,AA57)))</f>
        <v>1519</v>
      </c>
      <c r="AB58" s="7">
        <f t="shared" si="63"/>
        <v>569</v>
      </c>
      <c r="AC58" s="7">
        <f t="shared" si="63"/>
        <v>1475</v>
      </c>
      <c r="AD58" s="7">
        <f t="shared" si="63"/>
        <v>408</v>
      </c>
      <c r="AE58" s="7">
        <f t="shared" si="63"/>
        <v>2215</v>
      </c>
      <c r="AF58" s="7">
        <f t="shared" si="63"/>
        <v>2229</v>
      </c>
      <c r="AG58" s="7">
        <f t="shared" si="63"/>
        <v>1114</v>
      </c>
      <c r="AH58" s="7">
        <f t="shared" si="63"/>
        <v>1117</v>
      </c>
      <c r="AI58" s="7">
        <f t="shared" si="63"/>
        <v>1279</v>
      </c>
      <c r="AJ58" s="7">
        <f t="shared" si="63"/>
        <v>1850</v>
      </c>
      <c r="AK58" s="7">
        <f t="shared" si="63"/>
        <v>559</v>
      </c>
      <c r="AL58" s="7">
        <f t="shared" si="63"/>
        <v>717</v>
      </c>
      <c r="AM58" s="7">
        <f t="shared" si="63"/>
        <v>2050</v>
      </c>
      <c r="AN58" s="7">
        <f t="shared" si="63"/>
        <v>1293</v>
      </c>
      <c r="AO58" s="7">
        <f t="shared" si="63"/>
        <v>1396</v>
      </c>
      <c r="AP58" s="7">
        <f t="shared" si="63"/>
        <v>2141</v>
      </c>
      <c r="AQ58" s="7">
        <f t="shared" si="63"/>
        <v>126</v>
      </c>
      <c r="AR58" s="7">
        <f t="shared" si="63"/>
        <v>1519</v>
      </c>
      <c r="AS58" s="7">
        <f t="shared" si="63"/>
        <v>288</v>
      </c>
      <c r="AT58" s="7">
        <f t="shared" si="63"/>
        <v>2308</v>
      </c>
      <c r="AU58" s="7">
        <f t="shared" si="63"/>
        <v>989</v>
      </c>
      <c r="AV58" s="7">
        <f t="shared" si="63"/>
        <v>361</v>
      </c>
      <c r="AW58" s="7">
        <f t="shared" si="63"/>
        <v>541</v>
      </c>
      <c r="AX58" s="7">
        <f t="shared" si="63"/>
        <v>888</v>
      </c>
      <c r="AY58" s="7">
        <f t="shared" si="63"/>
        <v>1126</v>
      </c>
      <c r="AZ58" s="7">
        <f t="shared" si="63"/>
        <v>355</v>
      </c>
      <c r="BA58" s="47">
        <f t="shared" si="63"/>
        <v>400</v>
      </c>
      <c r="BB58" s="7">
        <f t="shared" si="63"/>
        <v>1684</v>
      </c>
      <c r="BC58" s="7">
        <f t="shared" si="63"/>
        <v>833</v>
      </c>
      <c r="BD58" s="7">
        <f t="shared" si="63"/>
        <v>632</v>
      </c>
      <c r="BE58" s="7">
        <f t="shared" si="63"/>
        <v>638</v>
      </c>
      <c r="BF58" s="7">
        <f t="shared" si="63"/>
        <v>2041</v>
      </c>
      <c r="BG58" s="7">
        <f t="shared" si="63"/>
        <v>837</v>
      </c>
      <c r="BH58" s="7">
        <f t="shared" si="63"/>
        <v>190</v>
      </c>
      <c r="BI58" s="7">
        <f t="shared" si="63"/>
        <v>1908</v>
      </c>
      <c r="BJ58" s="7">
        <f t="shared" si="63"/>
        <v>1436</v>
      </c>
      <c r="BK58" s="7">
        <f t="shared" si="63"/>
        <v>1928</v>
      </c>
      <c r="BL58" s="7">
        <f t="shared" si="63"/>
        <v>875</v>
      </c>
    </row>
    <row r="59" ht="13.5" customHeight="1">
      <c r="A59" s="36">
        <v>45718.0</v>
      </c>
      <c r="B59" s="37" t="s">
        <v>71</v>
      </c>
      <c r="C59" s="38"/>
      <c r="D59" s="39" t="s">
        <v>25</v>
      </c>
      <c r="E59" s="40">
        <f t="shared" si="2"/>
        <v>1908</v>
      </c>
      <c r="F59" s="41">
        <v>1.0</v>
      </c>
      <c r="G59" s="41">
        <v>23.0</v>
      </c>
      <c r="H59" s="42">
        <f t="shared" si="22"/>
        <v>26</v>
      </c>
      <c r="I59" s="38"/>
      <c r="J59" s="43" t="s">
        <v>26</v>
      </c>
      <c r="K59" s="40">
        <f t="shared" si="4"/>
        <v>1850</v>
      </c>
      <c r="L59" s="44">
        <v>2.0</v>
      </c>
      <c r="M59" s="44">
        <v>18.0</v>
      </c>
      <c r="N59" s="42">
        <f t="shared" si="5"/>
        <v>24</v>
      </c>
      <c r="O59" s="38"/>
      <c r="P59" s="45" t="s">
        <v>72</v>
      </c>
      <c r="Q59" s="38"/>
      <c r="R59" s="45">
        <f>MIN(Rules!$E$2,(MAX(H59/N59,N59/H59)))</f>
        <v>1.083333333</v>
      </c>
      <c r="S59" s="45">
        <f>VLOOKUP(B59,Rules!A:B,2,FALSE)</f>
        <v>40</v>
      </c>
      <c r="T59" s="38"/>
      <c r="U59" s="46">
        <f>1/(10^(-(E59+(IF(P59="Y",Rules!$I$2,0))-K59)/Rules!$E$12)+1)</f>
        <v>0.722696223</v>
      </c>
      <c r="V59" s="47">
        <f t="shared" si="6"/>
        <v>12</v>
      </c>
      <c r="W59" s="47">
        <f t="shared" si="7"/>
        <v>-12</v>
      </c>
      <c r="X59" s="47"/>
      <c r="Y59" s="47"/>
      <c r="Z59" s="48"/>
      <c r="AA59" s="7">
        <f t="shared" ref="AA59:BL59" si="64">IF($D59=AA$1,$E59+$V59,(IF($J59=AA$1,$K59+$W59,AA58)))</f>
        <v>1519</v>
      </c>
      <c r="AB59" s="7">
        <f t="shared" si="64"/>
        <v>569</v>
      </c>
      <c r="AC59" s="7">
        <f t="shared" si="64"/>
        <v>1475</v>
      </c>
      <c r="AD59" s="7">
        <f t="shared" si="64"/>
        <v>408</v>
      </c>
      <c r="AE59" s="7">
        <f t="shared" si="64"/>
        <v>2215</v>
      </c>
      <c r="AF59" s="7">
        <f t="shared" si="64"/>
        <v>2229</v>
      </c>
      <c r="AG59" s="7">
        <f t="shared" si="64"/>
        <v>1114</v>
      </c>
      <c r="AH59" s="7">
        <f t="shared" si="64"/>
        <v>1117</v>
      </c>
      <c r="AI59" s="7">
        <f t="shared" si="64"/>
        <v>1279</v>
      </c>
      <c r="AJ59" s="7">
        <f t="shared" si="64"/>
        <v>1838</v>
      </c>
      <c r="AK59" s="7">
        <f t="shared" si="64"/>
        <v>559</v>
      </c>
      <c r="AL59" s="7">
        <f t="shared" si="64"/>
        <v>717</v>
      </c>
      <c r="AM59" s="7">
        <f t="shared" si="64"/>
        <v>2050</v>
      </c>
      <c r="AN59" s="7">
        <f t="shared" si="64"/>
        <v>1293</v>
      </c>
      <c r="AO59" s="7">
        <f t="shared" si="64"/>
        <v>1396</v>
      </c>
      <c r="AP59" s="7">
        <f t="shared" si="64"/>
        <v>2141</v>
      </c>
      <c r="AQ59" s="7">
        <f t="shared" si="64"/>
        <v>126</v>
      </c>
      <c r="AR59" s="7">
        <f t="shared" si="64"/>
        <v>1519</v>
      </c>
      <c r="AS59" s="7">
        <f t="shared" si="64"/>
        <v>288</v>
      </c>
      <c r="AT59" s="7">
        <f t="shared" si="64"/>
        <v>2308</v>
      </c>
      <c r="AU59" s="7">
        <f t="shared" si="64"/>
        <v>989</v>
      </c>
      <c r="AV59" s="7">
        <f t="shared" si="64"/>
        <v>361</v>
      </c>
      <c r="AW59" s="7">
        <f t="shared" si="64"/>
        <v>541</v>
      </c>
      <c r="AX59" s="7">
        <f t="shared" si="64"/>
        <v>888</v>
      </c>
      <c r="AY59" s="7">
        <f t="shared" si="64"/>
        <v>1126</v>
      </c>
      <c r="AZ59" s="7">
        <f t="shared" si="64"/>
        <v>355</v>
      </c>
      <c r="BA59" s="47">
        <f t="shared" si="64"/>
        <v>400</v>
      </c>
      <c r="BB59" s="7">
        <f t="shared" si="64"/>
        <v>1684</v>
      </c>
      <c r="BC59" s="7">
        <f t="shared" si="64"/>
        <v>833</v>
      </c>
      <c r="BD59" s="7">
        <f t="shared" si="64"/>
        <v>632</v>
      </c>
      <c r="BE59" s="7">
        <f t="shared" si="64"/>
        <v>638</v>
      </c>
      <c r="BF59" s="7">
        <f t="shared" si="64"/>
        <v>2041</v>
      </c>
      <c r="BG59" s="7">
        <f t="shared" si="64"/>
        <v>837</v>
      </c>
      <c r="BH59" s="7">
        <f t="shared" si="64"/>
        <v>190</v>
      </c>
      <c r="BI59" s="7">
        <f t="shared" si="64"/>
        <v>1920</v>
      </c>
      <c r="BJ59" s="7">
        <f t="shared" si="64"/>
        <v>1436</v>
      </c>
      <c r="BK59" s="7">
        <f t="shared" si="64"/>
        <v>1928</v>
      </c>
      <c r="BL59" s="7">
        <f t="shared" si="64"/>
        <v>875</v>
      </c>
    </row>
    <row r="60" ht="13.5" customHeight="1">
      <c r="A60" s="36">
        <v>45718.0</v>
      </c>
      <c r="B60" s="37" t="s">
        <v>71</v>
      </c>
      <c r="C60" s="38"/>
      <c r="D60" s="39" t="s">
        <v>33</v>
      </c>
      <c r="E60" s="40">
        <f t="shared" si="2"/>
        <v>1279</v>
      </c>
      <c r="F60" s="41">
        <v>9.0</v>
      </c>
      <c r="G60" s="41">
        <v>26.0</v>
      </c>
      <c r="H60" s="42">
        <f t="shared" si="22"/>
        <v>53</v>
      </c>
      <c r="I60" s="38"/>
      <c r="J60" s="43" t="s">
        <v>42</v>
      </c>
      <c r="K60" s="40">
        <f t="shared" si="4"/>
        <v>837</v>
      </c>
      <c r="L60" s="44">
        <v>0.0</v>
      </c>
      <c r="M60" s="44">
        <v>13.0</v>
      </c>
      <c r="N60" s="42">
        <f t="shared" si="5"/>
        <v>13</v>
      </c>
      <c r="O60" s="38"/>
      <c r="P60" s="45" t="s">
        <v>72</v>
      </c>
      <c r="Q60" s="38"/>
      <c r="R60" s="45">
        <f>MIN(Rules!$E$2,(MAX(H60/N60,N60/H60)))</f>
        <v>2</v>
      </c>
      <c r="S60" s="45">
        <f>VLOOKUP(B60,Rules!A:B,2,FALSE)</f>
        <v>40</v>
      </c>
      <c r="T60" s="38"/>
      <c r="U60" s="46">
        <f>1/(10^(-(E60+(IF(P60="Y",Rules!$I$2,0))-K60)/Rules!$E$12)+1)</f>
        <v>0.9385585614</v>
      </c>
      <c r="V60" s="47">
        <f t="shared" si="6"/>
        <v>5</v>
      </c>
      <c r="W60" s="47">
        <f t="shared" si="7"/>
        <v>-5</v>
      </c>
      <c r="X60" s="47"/>
      <c r="Y60" s="47"/>
      <c r="Z60" s="48"/>
      <c r="AA60" s="7">
        <f t="shared" ref="AA60:BL60" si="65">IF($D60=AA$1,$E60+$V60,(IF($J60=AA$1,$K60+$W60,AA59)))</f>
        <v>1519</v>
      </c>
      <c r="AB60" s="7">
        <f t="shared" si="65"/>
        <v>569</v>
      </c>
      <c r="AC60" s="7">
        <f t="shared" si="65"/>
        <v>1475</v>
      </c>
      <c r="AD60" s="7">
        <f t="shared" si="65"/>
        <v>408</v>
      </c>
      <c r="AE60" s="7">
        <f t="shared" si="65"/>
        <v>2215</v>
      </c>
      <c r="AF60" s="7">
        <f t="shared" si="65"/>
        <v>2229</v>
      </c>
      <c r="AG60" s="7">
        <f t="shared" si="65"/>
        <v>1114</v>
      </c>
      <c r="AH60" s="7">
        <f t="shared" si="65"/>
        <v>1117</v>
      </c>
      <c r="AI60" s="7">
        <f t="shared" si="65"/>
        <v>1284</v>
      </c>
      <c r="AJ60" s="7">
        <f t="shared" si="65"/>
        <v>1838</v>
      </c>
      <c r="AK60" s="7">
        <f t="shared" si="65"/>
        <v>559</v>
      </c>
      <c r="AL60" s="7">
        <f t="shared" si="65"/>
        <v>717</v>
      </c>
      <c r="AM60" s="7">
        <f t="shared" si="65"/>
        <v>2050</v>
      </c>
      <c r="AN60" s="7">
        <f t="shared" si="65"/>
        <v>1293</v>
      </c>
      <c r="AO60" s="7">
        <f t="shared" si="65"/>
        <v>1396</v>
      </c>
      <c r="AP60" s="7">
        <f t="shared" si="65"/>
        <v>2141</v>
      </c>
      <c r="AQ60" s="7">
        <f t="shared" si="65"/>
        <v>126</v>
      </c>
      <c r="AR60" s="7">
        <f t="shared" si="65"/>
        <v>1519</v>
      </c>
      <c r="AS60" s="7">
        <f t="shared" si="65"/>
        <v>288</v>
      </c>
      <c r="AT60" s="7">
        <f t="shared" si="65"/>
        <v>2308</v>
      </c>
      <c r="AU60" s="7">
        <f t="shared" si="65"/>
        <v>989</v>
      </c>
      <c r="AV60" s="7">
        <f t="shared" si="65"/>
        <v>361</v>
      </c>
      <c r="AW60" s="7">
        <f t="shared" si="65"/>
        <v>541</v>
      </c>
      <c r="AX60" s="7">
        <f t="shared" si="65"/>
        <v>888</v>
      </c>
      <c r="AY60" s="7">
        <f t="shared" si="65"/>
        <v>1126</v>
      </c>
      <c r="AZ60" s="7">
        <f t="shared" si="65"/>
        <v>355</v>
      </c>
      <c r="BA60" s="47">
        <f t="shared" si="65"/>
        <v>400</v>
      </c>
      <c r="BB60" s="7">
        <f t="shared" si="65"/>
        <v>1684</v>
      </c>
      <c r="BC60" s="7">
        <f t="shared" si="65"/>
        <v>833</v>
      </c>
      <c r="BD60" s="7">
        <f t="shared" si="65"/>
        <v>632</v>
      </c>
      <c r="BE60" s="7">
        <f t="shared" si="65"/>
        <v>638</v>
      </c>
      <c r="BF60" s="7">
        <f t="shared" si="65"/>
        <v>2041</v>
      </c>
      <c r="BG60" s="7">
        <f t="shared" si="65"/>
        <v>832</v>
      </c>
      <c r="BH60" s="7">
        <f t="shared" si="65"/>
        <v>190</v>
      </c>
      <c r="BI60" s="7">
        <f t="shared" si="65"/>
        <v>1920</v>
      </c>
      <c r="BJ60" s="7">
        <f t="shared" si="65"/>
        <v>1436</v>
      </c>
      <c r="BK60" s="7">
        <f t="shared" si="65"/>
        <v>1928</v>
      </c>
      <c r="BL60" s="7">
        <f t="shared" si="65"/>
        <v>875</v>
      </c>
    </row>
    <row r="61" ht="13.5" customHeight="1">
      <c r="A61" s="36">
        <v>45718.0</v>
      </c>
      <c r="B61" s="37" t="s">
        <v>71</v>
      </c>
      <c r="C61" s="38"/>
      <c r="D61" s="39" t="s">
        <v>29</v>
      </c>
      <c r="E61" s="40">
        <f t="shared" si="2"/>
        <v>1396</v>
      </c>
      <c r="F61" s="41">
        <v>3.0</v>
      </c>
      <c r="G61" s="41">
        <v>21.0</v>
      </c>
      <c r="H61" s="42">
        <f t="shared" si="22"/>
        <v>30</v>
      </c>
      <c r="I61" s="38"/>
      <c r="J61" s="43" t="s">
        <v>37</v>
      </c>
      <c r="K61" s="40">
        <f t="shared" si="4"/>
        <v>1117</v>
      </c>
      <c r="L61" s="44">
        <v>1.0</v>
      </c>
      <c r="M61" s="44">
        <v>15.0</v>
      </c>
      <c r="N61" s="42">
        <f t="shared" si="5"/>
        <v>18</v>
      </c>
      <c r="O61" s="38"/>
      <c r="P61" s="45" t="s">
        <v>72</v>
      </c>
      <c r="Q61" s="38"/>
      <c r="R61" s="45">
        <f>MIN(Rules!$E$2,(MAX(H61/N61,N61/H61)))</f>
        <v>1.666666667</v>
      </c>
      <c r="S61" s="45">
        <f>VLOOKUP(B61,Rules!A:B,2,FALSE)</f>
        <v>40</v>
      </c>
      <c r="T61" s="38"/>
      <c r="U61" s="46">
        <f>1/(10^(-(E61+(IF(P61="Y",Rules!$I$2,0))-K61)/Rules!$E$12)+1)</f>
        <v>0.8782132638</v>
      </c>
      <c r="V61" s="47">
        <f t="shared" si="6"/>
        <v>8</v>
      </c>
      <c r="W61" s="47">
        <f t="shared" si="7"/>
        <v>-8</v>
      </c>
      <c r="X61" s="47"/>
      <c r="Y61" s="47"/>
      <c r="Z61" s="48"/>
      <c r="AA61" s="7">
        <f t="shared" ref="AA61:BL61" si="66">IF($D61=AA$1,$E61+$V61,(IF($J61=AA$1,$K61+$W61,AA60)))</f>
        <v>1519</v>
      </c>
      <c r="AB61" s="7">
        <f t="shared" si="66"/>
        <v>569</v>
      </c>
      <c r="AC61" s="7">
        <f t="shared" si="66"/>
        <v>1475</v>
      </c>
      <c r="AD61" s="7">
        <f t="shared" si="66"/>
        <v>408</v>
      </c>
      <c r="AE61" s="7">
        <f t="shared" si="66"/>
        <v>2215</v>
      </c>
      <c r="AF61" s="7">
        <f t="shared" si="66"/>
        <v>2229</v>
      </c>
      <c r="AG61" s="7">
        <f t="shared" si="66"/>
        <v>1114</v>
      </c>
      <c r="AH61" s="7">
        <f t="shared" si="66"/>
        <v>1109</v>
      </c>
      <c r="AI61" s="7">
        <f t="shared" si="66"/>
        <v>1284</v>
      </c>
      <c r="AJ61" s="7">
        <f t="shared" si="66"/>
        <v>1838</v>
      </c>
      <c r="AK61" s="7">
        <f t="shared" si="66"/>
        <v>559</v>
      </c>
      <c r="AL61" s="7">
        <f t="shared" si="66"/>
        <v>717</v>
      </c>
      <c r="AM61" s="7">
        <f t="shared" si="66"/>
        <v>2050</v>
      </c>
      <c r="AN61" s="7">
        <f t="shared" si="66"/>
        <v>1293</v>
      </c>
      <c r="AO61" s="7">
        <f t="shared" si="66"/>
        <v>1404</v>
      </c>
      <c r="AP61" s="7">
        <f t="shared" si="66"/>
        <v>2141</v>
      </c>
      <c r="AQ61" s="7">
        <f t="shared" si="66"/>
        <v>126</v>
      </c>
      <c r="AR61" s="7">
        <f t="shared" si="66"/>
        <v>1519</v>
      </c>
      <c r="AS61" s="7">
        <f t="shared" si="66"/>
        <v>288</v>
      </c>
      <c r="AT61" s="7">
        <f t="shared" si="66"/>
        <v>2308</v>
      </c>
      <c r="AU61" s="7">
        <f t="shared" si="66"/>
        <v>989</v>
      </c>
      <c r="AV61" s="7">
        <f t="shared" si="66"/>
        <v>361</v>
      </c>
      <c r="AW61" s="7">
        <f t="shared" si="66"/>
        <v>541</v>
      </c>
      <c r="AX61" s="7">
        <f t="shared" si="66"/>
        <v>888</v>
      </c>
      <c r="AY61" s="7">
        <f t="shared" si="66"/>
        <v>1126</v>
      </c>
      <c r="AZ61" s="7">
        <f t="shared" si="66"/>
        <v>355</v>
      </c>
      <c r="BA61" s="47">
        <f t="shared" si="66"/>
        <v>400</v>
      </c>
      <c r="BB61" s="7">
        <f t="shared" si="66"/>
        <v>1684</v>
      </c>
      <c r="BC61" s="7">
        <f t="shared" si="66"/>
        <v>833</v>
      </c>
      <c r="BD61" s="7">
        <f t="shared" si="66"/>
        <v>632</v>
      </c>
      <c r="BE61" s="7">
        <f t="shared" si="66"/>
        <v>638</v>
      </c>
      <c r="BF61" s="7">
        <f t="shared" si="66"/>
        <v>2041</v>
      </c>
      <c r="BG61" s="7">
        <f t="shared" si="66"/>
        <v>832</v>
      </c>
      <c r="BH61" s="7">
        <f t="shared" si="66"/>
        <v>190</v>
      </c>
      <c r="BI61" s="7">
        <f t="shared" si="66"/>
        <v>1920</v>
      </c>
      <c r="BJ61" s="7">
        <f t="shared" si="66"/>
        <v>1436</v>
      </c>
      <c r="BK61" s="7">
        <f t="shared" si="66"/>
        <v>1928</v>
      </c>
      <c r="BL61" s="7">
        <f t="shared" si="66"/>
        <v>875</v>
      </c>
    </row>
    <row r="62" ht="13.5" customHeight="1">
      <c r="A62" s="36">
        <v>45718.0</v>
      </c>
      <c r="B62" s="37" t="s">
        <v>71</v>
      </c>
      <c r="C62" s="38"/>
      <c r="D62" s="39" t="s">
        <v>44</v>
      </c>
      <c r="E62" s="40">
        <f t="shared" si="2"/>
        <v>632</v>
      </c>
      <c r="F62" s="41">
        <v>1.0</v>
      </c>
      <c r="G62" s="41">
        <v>19.0</v>
      </c>
      <c r="H62" s="42">
        <f t="shared" si="22"/>
        <v>22</v>
      </c>
      <c r="I62" s="38"/>
      <c r="J62" s="43" t="s">
        <v>43</v>
      </c>
      <c r="K62" s="40">
        <f t="shared" si="4"/>
        <v>569</v>
      </c>
      <c r="L62" s="44">
        <v>3.0</v>
      </c>
      <c r="M62" s="44">
        <v>15.0</v>
      </c>
      <c r="N62" s="42">
        <f t="shared" si="5"/>
        <v>24</v>
      </c>
      <c r="O62" s="38"/>
      <c r="P62" s="45" t="s">
        <v>72</v>
      </c>
      <c r="Q62" s="38"/>
      <c r="R62" s="45">
        <f>MIN(Rules!$E$2,(MAX(H62/N62,N62/H62)))</f>
        <v>1.090909091</v>
      </c>
      <c r="S62" s="45">
        <f>VLOOKUP(B62,Rules!A:B,2,FALSE)</f>
        <v>40</v>
      </c>
      <c r="T62" s="38"/>
      <c r="U62" s="46">
        <f>1/(10^(-(E62+(IF(P62="Y",Rules!$I$2,0))-K62)/Rules!$E$12)+1)</f>
        <v>0.7272870074</v>
      </c>
      <c r="V62" s="47">
        <f t="shared" si="6"/>
        <v>-32</v>
      </c>
      <c r="W62" s="47">
        <f t="shared" si="7"/>
        <v>32</v>
      </c>
      <c r="X62" s="47"/>
      <c r="Y62" s="47"/>
      <c r="Z62" s="48"/>
      <c r="AA62" s="7">
        <f t="shared" ref="AA62:BL62" si="67">IF($D62=AA$1,$E62+$V62,(IF($J62=AA$1,$K62+$W62,AA61)))</f>
        <v>1519</v>
      </c>
      <c r="AB62" s="7">
        <f t="shared" si="67"/>
        <v>601</v>
      </c>
      <c r="AC62" s="7">
        <f t="shared" si="67"/>
        <v>1475</v>
      </c>
      <c r="AD62" s="7">
        <f t="shared" si="67"/>
        <v>408</v>
      </c>
      <c r="AE62" s="7">
        <f t="shared" si="67"/>
        <v>2215</v>
      </c>
      <c r="AF62" s="7">
        <f t="shared" si="67"/>
        <v>2229</v>
      </c>
      <c r="AG62" s="7">
        <f t="shared" si="67"/>
        <v>1114</v>
      </c>
      <c r="AH62" s="7">
        <f t="shared" si="67"/>
        <v>1109</v>
      </c>
      <c r="AI62" s="7">
        <f t="shared" si="67"/>
        <v>1284</v>
      </c>
      <c r="AJ62" s="7">
        <f t="shared" si="67"/>
        <v>1838</v>
      </c>
      <c r="AK62" s="7">
        <f t="shared" si="67"/>
        <v>559</v>
      </c>
      <c r="AL62" s="7">
        <f t="shared" si="67"/>
        <v>717</v>
      </c>
      <c r="AM62" s="7">
        <f t="shared" si="67"/>
        <v>2050</v>
      </c>
      <c r="AN62" s="7">
        <f t="shared" si="67"/>
        <v>1293</v>
      </c>
      <c r="AO62" s="7">
        <f t="shared" si="67"/>
        <v>1404</v>
      </c>
      <c r="AP62" s="7">
        <f t="shared" si="67"/>
        <v>2141</v>
      </c>
      <c r="AQ62" s="7">
        <f t="shared" si="67"/>
        <v>126</v>
      </c>
      <c r="AR62" s="7">
        <f t="shared" si="67"/>
        <v>1519</v>
      </c>
      <c r="AS62" s="7">
        <f t="shared" si="67"/>
        <v>288</v>
      </c>
      <c r="AT62" s="7">
        <f t="shared" si="67"/>
        <v>2308</v>
      </c>
      <c r="AU62" s="7">
        <f t="shared" si="67"/>
        <v>989</v>
      </c>
      <c r="AV62" s="7">
        <f t="shared" si="67"/>
        <v>361</v>
      </c>
      <c r="AW62" s="7">
        <f t="shared" si="67"/>
        <v>541</v>
      </c>
      <c r="AX62" s="7">
        <f t="shared" si="67"/>
        <v>888</v>
      </c>
      <c r="AY62" s="7">
        <f t="shared" si="67"/>
        <v>1126</v>
      </c>
      <c r="AZ62" s="7">
        <f t="shared" si="67"/>
        <v>355</v>
      </c>
      <c r="BA62" s="47">
        <f t="shared" si="67"/>
        <v>400</v>
      </c>
      <c r="BB62" s="7">
        <f t="shared" si="67"/>
        <v>1684</v>
      </c>
      <c r="BC62" s="7">
        <f t="shared" si="67"/>
        <v>833</v>
      </c>
      <c r="BD62" s="7">
        <f t="shared" si="67"/>
        <v>600</v>
      </c>
      <c r="BE62" s="7">
        <f t="shared" si="67"/>
        <v>638</v>
      </c>
      <c r="BF62" s="7">
        <f t="shared" si="67"/>
        <v>2041</v>
      </c>
      <c r="BG62" s="7">
        <f t="shared" si="67"/>
        <v>832</v>
      </c>
      <c r="BH62" s="7">
        <f t="shared" si="67"/>
        <v>190</v>
      </c>
      <c r="BI62" s="7">
        <f t="shared" si="67"/>
        <v>1920</v>
      </c>
      <c r="BJ62" s="7">
        <f t="shared" si="67"/>
        <v>1436</v>
      </c>
      <c r="BK62" s="7">
        <f t="shared" si="67"/>
        <v>1928</v>
      </c>
      <c r="BL62" s="7">
        <f t="shared" si="67"/>
        <v>875</v>
      </c>
    </row>
    <row r="63" ht="13.5" customHeight="1">
      <c r="A63" s="36">
        <v>45718.0</v>
      </c>
      <c r="B63" s="37" t="s">
        <v>71</v>
      </c>
      <c r="C63" s="38"/>
      <c r="D63" s="39" t="s">
        <v>49</v>
      </c>
      <c r="E63" s="40">
        <f t="shared" si="2"/>
        <v>408</v>
      </c>
      <c r="F63" s="41">
        <v>2.0</v>
      </c>
      <c r="G63" s="41">
        <v>20.0</v>
      </c>
      <c r="H63" s="42">
        <f t="shared" si="22"/>
        <v>26</v>
      </c>
      <c r="I63" s="38"/>
      <c r="J63" s="43" t="s">
        <v>40</v>
      </c>
      <c r="K63" s="40">
        <f t="shared" si="4"/>
        <v>875</v>
      </c>
      <c r="L63" s="44">
        <v>1.0</v>
      </c>
      <c r="M63" s="44">
        <v>18.0</v>
      </c>
      <c r="N63" s="42">
        <f t="shared" si="5"/>
        <v>21</v>
      </c>
      <c r="O63" s="38"/>
      <c r="P63" s="45" t="s">
        <v>72</v>
      </c>
      <c r="Q63" s="38"/>
      <c r="R63" s="45">
        <f>MIN(Rules!$E$2,(MAX(H63/N63,N63/H63)))</f>
        <v>1.238095238</v>
      </c>
      <c r="S63" s="45">
        <f>VLOOKUP(B63,Rules!A:B,2,FALSE)</f>
        <v>40</v>
      </c>
      <c r="T63" s="38"/>
      <c r="U63" s="46">
        <f>1/(10^(-(E63+(IF(P63="Y",Rules!$I$2,0))-K63)/Rules!$E$12)+1)</f>
        <v>0.1884919588</v>
      </c>
      <c r="V63" s="47">
        <f t="shared" si="6"/>
        <v>40</v>
      </c>
      <c r="W63" s="47">
        <f t="shared" si="7"/>
        <v>-40</v>
      </c>
      <c r="X63" s="47"/>
      <c r="Y63" s="47"/>
      <c r="Z63" s="48"/>
      <c r="AA63" s="7">
        <f t="shared" ref="AA63:BL63" si="68">IF($D63=AA$1,$E63+$V63,(IF($J63=AA$1,$K63+$W63,AA62)))</f>
        <v>1519</v>
      </c>
      <c r="AB63" s="7">
        <f t="shared" si="68"/>
        <v>601</v>
      </c>
      <c r="AC63" s="7">
        <f t="shared" si="68"/>
        <v>1475</v>
      </c>
      <c r="AD63" s="7">
        <f t="shared" si="68"/>
        <v>448</v>
      </c>
      <c r="AE63" s="7">
        <f t="shared" si="68"/>
        <v>2215</v>
      </c>
      <c r="AF63" s="7">
        <f t="shared" si="68"/>
        <v>2229</v>
      </c>
      <c r="AG63" s="7">
        <f t="shared" si="68"/>
        <v>1114</v>
      </c>
      <c r="AH63" s="7">
        <f t="shared" si="68"/>
        <v>1109</v>
      </c>
      <c r="AI63" s="7">
        <f t="shared" si="68"/>
        <v>1284</v>
      </c>
      <c r="AJ63" s="7">
        <f t="shared" si="68"/>
        <v>1838</v>
      </c>
      <c r="AK63" s="7">
        <f t="shared" si="68"/>
        <v>559</v>
      </c>
      <c r="AL63" s="7">
        <f t="shared" si="68"/>
        <v>717</v>
      </c>
      <c r="AM63" s="7">
        <f t="shared" si="68"/>
        <v>2050</v>
      </c>
      <c r="AN63" s="7">
        <f t="shared" si="68"/>
        <v>1293</v>
      </c>
      <c r="AO63" s="7">
        <f t="shared" si="68"/>
        <v>1404</v>
      </c>
      <c r="AP63" s="7">
        <f t="shared" si="68"/>
        <v>2141</v>
      </c>
      <c r="AQ63" s="7">
        <f t="shared" si="68"/>
        <v>126</v>
      </c>
      <c r="AR63" s="7">
        <f t="shared" si="68"/>
        <v>1519</v>
      </c>
      <c r="AS63" s="7">
        <f t="shared" si="68"/>
        <v>288</v>
      </c>
      <c r="AT63" s="7">
        <f t="shared" si="68"/>
        <v>2308</v>
      </c>
      <c r="AU63" s="7">
        <f t="shared" si="68"/>
        <v>989</v>
      </c>
      <c r="AV63" s="7">
        <f t="shared" si="68"/>
        <v>361</v>
      </c>
      <c r="AW63" s="7">
        <f t="shared" si="68"/>
        <v>541</v>
      </c>
      <c r="AX63" s="7">
        <f t="shared" si="68"/>
        <v>888</v>
      </c>
      <c r="AY63" s="7">
        <f t="shared" si="68"/>
        <v>1126</v>
      </c>
      <c r="AZ63" s="7">
        <f t="shared" si="68"/>
        <v>355</v>
      </c>
      <c r="BA63" s="47">
        <f t="shared" si="68"/>
        <v>400</v>
      </c>
      <c r="BB63" s="7">
        <f t="shared" si="68"/>
        <v>1684</v>
      </c>
      <c r="BC63" s="7">
        <f t="shared" si="68"/>
        <v>833</v>
      </c>
      <c r="BD63" s="7">
        <f t="shared" si="68"/>
        <v>600</v>
      </c>
      <c r="BE63" s="7">
        <f t="shared" si="68"/>
        <v>638</v>
      </c>
      <c r="BF63" s="7">
        <f t="shared" si="68"/>
        <v>2041</v>
      </c>
      <c r="BG63" s="7">
        <f t="shared" si="68"/>
        <v>832</v>
      </c>
      <c r="BH63" s="7">
        <f t="shared" si="68"/>
        <v>190</v>
      </c>
      <c r="BI63" s="7">
        <f t="shared" si="68"/>
        <v>1920</v>
      </c>
      <c r="BJ63" s="7">
        <f t="shared" si="68"/>
        <v>1436</v>
      </c>
      <c r="BK63" s="7">
        <f t="shared" si="68"/>
        <v>1928</v>
      </c>
      <c r="BL63" s="7">
        <f t="shared" si="68"/>
        <v>835</v>
      </c>
    </row>
    <row r="64" ht="13.5" customHeight="1">
      <c r="A64" s="36">
        <v>45718.0</v>
      </c>
      <c r="B64" s="37" t="s">
        <v>71</v>
      </c>
      <c r="C64" s="38"/>
      <c r="D64" s="39" t="s">
        <v>39</v>
      </c>
      <c r="E64" s="40">
        <f t="shared" si="2"/>
        <v>888</v>
      </c>
      <c r="F64" s="41">
        <v>3.0</v>
      </c>
      <c r="G64" s="41">
        <v>25.0</v>
      </c>
      <c r="H64" s="42">
        <f t="shared" si="22"/>
        <v>34</v>
      </c>
      <c r="I64" s="38"/>
      <c r="J64" s="43" t="s">
        <v>41</v>
      </c>
      <c r="K64" s="40">
        <f t="shared" si="4"/>
        <v>833</v>
      </c>
      <c r="L64" s="44">
        <v>1.0</v>
      </c>
      <c r="M64" s="44">
        <v>12.0</v>
      </c>
      <c r="N64" s="42">
        <f t="shared" si="5"/>
        <v>15</v>
      </c>
      <c r="O64" s="38"/>
      <c r="P64" s="45" t="s">
        <v>72</v>
      </c>
      <c r="Q64" s="38"/>
      <c r="R64" s="45">
        <f>MIN(Rules!$E$2,(MAX(H64/N64,N64/H64)))</f>
        <v>2</v>
      </c>
      <c r="S64" s="45">
        <f>VLOOKUP(B64,Rules!A:B,2,FALSE)</f>
        <v>40</v>
      </c>
      <c r="T64" s="38"/>
      <c r="U64" s="46">
        <f>1/(10^(-(E64+(IF(P64="Y",Rules!$I$2,0))-K64)/Rules!$E$12)+1)</f>
        <v>0.7199190059</v>
      </c>
      <c r="V64" s="47">
        <f t="shared" si="6"/>
        <v>22</v>
      </c>
      <c r="W64" s="47">
        <f t="shared" si="7"/>
        <v>-22</v>
      </c>
      <c r="X64" s="47"/>
      <c r="Y64" s="47"/>
      <c r="Z64" s="48"/>
      <c r="AA64" s="7">
        <f t="shared" ref="AA64:BL64" si="69">IF($D64=AA$1,$E64+$V64,(IF($J64=AA$1,$K64+$W64,AA63)))</f>
        <v>1519</v>
      </c>
      <c r="AB64" s="7">
        <f t="shared" si="69"/>
        <v>601</v>
      </c>
      <c r="AC64" s="7">
        <f t="shared" si="69"/>
        <v>1475</v>
      </c>
      <c r="AD64" s="7">
        <f t="shared" si="69"/>
        <v>448</v>
      </c>
      <c r="AE64" s="7">
        <f t="shared" si="69"/>
        <v>2215</v>
      </c>
      <c r="AF64" s="7">
        <f t="shared" si="69"/>
        <v>2229</v>
      </c>
      <c r="AG64" s="7">
        <f t="shared" si="69"/>
        <v>1114</v>
      </c>
      <c r="AH64" s="7">
        <f t="shared" si="69"/>
        <v>1109</v>
      </c>
      <c r="AI64" s="7">
        <f t="shared" si="69"/>
        <v>1284</v>
      </c>
      <c r="AJ64" s="7">
        <f t="shared" si="69"/>
        <v>1838</v>
      </c>
      <c r="AK64" s="7">
        <f t="shared" si="69"/>
        <v>559</v>
      </c>
      <c r="AL64" s="7">
        <f t="shared" si="69"/>
        <v>717</v>
      </c>
      <c r="AM64" s="7">
        <f t="shared" si="69"/>
        <v>2050</v>
      </c>
      <c r="AN64" s="7">
        <f t="shared" si="69"/>
        <v>1293</v>
      </c>
      <c r="AO64" s="7">
        <f t="shared" si="69"/>
        <v>1404</v>
      </c>
      <c r="AP64" s="7">
        <f t="shared" si="69"/>
        <v>2141</v>
      </c>
      <c r="AQ64" s="7">
        <f t="shared" si="69"/>
        <v>126</v>
      </c>
      <c r="AR64" s="7">
        <f t="shared" si="69"/>
        <v>1519</v>
      </c>
      <c r="AS64" s="7">
        <f t="shared" si="69"/>
        <v>288</v>
      </c>
      <c r="AT64" s="7">
        <f t="shared" si="69"/>
        <v>2308</v>
      </c>
      <c r="AU64" s="7">
        <f t="shared" si="69"/>
        <v>989</v>
      </c>
      <c r="AV64" s="7">
        <f t="shared" si="69"/>
        <v>361</v>
      </c>
      <c r="AW64" s="7">
        <f t="shared" si="69"/>
        <v>541</v>
      </c>
      <c r="AX64" s="7">
        <f t="shared" si="69"/>
        <v>910</v>
      </c>
      <c r="AY64" s="7">
        <f t="shared" si="69"/>
        <v>1126</v>
      </c>
      <c r="AZ64" s="7">
        <f t="shared" si="69"/>
        <v>355</v>
      </c>
      <c r="BA64" s="47">
        <f t="shared" si="69"/>
        <v>400</v>
      </c>
      <c r="BB64" s="7">
        <f t="shared" si="69"/>
        <v>1684</v>
      </c>
      <c r="BC64" s="7">
        <f t="shared" si="69"/>
        <v>811</v>
      </c>
      <c r="BD64" s="7">
        <f t="shared" si="69"/>
        <v>600</v>
      </c>
      <c r="BE64" s="7">
        <f t="shared" si="69"/>
        <v>638</v>
      </c>
      <c r="BF64" s="7">
        <f t="shared" si="69"/>
        <v>2041</v>
      </c>
      <c r="BG64" s="7">
        <f t="shared" si="69"/>
        <v>832</v>
      </c>
      <c r="BH64" s="7">
        <f t="shared" si="69"/>
        <v>190</v>
      </c>
      <c r="BI64" s="7">
        <f t="shared" si="69"/>
        <v>1920</v>
      </c>
      <c r="BJ64" s="7">
        <f t="shared" si="69"/>
        <v>1436</v>
      </c>
      <c r="BK64" s="7">
        <f t="shared" si="69"/>
        <v>1928</v>
      </c>
      <c r="BL64" s="7">
        <f t="shared" si="69"/>
        <v>835</v>
      </c>
    </row>
    <row r="65" ht="13.5" customHeight="1">
      <c r="A65" s="36">
        <v>45724.0</v>
      </c>
      <c r="B65" s="37" t="s">
        <v>71</v>
      </c>
      <c r="C65" s="38"/>
      <c r="D65" s="39" t="s">
        <v>20</v>
      </c>
      <c r="E65" s="40">
        <f t="shared" si="2"/>
        <v>2308</v>
      </c>
      <c r="F65" s="41">
        <v>1.0</v>
      </c>
      <c r="G65" s="41">
        <v>27.0</v>
      </c>
      <c r="H65" s="42">
        <f t="shared" si="22"/>
        <v>30</v>
      </c>
      <c r="I65" s="38"/>
      <c r="J65" s="43" t="s">
        <v>23</v>
      </c>
      <c r="K65" s="40">
        <f t="shared" si="4"/>
        <v>2050</v>
      </c>
      <c r="L65" s="44">
        <v>0.0</v>
      </c>
      <c r="M65" s="44">
        <v>18.0</v>
      </c>
      <c r="N65" s="42">
        <f t="shared" si="5"/>
        <v>18</v>
      </c>
      <c r="O65" s="38"/>
      <c r="P65" s="45" t="s">
        <v>72</v>
      </c>
      <c r="Q65" s="38"/>
      <c r="R65" s="45">
        <f>MIN(Rules!$E$2,(MAX(H65/N65,N65/H65)))</f>
        <v>1.666666667</v>
      </c>
      <c r="S65" s="45">
        <f>VLOOKUP(B65,Rules!A:B,2,FALSE)</f>
        <v>40</v>
      </c>
      <c r="T65" s="38"/>
      <c r="U65" s="46">
        <f>1/(10^(-(E65+(IF(P65="Y",Rules!$I$2,0))-K65)/Rules!$E$12)+1)</f>
        <v>0.8674858118</v>
      </c>
      <c r="V65" s="47">
        <f t="shared" si="6"/>
        <v>9</v>
      </c>
      <c r="W65" s="47">
        <f t="shared" si="7"/>
        <v>-9</v>
      </c>
      <c r="X65" s="47"/>
      <c r="Y65" s="47"/>
      <c r="Z65" s="48"/>
      <c r="AA65" s="7">
        <f t="shared" ref="AA65:BL65" si="70">IF($D65=AA$1,$E65+$V65,(IF($J65=AA$1,$K65+$W65,AA64)))</f>
        <v>1519</v>
      </c>
      <c r="AB65" s="7">
        <f t="shared" si="70"/>
        <v>601</v>
      </c>
      <c r="AC65" s="7">
        <f t="shared" si="70"/>
        <v>1475</v>
      </c>
      <c r="AD65" s="7">
        <f t="shared" si="70"/>
        <v>448</v>
      </c>
      <c r="AE65" s="7">
        <f t="shared" si="70"/>
        <v>2215</v>
      </c>
      <c r="AF65" s="7">
        <f t="shared" si="70"/>
        <v>2229</v>
      </c>
      <c r="AG65" s="7">
        <f t="shared" si="70"/>
        <v>1114</v>
      </c>
      <c r="AH65" s="7">
        <f t="shared" si="70"/>
        <v>1109</v>
      </c>
      <c r="AI65" s="7">
        <f t="shared" si="70"/>
        <v>1284</v>
      </c>
      <c r="AJ65" s="7">
        <f t="shared" si="70"/>
        <v>1838</v>
      </c>
      <c r="AK65" s="7">
        <f t="shared" si="70"/>
        <v>559</v>
      </c>
      <c r="AL65" s="7">
        <f t="shared" si="70"/>
        <v>717</v>
      </c>
      <c r="AM65" s="7">
        <f t="shared" si="70"/>
        <v>2041</v>
      </c>
      <c r="AN65" s="7">
        <f t="shared" si="70"/>
        <v>1293</v>
      </c>
      <c r="AO65" s="7">
        <f t="shared" si="70"/>
        <v>1404</v>
      </c>
      <c r="AP65" s="7">
        <f t="shared" si="70"/>
        <v>2141</v>
      </c>
      <c r="AQ65" s="7">
        <f t="shared" si="70"/>
        <v>126</v>
      </c>
      <c r="AR65" s="7">
        <f t="shared" si="70"/>
        <v>1519</v>
      </c>
      <c r="AS65" s="7">
        <f t="shared" si="70"/>
        <v>288</v>
      </c>
      <c r="AT65" s="7">
        <f t="shared" si="70"/>
        <v>2317</v>
      </c>
      <c r="AU65" s="7">
        <f t="shared" si="70"/>
        <v>989</v>
      </c>
      <c r="AV65" s="7">
        <f t="shared" si="70"/>
        <v>361</v>
      </c>
      <c r="AW65" s="7">
        <f t="shared" si="70"/>
        <v>541</v>
      </c>
      <c r="AX65" s="7">
        <f t="shared" si="70"/>
        <v>910</v>
      </c>
      <c r="AY65" s="7">
        <f t="shared" si="70"/>
        <v>1126</v>
      </c>
      <c r="AZ65" s="7">
        <f t="shared" si="70"/>
        <v>355</v>
      </c>
      <c r="BA65" s="47">
        <f t="shared" si="70"/>
        <v>400</v>
      </c>
      <c r="BB65" s="7">
        <f t="shared" si="70"/>
        <v>1684</v>
      </c>
      <c r="BC65" s="7">
        <f t="shared" si="70"/>
        <v>811</v>
      </c>
      <c r="BD65" s="7">
        <f t="shared" si="70"/>
        <v>600</v>
      </c>
      <c r="BE65" s="7">
        <f t="shared" si="70"/>
        <v>638</v>
      </c>
      <c r="BF65" s="7">
        <f t="shared" si="70"/>
        <v>2041</v>
      </c>
      <c r="BG65" s="7">
        <f t="shared" si="70"/>
        <v>832</v>
      </c>
      <c r="BH65" s="7">
        <f t="shared" si="70"/>
        <v>190</v>
      </c>
      <c r="BI65" s="7">
        <f t="shared" si="70"/>
        <v>1920</v>
      </c>
      <c r="BJ65" s="7">
        <f t="shared" si="70"/>
        <v>1436</v>
      </c>
      <c r="BK65" s="7">
        <f t="shared" si="70"/>
        <v>1928</v>
      </c>
      <c r="BL65" s="7">
        <f t="shared" si="70"/>
        <v>835</v>
      </c>
    </row>
    <row r="66" ht="13.5" customHeight="1">
      <c r="A66" s="36">
        <v>45724.0</v>
      </c>
      <c r="B66" s="37" t="s">
        <v>71</v>
      </c>
      <c r="C66" s="38"/>
      <c r="D66" s="39" t="s">
        <v>26</v>
      </c>
      <c r="E66" s="40">
        <f t="shared" si="2"/>
        <v>1838</v>
      </c>
      <c r="F66" s="41">
        <v>2.0</v>
      </c>
      <c r="G66" s="41">
        <v>29.0</v>
      </c>
      <c r="H66" s="42">
        <f t="shared" si="22"/>
        <v>35</v>
      </c>
      <c r="I66" s="38"/>
      <c r="J66" s="43" t="s">
        <v>28</v>
      </c>
      <c r="K66" s="40">
        <f t="shared" si="4"/>
        <v>1475</v>
      </c>
      <c r="L66" s="44">
        <v>3.0</v>
      </c>
      <c r="M66" s="44">
        <v>17.0</v>
      </c>
      <c r="N66" s="42">
        <f t="shared" si="5"/>
        <v>26</v>
      </c>
      <c r="O66" s="38"/>
      <c r="P66" s="45" t="s">
        <v>72</v>
      </c>
      <c r="Q66" s="38"/>
      <c r="R66" s="45">
        <f>MIN(Rules!$E$2,(MAX(H66/N66,N66/H66)))</f>
        <v>1.346153846</v>
      </c>
      <c r="S66" s="45">
        <f>VLOOKUP(B66,Rules!A:B,2,FALSE)</f>
        <v>40</v>
      </c>
      <c r="T66" s="38"/>
      <c r="U66" s="46">
        <f>1/(10^(-(E66+(IF(P66="Y",Rules!$I$2,0))-K66)/Rules!$E$12)+1)</f>
        <v>0.9139189271</v>
      </c>
      <c r="V66" s="47">
        <f t="shared" si="6"/>
        <v>5</v>
      </c>
      <c r="W66" s="47">
        <f t="shared" si="7"/>
        <v>-5</v>
      </c>
      <c r="X66" s="47"/>
      <c r="Y66" s="47"/>
      <c r="Z66" s="48"/>
      <c r="AA66" s="7">
        <f t="shared" ref="AA66:BL66" si="71">IF($D66=AA$1,$E66+$V66,(IF($J66=AA$1,$K66+$W66,AA65)))</f>
        <v>1519</v>
      </c>
      <c r="AB66" s="7">
        <f t="shared" si="71"/>
        <v>601</v>
      </c>
      <c r="AC66" s="7">
        <f t="shared" si="71"/>
        <v>1470</v>
      </c>
      <c r="AD66" s="7">
        <f t="shared" si="71"/>
        <v>448</v>
      </c>
      <c r="AE66" s="7">
        <f t="shared" si="71"/>
        <v>2215</v>
      </c>
      <c r="AF66" s="7">
        <f t="shared" si="71"/>
        <v>2229</v>
      </c>
      <c r="AG66" s="7">
        <f t="shared" si="71"/>
        <v>1114</v>
      </c>
      <c r="AH66" s="7">
        <f t="shared" si="71"/>
        <v>1109</v>
      </c>
      <c r="AI66" s="7">
        <f t="shared" si="71"/>
        <v>1284</v>
      </c>
      <c r="AJ66" s="7">
        <f t="shared" si="71"/>
        <v>1843</v>
      </c>
      <c r="AK66" s="7">
        <f t="shared" si="71"/>
        <v>559</v>
      </c>
      <c r="AL66" s="7">
        <f t="shared" si="71"/>
        <v>717</v>
      </c>
      <c r="AM66" s="7">
        <f t="shared" si="71"/>
        <v>2041</v>
      </c>
      <c r="AN66" s="7">
        <f t="shared" si="71"/>
        <v>1293</v>
      </c>
      <c r="AO66" s="7">
        <f t="shared" si="71"/>
        <v>1404</v>
      </c>
      <c r="AP66" s="7">
        <f t="shared" si="71"/>
        <v>2141</v>
      </c>
      <c r="AQ66" s="7">
        <f t="shared" si="71"/>
        <v>126</v>
      </c>
      <c r="AR66" s="7">
        <f t="shared" si="71"/>
        <v>1519</v>
      </c>
      <c r="AS66" s="7">
        <f t="shared" si="71"/>
        <v>288</v>
      </c>
      <c r="AT66" s="7">
        <f t="shared" si="71"/>
        <v>2317</v>
      </c>
      <c r="AU66" s="7">
        <f t="shared" si="71"/>
        <v>989</v>
      </c>
      <c r="AV66" s="7">
        <f t="shared" si="71"/>
        <v>361</v>
      </c>
      <c r="AW66" s="7">
        <f t="shared" si="71"/>
        <v>541</v>
      </c>
      <c r="AX66" s="7">
        <f t="shared" si="71"/>
        <v>910</v>
      </c>
      <c r="AY66" s="7">
        <f t="shared" si="71"/>
        <v>1126</v>
      </c>
      <c r="AZ66" s="7">
        <f t="shared" si="71"/>
        <v>355</v>
      </c>
      <c r="BA66" s="47">
        <f t="shared" si="71"/>
        <v>400</v>
      </c>
      <c r="BB66" s="7">
        <f t="shared" si="71"/>
        <v>1684</v>
      </c>
      <c r="BC66" s="7">
        <f t="shared" si="71"/>
        <v>811</v>
      </c>
      <c r="BD66" s="7">
        <f t="shared" si="71"/>
        <v>600</v>
      </c>
      <c r="BE66" s="7">
        <f t="shared" si="71"/>
        <v>638</v>
      </c>
      <c r="BF66" s="7">
        <f t="shared" si="71"/>
        <v>2041</v>
      </c>
      <c r="BG66" s="7">
        <f t="shared" si="71"/>
        <v>832</v>
      </c>
      <c r="BH66" s="7">
        <f t="shared" si="71"/>
        <v>190</v>
      </c>
      <c r="BI66" s="7">
        <f t="shared" si="71"/>
        <v>1920</v>
      </c>
      <c r="BJ66" s="7">
        <f t="shared" si="71"/>
        <v>1436</v>
      </c>
      <c r="BK66" s="7">
        <f t="shared" si="71"/>
        <v>1928</v>
      </c>
      <c r="BL66" s="7">
        <f t="shared" si="71"/>
        <v>835</v>
      </c>
    </row>
    <row r="67" ht="13.5" customHeight="1">
      <c r="A67" s="36">
        <v>45724.0</v>
      </c>
      <c r="B67" s="37" t="s">
        <v>71</v>
      </c>
      <c r="C67" s="38"/>
      <c r="D67" s="39" t="s">
        <v>35</v>
      </c>
      <c r="E67" s="40">
        <f t="shared" si="2"/>
        <v>1114</v>
      </c>
      <c r="F67" s="41">
        <v>1.0</v>
      </c>
      <c r="G67" s="41">
        <v>27.0</v>
      </c>
      <c r="H67" s="42">
        <f t="shared" si="22"/>
        <v>30</v>
      </c>
      <c r="I67" s="38"/>
      <c r="J67" s="43" t="s">
        <v>38</v>
      </c>
      <c r="K67" s="40">
        <f t="shared" si="4"/>
        <v>1126</v>
      </c>
      <c r="L67" s="44">
        <v>1.0</v>
      </c>
      <c r="M67" s="44">
        <v>23.0</v>
      </c>
      <c r="N67" s="42">
        <f t="shared" si="5"/>
        <v>26</v>
      </c>
      <c r="O67" s="38"/>
      <c r="P67" s="45" t="s">
        <v>72</v>
      </c>
      <c r="Q67" s="38"/>
      <c r="R67" s="45">
        <f>MIN(Rules!$E$2,(MAX(H67/N67,N67/H67)))</f>
        <v>1.153846154</v>
      </c>
      <c r="S67" s="45">
        <f>VLOOKUP(B67,Rules!A:B,2,FALSE)</f>
        <v>40</v>
      </c>
      <c r="T67" s="38"/>
      <c r="U67" s="46">
        <f>1/(10^(-(E67+(IF(P67="Y",Rules!$I$2,0))-K67)/Rules!$E$12)+1)</f>
        <v>0.653738575</v>
      </c>
      <c r="V67" s="47">
        <f t="shared" si="6"/>
        <v>16</v>
      </c>
      <c r="W67" s="47">
        <f t="shared" si="7"/>
        <v>-16</v>
      </c>
      <c r="X67" s="47"/>
      <c r="Y67" s="47"/>
      <c r="Z67" s="48"/>
      <c r="AA67" s="7">
        <f t="shared" ref="AA67:BL67" si="72">IF($D67=AA$1,$E67+$V67,(IF($J67=AA$1,$K67+$W67,AA66)))</f>
        <v>1519</v>
      </c>
      <c r="AB67" s="7">
        <f t="shared" si="72"/>
        <v>601</v>
      </c>
      <c r="AC67" s="7">
        <f t="shared" si="72"/>
        <v>1470</v>
      </c>
      <c r="AD67" s="7">
        <f t="shared" si="72"/>
        <v>448</v>
      </c>
      <c r="AE67" s="7">
        <f t="shared" si="72"/>
        <v>2215</v>
      </c>
      <c r="AF67" s="7">
        <f t="shared" si="72"/>
        <v>2229</v>
      </c>
      <c r="AG67" s="7">
        <f t="shared" si="72"/>
        <v>1130</v>
      </c>
      <c r="AH67" s="7">
        <f t="shared" si="72"/>
        <v>1109</v>
      </c>
      <c r="AI67" s="7">
        <f t="shared" si="72"/>
        <v>1284</v>
      </c>
      <c r="AJ67" s="7">
        <f t="shared" si="72"/>
        <v>1843</v>
      </c>
      <c r="AK67" s="7">
        <f t="shared" si="72"/>
        <v>559</v>
      </c>
      <c r="AL67" s="7">
        <f t="shared" si="72"/>
        <v>717</v>
      </c>
      <c r="AM67" s="7">
        <f t="shared" si="72"/>
        <v>2041</v>
      </c>
      <c r="AN67" s="7">
        <f t="shared" si="72"/>
        <v>1293</v>
      </c>
      <c r="AO67" s="7">
        <f t="shared" si="72"/>
        <v>1404</v>
      </c>
      <c r="AP67" s="7">
        <f t="shared" si="72"/>
        <v>2141</v>
      </c>
      <c r="AQ67" s="7">
        <f t="shared" si="72"/>
        <v>126</v>
      </c>
      <c r="AR67" s="7">
        <f t="shared" si="72"/>
        <v>1519</v>
      </c>
      <c r="AS67" s="7">
        <f t="shared" si="72"/>
        <v>288</v>
      </c>
      <c r="AT67" s="7">
        <f t="shared" si="72"/>
        <v>2317</v>
      </c>
      <c r="AU67" s="7">
        <f t="shared" si="72"/>
        <v>989</v>
      </c>
      <c r="AV67" s="7">
        <f t="shared" si="72"/>
        <v>361</v>
      </c>
      <c r="AW67" s="7">
        <f t="shared" si="72"/>
        <v>541</v>
      </c>
      <c r="AX67" s="7">
        <f t="shared" si="72"/>
        <v>910</v>
      </c>
      <c r="AY67" s="7">
        <f t="shared" si="72"/>
        <v>1110</v>
      </c>
      <c r="AZ67" s="7">
        <f t="shared" si="72"/>
        <v>355</v>
      </c>
      <c r="BA67" s="47">
        <f t="shared" si="72"/>
        <v>400</v>
      </c>
      <c r="BB67" s="7">
        <f t="shared" si="72"/>
        <v>1684</v>
      </c>
      <c r="BC67" s="7">
        <f t="shared" si="72"/>
        <v>811</v>
      </c>
      <c r="BD67" s="7">
        <f t="shared" si="72"/>
        <v>600</v>
      </c>
      <c r="BE67" s="7">
        <f t="shared" si="72"/>
        <v>638</v>
      </c>
      <c r="BF67" s="7">
        <f t="shared" si="72"/>
        <v>2041</v>
      </c>
      <c r="BG67" s="7">
        <f t="shared" si="72"/>
        <v>832</v>
      </c>
      <c r="BH67" s="7">
        <f t="shared" si="72"/>
        <v>190</v>
      </c>
      <c r="BI67" s="7">
        <f t="shared" si="72"/>
        <v>1920</v>
      </c>
      <c r="BJ67" s="7">
        <f t="shared" si="72"/>
        <v>1436</v>
      </c>
      <c r="BK67" s="7">
        <f t="shared" si="72"/>
        <v>1928</v>
      </c>
      <c r="BL67" s="7">
        <f t="shared" si="72"/>
        <v>835</v>
      </c>
    </row>
    <row r="68" ht="13.5" customHeight="1">
      <c r="A68" s="36">
        <v>45724.0</v>
      </c>
      <c r="B68" s="37" t="s">
        <v>71</v>
      </c>
      <c r="C68" s="38"/>
      <c r="D68" s="39" t="s">
        <v>29</v>
      </c>
      <c r="E68" s="40">
        <f t="shared" si="2"/>
        <v>1404</v>
      </c>
      <c r="F68" s="41">
        <v>2.0</v>
      </c>
      <c r="G68" s="41">
        <v>33.0</v>
      </c>
      <c r="H68" s="42">
        <f t="shared" si="22"/>
        <v>39</v>
      </c>
      <c r="I68" s="38"/>
      <c r="J68" s="43" t="s">
        <v>42</v>
      </c>
      <c r="K68" s="40">
        <f t="shared" si="4"/>
        <v>832</v>
      </c>
      <c r="L68" s="44">
        <v>0.0</v>
      </c>
      <c r="M68" s="44">
        <v>8.0</v>
      </c>
      <c r="N68" s="42">
        <f t="shared" si="5"/>
        <v>8</v>
      </c>
      <c r="O68" s="38"/>
      <c r="P68" s="45" t="s">
        <v>72</v>
      </c>
      <c r="Q68" s="38"/>
      <c r="R68" s="45">
        <f>MIN(Rules!$E$2,(MAX(H68/N68,N68/H68)))</f>
        <v>2</v>
      </c>
      <c r="S68" s="45">
        <f>VLOOKUP(B68,Rules!A:B,2,FALSE)</f>
        <v>40</v>
      </c>
      <c r="T68" s="38"/>
      <c r="U68" s="46">
        <f>1/(10^(-(E68+(IF(P68="Y",Rules!$I$2,0))-K68)/Rules!$E$12)+1)</f>
        <v>0.9652743205</v>
      </c>
      <c r="V68" s="47">
        <f t="shared" si="6"/>
        <v>3</v>
      </c>
      <c r="W68" s="47">
        <f t="shared" si="7"/>
        <v>-3</v>
      </c>
      <c r="X68" s="47"/>
      <c r="Y68" s="47"/>
      <c r="Z68" s="48"/>
      <c r="AA68" s="7">
        <f t="shared" ref="AA68:BL68" si="73">IF($D68=AA$1,$E68+$V68,(IF($J68=AA$1,$K68+$W68,AA67)))</f>
        <v>1519</v>
      </c>
      <c r="AB68" s="7">
        <f t="shared" si="73"/>
        <v>601</v>
      </c>
      <c r="AC68" s="7">
        <f t="shared" si="73"/>
        <v>1470</v>
      </c>
      <c r="AD68" s="7">
        <f t="shared" si="73"/>
        <v>448</v>
      </c>
      <c r="AE68" s="7">
        <f t="shared" si="73"/>
        <v>2215</v>
      </c>
      <c r="AF68" s="7">
        <f t="shared" si="73"/>
        <v>2229</v>
      </c>
      <c r="AG68" s="7">
        <f t="shared" si="73"/>
        <v>1130</v>
      </c>
      <c r="AH68" s="7">
        <f t="shared" si="73"/>
        <v>1109</v>
      </c>
      <c r="AI68" s="7">
        <f t="shared" si="73"/>
        <v>1284</v>
      </c>
      <c r="AJ68" s="7">
        <f t="shared" si="73"/>
        <v>1843</v>
      </c>
      <c r="AK68" s="7">
        <f t="shared" si="73"/>
        <v>559</v>
      </c>
      <c r="AL68" s="7">
        <f t="shared" si="73"/>
        <v>717</v>
      </c>
      <c r="AM68" s="7">
        <f t="shared" si="73"/>
        <v>2041</v>
      </c>
      <c r="AN68" s="7">
        <f t="shared" si="73"/>
        <v>1293</v>
      </c>
      <c r="AO68" s="7">
        <f t="shared" si="73"/>
        <v>1407</v>
      </c>
      <c r="AP68" s="7">
        <f t="shared" si="73"/>
        <v>2141</v>
      </c>
      <c r="AQ68" s="7">
        <f t="shared" si="73"/>
        <v>126</v>
      </c>
      <c r="AR68" s="7">
        <f t="shared" si="73"/>
        <v>1519</v>
      </c>
      <c r="AS68" s="7">
        <f t="shared" si="73"/>
        <v>288</v>
      </c>
      <c r="AT68" s="7">
        <f t="shared" si="73"/>
        <v>2317</v>
      </c>
      <c r="AU68" s="7">
        <f t="shared" si="73"/>
        <v>989</v>
      </c>
      <c r="AV68" s="7">
        <f t="shared" si="73"/>
        <v>361</v>
      </c>
      <c r="AW68" s="7">
        <f t="shared" si="73"/>
        <v>541</v>
      </c>
      <c r="AX68" s="7">
        <f t="shared" si="73"/>
        <v>910</v>
      </c>
      <c r="AY68" s="7">
        <f t="shared" si="73"/>
        <v>1110</v>
      </c>
      <c r="AZ68" s="7">
        <f t="shared" si="73"/>
        <v>355</v>
      </c>
      <c r="BA68" s="47">
        <f t="shared" si="73"/>
        <v>400</v>
      </c>
      <c r="BB68" s="7">
        <f t="shared" si="73"/>
        <v>1684</v>
      </c>
      <c r="BC68" s="7">
        <f t="shared" si="73"/>
        <v>811</v>
      </c>
      <c r="BD68" s="7">
        <f t="shared" si="73"/>
        <v>600</v>
      </c>
      <c r="BE68" s="7">
        <f t="shared" si="73"/>
        <v>638</v>
      </c>
      <c r="BF68" s="7">
        <f t="shared" si="73"/>
        <v>2041</v>
      </c>
      <c r="BG68" s="7">
        <f t="shared" si="73"/>
        <v>829</v>
      </c>
      <c r="BH68" s="7">
        <f t="shared" si="73"/>
        <v>190</v>
      </c>
      <c r="BI68" s="7">
        <f t="shared" si="73"/>
        <v>1920</v>
      </c>
      <c r="BJ68" s="7">
        <f t="shared" si="73"/>
        <v>1436</v>
      </c>
      <c r="BK68" s="7">
        <f t="shared" si="73"/>
        <v>1928</v>
      </c>
      <c r="BL68" s="7">
        <f t="shared" si="73"/>
        <v>835</v>
      </c>
    </row>
    <row r="69" ht="13.5" customHeight="1">
      <c r="A69" s="36">
        <v>45724.0</v>
      </c>
      <c r="B69" s="37" t="s">
        <v>71</v>
      </c>
      <c r="C69" s="38"/>
      <c r="D69" s="39" t="s">
        <v>41</v>
      </c>
      <c r="E69" s="40">
        <f t="shared" si="2"/>
        <v>811</v>
      </c>
      <c r="F69" s="41">
        <v>1.0</v>
      </c>
      <c r="G69" s="41">
        <v>19.0</v>
      </c>
      <c r="H69" s="42">
        <f t="shared" si="22"/>
        <v>22</v>
      </c>
      <c r="I69" s="38"/>
      <c r="J69" s="43" t="s">
        <v>49</v>
      </c>
      <c r="K69" s="40">
        <f t="shared" si="4"/>
        <v>448</v>
      </c>
      <c r="L69" s="44">
        <v>0.0</v>
      </c>
      <c r="M69" s="44">
        <v>19.0</v>
      </c>
      <c r="N69" s="42">
        <f t="shared" si="5"/>
        <v>19</v>
      </c>
      <c r="O69" s="38"/>
      <c r="P69" s="45" t="s">
        <v>72</v>
      </c>
      <c r="Q69" s="38"/>
      <c r="R69" s="45">
        <f>MIN(Rules!$E$2,(MAX(H69/N69,N69/H69)))</f>
        <v>1.157894737</v>
      </c>
      <c r="S69" s="45">
        <f>VLOOKUP(B69,Rules!A:B,2,FALSE)</f>
        <v>40</v>
      </c>
      <c r="T69" s="38"/>
      <c r="U69" s="46">
        <f>1/(10^(-(E69+(IF(P69="Y",Rules!$I$2,0))-K69)/Rules!$E$12)+1)</f>
        <v>0.9139189271</v>
      </c>
      <c r="V69" s="47">
        <f t="shared" si="6"/>
        <v>4</v>
      </c>
      <c r="W69" s="47">
        <f t="shared" si="7"/>
        <v>-4</v>
      </c>
      <c r="X69" s="47"/>
      <c r="Y69" s="47"/>
      <c r="Z69" s="48"/>
      <c r="AA69" s="7">
        <f t="shared" ref="AA69:BL69" si="74">IF($D69=AA$1,$E69+$V69,(IF($J69=AA$1,$K69+$W69,AA68)))</f>
        <v>1519</v>
      </c>
      <c r="AB69" s="7">
        <f t="shared" si="74"/>
        <v>601</v>
      </c>
      <c r="AC69" s="7">
        <f t="shared" si="74"/>
        <v>1470</v>
      </c>
      <c r="AD69" s="7">
        <f t="shared" si="74"/>
        <v>444</v>
      </c>
      <c r="AE69" s="7">
        <f t="shared" si="74"/>
        <v>2215</v>
      </c>
      <c r="AF69" s="7">
        <f t="shared" si="74"/>
        <v>2229</v>
      </c>
      <c r="AG69" s="7">
        <f t="shared" si="74"/>
        <v>1130</v>
      </c>
      <c r="AH69" s="7">
        <f t="shared" si="74"/>
        <v>1109</v>
      </c>
      <c r="AI69" s="7">
        <f t="shared" si="74"/>
        <v>1284</v>
      </c>
      <c r="AJ69" s="7">
        <f t="shared" si="74"/>
        <v>1843</v>
      </c>
      <c r="AK69" s="7">
        <f t="shared" si="74"/>
        <v>559</v>
      </c>
      <c r="AL69" s="7">
        <f t="shared" si="74"/>
        <v>717</v>
      </c>
      <c r="AM69" s="7">
        <f t="shared" si="74"/>
        <v>2041</v>
      </c>
      <c r="AN69" s="7">
        <f t="shared" si="74"/>
        <v>1293</v>
      </c>
      <c r="AO69" s="7">
        <f t="shared" si="74"/>
        <v>1407</v>
      </c>
      <c r="AP69" s="7">
        <f t="shared" si="74"/>
        <v>2141</v>
      </c>
      <c r="AQ69" s="7">
        <f t="shared" si="74"/>
        <v>126</v>
      </c>
      <c r="AR69" s="7">
        <f t="shared" si="74"/>
        <v>1519</v>
      </c>
      <c r="AS69" s="7">
        <f t="shared" si="74"/>
        <v>288</v>
      </c>
      <c r="AT69" s="7">
        <f t="shared" si="74"/>
        <v>2317</v>
      </c>
      <c r="AU69" s="7">
        <f t="shared" si="74"/>
        <v>989</v>
      </c>
      <c r="AV69" s="7">
        <f t="shared" si="74"/>
        <v>361</v>
      </c>
      <c r="AW69" s="7">
        <f t="shared" si="74"/>
        <v>541</v>
      </c>
      <c r="AX69" s="7">
        <f t="shared" si="74"/>
        <v>910</v>
      </c>
      <c r="AY69" s="7">
        <f t="shared" si="74"/>
        <v>1110</v>
      </c>
      <c r="AZ69" s="7">
        <f t="shared" si="74"/>
        <v>355</v>
      </c>
      <c r="BA69" s="47">
        <f t="shared" si="74"/>
        <v>400</v>
      </c>
      <c r="BB69" s="7">
        <f t="shared" si="74"/>
        <v>1684</v>
      </c>
      <c r="BC69" s="7">
        <f t="shared" si="74"/>
        <v>815</v>
      </c>
      <c r="BD69" s="7">
        <f t="shared" si="74"/>
        <v>600</v>
      </c>
      <c r="BE69" s="7">
        <f t="shared" si="74"/>
        <v>638</v>
      </c>
      <c r="BF69" s="7">
        <f t="shared" si="74"/>
        <v>2041</v>
      </c>
      <c r="BG69" s="7">
        <f t="shared" si="74"/>
        <v>829</v>
      </c>
      <c r="BH69" s="7">
        <f t="shared" si="74"/>
        <v>190</v>
      </c>
      <c r="BI69" s="7">
        <f t="shared" si="74"/>
        <v>1920</v>
      </c>
      <c r="BJ69" s="7">
        <f t="shared" si="74"/>
        <v>1436</v>
      </c>
      <c r="BK69" s="7">
        <f t="shared" si="74"/>
        <v>1928</v>
      </c>
      <c r="BL69" s="7">
        <f t="shared" si="74"/>
        <v>835</v>
      </c>
    </row>
    <row r="70" ht="13.5" customHeight="1">
      <c r="A70" s="36">
        <v>45724.0</v>
      </c>
      <c r="B70" s="37" t="s">
        <v>71</v>
      </c>
      <c r="C70" s="38"/>
      <c r="D70" s="39" t="s">
        <v>36</v>
      </c>
      <c r="E70" s="40">
        <f t="shared" si="2"/>
        <v>989</v>
      </c>
      <c r="F70" s="41">
        <v>2.0</v>
      </c>
      <c r="G70" s="41">
        <v>20.0</v>
      </c>
      <c r="H70" s="42">
        <f t="shared" si="22"/>
        <v>26</v>
      </c>
      <c r="I70" s="38"/>
      <c r="J70" s="43" t="s">
        <v>44</v>
      </c>
      <c r="K70" s="40">
        <f t="shared" si="4"/>
        <v>600</v>
      </c>
      <c r="L70" s="44">
        <v>0.0</v>
      </c>
      <c r="M70" s="44">
        <v>18.0</v>
      </c>
      <c r="N70" s="42">
        <f t="shared" si="5"/>
        <v>18</v>
      </c>
      <c r="O70" s="38"/>
      <c r="P70" s="45" t="s">
        <v>72</v>
      </c>
      <c r="Q70" s="38"/>
      <c r="R70" s="45">
        <f>MIN(Rules!$E$2,(MAX(H70/N70,N70/H70)))</f>
        <v>1.444444444</v>
      </c>
      <c r="S70" s="45">
        <f>VLOOKUP(B70,Rules!A:B,2,FALSE)</f>
        <v>40</v>
      </c>
      <c r="T70" s="38"/>
      <c r="U70" s="46">
        <f>1/(10^(-(E70+(IF(P70="Y",Rules!$I$2,0))-K70)/Rules!$E$12)+1)</f>
        <v>0.9228835703</v>
      </c>
      <c r="V70" s="47">
        <f t="shared" si="6"/>
        <v>4</v>
      </c>
      <c r="W70" s="47">
        <f t="shared" si="7"/>
        <v>-4</v>
      </c>
      <c r="X70" s="47"/>
      <c r="Y70" s="47"/>
      <c r="Z70" s="48"/>
      <c r="AA70" s="7">
        <f t="shared" ref="AA70:BL70" si="75">IF($D70=AA$1,$E70+$V70,(IF($J70=AA$1,$K70+$W70,AA69)))</f>
        <v>1519</v>
      </c>
      <c r="AB70" s="7">
        <f t="shared" si="75"/>
        <v>601</v>
      </c>
      <c r="AC70" s="7">
        <f t="shared" si="75"/>
        <v>1470</v>
      </c>
      <c r="AD70" s="7">
        <f t="shared" si="75"/>
        <v>444</v>
      </c>
      <c r="AE70" s="7">
        <f t="shared" si="75"/>
        <v>2215</v>
      </c>
      <c r="AF70" s="7">
        <f t="shared" si="75"/>
        <v>2229</v>
      </c>
      <c r="AG70" s="7">
        <f t="shared" si="75"/>
        <v>1130</v>
      </c>
      <c r="AH70" s="7">
        <f t="shared" si="75"/>
        <v>1109</v>
      </c>
      <c r="AI70" s="7">
        <f t="shared" si="75"/>
        <v>1284</v>
      </c>
      <c r="AJ70" s="7">
        <f t="shared" si="75"/>
        <v>1843</v>
      </c>
      <c r="AK70" s="7">
        <f t="shared" si="75"/>
        <v>559</v>
      </c>
      <c r="AL70" s="7">
        <f t="shared" si="75"/>
        <v>717</v>
      </c>
      <c r="AM70" s="7">
        <f t="shared" si="75"/>
        <v>2041</v>
      </c>
      <c r="AN70" s="7">
        <f t="shared" si="75"/>
        <v>1293</v>
      </c>
      <c r="AO70" s="7">
        <f t="shared" si="75"/>
        <v>1407</v>
      </c>
      <c r="AP70" s="7">
        <f t="shared" si="75"/>
        <v>2141</v>
      </c>
      <c r="AQ70" s="7">
        <f t="shared" si="75"/>
        <v>126</v>
      </c>
      <c r="AR70" s="7">
        <f t="shared" si="75"/>
        <v>1519</v>
      </c>
      <c r="AS70" s="7">
        <f t="shared" si="75"/>
        <v>288</v>
      </c>
      <c r="AT70" s="7">
        <f t="shared" si="75"/>
        <v>2317</v>
      </c>
      <c r="AU70" s="7">
        <f t="shared" si="75"/>
        <v>993</v>
      </c>
      <c r="AV70" s="7">
        <f t="shared" si="75"/>
        <v>361</v>
      </c>
      <c r="AW70" s="7">
        <f t="shared" si="75"/>
        <v>541</v>
      </c>
      <c r="AX70" s="7">
        <f t="shared" si="75"/>
        <v>910</v>
      </c>
      <c r="AY70" s="7">
        <f t="shared" si="75"/>
        <v>1110</v>
      </c>
      <c r="AZ70" s="7">
        <f t="shared" si="75"/>
        <v>355</v>
      </c>
      <c r="BA70" s="47">
        <f t="shared" si="75"/>
        <v>400</v>
      </c>
      <c r="BB70" s="7">
        <f t="shared" si="75"/>
        <v>1684</v>
      </c>
      <c r="BC70" s="7">
        <f t="shared" si="75"/>
        <v>815</v>
      </c>
      <c r="BD70" s="7">
        <f t="shared" si="75"/>
        <v>596</v>
      </c>
      <c r="BE70" s="7">
        <f t="shared" si="75"/>
        <v>638</v>
      </c>
      <c r="BF70" s="7">
        <f t="shared" si="75"/>
        <v>2041</v>
      </c>
      <c r="BG70" s="7">
        <f t="shared" si="75"/>
        <v>829</v>
      </c>
      <c r="BH70" s="7">
        <f t="shared" si="75"/>
        <v>190</v>
      </c>
      <c r="BI70" s="7">
        <f t="shared" si="75"/>
        <v>1920</v>
      </c>
      <c r="BJ70" s="7">
        <f t="shared" si="75"/>
        <v>1436</v>
      </c>
      <c r="BK70" s="7">
        <f t="shared" si="75"/>
        <v>1928</v>
      </c>
      <c r="BL70" s="7">
        <f t="shared" si="75"/>
        <v>835</v>
      </c>
    </row>
    <row r="71" ht="13.5" customHeight="1">
      <c r="A71" s="36">
        <v>45725.0</v>
      </c>
      <c r="B71" s="37" t="s">
        <v>71</v>
      </c>
      <c r="C71" s="38"/>
      <c r="D71" s="39" t="s">
        <v>21</v>
      </c>
      <c r="E71" s="40">
        <f t="shared" si="2"/>
        <v>2215</v>
      </c>
      <c r="F71" s="41">
        <v>0.0</v>
      </c>
      <c r="G71" s="41">
        <v>23.0</v>
      </c>
      <c r="H71" s="42">
        <f t="shared" si="22"/>
        <v>23</v>
      </c>
      <c r="I71" s="38"/>
      <c r="J71" s="43" t="s">
        <v>19</v>
      </c>
      <c r="K71" s="40">
        <f t="shared" si="4"/>
        <v>2229</v>
      </c>
      <c r="L71" s="44">
        <v>6.0</v>
      </c>
      <c r="M71" s="44">
        <v>20.0</v>
      </c>
      <c r="N71" s="42">
        <f t="shared" si="5"/>
        <v>38</v>
      </c>
      <c r="O71" s="38"/>
      <c r="P71" s="45" t="s">
        <v>72</v>
      </c>
      <c r="Q71" s="38"/>
      <c r="R71" s="45">
        <f>MIN(Rules!$E$2,(MAX(H71/N71,N71/H71)))</f>
        <v>1.652173913</v>
      </c>
      <c r="S71" s="45">
        <f>VLOOKUP(B71,Rules!A:B,2,FALSE)</f>
        <v>40</v>
      </c>
      <c r="T71" s="38"/>
      <c r="U71" s="46">
        <f>1/(10^(-(E71+(IF(P71="Y",Rules!$I$2,0))-K71)/Rules!$E$12)+1)</f>
        <v>0.6516507398</v>
      </c>
      <c r="V71" s="47">
        <f t="shared" si="6"/>
        <v>-43</v>
      </c>
      <c r="W71" s="47">
        <f t="shared" si="7"/>
        <v>43</v>
      </c>
      <c r="X71" s="47"/>
      <c r="Y71" s="47"/>
      <c r="Z71" s="48"/>
      <c r="AA71" s="7">
        <f t="shared" ref="AA71:BL71" si="76">IF($D71=AA$1,$E71+$V71,(IF($J71=AA$1,$K71+$W71,AA70)))</f>
        <v>1519</v>
      </c>
      <c r="AB71" s="7">
        <f t="shared" si="76"/>
        <v>601</v>
      </c>
      <c r="AC71" s="7">
        <f t="shared" si="76"/>
        <v>1470</v>
      </c>
      <c r="AD71" s="7">
        <f t="shared" si="76"/>
        <v>444</v>
      </c>
      <c r="AE71" s="7">
        <f t="shared" si="76"/>
        <v>2172</v>
      </c>
      <c r="AF71" s="7">
        <f t="shared" si="76"/>
        <v>2272</v>
      </c>
      <c r="AG71" s="7">
        <f t="shared" si="76"/>
        <v>1130</v>
      </c>
      <c r="AH71" s="7">
        <f t="shared" si="76"/>
        <v>1109</v>
      </c>
      <c r="AI71" s="7">
        <f t="shared" si="76"/>
        <v>1284</v>
      </c>
      <c r="AJ71" s="7">
        <f t="shared" si="76"/>
        <v>1843</v>
      </c>
      <c r="AK71" s="7">
        <f t="shared" si="76"/>
        <v>559</v>
      </c>
      <c r="AL71" s="7">
        <f t="shared" si="76"/>
        <v>717</v>
      </c>
      <c r="AM71" s="7">
        <f t="shared" si="76"/>
        <v>2041</v>
      </c>
      <c r="AN71" s="7">
        <f t="shared" si="76"/>
        <v>1293</v>
      </c>
      <c r="AO71" s="7">
        <f t="shared" si="76"/>
        <v>1407</v>
      </c>
      <c r="AP71" s="7">
        <f t="shared" si="76"/>
        <v>2141</v>
      </c>
      <c r="AQ71" s="7">
        <f t="shared" si="76"/>
        <v>126</v>
      </c>
      <c r="AR71" s="7">
        <f t="shared" si="76"/>
        <v>1519</v>
      </c>
      <c r="AS71" s="7">
        <f t="shared" si="76"/>
        <v>288</v>
      </c>
      <c r="AT71" s="7">
        <f t="shared" si="76"/>
        <v>2317</v>
      </c>
      <c r="AU71" s="7">
        <f t="shared" si="76"/>
        <v>993</v>
      </c>
      <c r="AV71" s="7">
        <f t="shared" si="76"/>
        <v>361</v>
      </c>
      <c r="AW71" s="7">
        <f t="shared" si="76"/>
        <v>541</v>
      </c>
      <c r="AX71" s="7">
        <f t="shared" si="76"/>
        <v>910</v>
      </c>
      <c r="AY71" s="7">
        <f t="shared" si="76"/>
        <v>1110</v>
      </c>
      <c r="AZ71" s="7">
        <f t="shared" si="76"/>
        <v>355</v>
      </c>
      <c r="BA71" s="47">
        <f t="shared" si="76"/>
        <v>400</v>
      </c>
      <c r="BB71" s="7">
        <f t="shared" si="76"/>
        <v>1684</v>
      </c>
      <c r="BC71" s="7">
        <f t="shared" si="76"/>
        <v>815</v>
      </c>
      <c r="BD71" s="7">
        <f t="shared" si="76"/>
        <v>596</v>
      </c>
      <c r="BE71" s="7">
        <f t="shared" si="76"/>
        <v>638</v>
      </c>
      <c r="BF71" s="7">
        <f t="shared" si="76"/>
        <v>2041</v>
      </c>
      <c r="BG71" s="7">
        <f t="shared" si="76"/>
        <v>829</v>
      </c>
      <c r="BH71" s="7">
        <f t="shared" si="76"/>
        <v>190</v>
      </c>
      <c r="BI71" s="7">
        <f t="shared" si="76"/>
        <v>1920</v>
      </c>
      <c r="BJ71" s="7">
        <f t="shared" si="76"/>
        <v>1436</v>
      </c>
      <c r="BK71" s="7">
        <f t="shared" si="76"/>
        <v>1928</v>
      </c>
      <c r="BL71" s="7">
        <f t="shared" si="76"/>
        <v>835</v>
      </c>
    </row>
    <row r="72" ht="13.5" customHeight="1">
      <c r="A72" s="36">
        <v>45725.0</v>
      </c>
      <c r="B72" s="37" t="s">
        <v>71</v>
      </c>
      <c r="C72" s="38"/>
      <c r="D72" s="39" t="s">
        <v>22</v>
      </c>
      <c r="E72" s="40">
        <f t="shared" si="2"/>
        <v>2141</v>
      </c>
      <c r="F72" s="41">
        <v>1.0</v>
      </c>
      <c r="G72" s="41">
        <v>19.0</v>
      </c>
      <c r="H72" s="42">
        <f t="shared" si="22"/>
        <v>22</v>
      </c>
      <c r="I72" s="38"/>
      <c r="J72" s="43" t="s">
        <v>18</v>
      </c>
      <c r="K72" s="40">
        <f t="shared" si="4"/>
        <v>2041</v>
      </c>
      <c r="L72" s="44">
        <v>2.0</v>
      </c>
      <c r="M72" s="44">
        <v>25.0</v>
      </c>
      <c r="N72" s="42">
        <f t="shared" si="5"/>
        <v>31</v>
      </c>
      <c r="O72" s="38"/>
      <c r="P72" s="45" t="s">
        <v>72</v>
      </c>
      <c r="Q72" s="38"/>
      <c r="R72" s="45">
        <f>MIN(Rules!$E$2,(MAX(H72/N72,N72/H72)))</f>
        <v>1.409090909</v>
      </c>
      <c r="S72" s="45">
        <f>VLOOKUP(B72,Rules!A:B,2,FALSE)</f>
        <v>40</v>
      </c>
      <c r="T72" s="38"/>
      <c r="U72" s="46">
        <f>1/(10^(-(E72+(IF(P72="Y",Rules!$I$2,0))-K72)/Rules!$E$12)+1)</f>
        <v>0.7597469266</v>
      </c>
      <c r="V72" s="47">
        <f t="shared" si="6"/>
        <v>-43</v>
      </c>
      <c r="W72" s="47">
        <f t="shared" si="7"/>
        <v>43</v>
      </c>
      <c r="X72" s="47"/>
      <c r="Y72" s="47"/>
      <c r="Z72" s="48"/>
      <c r="AA72" s="7">
        <f t="shared" ref="AA72:BL72" si="77">IF($D72=AA$1,$E72+$V72,(IF($J72=AA$1,$K72+$W72,AA71)))</f>
        <v>1519</v>
      </c>
      <c r="AB72" s="7">
        <f t="shared" si="77"/>
        <v>601</v>
      </c>
      <c r="AC72" s="7">
        <f t="shared" si="77"/>
        <v>1470</v>
      </c>
      <c r="AD72" s="7">
        <f t="shared" si="77"/>
        <v>444</v>
      </c>
      <c r="AE72" s="7">
        <f t="shared" si="77"/>
        <v>2172</v>
      </c>
      <c r="AF72" s="7">
        <f t="shared" si="77"/>
        <v>2272</v>
      </c>
      <c r="AG72" s="7">
        <f t="shared" si="77"/>
        <v>1130</v>
      </c>
      <c r="AH72" s="7">
        <f t="shared" si="77"/>
        <v>1109</v>
      </c>
      <c r="AI72" s="7">
        <f t="shared" si="77"/>
        <v>1284</v>
      </c>
      <c r="AJ72" s="7">
        <f t="shared" si="77"/>
        <v>1843</v>
      </c>
      <c r="AK72" s="7">
        <f t="shared" si="77"/>
        <v>559</v>
      </c>
      <c r="AL72" s="7">
        <f t="shared" si="77"/>
        <v>717</v>
      </c>
      <c r="AM72" s="7">
        <f t="shared" si="77"/>
        <v>2041</v>
      </c>
      <c r="AN72" s="7">
        <f t="shared" si="77"/>
        <v>1293</v>
      </c>
      <c r="AO72" s="7">
        <f t="shared" si="77"/>
        <v>1407</v>
      </c>
      <c r="AP72" s="7">
        <f t="shared" si="77"/>
        <v>2098</v>
      </c>
      <c r="AQ72" s="7">
        <f t="shared" si="77"/>
        <v>126</v>
      </c>
      <c r="AR72" s="7">
        <f t="shared" si="77"/>
        <v>1519</v>
      </c>
      <c r="AS72" s="7">
        <f t="shared" si="77"/>
        <v>288</v>
      </c>
      <c r="AT72" s="7">
        <f t="shared" si="77"/>
        <v>2317</v>
      </c>
      <c r="AU72" s="7">
        <f t="shared" si="77"/>
        <v>993</v>
      </c>
      <c r="AV72" s="7">
        <f t="shared" si="77"/>
        <v>361</v>
      </c>
      <c r="AW72" s="7">
        <f t="shared" si="77"/>
        <v>541</v>
      </c>
      <c r="AX72" s="7">
        <f t="shared" si="77"/>
        <v>910</v>
      </c>
      <c r="AY72" s="7">
        <f t="shared" si="77"/>
        <v>1110</v>
      </c>
      <c r="AZ72" s="7">
        <f t="shared" si="77"/>
        <v>355</v>
      </c>
      <c r="BA72" s="47">
        <f t="shared" si="77"/>
        <v>400</v>
      </c>
      <c r="BB72" s="7">
        <f t="shared" si="77"/>
        <v>1684</v>
      </c>
      <c r="BC72" s="7">
        <f t="shared" si="77"/>
        <v>815</v>
      </c>
      <c r="BD72" s="7">
        <f t="shared" si="77"/>
        <v>596</v>
      </c>
      <c r="BE72" s="7">
        <f t="shared" si="77"/>
        <v>638</v>
      </c>
      <c r="BF72" s="7">
        <f t="shared" si="77"/>
        <v>2084</v>
      </c>
      <c r="BG72" s="7">
        <f t="shared" si="77"/>
        <v>829</v>
      </c>
      <c r="BH72" s="7">
        <f t="shared" si="77"/>
        <v>190</v>
      </c>
      <c r="BI72" s="7">
        <f t="shared" si="77"/>
        <v>1920</v>
      </c>
      <c r="BJ72" s="7">
        <f t="shared" si="77"/>
        <v>1436</v>
      </c>
      <c r="BK72" s="7">
        <f t="shared" si="77"/>
        <v>1928</v>
      </c>
      <c r="BL72" s="7">
        <f t="shared" si="77"/>
        <v>835</v>
      </c>
    </row>
    <row r="73" ht="13.5" customHeight="1">
      <c r="A73" s="36">
        <v>45725.0</v>
      </c>
      <c r="B73" s="37" t="s">
        <v>71</v>
      </c>
      <c r="C73" s="38"/>
      <c r="D73" s="39" t="s">
        <v>32</v>
      </c>
      <c r="E73" s="40">
        <f t="shared" si="2"/>
        <v>1436</v>
      </c>
      <c r="F73" s="41">
        <v>0.0</v>
      </c>
      <c r="G73" s="41">
        <v>24.0</v>
      </c>
      <c r="H73" s="42">
        <f t="shared" si="22"/>
        <v>24</v>
      </c>
      <c r="I73" s="38"/>
      <c r="J73" s="43" t="s">
        <v>25</v>
      </c>
      <c r="K73" s="40">
        <f t="shared" si="4"/>
        <v>1920</v>
      </c>
      <c r="L73" s="44">
        <v>7.0</v>
      </c>
      <c r="M73" s="44">
        <v>34.0</v>
      </c>
      <c r="N73" s="42">
        <f t="shared" si="5"/>
        <v>55</v>
      </c>
      <c r="O73" s="38"/>
      <c r="P73" s="45" t="s">
        <v>72</v>
      </c>
      <c r="Q73" s="38"/>
      <c r="R73" s="45">
        <f>MIN(Rules!$E$2,(MAX(H73/N73,N73/H73)))</f>
        <v>2</v>
      </c>
      <c r="S73" s="45">
        <f>VLOOKUP(B73,Rules!A:B,2,FALSE)</f>
        <v>40</v>
      </c>
      <c r="T73" s="38"/>
      <c r="U73" s="46">
        <f>1/(10^(-(E73+(IF(P73="Y",Rules!$I$2,0))-K73)/Rules!$E$12)+1)</f>
        <v>0.1768077418</v>
      </c>
      <c r="V73" s="47">
        <f t="shared" si="6"/>
        <v>-14</v>
      </c>
      <c r="W73" s="47">
        <f t="shared" si="7"/>
        <v>14</v>
      </c>
      <c r="X73" s="47"/>
      <c r="Y73" s="47"/>
      <c r="Z73" s="48"/>
      <c r="AA73" s="7">
        <f t="shared" ref="AA73:BL73" si="78">IF($D73=AA$1,$E73+$V73,(IF($J73=AA$1,$K73+$W73,AA72)))</f>
        <v>1519</v>
      </c>
      <c r="AB73" s="7">
        <f t="shared" si="78"/>
        <v>601</v>
      </c>
      <c r="AC73" s="7">
        <f t="shared" si="78"/>
        <v>1470</v>
      </c>
      <c r="AD73" s="7">
        <f t="shared" si="78"/>
        <v>444</v>
      </c>
      <c r="AE73" s="7">
        <f t="shared" si="78"/>
        <v>2172</v>
      </c>
      <c r="AF73" s="7">
        <f t="shared" si="78"/>
        <v>2272</v>
      </c>
      <c r="AG73" s="7">
        <f t="shared" si="78"/>
        <v>1130</v>
      </c>
      <c r="AH73" s="7">
        <f t="shared" si="78"/>
        <v>1109</v>
      </c>
      <c r="AI73" s="7">
        <f t="shared" si="78"/>
        <v>1284</v>
      </c>
      <c r="AJ73" s="7">
        <f t="shared" si="78"/>
        <v>1843</v>
      </c>
      <c r="AK73" s="7">
        <f t="shared" si="78"/>
        <v>559</v>
      </c>
      <c r="AL73" s="7">
        <f t="shared" si="78"/>
        <v>717</v>
      </c>
      <c r="AM73" s="7">
        <f t="shared" si="78"/>
        <v>2041</v>
      </c>
      <c r="AN73" s="7">
        <f t="shared" si="78"/>
        <v>1293</v>
      </c>
      <c r="AO73" s="7">
        <f t="shared" si="78"/>
        <v>1407</v>
      </c>
      <c r="AP73" s="7">
        <f t="shared" si="78"/>
        <v>2098</v>
      </c>
      <c r="AQ73" s="7">
        <f t="shared" si="78"/>
        <v>126</v>
      </c>
      <c r="AR73" s="7">
        <f t="shared" si="78"/>
        <v>1519</v>
      </c>
      <c r="AS73" s="7">
        <f t="shared" si="78"/>
        <v>288</v>
      </c>
      <c r="AT73" s="7">
        <f t="shared" si="78"/>
        <v>2317</v>
      </c>
      <c r="AU73" s="7">
        <f t="shared" si="78"/>
        <v>993</v>
      </c>
      <c r="AV73" s="7">
        <f t="shared" si="78"/>
        <v>361</v>
      </c>
      <c r="AW73" s="7">
        <f t="shared" si="78"/>
        <v>541</v>
      </c>
      <c r="AX73" s="7">
        <f t="shared" si="78"/>
        <v>910</v>
      </c>
      <c r="AY73" s="7">
        <f t="shared" si="78"/>
        <v>1110</v>
      </c>
      <c r="AZ73" s="7">
        <f t="shared" si="78"/>
        <v>355</v>
      </c>
      <c r="BA73" s="47">
        <f t="shared" si="78"/>
        <v>400</v>
      </c>
      <c r="BB73" s="7">
        <f t="shared" si="78"/>
        <v>1684</v>
      </c>
      <c r="BC73" s="7">
        <f t="shared" si="78"/>
        <v>815</v>
      </c>
      <c r="BD73" s="7">
        <f t="shared" si="78"/>
        <v>596</v>
      </c>
      <c r="BE73" s="7">
        <f t="shared" si="78"/>
        <v>638</v>
      </c>
      <c r="BF73" s="7">
        <f t="shared" si="78"/>
        <v>2084</v>
      </c>
      <c r="BG73" s="7">
        <f t="shared" si="78"/>
        <v>829</v>
      </c>
      <c r="BH73" s="7">
        <f t="shared" si="78"/>
        <v>190</v>
      </c>
      <c r="BI73" s="7">
        <f t="shared" si="78"/>
        <v>1934</v>
      </c>
      <c r="BJ73" s="7">
        <f t="shared" si="78"/>
        <v>1422</v>
      </c>
      <c r="BK73" s="7">
        <f t="shared" si="78"/>
        <v>1928</v>
      </c>
      <c r="BL73" s="7">
        <f t="shared" si="78"/>
        <v>835</v>
      </c>
    </row>
    <row r="74" ht="13.5" customHeight="1">
      <c r="A74" s="36">
        <v>45725.0</v>
      </c>
      <c r="B74" s="37" t="s">
        <v>71</v>
      </c>
      <c r="C74" s="38"/>
      <c r="D74" s="39" t="s">
        <v>30</v>
      </c>
      <c r="E74" s="40">
        <f t="shared" si="2"/>
        <v>1519</v>
      </c>
      <c r="F74" s="41">
        <v>4.0</v>
      </c>
      <c r="G74" s="41">
        <v>22.0</v>
      </c>
      <c r="H74" s="42">
        <f t="shared" si="22"/>
        <v>34</v>
      </c>
      <c r="I74" s="38"/>
      <c r="J74" s="43" t="s">
        <v>31</v>
      </c>
      <c r="K74" s="40">
        <f t="shared" si="4"/>
        <v>1519</v>
      </c>
      <c r="L74" s="44">
        <v>0.0</v>
      </c>
      <c r="M74" s="44">
        <v>21.0</v>
      </c>
      <c r="N74" s="42">
        <f t="shared" si="5"/>
        <v>21</v>
      </c>
      <c r="O74" s="38"/>
      <c r="P74" s="45" t="s">
        <v>72</v>
      </c>
      <c r="Q74" s="38"/>
      <c r="R74" s="45">
        <f>MIN(Rules!$E$2,(MAX(H74/N74,N74/H74)))</f>
        <v>1.619047619</v>
      </c>
      <c r="S74" s="45">
        <f>VLOOKUP(B74,Rules!A:B,2,FALSE)</f>
        <v>40</v>
      </c>
      <c r="T74" s="38"/>
      <c r="U74" s="46">
        <f>1/(10^(-(E74+(IF(P74="Y",Rules!$I$2,0))-K74)/Rules!$E$12)+1)</f>
        <v>0.6661394246</v>
      </c>
      <c r="V74" s="47">
        <f t="shared" si="6"/>
        <v>22</v>
      </c>
      <c r="W74" s="47">
        <f t="shared" si="7"/>
        <v>-22</v>
      </c>
      <c r="X74" s="47"/>
      <c r="Y74" s="47"/>
      <c r="Z74" s="48"/>
      <c r="AA74" s="7">
        <f t="shared" ref="AA74:BL74" si="79">IF($D74=AA$1,$E74+$V74,(IF($J74=AA$1,$K74+$W74,AA73)))</f>
        <v>1541</v>
      </c>
      <c r="AB74" s="7">
        <f t="shared" si="79"/>
        <v>601</v>
      </c>
      <c r="AC74" s="7">
        <f t="shared" si="79"/>
        <v>1470</v>
      </c>
      <c r="AD74" s="7">
        <f t="shared" si="79"/>
        <v>444</v>
      </c>
      <c r="AE74" s="7">
        <f t="shared" si="79"/>
        <v>2172</v>
      </c>
      <c r="AF74" s="7">
        <f t="shared" si="79"/>
        <v>2272</v>
      </c>
      <c r="AG74" s="7">
        <f t="shared" si="79"/>
        <v>1130</v>
      </c>
      <c r="AH74" s="7">
        <f t="shared" si="79"/>
        <v>1109</v>
      </c>
      <c r="AI74" s="7">
        <f t="shared" si="79"/>
        <v>1284</v>
      </c>
      <c r="AJ74" s="7">
        <f t="shared" si="79"/>
        <v>1843</v>
      </c>
      <c r="AK74" s="7">
        <f t="shared" si="79"/>
        <v>559</v>
      </c>
      <c r="AL74" s="7">
        <f t="shared" si="79"/>
        <v>717</v>
      </c>
      <c r="AM74" s="7">
        <f t="shared" si="79"/>
        <v>2041</v>
      </c>
      <c r="AN74" s="7">
        <f t="shared" si="79"/>
        <v>1293</v>
      </c>
      <c r="AO74" s="7">
        <f t="shared" si="79"/>
        <v>1407</v>
      </c>
      <c r="AP74" s="7">
        <f t="shared" si="79"/>
        <v>2098</v>
      </c>
      <c r="AQ74" s="7">
        <f t="shared" si="79"/>
        <v>126</v>
      </c>
      <c r="AR74" s="7">
        <f t="shared" si="79"/>
        <v>1497</v>
      </c>
      <c r="AS74" s="7">
        <f t="shared" si="79"/>
        <v>288</v>
      </c>
      <c r="AT74" s="7">
        <f t="shared" si="79"/>
        <v>2317</v>
      </c>
      <c r="AU74" s="7">
        <f t="shared" si="79"/>
        <v>993</v>
      </c>
      <c r="AV74" s="7">
        <f t="shared" si="79"/>
        <v>361</v>
      </c>
      <c r="AW74" s="7">
        <f t="shared" si="79"/>
        <v>541</v>
      </c>
      <c r="AX74" s="7">
        <f t="shared" si="79"/>
        <v>910</v>
      </c>
      <c r="AY74" s="7">
        <f t="shared" si="79"/>
        <v>1110</v>
      </c>
      <c r="AZ74" s="7">
        <f t="shared" si="79"/>
        <v>355</v>
      </c>
      <c r="BA74" s="47">
        <f t="shared" si="79"/>
        <v>400</v>
      </c>
      <c r="BB74" s="7">
        <f t="shared" si="79"/>
        <v>1684</v>
      </c>
      <c r="BC74" s="7">
        <f t="shared" si="79"/>
        <v>815</v>
      </c>
      <c r="BD74" s="7">
        <f t="shared" si="79"/>
        <v>596</v>
      </c>
      <c r="BE74" s="7">
        <f t="shared" si="79"/>
        <v>638</v>
      </c>
      <c r="BF74" s="7">
        <f t="shared" si="79"/>
        <v>2084</v>
      </c>
      <c r="BG74" s="7">
        <f t="shared" si="79"/>
        <v>829</v>
      </c>
      <c r="BH74" s="7">
        <f t="shared" si="79"/>
        <v>190</v>
      </c>
      <c r="BI74" s="7">
        <f t="shared" si="79"/>
        <v>1934</v>
      </c>
      <c r="BJ74" s="7">
        <f t="shared" si="79"/>
        <v>1422</v>
      </c>
      <c r="BK74" s="7">
        <f t="shared" si="79"/>
        <v>1928</v>
      </c>
      <c r="BL74" s="7">
        <f t="shared" si="79"/>
        <v>835</v>
      </c>
    </row>
    <row r="75" ht="13.5" customHeight="1">
      <c r="A75" s="36">
        <v>45725.0</v>
      </c>
      <c r="B75" s="37" t="s">
        <v>71</v>
      </c>
      <c r="C75" s="38"/>
      <c r="D75" s="39" t="s">
        <v>34</v>
      </c>
      <c r="E75" s="40">
        <f t="shared" si="2"/>
        <v>1293</v>
      </c>
      <c r="F75" s="41">
        <v>1.0</v>
      </c>
      <c r="G75" s="41">
        <v>23.0</v>
      </c>
      <c r="H75" s="42">
        <f t="shared" si="22"/>
        <v>26</v>
      </c>
      <c r="I75" s="38"/>
      <c r="J75" s="43" t="s">
        <v>33</v>
      </c>
      <c r="K75" s="40">
        <f t="shared" si="4"/>
        <v>1284</v>
      </c>
      <c r="L75" s="44">
        <v>0.0</v>
      </c>
      <c r="M75" s="44">
        <v>28.0</v>
      </c>
      <c r="N75" s="42">
        <f t="shared" si="5"/>
        <v>28</v>
      </c>
      <c r="O75" s="38"/>
      <c r="P75" s="45" t="s">
        <v>72</v>
      </c>
      <c r="Q75" s="38"/>
      <c r="R75" s="45">
        <f>MIN(Rules!$E$2,(MAX(H75/N75,N75/H75)))</f>
        <v>1.076923077</v>
      </c>
      <c r="S75" s="45">
        <f>VLOOKUP(B75,Rules!A:B,2,FALSE)</f>
        <v>40</v>
      </c>
      <c r="T75" s="38"/>
      <c r="U75" s="46">
        <f>1/(10^(-(E75+(IF(P75="Y",Rules!$I$2,0))-K75)/Rules!$E$12)+1)</f>
        <v>0.6752926987</v>
      </c>
      <c r="V75" s="47">
        <f t="shared" si="6"/>
        <v>-29</v>
      </c>
      <c r="W75" s="47">
        <f t="shared" si="7"/>
        <v>29</v>
      </c>
      <c r="X75" s="47"/>
      <c r="Y75" s="47"/>
      <c r="Z75" s="48"/>
      <c r="AA75" s="7">
        <f t="shared" ref="AA75:BL75" si="80">IF($D75=AA$1,$E75+$V75,(IF($J75=AA$1,$K75+$W75,AA74)))</f>
        <v>1541</v>
      </c>
      <c r="AB75" s="7">
        <f t="shared" si="80"/>
        <v>601</v>
      </c>
      <c r="AC75" s="7">
        <f t="shared" si="80"/>
        <v>1470</v>
      </c>
      <c r="AD75" s="7">
        <f t="shared" si="80"/>
        <v>444</v>
      </c>
      <c r="AE75" s="7">
        <f t="shared" si="80"/>
        <v>2172</v>
      </c>
      <c r="AF75" s="7">
        <f t="shared" si="80"/>
        <v>2272</v>
      </c>
      <c r="AG75" s="7">
        <f t="shared" si="80"/>
        <v>1130</v>
      </c>
      <c r="AH75" s="7">
        <f t="shared" si="80"/>
        <v>1109</v>
      </c>
      <c r="AI75" s="7">
        <f t="shared" si="80"/>
        <v>1313</v>
      </c>
      <c r="AJ75" s="7">
        <f t="shared" si="80"/>
        <v>1843</v>
      </c>
      <c r="AK75" s="7">
        <f t="shared" si="80"/>
        <v>559</v>
      </c>
      <c r="AL75" s="7">
        <f t="shared" si="80"/>
        <v>717</v>
      </c>
      <c r="AM75" s="7">
        <f t="shared" si="80"/>
        <v>2041</v>
      </c>
      <c r="AN75" s="7">
        <f t="shared" si="80"/>
        <v>1264</v>
      </c>
      <c r="AO75" s="7">
        <f t="shared" si="80"/>
        <v>1407</v>
      </c>
      <c r="AP75" s="7">
        <f t="shared" si="80"/>
        <v>2098</v>
      </c>
      <c r="AQ75" s="7">
        <f t="shared" si="80"/>
        <v>126</v>
      </c>
      <c r="AR75" s="7">
        <f t="shared" si="80"/>
        <v>1497</v>
      </c>
      <c r="AS75" s="7">
        <f t="shared" si="80"/>
        <v>288</v>
      </c>
      <c r="AT75" s="7">
        <f t="shared" si="80"/>
        <v>2317</v>
      </c>
      <c r="AU75" s="7">
        <f t="shared" si="80"/>
        <v>993</v>
      </c>
      <c r="AV75" s="7">
        <f t="shared" si="80"/>
        <v>361</v>
      </c>
      <c r="AW75" s="7">
        <f t="shared" si="80"/>
        <v>541</v>
      </c>
      <c r="AX75" s="7">
        <f t="shared" si="80"/>
        <v>910</v>
      </c>
      <c r="AY75" s="7">
        <f t="shared" si="80"/>
        <v>1110</v>
      </c>
      <c r="AZ75" s="7">
        <f t="shared" si="80"/>
        <v>355</v>
      </c>
      <c r="BA75" s="47">
        <f t="shared" si="80"/>
        <v>400</v>
      </c>
      <c r="BB75" s="7">
        <f t="shared" si="80"/>
        <v>1684</v>
      </c>
      <c r="BC75" s="7">
        <f t="shared" si="80"/>
        <v>815</v>
      </c>
      <c r="BD75" s="7">
        <f t="shared" si="80"/>
        <v>596</v>
      </c>
      <c r="BE75" s="7">
        <f t="shared" si="80"/>
        <v>638</v>
      </c>
      <c r="BF75" s="7">
        <f t="shared" si="80"/>
        <v>2084</v>
      </c>
      <c r="BG75" s="7">
        <f t="shared" si="80"/>
        <v>829</v>
      </c>
      <c r="BH75" s="7">
        <f t="shared" si="80"/>
        <v>190</v>
      </c>
      <c r="BI75" s="7">
        <f t="shared" si="80"/>
        <v>1934</v>
      </c>
      <c r="BJ75" s="7">
        <f t="shared" si="80"/>
        <v>1422</v>
      </c>
      <c r="BK75" s="7">
        <f t="shared" si="80"/>
        <v>1928</v>
      </c>
      <c r="BL75" s="7">
        <f t="shared" si="80"/>
        <v>835</v>
      </c>
    </row>
    <row r="76" ht="13.5" customHeight="1">
      <c r="A76" s="36">
        <v>45725.0</v>
      </c>
      <c r="B76" s="37" t="s">
        <v>71</v>
      </c>
      <c r="C76" s="38"/>
      <c r="D76" s="39" t="s">
        <v>43</v>
      </c>
      <c r="E76" s="40">
        <f t="shared" si="2"/>
        <v>601</v>
      </c>
      <c r="F76" s="41">
        <v>1.0</v>
      </c>
      <c r="G76" s="41">
        <v>18.0</v>
      </c>
      <c r="H76" s="42">
        <f t="shared" si="22"/>
        <v>21</v>
      </c>
      <c r="I76" s="38"/>
      <c r="J76" s="43" t="s">
        <v>39</v>
      </c>
      <c r="K76" s="40">
        <f t="shared" si="4"/>
        <v>910</v>
      </c>
      <c r="L76" s="44">
        <v>3.0</v>
      </c>
      <c r="M76" s="44">
        <v>21.0</v>
      </c>
      <c r="N76" s="42">
        <f t="shared" si="5"/>
        <v>30</v>
      </c>
      <c r="O76" s="38"/>
      <c r="P76" s="45" t="s">
        <v>72</v>
      </c>
      <c r="Q76" s="38"/>
      <c r="R76" s="45">
        <f>MIN(Rules!$E$2,(MAX(H76/N76,N76/H76)))</f>
        <v>1.428571429</v>
      </c>
      <c r="S76" s="45">
        <f>VLOOKUP(B76,Rules!A:B,2,FALSE)</f>
        <v>40</v>
      </c>
      <c r="T76" s="38"/>
      <c r="U76" s="46">
        <f>1/(10^(-(E76+(IF(P76="Y",Rules!$I$2,0))-K76)/Rules!$E$12)+1)</f>
        <v>0.3247073013</v>
      </c>
      <c r="V76" s="47">
        <f t="shared" si="6"/>
        <v>-19</v>
      </c>
      <c r="W76" s="47">
        <f t="shared" si="7"/>
        <v>19</v>
      </c>
      <c r="X76" s="47"/>
      <c r="Y76" s="47"/>
      <c r="Z76" s="48"/>
      <c r="AA76" s="7">
        <f t="shared" ref="AA76:BL76" si="81">IF($D76=AA$1,$E76+$V76,(IF($J76=AA$1,$K76+$W76,AA75)))</f>
        <v>1541</v>
      </c>
      <c r="AB76" s="7">
        <f t="shared" si="81"/>
        <v>582</v>
      </c>
      <c r="AC76" s="7">
        <f t="shared" si="81"/>
        <v>1470</v>
      </c>
      <c r="AD76" s="7">
        <f t="shared" si="81"/>
        <v>444</v>
      </c>
      <c r="AE76" s="7">
        <f t="shared" si="81"/>
        <v>2172</v>
      </c>
      <c r="AF76" s="7">
        <f t="shared" si="81"/>
        <v>2272</v>
      </c>
      <c r="AG76" s="7">
        <f t="shared" si="81"/>
        <v>1130</v>
      </c>
      <c r="AH76" s="7">
        <f t="shared" si="81"/>
        <v>1109</v>
      </c>
      <c r="AI76" s="7">
        <f t="shared" si="81"/>
        <v>1313</v>
      </c>
      <c r="AJ76" s="7">
        <f t="shared" si="81"/>
        <v>1843</v>
      </c>
      <c r="AK76" s="7">
        <f t="shared" si="81"/>
        <v>559</v>
      </c>
      <c r="AL76" s="7">
        <f t="shared" si="81"/>
        <v>717</v>
      </c>
      <c r="AM76" s="7">
        <f t="shared" si="81"/>
        <v>2041</v>
      </c>
      <c r="AN76" s="7">
        <f t="shared" si="81"/>
        <v>1264</v>
      </c>
      <c r="AO76" s="7">
        <f t="shared" si="81"/>
        <v>1407</v>
      </c>
      <c r="AP76" s="7">
        <f t="shared" si="81"/>
        <v>2098</v>
      </c>
      <c r="AQ76" s="7">
        <f t="shared" si="81"/>
        <v>126</v>
      </c>
      <c r="AR76" s="7">
        <f t="shared" si="81"/>
        <v>1497</v>
      </c>
      <c r="AS76" s="7">
        <f t="shared" si="81"/>
        <v>288</v>
      </c>
      <c r="AT76" s="7">
        <f t="shared" si="81"/>
        <v>2317</v>
      </c>
      <c r="AU76" s="7">
        <f t="shared" si="81"/>
        <v>993</v>
      </c>
      <c r="AV76" s="7">
        <f t="shared" si="81"/>
        <v>361</v>
      </c>
      <c r="AW76" s="7">
        <f t="shared" si="81"/>
        <v>541</v>
      </c>
      <c r="AX76" s="7">
        <f t="shared" si="81"/>
        <v>929</v>
      </c>
      <c r="AY76" s="7">
        <f t="shared" si="81"/>
        <v>1110</v>
      </c>
      <c r="AZ76" s="7">
        <f t="shared" si="81"/>
        <v>355</v>
      </c>
      <c r="BA76" s="47">
        <f t="shared" si="81"/>
        <v>400</v>
      </c>
      <c r="BB76" s="7">
        <f t="shared" si="81"/>
        <v>1684</v>
      </c>
      <c r="BC76" s="7">
        <f t="shared" si="81"/>
        <v>815</v>
      </c>
      <c r="BD76" s="7">
        <f t="shared" si="81"/>
        <v>596</v>
      </c>
      <c r="BE76" s="7">
        <f t="shared" si="81"/>
        <v>638</v>
      </c>
      <c r="BF76" s="7">
        <f t="shared" si="81"/>
        <v>2084</v>
      </c>
      <c r="BG76" s="7">
        <f t="shared" si="81"/>
        <v>829</v>
      </c>
      <c r="BH76" s="7">
        <f t="shared" si="81"/>
        <v>190</v>
      </c>
      <c r="BI76" s="7">
        <f t="shared" si="81"/>
        <v>1934</v>
      </c>
      <c r="BJ76" s="7">
        <f t="shared" si="81"/>
        <v>1422</v>
      </c>
      <c r="BK76" s="7">
        <f t="shared" si="81"/>
        <v>1928</v>
      </c>
      <c r="BL76" s="7">
        <f t="shared" si="81"/>
        <v>835</v>
      </c>
    </row>
    <row r="77" ht="13.5" customHeight="1">
      <c r="A77" s="36">
        <v>45731.0</v>
      </c>
      <c r="B77" s="37" t="s">
        <v>71</v>
      </c>
      <c r="C77" s="38"/>
      <c r="D77" s="39" t="s">
        <v>22</v>
      </c>
      <c r="E77" s="40">
        <f t="shared" si="2"/>
        <v>2098</v>
      </c>
      <c r="F77" s="41">
        <v>0.0</v>
      </c>
      <c r="G77" s="41">
        <v>29.0</v>
      </c>
      <c r="H77" s="42">
        <f t="shared" si="22"/>
        <v>29</v>
      </c>
      <c r="I77" s="38"/>
      <c r="J77" s="43" t="s">
        <v>20</v>
      </c>
      <c r="K77" s="40">
        <f t="shared" si="4"/>
        <v>2317</v>
      </c>
      <c r="L77" s="44">
        <v>0.0</v>
      </c>
      <c r="M77" s="44">
        <v>20.0</v>
      </c>
      <c r="N77" s="42">
        <f t="shared" si="5"/>
        <v>20</v>
      </c>
      <c r="O77" s="38"/>
      <c r="P77" s="45" t="s">
        <v>72</v>
      </c>
      <c r="Q77" s="38"/>
      <c r="R77" s="45">
        <f>MIN(Rules!$E$2,(MAX(H77/N77,N77/H77)))</f>
        <v>1.45</v>
      </c>
      <c r="S77" s="45">
        <f>VLOOKUP(B77,Rules!A:B,2,FALSE)</f>
        <v>40</v>
      </c>
      <c r="T77" s="38"/>
      <c r="U77" s="46">
        <f>1/(10^(-(E77+(IF(P77="Y",Rules!$I$2,0))-K77)/Rules!$E$12)+1)</f>
        <v>0.4212225439</v>
      </c>
      <c r="V77" s="47">
        <f t="shared" si="6"/>
        <v>34</v>
      </c>
      <c r="W77" s="47">
        <f t="shared" si="7"/>
        <v>-34</v>
      </c>
      <c r="X77" s="47"/>
      <c r="Y77" s="47"/>
      <c r="Z77" s="48"/>
      <c r="AA77" s="7">
        <f t="shared" ref="AA77:BL77" si="82">IF($D77=AA$1,$E77+$V77,(IF($J77=AA$1,$K77+$W77,AA76)))</f>
        <v>1541</v>
      </c>
      <c r="AB77" s="7">
        <f t="shared" si="82"/>
        <v>582</v>
      </c>
      <c r="AC77" s="7">
        <f t="shared" si="82"/>
        <v>1470</v>
      </c>
      <c r="AD77" s="7">
        <f t="shared" si="82"/>
        <v>444</v>
      </c>
      <c r="AE77" s="7">
        <f t="shared" si="82"/>
        <v>2172</v>
      </c>
      <c r="AF77" s="7">
        <f t="shared" si="82"/>
        <v>2272</v>
      </c>
      <c r="AG77" s="7">
        <f t="shared" si="82"/>
        <v>1130</v>
      </c>
      <c r="AH77" s="7">
        <f t="shared" si="82"/>
        <v>1109</v>
      </c>
      <c r="AI77" s="7">
        <f t="shared" si="82"/>
        <v>1313</v>
      </c>
      <c r="AJ77" s="7">
        <f t="shared" si="82"/>
        <v>1843</v>
      </c>
      <c r="AK77" s="7">
        <f t="shared" si="82"/>
        <v>559</v>
      </c>
      <c r="AL77" s="7">
        <f t="shared" si="82"/>
        <v>717</v>
      </c>
      <c r="AM77" s="7">
        <f t="shared" si="82"/>
        <v>2041</v>
      </c>
      <c r="AN77" s="7">
        <f t="shared" si="82"/>
        <v>1264</v>
      </c>
      <c r="AO77" s="7">
        <f t="shared" si="82"/>
        <v>1407</v>
      </c>
      <c r="AP77" s="7">
        <f t="shared" si="82"/>
        <v>2132</v>
      </c>
      <c r="AQ77" s="7">
        <f t="shared" si="82"/>
        <v>126</v>
      </c>
      <c r="AR77" s="7">
        <f t="shared" si="82"/>
        <v>1497</v>
      </c>
      <c r="AS77" s="7">
        <f t="shared" si="82"/>
        <v>288</v>
      </c>
      <c r="AT77" s="7">
        <f t="shared" si="82"/>
        <v>2283</v>
      </c>
      <c r="AU77" s="7">
        <f t="shared" si="82"/>
        <v>993</v>
      </c>
      <c r="AV77" s="7">
        <f t="shared" si="82"/>
        <v>361</v>
      </c>
      <c r="AW77" s="7">
        <f t="shared" si="82"/>
        <v>541</v>
      </c>
      <c r="AX77" s="7">
        <f t="shared" si="82"/>
        <v>929</v>
      </c>
      <c r="AY77" s="7">
        <f t="shared" si="82"/>
        <v>1110</v>
      </c>
      <c r="AZ77" s="7">
        <f t="shared" si="82"/>
        <v>355</v>
      </c>
      <c r="BA77" s="47">
        <f t="shared" si="82"/>
        <v>400</v>
      </c>
      <c r="BB77" s="7">
        <f t="shared" si="82"/>
        <v>1684</v>
      </c>
      <c r="BC77" s="7">
        <f t="shared" si="82"/>
        <v>815</v>
      </c>
      <c r="BD77" s="7">
        <f t="shared" si="82"/>
        <v>596</v>
      </c>
      <c r="BE77" s="7">
        <f t="shared" si="82"/>
        <v>638</v>
      </c>
      <c r="BF77" s="7">
        <f t="shared" si="82"/>
        <v>2084</v>
      </c>
      <c r="BG77" s="7">
        <f t="shared" si="82"/>
        <v>829</v>
      </c>
      <c r="BH77" s="7">
        <f t="shared" si="82"/>
        <v>190</v>
      </c>
      <c r="BI77" s="7">
        <f t="shared" si="82"/>
        <v>1934</v>
      </c>
      <c r="BJ77" s="7">
        <f t="shared" si="82"/>
        <v>1422</v>
      </c>
      <c r="BK77" s="7">
        <f t="shared" si="82"/>
        <v>1928</v>
      </c>
      <c r="BL77" s="7">
        <f t="shared" si="82"/>
        <v>835</v>
      </c>
    </row>
    <row r="78" ht="13.5" customHeight="1">
      <c r="A78" s="36">
        <v>45731.0</v>
      </c>
      <c r="B78" s="37" t="s">
        <v>71</v>
      </c>
      <c r="C78" s="38"/>
      <c r="D78" s="39" t="s">
        <v>31</v>
      </c>
      <c r="E78" s="40">
        <f t="shared" si="2"/>
        <v>1497</v>
      </c>
      <c r="F78" s="41">
        <v>0.0</v>
      </c>
      <c r="G78" s="41">
        <v>29.0</v>
      </c>
      <c r="H78" s="42">
        <f t="shared" si="22"/>
        <v>29</v>
      </c>
      <c r="I78" s="38"/>
      <c r="J78" s="43" t="s">
        <v>28</v>
      </c>
      <c r="K78" s="40">
        <f t="shared" si="4"/>
        <v>1470</v>
      </c>
      <c r="L78" s="44">
        <v>2.0</v>
      </c>
      <c r="M78" s="44">
        <v>26.0</v>
      </c>
      <c r="N78" s="42">
        <f t="shared" si="5"/>
        <v>32</v>
      </c>
      <c r="O78" s="38"/>
      <c r="P78" s="45" t="s">
        <v>72</v>
      </c>
      <c r="Q78" s="38"/>
      <c r="R78" s="45">
        <f>MIN(Rules!$E$2,(MAX(H78/N78,N78/H78)))</f>
        <v>1.103448276</v>
      </c>
      <c r="S78" s="45">
        <f>VLOOKUP(B78,Rules!A:B,2,FALSE)</f>
        <v>40</v>
      </c>
      <c r="T78" s="38"/>
      <c r="U78" s="46">
        <f>1/(10^(-(E78+(IF(P78="Y",Rules!$I$2,0))-K78)/Rules!$E$12)+1)</f>
        <v>0.6931984336</v>
      </c>
      <c r="V78" s="47">
        <f t="shared" si="6"/>
        <v>-31</v>
      </c>
      <c r="W78" s="47">
        <f t="shared" si="7"/>
        <v>31</v>
      </c>
      <c r="X78" s="47"/>
      <c r="Y78" s="47"/>
      <c r="Z78" s="48"/>
      <c r="AA78" s="7">
        <f t="shared" ref="AA78:BL78" si="83">IF($D78=AA$1,$E78+$V78,(IF($J78=AA$1,$K78+$W78,AA77)))</f>
        <v>1541</v>
      </c>
      <c r="AB78" s="7">
        <f t="shared" si="83"/>
        <v>582</v>
      </c>
      <c r="AC78" s="7">
        <f t="shared" si="83"/>
        <v>1501</v>
      </c>
      <c r="AD78" s="7">
        <f t="shared" si="83"/>
        <v>444</v>
      </c>
      <c r="AE78" s="7">
        <f t="shared" si="83"/>
        <v>2172</v>
      </c>
      <c r="AF78" s="7">
        <f t="shared" si="83"/>
        <v>2272</v>
      </c>
      <c r="AG78" s="7">
        <f t="shared" si="83"/>
        <v>1130</v>
      </c>
      <c r="AH78" s="7">
        <f t="shared" si="83"/>
        <v>1109</v>
      </c>
      <c r="AI78" s="7">
        <f t="shared" si="83"/>
        <v>1313</v>
      </c>
      <c r="AJ78" s="7">
        <f t="shared" si="83"/>
        <v>1843</v>
      </c>
      <c r="AK78" s="7">
        <f t="shared" si="83"/>
        <v>559</v>
      </c>
      <c r="AL78" s="7">
        <f t="shared" si="83"/>
        <v>717</v>
      </c>
      <c r="AM78" s="7">
        <f t="shared" si="83"/>
        <v>2041</v>
      </c>
      <c r="AN78" s="7">
        <f t="shared" si="83"/>
        <v>1264</v>
      </c>
      <c r="AO78" s="7">
        <f t="shared" si="83"/>
        <v>1407</v>
      </c>
      <c r="AP78" s="7">
        <f t="shared" si="83"/>
        <v>2132</v>
      </c>
      <c r="AQ78" s="7">
        <f t="shared" si="83"/>
        <v>126</v>
      </c>
      <c r="AR78" s="7">
        <f t="shared" si="83"/>
        <v>1466</v>
      </c>
      <c r="AS78" s="7">
        <f t="shared" si="83"/>
        <v>288</v>
      </c>
      <c r="AT78" s="7">
        <f t="shared" si="83"/>
        <v>2283</v>
      </c>
      <c r="AU78" s="7">
        <f t="shared" si="83"/>
        <v>993</v>
      </c>
      <c r="AV78" s="7">
        <f t="shared" si="83"/>
        <v>361</v>
      </c>
      <c r="AW78" s="7">
        <f t="shared" si="83"/>
        <v>541</v>
      </c>
      <c r="AX78" s="7">
        <f t="shared" si="83"/>
        <v>929</v>
      </c>
      <c r="AY78" s="7">
        <f t="shared" si="83"/>
        <v>1110</v>
      </c>
      <c r="AZ78" s="7">
        <f t="shared" si="83"/>
        <v>355</v>
      </c>
      <c r="BA78" s="47">
        <f t="shared" si="83"/>
        <v>400</v>
      </c>
      <c r="BB78" s="7">
        <f t="shared" si="83"/>
        <v>1684</v>
      </c>
      <c r="BC78" s="7">
        <f t="shared" si="83"/>
        <v>815</v>
      </c>
      <c r="BD78" s="7">
        <f t="shared" si="83"/>
        <v>596</v>
      </c>
      <c r="BE78" s="7">
        <f t="shared" si="83"/>
        <v>638</v>
      </c>
      <c r="BF78" s="7">
        <f t="shared" si="83"/>
        <v>2084</v>
      </c>
      <c r="BG78" s="7">
        <f t="shared" si="83"/>
        <v>829</v>
      </c>
      <c r="BH78" s="7">
        <f t="shared" si="83"/>
        <v>190</v>
      </c>
      <c r="BI78" s="7">
        <f t="shared" si="83"/>
        <v>1934</v>
      </c>
      <c r="BJ78" s="7">
        <f t="shared" si="83"/>
        <v>1422</v>
      </c>
      <c r="BK78" s="7">
        <f t="shared" si="83"/>
        <v>1928</v>
      </c>
      <c r="BL78" s="7">
        <f t="shared" si="83"/>
        <v>835</v>
      </c>
    </row>
    <row r="79" ht="13.5" customHeight="1">
      <c r="A79" s="36">
        <v>45731.0</v>
      </c>
      <c r="B79" s="37" t="s">
        <v>71</v>
      </c>
      <c r="C79" s="38"/>
      <c r="D79" s="39" t="s">
        <v>38</v>
      </c>
      <c r="E79" s="40">
        <f t="shared" si="2"/>
        <v>1110</v>
      </c>
      <c r="F79" s="41">
        <v>2.0</v>
      </c>
      <c r="G79" s="41">
        <v>30.0</v>
      </c>
      <c r="H79" s="42">
        <f t="shared" si="22"/>
        <v>36</v>
      </c>
      <c r="I79" s="38"/>
      <c r="J79" s="43" t="s">
        <v>33</v>
      </c>
      <c r="K79" s="40">
        <f t="shared" si="4"/>
        <v>1313</v>
      </c>
      <c r="L79" s="44">
        <v>4.0</v>
      </c>
      <c r="M79" s="44">
        <v>21.0</v>
      </c>
      <c r="N79" s="42">
        <f t="shared" si="5"/>
        <v>33</v>
      </c>
      <c r="O79" s="38"/>
      <c r="P79" s="45" t="s">
        <v>72</v>
      </c>
      <c r="Q79" s="38"/>
      <c r="R79" s="45">
        <f>MIN(Rules!$E$2,(MAX(H79/N79,N79/H79)))</f>
        <v>1.090909091</v>
      </c>
      <c r="S79" s="45">
        <f>VLOOKUP(B79,Rules!A:B,2,FALSE)</f>
        <v>40</v>
      </c>
      <c r="T79" s="38"/>
      <c r="U79" s="46">
        <f>1/(10^(-(E79+(IF(P79="Y",Rules!$I$2,0))-K79)/Rules!$E$12)+1)</f>
        <v>0.4392826182</v>
      </c>
      <c r="V79" s="47">
        <f t="shared" si="6"/>
        <v>24</v>
      </c>
      <c r="W79" s="47">
        <f t="shared" si="7"/>
        <v>-24</v>
      </c>
      <c r="X79" s="47"/>
      <c r="Y79" s="47"/>
      <c r="Z79" s="48"/>
      <c r="AA79" s="7">
        <f t="shared" ref="AA79:BL79" si="84">IF($D79=AA$1,$E79+$V79,(IF($J79=AA$1,$K79+$W79,AA78)))</f>
        <v>1541</v>
      </c>
      <c r="AB79" s="7">
        <f t="shared" si="84"/>
        <v>582</v>
      </c>
      <c r="AC79" s="7">
        <f t="shared" si="84"/>
        <v>1501</v>
      </c>
      <c r="AD79" s="7">
        <f t="shared" si="84"/>
        <v>444</v>
      </c>
      <c r="AE79" s="7">
        <f t="shared" si="84"/>
        <v>2172</v>
      </c>
      <c r="AF79" s="7">
        <f t="shared" si="84"/>
        <v>2272</v>
      </c>
      <c r="AG79" s="7">
        <f t="shared" si="84"/>
        <v>1130</v>
      </c>
      <c r="AH79" s="7">
        <f t="shared" si="84"/>
        <v>1109</v>
      </c>
      <c r="AI79" s="7">
        <f t="shared" si="84"/>
        <v>1289</v>
      </c>
      <c r="AJ79" s="7">
        <f t="shared" si="84"/>
        <v>1843</v>
      </c>
      <c r="AK79" s="7">
        <f t="shared" si="84"/>
        <v>559</v>
      </c>
      <c r="AL79" s="7">
        <f t="shared" si="84"/>
        <v>717</v>
      </c>
      <c r="AM79" s="7">
        <f t="shared" si="84"/>
        <v>2041</v>
      </c>
      <c r="AN79" s="7">
        <f t="shared" si="84"/>
        <v>1264</v>
      </c>
      <c r="AO79" s="7">
        <f t="shared" si="84"/>
        <v>1407</v>
      </c>
      <c r="AP79" s="7">
        <f t="shared" si="84"/>
        <v>2132</v>
      </c>
      <c r="AQ79" s="7">
        <f t="shared" si="84"/>
        <v>126</v>
      </c>
      <c r="AR79" s="7">
        <f t="shared" si="84"/>
        <v>1466</v>
      </c>
      <c r="AS79" s="7">
        <f t="shared" si="84"/>
        <v>288</v>
      </c>
      <c r="AT79" s="7">
        <f t="shared" si="84"/>
        <v>2283</v>
      </c>
      <c r="AU79" s="7">
        <f t="shared" si="84"/>
        <v>993</v>
      </c>
      <c r="AV79" s="7">
        <f t="shared" si="84"/>
        <v>361</v>
      </c>
      <c r="AW79" s="7">
        <f t="shared" si="84"/>
        <v>541</v>
      </c>
      <c r="AX79" s="7">
        <f t="shared" si="84"/>
        <v>929</v>
      </c>
      <c r="AY79" s="7">
        <f t="shared" si="84"/>
        <v>1134</v>
      </c>
      <c r="AZ79" s="7">
        <f t="shared" si="84"/>
        <v>355</v>
      </c>
      <c r="BA79" s="47">
        <f t="shared" si="84"/>
        <v>400</v>
      </c>
      <c r="BB79" s="7">
        <f t="shared" si="84"/>
        <v>1684</v>
      </c>
      <c r="BC79" s="7">
        <f t="shared" si="84"/>
        <v>815</v>
      </c>
      <c r="BD79" s="7">
        <f t="shared" si="84"/>
        <v>596</v>
      </c>
      <c r="BE79" s="7">
        <f t="shared" si="84"/>
        <v>638</v>
      </c>
      <c r="BF79" s="7">
        <f t="shared" si="84"/>
        <v>2084</v>
      </c>
      <c r="BG79" s="7">
        <f t="shared" si="84"/>
        <v>829</v>
      </c>
      <c r="BH79" s="7">
        <f t="shared" si="84"/>
        <v>190</v>
      </c>
      <c r="BI79" s="7">
        <f t="shared" si="84"/>
        <v>1934</v>
      </c>
      <c r="BJ79" s="7">
        <f t="shared" si="84"/>
        <v>1422</v>
      </c>
      <c r="BK79" s="7">
        <f t="shared" si="84"/>
        <v>1928</v>
      </c>
      <c r="BL79" s="7">
        <f t="shared" si="84"/>
        <v>835</v>
      </c>
    </row>
    <row r="80" ht="13.5" customHeight="1">
      <c r="A80" s="36">
        <v>45731.0</v>
      </c>
      <c r="B80" s="37" t="s">
        <v>71</v>
      </c>
      <c r="C80" s="38"/>
      <c r="D80" s="39" t="s">
        <v>49</v>
      </c>
      <c r="E80" s="40">
        <f t="shared" si="2"/>
        <v>444</v>
      </c>
      <c r="F80" s="41">
        <v>2.0</v>
      </c>
      <c r="G80" s="41">
        <v>15.0</v>
      </c>
      <c r="H80" s="42">
        <f t="shared" si="22"/>
        <v>21</v>
      </c>
      <c r="I80" s="38"/>
      <c r="J80" s="43" t="s">
        <v>43</v>
      </c>
      <c r="K80" s="40">
        <f t="shared" si="4"/>
        <v>582</v>
      </c>
      <c r="L80" s="44">
        <v>2.0</v>
      </c>
      <c r="M80" s="44">
        <v>21.0</v>
      </c>
      <c r="N80" s="42">
        <f t="shared" si="5"/>
        <v>27</v>
      </c>
      <c r="O80" s="38"/>
      <c r="P80" s="45" t="s">
        <v>72</v>
      </c>
      <c r="Q80" s="38"/>
      <c r="R80" s="45">
        <f>MIN(Rules!$E$2,(MAX(H80/N80,N80/H80)))</f>
        <v>1.285714286</v>
      </c>
      <c r="S80" s="45">
        <f>VLOOKUP(B80,Rules!A:B,2,FALSE)</f>
        <v>40</v>
      </c>
      <c r="T80" s="38"/>
      <c r="U80" s="46">
        <f>1/(10^(-(E80+(IF(P80="Y",Rules!$I$2,0))-K80)/Rules!$E$12)+1)</f>
        <v>0.5138119957</v>
      </c>
      <c r="V80" s="47">
        <f t="shared" si="6"/>
        <v>-26</v>
      </c>
      <c r="W80" s="47">
        <f t="shared" si="7"/>
        <v>26</v>
      </c>
      <c r="X80" s="47"/>
      <c r="Y80" s="47"/>
      <c r="Z80" s="48"/>
      <c r="AA80" s="7">
        <f t="shared" ref="AA80:BL80" si="85">IF($D80=AA$1,$E80+$V80,(IF($J80=AA$1,$K80+$W80,AA79)))</f>
        <v>1541</v>
      </c>
      <c r="AB80" s="7">
        <f t="shared" si="85"/>
        <v>608</v>
      </c>
      <c r="AC80" s="7">
        <f t="shared" si="85"/>
        <v>1501</v>
      </c>
      <c r="AD80" s="7">
        <f t="shared" si="85"/>
        <v>418</v>
      </c>
      <c r="AE80" s="7">
        <f t="shared" si="85"/>
        <v>2172</v>
      </c>
      <c r="AF80" s="7">
        <f t="shared" si="85"/>
        <v>2272</v>
      </c>
      <c r="AG80" s="7">
        <f t="shared" si="85"/>
        <v>1130</v>
      </c>
      <c r="AH80" s="7">
        <f t="shared" si="85"/>
        <v>1109</v>
      </c>
      <c r="AI80" s="7">
        <f t="shared" si="85"/>
        <v>1289</v>
      </c>
      <c r="AJ80" s="7">
        <f t="shared" si="85"/>
        <v>1843</v>
      </c>
      <c r="AK80" s="7">
        <f t="shared" si="85"/>
        <v>559</v>
      </c>
      <c r="AL80" s="7">
        <f t="shared" si="85"/>
        <v>717</v>
      </c>
      <c r="AM80" s="7">
        <f t="shared" si="85"/>
        <v>2041</v>
      </c>
      <c r="AN80" s="7">
        <f t="shared" si="85"/>
        <v>1264</v>
      </c>
      <c r="AO80" s="7">
        <f t="shared" si="85"/>
        <v>1407</v>
      </c>
      <c r="AP80" s="7">
        <f t="shared" si="85"/>
        <v>2132</v>
      </c>
      <c r="AQ80" s="7">
        <f t="shared" si="85"/>
        <v>126</v>
      </c>
      <c r="AR80" s="7">
        <f t="shared" si="85"/>
        <v>1466</v>
      </c>
      <c r="AS80" s="7">
        <f t="shared" si="85"/>
        <v>288</v>
      </c>
      <c r="AT80" s="7">
        <f t="shared" si="85"/>
        <v>2283</v>
      </c>
      <c r="AU80" s="7">
        <f t="shared" si="85"/>
        <v>993</v>
      </c>
      <c r="AV80" s="7">
        <f t="shared" si="85"/>
        <v>361</v>
      </c>
      <c r="AW80" s="7">
        <f t="shared" si="85"/>
        <v>541</v>
      </c>
      <c r="AX80" s="7">
        <f t="shared" si="85"/>
        <v>929</v>
      </c>
      <c r="AY80" s="7">
        <f t="shared" si="85"/>
        <v>1134</v>
      </c>
      <c r="AZ80" s="7">
        <f t="shared" si="85"/>
        <v>355</v>
      </c>
      <c r="BA80" s="47">
        <f t="shared" si="85"/>
        <v>400</v>
      </c>
      <c r="BB80" s="7">
        <f t="shared" si="85"/>
        <v>1684</v>
      </c>
      <c r="BC80" s="7">
        <f t="shared" si="85"/>
        <v>815</v>
      </c>
      <c r="BD80" s="7">
        <f t="shared" si="85"/>
        <v>596</v>
      </c>
      <c r="BE80" s="7">
        <f t="shared" si="85"/>
        <v>638</v>
      </c>
      <c r="BF80" s="7">
        <f t="shared" si="85"/>
        <v>2084</v>
      </c>
      <c r="BG80" s="7">
        <f t="shared" si="85"/>
        <v>829</v>
      </c>
      <c r="BH80" s="7">
        <f t="shared" si="85"/>
        <v>190</v>
      </c>
      <c r="BI80" s="7">
        <f t="shared" si="85"/>
        <v>1934</v>
      </c>
      <c r="BJ80" s="7">
        <f t="shared" si="85"/>
        <v>1422</v>
      </c>
      <c r="BK80" s="7">
        <f t="shared" si="85"/>
        <v>1928</v>
      </c>
      <c r="BL80" s="7">
        <f t="shared" si="85"/>
        <v>835</v>
      </c>
    </row>
    <row r="81" ht="13.5" customHeight="1">
      <c r="A81" s="36">
        <v>45738.0</v>
      </c>
      <c r="B81" s="37" t="s">
        <v>71</v>
      </c>
      <c r="C81" s="38"/>
      <c r="D81" s="39" t="s">
        <v>19</v>
      </c>
      <c r="E81" s="40">
        <f t="shared" si="2"/>
        <v>2272</v>
      </c>
      <c r="F81" s="41">
        <v>4.0</v>
      </c>
      <c r="G81" s="41">
        <v>22.0</v>
      </c>
      <c r="H81" s="42">
        <f t="shared" si="22"/>
        <v>34</v>
      </c>
      <c r="I81" s="38"/>
      <c r="J81" s="43" t="s">
        <v>23</v>
      </c>
      <c r="K81" s="40">
        <f t="shared" si="4"/>
        <v>2041</v>
      </c>
      <c r="L81" s="44">
        <v>0.0</v>
      </c>
      <c r="M81" s="44">
        <v>22.0</v>
      </c>
      <c r="N81" s="42">
        <f t="shared" si="5"/>
        <v>22</v>
      </c>
      <c r="O81" s="38"/>
      <c r="P81" s="45" t="s">
        <v>72</v>
      </c>
      <c r="Q81" s="38"/>
      <c r="R81" s="45">
        <f>MIN(Rules!$E$2,(MAX(H81/N81,N81/H81)))</f>
        <v>1.545454545</v>
      </c>
      <c r="S81" s="45">
        <f>VLOOKUP(B81,Rules!A:B,2,FALSE)</f>
        <v>40</v>
      </c>
      <c r="T81" s="38"/>
      <c r="U81" s="46">
        <f>1/(10^(-(E81+(IF(P81="Y",Rules!$I$2,0))-K81)/Rules!$E$12)+1)</f>
        <v>0.8525282659</v>
      </c>
      <c r="V81" s="47">
        <f t="shared" si="6"/>
        <v>9</v>
      </c>
      <c r="W81" s="47">
        <f t="shared" si="7"/>
        <v>-9</v>
      </c>
      <c r="X81" s="47"/>
      <c r="Y81" s="47"/>
      <c r="Z81" s="48"/>
      <c r="AA81" s="7">
        <f t="shared" ref="AA81:BL81" si="86">IF($D81=AA$1,$E81+$V81,(IF($J81=AA$1,$K81+$W81,AA80)))</f>
        <v>1541</v>
      </c>
      <c r="AB81" s="7">
        <f t="shared" si="86"/>
        <v>608</v>
      </c>
      <c r="AC81" s="7">
        <f t="shared" si="86"/>
        <v>1501</v>
      </c>
      <c r="AD81" s="7">
        <f t="shared" si="86"/>
        <v>418</v>
      </c>
      <c r="AE81" s="7">
        <f t="shared" si="86"/>
        <v>2172</v>
      </c>
      <c r="AF81" s="7">
        <f t="shared" si="86"/>
        <v>2281</v>
      </c>
      <c r="AG81" s="7">
        <f t="shared" si="86"/>
        <v>1130</v>
      </c>
      <c r="AH81" s="7">
        <f t="shared" si="86"/>
        <v>1109</v>
      </c>
      <c r="AI81" s="7">
        <f t="shared" si="86"/>
        <v>1289</v>
      </c>
      <c r="AJ81" s="7">
        <f t="shared" si="86"/>
        <v>1843</v>
      </c>
      <c r="AK81" s="7">
        <f t="shared" si="86"/>
        <v>559</v>
      </c>
      <c r="AL81" s="7">
        <f t="shared" si="86"/>
        <v>717</v>
      </c>
      <c r="AM81" s="7">
        <f t="shared" si="86"/>
        <v>2032</v>
      </c>
      <c r="AN81" s="7">
        <f t="shared" si="86"/>
        <v>1264</v>
      </c>
      <c r="AO81" s="7">
        <f t="shared" si="86"/>
        <v>1407</v>
      </c>
      <c r="AP81" s="7">
        <f t="shared" si="86"/>
        <v>2132</v>
      </c>
      <c r="AQ81" s="7">
        <f t="shared" si="86"/>
        <v>126</v>
      </c>
      <c r="AR81" s="7">
        <f t="shared" si="86"/>
        <v>1466</v>
      </c>
      <c r="AS81" s="7">
        <f t="shared" si="86"/>
        <v>288</v>
      </c>
      <c r="AT81" s="7">
        <f t="shared" si="86"/>
        <v>2283</v>
      </c>
      <c r="AU81" s="7">
        <f t="shared" si="86"/>
        <v>993</v>
      </c>
      <c r="AV81" s="7">
        <f t="shared" si="86"/>
        <v>361</v>
      </c>
      <c r="AW81" s="7">
        <f t="shared" si="86"/>
        <v>541</v>
      </c>
      <c r="AX81" s="7">
        <f t="shared" si="86"/>
        <v>929</v>
      </c>
      <c r="AY81" s="7">
        <f t="shared" si="86"/>
        <v>1134</v>
      </c>
      <c r="AZ81" s="7">
        <f t="shared" si="86"/>
        <v>355</v>
      </c>
      <c r="BA81" s="47">
        <f t="shared" si="86"/>
        <v>400</v>
      </c>
      <c r="BB81" s="7">
        <f t="shared" si="86"/>
        <v>1684</v>
      </c>
      <c r="BC81" s="7">
        <f t="shared" si="86"/>
        <v>815</v>
      </c>
      <c r="BD81" s="7">
        <f t="shared" si="86"/>
        <v>596</v>
      </c>
      <c r="BE81" s="7">
        <f t="shared" si="86"/>
        <v>638</v>
      </c>
      <c r="BF81" s="7">
        <f t="shared" si="86"/>
        <v>2084</v>
      </c>
      <c r="BG81" s="7">
        <f t="shared" si="86"/>
        <v>829</v>
      </c>
      <c r="BH81" s="7">
        <f t="shared" si="86"/>
        <v>190</v>
      </c>
      <c r="BI81" s="7">
        <f t="shared" si="86"/>
        <v>1934</v>
      </c>
      <c r="BJ81" s="7">
        <f t="shared" si="86"/>
        <v>1422</v>
      </c>
      <c r="BK81" s="7">
        <f t="shared" si="86"/>
        <v>1928</v>
      </c>
      <c r="BL81" s="7">
        <f t="shared" si="86"/>
        <v>835</v>
      </c>
    </row>
    <row r="82" ht="13.5" customHeight="1">
      <c r="A82" s="36">
        <v>45738.0</v>
      </c>
      <c r="B82" s="37" t="s">
        <v>71</v>
      </c>
      <c r="C82" s="38"/>
      <c r="D82" s="39" t="s">
        <v>20</v>
      </c>
      <c r="E82" s="40">
        <f t="shared" si="2"/>
        <v>2283</v>
      </c>
      <c r="F82" s="41">
        <v>1.0</v>
      </c>
      <c r="G82" s="41">
        <v>12.0</v>
      </c>
      <c r="H82" s="42">
        <f t="shared" si="22"/>
        <v>15</v>
      </c>
      <c r="I82" s="38"/>
      <c r="J82" s="43" t="s">
        <v>24</v>
      </c>
      <c r="K82" s="40">
        <f t="shared" si="4"/>
        <v>1928</v>
      </c>
      <c r="L82" s="44">
        <v>1.0</v>
      </c>
      <c r="M82" s="44">
        <v>19.0</v>
      </c>
      <c r="N82" s="42">
        <f t="shared" si="5"/>
        <v>22</v>
      </c>
      <c r="O82" s="38"/>
      <c r="P82" s="45" t="s">
        <v>72</v>
      </c>
      <c r="Q82" s="38"/>
      <c r="R82" s="45">
        <f>MIN(Rules!$E$2,(MAX(H82/N82,N82/H82)))</f>
        <v>1.466666667</v>
      </c>
      <c r="S82" s="45">
        <f>VLOOKUP(B82,Rules!A:B,2,FALSE)</f>
        <v>40</v>
      </c>
      <c r="T82" s="38"/>
      <c r="U82" s="46">
        <f>1/(10^(-(E82+(IF(P82="Y",Rules!$I$2,0))-K82)/Rules!$E$12)+1)</f>
        <v>0.9109760315</v>
      </c>
      <c r="V82" s="47">
        <f t="shared" si="6"/>
        <v>-53</v>
      </c>
      <c r="W82" s="47">
        <f t="shared" si="7"/>
        <v>53</v>
      </c>
      <c r="X82" s="47"/>
      <c r="Y82" s="47"/>
      <c r="Z82" s="48"/>
      <c r="AA82" s="7">
        <f t="shared" ref="AA82:BL82" si="87">IF($D82=AA$1,$E82+$V82,(IF($J82=AA$1,$K82+$W82,AA81)))</f>
        <v>1541</v>
      </c>
      <c r="AB82" s="7">
        <f t="shared" si="87"/>
        <v>608</v>
      </c>
      <c r="AC82" s="7">
        <f t="shared" si="87"/>
        <v>1501</v>
      </c>
      <c r="AD82" s="7">
        <f t="shared" si="87"/>
        <v>418</v>
      </c>
      <c r="AE82" s="7">
        <f t="shared" si="87"/>
        <v>2172</v>
      </c>
      <c r="AF82" s="7">
        <f t="shared" si="87"/>
        <v>2281</v>
      </c>
      <c r="AG82" s="7">
        <f t="shared" si="87"/>
        <v>1130</v>
      </c>
      <c r="AH82" s="7">
        <f t="shared" si="87"/>
        <v>1109</v>
      </c>
      <c r="AI82" s="7">
        <f t="shared" si="87"/>
        <v>1289</v>
      </c>
      <c r="AJ82" s="7">
        <f t="shared" si="87"/>
        <v>1843</v>
      </c>
      <c r="AK82" s="7">
        <f t="shared" si="87"/>
        <v>559</v>
      </c>
      <c r="AL82" s="7">
        <f t="shared" si="87"/>
        <v>717</v>
      </c>
      <c r="AM82" s="7">
        <f t="shared" si="87"/>
        <v>2032</v>
      </c>
      <c r="AN82" s="7">
        <f t="shared" si="87"/>
        <v>1264</v>
      </c>
      <c r="AO82" s="7">
        <f t="shared" si="87"/>
        <v>1407</v>
      </c>
      <c r="AP82" s="7">
        <f t="shared" si="87"/>
        <v>2132</v>
      </c>
      <c r="AQ82" s="7">
        <f t="shared" si="87"/>
        <v>126</v>
      </c>
      <c r="AR82" s="7">
        <f t="shared" si="87"/>
        <v>1466</v>
      </c>
      <c r="AS82" s="7">
        <f t="shared" si="87"/>
        <v>288</v>
      </c>
      <c r="AT82" s="7">
        <f t="shared" si="87"/>
        <v>2230</v>
      </c>
      <c r="AU82" s="7">
        <f t="shared" si="87"/>
        <v>993</v>
      </c>
      <c r="AV82" s="7">
        <f t="shared" si="87"/>
        <v>361</v>
      </c>
      <c r="AW82" s="7">
        <f t="shared" si="87"/>
        <v>541</v>
      </c>
      <c r="AX82" s="7">
        <f t="shared" si="87"/>
        <v>929</v>
      </c>
      <c r="AY82" s="7">
        <f t="shared" si="87"/>
        <v>1134</v>
      </c>
      <c r="AZ82" s="7">
        <f t="shared" si="87"/>
        <v>355</v>
      </c>
      <c r="BA82" s="47">
        <f t="shared" si="87"/>
        <v>400</v>
      </c>
      <c r="BB82" s="7">
        <f t="shared" si="87"/>
        <v>1684</v>
      </c>
      <c r="BC82" s="7">
        <f t="shared" si="87"/>
        <v>815</v>
      </c>
      <c r="BD82" s="7">
        <f t="shared" si="87"/>
        <v>596</v>
      </c>
      <c r="BE82" s="7">
        <f t="shared" si="87"/>
        <v>638</v>
      </c>
      <c r="BF82" s="7">
        <f t="shared" si="87"/>
        <v>2084</v>
      </c>
      <c r="BG82" s="7">
        <f t="shared" si="87"/>
        <v>829</v>
      </c>
      <c r="BH82" s="7">
        <f t="shared" si="87"/>
        <v>190</v>
      </c>
      <c r="BI82" s="7">
        <f t="shared" si="87"/>
        <v>1934</v>
      </c>
      <c r="BJ82" s="7">
        <f t="shared" si="87"/>
        <v>1422</v>
      </c>
      <c r="BK82" s="7">
        <f t="shared" si="87"/>
        <v>1981</v>
      </c>
      <c r="BL82" s="7">
        <f t="shared" si="87"/>
        <v>835</v>
      </c>
    </row>
    <row r="83" ht="13.5" customHeight="1">
      <c r="A83" s="36">
        <v>45738.0</v>
      </c>
      <c r="B83" s="37" t="s">
        <v>71</v>
      </c>
      <c r="C83" s="38"/>
      <c r="D83" s="39" t="s">
        <v>18</v>
      </c>
      <c r="E83" s="40">
        <f t="shared" si="2"/>
        <v>2084</v>
      </c>
      <c r="F83" s="41">
        <v>0.0</v>
      </c>
      <c r="G83" s="41">
        <v>22.0</v>
      </c>
      <c r="H83" s="42">
        <f t="shared" si="22"/>
        <v>22</v>
      </c>
      <c r="I83" s="38"/>
      <c r="J83" s="43" t="s">
        <v>21</v>
      </c>
      <c r="K83" s="40">
        <f t="shared" si="4"/>
        <v>2172</v>
      </c>
      <c r="L83" s="44">
        <v>1.0</v>
      </c>
      <c r="M83" s="44">
        <v>18.0</v>
      </c>
      <c r="N83" s="42">
        <f t="shared" si="5"/>
        <v>21</v>
      </c>
      <c r="O83" s="38"/>
      <c r="P83" s="45" t="s">
        <v>72</v>
      </c>
      <c r="Q83" s="38"/>
      <c r="R83" s="45">
        <f>MIN(Rules!$E$2,(MAX(H83/N83,N83/H83)))</f>
        <v>1.047619048</v>
      </c>
      <c r="S83" s="45">
        <f>VLOOKUP(B83,Rules!A:B,2,FALSE)</f>
        <v>40</v>
      </c>
      <c r="T83" s="38"/>
      <c r="U83" s="46">
        <f>1/(10^(-(E83+(IF(P83="Y",Rules!$I$2,0))-K83)/Rules!$E$12)+1)</f>
        <v>0.5708991378</v>
      </c>
      <c r="V83" s="47">
        <f t="shared" si="6"/>
        <v>18</v>
      </c>
      <c r="W83" s="47">
        <f t="shared" si="7"/>
        <v>-18</v>
      </c>
      <c r="X83" s="47"/>
      <c r="Y83" s="47"/>
      <c r="Z83" s="48"/>
      <c r="AA83" s="7">
        <f t="shared" ref="AA83:BL83" si="88">IF($D83=AA$1,$E83+$V83,(IF($J83=AA$1,$K83+$W83,AA82)))</f>
        <v>1541</v>
      </c>
      <c r="AB83" s="7">
        <f t="shared" si="88"/>
        <v>608</v>
      </c>
      <c r="AC83" s="7">
        <f t="shared" si="88"/>
        <v>1501</v>
      </c>
      <c r="AD83" s="7">
        <f t="shared" si="88"/>
        <v>418</v>
      </c>
      <c r="AE83" s="7">
        <f t="shared" si="88"/>
        <v>2154</v>
      </c>
      <c r="AF83" s="7">
        <f t="shared" si="88"/>
        <v>2281</v>
      </c>
      <c r="AG83" s="7">
        <f t="shared" si="88"/>
        <v>1130</v>
      </c>
      <c r="AH83" s="7">
        <f t="shared" si="88"/>
        <v>1109</v>
      </c>
      <c r="AI83" s="7">
        <f t="shared" si="88"/>
        <v>1289</v>
      </c>
      <c r="AJ83" s="7">
        <f t="shared" si="88"/>
        <v>1843</v>
      </c>
      <c r="AK83" s="7">
        <f t="shared" si="88"/>
        <v>559</v>
      </c>
      <c r="AL83" s="7">
        <f t="shared" si="88"/>
        <v>717</v>
      </c>
      <c r="AM83" s="7">
        <f t="shared" si="88"/>
        <v>2032</v>
      </c>
      <c r="AN83" s="7">
        <f t="shared" si="88"/>
        <v>1264</v>
      </c>
      <c r="AO83" s="7">
        <f t="shared" si="88"/>
        <v>1407</v>
      </c>
      <c r="AP83" s="7">
        <f t="shared" si="88"/>
        <v>2132</v>
      </c>
      <c r="AQ83" s="7">
        <f t="shared" si="88"/>
        <v>126</v>
      </c>
      <c r="AR83" s="7">
        <f t="shared" si="88"/>
        <v>1466</v>
      </c>
      <c r="AS83" s="7">
        <f t="shared" si="88"/>
        <v>288</v>
      </c>
      <c r="AT83" s="7">
        <f t="shared" si="88"/>
        <v>2230</v>
      </c>
      <c r="AU83" s="7">
        <f t="shared" si="88"/>
        <v>993</v>
      </c>
      <c r="AV83" s="7">
        <f t="shared" si="88"/>
        <v>361</v>
      </c>
      <c r="AW83" s="7">
        <f t="shared" si="88"/>
        <v>541</v>
      </c>
      <c r="AX83" s="7">
        <f t="shared" si="88"/>
        <v>929</v>
      </c>
      <c r="AY83" s="7">
        <f t="shared" si="88"/>
        <v>1134</v>
      </c>
      <c r="AZ83" s="7">
        <f t="shared" si="88"/>
        <v>355</v>
      </c>
      <c r="BA83" s="47">
        <f t="shared" si="88"/>
        <v>400</v>
      </c>
      <c r="BB83" s="7">
        <f t="shared" si="88"/>
        <v>1684</v>
      </c>
      <c r="BC83" s="7">
        <f t="shared" si="88"/>
        <v>815</v>
      </c>
      <c r="BD83" s="7">
        <f t="shared" si="88"/>
        <v>596</v>
      </c>
      <c r="BE83" s="7">
        <f t="shared" si="88"/>
        <v>638</v>
      </c>
      <c r="BF83" s="7">
        <f t="shared" si="88"/>
        <v>2102</v>
      </c>
      <c r="BG83" s="7">
        <f t="shared" si="88"/>
        <v>829</v>
      </c>
      <c r="BH83" s="7">
        <f t="shared" si="88"/>
        <v>190</v>
      </c>
      <c r="BI83" s="7">
        <f t="shared" si="88"/>
        <v>1934</v>
      </c>
      <c r="BJ83" s="7">
        <f t="shared" si="88"/>
        <v>1422</v>
      </c>
      <c r="BK83" s="7">
        <f t="shared" si="88"/>
        <v>1981</v>
      </c>
      <c r="BL83" s="7">
        <f t="shared" si="88"/>
        <v>835</v>
      </c>
    </row>
    <row r="84" ht="13.5" customHeight="1">
      <c r="A84" s="36">
        <v>45738.0</v>
      </c>
      <c r="B84" s="37" t="s">
        <v>71</v>
      </c>
      <c r="C84" s="38"/>
      <c r="D84" s="39" t="s">
        <v>28</v>
      </c>
      <c r="E84" s="40">
        <f t="shared" si="2"/>
        <v>1501</v>
      </c>
      <c r="F84" s="41">
        <v>3.0</v>
      </c>
      <c r="G84" s="41">
        <v>15.0</v>
      </c>
      <c r="H84" s="42">
        <f t="shared" si="22"/>
        <v>24</v>
      </c>
      <c r="I84" s="38"/>
      <c r="J84" s="43" t="s">
        <v>32</v>
      </c>
      <c r="K84" s="40">
        <f t="shared" si="4"/>
        <v>1422</v>
      </c>
      <c r="L84" s="44">
        <v>3.0</v>
      </c>
      <c r="M84" s="44">
        <v>18.0</v>
      </c>
      <c r="N84" s="42">
        <f t="shared" si="5"/>
        <v>27</v>
      </c>
      <c r="O84" s="38"/>
      <c r="P84" s="45" t="s">
        <v>72</v>
      </c>
      <c r="Q84" s="38"/>
      <c r="R84" s="45">
        <f>MIN(Rules!$E$2,(MAX(H84/N84,N84/H84)))</f>
        <v>1.125</v>
      </c>
      <c r="S84" s="45">
        <f>VLOOKUP(B84,Rules!A:B,2,FALSE)</f>
        <v>40</v>
      </c>
      <c r="T84" s="38"/>
      <c r="U84" s="46">
        <f>1/(10^(-(E84+(IF(P84="Y",Rules!$I$2,0))-K84)/Rules!$E$12)+1)</f>
        <v>0.7416541757</v>
      </c>
      <c r="V84" s="47">
        <f t="shared" si="6"/>
        <v>-33</v>
      </c>
      <c r="W84" s="47">
        <f t="shared" si="7"/>
        <v>33</v>
      </c>
      <c r="X84" s="47"/>
      <c r="Y84" s="47"/>
      <c r="Z84" s="48"/>
      <c r="AA84" s="7">
        <f t="shared" ref="AA84:BL84" si="89">IF($D84=AA$1,$E84+$V84,(IF($J84=AA$1,$K84+$W84,AA83)))</f>
        <v>1541</v>
      </c>
      <c r="AB84" s="7">
        <f t="shared" si="89"/>
        <v>608</v>
      </c>
      <c r="AC84" s="7">
        <f t="shared" si="89"/>
        <v>1468</v>
      </c>
      <c r="AD84" s="7">
        <f t="shared" si="89"/>
        <v>418</v>
      </c>
      <c r="AE84" s="7">
        <f t="shared" si="89"/>
        <v>2154</v>
      </c>
      <c r="AF84" s="7">
        <f t="shared" si="89"/>
        <v>2281</v>
      </c>
      <c r="AG84" s="7">
        <f t="shared" si="89"/>
        <v>1130</v>
      </c>
      <c r="AH84" s="7">
        <f t="shared" si="89"/>
        <v>1109</v>
      </c>
      <c r="AI84" s="7">
        <f t="shared" si="89"/>
        <v>1289</v>
      </c>
      <c r="AJ84" s="7">
        <f t="shared" si="89"/>
        <v>1843</v>
      </c>
      <c r="AK84" s="7">
        <f t="shared" si="89"/>
        <v>559</v>
      </c>
      <c r="AL84" s="7">
        <f t="shared" si="89"/>
        <v>717</v>
      </c>
      <c r="AM84" s="7">
        <f t="shared" si="89"/>
        <v>2032</v>
      </c>
      <c r="AN84" s="7">
        <f t="shared" si="89"/>
        <v>1264</v>
      </c>
      <c r="AO84" s="7">
        <f t="shared" si="89"/>
        <v>1407</v>
      </c>
      <c r="AP84" s="7">
        <f t="shared" si="89"/>
        <v>2132</v>
      </c>
      <c r="AQ84" s="7">
        <f t="shared" si="89"/>
        <v>126</v>
      </c>
      <c r="AR84" s="7">
        <f t="shared" si="89"/>
        <v>1466</v>
      </c>
      <c r="AS84" s="7">
        <f t="shared" si="89"/>
        <v>288</v>
      </c>
      <c r="AT84" s="7">
        <f t="shared" si="89"/>
        <v>2230</v>
      </c>
      <c r="AU84" s="7">
        <f t="shared" si="89"/>
        <v>993</v>
      </c>
      <c r="AV84" s="7">
        <f t="shared" si="89"/>
        <v>361</v>
      </c>
      <c r="AW84" s="7">
        <f t="shared" si="89"/>
        <v>541</v>
      </c>
      <c r="AX84" s="7">
        <f t="shared" si="89"/>
        <v>929</v>
      </c>
      <c r="AY84" s="7">
        <f t="shared" si="89"/>
        <v>1134</v>
      </c>
      <c r="AZ84" s="7">
        <f t="shared" si="89"/>
        <v>355</v>
      </c>
      <c r="BA84" s="47">
        <f t="shared" si="89"/>
        <v>400</v>
      </c>
      <c r="BB84" s="7">
        <f t="shared" si="89"/>
        <v>1684</v>
      </c>
      <c r="BC84" s="7">
        <f t="shared" si="89"/>
        <v>815</v>
      </c>
      <c r="BD84" s="7">
        <f t="shared" si="89"/>
        <v>596</v>
      </c>
      <c r="BE84" s="7">
        <f t="shared" si="89"/>
        <v>638</v>
      </c>
      <c r="BF84" s="7">
        <f t="shared" si="89"/>
        <v>2102</v>
      </c>
      <c r="BG84" s="7">
        <f t="shared" si="89"/>
        <v>829</v>
      </c>
      <c r="BH84" s="7">
        <f t="shared" si="89"/>
        <v>190</v>
      </c>
      <c r="BI84" s="7">
        <f t="shared" si="89"/>
        <v>1934</v>
      </c>
      <c r="BJ84" s="7">
        <f t="shared" si="89"/>
        <v>1455</v>
      </c>
      <c r="BK84" s="7">
        <f t="shared" si="89"/>
        <v>1981</v>
      </c>
      <c r="BL84" s="7">
        <f t="shared" si="89"/>
        <v>835</v>
      </c>
    </row>
    <row r="85" ht="13.5" customHeight="1">
      <c r="A85" s="36">
        <v>45738.0</v>
      </c>
      <c r="B85" s="37" t="s">
        <v>71</v>
      </c>
      <c r="C85" s="38"/>
      <c r="D85" s="39" t="s">
        <v>31</v>
      </c>
      <c r="E85" s="40">
        <f t="shared" si="2"/>
        <v>1466</v>
      </c>
      <c r="F85" s="41">
        <v>0.0</v>
      </c>
      <c r="G85" s="41">
        <v>13.0</v>
      </c>
      <c r="H85" s="42">
        <f t="shared" si="22"/>
        <v>13</v>
      </c>
      <c r="I85" s="38"/>
      <c r="J85" s="43" t="s">
        <v>26</v>
      </c>
      <c r="K85" s="40">
        <f t="shared" si="4"/>
        <v>1843</v>
      </c>
      <c r="L85" s="44">
        <v>2.0</v>
      </c>
      <c r="M85" s="44">
        <v>21.0</v>
      </c>
      <c r="N85" s="42">
        <f t="shared" si="5"/>
        <v>27</v>
      </c>
      <c r="O85" s="38"/>
      <c r="P85" s="45" t="s">
        <v>72</v>
      </c>
      <c r="Q85" s="38"/>
      <c r="R85" s="45">
        <f>MIN(Rules!$E$2,(MAX(H85/N85,N85/H85)))</f>
        <v>2</v>
      </c>
      <c r="S85" s="45">
        <f>VLOOKUP(B85,Rules!A:B,2,FALSE)</f>
        <v>40</v>
      </c>
      <c r="T85" s="38"/>
      <c r="U85" s="46">
        <f>1/(10^(-(E85+(IF(P85="Y",Rules!$I$2,0))-K85)/Rules!$E$12)+1)</f>
        <v>0.2601144795</v>
      </c>
      <c r="V85" s="47">
        <f t="shared" si="6"/>
        <v>-21</v>
      </c>
      <c r="W85" s="47">
        <f t="shared" si="7"/>
        <v>21</v>
      </c>
      <c r="X85" s="47"/>
      <c r="Y85" s="47"/>
      <c r="Z85" s="48"/>
      <c r="AA85" s="7">
        <f t="shared" ref="AA85:BL85" si="90">IF($D85=AA$1,$E85+$V85,(IF($J85=AA$1,$K85+$W85,AA84)))</f>
        <v>1541</v>
      </c>
      <c r="AB85" s="7">
        <f t="shared" si="90"/>
        <v>608</v>
      </c>
      <c r="AC85" s="7">
        <f t="shared" si="90"/>
        <v>1468</v>
      </c>
      <c r="AD85" s="7">
        <f t="shared" si="90"/>
        <v>418</v>
      </c>
      <c r="AE85" s="7">
        <f t="shared" si="90"/>
        <v>2154</v>
      </c>
      <c r="AF85" s="7">
        <f t="shared" si="90"/>
        <v>2281</v>
      </c>
      <c r="AG85" s="7">
        <f t="shared" si="90"/>
        <v>1130</v>
      </c>
      <c r="AH85" s="7">
        <f t="shared" si="90"/>
        <v>1109</v>
      </c>
      <c r="AI85" s="7">
        <f t="shared" si="90"/>
        <v>1289</v>
      </c>
      <c r="AJ85" s="7">
        <f t="shared" si="90"/>
        <v>1864</v>
      </c>
      <c r="AK85" s="7">
        <f t="shared" si="90"/>
        <v>559</v>
      </c>
      <c r="AL85" s="7">
        <f t="shared" si="90"/>
        <v>717</v>
      </c>
      <c r="AM85" s="7">
        <f t="shared" si="90"/>
        <v>2032</v>
      </c>
      <c r="AN85" s="7">
        <f t="shared" si="90"/>
        <v>1264</v>
      </c>
      <c r="AO85" s="7">
        <f t="shared" si="90"/>
        <v>1407</v>
      </c>
      <c r="AP85" s="7">
        <f t="shared" si="90"/>
        <v>2132</v>
      </c>
      <c r="AQ85" s="7">
        <f t="shared" si="90"/>
        <v>126</v>
      </c>
      <c r="AR85" s="7">
        <f t="shared" si="90"/>
        <v>1445</v>
      </c>
      <c r="AS85" s="7">
        <f t="shared" si="90"/>
        <v>288</v>
      </c>
      <c r="AT85" s="7">
        <f t="shared" si="90"/>
        <v>2230</v>
      </c>
      <c r="AU85" s="7">
        <f t="shared" si="90"/>
        <v>993</v>
      </c>
      <c r="AV85" s="7">
        <f t="shared" si="90"/>
        <v>361</v>
      </c>
      <c r="AW85" s="7">
        <f t="shared" si="90"/>
        <v>541</v>
      </c>
      <c r="AX85" s="7">
        <f t="shared" si="90"/>
        <v>929</v>
      </c>
      <c r="AY85" s="7">
        <f t="shared" si="90"/>
        <v>1134</v>
      </c>
      <c r="AZ85" s="7">
        <f t="shared" si="90"/>
        <v>355</v>
      </c>
      <c r="BA85" s="47">
        <f t="shared" si="90"/>
        <v>400</v>
      </c>
      <c r="BB85" s="7">
        <f t="shared" si="90"/>
        <v>1684</v>
      </c>
      <c r="BC85" s="7">
        <f t="shared" si="90"/>
        <v>815</v>
      </c>
      <c r="BD85" s="7">
        <f t="shared" si="90"/>
        <v>596</v>
      </c>
      <c r="BE85" s="7">
        <f t="shared" si="90"/>
        <v>638</v>
      </c>
      <c r="BF85" s="7">
        <f t="shared" si="90"/>
        <v>2102</v>
      </c>
      <c r="BG85" s="7">
        <f t="shared" si="90"/>
        <v>829</v>
      </c>
      <c r="BH85" s="7">
        <f t="shared" si="90"/>
        <v>190</v>
      </c>
      <c r="BI85" s="7">
        <f t="shared" si="90"/>
        <v>1934</v>
      </c>
      <c r="BJ85" s="7">
        <f t="shared" si="90"/>
        <v>1455</v>
      </c>
      <c r="BK85" s="7">
        <f t="shared" si="90"/>
        <v>1981</v>
      </c>
      <c r="BL85" s="7">
        <f t="shared" si="90"/>
        <v>835</v>
      </c>
    </row>
    <row r="86" ht="13.5" customHeight="1">
      <c r="A86" s="36">
        <v>45738.0</v>
      </c>
      <c r="B86" s="37" t="s">
        <v>71</v>
      </c>
      <c r="C86" s="38"/>
      <c r="D86" s="39" t="s">
        <v>25</v>
      </c>
      <c r="E86" s="40">
        <f t="shared" si="2"/>
        <v>1934</v>
      </c>
      <c r="F86" s="41">
        <v>0.0</v>
      </c>
      <c r="G86" s="41">
        <v>22.0</v>
      </c>
      <c r="H86" s="42">
        <f t="shared" si="22"/>
        <v>22</v>
      </c>
      <c r="I86" s="38"/>
      <c r="J86" s="43" t="s">
        <v>27</v>
      </c>
      <c r="K86" s="40">
        <f t="shared" si="4"/>
        <v>1684</v>
      </c>
      <c r="L86" s="44">
        <v>1.0</v>
      </c>
      <c r="M86" s="44">
        <v>11.0</v>
      </c>
      <c r="N86" s="42">
        <f t="shared" si="5"/>
        <v>14</v>
      </c>
      <c r="O86" s="38"/>
      <c r="P86" s="45" t="s">
        <v>72</v>
      </c>
      <c r="Q86" s="38"/>
      <c r="R86" s="45">
        <f>MIN(Rules!$E$2,(MAX(H86/N86,N86/H86)))</f>
        <v>1.571428571</v>
      </c>
      <c r="S86" s="45">
        <f>VLOOKUP(B86,Rules!A:B,2,FALSE)</f>
        <v>40</v>
      </c>
      <c r="T86" s="38"/>
      <c r="U86" s="46">
        <f>1/(10^(-(E86+(IF(P86="Y",Rules!$I$2,0))-K86)/Rules!$E$12)+1)</f>
        <v>0.8631931114</v>
      </c>
      <c r="V86" s="47">
        <f t="shared" si="6"/>
        <v>9</v>
      </c>
      <c r="W86" s="47">
        <f t="shared" si="7"/>
        <v>-9</v>
      </c>
      <c r="X86" s="47"/>
      <c r="Y86" s="47"/>
      <c r="Z86" s="48"/>
      <c r="AA86" s="7">
        <f t="shared" ref="AA86:BL86" si="91">IF($D86=AA$1,$E86+$V86,(IF($J86=AA$1,$K86+$W86,AA85)))</f>
        <v>1541</v>
      </c>
      <c r="AB86" s="7">
        <f t="shared" si="91"/>
        <v>608</v>
      </c>
      <c r="AC86" s="7">
        <f t="shared" si="91"/>
        <v>1468</v>
      </c>
      <c r="AD86" s="7">
        <f t="shared" si="91"/>
        <v>418</v>
      </c>
      <c r="AE86" s="7">
        <f t="shared" si="91"/>
        <v>2154</v>
      </c>
      <c r="AF86" s="7">
        <f t="shared" si="91"/>
        <v>2281</v>
      </c>
      <c r="AG86" s="7">
        <f t="shared" si="91"/>
        <v>1130</v>
      </c>
      <c r="AH86" s="7">
        <f t="shared" si="91"/>
        <v>1109</v>
      </c>
      <c r="AI86" s="7">
        <f t="shared" si="91"/>
        <v>1289</v>
      </c>
      <c r="AJ86" s="7">
        <f t="shared" si="91"/>
        <v>1864</v>
      </c>
      <c r="AK86" s="7">
        <f t="shared" si="91"/>
        <v>559</v>
      </c>
      <c r="AL86" s="7">
        <f t="shared" si="91"/>
        <v>717</v>
      </c>
      <c r="AM86" s="7">
        <f t="shared" si="91"/>
        <v>2032</v>
      </c>
      <c r="AN86" s="7">
        <f t="shared" si="91"/>
        <v>1264</v>
      </c>
      <c r="AO86" s="7">
        <f t="shared" si="91"/>
        <v>1407</v>
      </c>
      <c r="AP86" s="7">
        <f t="shared" si="91"/>
        <v>2132</v>
      </c>
      <c r="AQ86" s="7">
        <f t="shared" si="91"/>
        <v>126</v>
      </c>
      <c r="AR86" s="7">
        <f t="shared" si="91"/>
        <v>1445</v>
      </c>
      <c r="AS86" s="7">
        <f t="shared" si="91"/>
        <v>288</v>
      </c>
      <c r="AT86" s="7">
        <f t="shared" si="91"/>
        <v>2230</v>
      </c>
      <c r="AU86" s="7">
        <f t="shared" si="91"/>
        <v>993</v>
      </c>
      <c r="AV86" s="7">
        <f t="shared" si="91"/>
        <v>361</v>
      </c>
      <c r="AW86" s="7">
        <f t="shared" si="91"/>
        <v>541</v>
      </c>
      <c r="AX86" s="7">
        <f t="shared" si="91"/>
        <v>929</v>
      </c>
      <c r="AY86" s="7">
        <f t="shared" si="91"/>
        <v>1134</v>
      </c>
      <c r="AZ86" s="7">
        <f t="shared" si="91"/>
        <v>355</v>
      </c>
      <c r="BA86" s="47">
        <f t="shared" si="91"/>
        <v>400</v>
      </c>
      <c r="BB86" s="7">
        <f t="shared" si="91"/>
        <v>1675</v>
      </c>
      <c r="BC86" s="7">
        <f t="shared" si="91"/>
        <v>815</v>
      </c>
      <c r="BD86" s="7">
        <f t="shared" si="91"/>
        <v>596</v>
      </c>
      <c r="BE86" s="7">
        <f t="shared" si="91"/>
        <v>638</v>
      </c>
      <c r="BF86" s="7">
        <f t="shared" si="91"/>
        <v>2102</v>
      </c>
      <c r="BG86" s="7">
        <f t="shared" si="91"/>
        <v>829</v>
      </c>
      <c r="BH86" s="7">
        <f t="shared" si="91"/>
        <v>190</v>
      </c>
      <c r="BI86" s="7">
        <f t="shared" si="91"/>
        <v>1943</v>
      </c>
      <c r="BJ86" s="7">
        <f t="shared" si="91"/>
        <v>1455</v>
      </c>
      <c r="BK86" s="7">
        <f t="shared" si="91"/>
        <v>1981</v>
      </c>
      <c r="BL86" s="7">
        <f t="shared" si="91"/>
        <v>835</v>
      </c>
    </row>
    <row r="87" ht="13.5" customHeight="1">
      <c r="A87" s="36">
        <v>45738.0</v>
      </c>
      <c r="B87" s="37" t="s">
        <v>71</v>
      </c>
      <c r="C87" s="38"/>
      <c r="D87" s="39" t="s">
        <v>37</v>
      </c>
      <c r="E87" s="40">
        <f t="shared" si="2"/>
        <v>1109</v>
      </c>
      <c r="F87" s="41">
        <v>0.0</v>
      </c>
      <c r="G87" s="41">
        <v>9.0</v>
      </c>
      <c r="H87" s="42">
        <f t="shared" si="22"/>
        <v>9</v>
      </c>
      <c r="I87" s="38"/>
      <c r="J87" s="43" t="s">
        <v>35</v>
      </c>
      <c r="K87" s="40">
        <f t="shared" si="4"/>
        <v>1130</v>
      </c>
      <c r="L87" s="44">
        <v>2.0</v>
      </c>
      <c r="M87" s="44">
        <v>23.0</v>
      </c>
      <c r="N87" s="42">
        <f t="shared" si="5"/>
        <v>29</v>
      </c>
      <c r="O87" s="38"/>
      <c r="P87" s="45" t="s">
        <v>72</v>
      </c>
      <c r="Q87" s="38"/>
      <c r="R87" s="45">
        <f>MIN(Rules!$E$2,(MAX(H87/N87,N87/H87)))</f>
        <v>2</v>
      </c>
      <c r="S87" s="45">
        <f>VLOOKUP(B87,Rules!A:B,2,FALSE)</f>
        <v>40</v>
      </c>
      <c r="T87" s="38"/>
      <c r="U87" s="46">
        <f>1/(10^(-(E87+(IF(P87="Y",Rules!$I$2,0))-K87)/Rules!$E$12)+1)</f>
        <v>0.6442977487</v>
      </c>
      <c r="V87" s="47">
        <f t="shared" si="6"/>
        <v>-52</v>
      </c>
      <c r="W87" s="47">
        <f t="shared" si="7"/>
        <v>52</v>
      </c>
      <c r="X87" s="47"/>
      <c r="Y87" s="47"/>
      <c r="Z87" s="48"/>
      <c r="AA87" s="7">
        <f t="shared" ref="AA87:BL87" si="92">IF($D87=AA$1,$E87+$V87,(IF($J87=AA$1,$K87+$W87,AA86)))</f>
        <v>1541</v>
      </c>
      <c r="AB87" s="7">
        <f t="shared" si="92"/>
        <v>608</v>
      </c>
      <c r="AC87" s="7">
        <f t="shared" si="92"/>
        <v>1468</v>
      </c>
      <c r="AD87" s="7">
        <f t="shared" si="92"/>
        <v>418</v>
      </c>
      <c r="AE87" s="7">
        <f t="shared" si="92"/>
        <v>2154</v>
      </c>
      <c r="AF87" s="7">
        <f t="shared" si="92"/>
        <v>2281</v>
      </c>
      <c r="AG87" s="7">
        <f t="shared" si="92"/>
        <v>1182</v>
      </c>
      <c r="AH87" s="7">
        <f t="shared" si="92"/>
        <v>1057</v>
      </c>
      <c r="AI87" s="7">
        <f t="shared" si="92"/>
        <v>1289</v>
      </c>
      <c r="AJ87" s="7">
        <f t="shared" si="92"/>
        <v>1864</v>
      </c>
      <c r="AK87" s="7">
        <f t="shared" si="92"/>
        <v>559</v>
      </c>
      <c r="AL87" s="7">
        <f t="shared" si="92"/>
        <v>717</v>
      </c>
      <c r="AM87" s="7">
        <f t="shared" si="92"/>
        <v>2032</v>
      </c>
      <c r="AN87" s="7">
        <f t="shared" si="92"/>
        <v>1264</v>
      </c>
      <c r="AO87" s="7">
        <f t="shared" si="92"/>
        <v>1407</v>
      </c>
      <c r="AP87" s="7">
        <f t="shared" si="92"/>
        <v>2132</v>
      </c>
      <c r="AQ87" s="7">
        <f t="shared" si="92"/>
        <v>126</v>
      </c>
      <c r="AR87" s="7">
        <f t="shared" si="92"/>
        <v>1445</v>
      </c>
      <c r="AS87" s="7">
        <f t="shared" si="92"/>
        <v>288</v>
      </c>
      <c r="AT87" s="7">
        <f t="shared" si="92"/>
        <v>2230</v>
      </c>
      <c r="AU87" s="7">
        <f t="shared" si="92"/>
        <v>993</v>
      </c>
      <c r="AV87" s="7">
        <f t="shared" si="92"/>
        <v>361</v>
      </c>
      <c r="AW87" s="7">
        <f t="shared" si="92"/>
        <v>541</v>
      </c>
      <c r="AX87" s="7">
        <f t="shared" si="92"/>
        <v>929</v>
      </c>
      <c r="AY87" s="7">
        <f t="shared" si="92"/>
        <v>1134</v>
      </c>
      <c r="AZ87" s="7">
        <f t="shared" si="92"/>
        <v>355</v>
      </c>
      <c r="BA87" s="47">
        <f t="shared" si="92"/>
        <v>400</v>
      </c>
      <c r="BB87" s="7">
        <f t="shared" si="92"/>
        <v>1675</v>
      </c>
      <c r="BC87" s="7">
        <f t="shared" si="92"/>
        <v>815</v>
      </c>
      <c r="BD87" s="7">
        <f t="shared" si="92"/>
        <v>596</v>
      </c>
      <c r="BE87" s="7">
        <f t="shared" si="92"/>
        <v>638</v>
      </c>
      <c r="BF87" s="7">
        <f t="shared" si="92"/>
        <v>2102</v>
      </c>
      <c r="BG87" s="7">
        <f t="shared" si="92"/>
        <v>829</v>
      </c>
      <c r="BH87" s="7">
        <f t="shared" si="92"/>
        <v>190</v>
      </c>
      <c r="BI87" s="7">
        <f t="shared" si="92"/>
        <v>1943</v>
      </c>
      <c r="BJ87" s="7">
        <f t="shared" si="92"/>
        <v>1455</v>
      </c>
      <c r="BK87" s="7">
        <f t="shared" si="92"/>
        <v>1981</v>
      </c>
      <c r="BL87" s="7">
        <f t="shared" si="92"/>
        <v>835</v>
      </c>
    </row>
    <row r="88" ht="13.5" customHeight="1">
      <c r="A88" s="36">
        <v>45738.0</v>
      </c>
      <c r="B88" s="37" t="s">
        <v>71</v>
      </c>
      <c r="C88" s="38"/>
      <c r="D88" s="39" t="s">
        <v>38</v>
      </c>
      <c r="E88" s="40">
        <f t="shared" si="2"/>
        <v>1134</v>
      </c>
      <c r="F88" s="41">
        <v>1.0</v>
      </c>
      <c r="G88" s="41">
        <v>14.0</v>
      </c>
      <c r="H88" s="42">
        <f t="shared" si="22"/>
        <v>17</v>
      </c>
      <c r="I88" s="38"/>
      <c r="J88" s="43" t="s">
        <v>29</v>
      </c>
      <c r="K88" s="40">
        <f t="shared" si="4"/>
        <v>1407</v>
      </c>
      <c r="L88" s="44">
        <v>1.0</v>
      </c>
      <c r="M88" s="44">
        <v>24.0</v>
      </c>
      <c r="N88" s="42">
        <f t="shared" si="5"/>
        <v>27</v>
      </c>
      <c r="O88" s="38"/>
      <c r="P88" s="45" t="s">
        <v>72</v>
      </c>
      <c r="Q88" s="38"/>
      <c r="R88" s="45">
        <f>MIN(Rules!$E$2,(MAX(H88/N88,N88/H88)))</f>
        <v>1.588235294</v>
      </c>
      <c r="S88" s="45">
        <f>VLOOKUP(B88,Rules!A:B,2,FALSE)</f>
        <v>40</v>
      </c>
      <c r="T88" s="38"/>
      <c r="U88" s="46">
        <f>1/(10^(-(E88+(IF(P88="Y",Rules!$I$2,0))-K88)/Rules!$E$12)+1)</f>
        <v>0.3620596208</v>
      </c>
      <c r="V88" s="47">
        <f t="shared" si="6"/>
        <v>-23</v>
      </c>
      <c r="W88" s="47">
        <f t="shared" si="7"/>
        <v>23</v>
      </c>
      <c r="X88" s="47"/>
      <c r="Y88" s="47"/>
      <c r="Z88" s="48"/>
      <c r="AA88" s="7">
        <f t="shared" ref="AA88:BL88" si="93">IF($D88=AA$1,$E88+$V88,(IF($J88=AA$1,$K88+$W88,AA87)))</f>
        <v>1541</v>
      </c>
      <c r="AB88" s="7">
        <f t="shared" si="93"/>
        <v>608</v>
      </c>
      <c r="AC88" s="7">
        <f t="shared" si="93"/>
        <v>1468</v>
      </c>
      <c r="AD88" s="7">
        <f t="shared" si="93"/>
        <v>418</v>
      </c>
      <c r="AE88" s="7">
        <f t="shared" si="93"/>
        <v>2154</v>
      </c>
      <c r="AF88" s="7">
        <f t="shared" si="93"/>
        <v>2281</v>
      </c>
      <c r="AG88" s="7">
        <f t="shared" si="93"/>
        <v>1182</v>
      </c>
      <c r="AH88" s="7">
        <f t="shared" si="93"/>
        <v>1057</v>
      </c>
      <c r="AI88" s="7">
        <f t="shared" si="93"/>
        <v>1289</v>
      </c>
      <c r="AJ88" s="7">
        <f t="shared" si="93"/>
        <v>1864</v>
      </c>
      <c r="AK88" s="7">
        <f t="shared" si="93"/>
        <v>559</v>
      </c>
      <c r="AL88" s="7">
        <f t="shared" si="93"/>
        <v>717</v>
      </c>
      <c r="AM88" s="7">
        <f t="shared" si="93"/>
        <v>2032</v>
      </c>
      <c r="AN88" s="7">
        <f t="shared" si="93"/>
        <v>1264</v>
      </c>
      <c r="AO88" s="7">
        <f t="shared" si="93"/>
        <v>1430</v>
      </c>
      <c r="AP88" s="7">
        <f t="shared" si="93"/>
        <v>2132</v>
      </c>
      <c r="AQ88" s="7">
        <f t="shared" si="93"/>
        <v>126</v>
      </c>
      <c r="AR88" s="7">
        <f t="shared" si="93"/>
        <v>1445</v>
      </c>
      <c r="AS88" s="7">
        <f t="shared" si="93"/>
        <v>288</v>
      </c>
      <c r="AT88" s="7">
        <f t="shared" si="93"/>
        <v>2230</v>
      </c>
      <c r="AU88" s="7">
        <f t="shared" si="93"/>
        <v>993</v>
      </c>
      <c r="AV88" s="7">
        <f t="shared" si="93"/>
        <v>361</v>
      </c>
      <c r="AW88" s="7">
        <f t="shared" si="93"/>
        <v>541</v>
      </c>
      <c r="AX88" s="7">
        <f t="shared" si="93"/>
        <v>929</v>
      </c>
      <c r="AY88" s="7">
        <f t="shared" si="93"/>
        <v>1111</v>
      </c>
      <c r="AZ88" s="7">
        <f t="shared" si="93"/>
        <v>355</v>
      </c>
      <c r="BA88" s="47">
        <f t="shared" si="93"/>
        <v>400</v>
      </c>
      <c r="BB88" s="7">
        <f t="shared" si="93"/>
        <v>1675</v>
      </c>
      <c r="BC88" s="7">
        <f t="shared" si="93"/>
        <v>815</v>
      </c>
      <c r="BD88" s="7">
        <f t="shared" si="93"/>
        <v>596</v>
      </c>
      <c r="BE88" s="7">
        <f t="shared" si="93"/>
        <v>638</v>
      </c>
      <c r="BF88" s="7">
        <f t="shared" si="93"/>
        <v>2102</v>
      </c>
      <c r="BG88" s="7">
        <f t="shared" si="93"/>
        <v>829</v>
      </c>
      <c r="BH88" s="7">
        <f t="shared" si="93"/>
        <v>190</v>
      </c>
      <c r="BI88" s="7">
        <f t="shared" si="93"/>
        <v>1943</v>
      </c>
      <c r="BJ88" s="7">
        <f t="shared" si="93"/>
        <v>1455</v>
      </c>
      <c r="BK88" s="7">
        <f t="shared" si="93"/>
        <v>1981</v>
      </c>
      <c r="BL88" s="7">
        <f t="shared" si="93"/>
        <v>835</v>
      </c>
    </row>
    <row r="89" ht="13.5" customHeight="1">
      <c r="A89" s="36">
        <v>45738.0</v>
      </c>
      <c r="B89" s="37" t="s">
        <v>71</v>
      </c>
      <c r="C89" s="38"/>
      <c r="D89" s="39" t="s">
        <v>42</v>
      </c>
      <c r="E89" s="40">
        <f t="shared" si="2"/>
        <v>829</v>
      </c>
      <c r="F89" s="41">
        <v>1.0</v>
      </c>
      <c r="G89" s="41">
        <v>13.0</v>
      </c>
      <c r="H89" s="42">
        <f t="shared" si="22"/>
        <v>16</v>
      </c>
      <c r="I89" s="38"/>
      <c r="J89" s="43" t="s">
        <v>34</v>
      </c>
      <c r="K89" s="40">
        <f t="shared" si="4"/>
        <v>1264</v>
      </c>
      <c r="L89" s="44">
        <v>1.0</v>
      </c>
      <c r="M89" s="44">
        <v>19.0</v>
      </c>
      <c r="N89" s="42">
        <f t="shared" si="5"/>
        <v>22</v>
      </c>
      <c r="O89" s="38"/>
      <c r="P89" s="45" t="s">
        <v>72</v>
      </c>
      <c r="Q89" s="38"/>
      <c r="R89" s="45">
        <f>MIN(Rules!$E$2,(MAX(H89/N89,N89/H89)))</f>
        <v>1.375</v>
      </c>
      <c r="S89" s="45">
        <f>VLOOKUP(B89,Rules!A:B,2,FALSE)</f>
        <v>40</v>
      </c>
      <c r="T89" s="38"/>
      <c r="U89" s="46">
        <f>1/(10^(-(E89+(IF(P89="Y",Rules!$I$2,0))-K89)/Rules!$E$12)+1)</f>
        <v>0.2120732319</v>
      </c>
      <c r="V89" s="47">
        <f t="shared" si="6"/>
        <v>-12</v>
      </c>
      <c r="W89" s="47">
        <f t="shared" si="7"/>
        <v>12</v>
      </c>
      <c r="X89" s="47"/>
      <c r="Y89" s="47"/>
      <c r="Z89" s="48"/>
      <c r="AA89" s="7">
        <f t="shared" ref="AA89:BL89" si="94">IF($D89=AA$1,$E89+$V89,(IF($J89=AA$1,$K89+$W89,AA88)))</f>
        <v>1541</v>
      </c>
      <c r="AB89" s="7">
        <f t="shared" si="94"/>
        <v>608</v>
      </c>
      <c r="AC89" s="7">
        <f t="shared" si="94"/>
        <v>1468</v>
      </c>
      <c r="AD89" s="7">
        <f t="shared" si="94"/>
        <v>418</v>
      </c>
      <c r="AE89" s="7">
        <f t="shared" si="94"/>
        <v>2154</v>
      </c>
      <c r="AF89" s="7">
        <f t="shared" si="94"/>
        <v>2281</v>
      </c>
      <c r="AG89" s="7">
        <f t="shared" si="94"/>
        <v>1182</v>
      </c>
      <c r="AH89" s="7">
        <f t="shared" si="94"/>
        <v>1057</v>
      </c>
      <c r="AI89" s="7">
        <f t="shared" si="94"/>
        <v>1289</v>
      </c>
      <c r="AJ89" s="7">
        <f t="shared" si="94"/>
        <v>1864</v>
      </c>
      <c r="AK89" s="7">
        <f t="shared" si="94"/>
        <v>559</v>
      </c>
      <c r="AL89" s="7">
        <f t="shared" si="94"/>
        <v>717</v>
      </c>
      <c r="AM89" s="7">
        <f t="shared" si="94"/>
        <v>2032</v>
      </c>
      <c r="AN89" s="7">
        <f t="shared" si="94"/>
        <v>1276</v>
      </c>
      <c r="AO89" s="7">
        <f t="shared" si="94"/>
        <v>1430</v>
      </c>
      <c r="AP89" s="7">
        <f t="shared" si="94"/>
        <v>2132</v>
      </c>
      <c r="AQ89" s="7">
        <f t="shared" si="94"/>
        <v>126</v>
      </c>
      <c r="AR89" s="7">
        <f t="shared" si="94"/>
        <v>1445</v>
      </c>
      <c r="AS89" s="7">
        <f t="shared" si="94"/>
        <v>288</v>
      </c>
      <c r="AT89" s="7">
        <f t="shared" si="94"/>
        <v>2230</v>
      </c>
      <c r="AU89" s="7">
        <f t="shared" si="94"/>
        <v>993</v>
      </c>
      <c r="AV89" s="7">
        <f t="shared" si="94"/>
        <v>361</v>
      </c>
      <c r="AW89" s="7">
        <f t="shared" si="94"/>
        <v>541</v>
      </c>
      <c r="AX89" s="7">
        <f t="shared" si="94"/>
        <v>929</v>
      </c>
      <c r="AY89" s="7">
        <f t="shared" si="94"/>
        <v>1111</v>
      </c>
      <c r="AZ89" s="7">
        <f t="shared" si="94"/>
        <v>355</v>
      </c>
      <c r="BA89" s="47">
        <f t="shared" si="94"/>
        <v>400</v>
      </c>
      <c r="BB89" s="7">
        <f t="shared" si="94"/>
        <v>1675</v>
      </c>
      <c r="BC89" s="7">
        <f t="shared" si="94"/>
        <v>815</v>
      </c>
      <c r="BD89" s="7">
        <f t="shared" si="94"/>
        <v>596</v>
      </c>
      <c r="BE89" s="7">
        <f t="shared" si="94"/>
        <v>638</v>
      </c>
      <c r="BF89" s="7">
        <f t="shared" si="94"/>
        <v>2102</v>
      </c>
      <c r="BG89" s="7">
        <f t="shared" si="94"/>
        <v>817</v>
      </c>
      <c r="BH89" s="7">
        <f t="shared" si="94"/>
        <v>190</v>
      </c>
      <c r="BI89" s="7">
        <f t="shared" si="94"/>
        <v>1943</v>
      </c>
      <c r="BJ89" s="7">
        <f t="shared" si="94"/>
        <v>1455</v>
      </c>
      <c r="BK89" s="7">
        <f t="shared" si="94"/>
        <v>1981</v>
      </c>
      <c r="BL89" s="7">
        <f t="shared" si="94"/>
        <v>835</v>
      </c>
    </row>
    <row r="90" ht="13.5" customHeight="1">
      <c r="A90" s="36">
        <v>45738.0</v>
      </c>
      <c r="B90" s="37" t="s">
        <v>71</v>
      </c>
      <c r="C90" s="38"/>
      <c r="D90" s="39" t="s">
        <v>43</v>
      </c>
      <c r="E90" s="40">
        <f t="shared" si="2"/>
        <v>608</v>
      </c>
      <c r="F90" s="41">
        <v>0.0</v>
      </c>
      <c r="G90" s="41">
        <v>10.0</v>
      </c>
      <c r="H90" s="42">
        <f t="shared" si="22"/>
        <v>10</v>
      </c>
      <c r="I90" s="38"/>
      <c r="J90" s="43" t="s">
        <v>36</v>
      </c>
      <c r="K90" s="40">
        <f t="shared" si="4"/>
        <v>993</v>
      </c>
      <c r="L90" s="44">
        <v>2.0</v>
      </c>
      <c r="M90" s="44">
        <v>15.0</v>
      </c>
      <c r="N90" s="42">
        <f t="shared" si="5"/>
        <v>21</v>
      </c>
      <c r="O90" s="38"/>
      <c r="P90" s="45" t="s">
        <v>72</v>
      </c>
      <c r="Q90" s="38"/>
      <c r="R90" s="45">
        <f>MIN(Rules!$E$2,(MAX(H90/N90,N90/H90)))</f>
        <v>2</v>
      </c>
      <c r="S90" s="45">
        <f>VLOOKUP(B90,Rules!A:B,2,FALSE)</f>
        <v>40</v>
      </c>
      <c r="T90" s="38"/>
      <c r="U90" s="46">
        <f>1/(10^(-(E90+(IF(P90="Y",Rules!$I$2,0))-K90)/Rules!$E$12)+1)</f>
        <v>0.2530870786</v>
      </c>
      <c r="V90" s="47">
        <f t="shared" si="6"/>
        <v>-20</v>
      </c>
      <c r="W90" s="47">
        <f t="shared" si="7"/>
        <v>20</v>
      </c>
      <c r="X90" s="47"/>
      <c r="Y90" s="47"/>
      <c r="Z90" s="48"/>
      <c r="AA90" s="7">
        <f t="shared" ref="AA90:BL90" si="95">IF($D90=AA$1,$E90+$V90,(IF($J90=AA$1,$K90+$W90,AA89)))</f>
        <v>1541</v>
      </c>
      <c r="AB90" s="7">
        <f t="shared" si="95"/>
        <v>588</v>
      </c>
      <c r="AC90" s="7">
        <f t="shared" si="95"/>
        <v>1468</v>
      </c>
      <c r="AD90" s="7">
        <f t="shared" si="95"/>
        <v>418</v>
      </c>
      <c r="AE90" s="7">
        <f t="shared" si="95"/>
        <v>2154</v>
      </c>
      <c r="AF90" s="7">
        <f t="shared" si="95"/>
        <v>2281</v>
      </c>
      <c r="AG90" s="7">
        <f t="shared" si="95"/>
        <v>1182</v>
      </c>
      <c r="AH90" s="7">
        <f t="shared" si="95"/>
        <v>1057</v>
      </c>
      <c r="AI90" s="7">
        <f t="shared" si="95"/>
        <v>1289</v>
      </c>
      <c r="AJ90" s="7">
        <f t="shared" si="95"/>
        <v>1864</v>
      </c>
      <c r="AK90" s="7">
        <f t="shared" si="95"/>
        <v>559</v>
      </c>
      <c r="AL90" s="7">
        <f t="shared" si="95"/>
        <v>717</v>
      </c>
      <c r="AM90" s="7">
        <f t="shared" si="95"/>
        <v>2032</v>
      </c>
      <c r="AN90" s="7">
        <f t="shared" si="95"/>
        <v>1276</v>
      </c>
      <c r="AO90" s="7">
        <f t="shared" si="95"/>
        <v>1430</v>
      </c>
      <c r="AP90" s="7">
        <f t="shared" si="95"/>
        <v>2132</v>
      </c>
      <c r="AQ90" s="7">
        <f t="shared" si="95"/>
        <v>126</v>
      </c>
      <c r="AR90" s="7">
        <f t="shared" si="95"/>
        <v>1445</v>
      </c>
      <c r="AS90" s="7">
        <f t="shared" si="95"/>
        <v>288</v>
      </c>
      <c r="AT90" s="7">
        <f t="shared" si="95"/>
        <v>2230</v>
      </c>
      <c r="AU90" s="7">
        <f t="shared" si="95"/>
        <v>1013</v>
      </c>
      <c r="AV90" s="7">
        <f t="shared" si="95"/>
        <v>361</v>
      </c>
      <c r="AW90" s="7">
        <f t="shared" si="95"/>
        <v>541</v>
      </c>
      <c r="AX90" s="7">
        <f t="shared" si="95"/>
        <v>929</v>
      </c>
      <c r="AY90" s="7">
        <f t="shared" si="95"/>
        <v>1111</v>
      </c>
      <c r="AZ90" s="7">
        <f t="shared" si="95"/>
        <v>355</v>
      </c>
      <c r="BA90" s="47">
        <f t="shared" si="95"/>
        <v>400</v>
      </c>
      <c r="BB90" s="7">
        <f t="shared" si="95"/>
        <v>1675</v>
      </c>
      <c r="BC90" s="7">
        <f t="shared" si="95"/>
        <v>815</v>
      </c>
      <c r="BD90" s="7">
        <f t="shared" si="95"/>
        <v>596</v>
      </c>
      <c r="BE90" s="7">
        <f t="shared" si="95"/>
        <v>638</v>
      </c>
      <c r="BF90" s="7">
        <f t="shared" si="95"/>
        <v>2102</v>
      </c>
      <c r="BG90" s="7">
        <f t="shared" si="95"/>
        <v>817</v>
      </c>
      <c r="BH90" s="7">
        <f t="shared" si="95"/>
        <v>190</v>
      </c>
      <c r="BI90" s="7">
        <f t="shared" si="95"/>
        <v>1943</v>
      </c>
      <c r="BJ90" s="7">
        <f t="shared" si="95"/>
        <v>1455</v>
      </c>
      <c r="BK90" s="7">
        <f t="shared" si="95"/>
        <v>1981</v>
      </c>
      <c r="BL90" s="7">
        <f t="shared" si="95"/>
        <v>835</v>
      </c>
    </row>
    <row r="91" ht="13.5" customHeight="1">
      <c r="A91" s="36">
        <v>45738.0</v>
      </c>
      <c r="B91" s="37" t="s">
        <v>71</v>
      </c>
      <c r="C91" s="38"/>
      <c r="D91" s="39" t="s">
        <v>41</v>
      </c>
      <c r="E91" s="40">
        <f t="shared" si="2"/>
        <v>815</v>
      </c>
      <c r="F91" s="41">
        <v>2.0</v>
      </c>
      <c r="G91" s="41">
        <v>14.0</v>
      </c>
      <c r="H91" s="42">
        <f t="shared" si="22"/>
        <v>20</v>
      </c>
      <c r="I91" s="38"/>
      <c r="J91" s="43" t="s">
        <v>44</v>
      </c>
      <c r="K91" s="40">
        <f t="shared" si="4"/>
        <v>596</v>
      </c>
      <c r="L91" s="44">
        <v>2.0</v>
      </c>
      <c r="M91" s="44">
        <v>13.0</v>
      </c>
      <c r="N91" s="42">
        <f t="shared" si="5"/>
        <v>19</v>
      </c>
      <c r="O91" s="38"/>
      <c r="P91" s="45" t="s">
        <v>72</v>
      </c>
      <c r="Q91" s="38"/>
      <c r="R91" s="45">
        <f>MIN(Rules!$E$2,(MAX(H91/N91,N91/H91)))</f>
        <v>1.052631579</v>
      </c>
      <c r="S91" s="45">
        <f>VLOOKUP(B91,Rules!A:B,2,FALSE)</f>
        <v>40</v>
      </c>
      <c r="T91" s="38"/>
      <c r="U91" s="46">
        <f>1/(10^(-(E91+(IF(P91="Y",Rules!$I$2,0))-K91)/Rules!$E$12)+1)</f>
        <v>0.8454443078</v>
      </c>
      <c r="V91" s="47">
        <f t="shared" si="6"/>
        <v>7</v>
      </c>
      <c r="W91" s="47">
        <f t="shared" si="7"/>
        <v>-7</v>
      </c>
      <c r="X91" s="47"/>
      <c r="Y91" s="47"/>
      <c r="Z91" s="48"/>
      <c r="AA91" s="7">
        <f t="shared" ref="AA91:BL91" si="96">IF($D91=AA$1,$E91+$V91,(IF($J91=AA$1,$K91+$W91,AA90)))</f>
        <v>1541</v>
      </c>
      <c r="AB91" s="7">
        <f t="shared" si="96"/>
        <v>588</v>
      </c>
      <c r="AC91" s="7">
        <f t="shared" si="96"/>
        <v>1468</v>
      </c>
      <c r="AD91" s="7">
        <f t="shared" si="96"/>
        <v>418</v>
      </c>
      <c r="AE91" s="7">
        <f t="shared" si="96"/>
        <v>2154</v>
      </c>
      <c r="AF91" s="7">
        <f t="shared" si="96"/>
        <v>2281</v>
      </c>
      <c r="AG91" s="7">
        <f t="shared" si="96"/>
        <v>1182</v>
      </c>
      <c r="AH91" s="7">
        <f t="shared" si="96"/>
        <v>1057</v>
      </c>
      <c r="AI91" s="7">
        <f t="shared" si="96"/>
        <v>1289</v>
      </c>
      <c r="AJ91" s="7">
        <f t="shared" si="96"/>
        <v>1864</v>
      </c>
      <c r="AK91" s="7">
        <f t="shared" si="96"/>
        <v>559</v>
      </c>
      <c r="AL91" s="7">
        <f t="shared" si="96"/>
        <v>717</v>
      </c>
      <c r="AM91" s="7">
        <f t="shared" si="96"/>
        <v>2032</v>
      </c>
      <c r="AN91" s="7">
        <f t="shared" si="96"/>
        <v>1276</v>
      </c>
      <c r="AO91" s="7">
        <f t="shared" si="96"/>
        <v>1430</v>
      </c>
      <c r="AP91" s="7">
        <f t="shared" si="96"/>
        <v>2132</v>
      </c>
      <c r="AQ91" s="7">
        <f t="shared" si="96"/>
        <v>126</v>
      </c>
      <c r="AR91" s="7">
        <f t="shared" si="96"/>
        <v>1445</v>
      </c>
      <c r="AS91" s="7">
        <f t="shared" si="96"/>
        <v>288</v>
      </c>
      <c r="AT91" s="7">
        <f t="shared" si="96"/>
        <v>2230</v>
      </c>
      <c r="AU91" s="7">
        <f t="shared" si="96"/>
        <v>1013</v>
      </c>
      <c r="AV91" s="7">
        <f t="shared" si="96"/>
        <v>361</v>
      </c>
      <c r="AW91" s="7">
        <f t="shared" si="96"/>
        <v>541</v>
      </c>
      <c r="AX91" s="7">
        <f t="shared" si="96"/>
        <v>929</v>
      </c>
      <c r="AY91" s="7">
        <f t="shared" si="96"/>
        <v>1111</v>
      </c>
      <c r="AZ91" s="7">
        <f t="shared" si="96"/>
        <v>355</v>
      </c>
      <c r="BA91" s="47">
        <f t="shared" si="96"/>
        <v>400</v>
      </c>
      <c r="BB91" s="7">
        <f t="shared" si="96"/>
        <v>1675</v>
      </c>
      <c r="BC91" s="7">
        <f t="shared" si="96"/>
        <v>822</v>
      </c>
      <c r="BD91" s="7">
        <f t="shared" si="96"/>
        <v>589</v>
      </c>
      <c r="BE91" s="7">
        <f t="shared" si="96"/>
        <v>638</v>
      </c>
      <c r="BF91" s="7">
        <f t="shared" si="96"/>
        <v>2102</v>
      </c>
      <c r="BG91" s="7">
        <f t="shared" si="96"/>
        <v>817</v>
      </c>
      <c r="BH91" s="7">
        <f t="shared" si="96"/>
        <v>190</v>
      </c>
      <c r="BI91" s="7">
        <f t="shared" si="96"/>
        <v>1943</v>
      </c>
      <c r="BJ91" s="7">
        <f t="shared" si="96"/>
        <v>1455</v>
      </c>
      <c r="BK91" s="7">
        <f t="shared" si="96"/>
        <v>1981</v>
      </c>
      <c r="BL91" s="7">
        <f t="shared" si="96"/>
        <v>835</v>
      </c>
    </row>
    <row r="92" ht="13.5" customHeight="1">
      <c r="A92" s="36">
        <v>45738.0</v>
      </c>
      <c r="B92" s="37" t="s">
        <v>71</v>
      </c>
      <c r="C92" s="38"/>
      <c r="D92" s="39" t="s">
        <v>40</v>
      </c>
      <c r="E92" s="40">
        <f t="shared" si="2"/>
        <v>835</v>
      </c>
      <c r="F92" s="41">
        <v>2.0</v>
      </c>
      <c r="G92" s="41">
        <v>15.0</v>
      </c>
      <c r="H92" s="42">
        <f t="shared" si="22"/>
        <v>21</v>
      </c>
      <c r="I92" s="38"/>
      <c r="J92" s="43" t="s">
        <v>39</v>
      </c>
      <c r="K92" s="40">
        <f t="shared" si="4"/>
        <v>929</v>
      </c>
      <c r="L92" s="44">
        <v>4.0</v>
      </c>
      <c r="M92" s="44">
        <v>15.0</v>
      </c>
      <c r="N92" s="42">
        <f t="shared" si="5"/>
        <v>27</v>
      </c>
      <c r="O92" s="38"/>
      <c r="P92" s="45" t="s">
        <v>72</v>
      </c>
      <c r="Q92" s="38"/>
      <c r="R92" s="45">
        <f>MIN(Rules!$E$2,(MAX(H92/N92,N92/H92)))</f>
        <v>1.285714286</v>
      </c>
      <c r="S92" s="45">
        <f>VLOOKUP(B92,Rules!A:B,2,FALSE)</f>
        <v>40</v>
      </c>
      <c r="T92" s="38"/>
      <c r="U92" s="46">
        <f>1/(10^(-(E92+(IF(P92="Y",Rules!$I$2,0))-K92)/Rules!$E$12)+1)</f>
        <v>0.564117421</v>
      </c>
      <c r="V92" s="47">
        <f t="shared" si="6"/>
        <v>-29</v>
      </c>
      <c r="W92" s="47">
        <f t="shared" si="7"/>
        <v>29</v>
      </c>
      <c r="X92" s="47"/>
      <c r="Y92" s="47"/>
      <c r="Z92" s="48"/>
      <c r="AA92" s="7">
        <f t="shared" ref="AA92:BL92" si="97">IF($D92=AA$1,$E92+$V92,(IF($J92=AA$1,$K92+$W92,AA91)))</f>
        <v>1541</v>
      </c>
      <c r="AB92" s="7">
        <f t="shared" si="97"/>
        <v>588</v>
      </c>
      <c r="AC92" s="7">
        <f t="shared" si="97"/>
        <v>1468</v>
      </c>
      <c r="AD92" s="7">
        <f t="shared" si="97"/>
        <v>418</v>
      </c>
      <c r="AE92" s="7">
        <f t="shared" si="97"/>
        <v>2154</v>
      </c>
      <c r="AF92" s="7">
        <f t="shared" si="97"/>
        <v>2281</v>
      </c>
      <c r="AG92" s="7">
        <f t="shared" si="97"/>
        <v>1182</v>
      </c>
      <c r="AH92" s="7">
        <f t="shared" si="97"/>
        <v>1057</v>
      </c>
      <c r="AI92" s="7">
        <f t="shared" si="97"/>
        <v>1289</v>
      </c>
      <c r="AJ92" s="7">
        <f t="shared" si="97"/>
        <v>1864</v>
      </c>
      <c r="AK92" s="7">
        <f t="shared" si="97"/>
        <v>559</v>
      </c>
      <c r="AL92" s="7">
        <f t="shared" si="97"/>
        <v>717</v>
      </c>
      <c r="AM92" s="7">
        <f t="shared" si="97"/>
        <v>2032</v>
      </c>
      <c r="AN92" s="7">
        <f t="shared" si="97"/>
        <v>1276</v>
      </c>
      <c r="AO92" s="7">
        <f t="shared" si="97"/>
        <v>1430</v>
      </c>
      <c r="AP92" s="7">
        <f t="shared" si="97"/>
        <v>2132</v>
      </c>
      <c r="AQ92" s="7">
        <f t="shared" si="97"/>
        <v>126</v>
      </c>
      <c r="AR92" s="7">
        <f t="shared" si="97"/>
        <v>1445</v>
      </c>
      <c r="AS92" s="7">
        <f t="shared" si="97"/>
        <v>288</v>
      </c>
      <c r="AT92" s="7">
        <f t="shared" si="97"/>
        <v>2230</v>
      </c>
      <c r="AU92" s="7">
        <f t="shared" si="97"/>
        <v>1013</v>
      </c>
      <c r="AV92" s="7">
        <f t="shared" si="97"/>
        <v>361</v>
      </c>
      <c r="AW92" s="7">
        <f t="shared" si="97"/>
        <v>541</v>
      </c>
      <c r="AX92" s="7">
        <f t="shared" si="97"/>
        <v>958</v>
      </c>
      <c r="AY92" s="7">
        <f t="shared" si="97"/>
        <v>1111</v>
      </c>
      <c r="AZ92" s="7">
        <f t="shared" si="97"/>
        <v>355</v>
      </c>
      <c r="BA92" s="47">
        <f t="shared" si="97"/>
        <v>400</v>
      </c>
      <c r="BB92" s="7">
        <f t="shared" si="97"/>
        <v>1675</v>
      </c>
      <c r="BC92" s="7">
        <f t="shared" si="97"/>
        <v>822</v>
      </c>
      <c r="BD92" s="7">
        <f t="shared" si="97"/>
        <v>589</v>
      </c>
      <c r="BE92" s="7">
        <f t="shared" si="97"/>
        <v>638</v>
      </c>
      <c r="BF92" s="7">
        <f t="shared" si="97"/>
        <v>2102</v>
      </c>
      <c r="BG92" s="7">
        <f t="shared" si="97"/>
        <v>817</v>
      </c>
      <c r="BH92" s="7">
        <f t="shared" si="97"/>
        <v>190</v>
      </c>
      <c r="BI92" s="7">
        <f t="shared" si="97"/>
        <v>1943</v>
      </c>
      <c r="BJ92" s="7">
        <f t="shared" si="97"/>
        <v>1455</v>
      </c>
      <c r="BK92" s="7">
        <f t="shared" si="97"/>
        <v>1981</v>
      </c>
      <c r="BL92" s="7">
        <f t="shared" si="97"/>
        <v>806</v>
      </c>
    </row>
    <row r="93" ht="13.5" customHeight="1">
      <c r="A93" s="36">
        <v>45738.0</v>
      </c>
      <c r="B93" s="37" t="s">
        <v>71</v>
      </c>
      <c r="C93" s="38"/>
      <c r="D93" s="39" t="s">
        <v>50</v>
      </c>
      <c r="E93" s="40">
        <f t="shared" si="2"/>
        <v>361</v>
      </c>
      <c r="F93" s="41">
        <v>3.0</v>
      </c>
      <c r="G93" s="41">
        <v>15.0</v>
      </c>
      <c r="H93" s="42">
        <f t="shared" si="22"/>
        <v>24</v>
      </c>
      <c r="I93" s="38"/>
      <c r="J93" s="43" t="s">
        <v>51</v>
      </c>
      <c r="K93" s="40">
        <f t="shared" si="4"/>
        <v>355</v>
      </c>
      <c r="L93" s="44">
        <v>2.0</v>
      </c>
      <c r="M93" s="44">
        <v>13.0</v>
      </c>
      <c r="N93" s="42">
        <f t="shared" si="5"/>
        <v>19</v>
      </c>
      <c r="O93" s="38"/>
      <c r="P93" s="45" t="s">
        <v>72</v>
      </c>
      <c r="Q93" s="38"/>
      <c r="R93" s="45">
        <f>MIN(Rules!$E$2,(MAX(H93/N93,N93/H93)))</f>
        <v>1.263157895</v>
      </c>
      <c r="S93" s="45">
        <f>VLOOKUP(B93,Rules!A:B,2,FALSE)</f>
        <v>40</v>
      </c>
      <c r="T93" s="38"/>
      <c r="U93" s="46">
        <f>1/(10^(-(E93+(IF(P93="Y",Rules!$I$2,0))-K93)/Rules!$E$12)+1)</f>
        <v>0.6722560318</v>
      </c>
      <c r="V93" s="47">
        <f t="shared" si="6"/>
        <v>17</v>
      </c>
      <c r="W93" s="47">
        <f t="shared" si="7"/>
        <v>-17</v>
      </c>
      <c r="X93" s="47"/>
      <c r="Y93" s="47"/>
      <c r="Z93" s="48"/>
      <c r="AA93" s="7">
        <f t="shared" ref="AA93:BL93" si="98">IF($D93=AA$1,$E93+$V93,(IF($J93=AA$1,$K93+$W93,AA92)))</f>
        <v>1541</v>
      </c>
      <c r="AB93" s="7">
        <f t="shared" si="98"/>
        <v>588</v>
      </c>
      <c r="AC93" s="7">
        <f t="shared" si="98"/>
        <v>1468</v>
      </c>
      <c r="AD93" s="7">
        <f t="shared" si="98"/>
        <v>418</v>
      </c>
      <c r="AE93" s="7">
        <f t="shared" si="98"/>
        <v>2154</v>
      </c>
      <c r="AF93" s="7">
        <f t="shared" si="98"/>
        <v>2281</v>
      </c>
      <c r="AG93" s="7">
        <f t="shared" si="98"/>
        <v>1182</v>
      </c>
      <c r="AH93" s="7">
        <f t="shared" si="98"/>
        <v>1057</v>
      </c>
      <c r="AI93" s="7">
        <f t="shared" si="98"/>
        <v>1289</v>
      </c>
      <c r="AJ93" s="7">
        <f t="shared" si="98"/>
        <v>1864</v>
      </c>
      <c r="AK93" s="7">
        <f t="shared" si="98"/>
        <v>559</v>
      </c>
      <c r="AL93" s="7">
        <f t="shared" si="98"/>
        <v>717</v>
      </c>
      <c r="AM93" s="7">
        <f t="shared" si="98"/>
        <v>2032</v>
      </c>
      <c r="AN93" s="7">
        <f t="shared" si="98"/>
        <v>1276</v>
      </c>
      <c r="AO93" s="7">
        <f t="shared" si="98"/>
        <v>1430</v>
      </c>
      <c r="AP93" s="7">
        <f t="shared" si="98"/>
        <v>2132</v>
      </c>
      <c r="AQ93" s="7">
        <f t="shared" si="98"/>
        <v>126</v>
      </c>
      <c r="AR93" s="7">
        <f t="shared" si="98"/>
        <v>1445</v>
      </c>
      <c r="AS93" s="7">
        <f t="shared" si="98"/>
        <v>288</v>
      </c>
      <c r="AT93" s="7">
        <f t="shared" si="98"/>
        <v>2230</v>
      </c>
      <c r="AU93" s="7">
        <f t="shared" si="98"/>
        <v>1013</v>
      </c>
      <c r="AV93" s="7">
        <f t="shared" si="98"/>
        <v>378</v>
      </c>
      <c r="AW93" s="7">
        <f t="shared" si="98"/>
        <v>541</v>
      </c>
      <c r="AX93" s="7">
        <f t="shared" si="98"/>
        <v>958</v>
      </c>
      <c r="AY93" s="7">
        <f t="shared" si="98"/>
        <v>1111</v>
      </c>
      <c r="AZ93" s="7">
        <f t="shared" si="98"/>
        <v>338</v>
      </c>
      <c r="BA93" s="47">
        <f t="shared" si="98"/>
        <v>400</v>
      </c>
      <c r="BB93" s="7">
        <f t="shared" si="98"/>
        <v>1675</v>
      </c>
      <c r="BC93" s="7">
        <f t="shared" si="98"/>
        <v>822</v>
      </c>
      <c r="BD93" s="7">
        <f t="shared" si="98"/>
        <v>589</v>
      </c>
      <c r="BE93" s="7">
        <f t="shared" si="98"/>
        <v>638</v>
      </c>
      <c r="BF93" s="7">
        <f t="shared" si="98"/>
        <v>2102</v>
      </c>
      <c r="BG93" s="7">
        <f t="shared" si="98"/>
        <v>817</v>
      </c>
      <c r="BH93" s="7">
        <f t="shared" si="98"/>
        <v>190</v>
      </c>
      <c r="BI93" s="7">
        <f t="shared" si="98"/>
        <v>1943</v>
      </c>
      <c r="BJ93" s="7">
        <f t="shared" si="98"/>
        <v>1455</v>
      </c>
      <c r="BK93" s="7">
        <f t="shared" si="98"/>
        <v>1981</v>
      </c>
      <c r="BL93" s="7">
        <f t="shared" si="98"/>
        <v>806</v>
      </c>
    </row>
    <row r="94" ht="13.5" customHeight="1">
      <c r="A94" s="36">
        <v>45738.0</v>
      </c>
      <c r="B94" s="37" t="s">
        <v>71</v>
      </c>
      <c r="C94" s="38"/>
      <c r="D94" s="39" t="s">
        <v>54</v>
      </c>
      <c r="E94" s="40">
        <f t="shared" si="2"/>
        <v>126</v>
      </c>
      <c r="F94" s="41">
        <v>1.0</v>
      </c>
      <c r="G94" s="41">
        <v>10.0</v>
      </c>
      <c r="H94" s="42">
        <f t="shared" si="22"/>
        <v>13</v>
      </c>
      <c r="I94" s="38"/>
      <c r="J94" s="43" t="s">
        <v>48</v>
      </c>
      <c r="K94" s="40">
        <f t="shared" si="4"/>
        <v>559</v>
      </c>
      <c r="L94" s="44">
        <v>2.0</v>
      </c>
      <c r="M94" s="44">
        <v>21.0</v>
      </c>
      <c r="N94" s="42">
        <f t="shared" si="5"/>
        <v>27</v>
      </c>
      <c r="O94" s="38"/>
      <c r="P94" s="49" t="s">
        <v>73</v>
      </c>
      <c r="Q94" s="38"/>
      <c r="R94" s="45">
        <f>MIN(Rules!$E$2,(MAX(H94/N94,N94/H94)))</f>
        <v>2</v>
      </c>
      <c r="S94" s="45">
        <f>VLOOKUP(B94,Rules!A:B,2,FALSE)</f>
        <v>40</v>
      </c>
      <c r="T94" s="38"/>
      <c r="U94" s="46">
        <f>1/(10^(-(E94+(IF(P94="Y",Rules!$I$2,0))-K94)/Rules!$E$12)+1)</f>
        <v>0.1198302435</v>
      </c>
      <c r="V94" s="47">
        <f t="shared" si="6"/>
        <v>-10</v>
      </c>
      <c r="W94" s="47">
        <f t="shared" si="7"/>
        <v>10</v>
      </c>
      <c r="X94" s="47"/>
      <c r="Y94" s="47"/>
      <c r="Z94" s="48"/>
      <c r="AA94" s="7">
        <f t="shared" ref="AA94:BL94" si="99">IF($D94=AA$1,$E94+$V94,(IF($J94=AA$1,$K94+$W94,AA93)))</f>
        <v>1541</v>
      </c>
      <c r="AB94" s="7">
        <f t="shared" si="99"/>
        <v>588</v>
      </c>
      <c r="AC94" s="7">
        <f t="shared" si="99"/>
        <v>1468</v>
      </c>
      <c r="AD94" s="7">
        <f t="shared" si="99"/>
        <v>418</v>
      </c>
      <c r="AE94" s="7">
        <f t="shared" si="99"/>
        <v>2154</v>
      </c>
      <c r="AF94" s="7">
        <f t="shared" si="99"/>
        <v>2281</v>
      </c>
      <c r="AG94" s="7">
        <f t="shared" si="99"/>
        <v>1182</v>
      </c>
      <c r="AH94" s="7">
        <f t="shared" si="99"/>
        <v>1057</v>
      </c>
      <c r="AI94" s="7">
        <f t="shared" si="99"/>
        <v>1289</v>
      </c>
      <c r="AJ94" s="7">
        <f t="shared" si="99"/>
        <v>1864</v>
      </c>
      <c r="AK94" s="7">
        <f t="shared" si="99"/>
        <v>569</v>
      </c>
      <c r="AL94" s="7">
        <f t="shared" si="99"/>
        <v>717</v>
      </c>
      <c r="AM94" s="7">
        <f t="shared" si="99"/>
        <v>2032</v>
      </c>
      <c r="AN94" s="7">
        <f t="shared" si="99"/>
        <v>1276</v>
      </c>
      <c r="AO94" s="7">
        <f t="shared" si="99"/>
        <v>1430</v>
      </c>
      <c r="AP94" s="7">
        <f t="shared" si="99"/>
        <v>2132</v>
      </c>
      <c r="AQ94" s="7">
        <f t="shared" si="99"/>
        <v>116</v>
      </c>
      <c r="AR94" s="7">
        <f t="shared" si="99"/>
        <v>1445</v>
      </c>
      <c r="AS94" s="7">
        <f t="shared" si="99"/>
        <v>288</v>
      </c>
      <c r="AT94" s="7">
        <f t="shared" si="99"/>
        <v>2230</v>
      </c>
      <c r="AU94" s="7">
        <f t="shared" si="99"/>
        <v>1013</v>
      </c>
      <c r="AV94" s="7">
        <f t="shared" si="99"/>
        <v>378</v>
      </c>
      <c r="AW94" s="7">
        <f t="shared" si="99"/>
        <v>541</v>
      </c>
      <c r="AX94" s="7">
        <f t="shared" si="99"/>
        <v>958</v>
      </c>
      <c r="AY94" s="7">
        <f t="shared" si="99"/>
        <v>1111</v>
      </c>
      <c r="AZ94" s="7">
        <f t="shared" si="99"/>
        <v>338</v>
      </c>
      <c r="BA94" s="47">
        <f t="shared" si="99"/>
        <v>400</v>
      </c>
      <c r="BB94" s="7">
        <f t="shared" si="99"/>
        <v>1675</v>
      </c>
      <c r="BC94" s="7">
        <f t="shared" si="99"/>
        <v>822</v>
      </c>
      <c r="BD94" s="7">
        <f t="shared" si="99"/>
        <v>589</v>
      </c>
      <c r="BE94" s="7">
        <f t="shared" si="99"/>
        <v>638</v>
      </c>
      <c r="BF94" s="7">
        <f t="shared" si="99"/>
        <v>2102</v>
      </c>
      <c r="BG94" s="7">
        <f t="shared" si="99"/>
        <v>817</v>
      </c>
      <c r="BH94" s="7">
        <f t="shared" si="99"/>
        <v>190</v>
      </c>
      <c r="BI94" s="7">
        <f t="shared" si="99"/>
        <v>1943</v>
      </c>
      <c r="BJ94" s="7">
        <f t="shared" si="99"/>
        <v>1455</v>
      </c>
      <c r="BK94" s="7">
        <f t="shared" si="99"/>
        <v>1981</v>
      </c>
      <c r="BL94" s="7">
        <f t="shared" si="99"/>
        <v>806</v>
      </c>
    </row>
    <row r="95" ht="13.5" customHeight="1">
      <c r="A95" s="36">
        <v>45738.0</v>
      </c>
      <c r="B95" s="37" t="s">
        <v>71</v>
      </c>
      <c r="C95" s="38"/>
      <c r="D95" s="39" t="s">
        <v>52</v>
      </c>
      <c r="E95" s="40">
        <f t="shared" si="2"/>
        <v>288</v>
      </c>
      <c r="F95" s="41">
        <v>0.0</v>
      </c>
      <c r="G95" s="41">
        <v>7.0</v>
      </c>
      <c r="H95" s="42">
        <f t="shared" si="22"/>
        <v>7</v>
      </c>
      <c r="I95" s="38"/>
      <c r="J95" s="43" t="s">
        <v>53</v>
      </c>
      <c r="K95" s="40">
        <f t="shared" si="4"/>
        <v>190</v>
      </c>
      <c r="L95" s="44">
        <v>4.0</v>
      </c>
      <c r="M95" s="44">
        <v>14.0</v>
      </c>
      <c r="N95" s="42">
        <f t="shared" si="5"/>
        <v>26</v>
      </c>
      <c r="O95" s="38"/>
      <c r="P95" s="49" t="s">
        <v>73</v>
      </c>
      <c r="Q95" s="38"/>
      <c r="R95" s="45">
        <f>MIN(Rules!$E$2,(MAX(H95/N95,N95/H95)))</f>
        <v>2</v>
      </c>
      <c r="S95" s="45">
        <f>VLOOKUP(B95,Rules!A:B,2,FALSE)</f>
        <v>40</v>
      </c>
      <c r="T95" s="38"/>
      <c r="U95" s="46">
        <f>1/(10^(-(E95+(IF(P95="Y",Rules!$I$2,0))-K95)/Rules!$E$12)+1)</f>
        <v>0.6109498635</v>
      </c>
      <c r="V95" s="47">
        <f t="shared" si="6"/>
        <v>-49</v>
      </c>
      <c r="W95" s="47">
        <f t="shared" si="7"/>
        <v>49</v>
      </c>
      <c r="X95" s="47"/>
      <c r="Y95" s="47"/>
      <c r="Z95" s="48"/>
      <c r="AA95" s="7">
        <f t="shared" ref="AA95:BL95" si="100">IF($D95=AA$1,$E95+$V95,(IF($J95=AA$1,$K95+$W95,AA94)))</f>
        <v>1541</v>
      </c>
      <c r="AB95" s="7">
        <f t="shared" si="100"/>
        <v>588</v>
      </c>
      <c r="AC95" s="7">
        <f t="shared" si="100"/>
        <v>1468</v>
      </c>
      <c r="AD95" s="7">
        <f t="shared" si="100"/>
        <v>418</v>
      </c>
      <c r="AE95" s="7">
        <f t="shared" si="100"/>
        <v>2154</v>
      </c>
      <c r="AF95" s="7">
        <f t="shared" si="100"/>
        <v>2281</v>
      </c>
      <c r="AG95" s="7">
        <f t="shared" si="100"/>
        <v>1182</v>
      </c>
      <c r="AH95" s="7">
        <f t="shared" si="100"/>
        <v>1057</v>
      </c>
      <c r="AI95" s="7">
        <f t="shared" si="100"/>
        <v>1289</v>
      </c>
      <c r="AJ95" s="7">
        <f t="shared" si="100"/>
        <v>1864</v>
      </c>
      <c r="AK95" s="7">
        <f t="shared" si="100"/>
        <v>569</v>
      </c>
      <c r="AL95" s="7">
        <f t="shared" si="100"/>
        <v>717</v>
      </c>
      <c r="AM95" s="7">
        <f t="shared" si="100"/>
        <v>2032</v>
      </c>
      <c r="AN95" s="7">
        <f t="shared" si="100"/>
        <v>1276</v>
      </c>
      <c r="AO95" s="7">
        <f t="shared" si="100"/>
        <v>1430</v>
      </c>
      <c r="AP95" s="7">
        <f t="shared" si="100"/>
        <v>2132</v>
      </c>
      <c r="AQ95" s="7">
        <f t="shared" si="100"/>
        <v>116</v>
      </c>
      <c r="AR95" s="7">
        <f t="shared" si="100"/>
        <v>1445</v>
      </c>
      <c r="AS95" s="7">
        <f t="shared" si="100"/>
        <v>239</v>
      </c>
      <c r="AT95" s="7">
        <f t="shared" si="100"/>
        <v>2230</v>
      </c>
      <c r="AU95" s="7">
        <f t="shared" si="100"/>
        <v>1013</v>
      </c>
      <c r="AV95" s="7">
        <f t="shared" si="100"/>
        <v>378</v>
      </c>
      <c r="AW95" s="7">
        <f t="shared" si="100"/>
        <v>541</v>
      </c>
      <c r="AX95" s="7">
        <f t="shared" si="100"/>
        <v>958</v>
      </c>
      <c r="AY95" s="7">
        <f t="shared" si="100"/>
        <v>1111</v>
      </c>
      <c r="AZ95" s="7">
        <f t="shared" si="100"/>
        <v>338</v>
      </c>
      <c r="BA95" s="47">
        <f t="shared" si="100"/>
        <v>400</v>
      </c>
      <c r="BB95" s="7">
        <f t="shared" si="100"/>
        <v>1675</v>
      </c>
      <c r="BC95" s="7">
        <f t="shared" si="100"/>
        <v>822</v>
      </c>
      <c r="BD95" s="7">
        <f t="shared" si="100"/>
        <v>589</v>
      </c>
      <c r="BE95" s="7">
        <f t="shared" si="100"/>
        <v>638</v>
      </c>
      <c r="BF95" s="7">
        <f t="shared" si="100"/>
        <v>2102</v>
      </c>
      <c r="BG95" s="7">
        <f t="shared" si="100"/>
        <v>817</v>
      </c>
      <c r="BH95" s="7">
        <f t="shared" si="100"/>
        <v>239</v>
      </c>
      <c r="BI95" s="7">
        <f t="shared" si="100"/>
        <v>1943</v>
      </c>
      <c r="BJ95" s="7">
        <f t="shared" si="100"/>
        <v>1455</v>
      </c>
      <c r="BK95" s="7">
        <f t="shared" si="100"/>
        <v>1981</v>
      </c>
      <c r="BL95" s="7">
        <f t="shared" si="100"/>
        <v>806</v>
      </c>
    </row>
    <row r="96" ht="13.5" customHeight="1">
      <c r="A96" s="36">
        <v>45745.0</v>
      </c>
      <c r="B96" s="37" t="s">
        <v>71</v>
      </c>
      <c r="C96" s="38"/>
      <c r="D96" s="39" t="s">
        <v>33</v>
      </c>
      <c r="E96" s="40">
        <f t="shared" si="2"/>
        <v>1289</v>
      </c>
      <c r="F96" s="41">
        <v>4.0</v>
      </c>
      <c r="G96" s="41">
        <v>22.0</v>
      </c>
      <c r="H96" s="42">
        <f t="shared" si="22"/>
        <v>34</v>
      </c>
      <c r="I96" s="38"/>
      <c r="J96" s="43" t="s">
        <v>29</v>
      </c>
      <c r="K96" s="40">
        <f t="shared" si="4"/>
        <v>1430</v>
      </c>
      <c r="L96" s="44">
        <v>3.0</v>
      </c>
      <c r="M96" s="44">
        <v>18.0</v>
      </c>
      <c r="N96" s="42">
        <f t="shared" si="5"/>
        <v>27</v>
      </c>
      <c r="O96" s="38"/>
      <c r="P96" s="49" t="s">
        <v>73</v>
      </c>
      <c r="Q96" s="38"/>
      <c r="R96" s="45">
        <f>MIN(Rules!$E$2,(MAX(H96/N96,N96/H96)))</f>
        <v>1.259259259</v>
      </c>
      <c r="S96" s="45">
        <f>VLOOKUP(B96,Rules!A:B,2,FALSE)</f>
        <v>40</v>
      </c>
      <c r="T96" s="38"/>
      <c r="U96" s="46">
        <f>1/(10^(-(E96+(IF(P96="Y",Rules!$I$2,0))-K96)/Rules!$E$12)+1)</f>
        <v>0.3431407624</v>
      </c>
      <c r="V96" s="47">
        <f t="shared" si="6"/>
        <v>33</v>
      </c>
      <c r="W96" s="47">
        <f t="shared" si="7"/>
        <v>-33</v>
      </c>
      <c r="X96" s="47"/>
      <c r="Y96" s="47"/>
      <c r="Z96" s="48"/>
      <c r="AA96" s="7">
        <f t="shared" ref="AA96:BL96" si="101">IF($D96=AA$1,$E96+$V96,(IF($J96=AA$1,$K96+$W96,AA95)))</f>
        <v>1541</v>
      </c>
      <c r="AB96" s="7">
        <f t="shared" si="101"/>
        <v>588</v>
      </c>
      <c r="AC96" s="7">
        <f t="shared" si="101"/>
        <v>1468</v>
      </c>
      <c r="AD96" s="7">
        <f t="shared" si="101"/>
        <v>418</v>
      </c>
      <c r="AE96" s="7">
        <f t="shared" si="101"/>
        <v>2154</v>
      </c>
      <c r="AF96" s="7">
        <f t="shared" si="101"/>
        <v>2281</v>
      </c>
      <c r="AG96" s="7">
        <f t="shared" si="101"/>
        <v>1182</v>
      </c>
      <c r="AH96" s="7">
        <f t="shared" si="101"/>
        <v>1057</v>
      </c>
      <c r="AI96" s="7">
        <f t="shared" si="101"/>
        <v>1322</v>
      </c>
      <c r="AJ96" s="7">
        <f t="shared" si="101"/>
        <v>1864</v>
      </c>
      <c r="AK96" s="7">
        <f t="shared" si="101"/>
        <v>569</v>
      </c>
      <c r="AL96" s="7">
        <f t="shared" si="101"/>
        <v>717</v>
      </c>
      <c r="AM96" s="7">
        <f t="shared" si="101"/>
        <v>2032</v>
      </c>
      <c r="AN96" s="7">
        <f t="shared" si="101"/>
        <v>1276</v>
      </c>
      <c r="AO96" s="7">
        <f t="shared" si="101"/>
        <v>1397</v>
      </c>
      <c r="AP96" s="7">
        <f t="shared" si="101"/>
        <v>2132</v>
      </c>
      <c r="AQ96" s="7">
        <f t="shared" si="101"/>
        <v>116</v>
      </c>
      <c r="AR96" s="7">
        <f t="shared" si="101"/>
        <v>1445</v>
      </c>
      <c r="AS96" s="7">
        <f t="shared" si="101"/>
        <v>239</v>
      </c>
      <c r="AT96" s="7">
        <f t="shared" si="101"/>
        <v>2230</v>
      </c>
      <c r="AU96" s="7">
        <f t="shared" si="101"/>
        <v>1013</v>
      </c>
      <c r="AV96" s="7">
        <f t="shared" si="101"/>
        <v>378</v>
      </c>
      <c r="AW96" s="7">
        <f t="shared" si="101"/>
        <v>541</v>
      </c>
      <c r="AX96" s="7">
        <f t="shared" si="101"/>
        <v>958</v>
      </c>
      <c r="AY96" s="7">
        <f t="shared" si="101"/>
        <v>1111</v>
      </c>
      <c r="AZ96" s="7">
        <f t="shared" si="101"/>
        <v>338</v>
      </c>
      <c r="BA96" s="47">
        <f t="shared" si="101"/>
        <v>400</v>
      </c>
      <c r="BB96" s="7">
        <f t="shared" si="101"/>
        <v>1675</v>
      </c>
      <c r="BC96" s="7">
        <f t="shared" si="101"/>
        <v>822</v>
      </c>
      <c r="BD96" s="7">
        <f t="shared" si="101"/>
        <v>589</v>
      </c>
      <c r="BE96" s="7">
        <f t="shared" si="101"/>
        <v>638</v>
      </c>
      <c r="BF96" s="7">
        <f t="shared" si="101"/>
        <v>2102</v>
      </c>
      <c r="BG96" s="7">
        <f t="shared" si="101"/>
        <v>817</v>
      </c>
      <c r="BH96" s="7">
        <f t="shared" si="101"/>
        <v>239</v>
      </c>
      <c r="BI96" s="7">
        <f t="shared" si="101"/>
        <v>1943</v>
      </c>
      <c r="BJ96" s="7">
        <f t="shared" si="101"/>
        <v>1455</v>
      </c>
      <c r="BK96" s="7">
        <f t="shared" si="101"/>
        <v>1981</v>
      </c>
      <c r="BL96" s="7">
        <f t="shared" si="101"/>
        <v>806</v>
      </c>
    </row>
    <row r="97" ht="13.5" customHeight="1">
      <c r="A97" s="36">
        <v>45745.0</v>
      </c>
      <c r="B97" s="37" t="s">
        <v>71</v>
      </c>
      <c r="C97" s="38"/>
      <c r="D97" s="39" t="s">
        <v>36</v>
      </c>
      <c r="E97" s="40">
        <f t="shared" si="2"/>
        <v>1013</v>
      </c>
      <c r="F97" s="41">
        <v>1.0</v>
      </c>
      <c r="G97" s="41">
        <v>8.0</v>
      </c>
      <c r="H97" s="42">
        <f t="shared" si="22"/>
        <v>11</v>
      </c>
      <c r="I97" s="38"/>
      <c r="J97" s="43" t="s">
        <v>39</v>
      </c>
      <c r="K97" s="40">
        <f t="shared" si="4"/>
        <v>958</v>
      </c>
      <c r="L97" s="44">
        <v>0.0</v>
      </c>
      <c r="M97" s="44">
        <v>14.0</v>
      </c>
      <c r="N97" s="42">
        <f t="shared" si="5"/>
        <v>14</v>
      </c>
      <c r="O97" s="38"/>
      <c r="P97" s="49" t="s">
        <v>73</v>
      </c>
      <c r="Q97" s="38"/>
      <c r="R97" s="45">
        <f>MIN(Rules!$E$2,(MAX(H97/N97,N97/H97)))</f>
        <v>1.272727273</v>
      </c>
      <c r="S97" s="45">
        <f>VLOOKUP(B97,Rules!A:B,2,FALSE)</f>
        <v>40</v>
      </c>
      <c r="T97" s="38"/>
      <c r="U97" s="46">
        <f>1/(10^(-(E97+(IF(P97="Y",Rules!$I$2,0))-K97)/Rules!$E$12)+1)</f>
        <v>0.5629847281</v>
      </c>
      <c r="V97" s="47">
        <f t="shared" si="6"/>
        <v>-29</v>
      </c>
      <c r="W97" s="47">
        <f t="shared" si="7"/>
        <v>29</v>
      </c>
      <c r="X97" s="47"/>
      <c r="Y97" s="47"/>
      <c r="Z97" s="48"/>
      <c r="AA97" s="7">
        <f t="shared" ref="AA97:BL97" si="102">IF($D97=AA$1,$E97+$V97,(IF($J97=AA$1,$K97+$W97,AA96)))</f>
        <v>1541</v>
      </c>
      <c r="AB97" s="7">
        <f t="shared" si="102"/>
        <v>588</v>
      </c>
      <c r="AC97" s="7">
        <f t="shared" si="102"/>
        <v>1468</v>
      </c>
      <c r="AD97" s="7">
        <f t="shared" si="102"/>
        <v>418</v>
      </c>
      <c r="AE97" s="7">
        <f t="shared" si="102"/>
        <v>2154</v>
      </c>
      <c r="AF97" s="7">
        <f t="shared" si="102"/>
        <v>2281</v>
      </c>
      <c r="AG97" s="7">
        <f t="shared" si="102"/>
        <v>1182</v>
      </c>
      <c r="AH97" s="7">
        <f t="shared" si="102"/>
        <v>1057</v>
      </c>
      <c r="AI97" s="7">
        <f t="shared" si="102"/>
        <v>1322</v>
      </c>
      <c r="AJ97" s="7">
        <f t="shared" si="102"/>
        <v>1864</v>
      </c>
      <c r="AK97" s="7">
        <f t="shared" si="102"/>
        <v>569</v>
      </c>
      <c r="AL97" s="7">
        <f t="shared" si="102"/>
        <v>717</v>
      </c>
      <c r="AM97" s="7">
        <f t="shared" si="102"/>
        <v>2032</v>
      </c>
      <c r="AN97" s="7">
        <f t="shared" si="102"/>
        <v>1276</v>
      </c>
      <c r="AO97" s="7">
        <f t="shared" si="102"/>
        <v>1397</v>
      </c>
      <c r="AP97" s="7">
        <f t="shared" si="102"/>
        <v>2132</v>
      </c>
      <c r="AQ97" s="7">
        <f t="shared" si="102"/>
        <v>116</v>
      </c>
      <c r="AR97" s="7">
        <f t="shared" si="102"/>
        <v>1445</v>
      </c>
      <c r="AS97" s="7">
        <f t="shared" si="102"/>
        <v>239</v>
      </c>
      <c r="AT97" s="7">
        <f t="shared" si="102"/>
        <v>2230</v>
      </c>
      <c r="AU97" s="7">
        <f t="shared" si="102"/>
        <v>984</v>
      </c>
      <c r="AV97" s="7">
        <f t="shared" si="102"/>
        <v>378</v>
      </c>
      <c r="AW97" s="7">
        <f t="shared" si="102"/>
        <v>541</v>
      </c>
      <c r="AX97" s="7">
        <f t="shared" si="102"/>
        <v>987</v>
      </c>
      <c r="AY97" s="7">
        <f t="shared" si="102"/>
        <v>1111</v>
      </c>
      <c r="AZ97" s="7">
        <f t="shared" si="102"/>
        <v>338</v>
      </c>
      <c r="BA97" s="47">
        <f t="shared" si="102"/>
        <v>400</v>
      </c>
      <c r="BB97" s="7">
        <f t="shared" si="102"/>
        <v>1675</v>
      </c>
      <c r="BC97" s="7">
        <f t="shared" si="102"/>
        <v>822</v>
      </c>
      <c r="BD97" s="7">
        <f t="shared" si="102"/>
        <v>589</v>
      </c>
      <c r="BE97" s="7">
        <f t="shared" si="102"/>
        <v>638</v>
      </c>
      <c r="BF97" s="7">
        <f t="shared" si="102"/>
        <v>2102</v>
      </c>
      <c r="BG97" s="7">
        <f t="shared" si="102"/>
        <v>817</v>
      </c>
      <c r="BH97" s="7">
        <f t="shared" si="102"/>
        <v>239</v>
      </c>
      <c r="BI97" s="7">
        <f t="shared" si="102"/>
        <v>1943</v>
      </c>
      <c r="BJ97" s="7">
        <f t="shared" si="102"/>
        <v>1455</v>
      </c>
      <c r="BK97" s="7">
        <f t="shared" si="102"/>
        <v>1981</v>
      </c>
      <c r="BL97" s="7">
        <f t="shared" si="102"/>
        <v>806</v>
      </c>
    </row>
    <row r="98" ht="13.5" customHeight="1">
      <c r="A98" s="36">
        <v>45745.0</v>
      </c>
      <c r="B98" s="37" t="s">
        <v>71</v>
      </c>
      <c r="C98" s="38"/>
      <c r="D98" s="39" t="s">
        <v>48</v>
      </c>
      <c r="E98" s="40">
        <f t="shared" si="2"/>
        <v>569</v>
      </c>
      <c r="F98" s="41">
        <v>1.0</v>
      </c>
      <c r="G98" s="41">
        <v>8.0</v>
      </c>
      <c r="H98" s="42">
        <f t="shared" si="22"/>
        <v>11</v>
      </c>
      <c r="I98" s="38"/>
      <c r="J98" s="43" t="s">
        <v>47</v>
      </c>
      <c r="K98" s="40">
        <f t="shared" si="4"/>
        <v>541</v>
      </c>
      <c r="L98" s="44">
        <v>0.0</v>
      </c>
      <c r="M98" s="44">
        <v>16.0</v>
      </c>
      <c r="N98" s="42">
        <f t="shared" si="5"/>
        <v>16</v>
      </c>
      <c r="O98" s="38"/>
      <c r="P98" s="49" t="s">
        <v>73</v>
      </c>
      <c r="Q98" s="38"/>
      <c r="R98" s="45">
        <f>MIN(Rules!$E$2,(MAX(H98/N98,N98/H98)))</f>
        <v>1.454545455</v>
      </c>
      <c r="S98" s="45">
        <f>VLOOKUP(B98,Rules!A:B,2,FALSE)</f>
        <v>40</v>
      </c>
      <c r="T98" s="38"/>
      <c r="U98" s="46">
        <f>1/(10^(-(E98+(IF(P98="Y",Rules!$I$2,0))-K98)/Rules!$E$12)+1)</f>
        <v>0.5321916002</v>
      </c>
      <c r="V98" s="47">
        <f t="shared" si="6"/>
        <v>-31</v>
      </c>
      <c r="W98" s="47">
        <f t="shared" si="7"/>
        <v>31</v>
      </c>
      <c r="X98" s="47"/>
      <c r="Y98" s="47"/>
      <c r="Z98" s="48"/>
      <c r="AA98" s="7">
        <f t="shared" ref="AA98:BL98" si="103">IF($D98=AA$1,$E98+$V98,(IF($J98=AA$1,$K98+$W98,AA97)))</f>
        <v>1541</v>
      </c>
      <c r="AB98" s="7">
        <f t="shared" si="103"/>
        <v>588</v>
      </c>
      <c r="AC98" s="7">
        <f t="shared" si="103"/>
        <v>1468</v>
      </c>
      <c r="AD98" s="7">
        <f t="shared" si="103"/>
        <v>418</v>
      </c>
      <c r="AE98" s="7">
        <f t="shared" si="103"/>
        <v>2154</v>
      </c>
      <c r="AF98" s="7">
        <f t="shared" si="103"/>
        <v>2281</v>
      </c>
      <c r="AG98" s="7">
        <f t="shared" si="103"/>
        <v>1182</v>
      </c>
      <c r="AH98" s="7">
        <f t="shared" si="103"/>
        <v>1057</v>
      </c>
      <c r="AI98" s="7">
        <f t="shared" si="103"/>
        <v>1322</v>
      </c>
      <c r="AJ98" s="7">
        <f t="shared" si="103"/>
        <v>1864</v>
      </c>
      <c r="AK98" s="7">
        <f t="shared" si="103"/>
        <v>538</v>
      </c>
      <c r="AL98" s="7">
        <f t="shared" si="103"/>
        <v>717</v>
      </c>
      <c r="AM98" s="7">
        <f t="shared" si="103"/>
        <v>2032</v>
      </c>
      <c r="AN98" s="7">
        <f t="shared" si="103"/>
        <v>1276</v>
      </c>
      <c r="AO98" s="7">
        <f t="shared" si="103"/>
        <v>1397</v>
      </c>
      <c r="AP98" s="7">
        <f t="shared" si="103"/>
        <v>2132</v>
      </c>
      <c r="AQ98" s="7">
        <f t="shared" si="103"/>
        <v>116</v>
      </c>
      <c r="AR98" s="7">
        <f t="shared" si="103"/>
        <v>1445</v>
      </c>
      <c r="AS98" s="7">
        <f t="shared" si="103"/>
        <v>239</v>
      </c>
      <c r="AT98" s="7">
        <f t="shared" si="103"/>
        <v>2230</v>
      </c>
      <c r="AU98" s="7">
        <f t="shared" si="103"/>
        <v>984</v>
      </c>
      <c r="AV98" s="7">
        <f t="shared" si="103"/>
        <v>378</v>
      </c>
      <c r="AW98" s="7">
        <f t="shared" si="103"/>
        <v>572</v>
      </c>
      <c r="AX98" s="7">
        <f t="shared" si="103"/>
        <v>987</v>
      </c>
      <c r="AY98" s="7">
        <f t="shared" si="103"/>
        <v>1111</v>
      </c>
      <c r="AZ98" s="7">
        <f t="shared" si="103"/>
        <v>338</v>
      </c>
      <c r="BA98" s="47">
        <f t="shared" si="103"/>
        <v>400</v>
      </c>
      <c r="BB98" s="7">
        <f t="shared" si="103"/>
        <v>1675</v>
      </c>
      <c r="BC98" s="7">
        <f t="shared" si="103"/>
        <v>822</v>
      </c>
      <c r="BD98" s="7">
        <f t="shared" si="103"/>
        <v>589</v>
      </c>
      <c r="BE98" s="7">
        <f t="shared" si="103"/>
        <v>638</v>
      </c>
      <c r="BF98" s="7">
        <f t="shared" si="103"/>
        <v>2102</v>
      </c>
      <c r="BG98" s="7">
        <f t="shared" si="103"/>
        <v>817</v>
      </c>
      <c r="BH98" s="7">
        <f t="shared" si="103"/>
        <v>239</v>
      </c>
      <c r="BI98" s="7">
        <f t="shared" si="103"/>
        <v>1943</v>
      </c>
      <c r="BJ98" s="7">
        <f t="shared" si="103"/>
        <v>1455</v>
      </c>
      <c r="BK98" s="7">
        <f t="shared" si="103"/>
        <v>1981</v>
      </c>
      <c r="BL98" s="7">
        <f t="shared" si="103"/>
        <v>806</v>
      </c>
    </row>
    <row r="99" ht="13.5" customHeight="1">
      <c r="A99" s="36">
        <v>45753.0</v>
      </c>
      <c r="B99" s="37" t="s">
        <v>71</v>
      </c>
      <c r="C99" s="38"/>
      <c r="D99" s="39" t="s">
        <v>25</v>
      </c>
      <c r="E99" s="40">
        <f t="shared" si="2"/>
        <v>1943</v>
      </c>
      <c r="F99" s="41">
        <v>1.0</v>
      </c>
      <c r="G99" s="41">
        <v>27.0</v>
      </c>
      <c r="H99" s="42">
        <f t="shared" si="22"/>
        <v>30</v>
      </c>
      <c r="I99" s="38"/>
      <c r="J99" s="43" t="s">
        <v>27</v>
      </c>
      <c r="K99" s="40">
        <f t="shared" si="4"/>
        <v>1675</v>
      </c>
      <c r="L99" s="44">
        <v>2.0</v>
      </c>
      <c r="M99" s="44">
        <v>20.0</v>
      </c>
      <c r="N99" s="42">
        <f t="shared" si="5"/>
        <v>26</v>
      </c>
      <c r="O99" s="38"/>
      <c r="P99" s="49" t="s">
        <v>73</v>
      </c>
      <c r="Q99" s="38"/>
      <c r="R99" s="45">
        <f>MIN(Rules!$E$2,(MAX(H99/N99,N99/H99)))</f>
        <v>1.153846154</v>
      </c>
      <c r="S99" s="45">
        <f>VLOOKUP(B99,Rules!A:B,2,FALSE)</f>
        <v>40</v>
      </c>
      <c r="T99" s="38"/>
      <c r="U99" s="46">
        <f>1/(10^(-(E99+(IF(P99="Y",Rules!$I$2,0))-K99)/Rules!$E$12)+1)</f>
        <v>0.7745503142</v>
      </c>
      <c r="V99" s="47">
        <f t="shared" si="6"/>
        <v>10</v>
      </c>
      <c r="W99" s="47">
        <f t="shared" si="7"/>
        <v>-10</v>
      </c>
      <c r="X99" s="47"/>
      <c r="Y99" s="47"/>
      <c r="Z99" s="48"/>
      <c r="AA99" s="7">
        <f t="shared" ref="AA99:BL99" si="104">IF($D99=AA$1,$E99+$V99,(IF($J99=AA$1,$K99+$W99,AA98)))</f>
        <v>1541</v>
      </c>
      <c r="AB99" s="7">
        <f t="shared" si="104"/>
        <v>588</v>
      </c>
      <c r="AC99" s="7">
        <f t="shared" si="104"/>
        <v>1468</v>
      </c>
      <c r="AD99" s="7">
        <f t="shared" si="104"/>
        <v>418</v>
      </c>
      <c r="AE99" s="7">
        <f t="shared" si="104"/>
        <v>2154</v>
      </c>
      <c r="AF99" s="7">
        <f t="shared" si="104"/>
        <v>2281</v>
      </c>
      <c r="AG99" s="7">
        <f t="shared" si="104"/>
        <v>1182</v>
      </c>
      <c r="AH99" s="7">
        <f t="shared" si="104"/>
        <v>1057</v>
      </c>
      <c r="AI99" s="7">
        <f t="shared" si="104"/>
        <v>1322</v>
      </c>
      <c r="AJ99" s="7">
        <f t="shared" si="104"/>
        <v>1864</v>
      </c>
      <c r="AK99" s="7">
        <f t="shared" si="104"/>
        <v>538</v>
      </c>
      <c r="AL99" s="7">
        <f t="shared" si="104"/>
        <v>717</v>
      </c>
      <c r="AM99" s="7">
        <f t="shared" si="104"/>
        <v>2032</v>
      </c>
      <c r="AN99" s="7">
        <f t="shared" si="104"/>
        <v>1276</v>
      </c>
      <c r="AO99" s="7">
        <f t="shared" si="104"/>
        <v>1397</v>
      </c>
      <c r="AP99" s="7">
        <f t="shared" si="104"/>
        <v>2132</v>
      </c>
      <c r="AQ99" s="7">
        <f t="shared" si="104"/>
        <v>116</v>
      </c>
      <c r="AR99" s="7">
        <f t="shared" si="104"/>
        <v>1445</v>
      </c>
      <c r="AS99" s="7">
        <f t="shared" si="104"/>
        <v>239</v>
      </c>
      <c r="AT99" s="7">
        <f t="shared" si="104"/>
        <v>2230</v>
      </c>
      <c r="AU99" s="7">
        <f t="shared" si="104"/>
        <v>984</v>
      </c>
      <c r="AV99" s="7">
        <f t="shared" si="104"/>
        <v>378</v>
      </c>
      <c r="AW99" s="7">
        <f t="shared" si="104"/>
        <v>572</v>
      </c>
      <c r="AX99" s="7">
        <f t="shared" si="104"/>
        <v>987</v>
      </c>
      <c r="AY99" s="7">
        <f t="shared" si="104"/>
        <v>1111</v>
      </c>
      <c r="AZ99" s="7">
        <f t="shared" si="104"/>
        <v>338</v>
      </c>
      <c r="BA99" s="47">
        <f t="shared" si="104"/>
        <v>400</v>
      </c>
      <c r="BB99" s="7">
        <f t="shared" si="104"/>
        <v>1665</v>
      </c>
      <c r="BC99" s="7">
        <f t="shared" si="104"/>
        <v>822</v>
      </c>
      <c r="BD99" s="7">
        <f t="shared" si="104"/>
        <v>589</v>
      </c>
      <c r="BE99" s="7">
        <f t="shared" si="104"/>
        <v>638</v>
      </c>
      <c r="BF99" s="7">
        <f t="shared" si="104"/>
        <v>2102</v>
      </c>
      <c r="BG99" s="7">
        <f t="shared" si="104"/>
        <v>817</v>
      </c>
      <c r="BH99" s="7">
        <f t="shared" si="104"/>
        <v>239</v>
      </c>
      <c r="BI99" s="7">
        <f t="shared" si="104"/>
        <v>1953</v>
      </c>
      <c r="BJ99" s="7">
        <f t="shared" si="104"/>
        <v>1455</v>
      </c>
      <c r="BK99" s="7">
        <f t="shared" si="104"/>
        <v>1981</v>
      </c>
      <c r="BL99" s="7">
        <f t="shared" si="104"/>
        <v>806</v>
      </c>
    </row>
    <row r="100" ht="13.5" customHeight="1">
      <c r="A100" s="36">
        <v>45753.0</v>
      </c>
      <c r="B100" s="37" t="s">
        <v>71</v>
      </c>
      <c r="C100" s="38"/>
      <c r="D100" s="39" t="s">
        <v>19</v>
      </c>
      <c r="E100" s="40">
        <f t="shared" si="2"/>
        <v>2281</v>
      </c>
      <c r="F100" s="41">
        <v>3.0</v>
      </c>
      <c r="G100" s="41">
        <v>24.0</v>
      </c>
      <c r="H100" s="42">
        <f t="shared" si="22"/>
        <v>33</v>
      </c>
      <c r="I100" s="38"/>
      <c r="J100" s="43" t="s">
        <v>18</v>
      </c>
      <c r="K100" s="40">
        <f t="shared" si="4"/>
        <v>2102</v>
      </c>
      <c r="L100" s="44">
        <v>0.0</v>
      </c>
      <c r="M100" s="44">
        <v>23.0</v>
      </c>
      <c r="N100" s="42">
        <f t="shared" si="5"/>
        <v>23</v>
      </c>
      <c r="O100" s="38"/>
      <c r="P100" s="49" t="s">
        <v>72</v>
      </c>
      <c r="Q100" s="38"/>
      <c r="R100" s="45">
        <f>MIN(Rules!$E$2,(MAX(H100/N100,N100/H100)))</f>
        <v>1.434782609</v>
      </c>
      <c r="S100" s="45">
        <f>VLOOKUP(B100,Rules!A:B,2,FALSE)</f>
        <v>40</v>
      </c>
      <c r="T100" s="38"/>
      <c r="U100" s="46">
        <f>1/(10^(-(E100+(IF(P100="Y",Rules!$I$2,0))-K100)/Rules!$E$12)+1)</f>
        <v>0.8198159435</v>
      </c>
      <c r="V100" s="47">
        <f t="shared" si="6"/>
        <v>10</v>
      </c>
      <c r="W100" s="47">
        <f t="shared" si="7"/>
        <v>-10</v>
      </c>
      <c r="X100" s="47"/>
      <c r="Y100" s="47"/>
      <c r="Z100" s="48"/>
      <c r="AA100" s="7">
        <f t="shared" ref="AA100:BL100" si="105">IF($D100=AA$1,$E100+$V100,(IF($J100=AA$1,$K100+$W100,AA99)))</f>
        <v>1541</v>
      </c>
      <c r="AB100" s="7">
        <f t="shared" si="105"/>
        <v>588</v>
      </c>
      <c r="AC100" s="7">
        <f t="shared" si="105"/>
        <v>1468</v>
      </c>
      <c r="AD100" s="7">
        <f t="shared" si="105"/>
        <v>418</v>
      </c>
      <c r="AE100" s="7">
        <f t="shared" si="105"/>
        <v>2154</v>
      </c>
      <c r="AF100" s="7">
        <f t="shared" si="105"/>
        <v>2291</v>
      </c>
      <c r="AG100" s="7">
        <f t="shared" si="105"/>
        <v>1182</v>
      </c>
      <c r="AH100" s="7">
        <f t="shared" si="105"/>
        <v>1057</v>
      </c>
      <c r="AI100" s="7">
        <f t="shared" si="105"/>
        <v>1322</v>
      </c>
      <c r="AJ100" s="7">
        <f t="shared" si="105"/>
        <v>1864</v>
      </c>
      <c r="AK100" s="7">
        <f t="shared" si="105"/>
        <v>538</v>
      </c>
      <c r="AL100" s="7">
        <f t="shared" si="105"/>
        <v>717</v>
      </c>
      <c r="AM100" s="7">
        <f t="shared" si="105"/>
        <v>2032</v>
      </c>
      <c r="AN100" s="7">
        <f t="shared" si="105"/>
        <v>1276</v>
      </c>
      <c r="AO100" s="7">
        <f t="shared" si="105"/>
        <v>1397</v>
      </c>
      <c r="AP100" s="7">
        <f t="shared" si="105"/>
        <v>2132</v>
      </c>
      <c r="AQ100" s="7">
        <f t="shared" si="105"/>
        <v>116</v>
      </c>
      <c r="AR100" s="7">
        <f t="shared" si="105"/>
        <v>1445</v>
      </c>
      <c r="AS100" s="7">
        <f t="shared" si="105"/>
        <v>239</v>
      </c>
      <c r="AT100" s="7">
        <f t="shared" si="105"/>
        <v>2230</v>
      </c>
      <c r="AU100" s="7">
        <f t="shared" si="105"/>
        <v>984</v>
      </c>
      <c r="AV100" s="7">
        <f t="shared" si="105"/>
        <v>378</v>
      </c>
      <c r="AW100" s="7">
        <f t="shared" si="105"/>
        <v>572</v>
      </c>
      <c r="AX100" s="7">
        <f t="shared" si="105"/>
        <v>987</v>
      </c>
      <c r="AY100" s="7">
        <f t="shared" si="105"/>
        <v>1111</v>
      </c>
      <c r="AZ100" s="7">
        <f t="shared" si="105"/>
        <v>338</v>
      </c>
      <c r="BA100" s="47">
        <f t="shared" si="105"/>
        <v>400</v>
      </c>
      <c r="BB100" s="7">
        <f t="shared" si="105"/>
        <v>1665</v>
      </c>
      <c r="BC100" s="7">
        <f t="shared" si="105"/>
        <v>822</v>
      </c>
      <c r="BD100" s="7">
        <f t="shared" si="105"/>
        <v>589</v>
      </c>
      <c r="BE100" s="7">
        <f t="shared" si="105"/>
        <v>638</v>
      </c>
      <c r="BF100" s="7">
        <f t="shared" si="105"/>
        <v>2092</v>
      </c>
      <c r="BG100" s="7">
        <f t="shared" si="105"/>
        <v>817</v>
      </c>
      <c r="BH100" s="7">
        <f t="shared" si="105"/>
        <v>239</v>
      </c>
      <c r="BI100" s="7">
        <f t="shared" si="105"/>
        <v>1953</v>
      </c>
      <c r="BJ100" s="7">
        <f t="shared" si="105"/>
        <v>1455</v>
      </c>
      <c r="BK100" s="7">
        <f t="shared" si="105"/>
        <v>1981</v>
      </c>
      <c r="BL100" s="7">
        <f t="shared" si="105"/>
        <v>806</v>
      </c>
    </row>
    <row r="101" ht="13.5" customHeight="1">
      <c r="A101" s="36">
        <v>45759.0</v>
      </c>
      <c r="B101" s="37" t="s">
        <v>74</v>
      </c>
      <c r="C101" s="38"/>
      <c r="D101" s="39" t="s">
        <v>35</v>
      </c>
      <c r="E101" s="40">
        <f t="shared" si="2"/>
        <v>1182</v>
      </c>
      <c r="F101" s="41">
        <v>1.0</v>
      </c>
      <c r="G101" s="41">
        <v>21.0</v>
      </c>
      <c r="H101" s="42">
        <f t="shared" si="22"/>
        <v>24</v>
      </c>
      <c r="I101" s="38"/>
      <c r="J101" s="43" t="s">
        <v>37</v>
      </c>
      <c r="K101" s="40">
        <f t="shared" si="4"/>
        <v>1057</v>
      </c>
      <c r="L101" s="44">
        <v>1.0</v>
      </c>
      <c r="M101" s="44">
        <v>17.0</v>
      </c>
      <c r="N101" s="42">
        <f t="shared" si="5"/>
        <v>20</v>
      </c>
      <c r="O101" s="38"/>
      <c r="P101" s="45" t="s">
        <v>72</v>
      </c>
      <c r="Q101" s="38"/>
      <c r="R101" s="45">
        <f>MIN(Rules!$E$2,(MAX(H101/N101,N101/H101)))</f>
        <v>1.2</v>
      </c>
      <c r="S101" s="45">
        <f>VLOOKUP(B101,Rules!A:B,2,FALSE)</f>
        <v>50</v>
      </c>
      <c r="T101" s="38"/>
      <c r="U101" s="46">
        <f>1/(10^(-(E101+(IF(P101="Y",Rules!$I$2,0))-K101)/Rules!$E$12)+1)</f>
        <v>0.780129604</v>
      </c>
      <c r="V101" s="47">
        <f t="shared" si="6"/>
        <v>13</v>
      </c>
      <c r="W101" s="47">
        <f t="shared" si="7"/>
        <v>-13</v>
      </c>
      <c r="X101" s="47"/>
      <c r="Y101" s="47"/>
      <c r="Z101" s="48"/>
      <c r="AA101" s="7">
        <f t="shared" ref="AA101:BL101" si="106">IF($D101=AA$1,$E101+$V101,(IF($J101=AA$1,$K101+$W101,AA100)))</f>
        <v>1541</v>
      </c>
      <c r="AB101" s="7">
        <f t="shared" si="106"/>
        <v>588</v>
      </c>
      <c r="AC101" s="7">
        <f t="shared" si="106"/>
        <v>1468</v>
      </c>
      <c r="AD101" s="7">
        <f t="shared" si="106"/>
        <v>418</v>
      </c>
      <c r="AE101" s="7">
        <f t="shared" si="106"/>
        <v>2154</v>
      </c>
      <c r="AF101" s="7">
        <f t="shared" si="106"/>
        <v>2291</v>
      </c>
      <c r="AG101" s="7">
        <f t="shared" si="106"/>
        <v>1195</v>
      </c>
      <c r="AH101" s="7">
        <f t="shared" si="106"/>
        <v>1044</v>
      </c>
      <c r="AI101" s="7">
        <f t="shared" si="106"/>
        <v>1322</v>
      </c>
      <c r="AJ101" s="7">
        <f t="shared" si="106"/>
        <v>1864</v>
      </c>
      <c r="AK101" s="7">
        <f t="shared" si="106"/>
        <v>538</v>
      </c>
      <c r="AL101" s="7">
        <f t="shared" si="106"/>
        <v>717</v>
      </c>
      <c r="AM101" s="7">
        <f t="shared" si="106"/>
        <v>2032</v>
      </c>
      <c r="AN101" s="7">
        <f t="shared" si="106"/>
        <v>1276</v>
      </c>
      <c r="AO101" s="7">
        <f t="shared" si="106"/>
        <v>1397</v>
      </c>
      <c r="AP101" s="7">
        <f t="shared" si="106"/>
        <v>2132</v>
      </c>
      <c r="AQ101" s="7">
        <f t="shared" si="106"/>
        <v>116</v>
      </c>
      <c r="AR101" s="7">
        <f t="shared" si="106"/>
        <v>1445</v>
      </c>
      <c r="AS101" s="7">
        <f t="shared" si="106"/>
        <v>239</v>
      </c>
      <c r="AT101" s="7">
        <f t="shared" si="106"/>
        <v>2230</v>
      </c>
      <c r="AU101" s="7">
        <f t="shared" si="106"/>
        <v>984</v>
      </c>
      <c r="AV101" s="7">
        <f t="shared" si="106"/>
        <v>378</v>
      </c>
      <c r="AW101" s="7">
        <f t="shared" si="106"/>
        <v>572</v>
      </c>
      <c r="AX101" s="7">
        <f t="shared" si="106"/>
        <v>987</v>
      </c>
      <c r="AY101" s="7">
        <f t="shared" si="106"/>
        <v>1111</v>
      </c>
      <c r="AZ101" s="7">
        <f t="shared" si="106"/>
        <v>338</v>
      </c>
      <c r="BA101" s="47">
        <f t="shared" si="106"/>
        <v>400</v>
      </c>
      <c r="BB101" s="7">
        <f t="shared" si="106"/>
        <v>1665</v>
      </c>
      <c r="BC101" s="7">
        <f t="shared" si="106"/>
        <v>822</v>
      </c>
      <c r="BD101" s="7">
        <f t="shared" si="106"/>
        <v>589</v>
      </c>
      <c r="BE101" s="7">
        <f t="shared" si="106"/>
        <v>638</v>
      </c>
      <c r="BF101" s="7">
        <f t="shared" si="106"/>
        <v>2092</v>
      </c>
      <c r="BG101" s="7">
        <f t="shared" si="106"/>
        <v>817</v>
      </c>
      <c r="BH101" s="7">
        <f t="shared" si="106"/>
        <v>239</v>
      </c>
      <c r="BI101" s="7">
        <f t="shared" si="106"/>
        <v>1953</v>
      </c>
      <c r="BJ101" s="7">
        <f t="shared" si="106"/>
        <v>1455</v>
      </c>
      <c r="BK101" s="7">
        <f t="shared" si="106"/>
        <v>1981</v>
      </c>
      <c r="BL101" s="7">
        <f t="shared" si="106"/>
        <v>806</v>
      </c>
    </row>
    <row r="102" ht="13.5" customHeight="1">
      <c r="A102" s="36">
        <v>45759.0</v>
      </c>
      <c r="B102" s="37" t="s">
        <v>74</v>
      </c>
      <c r="C102" s="38"/>
      <c r="D102" s="39" t="s">
        <v>40</v>
      </c>
      <c r="E102" s="40">
        <f t="shared" si="2"/>
        <v>806</v>
      </c>
      <c r="F102" s="41">
        <v>1.0</v>
      </c>
      <c r="G102" s="41">
        <v>24.0</v>
      </c>
      <c r="H102" s="42">
        <f t="shared" si="22"/>
        <v>27</v>
      </c>
      <c r="I102" s="38"/>
      <c r="J102" s="43" t="s">
        <v>42</v>
      </c>
      <c r="K102" s="40">
        <f t="shared" si="4"/>
        <v>817</v>
      </c>
      <c r="L102" s="44">
        <v>2.0</v>
      </c>
      <c r="M102" s="44">
        <v>16.0</v>
      </c>
      <c r="N102" s="42">
        <f t="shared" si="5"/>
        <v>22</v>
      </c>
      <c r="O102" s="38"/>
      <c r="P102" s="45" t="s">
        <v>72</v>
      </c>
      <c r="Q102" s="38"/>
      <c r="R102" s="45">
        <f>MIN(Rules!$E$2,(MAX(H102/N102,N102/H102)))</f>
        <v>1.227272727</v>
      </c>
      <c r="S102" s="45">
        <f>VLOOKUP(B102,Rules!A:B,2,FALSE)</f>
        <v>50</v>
      </c>
      <c r="T102" s="38"/>
      <c r="U102" s="46">
        <f>1/(10^(-(E102+(IF(P102="Y",Rules!$I$2,0))-K102)/Rules!$E$12)+1)</f>
        <v>0.6547802824</v>
      </c>
      <c r="V102" s="47">
        <f t="shared" si="6"/>
        <v>21</v>
      </c>
      <c r="W102" s="47">
        <f t="shared" si="7"/>
        <v>-21</v>
      </c>
      <c r="X102" s="47"/>
      <c r="Y102" s="47"/>
      <c r="Z102" s="48"/>
      <c r="AA102" s="7">
        <f t="shared" ref="AA102:BL102" si="107">IF($D102=AA$1,$E102+$V102,(IF($J102=AA$1,$K102+$W102,AA101)))</f>
        <v>1541</v>
      </c>
      <c r="AB102" s="7">
        <f t="shared" si="107"/>
        <v>588</v>
      </c>
      <c r="AC102" s="7">
        <f t="shared" si="107"/>
        <v>1468</v>
      </c>
      <c r="AD102" s="7">
        <f t="shared" si="107"/>
        <v>418</v>
      </c>
      <c r="AE102" s="7">
        <f t="shared" si="107"/>
        <v>2154</v>
      </c>
      <c r="AF102" s="7">
        <f t="shared" si="107"/>
        <v>2291</v>
      </c>
      <c r="AG102" s="7">
        <f t="shared" si="107"/>
        <v>1195</v>
      </c>
      <c r="AH102" s="7">
        <f t="shared" si="107"/>
        <v>1044</v>
      </c>
      <c r="AI102" s="7">
        <f t="shared" si="107"/>
        <v>1322</v>
      </c>
      <c r="AJ102" s="7">
        <f t="shared" si="107"/>
        <v>1864</v>
      </c>
      <c r="AK102" s="7">
        <f t="shared" si="107"/>
        <v>538</v>
      </c>
      <c r="AL102" s="7">
        <f t="shared" si="107"/>
        <v>717</v>
      </c>
      <c r="AM102" s="7">
        <f t="shared" si="107"/>
        <v>2032</v>
      </c>
      <c r="AN102" s="7">
        <f t="shared" si="107"/>
        <v>1276</v>
      </c>
      <c r="AO102" s="7">
        <f t="shared" si="107"/>
        <v>1397</v>
      </c>
      <c r="AP102" s="7">
        <f t="shared" si="107"/>
        <v>2132</v>
      </c>
      <c r="AQ102" s="7">
        <f t="shared" si="107"/>
        <v>116</v>
      </c>
      <c r="AR102" s="7">
        <f t="shared" si="107"/>
        <v>1445</v>
      </c>
      <c r="AS102" s="7">
        <f t="shared" si="107"/>
        <v>239</v>
      </c>
      <c r="AT102" s="7">
        <f t="shared" si="107"/>
        <v>2230</v>
      </c>
      <c r="AU102" s="7">
        <f t="shared" si="107"/>
        <v>984</v>
      </c>
      <c r="AV102" s="7">
        <f t="shared" si="107"/>
        <v>378</v>
      </c>
      <c r="AW102" s="7">
        <f t="shared" si="107"/>
        <v>572</v>
      </c>
      <c r="AX102" s="7">
        <f t="shared" si="107"/>
        <v>987</v>
      </c>
      <c r="AY102" s="7">
        <f t="shared" si="107"/>
        <v>1111</v>
      </c>
      <c r="AZ102" s="7">
        <f t="shared" si="107"/>
        <v>338</v>
      </c>
      <c r="BA102" s="47">
        <f t="shared" si="107"/>
        <v>400</v>
      </c>
      <c r="BB102" s="7">
        <f t="shared" si="107"/>
        <v>1665</v>
      </c>
      <c r="BC102" s="7">
        <f t="shared" si="107"/>
        <v>822</v>
      </c>
      <c r="BD102" s="7">
        <f t="shared" si="107"/>
        <v>589</v>
      </c>
      <c r="BE102" s="7">
        <f t="shared" si="107"/>
        <v>638</v>
      </c>
      <c r="BF102" s="7">
        <f t="shared" si="107"/>
        <v>2092</v>
      </c>
      <c r="BG102" s="7">
        <f t="shared" si="107"/>
        <v>796</v>
      </c>
      <c r="BH102" s="7">
        <f t="shared" si="107"/>
        <v>239</v>
      </c>
      <c r="BI102" s="7">
        <f t="shared" si="107"/>
        <v>1953</v>
      </c>
      <c r="BJ102" s="7">
        <f t="shared" si="107"/>
        <v>1455</v>
      </c>
      <c r="BK102" s="7">
        <f t="shared" si="107"/>
        <v>1981</v>
      </c>
      <c r="BL102" s="7">
        <f t="shared" si="107"/>
        <v>827</v>
      </c>
    </row>
    <row r="103" ht="13.5" customHeight="1">
      <c r="A103" s="36">
        <v>45759.0</v>
      </c>
      <c r="B103" s="37" t="s">
        <v>74</v>
      </c>
      <c r="C103" s="38"/>
      <c r="D103" s="39" t="s">
        <v>38</v>
      </c>
      <c r="E103" s="40">
        <f t="shared" si="2"/>
        <v>1111</v>
      </c>
      <c r="F103" s="41">
        <v>0.0</v>
      </c>
      <c r="G103" s="41">
        <v>21.0</v>
      </c>
      <c r="H103" s="42">
        <f t="shared" si="22"/>
        <v>21</v>
      </c>
      <c r="I103" s="38"/>
      <c r="J103" s="43" t="s">
        <v>36</v>
      </c>
      <c r="K103" s="40">
        <f t="shared" si="4"/>
        <v>984</v>
      </c>
      <c r="L103" s="44">
        <v>5.0</v>
      </c>
      <c r="M103" s="44">
        <v>18.0</v>
      </c>
      <c r="N103" s="42">
        <f t="shared" si="5"/>
        <v>33</v>
      </c>
      <c r="O103" s="38"/>
      <c r="P103" s="45" t="s">
        <v>72</v>
      </c>
      <c r="Q103" s="38"/>
      <c r="R103" s="45">
        <f>MIN(Rules!$E$2,(MAX(H103/N103,N103/H103)))</f>
        <v>1.571428571</v>
      </c>
      <c r="S103" s="45">
        <f>VLOOKUP(B103,Rules!A:B,2,FALSE)</f>
        <v>50</v>
      </c>
      <c r="T103" s="38"/>
      <c r="U103" s="46">
        <f>1/(10^(-(E103+(IF(P103="Y",Rules!$I$2,0))-K103)/Rules!$E$12)+1)</f>
        <v>0.7817053531</v>
      </c>
      <c r="V103" s="47">
        <f t="shared" si="6"/>
        <v>-61</v>
      </c>
      <c r="W103" s="47">
        <f t="shared" si="7"/>
        <v>61</v>
      </c>
      <c r="X103" s="47"/>
      <c r="Y103" s="47"/>
      <c r="Z103" s="48"/>
      <c r="AA103" s="7">
        <f t="shared" ref="AA103:BL103" si="108">IF($D103=AA$1,$E103+$V103,(IF($J103=AA$1,$K103+$W103,AA102)))</f>
        <v>1541</v>
      </c>
      <c r="AB103" s="7">
        <f t="shared" si="108"/>
        <v>588</v>
      </c>
      <c r="AC103" s="7">
        <f t="shared" si="108"/>
        <v>1468</v>
      </c>
      <c r="AD103" s="7">
        <f t="shared" si="108"/>
        <v>418</v>
      </c>
      <c r="AE103" s="7">
        <f t="shared" si="108"/>
        <v>2154</v>
      </c>
      <c r="AF103" s="7">
        <f t="shared" si="108"/>
        <v>2291</v>
      </c>
      <c r="AG103" s="7">
        <f t="shared" si="108"/>
        <v>1195</v>
      </c>
      <c r="AH103" s="7">
        <f t="shared" si="108"/>
        <v>1044</v>
      </c>
      <c r="AI103" s="7">
        <f t="shared" si="108"/>
        <v>1322</v>
      </c>
      <c r="AJ103" s="7">
        <f t="shared" si="108"/>
        <v>1864</v>
      </c>
      <c r="AK103" s="7">
        <f t="shared" si="108"/>
        <v>538</v>
      </c>
      <c r="AL103" s="7">
        <f t="shared" si="108"/>
        <v>717</v>
      </c>
      <c r="AM103" s="7">
        <f t="shared" si="108"/>
        <v>2032</v>
      </c>
      <c r="AN103" s="7">
        <f t="shared" si="108"/>
        <v>1276</v>
      </c>
      <c r="AO103" s="7">
        <f t="shared" si="108"/>
        <v>1397</v>
      </c>
      <c r="AP103" s="7">
        <f t="shared" si="108"/>
        <v>2132</v>
      </c>
      <c r="AQ103" s="7">
        <f t="shared" si="108"/>
        <v>116</v>
      </c>
      <c r="AR103" s="7">
        <f t="shared" si="108"/>
        <v>1445</v>
      </c>
      <c r="AS103" s="7">
        <f t="shared" si="108"/>
        <v>239</v>
      </c>
      <c r="AT103" s="7">
        <f t="shared" si="108"/>
        <v>2230</v>
      </c>
      <c r="AU103" s="7">
        <f t="shared" si="108"/>
        <v>1045</v>
      </c>
      <c r="AV103" s="7">
        <f t="shared" si="108"/>
        <v>378</v>
      </c>
      <c r="AW103" s="7">
        <f t="shared" si="108"/>
        <v>572</v>
      </c>
      <c r="AX103" s="7">
        <f t="shared" si="108"/>
        <v>987</v>
      </c>
      <c r="AY103" s="7">
        <f t="shared" si="108"/>
        <v>1050</v>
      </c>
      <c r="AZ103" s="7">
        <f t="shared" si="108"/>
        <v>338</v>
      </c>
      <c r="BA103" s="47">
        <f t="shared" si="108"/>
        <v>400</v>
      </c>
      <c r="BB103" s="7">
        <f t="shared" si="108"/>
        <v>1665</v>
      </c>
      <c r="BC103" s="7">
        <f t="shared" si="108"/>
        <v>822</v>
      </c>
      <c r="BD103" s="7">
        <f t="shared" si="108"/>
        <v>589</v>
      </c>
      <c r="BE103" s="7">
        <f t="shared" si="108"/>
        <v>638</v>
      </c>
      <c r="BF103" s="7">
        <f t="shared" si="108"/>
        <v>2092</v>
      </c>
      <c r="BG103" s="7">
        <f t="shared" si="108"/>
        <v>796</v>
      </c>
      <c r="BH103" s="7">
        <f t="shared" si="108"/>
        <v>239</v>
      </c>
      <c r="BI103" s="7">
        <f t="shared" si="108"/>
        <v>1953</v>
      </c>
      <c r="BJ103" s="7">
        <f t="shared" si="108"/>
        <v>1455</v>
      </c>
      <c r="BK103" s="7">
        <f t="shared" si="108"/>
        <v>1981</v>
      </c>
      <c r="BL103" s="7">
        <f t="shared" si="108"/>
        <v>827</v>
      </c>
    </row>
    <row r="104" ht="13.5" customHeight="1">
      <c r="A104" s="36">
        <v>45759.0</v>
      </c>
      <c r="B104" s="37" t="s">
        <v>74</v>
      </c>
      <c r="C104" s="38"/>
      <c r="D104" s="39" t="s">
        <v>39</v>
      </c>
      <c r="E104" s="40">
        <f t="shared" si="2"/>
        <v>987</v>
      </c>
      <c r="F104" s="41">
        <v>1.0</v>
      </c>
      <c r="G104" s="41">
        <v>21.0</v>
      </c>
      <c r="H104" s="42">
        <f t="shared" si="22"/>
        <v>24</v>
      </c>
      <c r="I104" s="38"/>
      <c r="J104" s="43" t="s">
        <v>41</v>
      </c>
      <c r="K104" s="40">
        <f t="shared" si="4"/>
        <v>822</v>
      </c>
      <c r="L104" s="44">
        <v>1.0</v>
      </c>
      <c r="M104" s="44">
        <v>14.0</v>
      </c>
      <c r="N104" s="42">
        <f t="shared" si="5"/>
        <v>17</v>
      </c>
      <c r="O104" s="38"/>
      <c r="P104" s="45" t="s">
        <v>72</v>
      </c>
      <c r="Q104" s="38"/>
      <c r="R104" s="45">
        <f>MIN(Rules!$E$2,(MAX(H104/N104,N104/H104)))</f>
        <v>1.411764706</v>
      </c>
      <c r="S104" s="45">
        <f>VLOOKUP(B104,Rules!A:B,2,FALSE)</f>
        <v>50</v>
      </c>
      <c r="T104" s="38"/>
      <c r="U104" s="46">
        <f>1/(10^(-(E104+(IF(P104="Y",Rules!$I$2,0))-K104)/Rules!$E$12)+1)</f>
        <v>0.8100951586</v>
      </c>
      <c r="V104" s="47">
        <f t="shared" si="6"/>
        <v>13</v>
      </c>
      <c r="W104" s="47">
        <f t="shared" si="7"/>
        <v>-13</v>
      </c>
      <c r="X104" s="47"/>
      <c r="Y104" s="47"/>
      <c r="Z104" s="48"/>
      <c r="AA104" s="7">
        <f t="shared" ref="AA104:BL104" si="109">IF($D104=AA$1,$E104+$V104,(IF($J104=AA$1,$K104+$W104,AA103)))</f>
        <v>1541</v>
      </c>
      <c r="AB104" s="7">
        <f t="shared" si="109"/>
        <v>588</v>
      </c>
      <c r="AC104" s="7">
        <f t="shared" si="109"/>
        <v>1468</v>
      </c>
      <c r="AD104" s="7">
        <f t="shared" si="109"/>
        <v>418</v>
      </c>
      <c r="AE104" s="7">
        <f t="shared" si="109"/>
        <v>2154</v>
      </c>
      <c r="AF104" s="7">
        <f t="shared" si="109"/>
        <v>2291</v>
      </c>
      <c r="AG104" s="7">
        <f t="shared" si="109"/>
        <v>1195</v>
      </c>
      <c r="AH104" s="7">
        <f t="shared" si="109"/>
        <v>1044</v>
      </c>
      <c r="AI104" s="7">
        <f t="shared" si="109"/>
        <v>1322</v>
      </c>
      <c r="AJ104" s="7">
        <f t="shared" si="109"/>
        <v>1864</v>
      </c>
      <c r="AK104" s="7">
        <f t="shared" si="109"/>
        <v>538</v>
      </c>
      <c r="AL104" s="7">
        <f t="shared" si="109"/>
        <v>717</v>
      </c>
      <c r="AM104" s="7">
        <f t="shared" si="109"/>
        <v>2032</v>
      </c>
      <c r="AN104" s="7">
        <f t="shared" si="109"/>
        <v>1276</v>
      </c>
      <c r="AO104" s="7">
        <f t="shared" si="109"/>
        <v>1397</v>
      </c>
      <c r="AP104" s="7">
        <f t="shared" si="109"/>
        <v>2132</v>
      </c>
      <c r="AQ104" s="7">
        <f t="shared" si="109"/>
        <v>116</v>
      </c>
      <c r="AR104" s="7">
        <f t="shared" si="109"/>
        <v>1445</v>
      </c>
      <c r="AS104" s="7">
        <f t="shared" si="109"/>
        <v>239</v>
      </c>
      <c r="AT104" s="7">
        <f t="shared" si="109"/>
        <v>2230</v>
      </c>
      <c r="AU104" s="7">
        <f t="shared" si="109"/>
        <v>1045</v>
      </c>
      <c r="AV104" s="7">
        <f t="shared" si="109"/>
        <v>378</v>
      </c>
      <c r="AW104" s="7">
        <f t="shared" si="109"/>
        <v>572</v>
      </c>
      <c r="AX104" s="7">
        <f t="shared" si="109"/>
        <v>1000</v>
      </c>
      <c r="AY104" s="7">
        <f t="shared" si="109"/>
        <v>1050</v>
      </c>
      <c r="AZ104" s="7">
        <f t="shared" si="109"/>
        <v>338</v>
      </c>
      <c r="BA104" s="47">
        <f t="shared" si="109"/>
        <v>400</v>
      </c>
      <c r="BB104" s="7">
        <f t="shared" si="109"/>
        <v>1665</v>
      </c>
      <c r="BC104" s="7">
        <f t="shared" si="109"/>
        <v>809</v>
      </c>
      <c r="BD104" s="7">
        <f t="shared" si="109"/>
        <v>589</v>
      </c>
      <c r="BE104" s="7">
        <f t="shared" si="109"/>
        <v>638</v>
      </c>
      <c r="BF104" s="7">
        <f t="shared" si="109"/>
        <v>2092</v>
      </c>
      <c r="BG104" s="7">
        <f t="shared" si="109"/>
        <v>796</v>
      </c>
      <c r="BH104" s="7">
        <f t="shared" si="109"/>
        <v>239</v>
      </c>
      <c r="BI104" s="7">
        <f t="shared" si="109"/>
        <v>1953</v>
      </c>
      <c r="BJ104" s="7">
        <f t="shared" si="109"/>
        <v>1455</v>
      </c>
      <c r="BK104" s="7">
        <f t="shared" si="109"/>
        <v>1981</v>
      </c>
      <c r="BL104" s="7">
        <f t="shared" si="109"/>
        <v>827</v>
      </c>
    </row>
    <row r="105" ht="13.5" customHeight="1">
      <c r="A105" s="36">
        <v>45759.0</v>
      </c>
      <c r="B105" s="37" t="s">
        <v>74</v>
      </c>
      <c r="C105" s="38"/>
      <c r="D105" s="39" t="s">
        <v>44</v>
      </c>
      <c r="E105" s="40">
        <f t="shared" si="2"/>
        <v>589</v>
      </c>
      <c r="F105" s="41">
        <v>0.0</v>
      </c>
      <c r="G105" s="41">
        <v>20.0</v>
      </c>
      <c r="H105" s="42">
        <f t="shared" si="22"/>
        <v>20</v>
      </c>
      <c r="I105" s="38"/>
      <c r="J105" s="43" t="s">
        <v>47</v>
      </c>
      <c r="K105" s="40">
        <f t="shared" si="4"/>
        <v>572</v>
      </c>
      <c r="L105" s="44">
        <v>0.0</v>
      </c>
      <c r="M105" s="44">
        <v>15.0</v>
      </c>
      <c r="N105" s="42">
        <f t="shared" si="5"/>
        <v>15</v>
      </c>
      <c r="O105" s="38"/>
      <c r="P105" s="45" t="s">
        <v>72</v>
      </c>
      <c r="Q105" s="38"/>
      <c r="R105" s="45">
        <f>MIN(Rules!$E$2,(MAX(H105/N105,N105/H105)))</f>
        <v>1.333333333</v>
      </c>
      <c r="S105" s="45">
        <f>VLOOKUP(B105,Rules!A:B,2,FALSE)</f>
        <v>50</v>
      </c>
      <c r="T105" s="38"/>
      <c r="U105" s="46">
        <f>1/(10^(-(E105+(IF(P105="Y",Rules!$I$2,0))-K105)/Rules!$E$12)+1)</f>
        <v>0.6833182581</v>
      </c>
      <c r="V105" s="47">
        <f t="shared" si="6"/>
        <v>21</v>
      </c>
      <c r="W105" s="47">
        <f t="shared" si="7"/>
        <v>-21</v>
      </c>
      <c r="X105" s="47"/>
      <c r="Y105" s="47"/>
      <c r="Z105" s="48"/>
      <c r="AA105" s="7">
        <f t="shared" ref="AA105:BL105" si="110">IF($D105=AA$1,$E105+$V105,(IF($J105=AA$1,$K105+$W105,AA104)))</f>
        <v>1541</v>
      </c>
      <c r="AB105" s="7">
        <f t="shared" si="110"/>
        <v>588</v>
      </c>
      <c r="AC105" s="7">
        <f t="shared" si="110"/>
        <v>1468</v>
      </c>
      <c r="AD105" s="7">
        <f t="shared" si="110"/>
        <v>418</v>
      </c>
      <c r="AE105" s="7">
        <f t="shared" si="110"/>
        <v>2154</v>
      </c>
      <c r="AF105" s="7">
        <f t="shared" si="110"/>
        <v>2291</v>
      </c>
      <c r="AG105" s="7">
        <f t="shared" si="110"/>
        <v>1195</v>
      </c>
      <c r="AH105" s="7">
        <f t="shared" si="110"/>
        <v>1044</v>
      </c>
      <c r="AI105" s="7">
        <f t="shared" si="110"/>
        <v>1322</v>
      </c>
      <c r="AJ105" s="7">
        <f t="shared" si="110"/>
        <v>1864</v>
      </c>
      <c r="AK105" s="7">
        <f t="shared" si="110"/>
        <v>538</v>
      </c>
      <c r="AL105" s="7">
        <f t="shared" si="110"/>
        <v>717</v>
      </c>
      <c r="AM105" s="7">
        <f t="shared" si="110"/>
        <v>2032</v>
      </c>
      <c r="AN105" s="7">
        <f t="shared" si="110"/>
        <v>1276</v>
      </c>
      <c r="AO105" s="7">
        <f t="shared" si="110"/>
        <v>1397</v>
      </c>
      <c r="AP105" s="7">
        <f t="shared" si="110"/>
        <v>2132</v>
      </c>
      <c r="AQ105" s="7">
        <f t="shared" si="110"/>
        <v>116</v>
      </c>
      <c r="AR105" s="7">
        <f t="shared" si="110"/>
        <v>1445</v>
      </c>
      <c r="AS105" s="7">
        <f t="shared" si="110"/>
        <v>239</v>
      </c>
      <c r="AT105" s="7">
        <f t="shared" si="110"/>
        <v>2230</v>
      </c>
      <c r="AU105" s="7">
        <f t="shared" si="110"/>
        <v>1045</v>
      </c>
      <c r="AV105" s="7">
        <f t="shared" si="110"/>
        <v>378</v>
      </c>
      <c r="AW105" s="7">
        <f t="shared" si="110"/>
        <v>551</v>
      </c>
      <c r="AX105" s="7">
        <f t="shared" si="110"/>
        <v>1000</v>
      </c>
      <c r="AY105" s="7">
        <f t="shared" si="110"/>
        <v>1050</v>
      </c>
      <c r="AZ105" s="7">
        <f t="shared" si="110"/>
        <v>338</v>
      </c>
      <c r="BA105" s="47">
        <f t="shared" si="110"/>
        <v>400</v>
      </c>
      <c r="BB105" s="7">
        <f t="shared" si="110"/>
        <v>1665</v>
      </c>
      <c r="BC105" s="7">
        <f t="shared" si="110"/>
        <v>809</v>
      </c>
      <c r="BD105" s="7">
        <f t="shared" si="110"/>
        <v>610</v>
      </c>
      <c r="BE105" s="7">
        <f t="shared" si="110"/>
        <v>638</v>
      </c>
      <c r="BF105" s="7">
        <f t="shared" si="110"/>
        <v>2092</v>
      </c>
      <c r="BG105" s="7">
        <f t="shared" si="110"/>
        <v>796</v>
      </c>
      <c r="BH105" s="7">
        <f t="shared" si="110"/>
        <v>239</v>
      </c>
      <c r="BI105" s="7">
        <f t="shared" si="110"/>
        <v>1953</v>
      </c>
      <c r="BJ105" s="7">
        <f t="shared" si="110"/>
        <v>1455</v>
      </c>
      <c r="BK105" s="7">
        <f t="shared" si="110"/>
        <v>1981</v>
      </c>
      <c r="BL105" s="7">
        <f t="shared" si="110"/>
        <v>827</v>
      </c>
    </row>
    <row r="106" ht="13.5" customHeight="1">
      <c r="A106" s="51">
        <v>45759.0</v>
      </c>
      <c r="B106" s="37" t="s">
        <v>74</v>
      </c>
      <c r="C106" s="38"/>
      <c r="D106" s="39" t="s">
        <v>51</v>
      </c>
      <c r="E106" s="40">
        <f t="shared" si="2"/>
        <v>338</v>
      </c>
      <c r="F106" s="41">
        <v>2.0</v>
      </c>
      <c r="G106" s="41">
        <v>13.0</v>
      </c>
      <c r="H106" s="42">
        <f t="shared" si="22"/>
        <v>19</v>
      </c>
      <c r="I106" s="38"/>
      <c r="J106" s="43" t="s">
        <v>52</v>
      </c>
      <c r="K106" s="40">
        <f t="shared" si="4"/>
        <v>239</v>
      </c>
      <c r="L106" s="44">
        <v>0.0</v>
      </c>
      <c r="M106" s="44">
        <v>9.0</v>
      </c>
      <c r="N106" s="42">
        <f t="shared" si="5"/>
        <v>9</v>
      </c>
      <c r="O106" s="38"/>
      <c r="P106" s="45" t="s">
        <v>72</v>
      </c>
      <c r="Q106" s="38"/>
      <c r="R106" s="45">
        <f>MIN(Rules!$E$2,(MAX(H106/N106,N106/H106)))</f>
        <v>2</v>
      </c>
      <c r="S106" s="45">
        <f>VLOOKUP(B106,Rules!A:B,2,FALSE)</f>
        <v>50</v>
      </c>
      <c r="T106" s="38"/>
      <c r="U106" s="46">
        <f>1/(10^(-(E106+(IF(P106="Y",Rules!$I$2,0))-K106)/Rules!$E$12)+1)</f>
        <v>0.7589053327</v>
      </c>
      <c r="V106" s="47">
        <f t="shared" si="6"/>
        <v>24</v>
      </c>
      <c r="W106" s="47">
        <f t="shared" si="7"/>
        <v>-24</v>
      </c>
      <c r="X106" s="47"/>
      <c r="Y106" s="47"/>
      <c r="Z106" s="48"/>
      <c r="AA106" s="7">
        <f t="shared" ref="AA106:BL106" si="111">IF($D106=AA$1,$E106+$V106,(IF($J106=AA$1,$K106+$W106,AA105)))</f>
        <v>1541</v>
      </c>
      <c r="AB106" s="7">
        <f t="shared" si="111"/>
        <v>588</v>
      </c>
      <c r="AC106" s="7">
        <f t="shared" si="111"/>
        <v>1468</v>
      </c>
      <c r="AD106" s="7">
        <f t="shared" si="111"/>
        <v>418</v>
      </c>
      <c r="AE106" s="7">
        <f t="shared" si="111"/>
        <v>2154</v>
      </c>
      <c r="AF106" s="7">
        <f t="shared" si="111"/>
        <v>2291</v>
      </c>
      <c r="AG106" s="7">
        <f t="shared" si="111"/>
        <v>1195</v>
      </c>
      <c r="AH106" s="7">
        <f t="shared" si="111"/>
        <v>1044</v>
      </c>
      <c r="AI106" s="7">
        <f t="shared" si="111"/>
        <v>1322</v>
      </c>
      <c r="AJ106" s="7">
        <f t="shared" si="111"/>
        <v>1864</v>
      </c>
      <c r="AK106" s="7">
        <f t="shared" si="111"/>
        <v>538</v>
      </c>
      <c r="AL106" s="7">
        <f t="shared" si="111"/>
        <v>717</v>
      </c>
      <c r="AM106" s="7">
        <f t="shared" si="111"/>
        <v>2032</v>
      </c>
      <c r="AN106" s="7">
        <f t="shared" si="111"/>
        <v>1276</v>
      </c>
      <c r="AO106" s="7">
        <f t="shared" si="111"/>
        <v>1397</v>
      </c>
      <c r="AP106" s="7">
        <f t="shared" si="111"/>
        <v>2132</v>
      </c>
      <c r="AQ106" s="7">
        <f t="shared" si="111"/>
        <v>116</v>
      </c>
      <c r="AR106" s="7">
        <f t="shared" si="111"/>
        <v>1445</v>
      </c>
      <c r="AS106" s="7">
        <f t="shared" si="111"/>
        <v>215</v>
      </c>
      <c r="AT106" s="7">
        <f t="shared" si="111"/>
        <v>2230</v>
      </c>
      <c r="AU106" s="7">
        <f t="shared" si="111"/>
        <v>1045</v>
      </c>
      <c r="AV106" s="7">
        <f t="shared" si="111"/>
        <v>378</v>
      </c>
      <c r="AW106" s="7">
        <f t="shared" si="111"/>
        <v>551</v>
      </c>
      <c r="AX106" s="7">
        <f t="shared" si="111"/>
        <v>1000</v>
      </c>
      <c r="AY106" s="7">
        <f t="shared" si="111"/>
        <v>1050</v>
      </c>
      <c r="AZ106" s="7">
        <f t="shared" si="111"/>
        <v>362</v>
      </c>
      <c r="BA106" s="47">
        <f t="shared" si="111"/>
        <v>400</v>
      </c>
      <c r="BB106" s="7">
        <f t="shared" si="111"/>
        <v>1665</v>
      </c>
      <c r="BC106" s="7">
        <f t="shared" si="111"/>
        <v>809</v>
      </c>
      <c r="BD106" s="7">
        <f t="shared" si="111"/>
        <v>610</v>
      </c>
      <c r="BE106" s="7">
        <f t="shared" si="111"/>
        <v>638</v>
      </c>
      <c r="BF106" s="7">
        <f t="shared" si="111"/>
        <v>2092</v>
      </c>
      <c r="BG106" s="7">
        <f t="shared" si="111"/>
        <v>796</v>
      </c>
      <c r="BH106" s="7">
        <f t="shared" si="111"/>
        <v>239</v>
      </c>
      <c r="BI106" s="7">
        <f t="shared" si="111"/>
        <v>1953</v>
      </c>
      <c r="BJ106" s="7">
        <f t="shared" si="111"/>
        <v>1455</v>
      </c>
      <c r="BK106" s="7">
        <f t="shared" si="111"/>
        <v>1981</v>
      </c>
      <c r="BL106" s="7">
        <f t="shared" si="111"/>
        <v>827</v>
      </c>
    </row>
    <row r="107" ht="13.5" customHeight="1">
      <c r="A107" s="51">
        <v>45759.0</v>
      </c>
      <c r="B107" s="37" t="s">
        <v>74</v>
      </c>
      <c r="C107" s="38"/>
      <c r="D107" s="39" t="s">
        <v>54</v>
      </c>
      <c r="E107" s="40">
        <f t="shared" si="2"/>
        <v>116</v>
      </c>
      <c r="F107" s="41">
        <v>0.0</v>
      </c>
      <c r="G107" s="41">
        <v>16.0</v>
      </c>
      <c r="H107" s="42">
        <f t="shared" si="22"/>
        <v>16</v>
      </c>
      <c r="I107" s="38"/>
      <c r="J107" s="43" t="s">
        <v>50</v>
      </c>
      <c r="K107" s="40">
        <f t="shared" si="4"/>
        <v>378</v>
      </c>
      <c r="L107" s="44">
        <v>4.0</v>
      </c>
      <c r="M107" s="44">
        <v>21.0</v>
      </c>
      <c r="N107" s="42">
        <f t="shared" si="5"/>
        <v>33</v>
      </c>
      <c r="O107" s="38"/>
      <c r="P107" s="45" t="s">
        <v>72</v>
      </c>
      <c r="Q107" s="38"/>
      <c r="R107" s="45">
        <f>MIN(Rules!$E$2,(MAX(H107/N107,N107/H107)))</f>
        <v>2</v>
      </c>
      <c r="S107" s="45">
        <f>VLOOKUP(B107,Rules!A:B,2,FALSE)</f>
        <v>50</v>
      </c>
      <c r="T107" s="38"/>
      <c r="U107" s="46">
        <f>1/(10^(-(E107+(IF(P107="Y",Rules!$I$2,0))-K107)/Rules!$E$12)+1)</f>
        <v>0.373839759</v>
      </c>
      <c r="V107" s="47">
        <f t="shared" si="6"/>
        <v>-37</v>
      </c>
      <c r="W107" s="47">
        <f t="shared" si="7"/>
        <v>37</v>
      </c>
      <c r="X107" s="47"/>
      <c r="Y107" s="47"/>
      <c r="Z107" s="48"/>
      <c r="AA107" s="7">
        <f t="shared" ref="AA107:BL107" si="112">IF($D107=AA$1,$E107+$V107,(IF($J107=AA$1,$K107+$W107,AA106)))</f>
        <v>1541</v>
      </c>
      <c r="AB107" s="7">
        <f t="shared" si="112"/>
        <v>588</v>
      </c>
      <c r="AC107" s="7">
        <f t="shared" si="112"/>
        <v>1468</v>
      </c>
      <c r="AD107" s="7">
        <f t="shared" si="112"/>
        <v>418</v>
      </c>
      <c r="AE107" s="7">
        <f t="shared" si="112"/>
        <v>2154</v>
      </c>
      <c r="AF107" s="7">
        <f t="shared" si="112"/>
        <v>2291</v>
      </c>
      <c r="AG107" s="7">
        <f t="shared" si="112"/>
        <v>1195</v>
      </c>
      <c r="AH107" s="7">
        <f t="shared" si="112"/>
        <v>1044</v>
      </c>
      <c r="AI107" s="7">
        <f t="shared" si="112"/>
        <v>1322</v>
      </c>
      <c r="AJ107" s="7">
        <f t="shared" si="112"/>
        <v>1864</v>
      </c>
      <c r="AK107" s="7">
        <f t="shared" si="112"/>
        <v>538</v>
      </c>
      <c r="AL107" s="7">
        <f t="shared" si="112"/>
        <v>717</v>
      </c>
      <c r="AM107" s="7">
        <f t="shared" si="112"/>
        <v>2032</v>
      </c>
      <c r="AN107" s="7">
        <f t="shared" si="112"/>
        <v>1276</v>
      </c>
      <c r="AO107" s="7">
        <f t="shared" si="112"/>
        <v>1397</v>
      </c>
      <c r="AP107" s="7">
        <f t="shared" si="112"/>
        <v>2132</v>
      </c>
      <c r="AQ107" s="7">
        <f t="shared" si="112"/>
        <v>79</v>
      </c>
      <c r="AR107" s="7">
        <f t="shared" si="112"/>
        <v>1445</v>
      </c>
      <c r="AS107" s="7">
        <f t="shared" si="112"/>
        <v>215</v>
      </c>
      <c r="AT107" s="7">
        <f t="shared" si="112"/>
        <v>2230</v>
      </c>
      <c r="AU107" s="7">
        <f t="shared" si="112"/>
        <v>1045</v>
      </c>
      <c r="AV107" s="7">
        <f t="shared" si="112"/>
        <v>415</v>
      </c>
      <c r="AW107" s="7">
        <f t="shared" si="112"/>
        <v>551</v>
      </c>
      <c r="AX107" s="7">
        <f t="shared" si="112"/>
        <v>1000</v>
      </c>
      <c r="AY107" s="7">
        <f t="shared" si="112"/>
        <v>1050</v>
      </c>
      <c r="AZ107" s="7">
        <f t="shared" si="112"/>
        <v>362</v>
      </c>
      <c r="BA107" s="47">
        <f t="shared" si="112"/>
        <v>400</v>
      </c>
      <c r="BB107" s="7">
        <f t="shared" si="112"/>
        <v>1665</v>
      </c>
      <c r="BC107" s="7">
        <f t="shared" si="112"/>
        <v>809</v>
      </c>
      <c r="BD107" s="7">
        <f t="shared" si="112"/>
        <v>610</v>
      </c>
      <c r="BE107" s="7">
        <f t="shared" si="112"/>
        <v>638</v>
      </c>
      <c r="BF107" s="7">
        <f t="shared" si="112"/>
        <v>2092</v>
      </c>
      <c r="BG107" s="7">
        <f t="shared" si="112"/>
        <v>796</v>
      </c>
      <c r="BH107" s="7">
        <f t="shared" si="112"/>
        <v>239</v>
      </c>
      <c r="BI107" s="7">
        <f t="shared" si="112"/>
        <v>1953</v>
      </c>
      <c r="BJ107" s="7">
        <f t="shared" si="112"/>
        <v>1455</v>
      </c>
      <c r="BK107" s="7">
        <f t="shared" si="112"/>
        <v>1981</v>
      </c>
      <c r="BL107" s="7">
        <f t="shared" si="112"/>
        <v>827</v>
      </c>
    </row>
    <row r="108" ht="13.5" customHeight="1">
      <c r="A108" s="51">
        <v>45760.0</v>
      </c>
      <c r="B108" s="37" t="s">
        <v>74</v>
      </c>
      <c r="C108" s="38"/>
      <c r="D108" s="39" t="s">
        <v>48</v>
      </c>
      <c r="E108" s="40">
        <f t="shared" si="2"/>
        <v>538</v>
      </c>
      <c r="F108" s="41">
        <v>0.0</v>
      </c>
      <c r="G108" s="41">
        <v>15.0</v>
      </c>
      <c r="H108" s="42">
        <f t="shared" si="22"/>
        <v>15</v>
      </c>
      <c r="I108" s="38"/>
      <c r="J108" s="43" t="s">
        <v>43</v>
      </c>
      <c r="K108" s="40">
        <f t="shared" si="4"/>
        <v>588</v>
      </c>
      <c r="L108" s="44">
        <v>1.0</v>
      </c>
      <c r="M108" s="44">
        <v>13.0</v>
      </c>
      <c r="N108" s="42">
        <f t="shared" si="5"/>
        <v>16</v>
      </c>
      <c r="O108" s="38"/>
      <c r="P108" s="45" t="s">
        <v>72</v>
      </c>
      <c r="Q108" s="38"/>
      <c r="R108" s="45">
        <f>MIN(Rules!$E$2,(MAX(H108/N108,N108/H108)))</f>
        <v>1.066666667</v>
      </c>
      <c r="S108" s="45">
        <f>VLOOKUP(B108,Rules!A:B,2,FALSE)</f>
        <v>50</v>
      </c>
      <c r="T108" s="38"/>
      <c r="U108" s="46">
        <f>1/(10^(-(E108+(IF(P108="Y",Rules!$I$2,0))-K108)/Rules!$E$12)+1)</f>
        <v>0.6131368202</v>
      </c>
      <c r="V108" s="47">
        <f t="shared" si="6"/>
        <v>-33</v>
      </c>
      <c r="W108" s="47">
        <f t="shared" si="7"/>
        <v>33</v>
      </c>
      <c r="X108" s="47"/>
      <c r="Y108" s="47"/>
      <c r="Z108" s="48"/>
      <c r="AA108" s="7">
        <f t="shared" ref="AA108:BL108" si="113">IF($D108=AA$1,$E108+$V108,(IF($J108=AA$1,$K108+$W108,AA107)))</f>
        <v>1541</v>
      </c>
      <c r="AB108" s="7">
        <f t="shared" si="113"/>
        <v>621</v>
      </c>
      <c r="AC108" s="7">
        <f t="shared" si="113"/>
        <v>1468</v>
      </c>
      <c r="AD108" s="7">
        <f t="shared" si="113"/>
        <v>418</v>
      </c>
      <c r="AE108" s="7">
        <f t="shared" si="113"/>
        <v>2154</v>
      </c>
      <c r="AF108" s="7">
        <f t="shared" si="113"/>
        <v>2291</v>
      </c>
      <c r="AG108" s="7">
        <f t="shared" si="113"/>
        <v>1195</v>
      </c>
      <c r="AH108" s="7">
        <f t="shared" si="113"/>
        <v>1044</v>
      </c>
      <c r="AI108" s="7">
        <f t="shared" si="113"/>
        <v>1322</v>
      </c>
      <c r="AJ108" s="7">
        <f t="shared" si="113"/>
        <v>1864</v>
      </c>
      <c r="AK108" s="7">
        <f t="shared" si="113"/>
        <v>505</v>
      </c>
      <c r="AL108" s="7">
        <f t="shared" si="113"/>
        <v>717</v>
      </c>
      <c r="AM108" s="7">
        <f t="shared" si="113"/>
        <v>2032</v>
      </c>
      <c r="AN108" s="7">
        <f t="shared" si="113"/>
        <v>1276</v>
      </c>
      <c r="AO108" s="7">
        <f t="shared" si="113"/>
        <v>1397</v>
      </c>
      <c r="AP108" s="7">
        <f t="shared" si="113"/>
        <v>2132</v>
      </c>
      <c r="AQ108" s="7">
        <f t="shared" si="113"/>
        <v>79</v>
      </c>
      <c r="AR108" s="7">
        <f t="shared" si="113"/>
        <v>1445</v>
      </c>
      <c r="AS108" s="7">
        <f t="shared" si="113"/>
        <v>215</v>
      </c>
      <c r="AT108" s="7">
        <f t="shared" si="113"/>
        <v>2230</v>
      </c>
      <c r="AU108" s="7">
        <f t="shared" si="113"/>
        <v>1045</v>
      </c>
      <c r="AV108" s="7">
        <f t="shared" si="113"/>
        <v>415</v>
      </c>
      <c r="AW108" s="7">
        <f t="shared" si="113"/>
        <v>551</v>
      </c>
      <c r="AX108" s="7">
        <f t="shared" si="113"/>
        <v>1000</v>
      </c>
      <c r="AY108" s="7">
        <f t="shared" si="113"/>
        <v>1050</v>
      </c>
      <c r="AZ108" s="7">
        <f t="shared" si="113"/>
        <v>362</v>
      </c>
      <c r="BA108" s="47">
        <f t="shared" si="113"/>
        <v>400</v>
      </c>
      <c r="BB108" s="7">
        <f t="shared" si="113"/>
        <v>1665</v>
      </c>
      <c r="BC108" s="7">
        <f t="shared" si="113"/>
        <v>809</v>
      </c>
      <c r="BD108" s="7">
        <f t="shared" si="113"/>
        <v>610</v>
      </c>
      <c r="BE108" s="7">
        <f t="shared" si="113"/>
        <v>638</v>
      </c>
      <c r="BF108" s="7">
        <f t="shared" si="113"/>
        <v>2092</v>
      </c>
      <c r="BG108" s="7">
        <f t="shared" si="113"/>
        <v>796</v>
      </c>
      <c r="BH108" s="7">
        <f t="shared" si="113"/>
        <v>239</v>
      </c>
      <c r="BI108" s="7">
        <f t="shared" si="113"/>
        <v>1953</v>
      </c>
      <c r="BJ108" s="7">
        <f t="shared" si="113"/>
        <v>1455</v>
      </c>
      <c r="BK108" s="7">
        <f t="shared" si="113"/>
        <v>1981</v>
      </c>
      <c r="BL108" s="7">
        <f t="shared" si="113"/>
        <v>827</v>
      </c>
    </row>
    <row r="109" ht="13.5" customHeight="1">
      <c r="A109" s="51">
        <v>45760.0</v>
      </c>
      <c r="B109" s="37" t="s">
        <v>74</v>
      </c>
      <c r="C109" s="38"/>
      <c r="D109" s="39" t="s">
        <v>53</v>
      </c>
      <c r="E109" s="40">
        <f t="shared" si="2"/>
        <v>239</v>
      </c>
      <c r="F109" s="41">
        <v>1.0</v>
      </c>
      <c r="G109" s="41">
        <v>11.0</v>
      </c>
      <c r="H109" s="42">
        <f t="shared" si="22"/>
        <v>14</v>
      </c>
      <c r="I109" s="38"/>
      <c r="J109" s="43" t="s">
        <v>49</v>
      </c>
      <c r="K109" s="40">
        <f t="shared" si="4"/>
        <v>418</v>
      </c>
      <c r="L109" s="44">
        <v>4.0</v>
      </c>
      <c r="M109" s="44">
        <v>32.0</v>
      </c>
      <c r="N109" s="42">
        <f t="shared" si="5"/>
        <v>44</v>
      </c>
      <c r="O109" s="38"/>
      <c r="P109" s="45" t="s">
        <v>72</v>
      </c>
      <c r="Q109" s="38"/>
      <c r="R109" s="45">
        <f>MIN(Rules!$E$2,(MAX(H109/N109,N109/H109)))</f>
        <v>2</v>
      </c>
      <c r="S109" s="45">
        <f>VLOOKUP(B109,Rules!A:B,2,FALSE)</f>
        <v>50</v>
      </c>
      <c r="T109" s="38"/>
      <c r="U109" s="46">
        <f>1/(10^(-(E109+(IF(P109="Y",Rules!$I$2,0))-K109)/Rules!$E$12)+1)</f>
        <v>0.4666620516</v>
      </c>
      <c r="V109" s="47">
        <f t="shared" si="6"/>
        <v>-47</v>
      </c>
      <c r="W109" s="47">
        <f t="shared" si="7"/>
        <v>47</v>
      </c>
      <c r="X109" s="47"/>
      <c r="Y109" s="47"/>
      <c r="Z109" s="48"/>
      <c r="AA109" s="7">
        <f t="shared" ref="AA109:BL109" si="114">IF($D109=AA$1,$E109+$V109,(IF($J109=AA$1,$K109+$W109,AA108)))</f>
        <v>1541</v>
      </c>
      <c r="AB109" s="7">
        <f t="shared" si="114"/>
        <v>621</v>
      </c>
      <c r="AC109" s="7">
        <f t="shared" si="114"/>
        <v>1468</v>
      </c>
      <c r="AD109" s="7">
        <f t="shared" si="114"/>
        <v>465</v>
      </c>
      <c r="AE109" s="7">
        <f t="shared" si="114"/>
        <v>2154</v>
      </c>
      <c r="AF109" s="7">
        <f t="shared" si="114"/>
        <v>2291</v>
      </c>
      <c r="AG109" s="7">
        <f t="shared" si="114"/>
        <v>1195</v>
      </c>
      <c r="AH109" s="7">
        <f t="shared" si="114"/>
        <v>1044</v>
      </c>
      <c r="AI109" s="7">
        <f t="shared" si="114"/>
        <v>1322</v>
      </c>
      <c r="AJ109" s="7">
        <f t="shared" si="114"/>
        <v>1864</v>
      </c>
      <c r="AK109" s="7">
        <f t="shared" si="114"/>
        <v>505</v>
      </c>
      <c r="AL109" s="7">
        <f t="shared" si="114"/>
        <v>717</v>
      </c>
      <c r="AM109" s="7">
        <f t="shared" si="114"/>
        <v>2032</v>
      </c>
      <c r="AN109" s="7">
        <f t="shared" si="114"/>
        <v>1276</v>
      </c>
      <c r="AO109" s="7">
        <f t="shared" si="114"/>
        <v>1397</v>
      </c>
      <c r="AP109" s="7">
        <f t="shared" si="114"/>
        <v>2132</v>
      </c>
      <c r="AQ109" s="7">
        <f t="shared" si="114"/>
        <v>79</v>
      </c>
      <c r="AR109" s="7">
        <f t="shared" si="114"/>
        <v>1445</v>
      </c>
      <c r="AS109" s="7">
        <f t="shared" si="114"/>
        <v>215</v>
      </c>
      <c r="AT109" s="7">
        <f t="shared" si="114"/>
        <v>2230</v>
      </c>
      <c r="AU109" s="7">
        <f t="shared" si="114"/>
        <v>1045</v>
      </c>
      <c r="AV109" s="7">
        <f t="shared" si="114"/>
        <v>415</v>
      </c>
      <c r="AW109" s="7">
        <f t="shared" si="114"/>
        <v>551</v>
      </c>
      <c r="AX109" s="7">
        <f t="shared" si="114"/>
        <v>1000</v>
      </c>
      <c r="AY109" s="7">
        <f t="shared" si="114"/>
        <v>1050</v>
      </c>
      <c r="AZ109" s="7">
        <f t="shared" si="114"/>
        <v>362</v>
      </c>
      <c r="BA109" s="47">
        <f t="shared" si="114"/>
        <v>400</v>
      </c>
      <c r="BB109" s="7">
        <f t="shared" si="114"/>
        <v>1665</v>
      </c>
      <c r="BC109" s="7">
        <f t="shared" si="114"/>
        <v>809</v>
      </c>
      <c r="BD109" s="7">
        <f t="shared" si="114"/>
        <v>610</v>
      </c>
      <c r="BE109" s="7">
        <f t="shared" si="114"/>
        <v>638</v>
      </c>
      <c r="BF109" s="7">
        <f t="shared" si="114"/>
        <v>2092</v>
      </c>
      <c r="BG109" s="7">
        <f t="shared" si="114"/>
        <v>796</v>
      </c>
      <c r="BH109" s="7">
        <f t="shared" si="114"/>
        <v>192</v>
      </c>
      <c r="BI109" s="7">
        <f t="shared" si="114"/>
        <v>1953</v>
      </c>
      <c r="BJ109" s="7">
        <f t="shared" si="114"/>
        <v>1455</v>
      </c>
      <c r="BK109" s="7">
        <f t="shared" si="114"/>
        <v>1981</v>
      </c>
      <c r="BL109" s="7">
        <f t="shared" si="114"/>
        <v>827</v>
      </c>
    </row>
    <row r="110" ht="13.5" customHeight="1">
      <c r="A110" s="51">
        <v>45766.0</v>
      </c>
      <c r="B110" s="37" t="s">
        <v>75</v>
      </c>
      <c r="C110" s="38"/>
      <c r="D110" s="39" t="s">
        <v>26</v>
      </c>
      <c r="E110" s="40">
        <f t="shared" si="2"/>
        <v>1864</v>
      </c>
      <c r="F110" s="41">
        <v>1.0</v>
      </c>
      <c r="G110" s="41">
        <v>25.0</v>
      </c>
      <c r="H110" s="42">
        <f t="shared" si="22"/>
        <v>28</v>
      </c>
      <c r="I110" s="38"/>
      <c r="J110" s="43" t="s">
        <v>27</v>
      </c>
      <c r="K110" s="40">
        <f t="shared" si="4"/>
        <v>1665</v>
      </c>
      <c r="L110" s="44">
        <v>2.0</v>
      </c>
      <c r="M110" s="44">
        <v>19.0</v>
      </c>
      <c r="N110" s="42">
        <f t="shared" si="5"/>
        <v>25</v>
      </c>
      <c r="O110" s="38"/>
      <c r="P110" s="45" t="s">
        <v>72</v>
      </c>
      <c r="Q110" s="38"/>
      <c r="R110" s="45">
        <f>MIN(Rules!$E$2,(MAX(H110/N110,N110/H110)))</f>
        <v>1.12</v>
      </c>
      <c r="S110" s="45">
        <f>VLOOKUP(B110,Rules!A:B,2,FALSE)</f>
        <v>60</v>
      </c>
      <c r="T110" s="38"/>
      <c r="U110" s="46">
        <f>1/(10^(-(E110+(IF(P110="Y",Rules!$I$2,0))-K110)/Rules!$E$12)+1)</f>
        <v>0.8330228916</v>
      </c>
      <c r="V110" s="47">
        <f t="shared" si="6"/>
        <v>11</v>
      </c>
      <c r="W110" s="47">
        <f t="shared" si="7"/>
        <v>-11</v>
      </c>
      <c r="X110" s="47"/>
      <c r="Y110" s="47"/>
      <c r="Z110" s="48"/>
      <c r="AA110" s="7">
        <f t="shared" ref="AA110:BL110" si="115">IF($D110=AA$1,$E110+$V110,(IF($J110=AA$1,$K110+$W110,AA109)))</f>
        <v>1541</v>
      </c>
      <c r="AB110" s="7">
        <f t="shared" si="115"/>
        <v>621</v>
      </c>
      <c r="AC110" s="7">
        <f t="shared" si="115"/>
        <v>1468</v>
      </c>
      <c r="AD110" s="7">
        <f t="shared" si="115"/>
        <v>465</v>
      </c>
      <c r="AE110" s="7">
        <f t="shared" si="115"/>
        <v>2154</v>
      </c>
      <c r="AF110" s="7">
        <f t="shared" si="115"/>
        <v>2291</v>
      </c>
      <c r="AG110" s="7">
        <f t="shared" si="115"/>
        <v>1195</v>
      </c>
      <c r="AH110" s="7">
        <f t="shared" si="115"/>
        <v>1044</v>
      </c>
      <c r="AI110" s="7">
        <f t="shared" si="115"/>
        <v>1322</v>
      </c>
      <c r="AJ110" s="7">
        <f t="shared" si="115"/>
        <v>1875</v>
      </c>
      <c r="AK110" s="7">
        <f t="shared" si="115"/>
        <v>505</v>
      </c>
      <c r="AL110" s="7">
        <f t="shared" si="115"/>
        <v>717</v>
      </c>
      <c r="AM110" s="7">
        <f t="shared" si="115"/>
        <v>2032</v>
      </c>
      <c r="AN110" s="7">
        <f t="shared" si="115"/>
        <v>1276</v>
      </c>
      <c r="AO110" s="7">
        <f t="shared" si="115"/>
        <v>1397</v>
      </c>
      <c r="AP110" s="7">
        <f t="shared" si="115"/>
        <v>2132</v>
      </c>
      <c r="AQ110" s="7">
        <f t="shared" si="115"/>
        <v>79</v>
      </c>
      <c r="AR110" s="7">
        <f t="shared" si="115"/>
        <v>1445</v>
      </c>
      <c r="AS110" s="7">
        <f t="shared" si="115"/>
        <v>215</v>
      </c>
      <c r="AT110" s="7">
        <f t="shared" si="115"/>
        <v>2230</v>
      </c>
      <c r="AU110" s="7">
        <f t="shared" si="115"/>
        <v>1045</v>
      </c>
      <c r="AV110" s="7">
        <f t="shared" si="115"/>
        <v>415</v>
      </c>
      <c r="AW110" s="7">
        <f t="shared" si="115"/>
        <v>551</v>
      </c>
      <c r="AX110" s="7">
        <f t="shared" si="115"/>
        <v>1000</v>
      </c>
      <c r="AY110" s="7">
        <f t="shared" si="115"/>
        <v>1050</v>
      </c>
      <c r="AZ110" s="7">
        <f t="shared" si="115"/>
        <v>362</v>
      </c>
      <c r="BA110" s="47">
        <f t="shared" si="115"/>
        <v>400</v>
      </c>
      <c r="BB110" s="7">
        <f t="shared" si="115"/>
        <v>1654</v>
      </c>
      <c r="BC110" s="7">
        <f t="shared" si="115"/>
        <v>809</v>
      </c>
      <c r="BD110" s="7">
        <f t="shared" si="115"/>
        <v>610</v>
      </c>
      <c r="BE110" s="7">
        <f t="shared" si="115"/>
        <v>638</v>
      </c>
      <c r="BF110" s="7">
        <f t="shared" si="115"/>
        <v>2092</v>
      </c>
      <c r="BG110" s="7">
        <f t="shared" si="115"/>
        <v>796</v>
      </c>
      <c r="BH110" s="7">
        <f t="shared" si="115"/>
        <v>192</v>
      </c>
      <c r="BI110" s="7">
        <f t="shared" si="115"/>
        <v>1953</v>
      </c>
      <c r="BJ110" s="7">
        <f t="shared" si="115"/>
        <v>1455</v>
      </c>
      <c r="BK110" s="7">
        <f t="shared" si="115"/>
        <v>1981</v>
      </c>
      <c r="BL110" s="7">
        <f t="shared" si="115"/>
        <v>827</v>
      </c>
    </row>
    <row r="111" ht="13.5" customHeight="1">
      <c r="A111" s="51">
        <v>45766.0</v>
      </c>
      <c r="B111" s="37" t="s">
        <v>75</v>
      </c>
      <c r="C111" s="38"/>
      <c r="D111" s="39" t="s">
        <v>22</v>
      </c>
      <c r="E111" s="40">
        <f t="shared" si="2"/>
        <v>2132</v>
      </c>
      <c r="F111" s="41">
        <v>3.0</v>
      </c>
      <c r="G111" s="41">
        <v>24.0</v>
      </c>
      <c r="H111" s="42">
        <f t="shared" si="22"/>
        <v>33</v>
      </c>
      <c r="I111" s="38"/>
      <c r="J111" s="43" t="s">
        <v>23</v>
      </c>
      <c r="K111" s="40">
        <f t="shared" si="4"/>
        <v>2032</v>
      </c>
      <c r="L111" s="44">
        <v>0.0</v>
      </c>
      <c r="M111" s="44">
        <v>21.0</v>
      </c>
      <c r="N111" s="42">
        <f t="shared" si="5"/>
        <v>21</v>
      </c>
      <c r="O111" s="38"/>
      <c r="P111" s="45" t="s">
        <v>72</v>
      </c>
      <c r="Q111" s="38"/>
      <c r="R111" s="45">
        <f>MIN(Rules!$E$2,(MAX(H111/N111,N111/H111)))</f>
        <v>1.571428571</v>
      </c>
      <c r="S111" s="45">
        <f>VLOOKUP(B111,Rules!A:B,2,FALSE)</f>
        <v>60</v>
      </c>
      <c r="T111" s="38"/>
      <c r="U111" s="46">
        <f>1/(10^(-(E111+(IF(P111="Y",Rules!$I$2,0))-K111)/Rules!$E$12)+1)</f>
        <v>0.7597469266</v>
      </c>
      <c r="V111" s="47">
        <f t="shared" si="6"/>
        <v>23</v>
      </c>
      <c r="W111" s="47">
        <f t="shared" si="7"/>
        <v>-23</v>
      </c>
      <c r="X111" s="47"/>
      <c r="Y111" s="47"/>
      <c r="Z111" s="48"/>
      <c r="AA111" s="7">
        <f t="shared" ref="AA111:BL111" si="116">IF($D111=AA$1,$E111+$V111,(IF($J111=AA$1,$K111+$W111,AA110)))</f>
        <v>1541</v>
      </c>
      <c r="AB111" s="7">
        <f t="shared" si="116"/>
        <v>621</v>
      </c>
      <c r="AC111" s="7">
        <f t="shared" si="116"/>
        <v>1468</v>
      </c>
      <c r="AD111" s="7">
        <f t="shared" si="116"/>
        <v>465</v>
      </c>
      <c r="AE111" s="7">
        <f t="shared" si="116"/>
        <v>2154</v>
      </c>
      <c r="AF111" s="7">
        <f t="shared" si="116"/>
        <v>2291</v>
      </c>
      <c r="AG111" s="7">
        <f t="shared" si="116"/>
        <v>1195</v>
      </c>
      <c r="AH111" s="7">
        <f t="shared" si="116"/>
        <v>1044</v>
      </c>
      <c r="AI111" s="7">
        <f t="shared" si="116"/>
        <v>1322</v>
      </c>
      <c r="AJ111" s="7">
        <f t="shared" si="116"/>
        <v>1875</v>
      </c>
      <c r="AK111" s="7">
        <f t="shared" si="116"/>
        <v>505</v>
      </c>
      <c r="AL111" s="7">
        <f t="shared" si="116"/>
        <v>717</v>
      </c>
      <c r="AM111" s="7">
        <f t="shared" si="116"/>
        <v>2009</v>
      </c>
      <c r="AN111" s="7">
        <f t="shared" si="116"/>
        <v>1276</v>
      </c>
      <c r="AO111" s="7">
        <f t="shared" si="116"/>
        <v>1397</v>
      </c>
      <c r="AP111" s="7">
        <f t="shared" si="116"/>
        <v>2155</v>
      </c>
      <c r="AQ111" s="7">
        <f t="shared" si="116"/>
        <v>79</v>
      </c>
      <c r="AR111" s="7">
        <f t="shared" si="116"/>
        <v>1445</v>
      </c>
      <c r="AS111" s="7">
        <f t="shared" si="116"/>
        <v>215</v>
      </c>
      <c r="AT111" s="7">
        <f t="shared" si="116"/>
        <v>2230</v>
      </c>
      <c r="AU111" s="7">
        <f t="shared" si="116"/>
        <v>1045</v>
      </c>
      <c r="AV111" s="7">
        <f t="shared" si="116"/>
        <v>415</v>
      </c>
      <c r="AW111" s="7">
        <f t="shared" si="116"/>
        <v>551</v>
      </c>
      <c r="AX111" s="7">
        <f t="shared" si="116"/>
        <v>1000</v>
      </c>
      <c r="AY111" s="7">
        <f t="shared" si="116"/>
        <v>1050</v>
      </c>
      <c r="AZ111" s="7">
        <f t="shared" si="116"/>
        <v>362</v>
      </c>
      <c r="BA111" s="47">
        <f t="shared" si="116"/>
        <v>400</v>
      </c>
      <c r="BB111" s="7">
        <f t="shared" si="116"/>
        <v>1654</v>
      </c>
      <c r="BC111" s="7">
        <f t="shared" si="116"/>
        <v>809</v>
      </c>
      <c r="BD111" s="7">
        <f t="shared" si="116"/>
        <v>610</v>
      </c>
      <c r="BE111" s="7">
        <f t="shared" si="116"/>
        <v>638</v>
      </c>
      <c r="BF111" s="7">
        <f t="shared" si="116"/>
        <v>2092</v>
      </c>
      <c r="BG111" s="7">
        <f t="shared" si="116"/>
        <v>796</v>
      </c>
      <c r="BH111" s="7">
        <f t="shared" si="116"/>
        <v>192</v>
      </c>
      <c r="BI111" s="7">
        <f t="shared" si="116"/>
        <v>1953</v>
      </c>
      <c r="BJ111" s="7">
        <f t="shared" si="116"/>
        <v>1455</v>
      </c>
      <c r="BK111" s="7">
        <f t="shared" si="116"/>
        <v>1981</v>
      </c>
      <c r="BL111" s="7">
        <f t="shared" si="116"/>
        <v>827</v>
      </c>
    </row>
    <row r="112" ht="13.5" customHeight="1">
      <c r="A112" s="51">
        <v>45766.0</v>
      </c>
      <c r="B112" s="37" t="s">
        <v>75</v>
      </c>
      <c r="C112" s="38"/>
      <c r="D112" s="39" t="s">
        <v>24</v>
      </c>
      <c r="E112" s="40">
        <f t="shared" si="2"/>
        <v>1981</v>
      </c>
      <c r="F112" s="41">
        <v>2.0</v>
      </c>
      <c r="G112" s="41">
        <v>24.0</v>
      </c>
      <c r="H112" s="42">
        <f t="shared" si="22"/>
        <v>30</v>
      </c>
      <c r="I112" s="38"/>
      <c r="J112" s="43" t="s">
        <v>30</v>
      </c>
      <c r="K112" s="40">
        <f t="shared" si="4"/>
        <v>1541</v>
      </c>
      <c r="L112" s="44">
        <v>0.0</v>
      </c>
      <c r="M112" s="44">
        <v>29.0</v>
      </c>
      <c r="N112" s="42">
        <f t="shared" si="5"/>
        <v>29</v>
      </c>
      <c r="O112" s="38"/>
      <c r="P112" s="45" t="s">
        <v>72</v>
      </c>
      <c r="Q112" s="38"/>
      <c r="R112" s="45">
        <f>MIN(Rules!$E$2,(MAX(H112/N112,N112/H112)))</f>
        <v>1.034482759</v>
      </c>
      <c r="S112" s="45">
        <f>VLOOKUP(B112,Rules!A:B,2,FALSE)</f>
        <v>60</v>
      </c>
      <c r="T112" s="38"/>
      <c r="U112" s="46">
        <f>1/(10^(-(E112+(IF(P112="Y",Rules!$I$2,0))-K112)/Rules!$E$12)+1)</f>
        <v>0.9380252841</v>
      </c>
      <c r="V112" s="47">
        <f t="shared" si="6"/>
        <v>4</v>
      </c>
      <c r="W112" s="47">
        <f t="shared" si="7"/>
        <v>-4</v>
      </c>
      <c r="X112" s="47"/>
      <c r="Y112" s="47"/>
      <c r="Z112" s="48"/>
      <c r="AA112" s="7">
        <f t="shared" ref="AA112:BL112" si="117">IF($D112=AA$1,$E112+$V112,(IF($J112=AA$1,$K112+$W112,AA111)))</f>
        <v>1537</v>
      </c>
      <c r="AB112" s="7">
        <f t="shared" si="117"/>
        <v>621</v>
      </c>
      <c r="AC112" s="7">
        <f t="shared" si="117"/>
        <v>1468</v>
      </c>
      <c r="AD112" s="7">
        <f t="shared" si="117"/>
        <v>465</v>
      </c>
      <c r="AE112" s="7">
        <f t="shared" si="117"/>
        <v>2154</v>
      </c>
      <c r="AF112" s="7">
        <f t="shared" si="117"/>
        <v>2291</v>
      </c>
      <c r="AG112" s="7">
        <f t="shared" si="117"/>
        <v>1195</v>
      </c>
      <c r="AH112" s="7">
        <f t="shared" si="117"/>
        <v>1044</v>
      </c>
      <c r="AI112" s="7">
        <f t="shared" si="117"/>
        <v>1322</v>
      </c>
      <c r="AJ112" s="7">
        <f t="shared" si="117"/>
        <v>1875</v>
      </c>
      <c r="AK112" s="7">
        <f t="shared" si="117"/>
        <v>505</v>
      </c>
      <c r="AL112" s="7">
        <f t="shared" si="117"/>
        <v>717</v>
      </c>
      <c r="AM112" s="7">
        <f t="shared" si="117"/>
        <v>2009</v>
      </c>
      <c r="AN112" s="7">
        <f t="shared" si="117"/>
        <v>1276</v>
      </c>
      <c r="AO112" s="7">
        <f t="shared" si="117"/>
        <v>1397</v>
      </c>
      <c r="AP112" s="7">
        <f t="shared" si="117"/>
        <v>2155</v>
      </c>
      <c r="AQ112" s="7">
        <f t="shared" si="117"/>
        <v>79</v>
      </c>
      <c r="AR112" s="7">
        <f t="shared" si="117"/>
        <v>1445</v>
      </c>
      <c r="AS112" s="7">
        <f t="shared" si="117"/>
        <v>215</v>
      </c>
      <c r="AT112" s="7">
        <f t="shared" si="117"/>
        <v>2230</v>
      </c>
      <c r="AU112" s="7">
        <f t="shared" si="117"/>
        <v>1045</v>
      </c>
      <c r="AV112" s="7">
        <f t="shared" si="117"/>
        <v>415</v>
      </c>
      <c r="AW112" s="7">
        <f t="shared" si="117"/>
        <v>551</v>
      </c>
      <c r="AX112" s="7">
        <f t="shared" si="117"/>
        <v>1000</v>
      </c>
      <c r="AY112" s="7">
        <f t="shared" si="117"/>
        <v>1050</v>
      </c>
      <c r="AZ112" s="7">
        <f t="shared" si="117"/>
        <v>362</v>
      </c>
      <c r="BA112" s="47">
        <f t="shared" si="117"/>
        <v>400</v>
      </c>
      <c r="BB112" s="7">
        <f t="shared" si="117"/>
        <v>1654</v>
      </c>
      <c r="BC112" s="7">
        <f t="shared" si="117"/>
        <v>809</v>
      </c>
      <c r="BD112" s="7">
        <f t="shared" si="117"/>
        <v>610</v>
      </c>
      <c r="BE112" s="7">
        <f t="shared" si="117"/>
        <v>638</v>
      </c>
      <c r="BF112" s="7">
        <f t="shared" si="117"/>
        <v>2092</v>
      </c>
      <c r="BG112" s="7">
        <f t="shared" si="117"/>
        <v>796</v>
      </c>
      <c r="BH112" s="7">
        <f t="shared" si="117"/>
        <v>192</v>
      </c>
      <c r="BI112" s="7">
        <f t="shared" si="117"/>
        <v>1953</v>
      </c>
      <c r="BJ112" s="7">
        <f t="shared" si="117"/>
        <v>1455</v>
      </c>
      <c r="BK112" s="7">
        <f t="shared" si="117"/>
        <v>1985</v>
      </c>
      <c r="BL112" s="7">
        <f t="shared" si="117"/>
        <v>827</v>
      </c>
    </row>
    <row r="113" ht="13.5" customHeight="1">
      <c r="A113" s="51">
        <v>45766.0</v>
      </c>
      <c r="B113" s="37" t="s">
        <v>74</v>
      </c>
      <c r="C113" s="38"/>
      <c r="D113" s="39" t="s">
        <v>31</v>
      </c>
      <c r="E113" s="40">
        <f t="shared" si="2"/>
        <v>1445</v>
      </c>
      <c r="F113" s="41">
        <v>3.0</v>
      </c>
      <c r="G113" s="41">
        <v>25.0</v>
      </c>
      <c r="H113" s="42">
        <f t="shared" si="22"/>
        <v>34</v>
      </c>
      <c r="I113" s="38"/>
      <c r="J113" s="43" t="s">
        <v>32</v>
      </c>
      <c r="K113" s="40">
        <f t="shared" si="4"/>
        <v>1455</v>
      </c>
      <c r="L113" s="44">
        <v>1.0</v>
      </c>
      <c r="M113" s="44">
        <v>22.0</v>
      </c>
      <c r="N113" s="42">
        <f t="shared" si="5"/>
        <v>25</v>
      </c>
      <c r="O113" s="38"/>
      <c r="P113" s="45" t="s">
        <v>72</v>
      </c>
      <c r="Q113" s="38"/>
      <c r="R113" s="45">
        <f>MIN(Rules!$E$2,(MAX(H113/N113,N113/H113)))</f>
        <v>1.36</v>
      </c>
      <c r="S113" s="45">
        <f>VLOOKUP(B113,Rules!A:B,2,FALSE)</f>
        <v>50</v>
      </c>
      <c r="T113" s="38"/>
      <c r="U113" s="46">
        <f>1/(10^(-(E113+(IF(P113="Y",Rules!$I$2,0))-K113)/Rules!$E$12)+1)</f>
        <v>0.6558205059</v>
      </c>
      <c r="V113" s="47">
        <f t="shared" si="6"/>
        <v>23</v>
      </c>
      <c r="W113" s="47">
        <f t="shared" si="7"/>
        <v>-23</v>
      </c>
      <c r="X113" s="47"/>
      <c r="Y113" s="47"/>
      <c r="Z113" s="48"/>
      <c r="AA113" s="7">
        <f t="shared" ref="AA113:BL113" si="118">IF($D113=AA$1,$E113+$V113,(IF($J113=AA$1,$K113+$W113,AA112)))</f>
        <v>1537</v>
      </c>
      <c r="AB113" s="7">
        <f t="shared" si="118"/>
        <v>621</v>
      </c>
      <c r="AC113" s="7">
        <f t="shared" si="118"/>
        <v>1468</v>
      </c>
      <c r="AD113" s="7">
        <f t="shared" si="118"/>
        <v>465</v>
      </c>
      <c r="AE113" s="7">
        <f t="shared" si="118"/>
        <v>2154</v>
      </c>
      <c r="AF113" s="7">
        <f t="shared" si="118"/>
        <v>2291</v>
      </c>
      <c r="AG113" s="7">
        <f t="shared" si="118"/>
        <v>1195</v>
      </c>
      <c r="AH113" s="7">
        <f t="shared" si="118"/>
        <v>1044</v>
      </c>
      <c r="AI113" s="7">
        <f t="shared" si="118"/>
        <v>1322</v>
      </c>
      <c r="AJ113" s="7">
        <f t="shared" si="118"/>
        <v>1875</v>
      </c>
      <c r="AK113" s="7">
        <f t="shared" si="118"/>
        <v>505</v>
      </c>
      <c r="AL113" s="7">
        <f t="shared" si="118"/>
        <v>717</v>
      </c>
      <c r="AM113" s="7">
        <f t="shared" si="118"/>
        <v>2009</v>
      </c>
      <c r="AN113" s="7">
        <f t="shared" si="118"/>
        <v>1276</v>
      </c>
      <c r="AO113" s="7">
        <f t="shared" si="118"/>
        <v>1397</v>
      </c>
      <c r="AP113" s="7">
        <f t="shared" si="118"/>
        <v>2155</v>
      </c>
      <c r="AQ113" s="7">
        <f t="shared" si="118"/>
        <v>79</v>
      </c>
      <c r="AR113" s="7">
        <f t="shared" si="118"/>
        <v>1468</v>
      </c>
      <c r="AS113" s="7">
        <f t="shared" si="118"/>
        <v>215</v>
      </c>
      <c r="AT113" s="7">
        <f t="shared" si="118"/>
        <v>2230</v>
      </c>
      <c r="AU113" s="7">
        <f t="shared" si="118"/>
        <v>1045</v>
      </c>
      <c r="AV113" s="7">
        <f t="shared" si="118"/>
        <v>415</v>
      </c>
      <c r="AW113" s="7">
        <f t="shared" si="118"/>
        <v>551</v>
      </c>
      <c r="AX113" s="7">
        <f t="shared" si="118"/>
        <v>1000</v>
      </c>
      <c r="AY113" s="7">
        <f t="shared" si="118"/>
        <v>1050</v>
      </c>
      <c r="AZ113" s="7">
        <f t="shared" si="118"/>
        <v>362</v>
      </c>
      <c r="BA113" s="47">
        <f t="shared" si="118"/>
        <v>400</v>
      </c>
      <c r="BB113" s="7">
        <f t="shared" si="118"/>
        <v>1654</v>
      </c>
      <c r="BC113" s="7">
        <f t="shared" si="118"/>
        <v>809</v>
      </c>
      <c r="BD113" s="7">
        <f t="shared" si="118"/>
        <v>610</v>
      </c>
      <c r="BE113" s="7">
        <f t="shared" si="118"/>
        <v>638</v>
      </c>
      <c r="BF113" s="7">
        <f t="shared" si="118"/>
        <v>2092</v>
      </c>
      <c r="BG113" s="7">
        <f t="shared" si="118"/>
        <v>796</v>
      </c>
      <c r="BH113" s="7">
        <f t="shared" si="118"/>
        <v>192</v>
      </c>
      <c r="BI113" s="7">
        <f t="shared" si="118"/>
        <v>1953</v>
      </c>
      <c r="BJ113" s="7">
        <f t="shared" si="118"/>
        <v>1432</v>
      </c>
      <c r="BK113" s="7">
        <f t="shared" si="118"/>
        <v>1985</v>
      </c>
      <c r="BL113" s="7">
        <f t="shared" si="118"/>
        <v>827</v>
      </c>
    </row>
    <row r="114" ht="13.5" customHeight="1">
      <c r="A114" s="51">
        <v>45766.0</v>
      </c>
      <c r="B114" s="37" t="s">
        <v>74</v>
      </c>
      <c r="C114" s="38"/>
      <c r="D114" s="39" t="s">
        <v>28</v>
      </c>
      <c r="E114" s="40">
        <f t="shared" si="2"/>
        <v>1468</v>
      </c>
      <c r="F114" s="41">
        <v>6.0</v>
      </c>
      <c r="G114" s="41">
        <v>23.0</v>
      </c>
      <c r="H114" s="42">
        <f t="shared" si="22"/>
        <v>41</v>
      </c>
      <c r="I114" s="38"/>
      <c r="J114" s="43" t="s">
        <v>33</v>
      </c>
      <c r="K114" s="40">
        <f t="shared" si="4"/>
        <v>1322</v>
      </c>
      <c r="L114" s="44">
        <v>0.0</v>
      </c>
      <c r="M114" s="44">
        <v>20.0</v>
      </c>
      <c r="N114" s="42">
        <f t="shared" si="5"/>
        <v>20</v>
      </c>
      <c r="O114" s="38"/>
      <c r="P114" s="45" t="s">
        <v>72</v>
      </c>
      <c r="Q114" s="38"/>
      <c r="R114" s="45">
        <f>MIN(Rules!$E$2,(MAX(H114/N114,N114/H114)))</f>
        <v>2</v>
      </c>
      <c r="S114" s="45">
        <f>VLOOKUP(B114,Rules!A:B,2,FALSE)</f>
        <v>50</v>
      </c>
      <c r="T114" s="38"/>
      <c r="U114" s="46">
        <f>1/(10^(-(E114+(IF(P114="Y",Rules!$I$2,0))-K114)/Rules!$E$12)+1)</f>
        <v>0.7962679947</v>
      </c>
      <c r="V114" s="47">
        <f t="shared" si="6"/>
        <v>20</v>
      </c>
      <c r="W114" s="47">
        <f t="shared" si="7"/>
        <v>-20</v>
      </c>
      <c r="X114" s="47"/>
      <c r="Y114" s="47"/>
      <c r="Z114" s="48"/>
      <c r="AA114" s="7">
        <f t="shared" ref="AA114:BL114" si="119">IF($D114=AA$1,$E114+$V114,(IF($J114=AA$1,$K114+$W114,AA113)))</f>
        <v>1537</v>
      </c>
      <c r="AB114" s="7">
        <f t="shared" si="119"/>
        <v>621</v>
      </c>
      <c r="AC114" s="7">
        <f t="shared" si="119"/>
        <v>1488</v>
      </c>
      <c r="AD114" s="7">
        <f t="shared" si="119"/>
        <v>465</v>
      </c>
      <c r="AE114" s="7">
        <f t="shared" si="119"/>
        <v>2154</v>
      </c>
      <c r="AF114" s="7">
        <f t="shared" si="119"/>
        <v>2291</v>
      </c>
      <c r="AG114" s="7">
        <f t="shared" si="119"/>
        <v>1195</v>
      </c>
      <c r="AH114" s="7">
        <f t="shared" si="119"/>
        <v>1044</v>
      </c>
      <c r="AI114" s="7">
        <f t="shared" si="119"/>
        <v>1302</v>
      </c>
      <c r="AJ114" s="7">
        <f t="shared" si="119"/>
        <v>1875</v>
      </c>
      <c r="AK114" s="7">
        <f t="shared" si="119"/>
        <v>505</v>
      </c>
      <c r="AL114" s="7">
        <f t="shared" si="119"/>
        <v>717</v>
      </c>
      <c r="AM114" s="7">
        <f t="shared" si="119"/>
        <v>2009</v>
      </c>
      <c r="AN114" s="7">
        <f t="shared" si="119"/>
        <v>1276</v>
      </c>
      <c r="AO114" s="7">
        <f t="shared" si="119"/>
        <v>1397</v>
      </c>
      <c r="AP114" s="7">
        <f t="shared" si="119"/>
        <v>2155</v>
      </c>
      <c r="AQ114" s="7">
        <f t="shared" si="119"/>
        <v>79</v>
      </c>
      <c r="AR114" s="7">
        <f t="shared" si="119"/>
        <v>1468</v>
      </c>
      <c r="AS114" s="7">
        <f t="shared" si="119"/>
        <v>215</v>
      </c>
      <c r="AT114" s="7">
        <f t="shared" si="119"/>
        <v>2230</v>
      </c>
      <c r="AU114" s="7">
        <f t="shared" si="119"/>
        <v>1045</v>
      </c>
      <c r="AV114" s="7">
        <f t="shared" si="119"/>
        <v>415</v>
      </c>
      <c r="AW114" s="7">
        <f t="shared" si="119"/>
        <v>551</v>
      </c>
      <c r="AX114" s="7">
        <f t="shared" si="119"/>
        <v>1000</v>
      </c>
      <c r="AY114" s="7">
        <f t="shared" si="119"/>
        <v>1050</v>
      </c>
      <c r="AZ114" s="7">
        <f t="shared" si="119"/>
        <v>362</v>
      </c>
      <c r="BA114" s="47">
        <f t="shared" si="119"/>
        <v>400</v>
      </c>
      <c r="BB114" s="7">
        <f t="shared" si="119"/>
        <v>1654</v>
      </c>
      <c r="BC114" s="7">
        <f t="shared" si="119"/>
        <v>809</v>
      </c>
      <c r="BD114" s="7">
        <f t="shared" si="119"/>
        <v>610</v>
      </c>
      <c r="BE114" s="7">
        <f t="shared" si="119"/>
        <v>638</v>
      </c>
      <c r="BF114" s="7">
        <f t="shared" si="119"/>
        <v>2092</v>
      </c>
      <c r="BG114" s="7">
        <f t="shared" si="119"/>
        <v>796</v>
      </c>
      <c r="BH114" s="7">
        <f t="shared" si="119"/>
        <v>192</v>
      </c>
      <c r="BI114" s="7">
        <f t="shared" si="119"/>
        <v>1953</v>
      </c>
      <c r="BJ114" s="7">
        <f t="shared" si="119"/>
        <v>1432</v>
      </c>
      <c r="BK114" s="7">
        <f t="shared" si="119"/>
        <v>1985</v>
      </c>
      <c r="BL114" s="7">
        <f t="shared" si="119"/>
        <v>827</v>
      </c>
    </row>
    <row r="115" ht="13.5" customHeight="1">
      <c r="A115" s="51">
        <v>45766.0</v>
      </c>
      <c r="B115" s="37" t="s">
        <v>74</v>
      </c>
      <c r="C115" s="38"/>
      <c r="D115" s="39" t="s">
        <v>29</v>
      </c>
      <c r="E115" s="40">
        <f t="shared" si="2"/>
        <v>1397</v>
      </c>
      <c r="F115" s="41">
        <v>0.0</v>
      </c>
      <c r="G115" s="41">
        <v>19.0</v>
      </c>
      <c r="H115" s="42">
        <f t="shared" si="22"/>
        <v>19</v>
      </c>
      <c r="I115" s="38"/>
      <c r="J115" s="43" t="s">
        <v>34</v>
      </c>
      <c r="K115" s="40">
        <f t="shared" si="4"/>
        <v>1276</v>
      </c>
      <c r="L115" s="44">
        <v>1.0</v>
      </c>
      <c r="M115" s="44">
        <v>17.0</v>
      </c>
      <c r="N115" s="42">
        <f t="shared" si="5"/>
        <v>20</v>
      </c>
      <c r="O115" s="38"/>
      <c r="P115" s="45" t="s">
        <v>72</v>
      </c>
      <c r="Q115" s="38"/>
      <c r="R115" s="45">
        <f>MIN(Rules!$E$2,(MAX(H115/N115,N115/H115)))</f>
        <v>1.052631579</v>
      </c>
      <c r="S115" s="45">
        <f>VLOOKUP(B115,Rules!A:B,2,FALSE)</f>
        <v>50</v>
      </c>
      <c r="T115" s="38"/>
      <c r="U115" s="46">
        <f>1/(10^(-(E115+(IF(P115="Y",Rules!$I$2,0))-K115)/Rules!$E$12)+1)</f>
        <v>0.7769536538</v>
      </c>
      <c r="V115" s="47">
        <f t="shared" si="6"/>
        <v>-41</v>
      </c>
      <c r="W115" s="47">
        <f t="shared" si="7"/>
        <v>41</v>
      </c>
      <c r="X115" s="47"/>
      <c r="Y115" s="47"/>
      <c r="Z115" s="48"/>
      <c r="AA115" s="7">
        <f t="shared" ref="AA115:BL115" si="120">IF($D115=AA$1,$E115+$V115,(IF($J115=AA$1,$K115+$W115,AA114)))</f>
        <v>1537</v>
      </c>
      <c r="AB115" s="7">
        <f t="shared" si="120"/>
        <v>621</v>
      </c>
      <c r="AC115" s="7">
        <f t="shared" si="120"/>
        <v>1488</v>
      </c>
      <c r="AD115" s="7">
        <f t="shared" si="120"/>
        <v>465</v>
      </c>
      <c r="AE115" s="7">
        <f t="shared" si="120"/>
        <v>2154</v>
      </c>
      <c r="AF115" s="7">
        <f t="shared" si="120"/>
        <v>2291</v>
      </c>
      <c r="AG115" s="7">
        <f t="shared" si="120"/>
        <v>1195</v>
      </c>
      <c r="AH115" s="7">
        <f t="shared" si="120"/>
        <v>1044</v>
      </c>
      <c r="AI115" s="7">
        <f t="shared" si="120"/>
        <v>1302</v>
      </c>
      <c r="AJ115" s="7">
        <f t="shared" si="120"/>
        <v>1875</v>
      </c>
      <c r="AK115" s="7">
        <f t="shared" si="120"/>
        <v>505</v>
      </c>
      <c r="AL115" s="7">
        <f t="shared" si="120"/>
        <v>717</v>
      </c>
      <c r="AM115" s="7">
        <f t="shared" si="120"/>
        <v>2009</v>
      </c>
      <c r="AN115" s="7">
        <f t="shared" si="120"/>
        <v>1317</v>
      </c>
      <c r="AO115" s="7">
        <f t="shared" si="120"/>
        <v>1356</v>
      </c>
      <c r="AP115" s="7">
        <f t="shared" si="120"/>
        <v>2155</v>
      </c>
      <c r="AQ115" s="7">
        <f t="shared" si="120"/>
        <v>79</v>
      </c>
      <c r="AR115" s="7">
        <f t="shared" si="120"/>
        <v>1468</v>
      </c>
      <c r="AS115" s="7">
        <f t="shared" si="120"/>
        <v>215</v>
      </c>
      <c r="AT115" s="7">
        <f t="shared" si="120"/>
        <v>2230</v>
      </c>
      <c r="AU115" s="7">
        <f t="shared" si="120"/>
        <v>1045</v>
      </c>
      <c r="AV115" s="7">
        <f t="shared" si="120"/>
        <v>415</v>
      </c>
      <c r="AW115" s="7">
        <f t="shared" si="120"/>
        <v>551</v>
      </c>
      <c r="AX115" s="7">
        <f t="shared" si="120"/>
        <v>1000</v>
      </c>
      <c r="AY115" s="7">
        <f t="shared" si="120"/>
        <v>1050</v>
      </c>
      <c r="AZ115" s="7">
        <f t="shared" si="120"/>
        <v>362</v>
      </c>
      <c r="BA115" s="47">
        <f t="shared" si="120"/>
        <v>400</v>
      </c>
      <c r="BB115" s="7">
        <f t="shared" si="120"/>
        <v>1654</v>
      </c>
      <c r="BC115" s="7">
        <f t="shared" si="120"/>
        <v>809</v>
      </c>
      <c r="BD115" s="7">
        <f t="shared" si="120"/>
        <v>610</v>
      </c>
      <c r="BE115" s="7">
        <f t="shared" si="120"/>
        <v>638</v>
      </c>
      <c r="BF115" s="7">
        <f t="shared" si="120"/>
        <v>2092</v>
      </c>
      <c r="BG115" s="7">
        <f t="shared" si="120"/>
        <v>796</v>
      </c>
      <c r="BH115" s="7">
        <f t="shared" si="120"/>
        <v>192</v>
      </c>
      <c r="BI115" s="7">
        <f t="shared" si="120"/>
        <v>1953</v>
      </c>
      <c r="BJ115" s="7">
        <f t="shared" si="120"/>
        <v>1432</v>
      </c>
      <c r="BK115" s="7">
        <f t="shared" si="120"/>
        <v>1985</v>
      </c>
      <c r="BL115" s="7">
        <f t="shared" si="120"/>
        <v>827</v>
      </c>
    </row>
    <row r="116" ht="13.5" customHeight="1">
      <c r="A116" s="51">
        <v>45766.0</v>
      </c>
      <c r="B116" s="37" t="s">
        <v>74</v>
      </c>
      <c r="C116" s="38"/>
      <c r="D116" s="39" t="s">
        <v>38</v>
      </c>
      <c r="E116" s="40">
        <f t="shared" si="2"/>
        <v>1050</v>
      </c>
      <c r="F116" s="41">
        <v>2.0</v>
      </c>
      <c r="G116" s="41">
        <v>29.0</v>
      </c>
      <c r="H116" s="42">
        <f t="shared" si="22"/>
        <v>35</v>
      </c>
      <c r="I116" s="38"/>
      <c r="J116" s="43" t="s">
        <v>42</v>
      </c>
      <c r="K116" s="40">
        <f t="shared" si="4"/>
        <v>796</v>
      </c>
      <c r="L116" s="44">
        <v>2.0</v>
      </c>
      <c r="M116" s="44">
        <v>15.0</v>
      </c>
      <c r="N116" s="42">
        <f t="shared" si="5"/>
        <v>21</v>
      </c>
      <c r="O116" s="38"/>
      <c r="P116" s="45" t="s">
        <v>72</v>
      </c>
      <c r="Q116" s="38"/>
      <c r="R116" s="45">
        <f>MIN(Rules!$E$2,(MAX(H116/N116,N116/H116)))</f>
        <v>1.666666667</v>
      </c>
      <c r="S116" s="45">
        <f>VLOOKUP(B116,Rules!A:B,2,FALSE)</f>
        <v>50</v>
      </c>
      <c r="T116" s="38"/>
      <c r="U116" s="46">
        <f>1/(10^(-(E116+(IF(P116="Y",Rules!$I$2,0))-K116)/Rules!$E$12)+1)</f>
        <v>0.8653539063</v>
      </c>
      <c r="V116" s="47">
        <f t="shared" si="6"/>
        <v>11</v>
      </c>
      <c r="W116" s="47">
        <f t="shared" si="7"/>
        <v>-11</v>
      </c>
      <c r="X116" s="47"/>
      <c r="Y116" s="47"/>
      <c r="Z116" s="48"/>
      <c r="AA116" s="7">
        <f t="shared" ref="AA116:BL116" si="121">IF($D116=AA$1,$E116+$V116,(IF($J116=AA$1,$K116+$W116,AA115)))</f>
        <v>1537</v>
      </c>
      <c r="AB116" s="7">
        <f t="shared" si="121"/>
        <v>621</v>
      </c>
      <c r="AC116" s="7">
        <f t="shared" si="121"/>
        <v>1488</v>
      </c>
      <c r="AD116" s="7">
        <f t="shared" si="121"/>
        <v>465</v>
      </c>
      <c r="AE116" s="7">
        <f t="shared" si="121"/>
        <v>2154</v>
      </c>
      <c r="AF116" s="7">
        <f t="shared" si="121"/>
        <v>2291</v>
      </c>
      <c r="AG116" s="7">
        <f t="shared" si="121"/>
        <v>1195</v>
      </c>
      <c r="AH116" s="7">
        <f t="shared" si="121"/>
        <v>1044</v>
      </c>
      <c r="AI116" s="7">
        <f t="shared" si="121"/>
        <v>1302</v>
      </c>
      <c r="AJ116" s="7">
        <f t="shared" si="121"/>
        <v>1875</v>
      </c>
      <c r="AK116" s="7">
        <f t="shared" si="121"/>
        <v>505</v>
      </c>
      <c r="AL116" s="7">
        <f t="shared" si="121"/>
        <v>717</v>
      </c>
      <c r="AM116" s="7">
        <f t="shared" si="121"/>
        <v>2009</v>
      </c>
      <c r="AN116" s="7">
        <f t="shared" si="121"/>
        <v>1317</v>
      </c>
      <c r="AO116" s="7">
        <f t="shared" si="121"/>
        <v>1356</v>
      </c>
      <c r="AP116" s="7">
        <f t="shared" si="121"/>
        <v>2155</v>
      </c>
      <c r="AQ116" s="7">
        <f t="shared" si="121"/>
        <v>79</v>
      </c>
      <c r="AR116" s="7">
        <f t="shared" si="121"/>
        <v>1468</v>
      </c>
      <c r="AS116" s="7">
        <f t="shared" si="121"/>
        <v>215</v>
      </c>
      <c r="AT116" s="7">
        <f t="shared" si="121"/>
        <v>2230</v>
      </c>
      <c r="AU116" s="7">
        <f t="shared" si="121"/>
        <v>1045</v>
      </c>
      <c r="AV116" s="7">
        <f t="shared" si="121"/>
        <v>415</v>
      </c>
      <c r="AW116" s="7">
        <f t="shared" si="121"/>
        <v>551</v>
      </c>
      <c r="AX116" s="7">
        <f t="shared" si="121"/>
        <v>1000</v>
      </c>
      <c r="AY116" s="7">
        <f t="shared" si="121"/>
        <v>1061</v>
      </c>
      <c r="AZ116" s="7">
        <f t="shared" si="121"/>
        <v>362</v>
      </c>
      <c r="BA116" s="47">
        <f t="shared" si="121"/>
        <v>400</v>
      </c>
      <c r="BB116" s="7">
        <f t="shared" si="121"/>
        <v>1654</v>
      </c>
      <c r="BC116" s="7">
        <f t="shared" si="121"/>
        <v>809</v>
      </c>
      <c r="BD116" s="7">
        <f t="shared" si="121"/>
        <v>610</v>
      </c>
      <c r="BE116" s="7">
        <f t="shared" si="121"/>
        <v>638</v>
      </c>
      <c r="BF116" s="7">
        <f t="shared" si="121"/>
        <v>2092</v>
      </c>
      <c r="BG116" s="7">
        <f t="shared" si="121"/>
        <v>785</v>
      </c>
      <c r="BH116" s="7">
        <f t="shared" si="121"/>
        <v>192</v>
      </c>
      <c r="BI116" s="7">
        <f t="shared" si="121"/>
        <v>1953</v>
      </c>
      <c r="BJ116" s="7">
        <f t="shared" si="121"/>
        <v>1432</v>
      </c>
      <c r="BK116" s="7">
        <f t="shared" si="121"/>
        <v>1985</v>
      </c>
      <c r="BL116" s="7">
        <f t="shared" si="121"/>
        <v>827</v>
      </c>
    </row>
    <row r="117" ht="13.5" customHeight="1">
      <c r="A117" s="51">
        <v>45766.0</v>
      </c>
      <c r="B117" s="37" t="s">
        <v>74</v>
      </c>
      <c r="C117" s="38"/>
      <c r="D117" s="39" t="s">
        <v>37</v>
      </c>
      <c r="E117" s="40">
        <f t="shared" si="2"/>
        <v>1044</v>
      </c>
      <c r="F117" s="41">
        <v>1.0</v>
      </c>
      <c r="G117" s="41">
        <v>10.0</v>
      </c>
      <c r="H117" s="42">
        <f t="shared" si="22"/>
        <v>13</v>
      </c>
      <c r="I117" s="38"/>
      <c r="J117" s="43" t="s">
        <v>40</v>
      </c>
      <c r="K117" s="40">
        <f t="shared" si="4"/>
        <v>827</v>
      </c>
      <c r="L117" s="44">
        <v>1.0</v>
      </c>
      <c r="M117" s="44">
        <v>11.0</v>
      </c>
      <c r="N117" s="42">
        <f t="shared" si="5"/>
        <v>14</v>
      </c>
      <c r="O117" s="38"/>
      <c r="P117" s="45" t="s">
        <v>72</v>
      </c>
      <c r="Q117" s="38"/>
      <c r="R117" s="45">
        <f>MIN(Rules!$E$2,(MAX(H117/N117,N117/H117)))</f>
        <v>1.076923077</v>
      </c>
      <c r="S117" s="45">
        <f>VLOOKUP(B117,Rules!A:B,2,FALSE)</f>
        <v>50</v>
      </c>
      <c r="T117" s="38"/>
      <c r="U117" s="46">
        <f>1/(10^(-(E117+(IF(P117="Y",Rules!$I$2,0))-K117)/Rules!$E$12)+1)</f>
        <v>0.8442369762</v>
      </c>
      <c r="V117" s="47">
        <f t="shared" si="6"/>
        <v>-45</v>
      </c>
      <c r="W117" s="47">
        <f t="shared" si="7"/>
        <v>45</v>
      </c>
      <c r="X117" s="47"/>
      <c r="Y117" s="47"/>
      <c r="Z117" s="48"/>
      <c r="AA117" s="7">
        <f t="shared" ref="AA117:BL117" si="122">IF($D117=AA$1,$E117+$V117,(IF($J117=AA$1,$K117+$W117,AA116)))</f>
        <v>1537</v>
      </c>
      <c r="AB117" s="7">
        <f t="shared" si="122"/>
        <v>621</v>
      </c>
      <c r="AC117" s="7">
        <f t="shared" si="122"/>
        <v>1488</v>
      </c>
      <c r="AD117" s="7">
        <f t="shared" si="122"/>
        <v>465</v>
      </c>
      <c r="AE117" s="7">
        <f t="shared" si="122"/>
        <v>2154</v>
      </c>
      <c r="AF117" s="7">
        <f t="shared" si="122"/>
        <v>2291</v>
      </c>
      <c r="AG117" s="7">
        <f t="shared" si="122"/>
        <v>1195</v>
      </c>
      <c r="AH117" s="7">
        <f t="shared" si="122"/>
        <v>999</v>
      </c>
      <c r="AI117" s="7">
        <f t="shared" si="122"/>
        <v>1302</v>
      </c>
      <c r="AJ117" s="7">
        <f t="shared" si="122"/>
        <v>1875</v>
      </c>
      <c r="AK117" s="7">
        <f t="shared" si="122"/>
        <v>505</v>
      </c>
      <c r="AL117" s="7">
        <f t="shared" si="122"/>
        <v>717</v>
      </c>
      <c r="AM117" s="7">
        <f t="shared" si="122"/>
        <v>2009</v>
      </c>
      <c r="AN117" s="7">
        <f t="shared" si="122"/>
        <v>1317</v>
      </c>
      <c r="AO117" s="7">
        <f t="shared" si="122"/>
        <v>1356</v>
      </c>
      <c r="AP117" s="7">
        <f t="shared" si="122"/>
        <v>2155</v>
      </c>
      <c r="AQ117" s="7">
        <f t="shared" si="122"/>
        <v>79</v>
      </c>
      <c r="AR117" s="7">
        <f t="shared" si="122"/>
        <v>1468</v>
      </c>
      <c r="AS117" s="7">
        <f t="shared" si="122"/>
        <v>215</v>
      </c>
      <c r="AT117" s="7">
        <f t="shared" si="122"/>
        <v>2230</v>
      </c>
      <c r="AU117" s="7">
        <f t="shared" si="122"/>
        <v>1045</v>
      </c>
      <c r="AV117" s="7">
        <f t="shared" si="122"/>
        <v>415</v>
      </c>
      <c r="AW117" s="7">
        <f t="shared" si="122"/>
        <v>551</v>
      </c>
      <c r="AX117" s="7">
        <f t="shared" si="122"/>
        <v>1000</v>
      </c>
      <c r="AY117" s="7">
        <f t="shared" si="122"/>
        <v>1061</v>
      </c>
      <c r="AZ117" s="7">
        <f t="shared" si="122"/>
        <v>362</v>
      </c>
      <c r="BA117" s="47">
        <f t="shared" si="122"/>
        <v>400</v>
      </c>
      <c r="BB117" s="7">
        <f t="shared" si="122"/>
        <v>1654</v>
      </c>
      <c r="BC117" s="7">
        <f t="shared" si="122"/>
        <v>809</v>
      </c>
      <c r="BD117" s="7">
        <f t="shared" si="122"/>
        <v>610</v>
      </c>
      <c r="BE117" s="7">
        <f t="shared" si="122"/>
        <v>638</v>
      </c>
      <c r="BF117" s="7">
        <f t="shared" si="122"/>
        <v>2092</v>
      </c>
      <c r="BG117" s="7">
        <f t="shared" si="122"/>
        <v>785</v>
      </c>
      <c r="BH117" s="7">
        <f t="shared" si="122"/>
        <v>192</v>
      </c>
      <c r="BI117" s="7">
        <f t="shared" si="122"/>
        <v>1953</v>
      </c>
      <c r="BJ117" s="7">
        <f t="shared" si="122"/>
        <v>1432</v>
      </c>
      <c r="BK117" s="7">
        <f t="shared" si="122"/>
        <v>1985</v>
      </c>
      <c r="BL117" s="7">
        <f t="shared" si="122"/>
        <v>872</v>
      </c>
    </row>
    <row r="118" ht="13.5" customHeight="1">
      <c r="A118" s="51">
        <v>45766.0</v>
      </c>
      <c r="B118" s="37" t="s">
        <v>74</v>
      </c>
      <c r="C118" s="38"/>
      <c r="D118" s="39" t="s">
        <v>44</v>
      </c>
      <c r="E118" s="40">
        <f t="shared" si="2"/>
        <v>610</v>
      </c>
      <c r="F118" s="41">
        <v>0.0</v>
      </c>
      <c r="G118" s="41">
        <v>17.0</v>
      </c>
      <c r="H118" s="42">
        <f t="shared" si="22"/>
        <v>17</v>
      </c>
      <c r="I118" s="38"/>
      <c r="J118" s="43" t="s">
        <v>41</v>
      </c>
      <c r="K118" s="40">
        <f t="shared" si="4"/>
        <v>809</v>
      </c>
      <c r="L118" s="44">
        <v>1.0</v>
      </c>
      <c r="M118" s="44">
        <v>14.0</v>
      </c>
      <c r="N118" s="42">
        <f t="shared" si="5"/>
        <v>17</v>
      </c>
      <c r="O118" s="38"/>
      <c r="P118" s="45" t="s">
        <v>72</v>
      </c>
      <c r="Q118" s="38"/>
      <c r="R118" s="45">
        <f>MIN(Rules!$E$2,(MAX(H118/N118,N118/H118)))</f>
        <v>1</v>
      </c>
      <c r="S118" s="45">
        <f>VLOOKUP(B118,Rules!A:B,2,FALSE)</f>
        <v>50</v>
      </c>
      <c r="T118" s="38"/>
      <c r="U118" s="46">
        <f>1/(10^(-(E118+(IF(P118="Y",Rules!$I$2,0))-K118)/Rules!$E$12)+1)</f>
        <v>0.4438248305</v>
      </c>
      <c r="V118" s="47">
        <f t="shared" si="6"/>
        <v>3</v>
      </c>
      <c r="W118" s="47">
        <f t="shared" si="7"/>
        <v>-3</v>
      </c>
      <c r="X118" s="47"/>
      <c r="Y118" s="47"/>
      <c r="Z118" s="48"/>
      <c r="AA118" s="7">
        <f t="shared" ref="AA118:BL118" si="123">IF($D118=AA$1,$E118+$V118,(IF($J118=AA$1,$K118+$W118,AA117)))</f>
        <v>1537</v>
      </c>
      <c r="AB118" s="7">
        <f t="shared" si="123"/>
        <v>621</v>
      </c>
      <c r="AC118" s="7">
        <f t="shared" si="123"/>
        <v>1488</v>
      </c>
      <c r="AD118" s="7">
        <f t="shared" si="123"/>
        <v>465</v>
      </c>
      <c r="AE118" s="7">
        <f t="shared" si="123"/>
        <v>2154</v>
      </c>
      <c r="AF118" s="7">
        <f t="shared" si="123"/>
        <v>2291</v>
      </c>
      <c r="AG118" s="7">
        <f t="shared" si="123"/>
        <v>1195</v>
      </c>
      <c r="AH118" s="7">
        <f t="shared" si="123"/>
        <v>999</v>
      </c>
      <c r="AI118" s="7">
        <f t="shared" si="123"/>
        <v>1302</v>
      </c>
      <c r="AJ118" s="7">
        <f t="shared" si="123"/>
        <v>1875</v>
      </c>
      <c r="AK118" s="7">
        <f t="shared" si="123"/>
        <v>505</v>
      </c>
      <c r="AL118" s="7">
        <f t="shared" si="123"/>
        <v>717</v>
      </c>
      <c r="AM118" s="7">
        <f t="shared" si="123"/>
        <v>2009</v>
      </c>
      <c r="AN118" s="7">
        <f t="shared" si="123"/>
        <v>1317</v>
      </c>
      <c r="AO118" s="7">
        <f t="shared" si="123"/>
        <v>1356</v>
      </c>
      <c r="AP118" s="7">
        <f t="shared" si="123"/>
        <v>2155</v>
      </c>
      <c r="AQ118" s="7">
        <f t="shared" si="123"/>
        <v>79</v>
      </c>
      <c r="AR118" s="7">
        <f t="shared" si="123"/>
        <v>1468</v>
      </c>
      <c r="AS118" s="7">
        <f t="shared" si="123"/>
        <v>215</v>
      </c>
      <c r="AT118" s="7">
        <f t="shared" si="123"/>
        <v>2230</v>
      </c>
      <c r="AU118" s="7">
        <f t="shared" si="123"/>
        <v>1045</v>
      </c>
      <c r="AV118" s="7">
        <f t="shared" si="123"/>
        <v>415</v>
      </c>
      <c r="AW118" s="7">
        <f t="shared" si="123"/>
        <v>551</v>
      </c>
      <c r="AX118" s="7">
        <f t="shared" si="123"/>
        <v>1000</v>
      </c>
      <c r="AY118" s="7">
        <f t="shared" si="123"/>
        <v>1061</v>
      </c>
      <c r="AZ118" s="7">
        <f t="shared" si="123"/>
        <v>362</v>
      </c>
      <c r="BA118" s="47">
        <f t="shared" si="123"/>
        <v>400</v>
      </c>
      <c r="BB118" s="7">
        <f t="shared" si="123"/>
        <v>1654</v>
      </c>
      <c r="BC118" s="7">
        <f t="shared" si="123"/>
        <v>806</v>
      </c>
      <c r="BD118" s="7">
        <f t="shared" si="123"/>
        <v>613</v>
      </c>
      <c r="BE118" s="7">
        <f t="shared" si="123"/>
        <v>638</v>
      </c>
      <c r="BF118" s="7">
        <f t="shared" si="123"/>
        <v>2092</v>
      </c>
      <c r="BG118" s="7">
        <f t="shared" si="123"/>
        <v>785</v>
      </c>
      <c r="BH118" s="7">
        <f t="shared" si="123"/>
        <v>192</v>
      </c>
      <c r="BI118" s="7">
        <f t="shared" si="123"/>
        <v>1953</v>
      </c>
      <c r="BJ118" s="7">
        <f t="shared" si="123"/>
        <v>1432</v>
      </c>
      <c r="BK118" s="7">
        <f t="shared" si="123"/>
        <v>1985</v>
      </c>
      <c r="BL118" s="7">
        <f t="shared" si="123"/>
        <v>872</v>
      </c>
    </row>
    <row r="119" ht="13.5" customHeight="1">
      <c r="A119" s="51">
        <v>45766.0</v>
      </c>
      <c r="B119" s="37" t="s">
        <v>74</v>
      </c>
      <c r="C119" s="38"/>
      <c r="D119" s="39" t="s">
        <v>43</v>
      </c>
      <c r="E119" s="40">
        <f t="shared" si="2"/>
        <v>621</v>
      </c>
      <c r="F119" s="41">
        <v>0.0</v>
      </c>
      <c r="G119" s="41">
        <v>11.0</v>
      </c>
      <c r="H119" s="42">
        <f t="shared" si="22"/>
        <v>11</v>
      </c>
      <c r="I119" s="38"/>
      <c r="J119" s="43" t="s">
        <v>39</v>
      </c>
      <c r="K119" s="40">
        <f t="shared" si="4"/>
        <v>1000</v>
      </c>
      <c r="L119" s="44">
        <v>1.0</v>
      </c>
      <c r="M119" s="44">
        <v>28.0</v>
      </c>
      <c r="N119" s="42">
        <f t="shared" si="5"/>
        <v>31</v>
      </c>
      <c r="O119" s="38"/>
      <c r="P119" s="45" t="s">
        <v>72</v>
      </c>
      <c r="Q119" s="38"/>
      <c r="R119" s="45">
        <f>MIN(Rules!$E$2,(MAX(H119/N119,N119/H119)))</f>
        <v>2</v>
      </c>
      <c r="S119" s="45">
        <f>VLOOKUP(B119,Rules!A:B,2,FALSE)</f>
        <v>50</v>
      </c>
      <c r="T119" s="38"/>
      <c r="U119" s="46">
        <f>1/(10^(-(E119+(IF(P119="Y",Rules!$I$2,0))-K119)/Rules!$E$12)+1)</f>
        <v>0.2583458243</v>
      </c>
      <c r="V119" s="47">
        <f t="shared" si="6"/>
        <v>-26</v>
      </c>
      <c r="W119" s="47">
        <f t="shared" si="7"/>
        <v>26</v>
      </c>
      <c r="X119" s="47"/>
      <c r="Y119" s="47"/>
      <c r="Z119" s="48"/>
      <c r="AA119" s="7">
        <f t="shared" ref="AA119:BL119" si="124">IF($D119=AA$1,$E119+$V119,(IF($J119=AA$1,$K119+$W119,AA118)))</f>
        <v>1537</v>
      </c>
      <c r="AB119" s="7">
        <f t="shared" si="124"/>
        <v>595</v>
      </c>
      <c r="AC119" s="7">
        <f t="shared" si="124"/>
        <v>1488</v>
      </c>
      <c r="AD119" s="7">
        <f t="shared" si="124"/>
        <v>465</v>
      </c>
      <c r="AE119" s="7">
        <f t="shared" si="124"/>
        <v>2154</v>
      </c>
      <c r="AF119" s="7">
        <f t="shared" si="124"/>
        <v>2291</v>
      </c>
      <c r="AG119" s="7">
        <f t="shared" si="124"/>
        <v>1195</v>
      </c>
      <c r="AH119" s="7">
        <f t="shared" si="124"/>
        <v>999</v>
      </c>
      <c r="AI119" s="7">
        <f t="shared" si="124"/>
        <v>1302</v>
      </c>
      <c r="AJ119" s="7">
        <f t="shared" si="124"/>
        <v>1875</v>
      </c>
      <c r="AK119" s="7">
        <f t="shared" si="124"/>
        <v>505</v>
      </c>
      <c r="AL119" s="7">
        <f t="shared" si="124"/>
        <v>717</v>
      </c>
      <c r="AM119" s="7">
        <f t="shared" si="124"/>
        <v>2009</v>
      </c>
      <c r="AN119" s="7">
        <f t="shared" si="124"/>
        <v>1317</v>
      </c>
      <c r="AO119" s="7">
        <f t="shared" si="124"/>
        <v>1356</v>
      </c>
      <c r="AP119" s="7">
        <f t="shared" si="124"/>
        <v>2155</v>
      </c>
      <c r="AQ119" s="7">
        <f t="shared" si="124"/>
        <v>79</v>
      </c>
      <c r="AR119" s="7">
        <f t="shared" si="124"/>
        <v>1468</v>
      </c>
      <c r="AS119" s="7">
        <f t="shared" si="124"/>
        <v>215</v>
      </c>
      <c r="AT119" s="7">
        <f t="shared" si="124"/>
        <v>2230</v>
      </c>
      <c r="AU119" s="7">
        <f t="shared" si="124"/>
        <v>1045</v>
      </c>
      <c r="AV119" s="7">
        <f t="shared" si="124"/>
        <v>415</v>
      </c>
      <c r="AW119" s="7">
        <f t="shared" si="124"/>
        <v>551</v>
      </c>
      <c r="AX119" s="7">
        <f t="shared" si="124"/>
        <v>1026</v>
      </c>
      <c r="AY119" s="7">
        <f t="shared" si="124"/>
        <v>1061</v>
      </c>
      <c r="AZ119" s="7">
        <f t="shared" si="124"/>
        <v>362</v>
      </c>
      <c r="BA119" s="47">
        <f t="shared" si="124"/>
        <v>400</v>
      </c>
      <c r="BB119" s="7">
        <f t="shared" si="124"/>
        <v>1654</v>
      </c>
      <c r="BC119" s="7">
        <f t="shared" si="124"/>
        <v>806</v>
      </c>
      <c r="BD119" s="7">
        <f t="shared" si="124"/>
        <v>613</v>
      </c>
      <c r="BE119" s="7">
        <f t="shared" si="124"/>
        <v>638</v>
      </c>
      <c r="BF119" s="7">
        <f t="shared" si="124"/>
        <v>2092</v>
      </c>
      <c r="BG119" s="7">
        <f t="shared" si="124"/>
        <v>785</v>
      </c>
      <c r="BH119" s="7">
        <f t="shared" si="124"/>
        <v>192</v>
      </c>
      <c r="BI119" s="7">
        <f t="shared" si="124"/>
        <v>1953</v>
      </c>
      <c r="BJ119" s="7">
        <f t="shared" si="124"/>
        <v>1432</v>
      </c>
      <c r="BK119" s="7">
        <f t="shared" si="124"/>
        <v>1985</v>
      </c>
      <c r="BL119" s="7">
        <f t="shared" si="124"/>
        <v>872</v>
      </c>
    </row>
    <row r="120" ht="13.5" customHeight="1">
      <c r="A120" s="51">
        <v>45766.0</v>
      </c>
      <c r="B120" s="37" t="s">
        <v>74</v>
      </c>
      <c r="C120" s="38"/>
      <c r="D120" s="39" t="s">
        <v>49</v>
      </c>
      <c r="E120" s="40">
        <f t="shared" si="2"/>
        <v>465</v>
      </c>
      <c r="F120" s="41">
        <v>2.0</v>
      </c>
      <c r="G120" s="41">
        <v>20.0</v>
      </c>
      <c r="H120" s="42">
        <f t="shared" si="22"/>
        <v>26</v>
      </c>
      <c r="I120" s="38"/>
      <c r="J120" s="43" t="s">
        <v>51</v>
      </c>
      <c r="K120" s="40">
        <f t="shared" si="4"/>
        <v>362</v>
      </c>
      <c r="L120" s="44">
        <v>1.0</v>
      </c>
      <c r="M120" s="44">
        <v>14.0</v>
      </c>
      <c r="N120" s="42">
        <f t="shared" si="5"/>
        <v>17</v>
      </c>
      <c r="O120" s="38"/>
      <c r="P120" s="45" t="s">
        <v>72</v>
      </c>
      <c r="Q120" s="38"/>
      <c r="R120" s="45">
        <f>MIN(Rules!$E$2,(MAX(H120/N120,N120/H120)))</f>
        <v>1.529411765</v>
      </c>
      <c r="S120" s="45">
        <f>VLOOKUP(B120,Rules!A:B,2,FALSE)</f>
        <v>50</v>
      </c>
      <c r="T120" s="38"/>
      <c r="U120" s="46">
        <f>1/(10^(-(E120+(IF(P120="Y",Rules!$I$2,0))-K120)/Rules!$E$12)+1)</f>
        <v>0.7622596361</v>
      </c>
      <c r="V120" s="47">
        <f t="shared" si="6"/>
        <v>18</v>
      </c>
      <c r="W120" s="47">
        <f t="shared" si="7"/>
        <v>-18</v>
      </c>
      <c r="X120" s="47"/>
      <c r="Y120" s="47"/>
      <c r="Z120" s="48"/>
      <c r="AA120" s="7">
        <f t="shared" ref="AA120:BL120" si="125">IF($D120=AA$1,$E120+$V120,(IF($J120=AA$1,$K120+$W120,AA119)))</f>
        <v>1537</v>
      </c>
      <c r="AB120" s="7">
        <f t="shared" si="125"/>
        <v>595</v>
      </c>
      <c r="AC120" s="7">
        <f t="shared" si="125"/>
        <v>1488</v>
      </c>
      <c r="AD120" s="7">
        <f t="shared" si="125"/>
        <v>483</v>
      </c>
      <c r="AE120" s="7">
        <f t="shared" si="125"/>
        <v>2154</v>
      </c>
      <c r="AF120" s="7">
        <f t="shared" si="125"/>
        <v>2291</v>
      </c>
      <c r="AG120" s="7">
        <f t="shared" si="125"/>
        <v>1195</v>
      </c>
      <c r="AH120" s="7">
        <f t="shared" si="125"/>
        <v>999</v>
      </c>
      <c r="AI120" s="7">
        <f t="shared" si="125"/>
        <v>1302</v>
      </c>
      <c r="AJ120" s="7">
        <f t="shared" si="125"/>
        <v>1875</v>
      </c>
      <c r="AK120" s="7">
        <f t="shared" si="125"/>
        <v>505</v>
      </c>
      <c r="AL120" s="7">
        <f t="shared" si="125"/>
        <v>717</v>
      </c>
      <c r="AM120" s="7">
        <f t="shared" si="125"/>
        <v>2009</v>
      </c>
      <c r="AN120" s="7">
        <f t="shared" si="125"/>
        <v>1317</v>
      </c>
      <c r="AO120" s="7">
        <f t="shared" si="125"/>
        <v>1356</v>
      </c>
      <c r="AP120" s="7">
        <f t="shared" si="125"/>
        <v>2155</v>
      </c>
      <c r="AQ120" s="7">
        <f t="shared" si="125"/>
        <v>79</v>
      </c>
      <c r="AR120" s="7">
        <f t="shared" si="125"/>
        <v>1468</v>
      </c>
      <c r="AS120" s="7">
        <f t="shared" si="125"/>
        <v>215</v>
      </c>
      <c r="AT120" s="7">
        <f t="shared" si="125"/>
        <v>2230</v>
      </c>
      <c r="AU120" s="7">
        <f t="shared" si="125"/>
        <v>1045</v>
      </c>
      <c r="AV120" s="7">
        <f t="shared" si="125"/>
        <v>415</v>
      </c>
      <c r="AW120" s="7">
        <f t="shared" si="125"/>
        <v>551</v>
      </c>
      <c r="AX120" s="7">
        <f t="shared" si="125"/>
        <v>1026</v>
      </c>
      <c r="AY120" s="7">
        <f t="shared" si="125"/>
        <v>1061</v>
      </c>
      <c r="AZ120" s="7">
        <f t="shared" si="125"/>
        <v>344</v>
      </c>
      <c r="BA120" s="47">
        <f t="shared" si="125"/>
        <v>400</v>
      </c>
      <c r="BB120" s="7">
        <f t="shared" si="125"/>
        <v>1654</v>
      </c>
      <c r="BC120" s="7">
        <f t="shared" si="125"/>
        <v>806</v>
      </c>
      <c r="BD120" s="7">
        <f t="shared" si="125"/>
        <v>613</v>
      </c>
      <c r="BE120" s="7">
        <f t="shared" si="125"/>
        <v>638</v>
      </c>
      <c r="BF120" s="7">
        <f t="shared" si="125"/>
        <v>2092</v>
      </c>
      <c r="BG120" s="7">
        <f t="shared" si="125"/>
        <v>785</v>
      </c>
      <c r="BH120" s="7">
        <f t="shared" si="125"/>
        <v>192</v>
      </c>
      <c r="BI120" s="7">
        <f t="shared" si="125"/>
        <v>1953</v>
      </c>
      <c r="BJ120" s="7">
        <f t="shared" si="125"/>
        <v>1432</v>
      </c>
      <c r="BK120" s="7">
        <f t="shared" si="125"/>
        <v>1985</v>
      </c>
      <c r="BL120" s="7">
        <f t="shared" si="125"/>
        <v>872</v>
      </c>
    </row>
    <row r="121" ht="13.5" customHeight="1">
      <c r="A121" s="51">
        <v>45766.0</v>
      </c>
      <c r="B121" s="37" t="s">
        <v>74</v>
      </c>
      <c r="C121" s="38"/>
      <c r="D121" s="39" t="s">
        <v>50</v>
      </c>
      <c r="E121" s="40">
        <f t="shared" si="2"/>
        <v>415</v>
      </c>
      <c r="F121" s="41">
        <v>1.0</v>
      </c>
      <c r="G121" s="41">
        <v>14.0</v>
      </c>
      <c r="H121" s="42">
        <f t="shared" si="22"/>
        <v>17</v>
      </c>
      <c r="I121" s="38"/>
      <c r="J121" s="43" t="s">
        <v>53</v>
      </c>
      <c r="K121" s="40">
        <f t="shared" si="4"/>
        <v>192</v>
      </c>
      <c r="L121" s="44">
        <v>0.0</v>
      </c>
      <c r="M121" s="44">
        <v>16.0</v>
      </c>
      <c r="N121" s="42">
        <f t="shared" si="5"/>
        <v>16</v>
      </c>
      <c r="O121" s="38"/>
      <c r="P121" s="45" t="s">
        <v>72</v>
      </c>
      <c r="Q121" s="38"/>
      <c r="R121" s="45">
        <f>MIN(Rules!$E$2,(MAX(H121/N121,N121/H121)))</f>
        <v>1.0625</v>
      </c>
      <c r="S121" s="45">
        <f>VLOOKUP(B121,Rules!A:B,2,FALSE)</f>
        <v>50</v>
      </c>
      <c r="T121" s="38"/>
      <c r="U121" s="46">
        <f>1/(10^(-(E121+(IF(P121="Y",Rules!$I$2,0))-K121)/Rules!$E$12)+1)</f>
        <v>0.8478360187</v>
      </c>
      <c r="V121" s="47">
        <f t="shared" si="6"/>
        <v>8</v>
      </c>
      <c r="W121" s="47">
        <f t="shared" si="7"/>
        <v>-8</v>
      </c>
      <c r="X121" s="47"/>
      <c r="Y121" s="47"/>
      <c r="Z121" s="48"/>
      <c r="AA121" s="7">
        <f t="shared" ref="AA121:BL121" si="126">IF($D121=AA$1,$E121+$V121,(IF($J121=AA$1,$K121+$W121,AA120)))</f>
        <v>1537</v>
      </c>
      <c r="AB121" s="7">
        <f t="shared" si="126"/>
        <v>595</v>
      </c>
      <c r="AC121" s="7">
        <f t="shared" si="126"/>
        <v>1488</v>
      </c>
      <c r="AD121" s="7">
        <f t="shared" si="126"/>
        <v>483</v>
      </c>
      <c r="AE121" s="7">
        <f t="shared" si="126"/>
        <v>2154</v>
      </c>
      <c r="AF121" s="7">
        <f t="shared" si="126"/>
        <v>2291</v>
      </c>
      <c r="AG121" s="7">
        <f t="shared" si="126"/>
        <v>1195</v>
      </c>
      <c r="AH121" s="7">
        <f t="shared" si="126"/>
        <v>999</v>
      </c>
      <c r="AI121" s="7">
        <f t="shared" si="126"/>
        <v>1302</v>
      </c>
      <c r="AJ121" s="7">
        <f t="shared" si="126"/>
        <v>1875</v>
      </c>
      <c r="AK121" s="7">
        <f t="shared" si="126"/>
        <v>505</v>
      </c>
      <c r="AL121" s="7">
        <f t="shared" si="126"/>
        <v>717</v>
      </c>
      <c r="AM121" s="7">
        <f t="shared" si="126"/>
        <v>2009</v>
      </c>
      <c r="AN121" s="7">
        <f t="shared" si="126"/>
        <v>1317</v>
      </c>
      <c r="AO121" s="7">
        <f t="shared" si="126"/>
        <v>1356</v>
      </c>
      <c r="AP121" s="7">
        <f t="shared" si="126"/>
        <v>2155</v>
      </c>
      <c r="AQ121" s="7">
        <f t="shared" si="126"/>
        <v>79</v>
      </c>
      <c r="AR121" s="7">
        <f t="shared" si="126"/>
        <v>1468</v>
      </c>
      <c r="AS121" s="7">
        <f t="shared" si="126"/>
        <v>215</v>
      </c>
      <c r="AT121" s="7">
        <f t="shared" si="126"/>
        <v>2230</v>
      </c>
      <c r="AU121" s="7">
        <f t="shared" si="126"/>
        <v>1045</v>
      </c>
      <c r="AV121" s="7">
        <f t="shared" si="126"/>
        <v>423</v>
      </c>
      <c r="AW121" s="7">
        <f t="shared" si="126"/>
        <v>551</v>
      </c>
      <c r="AX121" s="7">
        <f t="shared" si="126"/>
        <v>1026</v>
      </c>
      <c r="AY121" s="7">
        <f t="shared" si="126"/>
        <v>1061</v>
      </c>
      <c r="AZ121" s="7">
        <f t="shared" si="126"/>
        <v>344</v>
      </c>
      <c r="BA121" s="47">
        <f t="shared" si="126"/>
        <v>400</v>
      </c>
      <c r="BB121" s="7">
        <f t="shared" si="126"/>
        <v>1654</v>
      </c>
      <c r="BC121" s="7">
        <f t="shared" si="126"/>
        <v>806</v>
      </c>
      <c r="BD121" s="7">
        <f t="shared" si="126"/>
        <v>613</v>
      </c>
      <c r="BE121" s="7">
        <f t="shared" si="126"/>
        <v>638</v>
      </c>
      <c r="BF121" s="7">
        <f t="shared" si="126"/>
        <v>2092</v>
      </c>
      <c r="BG121" s="7">
        <f t="shared" si="126"/>
        <v>785</v>
      </c>
      <c r="BH121" s="7">
        <f t="shared" si="126"/>
        <v>184</v>
      </c>
      <c r="BI121" s="7">
        <f t="shared" si="126"/>
        <v>1953</v>
      </c>
      <c r="BJ121" s="7">
        <f t="shared" si="126"/>
        <v>1432</v>
      </c>
      <c r="BK121" s="7">
        <f t="shared" si="126"/>
        <v>1985</v>
      </c>
      <c r="BL121" s="7">
        <f t="shared" si="126"/>
        <v>872</v>
      </c>
    </row>
    <row r="122" ht="13.5" customHeight="1">
      <c r="A122" s="51">
        <v>45766.0</v>
      </c>
      <c r="B122" s="37" t="s">
        <v>74</v>
      </c>
      <c r="C122" s="38"/>
      <c r="D122" s="39" t="s">
        <v>52</v>
      </c>
      <c r="E122" s="40">
        <f t="shared" si="2"/>
        <v>215</v>
      </c>
      <c r="F122" s="41">
        <v>1.0</v>
      </c>
      <c r="G122" s="41">
        <v>13.0</v>
      </c>
      <c r="H122" s="42">
        <f t="shared" si="22"/>
        <v>16</v>
      </c>
      <c r="I122" s="38"/>
      <c r="J122" s="43" t="s">
        <v>54</v>
      </c>
      <c r="K122" s="40">
        <f t="shared" si="4"/>
        <v>79</v>
      </c>
      <c r="L122" s="44">
        <v>1.0</v>
      </c>
      <c r="M122" s="44">
        <v>12.0</v>
      </c>
      <c r="N122" s="42">
        <f t="shared" si="5"/>
        <v>15</v>
      </c>
      <c r="O122" s="38"/>
      <c r="P122" s="45" t="s">
        <v>72</v>
      </c>
      <c r="Q122" s="38"/>
      <c r="R122" s="45">
        <f>MIN(Rules!$E$2,(MAX(H122/N122,N122/H122)))</f>
        <v>1.066666667</v>
      </c>
      <c r="S122" s="45">
        <f>VLOOKUP(B122,Rules!A:B,2,FALSE)</f>
        <v>50</v>
      </c>
      <c r="T122" s="38"/>
      <c r="U122" s="46">
        <f>1/(10^(-(E122+(IF(P122="Y",Rules!$I$2,0))-K122)/Rules!$E$12)+1)</f>
        <v>0.7886952633</v>
      </c>
      <c r="V122" s="47">
        <f t="shared" si="6"/>
        <v>11</v>
      </c>
      <c r="W122" s="47">
        <f t="shared" si="7"/>
        <v>-11</v>
      </c>
      <c r="X122" s="47"/>
      <c r="Y122" s="47"/>
      <c r="Z122" s="48"/>
      <c r="AA122" s="7">
        <f t="shared" ref="AA122:BL122" si="127">IF($D122=AA$1,$E122+$V122,(IF($J122=AA$1,$K122+$W122,AA121)))</f>
        <v>1537</v>
      </c>
      <c r="AB122" s="7">
        <f t="shared" si="127"/>
        <v>595</v>
      </c>
      <c r="AC122" s="7">
        <f t="shared" si="127"/>
        <v>1488</v>
      </c>
      <c r="AD122" s="7">
        <f t="shared" si="127"/>
        <v>483</v>
      </c>
      <c r="AE122" s="7">
        <f t="shared" si="127"/>
        <v>2154</v>
      </c>
      <c r="AF122" s="7">
        <f t="shared" si="127"/>
        <v>2291</v>
      </c>
      <c r="AG122" s="7">
        <f t="shared" si="127"/>
        <v>1195</v>
      </c>
      <c r="AH122" s="7">
        <f t="shared" si="127"/>
        <v>999</v>
      </c>
      <c r="AI122" s="7">
        <f t="shared" si="127"/>
        <v>1302</v>
      </c>
      <c r="AJ122" s="7">
        <f t="shared" si="127"/>
        <v>1875</v>
      </c>
      <c r="AK122" s="7">
        <f t="shared" si="127"/>
        <v>505</v>
      </c>
      <c r="AL122" s="7">
        <f t="shared" si="127"/>
        <v>717</v>
      </c>
      <c r="AM122" s="7">
        <f t="shared" si="127"/>
        <v>2009</v>
      </c>
      <c r="AN122" s="7">
        <f t="shared" si="127"/>
        <v>1317</v>
      </c>
      <c r="AO122" s="7">
        <f t="shared" si="127"/>
        <v>1356</v>
      </c>
      <c r="AP122" s="7">
        <f t="shared" si="127"/>
        <v>2155</v>
      </c>
      <c r="AQ122" s="7">
        <f t="shared" si="127"/>
        <v>68</v>
      </c>
      <c r="AR122" s="7">
        <f t="shared" si="127"/>
        <v>1468</v>
      </c>
      <c r="AS122" s="7">
        <f t="shared" si="127"/>
        <v>226</v>
      </c>
      <c r="AT122" s="7">
        <f t="shared" si="127"/>
        <v>2230</v>
      </c>
      <c r="AU122" s="7">
        <f t="shared" si="127"/>
        <v>1045</v>
      </c>
      <c r="AV122" s="7">
        <f t="shared" si="127"/>
        <v>423</v>
      </c>
      <c r="AW122" s="7">
        <f t="shared" si="127"/>
        <v>551</v>
      </c>
      <c r="AX122" s="7">
        <f t="shared" si="127"/>
        <v>1026</v>
      </c>
      <c r="AY122" s="7">
        <f t="shared" si="127"/>
        <v>1061</v>
      </c>
      <c r="AZ122" s="7">
        <f t="shared" si="127"/>
        <v>344</v>
      </c>
      <c r="BA122" s="47">
        <f t="shared" si="127"/>
        <v>400</v>
      </c>
      <c r="BB122" s="7">
        <f t="shared" si="127"/>
        <v>1654</v>
      </c>
      <c r="BC122" s="7">
        <f t="shared" si="127"/>
        <v>806</v>
      </c>
      <c r="BD122" s="7">
        <f t="shared" si="127"/>
        <v>613</v>
      </c>
      <c r="BE122" s="7">
        <f t="shared" si="127"/>
        <v>638</v>
      </c>
      <c r="BF122" s="7">
        <f t="shared" si="127"/>
        <v>2092</v>
      </c>
      <c r="BG122" s="7">
        <f t="shared" si="127"/>
        <v>785</v>
      </c>
      <c r="BH122" s="7">
        <f t="shared" si="127"/>
        <v>184</v>
      </c>
      <c r="BI122" s="7">
        <f t="shared" si="127"/>
        <v>1953</v>
      </c>
      <c r="BJ122" s="7">
        <f t="shared" si="127"/>
        <v>1432</v>
      </c>
      <c r="BK122" s="7">
        <f t="shared" si="127"/>
        <v>1985</v>
      </c>
      <c r="BL122" s="7">
        <f t="shared" si="127"/>
        <v>872</v>
      </c>
    </row>
    <row r="123" ht="13.5" customHeight="1">
      <c r="A123" s="51">
        <v>45767.0</v>
      </c>
      <c r="B123" s="37" t="s">
        <v>75</v>
      </c>
      <c r="C123" s="38"/>
      <c r="D123" s="39" t="s">
        <v>18</v>
      </c>
      <c r="E123" s="40">
        <f t="shared" si="2"/>
        <v>2092</v>
      </c>
      <c r="F123" s="41">
        <v>2.0</v>
      </c>
      <c r="G123" s="41">
        <v>23.0</v>
      </c>
      <c r="H123" s="42">
        <f t="shared" si="22"/>
        <v>29</v>
      </c>
      <c r="I123" s="38"/>
      <c r="J123" s="43" t="s">
        <v>20</v>
      </c>
      <c r="K123" s="40">
        <f t="shared" si="4"/>
        <v>2230</v>
      </c>
      <c r="L123" s="44">
        <v>2.0</v>
      </c>
      <c r="M123" s="44">
        <v>23.0</v>
      </c>
      <c r="N123" s="42">
        <f t="shared" si="5"/>
        <v>29</v>
      </c>
      <c r="O123" s="38"/>
      <c r="P123" s="45" t="s">
        <v>72</v>
      </c>
      <c r="Q123" s="38"/>
      <c r="R123" s="45">
        <f>MIN(Rules!$E$2,(MAX(H123/N123,N123/H123)))</f>
        <v>1</v>
      </c>
      <c r="S123" s="45">
        <f>VLOOKUP(B123,Rules!A:B,2,FALSE)</f>
        <v>60</v>
      </c>
      <c r="T123" s="38"/>
      <c r="U123" s="46">
        <f>1/(10^(-(E123+(IF(P123="Y",Rules!$I$2,0))-K123)/Rules!$E$12)+1)</f>
        <v>0.5138119957</v>
      </c>
      <c r="V123" s="47">
        <f t="shared" si="6"/>
        <v>-1</v>
      </c>
      <c r="W123" s="47">
        <f t="shared" si="7"/>
        <v>1</v>
      </c>
      <c r="X123" s="47"/>
      <c r="Y123" s="47"/>
      <c r="Z123" s="48"/>
      <c r="AA123" s="7">
        <f t="shared" ref="AA123:BL123" si="128">IF($D123=AA$1,$E123+$V123,(IF($J123=AA$1,$K123+$W123,AA122)))</f>
        <v>1537</v>
      </c>
      <c r="AB123" s="7">
        <f t="shared" si="128"/>
        <v>595</v>
      </c>
      <c r="AC123" s="7">
        <f t="shared" si="128"/>
        <v>1488</v>
      </c>
      <c r="AD123" s="7">
        <f t="shared" si="128"/>
        <v>483</v>
      </c>
      <c r="AE123" s="7">
        <f t="shared" si="128"/>
        <v>2154</v>
      </c>
      <c r="AF123" s="7">
        <f t="shared" si="128"/>
        <v>2291</v>
      </c>
      <c r="AG123" s="7">
        <f t="shared" si="128"/>
        <v>1195</v>
      </c>
      <c r="AH123" s="7">
        <f t="shared" si="128"/>
        <v>999</v>
      </c>
      <c r="AI123" s="7">
        <f t="shared" si="128"/>
        <v>1302</v>
      </c>
      <c r="AJ123" s="7">
        <f t="shared" si="128"/>
        <v>1875</v>
      </c>
      <c r="AK123" s="7">
        <f t="shared" si="128"/>
        <v>505</v>
      </c>
      <c r="AL123" s="7">
        <f t="shared" si="128"/>
        <v>717</v>
      </c>
      <c r="AM123" s="7">
        <f t="shared" si="128"/>
        <v>2009</v>
      </c>
      <c r="AN123" s="7">
        <f t="shared" si="128"/>
        <v>1317</v>
      </c>
      <c r="AO123" s="7">
        <f t="shared" si="128"/>
        <v>1356</v>
      </c>
      <c r="AP123" s="7">
        <f t="shared" si="128"/>
        <v>2155</v>
      </c>
      <c r="AQ123" s="7">
        <f t="shared" si="128"/>
        <v>68</v>
      </c>
      <c r="AR123" s="7">
        <f t="shared" si="128"/>
        <v>1468</v>
      </c>
      <c r="AS123" s="7">
        <f t="shared" si="128"/>
        <v>226</v>
      </c>
      <c r="AT123" s="7">
        <f t="shared" si="128"/>
        <v>2231</v>
      </c>
      <c r="AU123" s="7">
        <f t="shared" si="128"/>
        <v>1045</v>
      </c>
      <c r="AV123" s="7">
        <f t="shared" si="128"/>
        <v>423</v>
      </c>
      <c r="AW123" s="7">
        <f t="shared" si="128"/>
        <v>551</v>
      </c>
      <c r="AX123" s="7">
        <f t="shared" si="128"/>
        <v>1026</v>
      </c>
      <c r="AY123" s="7">
        <f t="shared" si="128"/>
        <v>1061</v>
      </c>
      <c r="AZ123" s="7">
        <f t="shared" si="128"/>
        <v>344</v>
      </c>
      <c r="BA123" s="47">
        <f t="shared" si="128"/>
        <v>400</v>
      </c>
      <c r="BB123" s="7">
        <f t="shared" si="128"/>
        <v>1654</v>
      </c>
      <c r="BC123" s="7">
        <f t="shared" si="128"/>
        <v>806</v>
      </c>
      <c r="BD123" s="7">
        <f t="shared" si="128"/>
        <v>613</v>
      </c>
      <c r="BE123" s="7">
        <f t="shared" si="128"/>
        <v>638</v>
      </c>
      <c r="BF123" s="7">
        <f t="shared" si="128"/>
        <v>2091</v>
      </c>
      <c r="BG123" s="7">
        <f t="shared" si="128"/>
        <v>785</v>
      </c>
      <c r="BH123" s="7">
        <f t="shared" si="128"/>
        <v>184</v>
      </c>
      <c r="BI123" s="7">
        <f t="shared" si="128"/>
        <v>1953</v>
      </c>
      <c r="BJ123" s="7">
        <f t="shared" si="128"/>
        <v>1432</v>
      </c>
      <c r="BK123" s="7">
        <f t="shared" si="128"/>
        <v>1985</v>
      </c>
      <c r="BL123" s="7">
        <f t="shared" si="128"/>
        <v>872</v>
      </c>
    </row>
    <row r="124" ht="13.5" customHeight="1">
      <c r="A124" s="51">
        <v>45767.0</v>
      </c>
      <c r="B124" s="37" t="s">
        <v>75</v>
      </c>
      <c r="C124" s="38"/>
      <c r="D124" s="39" t="s">
        <v>21</v>
      </c>
      <c r="E124" s="40">
        <f t="shared" si="2"/>
        <v>2154</v>
      </c>
      <c r="F124" s="41">
        <v>3.0</v>
      </c>
      <c r="G124" s="41">
        <v>21.0</v>
      </c>
      <c r="H124" s="42">
        <f t="shared" si="22"/>
        <v>30</v>
      </c>
      <c r="I124" s="38"/>
      <c r="J124" s="43" t="s">
        <v>19</v>
      </c>
      <c r="K124" s="40">
        <f t="shared" si="4"/>
        <v>2291</v>
      </c>
      <c r="L124" s="44">
        <v>2.0</v>
      </c>
      <c r="M124" s="44">
        <v>24.0</v>
      </c>
      <c r="N124" s="42">
        <f t="shared" si="5"/>
        <v>30</v>
      </c>
      <c r="O124" s="38"/>
      <c r="P124" s="45" t="s">
        <v>72</v>
      </c>
      <c r="Q124" s="38"/>
      <c r="R124" s="45">
        <f>MIN(Rules!$E$2,(MAX(H124/N124,N124/H124)))</f>
        <v>1</v>
      </c>
      <c r="S124" s="45">
        <f>VLOOKUP(B124,Rules!A:B,2,FALSE)</f>
        <v>60</v>
      </c>
      <c r="T124" s="38"/>
      <c r="U124" s="46">
        <f>1/(10^(-(E124+(IF(P124="Y",Rules!$I$2,0))-K124)/Rules!$E$12)+1)</f>
        <v>0.5149623345</v>
      </c>
      <c r="V124" s="47">
        <f t="shared" si="6"/>
        <v>-1</v>
      </c>
      <c r="W124" s="47">
        <f t="shared" si="7"/>
        <v>1</v>
      </c>
      <c r="X124" s="47"/>
      <c r="Y124" s="47"/>
      <c r="Z124" s="48"/>
      <c r="AA124" s="7">
        <f t="shared" ref="AA124:BL124" si="129">IF($D124=AA$1,$E124+$V124,(IF($J124=AA$1,$K124+$W124,AA123)))</f>
        <v>1537</v>
      </c>
      <c r="AB124" s="7">
        <f t="shared" si="129"/>
        <v>595</v>
      </c>
      <c r="AC124" s="7">
        <f t="shared" si="129"/>
        <v>1488</v>
      </c>
      <c r="AD124" s="7">
        <f t="shared" si="129"/>
        <v>483</v>
      </c>
      <c r="AE124" s="7">
        <f t="shared" si="129"/>
        <v>2153</v>
      </c>
      <c r="AF124" s="7">
        <f t="shared" si="129"/>
        <v>2292</v>
      </c>
      <c r="AG124" s="7">
        <f t="shared" si="129"/>
        <v>1195</v>
      </c>
      <c r="AH124" s="7">
        <f t="shared" si="129"/>
        <v>999</v>
      </c>
      <c r="AI124" s="7">
        <f t="shared" si="129"/>
        <v>1302</v>
      </c>
      <c r="AJ124" s="7">
        <f t="shared" si="129"/>
        <v>1875</v>
      </c>
      <c r="AK124" s="7">
        <f t="shared" si="129"/>
        <v>505</v>
      </c>
      <c r="AL124" s="7">
        <f t="shared" si="129"/>
        <v>717</v>
      </c>
      <c r="AM124" s="7">
        <f t="shared" si="129"/>
        <v>2009</v>
      </c>
      <c r="AN124" s="7">
        <f t="shared" si="129"/>
        <v>1317</v>
      </c>
      <c r="AO124" s="7">
        <f t="shared" si="129"/>
        <v>1356</v>
      </c>
      <c r="AP124" s="7">
        <f t="shared" si="129"/>
        <v>2155</v>
      </c>
      <c r="AQ124" s="7">
        <f t="shared" si="129"/>
        <v>68</v>
      </c>
      <c r="AR124" s="7">
        <f t="shared" si="129"/>
        <v>1468</v>
      </c>
      <c r="AS124" s="7">
        <f t="shared" si="129"/>
        <v>226</v>
      </c>
      <c r="AT124" s="7">
        <f t="shared" si="129"/>
        <v>2231</v>
      </c>
      <c r="AU124" s="7">
        <f t="shared" si="129"/>
        <v>1045</v>
      </c>
      <c r="AV124" s="7">
        <f t="shared" si="129"/>
        <v>423</v>
      </c>
      <c r="AW124" s="7">
        <f t="shared" si="129"/>
        <v>551</v>
      </c>
      <c r="AX124" s="7">
        <f t="shared" si="129"/>
        <v>1026</v>
      </c>
      <c r="AY124" s="7">
        <f t="shared" si="129"/>
        <v>1061</v>
      </c>
      <c r="AZ124" s="7">
        <f t="shared" si="129"/>
        <v>344</v>
      </c>
      <c r="BA124" s="47">
        <f t="shared" si="129"/>
        <v>400</v>
      </c>
      <c r="BB124" s="7">
        <f t="shared" si="129"/>
        <v>1654</v>
      </c>
      <c r="BC124" s="7">
        <f t="shared" si="129"/>
        <v>806</v>
      </c>
      <c r="BD124" s="7">
        <f t="shared" si="129"/>
        <v>613</v>
      </c>
      <c r="BE124" s="7">
        <f t="shared" si="129"/>
        <v>638</v>
      </c>
      <c r="BF124" s="7">
        <f t="shared" si="129"/>
        <v>2091</v>
      </c>
      <c r="BG124" s="7">
        <f t="shared" si="129"/>
        <v>785</v>
      </c>
      <c r="BH124" s="7">
        <f t="shared" si="129"/>
        <v>184</v>
      </c>
      <c r="BI124" s="7">
        <f t="shared" si="129"/>
        <v>1953</v>
      </c>
      <c r="BJ124" s="7">
        <f t="shared" si="129"/>
        <v>1432</v>
      </c>
      <c r="BK124" s="7">
        <f t="shared" si="129"/>
        <v>1985</v>
      </c>
      <c r="BL124" s="7">
        <f t="shared" si="129"/>
        <v>872</v>
      </c>
    </row>
    <row r="125" ht="13.5" customHeight="1">
      <c r="A125" s="51">
        <v>45767.0</v>
      </c>
      <c r="B125" s="37" t="s">
        <v>74</v>
      </c>
      <c r="C125" s="38"/>
      <c r="D125" s="39" t="s">
        <v>36</v>
      </c>
      <c r="E125" s="40">
        <f t="shared" si="2"/>
        <v>1045</v>
      </c>
      <c r="F125" s="41">
        <v>1.0</v>
      </c>
      <c r="G125" s="41">
        <v>18.0</v>
      </c>
      <c r="H125" s="42">
        <f t="shared" si="22"/>
        <v>21</v>
      </c>
      <c r="I125" s="38"/>
      <c r="J125" s="43" t="s">
        <v>35</v>
      </c>
      <c r="K125" s="40">
        <f t="shared" si="4"/>
        <v>1195</v>
      </c>
      <c r="L125" s="44">
        <v>2.0</v>
      </c>
      <c r="M125" s="44">
        <v>19.0</v>
      </c>
      <c r="N125" s="42">
        <f t="shared" si="5"/>
        <v>25</v>
      </c>
      <c r="O125" s="38"/>
      <c r="P125" s="45" t="s">
        <v>72</v>
      </c>
      <c r="Q125" s="38"/>
      <c r="R125" s="45">
        <f>MIN(Rules!$E$2,(MAX(H125/N125,N125/H125)))</f>
        <v>1.19047619</v>
      </c>
      <c r="S125" s="45">
        <f>VLOOKUP(B125,Rules!A:B,2,FALSE)</f>
        <v>50</v>
      </c>
      <c r="T125" s="38"/>
      <c r="U125" s="46">
        <f>1/(10^(-(E125+(IF(P125="Y",Rules!$I$2,0))-K125)/Rules!$E$12)+1)</f>
        <v>0.5</v>
      </c>
      <c r="V125" s="47">
        <f t="shared" si="6"/>
        <v>-30</v>
      </c>
      <c r="W125" s="47">
        <f t="shared" si="7"/>
        <v>30</v>
      </c>
      <c r="X125" s="47"/>
      <c r="Y125" s="47"/>
      <c r="Z125" s="48"/>
      <c r="AA125" s="7">
        <f t="shared" ref="AA125:BL125" si="130">IF($D125=AA$1,$E125+$V125,(IF($J125=AA$1,$K125+$W125,AA124)))</f>
        <v>1537</v>
      </c>
      <c r="AB125" s="7">
        <f t="shared" si="130"/>
        <v>595</v>
      </c>
      <c r="AC125" s="7">
        <f t="shared" si="130"/>
        <v>1488</v>
      </c>
      <c r="AD125" s="7">
        <f t="shared" si="130"/>
        <v>483</v>
      </c>
      <c r="AE125" s="7">
        <f t="shared" si="130"/>
        <v>2153</v>
      </c>
      <c r="AF125" s="7">
        <f t="shared" si="130"/>
        <v>2292</v>
      </c>
      <c r="AG125" s="7">
        <f t="shared" si="130"/>
        <v>1225</v>
      </c>
      <c r="AH125" s="7">
        <f t="shared" si="130"/>
        <v>999</v>
      </c>
      <c r="AI125" s="7">
        <f t="shared" si="130"/>
        <v>1302</v>
      </c>
      <c r="AJ125" s="7">
        <f t="shared" si="130"/>
        <v>1875</v>
      </c>
      <c r="AK125" s="7">
        <f t="shared" si="130"/>
        <v>505</v>
      </c>
      <c r="AL125" s="7">
        <f t="shared" si="130"/>
        <v>717</v>
      </c>
      <c r="AM125" s="7">
        <f t="shared" si="130"/>
        <v>2009</v>
      </c>
      <c r="AN125" s="7">
        <f t="shared" si="130"/>
        <v>1317</v>
      </c>
      <c r="AO125" s="7">
        <f t="shared" si="130"/>
        <v>1356</v>
      </c>
      <c r="AP125" s="7">
        <f t="shared" si="130"/>
        <v>2155</v>
      </c>
      <c r="AQ125" s="7">
        <f t="shared" si="130"/>
        <v>68</v>
      </c>
      <c r="AR125" s="7">
        <f t="shared" si="130"/>
        <v>1468</v>
      </c>
      <c r="AS125" s="7">
        <f t="shared" si="130"/>
        <v>226</v>
      </c>
      <c r="AT125" s="7">
        <f t="shared" si="130"/>
        <v>2231</v>
      </c>
      <c r="AU125" s="7">
        <f t="shared" si="130"/>
        <v>1015</v>
      </c>
      <c r="AV125" s="7">
        <f t="shared" si="130"/>
        <v>423</v>
      </c>
      <c r="AW125" s="7">
        <f t="shared" si="130"/>
        <v>551</v>
      </c>
      <c r="AX125" s="7">
        <f t="shared" si="130"/>
        <v>1026</v>
      </c>
      <c r="AY125" s="7">
        <f t="shared" si="130"/>
        <v>1061</v>
      </c>
      <c r="AZ125" s="7">
        <f t="shared" si="130"/>
        <v>344</v>
      </c>
      <c r="BA125" s="47">
        <f t="shared" si="130"/>
        <v>400</v>
      </c>
      <c r="BB125" s="7">
        <f t="shared" si="130"/>
        <v>1654</v>
      </c>
      <c r="BC125" s="7">
        <f t="shared" si="130"/>
        <v>806</v>
      </c>
      <c r="BD125" s="7">
        <f t="shared" si="130"/>
        <v>613</v>
      </c>
      <c r="BE125" s="7">
        <f t="shared" si="130"/>
        <v>638</v>
      </c>
      <c r="BF125" s="7">
        <f t="shared" si="130"/>
        <v>2091</v>
      </c>
      <c r="BG125" s="7">
        <f t="shared" si="130"/>
        <v>785</v>
      </c>
      <c r="BH125" s="7">
        <f t="shared" si="130"/>
        <v>184</v>
      </c>
      <c r="BI125" s="7">
        <f t="shared" si="130"/>
        <v>1953</v>
      </c>
      <c r="BJ125" s="7">
        <f t="shared" si="130"/>
        <v>1432</v>
      </c>
      <c r="BK125" s="7">
        <f t="shared" si="130"/>
        <v>1985</v>
      </c>
      <c r="BL125" s="7">
        <f t="shared" si="130"/>
        <v>872</v>
      </c>
    </row>
    <row r="126" ht="13.5" customHeight="1">
      <c r="A126" s="51">
        <v>45767.0</v>
      </c>
      <c r="B126" s="37" t="s">
        <v>74</v>
      </c>
      <c r="C126" s="38"/>
      <c r="D126" s="39" t="s">
        <v>47</v>
      </c>
      <c r="E126" s="40">
        <f t="shared" si="2"/>
        <v>551</v>
      </c>
      <c r="F126" s="41">
        <v>3.0</v>
      </c>
      <c r="G126" s="41">
        <v>20.0</v>
      </c>
      <c r="H126" s="42">
        <f t="shared" si="22"/>
        <v>29</v>
      </c>
      <c r="I126" s="38"/>
      <c r="J126" s="43" t="s">
        <v>48</v>
      </c>
      <c r="K126" s="40">
        <f t="shared" si="4"/>
        <v>505</v>
      </c>
      <c r="L126" s="44">
        <v>0.0</v>
      </c>
      <c r="M126" s="44">
        <v>15.0</v>
      </c>
      <c r="N126" s="42">
        <f t="shared" si="5"/>
        <v>15</v>
      </c>
      <c r="O126" s="38"/>
      <c r="P126" s="45" t="s">
        <v>72</v>
      </c>
      <c r="Q126" s="38"/>
      <c r="R126" s="45">
        <f>MIN(Rules!$E$2,(MAX(H126/N126,N126/H126)))</f>
        <v>1.933333333</v>
      </c>
      <c r="S126" s="45">
        <f>VLOOKUP(B126,Rules!A:B,2,FALSE)</f>
        <v>50</v>
      </c>
      <c r="T126" s="38"/>
      <c r="U126" s="46">
        <f>1/(10^(-(E126+(IF(P126="Y",Rules!$I$2,0))-K126)/Rules!$E$12)+1)</f>
        <v>0.711486252</v>
      </c>
      <c r="V126" s="47">
        <f t="shared" si="6"/>
        <v>28</v>
      </c>
      <c r="W126" s="47">
        <f t="shared" si="7"/>
        <v>-28</v>
      </c>
      <c r="X126" s="47"/>
      <c r="Y126" s="47"/>
      <c r="Z126" s="48"/>
      <c r="AA126" s="7">
        <f t="shared" ref="AA126:BL126" si="131">IF($D126=AA$1,$E126+$V126,(IF($J126=AA$1,$K126+$W126,AA125)))</f>
        <v>1537</v>
      </c>
      <c r="AB126" s="7">
        <f t="shared" si="131"/>
        <v>595</v>
      </c>
      <c r="AC126" s="7">
        <f t="shared" si="131"/>
        <v>1488</v>
      </c>
      <c r="AD126" s="7">
        <f t="shared" si="131"/>
        <v>483</v>
      </c>
      <c r="AE126" s="7">
        <f t="shared" si="131"/>
        <v>2153</v>
      </c>
      <c r="AF126" s="7">
        <f t="shared" si="131"/>
        <v>2292</v>
      </c>
      <c r="AG126" s="7">
        <f t="shared" si="131"/>
        <v>1225</v>
      </c>
      <c r="AH126" s="7">
        <f t="shared" si="131"/>
        <v>999</v>
      </c>
      <c r="AI126" s="7">
        <f t="shared" si="131"/>
        <v>1302</v>
      </c>
      <c r="AJ126" s="7">
        <f t="shared" si="131"/>
        <v>1875</v>
      </c>
      <c r="AK126" s="7">
        <f t="shared" si="131"/>
        <v>477</v>
      </c>
      <c r="AL126" s="7">
        <f t="shared" si="131"/>
        <v>717</v>
      </c>
      <c r="AM126" s="7">
        <f t="shared" si="131"/>
        <v>2009</v>
      </c>
      <c r="AN126" s="7">
        <f t="shared" si="131"/>
        <v>1317</v>
      </c>
      <c r="AO126" s="7">
        <f t="shared" si="131"/>
        <v>1356</v>
      </c>
      <c r="AP126" s="7">
        <f t="shared" si="131"/>
        <v>2155</v>
      </c>
      <c r="AQ126" s="7">
        <f t="shared" si="131"/>
        <v>68</v>
      </c>
      <c r="AR126" s="7">
        <f t="shared" si="131"/>
        <v>1468</v>
      </c>
      <c r="AS126" s="7">
        <f t="shared" si="131"/>
        <v>226</v>
      </c>
      <c r="AT126" s="7">
        <f t="shared" si="131"/>
        <v>2231</v>
      </c>
      <c r="AU126" s="7">
        <f t="shared" si="131"/>
        <v>1015</v>
      </c>
      <c r="AV126" s="7">
        <f t="shared" si="131"/>
        <v>423</v>
      </c>
      <c r="AW126" s="7">
        <f t="shared" si="131"/>
        <v>579</v>
      </c>
      <c r="AX126" s="7">
        <f t="shared" si="131"/>
        <v>1026</v>
      </c>
      <c r="AY126" s="7">
        <f t="shared" si="131"/>
        <v>1061</v>
      </c>
      <c r="AZ126" s="7">
        <f t="shared" si="131"/>
        <v>344</v>
      </c>
      <c r="BA126" s="47">
        <f t="shared" si="131"/>
        <v>400</v>
      </c>
      <c r="BB126" s="7">
        <f t="shared" si="131"/>
        <v>1654</v>
      </c>
      <c r="BC126" s="7">
        <f t="shared" si="131"/>
        <v>806</v>
      </c>
      <c r="BD126" s="7">
        <f t="shared" si="131"/>
        <v>613</v>
      </c>
      <c r="BE126" s="7">
        <f t="shared" si="131"/>
        <v>638</v>
      </c>
      <c r="BF126" s="7">
        <f t="shared" si="131"/>
        <v>2091</v>
      </c>
      <c r="BG126" s="7">
        <f t="shared" si="131"/>
        <v>785</v>
      </c>
      <c r="BH126" s="7">
        <f t="shared" si="131"/>
        <v>184</v>
      </c>
      <c r="BI126" s="7">
        <f t="shared" si="131"/>
        <v>1953</v>
      </c>
      <c r="BJ126" s="7">
        <f t="shared" si="131"/>
        <v>1432</v>
      </c>
      <c r="BK126" s="7">
        <f t="shared" si="131"/>
        <v>1985</v>
      </c>
      <c r="BL126" s="7">
        <f t="shared" si="131"/>
        <v>872</v>
      </c>
    </row>
    <row r="127" ht="13.5" customHeight="1">
      <c r="A127" s="51">
        <v>45773.0</v>
      </c>
      <c r="B127" s="37" t="s">
        <v>74</v>
      </c>
      <c r="C127" s="38"/>
      <c r="D127" s="39" t="s">
        <v>29</v>
      </c>
      <c r="E127" s="40">
        <f t="shared" si="2"/>
        <v>1356</v>
      </c>
      <c r="F127" s="41">
        <v>3.0</v>
      </c>
      <c r="G127" s="41">
        <v>24.0</v>
      </c>
      <c r="H127" s="42">
        <f t="shared" si="22"/>
        <v>33</v>
      </c>
      <c r="I127" s="38"/>
      <c r="J127" s="43" t="s">
        <v>32</v>
      </c>
      <c r="K127" s="40">
        <f t="shared" si="4"/>
        <v>1432</v>
      </c>
      <c r="L127" s="44">
        <v>2.0</v>
      </c>
      <c r="M127" s="44">
        <v>21.0</v>
      </c>
      <c r="N127" s="42">
        <f t="shared" si="5"/>
        <v>27</v>
      </c>
      <c r="O127" s="38"/>
      <c r="P127" s="45" t="s">
        <v>72</v>
      </c>
      <c r="Q127" s="38"/>
      <c r="R127" s="45">
        <f>MIN(Rules!$E$2,(MAX(H127/N127,N127/H127)))</f>
        <v>1.222222222</v>
      </c>
      <c r="S127" s="45">
        <f>VLOOKUP(B127,Rules!A:B,2,FALSE)</f>
        <v>50</v>
      </c>
      <c r="T127" s="38"/>
      <c r="U127" s="46">
        <f>1/(10^(-(E127+(IF(P127="Y",Rules!$I$2,0))-K127)/Rules!$E$12)+1)</f>
        <v>0.5843806118</v>
      </c>
      <c r="V127" s="47">
        <f t="shared" si="6"/>
        <v>25</v>
      </c>
      <c r="W127" s="47">
        <f t="shared" si="7"/>
        <v>-25</v>
      </c>
      <c r="X127" s="47"/>
      <c r="Y127" s="47"/>
      <c r="Z127" s="48"/>
      <c r="AA127" s="7">
        <f t="shared" ref="AA127:BL127" si="132">IF($D127=AA$1,$E127+$V127,(IF($J127=AA$1,$K127+$W127,AA126)))</f>
        <v>1537</v>
      </c>
      <c r="AB127" s="7">
        <f t="shared" si="132"/>
        <v>595</v>
      </c>
      <c r="AC127" s="7">
        <f t="shared" si="132"/>
        <v>1488</v>
      </c>
      <c r="AD127" s="7">
        <f t="shared" si="132"/>
        <v>483</v>
      </c>
      <c r="AE127" s="7">
        <f t="shared" si="132"/>
        <v>2153</v>
      </c>
      <c r="AF127" s="7">
        <f t="shared" si="132"/>
        <v>2292</v>
      </c>
      <c r="AG127" s="7">
        <f t="shared" si="132"/>
        <v>1225</v>
      </c>
      <c r="AH127" s="7">
        <f t="shared" si="132"/>
        <v>999</v>
      </c>
      <c r="AI127" s="7">
        <f t="shared" si="132"/>
        <v>1302</v>
      </c>
      <c r="AJ127" s="7">
        <f t="shared" si="132"/>
        <v>1875</v>
      </c>
      <c r="AK127" s="7">
        <f t="shared" si="132"/>
        <v>477</v>
      </c>
      <c r="AL127" s="7">
        <f t="shared" si="132"/>
        <v>717</v>
      </c>
      <c r="AM127" s="7">
        <f t="shared" si="132"/>
        <v>2009</v>
      </c>
      <c r="AN127" s="7">
        <f t="shared" si="132"/>
        <v>1317</v>
      </c>
      <c r="AO127" s="7">
        <f t="shared" si="132"/>
        <v>1381</v>
      </c>
      <c r="AP127" s="7">
        <f t="shared" si="132"/>
        <v>2155</v>
      </c>
      <c r="AQ127" s="7">
        <f t="shared" si="132"/>
        <v>68</v>
      </c>
      <c r="AR127" s="7">
        <f t="shared" si="132"/>
        <v>1468</v>
      </c>
      <c r="AS127" s="7">
        <f t="shared" si="132"/>
        <v>226</v>
      </c>
      <c r="AT127" s="7">
        <f t="shared" si="132"/>
        <v>2231</v>
      </c>
      <c r="AU127" s="7">
        <f t="shared" si="132"/>
        <v>1015</v>
      </c>
      <c r="AV127" s="7">
        <f t="shared" si="132"/>
        <v>423</v>
      </c>
      <c r="AW127" s="7">
        <f t="shared" si="132"/>
        <v>579</v>
      </c>
      <c r="AX127" s="7">
        <f t="shared" si="132"/>
        <v>1026</v>
      </c>
      <c r="AY127" s="7">
        <f t="shared" si="132"/>
        <v>1061</v>
      </c>
      <c r="AZ127" s="7">
        <f t="shared" si="132"/>
        <v>344</v>
      </c>
      <c r="BA127" s="47">
        <f t="shared" si="132"/>
        <v>400</v>
      </c>
      <c r="BB127" s="7">
        <f t="shared" si="132"/>
        <v>1654</v>
      </c>
      <c r="BC127" s="7">
        <f t="shared" si="132"/>
        <v>806</v>
      </c>
      <c r="BD127" s="7">
        <f t="shared" si="132"/>
        <v>613</v>
      </c>
      <c r="BE127" s="7">
        <f t="shared" si="132"/>
        <v>638</v>
      </c>
      <c r="BF127" s="7">
        <f t="shared" si="132"/>
        <v>2091</v>
      </c>
      <c r="BG127" s="7">
        <f t="shared" si="132"/>
        <v>785</v>
      </c>
      <c r="BH127" s="7">
        <f t="shared" si="132"/>
        <v>184</v>
      </c>
      <c r="BI127" s="7">
        <f t="shared" si="132"/>
        <v>1953</v>
      </c>
      <c r="BJ127" s="7">
        <f t="shared" si="132"/>
        <v>1407</v>
      </c>
      <c r="BK127" s="7">
        <f t="shared" si="132"/>
        <v>1985</v>
      </c>
      <c r="BL127" s="7">
        <f t="shared" si="132"/>
        <v>872</v>
      </c>
    </row>
    <row r="128" ht="13.5" customHeight="1">
      <c r="A128" s="51">
        <v>45773.0</v>
      </c>
      <c r="B128" s="37" t="s">
        <v>74</v>
      </c>
      <c r="C128" s="38"/>
      <c r="D128" s="39" t="s">
        <v>33</v>
      </c>
      <c r="E128" s="40">
        <f t="shared" si="2"/>
        <v>1302</v>
      </c>
      <c r="F128" s="41">
        <v>1.0</v>
      </c>
      <c r="G128" s="41">
        <v>12.0</v>
      </c>
      <c r="H128" s="42">
        <f t="shared" si="22"/>
        <v>15</v>
      </c>
      <c r="I128" s="38"/>
      <c r="J128" s="43" t="s">
        <v>31</v>
      </c>
      <c r="K128" s="40">
        <f t="shared" si="4"/>
        <v>1468</v>
      </c>
      <c r="L128" s="44">
        <v>6.0</v>
      </c>
      <c r="M128" s="44">
        <v>36.0</v>
      </c>
      <c r="N128" s="42">
        <f t="shared" si="5"/>
        <v>54</v>
      </c>
      <c r="O128" s="38"/>
      <c r="P128" s="45" t="s">
        <v>72</v>
      </c>
      <c r="Q128" s="38"/>
      <c r="R128" s="45">
        <f>MIN(Rules!$E$2,(MAX(H128/N128,N128/H128)))</f>
        <v>2</v>
      </c>
      <c r="S128" s="45">
        <f>VLOOKUP(B128,Rules!A:B,2,FALSE)</f>
        <v>50</v>
      </c>
      <c r="T128" s="38"/>
      <c r="U128" s="46">
        <f>1/(10^(-(E128+(IF(P128="Y",Rules!$I$2,0))-K128)/Rules!$E$12)+1)</f>
        <v>0.4815876488</v>
      </c>
      <c r="V128" s="47">
        <f t="shared" si="6"/>
        <v>-48</v>
      </c>
      <c r="W128" s="47">
        <f t="shared" si="7"/>
        <v>48</v>
      </c>
      <c r="X128" s="47"/>
      <c r="Y128" s="47"/>
      <c r="Z128" s="48"/>
      <c r="AA128" s="7">
        <f t="shared" ref="AA128:BL128" si="133">IF($D128=AA$1,$E128+$V128,(IF($J128=AA$1,$K128+$W128,AA127)))</f>
        <v>1537</v>
      </c>
      <c r="AB128" s="7">
        <f t="shared" si="133"/>
        <v>595</v>
      </c>
      <c r="AC128" s="7">
        <f t="shared" si="133"/>
        <v>1488</v>
      </c>
      <c r="AD128" s="7">
        <f t="shared" si="133"/>
        <v>483</v>
      </c>
      <c r="AE128" s="7">
        <f t="shared" si="133"/>
        <v>2153</v>
      </c>
      <c r="AF128" s="7">
        <f t="shared" si="133"/>
        <v>2292</v>
      </c>
      <c r="AG128" s="7">
        <f t="shared" si="133"/>
        <v>1225</v>
      </c>
      <c r="AH128" s="7">
        <f t="shared" si="133"/>
        <v>999</v>
      </c>
      <c r="AI128" s="7">
        <f t="shared" si="133"/>
        <v>1254</v>
      </c>
      <c r="AJ128" s="7">
        <f t="shared" si="133"/>
        <v>1875</v>
      </c>
      <c r="AK128" s="7">
        <f t="shared" si="133"/>
        <v>477</v>
      </c>
      <c r="AL128" s="7">
        <f t="shared" si="133"/>
        <v>717</v>
      </c>
      <c r="AM128" s="7">
        <f t="shared" si="133"/>
        <v>2009</v>
      </c>
      <c r="AN128" s="7">
        <f t="shared" si="133"/>
        <v>1317</v>
      </c>
      <c r="AO128" s="7">
        <f t="shared" si="133"/>
        <v>1381</v>
      </c>
      <c r="AP128" s="7">
        <f t="shared" si="133"/>
        <v>2155</v>
      </c>
      <c r="AQ128" s="7">
        <f t="shared" si="133"/>
        <v>68</v>
      </c>
      <c r="AR128" s="7">
        <f t="shared" si="133"/>
        <v>1516</v>
      </c>
      <c r="AS128" s="7">
        <f t="shared" si="133"/>
        <v>226</v>
      </c>
      <c r="AT128" s="7">
        <f t="shared" si="133"/>
        <v>2231</v>
      </c>
      <c r="AU128" s="7">
        <f t="shared" si="133"/>
        <v>1015</v>
      </c>
      <c r="AV128" s="7">
        <f t="shared" si="133"/>
        <v>423</v>
      </c>
      <c r="AW128" s="7">
        <f t="shared" si="133"/>
        <v>579</v>
      </c>
      <c r="AX128" s="7">
        <f t="shared" si="133"/>
        <v>1026</v>
      </c>
      <c r="AY128" s="7">
        <f t="shared" si="133"/>
        <v>1061</v>
      </c>
      <c r="AZ128" s="7">
        <f t="shared" si="133"/>
        <v>344</v>
      </c>
      <c r="BA128" s="47">
        <f t="shared" si="133"/>
        <v>400</v>
      </c>
      <c r="BB128" s="7">
        <f t="shared" si="133"/>
        <v>1654</v>
      </c>
      <c r="BC128" s="7">
        <f t="shared" si="133"/>
        <v>806</v>
      </c>
      <c r="BD128" s="7">
        <f t="shared" si="133"/>
        <v>613</v>
      </c>
      <c r="BE128" s="7">
        <f t="shared" si="133"/>
        <v>638</v>
      </c>
      <c r="BF128" s="7">
        <f t="shared" si="133"/>
        <v>2091</v>
      </c>
      <c r="BG128" s="7">
        <f t="shared" si="133"/>
        <v>785</v>
      </c>
      <c r="BH128" s="7">
        <f t="shared" si="133"/>
        <v>184</v>
      </c>
      <c r="BI128" s="7">
        <f t="shared" si="133"/>
        <v>1953</v>
      </c>
      <c r="BJ128" s="7">
        <f t="shared" si="133"/>
        <v>1407</v>
      </c>
      <c r="BK128" s="7">
        <f t="shared" si="133"/>
        <v>1985</v>
      </c>
      <c r="BL128" s="7">
        <f t="shared" si="133"/>
        <v>872</v>
      </c>
    </row>
    <row r="129" ht="13.5" customHeight="1">
      <c r="A129" s="51">
        <v>45773.0</v>
      </c>
      <c r="B129" s="37" t="s">
        <v>74</v>
      </c>
      <c r="C129" s="38"/>
      <c r="D129" s="39" t="s">
        <v>40</v>
      </c>
      <c r="E129" s="40">
        <f t="shared" si="2"/>
        <v>872</v>
      </c>
      <c r="F129" s="41">
        <v>2.0</v>
      </c>
      <c r="G129" s="41">
        <v>17.0</v>
      </c>
      <c r="H129" s="42">
        <f t="shared" si="22"/>
        <v>23</v>
      </c>
      <c r="I129" s="38"/>
      <c r="J129" s="43" t="s">
        <v>36</v>
      </c>
      <c r="K129" s="40">
        <f t="shared" si="4"/>
        <v>1015</v>
      </c>
      <c r="L129" s="44">
        <v>2.0</v>
      </c>
      <c r="M129" s="44">
        <v>17.0</v>
      </c>
      <c r="N129" s="42">
        <f t="shared" si="5"/>
        <v>23</v>
      </c>
      <c r="O129" s="38"/>
      <c r="P129" s="45" t="s">
        <v>72</v>
      </c>
      <c r="Q129" s="38"/>
      <c r="R129" s="45">
        <f>MIN(Rules!$E$2,(MAX(H129/N129,N129/H129)))</f>
        <v>1</v>
      </c>
      <c r="S129" s="45">
        <f>VLOOKUP(B129,Rules!A:B,2,FALSE)</f>
        <v>50</v>
      </c>
      <c r="T129" s="38"/>
      <c r="U129" s="46">
        <f>1/(10^(-(E129+(IF(P129="Y",Rules!$I$2,0))-K129)/Rules!$E$12)+1)</f>
        <v>0.50805835</v>
      </c>
      <c r="V129" s="47">
        <f t="shared" si="6"/>
        <v>0</v>
      </c>
      <c r="W129" s="47">
        <f t="shared" si="7"/>
        <v>0</v>
      </c>
      <c r="X129" s="47"/>
      <c r="Y129" s="47"/>
      <c r="Z129" s="48"/>
      <c r="AA129" s="7">
        <f t="shared" ref="AA129:BL129" si="134">IF($D129=AA$1,$E129+$V129,(IF($J129=AA$1,$K129+$W129,AA128)))</f>
        <v>1537</v>
      </c>
      <c r="AB129" s="7">
        <f t="shared" si="134"/>
        <v>595</v>
      </c>
      <c r="AC129" s="7">
        <f t="shared" si="134"/>
        <v>1488</v>
      </c>
      <c r="AD129" s="7">
        <f t="shared" si="134"/>
        <v>483</v>
      </c>
      <c r="AE129" s="7">
        <f t="shared" si="134"/>
        <v>2153</v>
      </c>
      <c r="AF129" s="7">
        <f t="shared" si="134"/>
        <v>2292</v>
      </c>
      <c r="AG129" s="7">
        <f t="shared" si="134"/>
        <v>1225</v>
      </c>
      <c r="AH129" s="7">
        <f t="shared" si="134"/>
        <v>999</v>
      </c>
      <c r="AI129" s="7">
        <f t="shared" si="134"/>
        <v>1254</v>
      </c>
      <c r="AJ129" s="7">
        <f t="shared" si="134"/>
        <v>1875</v>
      </c>
      <c r="AK129" s="7">
        <f t="shared" si="134"/>
        <v>477</v>
      </c>
      <c r="AL129" s="7">
        <f t="shared" si="134"/>
        <v>717</v>
      </c>
      <c r="AM129" s="7">
        <f t="shared" si="134"/>
        <v>2009</v>
      </c>
      <c r="AN129" s="7">
        <f t="shared" si="134"/>
        <v>1317</v>
      </c>
      <c r="AO129" s="7">
        <f t="shared" si="134"/>
        <v>1381</v>
      </c>
      <c r="AP129" s="7">
        <f t="shared" si="134"/>
        <v>2155</v>
      </c>
      <c r="AQ129" s="7">
        <f t="shared" si="134"/>
        <v>68</v>
      </c>
      <c r="AR129" s="7">
        <f t="shared" si="134"/>
        <v>1516</v>
      </c>
      <c r="AS129" s="7">
        <f t="shared" si="134"/>
        <v>226</v>
      </c>
      <c r="AT129" s="7">
        <f t="shared" si="134"/>
        <v>2231</v>
      </c>
      <c r="AU129" s="7">
        <f t="shared" si="134"/>
        <v>1015</v>
      </c>
      <c r="AV129" s="7">
        <f t="shared" si="134"/>
        <v>423</v>
      </c>
      <c r="AW129" s="7">
        <f t="shared" si="134"/>
        <v>579</v>
      </c>
      <c r="AX129" s="7">
        <f t="shared" si="134"/>
        <v>1026</v>
      </c>
      <c r="AY129" s="7">
        <f t="shared" si="134"/>
        <v>1061</v>
      </c>
      <c r="AZ129" s="7">
        <f t="shared" si="134"/>
        <v>344</v>
      </c>
      <c r="BA129" s="47">
        <f t="shared" si="134"/>
        <v>400</v>
      </c>
      <c r="BB129" s="7">
        <f t="shared" si="134"/>
        <v>1654</v>
      </c>
      <c r="BC129" s="7">
        <f t="shared" si="134"/>
        <v>806</v>
      </c>
      <c r="BD129" s="7">
        <f t="shared" si="134"/>
        <v>613</v>
      </c>
      <c r="BE129" s="7">
        <f t="shared" si="134"/>
        <v>638</v>
      </c>
      <c r="BF129" s="7">
        <f t="shared" si="134"/>
        <v>2091</v>
      </c>
      <c r="BG129" s="7">
        <f t="shared" si="134"/>
        <v>785</v>
      </c>
      <c r="BH129" s="7">
        <f t="shared" si="134"/>
        <v>184</v>
      </c>
      <c r="BI129" s="7">
        <f t="shared" si="134"/>
        <v>1953</v>
      </c>
      <c r="BJ129" s="7">
        <f t="shared" si="134"/>
        <v>1407</v>
      </c>
      <c r="BK129" s="7">
        <f t="shared" si="134"/>
        <v>1985</v>
      </c>
      <c r="BL129" s="7">
        <f t="shared" si="134"/>
        <v>872</v>
      </c>
    </row>
    <row r="130" ht="13.5" customHeight="1">
      <c r="A130" s="51">
        <v>45773.0</v>
      </c>
      <c r="B130" s="37" t="s">
        <v>74</v>
      </c>
      <c r="C130" s="38"/>
      <c r="D130" s="39" t="s">
        <v>35</v>
      </c>
      <c r="E130" s="40">
        <f t="shared" si="2"/>
        <v>1225</v>
      </c>
      <c r="F130" s="41">
        <v>1.0</v>
      </c>
      <c r="G130" s="41">
        <v>22.0</v>
      </c>
      <c r="H130" s="42">
        <f t="shared" si="22"/>
        <v>25</v>
      </c>
      <c r="I130" s="38"/>
      <c r="J130" s="43" t="s">
        <v>38</v>
      </c>
      <c r="K130" s="40">
        <f t="shared" si="4"/>
        <v>1061</v>
      </c>
      <c r="L130" s="44">
        <v>3.0</v>
      </c>
      <c r="M130" s="44">
        <v>18.0</v>
      </c>
      <c r="N130" s="42">
        <f t="shared" si="5"/>
        <v>27</v>
      </c>
      <c r="O130" s="38"/>
      <c r="P130" s="45" t="s">
        <v>72</v>
      </c>
      <c r="Q130" s="38"/>
      <c r="R130" s="45">
        <f>MIN(Rules!$E$2,(MAX(H130/N130,N130/H130)))</f>
        <v>1.08</v>
      </c>
      <c r="S130" s="45">
        <f>VLOOKUP(B130,Rules!A:B,2,FALSE)</f>
        <v>50</v>
      </c>
      <c r="T130" s="38"/>
      <c r="U130" s="46">
        <f>1/(10^(-(E130+(IF(P130="Y",Rules!$I$2,0))-K130)/Rules!$E$12)+1)</f>
        <v>0.8093856827</v>
      </c>
      <c r="V130" s="47">
        <f t="shared" si="6"/>
        <v>-44</v>
      </c>
      <c r="W130" s="47">
        <f t="shared" si="7"/>
        <v>44</v>
      </c>
      <c r="X130" s="47"/>
      <c r="Y130" s="47"/>
      <c r="Z130" s="48"/>
      <c r="AA130" s="7">
        <f t="shared" ref="AA130:BL130" si="135">IF($D130=AA$1,$E130+$V130,(IF($J130=AA$1,$K130+$W130,AA129)))</f>
        <v>1537</v>
      </c>
      <c r="AB130" s="7">
        <f t="shared" si="135"/>
        <v>595</v>
      </c>
      <c r="AC130" s="7">
        <f t="shared" si="135"/>
        <v>1488</v>
      </c>
      <c r="AD130" s="7">
        <f t="shared" si="135"/>
        <v>483</v>
      </c>
      <c r="AE130" s="7">
        <f t="shared" si="135"/>
        <v>2153</v>
      </c>
      <c r="AF130" s="7">
        <f t="shared" si="135"/>
        <v>2292</v>
      </c>
      <c r="AG130" s="7">
        <f t="shared" si="135"/>
        <v>1181</v>
      </c>
      <c r="AH130" s="7">
        <f t="shared" si="135"/>
        <v>999</v>
      </c>
      <c r="AI130" s="7">
        <f t="shared" si="135"/>
        <v>1254</v>
      </c>
      <c r="AJ130" s="7">
        <f t="shared" si="135"/>
        <v>1875</v>
      </c>
      <c r="AK130" s="7">
        <f t="shared" si="135"/>
        <v>477</v>
      </c>
      <c r="AL130" s="7">
        <f t="shared" si="135"/>
        <v>717</v>
      </c>
      <c r="AM130" s="7">
        <f t="shared" si="135"/>
        <v>2009</v>
      </c>
      <c r="AN130" s="7">
        <f t="shared" si="135"/>
        <v>1317</v>
      </c>
      <c r="AO130" s="7">
        <f t="shared" si="135"/>
        <v>1381</v>
      </c>
      <c r="AP130" s="7">
        <f t="shared" si="135"/>
        <v>2155</v>
      </c>
      <c r="AQ130" s="7">
        <f t="shared" si="135"/>
        <v>68</v>
      </c>
      <c r="AR130" s="7">
        <f t="shared" si="135"/>
        <v>1516</v>
      </c>
      <c r="AS130" s="7">
        <f t="shared" si="135"/>
        <v>226</v>
      </c>
      <c r="AT130" s="7">
        <f t="shared" si="135"/>
        <v>2231</v>
      </c>
      <c r="AU130" s="7">
        <f t="shared" si="135"/>
        <v>1015</v>
      </c>
      <c r="AV130" s="7">
        <f t="shared" si="135"/>
        <v>423</v>
      </c>
      <c r="AW130" s="7">
        <f t="shared" si="135"/>
        <v>579</v>
      </c>
      <c r="AX130" s="7">
        <f t="shared" si="135"/>
        <v>1026</v>
      </c>
      <c r="AY130" s="7">
        <f t="shared" si="135"/>
        <v>1105</v>
      </c>
      <c r="AZ130" s="7">
        <f t="shared" si="135"/>
        <v>344</v>
      </c>
      <c r="BA130" s="47">
        <f t="shared" si="135"/>
        <v>400</v>
      </c>
      <c r="BB130" s="7">
        <f t="shared" si="135"/>
        <v>1654</v>
      </c>
      <c r="BC130" s="7">
        <f t="shared" si="135"/>
        <v>806</v>
      </c>
      <c r="BD130" s="7">
        <f t="shared" si="135"/>
        <v>613</v>
      </c>
      <c r="BE130" s="7">
        <f t="shared" si="135"/>
        <v>638</v>
      </c>
      <c r="BF130" s="7">
        <f t="shared" si="135"/>
        <v>2091</v>
      </c>
      <c r="BG130" s="7">
        <f t="shared" si="135"/>
        <v>785</v>
      </c>
      <c r="BH130" s="7">
        <f t="shared" si="135"/>
        <v>184</v>
      </c>
      <c r="BI130" s="7">
        <f t="shared" si="135"/>
        <v>1953</v>
      </c>
      <c r="BJ130" s="7">
        <f t="shared" si="135"/>
        <v>1407</v>
      </c>
      <c r="BK130" s="7">
        <f t="shared" si="135"/>
        <v>1985</v>
      </c>
      <c r="BL130" s="7">
        <f t="shared" si="135"/>
        <v>872</v>
      </c>
    </row>
    <row r="131" ht="13.5" customHeight="1">
      <c r="A131" s="51">
        <v>45773.0</v>
      </c>
      <c r="B131" s="37" t="s">
        <v>74</v>
      </c>
      <c r="C131" s="38"/>
      <c r="D131" s="39" t="s">
        <v>42</v>
      </c>
      <c r="E131" s="40">
        <f t="shared" si="2"/>
        <v>785</v>
      </c>
      <c r="F131" s="41">
        <v>0.0</v>
      </c>
      <c r="G131" s="41">
        <v>10.0</v>
      </c>
      <c r="H131" s="42">
        <f t="shared" si="22"/>
        <v>10</v>
      </c>
      <c r="I131" s="38"/>
      <c r="J131" s="43" t="s">
        <v>37</v>
      </c>
      <c r="K131" s="40">
        <f t="shared" si="4"/>
        <v>999</v>
      </c>
      <c r="L131" s="44">
        <v>5.0</v>
      </c>
      <c r="M131" s="44">
        <v>18.0</v>
      </c>
      <c r="N131" s="42">
        <f t="shared" si="5"/>
        <v>33</v>
      </c>
      <c r="O131" s="38"/>
      <c r="P131" s="45" t="s">
        <v>72</v>
      </c>
      <c r="Q131" s="38"/>
      <c r="R131" s="45">
        <f>MIN(Rules!$E$2,(MAX(H131/N131,N131/H131)))</f>
        <v>2</v>
      </c>
      <c r="S131" s="45">
        <f>VLOOKUP(B131,Rules!A:B,2,FALSE)</f>
        <v>50</v>
      </c>
      <c r="T131" s="38"/>
      <c r="U131" s="46">
        <f>1/(10^(-(E131+(IF(P131="Y",Rules!$I$2,0))-K131)/Rules!$E$12)+1)</f>
        <v>0.4268460629</v>
      </c>
      <c r="V131" s="47">
        <f t="shared" si="6"/>
        <v>-43</v>
      </c>
      <c r="W131" s="47">
        <f t="shared" si="7"/>
        <v>43</v>
      </c>
      <c r="X131" s="47"/>
      <c r="Y131" s="47"/>
      <c r="Z131" s="48"/>
      <c r="AA131" s="7">
        <f t="shared" ref="AA131:BL131" si="136">IF($D131=AA$1,$E131+$V131,(IF($J131=AA$1,$K131+$W131,AA130)))</f>
        <v>1537</v>
      </c>
      <c r="AB131" s="7">
        <f t="shared" si="136"/>
        <v>595</v>
      </c>
      <c r="AC131" s="7">
        <f t="shared" si="136"/>
        <v>1488</v>
      </c>
      <c r="AD131" s="7">
        <f t="shared" si="136"/>
        <v>483</v>
      </c>
      <c r="AE131" s="7">
        <f t="shared" si="136"/>
        <v>2153</v>
      </c>
      <c r="AF131" s="7">
        <f t="shared" si="136"/>
        <v>2292</v>
      </c>
      <c r="AG131" s="7">
        <f t="shared" si="136"/>
        <v>1181</v>
      </c>
      <c r="AH131" s="7">
        <f t="shared" si="136"/>
        <v>1042</v>
      </c>
      <c r="AI131" s="7">
        <f t="shared" si="136"/>
        <v>1254</v>
      </c>
      <c r="AJ131" s="7">
        <f t="shared" si="136"/>
        <v>1875</v>
      </c>
      <c r="AK131" s="7">
        <f t="shared" si="136"/>
        <v>477</v>
      </c>
      <c r="AL131" s="7">
        <f t="shared" si="136"/>
        <v>717</v>
      </c>
      <c r="AM131" s="7">
        <f t="shared" si="136"/>
        <v>2009</v>
      </c>
      <c r="AN131" s="7">
        <f t="shared" si="136"/>
        <v>1317</v>
      </c>
      <c r="AO131" s="7">
        <f t="shared" si="136"/>
        <v>1381</v>
      </c>
      <c r="AP131" s="7">
        <f t="shared" si="136"/>
        <v>2155</v>
      </c>
      <c r="AQ131" s="7">
        <f t="shared" si="136"/>
        <v>68</v>
      </c>
      <c r="AR131" s="7">
        <f t="shared" si="136"/>
        <v>1516</v>
      </c>
      <c r="AS131" s="7">
        <f t="shared" si="136"/>
        <v>226</v>
      </c>
      <c r="AT131" s="7">
        <f t="shared" si="136"/>
        <v>2231</v>
      </c>
      <c r="AU131" s="7">
        <f t="shared" si="136"/>
        <v>1015</v>
      </c>
      <c r="AV131" s="7">
        <f t="shared" si="136"/>
        <v>423</v>
      </c>
      <c r="AW131" s="7">
        <f t="shared" si="136"/>
        <v>579</v>
      </c>
      <c r="AX131" s="7">
        <f t="shared" si="136"/>
        <v>1026</v>
      </c>
      <c r="AY131" s="7">
        <f t="shared" si="136"/>
        <v>1105</v>
      </c>
      <c r="AZ131" s="7">
        <f t="shared" si="136"/>
        <v>344</v>
      </c>
      <c r="BA131" s="47">
        <f t="shared" si="136"/>
        <v>400</v>
      </c>
      <c r="BB131" s="7">
        <f t="shared" si="136"/>
        <v>1654</v>
      </c>
      <c r="BC131" s="7">
        <f t="shared" si="136"/>
        <v>806</v>
      </c>
      <c r="BD131" s="7">
        <f t="shared" si="136"/>
        <v>613</v>
      </c>
      <c r="BE131" s="7">
        <f t="shared" si="136"/>
        <v>638</v>
      </c>
      <c r="BF131" s="7">
        <f t="shared" si="136"/>
        <v>2091</v>
      </c>
      <c r="BG131" s="7">
        <f t="shared" si="136"/>
        <v>742</v>
      </c>
      <c r="BH131" s="7">
        <f t="shared" si="136"/>
        <v>184</v>
      </c>
      <c r="BI131" s="7">
        <f t="shared" si="136"/>
        <v>1953</v>
      </c>
      <c r="BJ131" s="7">
        <f t="shared" si="136"/>
        <v>1407</v>
      </c>
      <c r="BK131" s="7">
        <f t="shared" si="136"/>
        <v>1985</v>
      </c>
      <c r="BL131" s="7">
        <f t="shared" si="136"/>
        <v>872</v>
      </c>
    </row>
    <row r="132" ht="13.5" customHeight="1">
      <c r="A132" s="51">
        <v>45773.0</v>
      </c>
      <c r="B132" s="37" t="s">
        <v>74</v>
      </c>
      <c r="C132" s="38"/>
      <c r="D132" s="39" t="s">
        <v>39</v>
      </c>
      <c r="E132" s="40">
        <f t="shared" si="2"/>
        <v>1026</v>
      </c>
      <c r="F132" s="41">
        <v>2.0</v>
      </c>
      <c r="G132" s="41">
        <v>23.0</v>
      </c>
      <c r="H132" s="42">
        <f t="shared" si="22"/>
        <v>29</v>
      </c>
      <c r="I132" s="38"/>
      <c r="J132" s="43" t="s">
        <v>47</v>
      </c>
      <c r="K132" s="40">
        <f t="shared" si="4"/>
        <v>579</v>
      </c>
      <c r="L132" s="44">
        <v>2.0</v>
      </c>
      <c r="M132" s="44">
        <v>18.0</v>
      </c>
      <c r="N132" s="42">
        <f t="shared" si="5"/>
        <v>24</v>
      </c>
      <c r="O132" s="38"/>
      <c r="P132" s="45" t="s">
        <v>72</v>
      </c>
      <c r="Q132" s="38"/>
      <c r="R132" s="45">
        <f>MIN(Rules!$E$2,(MAX(H132/N132,N132/H132)))</f>
        <v>1.208333333</v>
      </c>
      <c r="S132" s="45">
        <f>VLOOKUP(B132,Rules!A:B,2,FALSE)</f>
        <v>50</v>
      </c>
      <c r="T132" s="38"/>
      <c r="U132" s="46">
        <f>1/(10^(-(E132+(IF(P132="Y",Rules!$I$2,0))-K132)/Rules!$E$12)+1)</f>
        <v>0.9398730471</v>
      </c>
      <c r="V132" s="47">
        <f t="shared" si="6"/>
        <v>4</v>
      </c>
      <c r="W132" s="47">
        <f t="shared" si="7"/>
        <v>-4</v>
      </c>
      <c r="X132" s="47"/>
      <c r="Y132" s="47"/>
      <c r="Z132" s="48"/>
      <c r="AA132" s="7">
        <f t="shared" ref="AA132:BL132" si="137">IF($D132=AA$1,$E132+$V132,(IF($J132=AA$1,$K132+$W132,AA131)))</f>
        <v>1537</v>
      </c>
      <c r="AB132" s="7">
        <f t="shared" si="137"/>
        <v>595</v>
      </c>
      <c r="AC132" s="7">
        <f t="shared" si="137"/>
        <v>1488</v>
      </c>
      <c r="AD132" s="7">
        <f t="shared" si="137"/>
        <v>483</v>
      </c>
      <c r="AE132" s="7">
        <f t="shared" si="137"/>
        <v>2153</v>
      </c>
      <c r="AF132" s="7">
        <f t="shared" si="137"/>
        <v>2292</v>
      </c>
      <c r="AG132" s="7">
        <f t="shared" si="137"/>
        <v>1181</v>
      </c>
      <c r="AH132" s="7">
        <f t="shared" si="137"/>
        <v>1042</v>
      </c>
      <c r="AI132" s="7">
        <f t="shared" si="137"/>
        <v>1254</v>
      </c>
      <c r="AJ132" s="7">
        <f t="shared" si="137"/>
        <v>1875</v>
      </c>
      <c r="AK132" s="7">
        <f t="shared" si="137"/>
        <v>477</v>
      </c>
      <c r="AL132" s="7">
        <f t="shared" si="137"/>
        <v>717</v>
      </c>
      <c r="AM132" s="7">
        <f t="shared" si="137"/>
        <v>2009</v>
      </c>
      <c r="AN132" s="7">
        <f t="shared" si="137"/>
        <v>1317</v>
      </c>
      <c r="AO132" s="7">
        <f t="shared" si="137"/>
        <v>1381</v>
      </c>
      <c r="AP132" s="7">
        <f t="shared" si="137"/>
        <v>2155</v>
      </c>
      <c r="AQ132" s="7">
        <f t="shared" si="137"/>
        <v>68</v>
      </c>
      <c r="AR132" s="7">
        <f t="shared" si="137"/>
        <v>1516</v>
      </c>
      <c r="AS132" s="7">
        <f t="shared" si="137"/>
        <v>226</v>
      </c>
      <c r="AT132" s="7">
        <f t="shared" si="137"/>
        <v>2231</v>
      </c>
      <c r="AU132" s="7">
        <f t="shared" si="137"/>
        <v>1015</v>
      </c>
      <c r="AV132" s="7">
        <f t="shared" si="137"/>
        <v>423</v>
      </c>
      <c r="AW132" s="7">
        <f t="shared" si="137"/>
        <v>575</v>
      </c>
      <c r="AX132" s="7">
        <f t="shared" si="137"/>
        <v>1030</v>
      </c>
      <c r="AY132" s="7">
        <f t="shared" si="137"/>
        <v>1105</v>
      </c>
      <c r="AZ132" s="7">
        <f t="shared" si="137"/>
        <v>344</v>
      </c>
      <c r="BA132" s="47">
        <f t="shared" si="137"/>
        <v>400</v>
      </c>
      <c r="BB132" s="7">
        <f t="shared" si="137"/>
        <v>1654</v>
      </c>
      <c r="BC132" s="7">
        <f t="shared" si="137"/>
        <v>806</v>
      </c>
      <c r="BD132" s="7">
        <f t="shared" si="137"/>
        <v>613</v>
      </c>
      <c r="BE132" s="7">
        <f t="shared" si="137"/>
        <v>638</v>
      </c>
      <c r="BF132" s="7">
        <f t="shared" si="137"/>
        <v>2091</v>
      </c>
      <c r="BG132" s="7">
        <f t="shared" si="137"/>
        <v>742</v>
      </c>
      <c r="BH132" s="7">
        <f t="shared" si="137"/>
        <v>184</v>
      </c>
      <c r="BI132" s="7">
        <f t="shared" si="137"/>
        <v>1953</v>
      </c>
      <c r="BJ132" s="7">
        <f t="shared" si="137"/>
        <v>1407</v>
      </c>
      <c r="BK132" s="7">
        <f t="shared" si="137"/>
        <v>1985</v>
      </c>
      <c r="BL132" s="7">
        <f t="shared" si="137"/>
        <v>872</v>
      </c>
    </row>
    <row r="133" ht="13.5" customHeight="1">
      <c r="A133" s="51">
        <v>45773.0</v>
      </c>
      <c r="B133" s="37" t="s">
        <v>74</v>
      </c>
      <c r="C133" s="38"/>
      <c r="D133" s="39" t="s">
        <v>48</v>
      </c>
      <c r="E133" s="40">
        <f t="shared" si="2"/>
        <v>477</v>
      </c>
      <c r="F133" s="41">
        <v>2.0</v>
      </c>
      <c r="G133" s="41">
        <v>18.0</v>
      </c>
      <c r="H133" s="42">
        <f t="shared" si="22"/>
        <v>24</v>
      </c>
      <c r="I133" s="38"/>
      <c r="J133" s="43" t="s">
        <v>44</v>
      </c>
      <c r="K133" s="40">
        <f t="shared" si="4"/>
        <v>613</v>
      </c>
      <c r="L133" s="44">
        <v>7.0</v>
      </c>
      <c r="M133" s="44">
        <v>20.0</v>
      </c>
      <c r="N133" s="42">
        <f t="shared" si="5"/>
        <v>41</v>
      </c>
      <c r="O133" s="38"/>
      <c r="P133" s="45" t="s">
        <v>72</v>
      </c>
      <c r="Q133" s="38"/>
      <c r="R133" s="45">
        <f>MIN(Rules!$E$2,(MAX(H133/N133,N133/H133)))</f>
        <v>1.708333333</v>
      </c>
      <c r="S133" s="45">
        <f>VLOOKUP(B133,Rules!A:B,2,FALSE)</f>
        <v>50</v>
      </c>
      <c r="T133" s="38"/>
      <c r="U133" s="46">
        <f>1/(10^(-(E133+(IF(P133="Y",Rules!$I$2,0))-K133)/Rules!$E$12)+1)</f>
        <v>0.5161125148</v>
      </c>
      <c r="V133" s="47">
        <f t="shared" si="6"/>
        <v>-44</v>
      </c>
      <c r="W133" s="47">
        <f t="shared" si="7"/>
        <v>44</v>
      </c>
      <c r="X133" s="47"/>
      <c r="Y133" s="47"/>
      <c r="Z133" s="48"/>
      <c r="AA133" s="7">
        <f t="shared" ref="AA133:BL133" si="138">IF($D133=AA$1,$E133+$V133,(IF($J133=AA$1,$K133+$W133,AA132)))</f>
        <v>1537</v>
      </c>
      <c r="AB133" s="7">
        <f t="shared" si="138"/>
        <v>595</v>
      </c>
      <c r="AC133" s="7">
        <f t="shared" si="138"/>
        <v>1488</v>
      </c>
      <c r="AD133" s="7">
        <f t="shared" si="138"/>
        <v>483</v>
      </c>
      <c r="AE133" s="7">
        <f t="shared" si="138"/>
        <v>2153</v>
      </c>
      <c r="AF133" s="7">
        <f t="shared" si="138"/>
        <v>2292</v>
      </c>
      <c r="AG133" s="7">
        <f t="shared" si="138"/>
        <v>1181</v>
      </c>
      <c r="AH133" s="7">
        <f t="shared" si="138"/>
        <v>1042</v>
      </c>
      <c r="AI133" s="7">
        <f t="shared" si="138"/>
        <v>1254</v>
      </c>
      <c r="AJ133" s="7">
        <f t="shared" si="138"/>
        <v>1875</v>
      </c>
      <c r="AK133" s="7">
        <f t="shared" si="138"/>
        <v>433</v>
      </c>
      <c r="AL133" s="7">
        <f t="shared" si="138"/>
        <v>717</v>
      </c>
      <c r="AM133" s="7">
        <f t="shared" si="138"/>
        <v>2009</v>
      </c>
      <c r="AN133" s="7">
        <f t="shared" si="138"/>
        <v>1317</v>
      </c>
      <c r="AO133" s="7">
        <f t="shared" si="138"/>
        <v>1381</v>
      </c>
      <c r="AP133" s="7">
        <f t="shared" si="138"/>
        <v>2155</v>
      </c>
      <c r="AQ133" s="7">
        <f t="shared" si="138"/>
        <v>68</v>
      </c>
      <c r="AR133" s="7">
        <f t="shared" si="138"/>
        <v>1516</v>
      </c>
      <c r="AS133" s="7">
        <f t="shared" si="138"/>
        <v>226</v>
      </c>
      <c r="AT133" s="7">
        <f t="shared" si="138"/>
        <v>2231</v>
      </c>
      <c r="AU133" s="7">
        <f t="shared" si="138"/>
        <v>1015</v>
      </c>
      <c r="AV133" s="7">
        <f t="shared" si="138"/>
        <v>423</v>
      </c>
      <c r="AW133" s="7">
        <f t="shared" si="138"/>
        <v>575</v>
      </c>
      <c r="AX133" s="7">
        <f t="shared" si="138"/>
        <v>1030</v>
      </c>
      <c r="AY133" s="7">
        <f t="shared" si="138"/>
        <v>1105</v>
      </c>
      <c r="AZ133" s="7">
        <f t="shared" si="138"/>
        <v>344</v>
      </c>
      <c r="BA133" s="47">
        <f t="shared" si="138"/>
        <v>400</v>
      </c>
      <c r="BB133" s="7">
        <f t="shared" si="138"/>
        <v>1654</v>
      </c>
      <c r="BC133" s="7">
        <f t="shared" si="138"/>
        <v>806</v>
      </c>
      <c r="BD133" s="7">
        <f t="shared" si="138"/>
        <v>657</v>
      </c>
      <c r="BE133" s="7">
        <f t="shared" si="138"/>
        <v>638</v>
      </c>
      <c r="BF133" s="7">
        <f t="shared" si="138"/>
        <v>2091</v>
      </c>
      <c r="BG133" s="7">
        <f t="shared" si="138"/>
        <v>742</v>
      </c>
      <c r="BH133" s="7">
        <f t="shared" si="138"/>
        <v>184</v>
      </c>
      <c r="BI133" s="7">
        <f t="shared" si="138"/>
        <v>1953</v>
      </c>
      <c r="BJ133" s="7">
        <f t="shared" si="138"/>
        <v>1407</v>
      </c>
      <c r="BK133" s="7">
        <f t="shared" si="138"/>
        <v>1985</v>
      </c>
      <c r="BL133" s="7">
        <f t="shared" si="138"/>
        <v>872</v>
      </c>
    </row>
    <row r="134" ht="13.5" customHeight="1">
      <c r="A134" s="51">
        <v>45773.0</v>
      </c>
      <c r="B134" s="37" t="s">
        <v>74</v>
      </c>
      <c r="C134" s="38"/>
      <c r="D134" s="39" t="s">
        <v>49</v>
      </c>
      <c r="E134" s="40">
        <f t="shared" si="2"/>
        <v>483</v>
      </c>
      <c r="F134" s="41">
        <v>3.0</v>
      </c>
      <c r="G134" s="41">
        <v>24.0</v>
      </c>
      <c r="H134" s="42">
        <f t="shared" si="22"/>
        <v>33</v>
      </c>
      <c r="I134" s="38"/>
      <c r="J134" s="43" t="s">
        <v>54</v>
      </c>
      <c r="K134" s="40">
        <f t="shared" si="4"/>
        <v>68</v>
      </c>
      <c r="L134" s="44">
        <v>2.0</v>
      </c>
      <c r="M134" s="44">
        <v>14.0</v>
      </c>
      <c r="N134" s="42">
        <f t="shared" si="5"/>
        <v>20</v>
      </c>
      <c r="O134" s="38"/>
      <c r="P134" s="45" t="s">
        <v>72</v>
      </c>
      <c r="Q134" s="38"/>
      <c r="R134" s="45">
        <f>MIN(Rules!$E$2,(MAX(H134/N134,N134/H134)))</f>
        <v>1.65</v>
      </c>
      <c r="S134" s="45">
        <f>VLOOKUP(B134,Rules!A:B,2,FALSE)</f>
        <v>50</v>
      </c>
      <c r="T134" s="38"/>
      <c r="U134" s="46">
        <f>1/(10^(-(E134+(IF(P134="Y",Rules!$I$2,0))-K134)/Rules!$E$12)+1)</f>
        <v>0.9309851196</v>
      </c>
      <c r="V134" s="47">
        <f t="shared" si="6"/>
        <v>6</v>
      </c>
      <c r="W134" s="47">
        <f t="shared" si="7"/>
        <v>-6</v>
      </c>
      <c r="X134" s="47"/>
      <c r="Y134" s="47"/>
      <c r="Z134" s="48"/>
      <c r="AA134" s="7">
        <f t="shared" ref="AA134:BL134" si="139">IF($D134=AA$1,$E134+$V134,(IF($J134=AA$1,$K134+$W134,AA133)))</f>
        <v>1537</v>
      </c>
      <c r="AB134" s="7">
        <f t="shared" si="139"/>
        <v>595</v>
      </c>
      <c r="AC134" s="7">
        <f t="shared" si="139"/>
        <v>1488</v>
      </c>
      <c r="AD134" s="7">
        <f t="shared" si="139"/>
        <v>489</v>
      </c>
      <c r="AE134" s="7">
        <f t="shared" si="139"/>
        <v>2153</v>
      </c>
      <c r="AF134" s="7">
        <f t="shared" si="139"/>
        <v>2292</v>
      </c>
      <c r="AG134" s="7">
        <f t="shared" si="139"/>
        <v>1181</v>
      </c>
      <c r="AH134" s="7">
        <f t="shared" si="139"/>
        <v>1042</v>
      </c>
      <c r="AI134" s="7">
        <f t="shared" si="139"/>
        <v>1254</v>
      </c>
      <c r="AJ134" s="7">
        <f t="shared" si="139"/>
        <v>1875</v>
      </c>
      <c r="AK134" s="7">
        <f t="shared" si="139"/>
        <v>433</v>
      </c>
      <c r="AL134" s="7">
        <f t="shared" si="139"/>
        <v>717</v>
      </c>
      <c r="AM134" s="7">
        <f t="shared" si="139"/>
        <v>2009</v>
      </c>
      <c r="AN134" s="7">
        <f t="shared" si="139"/>
        <v>1317</v>
      </c>
      <c r="AO134" s="7">
        <f t="shared" si="139"/>
        <v>1381</v>
      </c>
      <c r="AP134" s="7">
        <f t="shared" si="139"/>
        <v>2155</v>
      </c>
      <c r="AQ134" s="7">
        <f t="shared" si="139"/>
        <v>62</v>
      </c>
      <c r="AR134" s="7">
        <f t="shared" si="139"/>
        <v>1516</v>
      </c>
      <c r="AS134" s="7">
        <f t="shared" si="139"/>
        <v>226</v>
      </c>
      <c r="AT134" s="7">
        <f t="shared" si="139"/>
        <v>2231</v>
      </c>
      <c r="AU134" s="7">
        <f t="shared" si="139"/>
        <v>1015</v>
      </c>
      <c r="AV134" s="7">
        <f t="shared" si="139"/>
        <v>423</v>
      </c>
      <c r="AW134" s="7">
        <f t="shared" si="139"/>
        <v>575</v>
      </c>
      <c r="AX134" s="7">
        <f t="shared" si="139"/>
        <v>1030</v>
      </c>
      <c r="AY134" s="7">
        <f t="shared" si="139"/>
        <v>1105</v>
      </c>
      <c r="AZ134" s="7">
        <f t="shared" si="139"/>
        <v>344</v>
      </c>
      <c r="BA134" s="47">
        <f t="shared" si="139"/>
        <v>400</v>
      </c>
      <c r="BB134" s="7">
        <f t="shared" si="139"/>
        <v>1654</v>
      </c>
      <c r="BC134" s="7">
        <f t="shared" si="139"/>
        <v>806</v>
      </c>
      <c r="BD134" s="7">
        <f t="shared" si="139"/>
        <v>657</v>
      </c>
      <c r="BE134" s="7">
        <f t="shared" si="139"/>
        <v>638</v>
      </c>
      <c r="BF134" s="7">
        <f t="shared" si="139"/>
        <v>2091</v>
      </c>
      <c r="BG134" s="7">
        <f t="shared" si="139"/>
        <v>742</v>
      </c>
      <c r="BH134" s="7">
        <f t="shared" si="139"/>
        <v>184</v>
      </c>
      <c r="BI134" s="7">
        <f t="shared" si="139"/>
        <v>1953</v>
      </c>
      <c r="BJ134" s="7">
        <f t="shared" si="139"/>
        <v>1407</v>
      </c>
      <c r="BK134" s="7">
        <f t="shared" si="139"/>
        <v>1985</v>
      </c>
      <c r="BL134" s="7">
        <f t="shared" si="139"/>
        <v>872</v>
      </c>
    </row>
    <row r="135" ht="13.5" customHeight="1">
      <c r="A135" s="51">
        <v>45773.0</v>
      </c>
      <c r="B135" s="37" t="s">
        <v>74</v>
      </c>
      <c r="C135" s="38"/>
      <c r="D135" s="39" t="s">
        <v>51</v>
      </c>
      <c r="E135" s="40">
        <f t="shared" si="2"/>
        <v>344</v>
      </c>
      <c r="F135" s="41">
        <v>4.0</v>
      </c>
      <c r="G135" s="41">
        <v>22.0</v>
      </c>
      <c r="H135" s="42">
        <f t="shared" si="22"/>
        <v>34</v>
      </c>
      <c r="I135" s="38"/>
      <c r="J135" s="43" t="s">
        <v>53</v>
      </c>
      <c r="K135" s="40">
        <f t="shared" si="4"/>
        <v>184</v>
      </c>
      <c r="L135" s="44">
        <v>2.0</v>
      </c>
      <c r="M135" s="44">
        <v>15.0</v>
      </c>
      <c r="N135" s="42">
        <f t="shared" si="5"/>
        <v>21</v>
      </c>
      <c r="O135" s="38"/>
      <c r="P135" s="45" t="s">
        <v>72</v>
      </c>
      <c r="Q135" s="38"/>
      <c r="R135" s="45">
        <f>MIN(Rules!$E$2,(MAX(H135/N135,N135/H135)))</f>
        <v>1.619047619</v>
      </c>
      <c r="S135" s="45">
        <f>VLOOKUP(B135,Rules!A:B,2,FALSE)</f>
        <v>50</v>
      </c>
      <c r="T135" s="38"/>
      <c r="U135" s="46">
        <f>1/(10^(-(E135+(IF(P135="Y",Rules!$I$2,0))-K135)/Rules!$E$12)+1)</f>
        <v>0.8065275228</v>
      </c>
      <c r="V135" s="47">
        <f t="shared" si="6"/>
        <v>16</v>
      </c>
      <c r="W135" s="47">
        <f t="shared" si="7"/>
        <v>-16</v>
      </c>
      <c r="X135" s="47"/>
      <c r="Y135" s="47"/>
      <c r="Z135" s="48"/>
      <c r="AA135" s="7">
        <f t="shared" ref="AA135:BL135" si="140">IF($D135=AA$1,$E135+$V135,(IF($J135=AA$1,$K135+$W135,AA134)))</f>
        <v>1537</v>
      </c>
      <c r="AB135" s="7">
        <f t="shared" si="140"/>
        <v>595</v>
      </c>
      <c r="AC135" s="7">
        <f t="shared" si="140"/>
        <v>1488</v>
      </c>
      <c r="AD135" s="7">
        <f t="shared" si="140"/>
        <v>489</v>
      </c>
      <c r="AE135" s="7">
        <f t="shared" si="140"/>
        <v>2153</v>
      </c>
      <c r="AF135" s="7">
        <f t="shared" si="140"/>
        <v>2292</v>
      </c>
      <c r="AG135" s="7">
        <f t="shared" si="140"/>
        <v>1181</v>
      </c>
      <c r="AH135" s="7">
        <f t="shared" si="140"/>
        <v>1042</v>
      </c>
      <c r="AI135" s="7">
        <f t="shared" si="140"/>
        <v>1254</v>
      </c>
      <c r="AJ135" s="7">
        <f t="shared" si="140"/>
        <v>1875</v>
      </c>
      <c r="AK135" s="7">
        <f t="shared" si="140"/>
        <v>433</v>
      </c>
      <c r="AL135" s="7">
        <f t="shared" si="140"/>
        <v>717</v>
      </c>
      <c r="AM135" s="7">
        <f t="shared" si="140"/>
        <v>2009</v>
      </c>
      <c r="AN135" s="7">
        <f t="shared" si="140"/>
        <v>1317</v>
      </c>
      <c r="AO135" s="7">
        <f t="shared" si="140"/>
        <v>1381</v>
      </c>
      <c r="AP135" s="7">
        <f t="shared" si="140"/>
        <v>2155</v>
      </c>
      <c r="AQ135" s="7">
        <f t="shared" si="140"/>
        <v>62</v>
      </c>
      <c r="AR135" s="7">
        <f t="shared" si="140"/>
        <v>1516</v>
      </c>
      <c r="AS135" s="7">
        <f t="shared" si="140"/>
        <v>226</v>
      </c>
      <c r="AT135" s="7">
        <f t="shared" si="140"/>
        <v>2231</v>
      </c>
      <c r="AU135" s="7">
        <f t="shared" si="140"/>
        <v>1015</v>
      </c>
      <c r="AV135" s="7">
        <f t="shared" si="140"/>
        <v>423</v>
      </c>
      <c r="AW135" s="7">
        <f t="shared" si="140"/>
        <v>575</v>
      </c>
      <c r="AX135" s="7">
        <f t="shared" si="140"/>
        <v>1030</v>
      </c>
      <c r="AY135" s="7">
        <f t="shared" si="140"/>
        <v>1105</v>
      </c>
      <c r="AZ135" s="7">
        <f t="shared" si="140"/>
        <v>360</v>
      </c>
      <c r="BA135" s="47">
        <f t="shared" si="140"/>
        <v>400</v>
      </c>
      <c r="BB135" s="7">
        <f t="shared" si="140"/>
        <v>1654</v>
      </c>
      <c r="BC135" s="7">
        <f t="shared" si="140"/>
        <v>806</v>
      </c>
      <c r="BD135" s="7">
        <f t="shared" si="140"/>
        <v>657</v>
      </c>
      <c r="BE135" s="7">
        <f t="shared" si="140"/>
        <v>638</v>
      </c>
      <c r="BF135" s="7">
        <f t="shared" si="140"/>
        <v>2091</v>
      </c>
      <c r="BG135" s="7">
        <f t="shared" si="140"/>
        <v>742</v>
      </c>
      <c r="BH135" s="7">
        <f t="shared" si="140"/>
        <v>168</v>
      </c>
      <c r="BI135" s="7">
        <f t="shared" si="140"/>
        <v>1953</v>
      </c>
      <c r="BJ135" s="7">
        <f t="shared" si="140"/>
        <v>1407</v>
      </c>
      <c r="BK135" s="7">
        <f t="shared" si="140"/>
        <v>1985</v>
      </c>
      <c r="BL135" s="7">
        <f t="shared" si="140"/>
        <v>872</v>
      </c>
    </row>
    <row r="136" ht="13.5" customHeight="1">
      <c r="A136" s="51">
        <v>45773.0</v>
      </c>
      <c r="B136" s="37" t="s">
        <v>74</v>
      </c>
      <c r="C136" s="38"/>
      <c r="D136" s="39" t="s">
        <v>50</v>
      </c>
      <c r="E136" s="40">
        <f t="shared" si="2"/>
        <v>423</v>
      </c>
      <c r="F136" s="41">
        <v>1.0</v>
      </c>
      <c r="G136" s="41">
        <v>14.0</v>
      </c>
      <c r="H136" s="42">
        <f t="shared" si="22"/>
        <v>17</v>
      </c>
      <c r="I136" s="38"/>
      <c r="J136" s="43" t="s">
        <v>52</v>
      </c>
      <c r="K136" s="40">
        <f t="shared" si="4"/>
        <v>226</v>
      </c>
      <c r="L136" s="44">
        <v>1.0</v>
      </c>
      <c r="M136" s="44">
        <v>14.0</v>
      </c>
      <c r="N136" s="42">
        <f t="shared" si="5"/>
        <v>17</v>
      </c>
      <c r="O136" s="38"/>
      <c r="P136" s="45" t="s">
        <v>72</v>
      </c>
      <c r="Q136" s="38"/>
      <c r="R136" s="45">
        <f>MIN(Rules!$E$2,(MAX(H136/N136,N136/H136)))</f>
        <v>1</v>
      </c>
      <c r="S136" s="45">
        <f>VLOOKUP(B136,Rules!A:B,2,FALSE)</f>
        <v>50</v>
      </c>
      <c r="T136" s="38"/>
      <c r="U136" s="46">
        <f>1/(10^(-(E136+(IF(P136="Y",Rules!$I$2,0))-K136)/Rules!$E$12)+1)</f>
        <v>0.8317378398</v>
      </c>
      <c r="V136" s="47">
        <f t="shared" si="6"/>
        <v>-17</v>
      </c>
      <c r="W136" s="47">
        <f t="shared" si="7"/>
        <v>17</v>
      </c>
      <c r="X136" s="47"/>
      <c r="Y136" s="47"/>
      <c r="Z136" s="48"/>
      <c r="AA136" s="7">
        <f t="shared" ref="AA136:BL136" si="141">IF($D136=AA$1,$E136+$V136,(IF($J136=AA$1,$K136+$W136,AA135)))</f>
        <v>1537</v>
      </c>
      <c r="AB136" s="7">
        <f t="shared" si="141"/>
        <v>595</v>
      </c>
      <c r="AC136" s="7">
        <f t="shared" si="141"/>
        <v>1488</v>
      </c>
      <c r="AD136" s="7">
        <f t="shared" si="141"/>
        <v>489</v>
      </c>
      <c r="AE136" s="7">
        <f t="shared" si="141"/>
        <v>2153</v>
      </c>
      <c r="AF136" s="7">
        <f t="shared" si="141"/>
        <v>2292</v>
      </c>
      <c r="AG136" s="7">
        <f t="shared" si="141"/>
        <v>1181</v>
      </c>
      <c r="AH136" s="7">
        <f t="shared" si="141"/>
        <v>1042</v>
      </c>
      <c r="AI136" s="7">
        <f t="shared" si="141"/>
        <v>1254</v>
      </c>
      <c r="AJ136" s="7">
        <f t="shared" si="141"/>
        <v>1875</v>
      </c>
      <c r="AK136" s="7">
        <f t="shared" si="141"/>
        <v>433</v>
      </c>
      <c r="AL136" s="7">
        <f t="shared" si="141"/>
        <v>717</v>
      </c>
      <c r="AM136" s="7">
        <f t="shared" si="141"/>
        <v>2009</v>
      </c>
      <c r="AN136" s="7">
        <f t="shared" si="141"/>
        <v>1317</v>
      </c>
      <c r="AO136" s="7">
        <f t="shared" si="141"/>
        <v>1381</v>
      </c>
      <c r="AP136" s="7">
        <f t="shared" si="141"/>
        <v>2155</v>
      </c>
      <c r="AQ136" s="7">
        <f t="shared" si="141"/>
        <v>62</v>
      </c>
      <c r="AR136" s="7">
        <f t="shared" si="141"/>
        <v>1516</v>
      </c>
      <c r="AS136" s="7">
        <f t="shared" si="141"/>
        <v>243</v>
      </c>
      <c r="AT136" s="7">
        <f t="shared" si="141"/>
        <v>2231</v>
      </c>
      <c r="AU136" s="7">
        <f t="shared" si="141"/>
        <v>1015</v>
      </c>
      <c r="AV136" s="7">
        <f t="shared" si="141"/>
        <v>406</v>
      </c>
      <c r="AW136" s="7">
        <f t="shared" si="141"/>
        <v>575</v>
      </c>
      <c r="AX136" s="7">
        <f t="shared" si="141"/>
        <v>1030</v>
      </c>
      <c r="AY136" s="7">
        <f t="shared" si="141"/>
        <v>1105</v>
      </c>
      <c r="AZ136" s="7">
        <f t="shared" si="141"/>
        <v>360</v>
      </c>
      <c r="BA136" s="47">
        <f t="shared" si="141"/>
        <v>400</v>
      </c>
      <c r="BB136" s="7">
        <f t="shared" si="141"/>
        <v>1654</v>
      </c>
      <c r="BC136" s="7">
        <f t="shared" si="141"/>
        <v>806</v>
      </c>
      <c r="BD136" s="7">
        <f t="shared" si="141"/>
        <v>657</v>
      </c>
      <c r="BE136" s="7">
        <f t="shared" si="141"/>
        <v>638</v>
      </c>
      <c r="BF136" s="7">
        <f t="shared" si="141"/>
        <v>2091</v>
      </c>
      <c r="BG136" s="7">
        <f t="shared" si="141"/>
        <v>742</v>
      </c>
      <c r="BH136" s="7">
        <f t="shared" si="141"/>
        <v>168</v>
      </c>
      <c r="BI136" s="7">
        <f t="shared" si="141"/>
        <v>1953</v>
      </c>
      <c r="BJ136" s="7">
        <f t="shared" si="141"/>
        <v>1407</v>
      </c>
      <c r="BK136" s="7">
        <f t="shared" si="141"/>
        <v>1985</v>
      </c>
      <c r="BL136" s="7">
        <f t="shared" si="141"/>
        <v>872</v>
      </c>
    </row>
    <row r="137" ht="13.5" customHeight="1">
      <c r="A137" s="51">
        <v>45773.0</v>
      </c>
      <c r="B137" s="37" t="s">
        <v>75</v>
      </c>
      <c r="C137" s="38"/>
      <c r="D137" s="39" t="s">
        <v>26</v>
      </c>
      <c r="E137" s="40">
        <f t="shared" si="2"/>
        <v>1875</v>
      </c>
      <c r="F137" s="41">
        <v>3.0</v>
      </c>
      <c r="G137" s="41">
        <v>26.0</v>
      </c>
      <c r="H137" s="42">
        <f t="shared" si="22"/>
        <v>35</v>
      </c>
      <c r="I137" s="38"/>
      <c r="J137" s="43" t="s">
        <v>24</v>
      </c>
      <c r="K137" s="40">
        <f t="shared" si="4"/>
        <v>1985</v>
      </c>
      <c r="L137" s="44">
        <v>4.0</v>
      </c>
      <c r="M137" s="44">
        <v>19.0</v>
      </c>
      <c r="N137" s="42">
        <f t="shared" si="5"/>
        <v>31</v>
      </c>
      <c r="O137" s="38"/>
      <c r="P137" s="45" t="s">
        <v>72</v>
      </c>
      <c r="Q137" s="38"/>
      <c r="R137" s="45">
        <f>MIN(Rules!$E$2,(MAX(H137/N137,N137/H137)))</f>
        <v>1.129032258</v>
      </c>
      <c r="S137" s="45">
        <f>VLOOKUP(B137,Rules!A:B,2,FALSE)</f>
        <v>60</v>
      </c>
      <c r="T137" s="38"/>
      <c r="U137" s="46">
        <f>1/(10^(-(E137+(IF(P137="Y",Rules!$I$2,0))-K137)/Rules!$E$12)+1)</f>
        <v>0.5459219228</v>
      </c>
      <c r="V137" s="47">
        <f t="shared" si="6"/>
        <v>31</v>
      </c>
      <c r="W137" s="47">
        <f t="shared" si="7"/>
        <v>-31</v>
      </c>
      <c r="X137" s="47"/>
      <c r="Y137" s="47"/>
      <c r="Z137" s="48"/>
      <c r="AA137" s="7">
        <f t="shared" ref="AA137:BL137" si="142">IF($D137=AA$1,$E137+$V137,(IF($J137=AA$1,$K137+$W137,AA136)))</f>
        <v>1537</v>
      </c>
      <c r="AB137" s="7">
        <f t="shared" si="142"/>
        <v>595</v>
      </c>
      <c r="AC137" s="7">
        <f t="shared" si="142"/>
        <v>1488</v>
      </c>
      <c r="AD137" s="7">
        <f t="shared" si="142"/>
        <v>489</v>
      </c>
      <c r="AE137" s="7">
        <f t="shared" si="142"/>
        <v>2153</v>
      </c>
      <c r="AF137" s="7">
        <f t="shared" si="142"/>
        <v>2292</v>
      </c>
      <c r="AG137" s="7">
        <f t="shared" si="142"/>
        <v>1181</v>
      </c>
      <c r="AH137" s="7">
        <f t="shared" si="142"/>
        <v>1042</v>
      </c>
      <c r="AI137" s="7">
        <f t="shared" si="142"/>
        <v>1254</v>
      </c>
      <c r="AJ137" s="7">
        <f t="shared" si="142"/>
        <v>1906</v>
      </c>
      <c r="AK137" s="7">
        <f t="shared" si="142"/>
        <v>433</v>
      </c>
      <c r="AL137" s="7">
        <f t="shared" si="142"/>
        <v>717</v>
      </c>
      <c r="AM137" s="7">
        <f t="shared" si="142"/>
        <v>2009</v>
      </c>
      <c r="AN137" s="7">
        <f t="shared" si="142"/>
        <v>1317</v>
      </c>
      <c r="AO137" s="7">
        <f t="shared" si="142"/>
        <v>1381</v>
      </c>
      <c r="AP137" s="7">
        <f t="shared" si="142"/>
        <v>2155</v>
      </c>
      <c r="AQ137" s="7">
        <f t="shared" si="142"/>
        <v>62</v>
      </c>
      <c r="AR137" s="7">
        <f t="shared" si="142"/>
        <v>1516</v>
      </c>
      <c r="AS137" s="7">
        <f t="shared" si="142"/>
        <v>243</v>
      </c>
      <c r="AT137" s="7">
        <f t="shared" si="142"/>
        <v>2231</v>
      </c>
      <c r="AU137" s="7">
        <f t="shared" si="142"/>
        <v>1015</v>
      </c>
      <c r="AV137" s="7">
        <f t="shared" si="142"/>
        <v>406</v>
      </c>
      <c r="AW137" s="7">
        <f t="shared" si="142"/>
        <v>575</v>
      </c>
      <c r="AX137" s="7">
        <f t="shared" si="142"/>
        <v>1030</v>
      </c>
      <c r="AY137" s="7">
        <f t="shared" si="142"/>
        <v>1105</v>
      </c>
      <c r="AZ137" s="7">
        <f t="shared" si="142"/>
        <v>360</v>
      </c>
      <c r="BA137" s="47">
        <f t="shared" si="142"/>
        <v>400</v>
      </c>
      <c r="BB137" s="7">
        <f t="shared" si="142"/>
        <v>1654</v>
      </c>
      <c r="BC137" s="7">
        <f t="shared" si="142"/>
        <v>806</v>
      </c>
      <c r="BD137" s="7">
        <f t="shared" si="142"/>
        <v>657</v>
      </c>
      <c r="BE137" s="7">
        <f t="shared" si="142"/>
        <v>638</v>
      </c>
      <c r="BF137" s="7">
        <f t="shared" si="142"/>
        <v>2091</v>
      </c>
      <c r="BG137" s="7">
        <f t="shared" si="142"/>
        <v>742</v>
      </c>
      <c r="BH137" s="7">
        <f t="shared" si="142"/>
        <v>168</v>
      </c>
      <c r="BI137" s="7">
        <f t="shared" si="142"/>
        <v>1953</v>
      </c>
      <c r="BJ137" s="7">
        <f t="shared" si="142"/>
        <v>1407</v>
      </c>
      <c r="BK137" s="7">
        <f t="shared" si="142"/>
        <v>1954</v>
      </c>
      <c r="BL137" s="7">
        <f t="shared" si="142"/>
        <v>872</v>
      </c>
    </row>
    <row r="138" ht="13.5" customHeight="1">
      <c r="A138" s="51">
        <v>45773.0</v>
      </c>
      <c r="B138" s="37" t="s">
        <v>75</v>
      </c>
      <c r="C138" s="38"/>
      <c r="D138" s="39" t="s">
        <v>27</v>
      </c>
      <c r="E138" s="40">
        <f t="shared" si="2"/>
        <v>1654</v>
      </c>
      <c r="F138" s="41">
        <v>1.0</v>
      </c>
      <c r="G138" s="41">
        <v>14.0</v>
      </c>
      <c r="H138" s="42">
        <f t="shared" si="22"/>
        <v>17</v>
      </c>
      <c r="I138" s="38"/>
      <c r="J138" s="43" t="s">
        <v>23</v>
      </c>
      <c r="K138" s="40">
        <f t="shared" si="4"/>
        <v>2009</v>
      </c>
      <c r="L138" s="44">
        <v>2.0</v>
      </c>
      <c r="M138" s="44">
        <v>25.0</v>
      </c>
      <c r="N138" s="42">
        <f t="shared" si="5"/>
        <v>31</v>
      </c>
      <c r="O138" s="38"/>
      <c r="P138" s="45" t="s">
        <v>72</v>
      </c>
      <c r="Q138" s="38"/>
      <c r="R138" s="45">
        <f>MIN(Rules!$E$2,(MAX(H138/N138,N138/H138)))</f>
        <v>1.823529412</v>
      </c>
      <c r="S138" s="45">
        <f>VLOOKUP(B138,Rules!A:B,2,FALSE)</f>
        <v>60</v>
      </c>
      <c r="T138" s="38"/>
      <c r="U138" s="46">
        <f>1/(10^(-(E138+(IF(P138="Y",Rules!$I$2,0))-K138)/Rules!$E$12)+1)</f>
        <v>0.2800809941</v>
      </c>
      <c r="V138" s="47">
        <f t="shared" si="6"/>
        <v>-31</v>
      </c>
      <c r="W138" s="47">
        <f t="shared" si="7"/>
        <v>31</v>
      </c>
      <c r="X138" s="47"/>
      <c r="Y138" s="47"/>
      <c r="Z138" s="48"/>
      <c r="AA138" s="7">
        <f t="shared" ref="AA138:BL138" si="143">IF($D138=AA$1,$E138+$V138,(IF($J138=AA$1,$K138+$W138,AA137)))</f>
        <v>1537</v>
      </c>
      <c r="AB138" s="7">
        <f t="shared" si="143"/>
        <v>595</v>
      </c>
      <c r="AC138" s="7">
        <f t="shared" si="143"/>
        <v>1488</v>
      </c>
      <c r="AD138" s="7">
        <f t="shared" si="143"/>
        <v>489</v>
      </c>
      <c r="AE138" s="7">
        <f t="shared" si="143"/>
        <v>2153</v>
      </c>
      <c r="AF138" s="7">
        <f t="shared" si="143"/>
        <v>2292</v>
      </c>
      <c r="AG138" s="7">
        <f t="shared" si="143"/>
        <v>1181</v>
      </c>
      <c r="AH138" s="7">
        <f t="shared" si="143"/>
        <v>1042</v>
      </c>
      <c r="AI138" s="7">
        <f t="shared" si="143"/>
        <v>1254</v>
      </c>
      <c r="AJ138" s="7">
        <f t="shared" si="143"/>
        <v>1906</v>
      </c>
      <c r="AK138" s="7">
        <f t="shared" si="143"/>
        <v>433</v>
      </c>
      <c r="AL138" s="7">
        <f t="shared" si="143"/>
        <v>717</v>
      </c>
      <c r="AM138" s="7">
        <f t="shared" si="143"/>
        <v>2040</v>
      </c>
      <c r="AN138" s="7">
        <f t="shared" si="143"/>
        <v>1317</v>
      </c>
      <c r="AO138" s="7">
        <f t="shared" si="143"/>
        <v>1381</v>
      </c>
      <c r="AP138" s="7">
        <f t="shared" si="143"/>
        <v>2155</v>
      </c>
      <c r="AQ138" s="7">
        <f t="shared" si="143"/>
        <v>62</v>
      </c>
      <c r="AR138" s="7">
        <f t="shared" si="143"/>
        <v>1516</v>
      </c>
      <c r="AS138" s="7">
        <f t="shared" si="143"/>
        <v>243</v>
      </c>
      <c r="AT138" s="7">
        <f t="shared" si="143"/>
        <v>2231</v>
      </c>
      <c r="AU138" s="7">
        <f t="shared" si="143"/>
        <v>1015</v>
      </c>
      <c r="AV138" s="7">
        <f t="shared" si="143"/>
        <v>406</v>
      </c>
      <c r="AW138" s="7">
        <f t="shared" si="143"/>
        <v>575</v>
      </c>
      <c r="AX138" s="7">
        <f t="shared" si="143"/>
        <v>1030</v>
      </c>
      <c r="AY138" s="7">
        <f t="shared" si="143"/>
        <v>1105</v>
      </c>
      <c r="AZ138" s="7">
        <f t="shared" si="143"/>
        <v>360</v>
      </c>
      <c r="BA138" s="47">
        <f t="shared" si="143"/>
        <v>400</v>
      </c>
      <c r="BB138" s="7">
        <f t="shared" si="143"/>
        <v>1623</v>
      </c>
      <c r="BC138" s="7">
        <f t="shared" si="143"/>
        <v>806</v>
      </c>
      <c r="BD138" s="7">
        <f t="shared" si="143"/>
        <v>657</v>
      </c>
      <c r="BE138" s="7">
        <f t="shared" si="143"/>
        <v>638</v>
      </c>
      <c r="BF138" s="7">
        <f t="shared" si="143"/>
        <v>2091</v>
      </c>
      <c r="BG138" s="7">
        <f t="shared" si="143"/>
        <v>742</v>
      </c>
      <c r="BH138" s="7">
        <f t="shared" si="143"/>
        <v>168</v>
      </c>
      <c r="BI138" s="7">
        <f t="shared" si="143"/>
        <v>1953</v>
      </c>
      <c r="BJ138" s="7">
        <f t="shared" si="143"/>
        <v>1407</v>
      </c>
      <c r="BK138" s="7">
        <f t="shared" si="143"/>
        <v>1954</v>
      </c>
      <c r="BL138" s="7">
        <f t="shared" si="143"/>
        <v>872</v>
      </c>
    </row>
    <row r="139" ht="13.5" customHeight="1">
      <c r="A139" s="51">
        <v>45774.0</v>
      </c>
      <c r="B139" s="37" t="s">
        <v>75</v>
      </c>
      <c r="C139" s="38"/>
      <c r="D139" s="39" t="s">
        <v>19</v>
      </c>
      <c r="E139" s="40">
        <f t="shared" si="2"/>
        <v>2292</v>
      </c>
      <c r="F139" s="41">
        <v>4.0</v>
      </c>
      <c r="G139" s="41">
        <v>27.0</v>
      </c>
      <c r="H139" s="42">
        <f t="shared" si="22"/>
        <v>39</v>
      </c>
      <c r="I139" s="38"/>
      <c r="J139" s="43" t="s">
        <v>18</v>
      </c>
      <c r="K139" s="40">
        <f t="shared" si="4"/>
        <v>2091</v>
      </c>
      <c r="L139" s="44">
        <v>0.0</v>
      </c>
      <c r="M139" s="44">
        <v>24.0</v>
      </c>
      <c r="N139" s="42">
        <f t="shared" si="5"/>
        <v>24</v>
      </c>
      <c r="O139" s="38"/>
      <c r="P139" s="45" t="s">
        <v>72</v>
      </c>
      <c r="Q139" s="38"/>
      <c r="R139" s="45">
        <f>MIN(Rules!$E$2,(MAX(H139/N139,N139/H139)))</f>
        <v>1.625</v>
      </c>
      <c r="S139" s="45">
        <f>VLOOKUP(B139,Rules!A:B,2,FALSE)</f>
        <v>60</v>
      </c>
      <c r="T139" s="38"/>
      <c r="U139" s="46">
        <f>1/(10^(-(E139+(IF(P139="Y",Rules!$I$2,0))-K139)/Rules!$E$12)+1)</f>
        <v>0.8343000843</v>
      </c>
      <c r="V139" s="47">
        <f t="shared" si="6"/>
        <v>16</v>
      </c>
      <c r="W139" s="47">
        <f t="shared" si="7"/>
        <v>-16</v>
      </c>
      <c r="X139" s="47"/>
      <c r="Y139" s="47"/>
      <c r="Z139" s="48"/>
      <c r="AA139" s="7">
        <f t="shared" ref="AA139:BL139" si="144">IF($D139=AA$1,$E139+$V139,(IF($J139=AA$1,$K139+$W139,AA138)))</f>
        <v>1537</v>
      </c>
      <c r="AB139" s="7">
        <f t="shared" si="144"/>
        <v>595</v>
      </c>
      <c r="AC139" s="7">
        <f t="shared" si="144"/>
        <v>1488</v>
      </c>
      <c r="AD139" s="7">
        <f t="shared" si="144"/>
        <v>489</v>
      </c>
      <c r="AE139" s="7">
        <f t="shared" si="144"/>
        <v>2153</v>
      </c>
      <c r="AF139" s="7">
        <f t="shared" si="144"/>
        <v>2308</v>
      </c>
      <c r="AG139" s="7">
        <f t="shared" si="144"/>
        <v>1181</v>
      </c>
      <c r="AH139" s="7">
        <f t="shared" si="144"/>
        <v>1042</v>
      </c>
      <c r="AI139" s="7">
        <f t="shared" si="144"/>
        <v>1254</v>
      </c>
      <c r="AJ139" s="7">
        <f t="shared" si="144"/>
        <v>1906</v>
      </c>
      <c r="AK139" s="7">
        <f t="shared" si="144"/>
        <v>433</v>
      </c>
      <c r="AL139" s="7">
        <f t="shared" si="144"/>
        <v>717</v>
      </c>
      <c r="AM139" s="7">
        <f t="shared" si="144"/>
        <v>2040</v>
      </c>
      <c r="AN139" s="7">
        <f t="shared" si="144"/>
        <v>1317</v>
      </c>
      <c r="AO139" s="7">
        <f t="shared" si="144"/>
        <v>1381</v>
      </c>
      <c r="AP139" s="7">
        <f t="shared" si="144"/>
        <v>2155</v>
      </c>
      <c r="AQ139" s="7">
        <f t="shared" si="144"/>
        <v>62</v>
      </c>
      <c r="AR139" s="7">
        <f t="shared" si="144"/>
        <v>1516</v>
      </c>
      <c r="AS139" s="7">
        <f t="shared" si="144"/>
        <v>243</v>
      </c>
      <c r="AT139" s="7">
        <f t="shared" si="144"/>
        <v>2231</v>
      </c>
      <c r="AU139" s="7">
        <f t="shared" si="144"/>
        <v>1015</v>
      </c>
      <c r="AV139" s="7">
        <f t="shared" si="144"/>
        <v>406</v>
      </c>
      <c r="AW139" s="7">
        <f t="shared" si="144"/>
        <v>575</v>
      </c>
      <c r="AX139" s="7">
        <f t="shared" si="144"/>
        <v>1030</v>
      </c>
      <c r="AY139" s="7">
        <f t="shared" si="144"/>
        <v>1105</v>
      </c>
      <c r="AZ139" s="7">
        <f t="shared" si="144"/>
        <v>360</v>
      </c>
      <c r="BA139" s="47">
        <f t="shared" si="144"/>
        <v>400</v>
      </c>
      <c r="BB139" s="7">
        <f t="shared" si="144"/>
        <v>1623</v>
      </c>
      <c r="BC139" s="7">
        <f t="shared" si="144"/>
        <v>806</v>
      </c>
      <c r="BD139" s="7">
        <f t="shared" si="144"/>
        <v>657</v>
      </c>
      <c r="BE139" s="7">
        <f t="shared" si="144"/>
        <v>638</v>
      </c>
      <c r="BF139" s="7">
        <f t="shared" si="144"/>
        <v>2075</v>
      </c>
      <c r="BG139" s="7">
        <f t="shared" si="144"/>
        <v>742</v>
      </c>
      <c r="BH139" s="7">
        <f t="shared" si="144"/>
        <v>168</v>
      </c>
      <c r="BI139" s="7">
        <f t="shared" si="144"/>
        <v>1953</v>
      </c>
      <c r="BJ139" s="7">
        <f t="shared" si="144"/>
        <v>1407</v>
      </c>
      <c r="BK139" s="7">
        <f t="shared" si="144"/>
        <v>1954</v>
      </c>
      <c r="BL139" s="7">
        <f t="shared" si="144"/>
        <v>872</v>
      </c>
    </row>
    <row r="140" ht="13.5" customHeight="1">
      <c r="A140" s="51">
        <v>45774.0</v>
      </c>
      <c r="B140" s="37" t="s">
        <v>75</v>
      </c>
      <c r="C140" s="38"/>
      <c r="D140" s="39" t="s">
        <v>25</v>
      </c>
      <c r="E140" s="40">
        <f t="shared" si="2"/>
        <v>1953</v>
      </c>
      <c r="F140" s="41">
        <v>2.0</v>
      </c>
      <c r="G140" s="41">
        <v>23.0</v>
      </c>
      <c r="H140" s="42">
        <f t="shared" si="22"/>
        <v>29</v>
      </c>
      <c r="I140" s="38"/>
      <c r="J140" s="43" t="s">
        <v>21</v>
      </c>
      <c r="K140" s="40">
        <f t="shared" si="4"/>
        <v>2153</v>
      </c>
      <c r="L140" s="44">
        <v>0.0</v>
      </c>
      <c r="M140" s="44">
        <v>17.0</v>
      </c>
      <c r="N140" s="42">
        <f t="shared" si="5"/>
        <v>17</v>
      </c>
      <c r="O140" s="38"/>
      <c r="P140" s="45" t="s">
        <v>72</v>
      </c>
      <c r="Q140" s="38"/>
      <c r="R140" s="45">
        <f>MIN(Rules!$E$2,(MAX(H140/N140,N140/H140)))</f>
        <v>1.705882353</v>
      </c>
      <c r="S140" s="45">
        <f>VLOOKUP(B140,Rules!A:B,2,FALSE)</f>
        <v>60</v>
      </c>
      <c r="T140" s="38"/>
      <c r="U140" s="46">
        <f>1/(10^(-(E140+(IF(P140="Y",Rules!$I$2,0))-K140)/Rules!$E$12)+1)</f>
        <v>0.4426883662</v>
      </c>
      <c r="V140" s="47">
        <f t="shared" si="6"/>
        <v>57</v>
      </c>
      <c r="W140" s="47">
        <f t="shared" si="7"/>
        <v>-57</v>
      </c>
      <c r="X140" s="47"/>
      <c r="Y140" s="47"/>
      <c r="Z140" s="48"/>
      <c r="AA140" s="7">
        <f t="shared" ref="AA140:BL140" si="145">IF($D140=AA$1,$E140+$V140,(IF($J140=AA$1,$K140+$W140,AA139)))</f>
        <v>1537</v>
      </c>
      <c r="AB140" s="7">
        <f t="shared" si="145"/>
        <v>595</v>
      </c>
      <c r="AC140" s="7">
        <f t="shared" si="145"/>
        <v>1488</v>
      </c>
      <c r="AD140" s="7">
        <f t="shared" si="145"/>
        <v>489</v>
      </c>
      <c r="AE140" s="7">
        <f t="shared" si="145"/>
        <v>2096</v>
      </c>
      <c r="AF140" s="7">
        <f t="shared" si="145"/>
        <v>2308</v>
      </c>
      <c r="AG140" s="7">
        <f t="shared" si="145"/>
        <v>1181</v>
      </c>
      <c r="AH140" s="7">
        <f t="shared" si="145"/>
        <v>1042</v>
      </c>
      <c r="AI140" s="7">
        <f t="shared" si="145"/>
        <v>1254</v>
      </c>
      <c r="AJ140" s="7">
        <f t="shared" si="145"/>
        <v>1906</v>
      </c>
      <c r="AK140" s="7">
        <f t="shared" si="145"/>
        <v>433</v>
      </c>
      <c r="AL140" s="7">
        <f t="shared" si="145"/>
        <v>717</v>
      </c>
      <c r="AM140" s="7">
        <f t="shared" si="145"/>
        <v>2040</v>
      </c>
      <c r="AN140" s="7">
        <f t="shared" si="145"/>
        <v>1317</v>
      </c>
      <c r="AO140" s="7">
        <f t="shared" si="145"/>
        <v>1381</v>
      </c>
      <c r="AP140" s="7">
        <f t="shared" si="145"/>
        <v>2155</v>
      </c>
      <c r="AQ140" s="7">
        <f t="shared" si="145"/>
        <v>62</v>
      </c>
      <c r="AR140" s="7">
        <f t="shared" si="145"/>
        <v>1516</v>
      </c>
      <c r="AS140" s="7">
        <f t="shared" si="145"/>
        <v>243</v>
      </c>
      <c r="AT140" s="7">
        <f t="shared" si="145"/>
        <v>2231</v>
      </c>
      <c r="AU140" s="7">
        <f t="shared" si="145"/>
        <v>1015</v>
      </c>
      <c r="AV140" s="7">
        <f t="shared" si="145"/>
        <v>406</v>
      </c>
      <c r="AW140" s="7">
        <f t="shared" si="145"/>
        <v>575</v>
      </c>
      <c r="AX140" s="7">
        <f t="shared" si="145"/>
        <v>1030</v>
      </c>
      <c r="AY140" s="7">
        <f t="shared" si="145"/>
        <v>1105</v>
      </c>
      <c r="AZ140" s="7">
        <f t="shared" si="145"/>
        <v>360</v>
      </c>
      <c r="BA140" s="47">
        <f t="shared" si="145"/>
        <v>400</v>
      </c>
      <c r="BB140" s="7">
        <f t="shared" si="145"/>
        <v>1623</v>
      </c>
      <c r="BC140" s="7">
        <f t="shared" si="145"/>
        <v>806</v>
      </c>
      <c r="BD140" s="7">
        <f t="shared" si="145"/>
        <v>657</v>
      </c>
      <c r="BE140" s="7">
        <f t="shared" si="145"/>
        <v>638</v>
      </c>
      <c r="BF140" s="7">
        <f t="shared" si="145"/>
        <v>2075</v>
      </c>
      <c r="BG140" s="7">
        <f t="shared" si="145"/>
        <v>742</v>
      </c>
      <c r="BH140" s="7">
        <f t="shared" si="145"/>
        <v>168</v>
      </c>
      <c r="BI140" s="7">
        <f t="shared" si="145"/>
        <v>2010</v>
      </c>
      <c r="BJ140" s="7">
        <f t="shared" si="145"/>
        <v>1407</v>
      </c>
      <c r="BK140" s="7">
        <f t="shared" si="145"/>
        <v>1954</v>
      </c>
      <c r="BL140" s="7">
        <f t="shared" si="145"/>
        <v>872</v>
      </c>
    </row>
    <row r="141" ht="13.5" customHeight="1">
      <c r="A141" s="51">
        <v>45774.0</v>
      </c>
      <c r="B141" s="37" t="s">
        <v>75</v>
      </c>
      <c r="C141" s="38"/>
      <c r="D141" s="39" t="s">
        <v>30</v>
      </c>
      <c r="E141" s="40">
        <f t="shared" si="2"/>
        <v>1537</v>
      </c>
      <c r="F141" s="41">
        <v>2.0</v>
      </c>
      <c r="G141" s="41">
        <v>12.0</v>
      </c>
      <c r="H141" s="42">
        <f t="shared" si="22"/>
        <v>18</v>
      </c>
      <c r="I141" s="38"/>
      <c r="J141" s="43" t="s">
        <v>22</v>
      </c>
      <c r="K141" s="40">
        <f t="shared" si="4"/>
        <v>2155</v>
      </c>
      <c r="L141" s="44">
        <v>2.0</v>
      </c>
      <c r="M141" s="44">
        <v>30.0</v>
      </c>
      <c r="N141" s="42">
        <f t="shared" si="5"/>
        <v>36</v>
      </c>
      <c r="O141" s="38"/>
      <c r="P141" s="45" t="s">
        <v>72</v>
      </c>
      <c r="Q141" s="38"/>
      <c r="R141" s="45">
        <f>MIN(Rules!$E$2,(MAX(H141/N141,N141/H141)))</f>
        <v>2</v>
      </c>
      <c r="S141" s="45">
        <f>VLOOKUP(B141,Rules!A:B,2,FALSE)</f>
        <v>60</v>
      </c>
      <c r="T141" s="38"/>
      <c r="U141" s="46">
        <f>1/(10^(-(E141+(IF(P141="Y",Rules!$I$2,0))-K141)/Rules!$E$12)+1)</f>
        <v>0.1038444732</v>
      </c>
      <c r="V141" s="47">
        <f t="shared" si="6"/>
        <v>-12</v>
      </c>
      <c r="W141" s="47">
        <f t="shared" si="7"/>
        <v>12</v>
      </c>
      <c r="X141" s="47"/>
      <c r="Y141" s="47"/>
      <c r="Z141" s="48"/>
      <c r="AA141" s="7">
        <f t="shared" ref="AA141:BL141" si="146">IF($D141=AA$1,$E141+$V141,(IF($J141=AA$1,$K141+$W141,AA140)))</f>
        <v>1525</v>
      </c>
      <c r="AB141" s="7">
        <f t="shared" si="146"/>
        <v>595</v>
      </c>
      <c r="AC141" s="7">
        <f t="shared" si="146"/>
        <v>1488</v>
      </c>
      <c r="AD141" s="7">
        <f t="shared" si="146"/>
        <v>489</v>
      </c>
      <c r="AE141" s="7">
        <f t="shared" si="146"/>
        <v>2096</v>
      </c>
      <c r="AF141" s="7">
        <f t="shared" si="146"/>
        <v>2308</v>
      </c>
      <c r="AG141" s="7">
        <f t="shared" si="146"/>
        <v>1181</v>
      </c>
      <c r="AH141" s="7">
        <f t="shared" si="146"/>
        <v>1042</v>
      </c>
      <c r="AI141" s="7">
        <f t="shared" si="146"/>
        <v>1254</v>
      </c>
      <c r="AJ141" s="7">
        <f t="shared" si="146"/>
        <v>1906</v>
      </c>
      <c r="AK141" s="7">
        <f t="shared" si="146"/>
        <v>433</v>
      </c>
      <c r="AL141" s="7">
        <f t="shared" si="146"/>
        <v>717</v>
      </c>
      <c r="AM141" s="7">
        <f t="shared" si="146"/>
        <v>2040</v>
      </c>
      <c r="AN141" s="7">
        <f t="shared" si="146"/>
        <v>1317</v>
      </c>
      <c r="AO141" s="7">
        <f t="shared" si="146"/>
        <v>1381</v>
      </c>
      <c r="AP141" s="7">
        <f t="shared" si="146"/>
        <v>2167</v>
      </c>
      <c r="AQ141" s="7">
        <f t="shared" si="146"/>
        <v>62</v>
      </c>
      <c r="AR141" s="7">
        <f t="shared" si="146"/>
        <v>1516</v>
      </c>
      <c r="AS141" s="7">
        <f t="shared" si="146"/>
        <v>243</v>
      </c>
      <c r="AT141" s="7">
        <f t="shared" si="146"/>
        <v>2231</v>
      </c>
      <c r="AU141" s="7">
        <f t="shared" si="146"/>
        <v>1015</v>
      </c>
      <c r="AV141" s="7">
        <f t="shared" si="146"/>
        <v>406</v>
      </c>
      <c r="AW141" s="7">
        <f t="shared" si="146"/>
        <v>575</v>
      </c>
      <c r="AX141" s="7">
        <f t="shared" si="146"/>
        <v>1030</v>
      </c>
      <c r="AY141" s="7">
        <f t="shared" si="146"/>
        <v>1105</v>
      </c>
      <c r="AZ141" s="7">
        <f t="shared" si="146"/>
        <v>360</v>
      </c>
      <c r="BA141" s="47">
        <f t="shared" si="146"/>
        <v>400</v>
      </c>
      <c r="BB141" s="7">
        <f t="shared" si="146"/>
        <v>1623</v>
      </c>
      <c r="BC141" s="7">
        <f t="shared" si="146"/>
        <v>806</v>
      </c>
      <c r="BD141" s="7">
        <f t="shared" si="146"/>
        <v>657</v>
      </c>
      <c r="BE141" s="7">
        <f t="shared" si="146"/>
        <v>638</v>
      </c>
      <c r="BF141" s="7">
        <f t="shared" si="146"/>
        <v>2075</v>
      </c>
      <c r="BG141" s="7">
        <f t="shared" si="146"/>
        <v>742</v>
      </c>
      <c r="BH141" s="7">
        <f t="shared" si="146"/>
        <v>168</v>
      </c>
      <c r="BI141" s="7">
        <f t="shared" si="146"/>
        <v>2010</v>
      </c>
      <c r="BJ141" s="7">
        <f t="shared" si="146"/>
        <v>1407</v>
      </c>
      <c r="BK141" s="7">
        <f t="shared" si="146"/>
        <v>1954</v>
      </c>
      <c r="BL141" s="7">
        <f t="shared" si="146"/>
        <v>872</v>
      </c>
    </row>
    <row r="142" ht="13.5" customHeight="1">
      <c r="A142" s="51">
        <v>45774.0</v>
      </c>
      <c r="B142" s="37" t="s">
        <v>74</v>
      </c>
      <c r="C142" s="38"/>
      <c r="D142" s="39" t="s">
        <v>34</v>
      </c>
      <c r="E142" s="40">
        <f t="shared" si="2"/>
        <v>1317</v>
      </c>
      <c r="F142" s="41">
        <v>0.0</v>
      </c>
      <c r="G142" s="41">
        <v>17.0</v>
      </c>
      <c r="H142" s="42">
        <f t="shared" si="22"/>
        <v>17</v>
      </c>
      <c r="I142" s="38"/>
      <c r="J142" s="43" t="s">
        <v>28</v>
      </c>
      <c r="K142" s="40">
        <f t="shared" si="4"/>
        <v>1488</v>
      </c>
      <c r="L142" s="44">
        <v>3.0</v>
      </c>
      <c r="M142" s="44">
        <v>27.0</v>
      </c>
      <c r="N142" s="42">
        <f t="shared" si="5"/>
        <v>36</v>
      </c>
      <c r="O142" s="38"/>
      <c r="P142" s="45" t="s">
        <v>72</v>
      </c>
      <c r="Q142" s="38"/>
      <c r="R142" s="45">
        <f>MIN(Rules!$E$2,(MAX(H142/N142,N142/H142)))</f>
        <v>2</v>
      </c>
      <c r="S142" s="45">
        <f>VLOOKUP(B142,Rules!A:B,2,FALSE)</f>
        <v>50</v>
      </c>
      <c r="T142" s="38"/>
      <c r="U142" s="46">
        <f>1/(10^(-(E142+(IF(P142="Y",Rules!$I$2,0))-K142)/Rules!$E$12)+1)</f>
        <v>0.4758416821</v>
      </c>
      <c r="V142" s="47">
        <f t="shared" si="6"/>
        <v>-48</v>
      </c>
      <c r="W142" s="47">
        <f t="shared" si="7"/>
        <v>48</v>
      </c>
      <c r="X142" s="47"/>
      <c r="Y142" s="47"/>
      <c r="Z142" s="48"/>
      <c r="AA142" s="7">
        <f t="shared" ref="AA142:BL142" si="147">IF($D142=AA$1,$E142+$V142,(IF($J142=AA$1,$K142+$W142,AA141)))</f>
        <v>1525</v>
      </c>
      <c r="AB142" s="7">
        <f t="shared" si="147"/>
        <v>595</v>
      </c>
      <c r="AC142" s="7">
        <f t="shared" si="147"/>
        <v>1536</v>
      </c>
      <c r="AD142" s="7">
        <f t="shared" si="147"/>
        <v>489</v>
      </c>
      <c r="AE142" s="7">
        <f t="shared" si="147"/>
        <v>2096</v>
      </c>
      <c r="AF142" s="7">
        <f t="shared" si="147"/>
        <v>2308</v>
      </c>
      <c r="AG142" s="7">
        <f t="shared" si="147"/>
        <v>1181</v>
      </c>
      <c r="AH142" s="7">
        <f t="shared" si="147"/>
        <v>1042</v>
      </c>
      <c r="AI142" s="7">
        <f t="shared" si="147"/>
        <v>1254</v>
      </c>
      <c r="AJ142" s="7">
        <f t="shared" si="147"/>
        <v>1906</v>
      </c>
      <c r="AK142" s="7">
        <f t="shared" si="147"/>
        <v>433</v>
      </c>
      <c r="AL142" s="7">
        <f t="shared" si="147"/>
        <v>717</v>
      </c>
      <c r="AM142" s="7">
        <f t="shared" si="147"/>
        <v>2040</v>
      </c>
      <c r="AN142" s="7">
        <f t="shared" si="147"/>
        <v>1269</v>
      </c>
      <c r="AO142" s="7">
        <f t="shared" si="147"/>
        <v>1381</v>
      </c>
      <c r="AP142" s="7">
        <f t="shared" si="147"/>
        <v>2167</v>
      </c>
      <c r="AQ142" s="7">
        <f t="shared" si="147"/>
        <v>62</v>
      </c>
      <c r="AR142" s="7">
        <f t="shared" si="147"/>
        <v>1516</v>
      </c>
      <c r="AS142" s="7">
        <f t="shared" si="147"/>
        <v>243</v>
      </c>
      <c r="AT142" s="7">
        <f t="shared" si="147"/>
        <v>2231</v>
      </c>
      <c r="AU142" s="7">
        <f t="shared" si="147"/>
        <v>1015</v>
      </c>
      <c r="AV142" s="7">
        <f t="shared" si="147"/>
        <v>406</v>
      </c>
      <c r="AW142" s="7">
        <f t="shared" si="147"/>
        <v>575</v>
      </c>
      <c r="AX142" s="7">
        <f t="shared" si="147"/>
        <v>1030</v>
      </c>
      <c r="AY142" s="7">
        <f t="shared" si="147"/>
        <v>1105</v>
      </c>
      <c r="AZ142" s="7">
        <f t="shared" si="147"/>
        <v>360</v>
      </c>
      <c r="BA142" s="47">
        <f t="shared" si="147"/>
        <v>400</v>
      </c>
      <c r="BB142" s="7">
        <f t="shared" si="147"/>
        <v>1623</v>
      </c>
      <c r="BC142" s="7">
        <f t="shared" si="147"/>
        <v>806</v>
      </c>
      <c r="BD142" s="7">
        <f t="shared" si="147"/>
        <v>657</v>
      </c>
      <c r="BE142" s="7">
        <f t="shared" si="147"/>
        <v>638</v>
      </c>
      <c r="BF142" s="7">
        <f t="shared" si="147"/>
        <v>2075</v>
      </c>
      <c r="BG142" s="7">
        <f t="shared" si="147"/>
        <v>742</v>
      </c>
      <c r="BH142" s="7">
        <f t="shared" si="147"/>
        <v>168</v>
      </c>
      <c r="BI142" s="7">
        <f t="shared" si="147"/>
        <v>2010</v>
      </c>
      <c r="BJ142" s="7">
        <f t="shared" si="147"/>
        <v>1407</v>
      </c>
      <c r="BK142" s="7">
        <f t="shared" si="147"/>
        <v>1954</v>
      </c>
      <c r="BL142" s="7">
        <f t="shared" si="147"/>
        <v>872</v>
      </c>
    </row>
    <row r="143" ht="13.5" customHeight="1">
      <c r="A143" s="51">
        <v>45774.0</v>
      </c>
      <c r="B143" s="37" t="s">
        <v>74</v>
      </c>
      <c r="C143" s="38"/>
      <c r="D143" s="39" t="s">
        <v>41</v>
      </c>
      <c r="E143" s="40">
        <f t="shared" si="2"/>
        <v>806</v>
      </c>
      <c r="F143" s="41">
        <v>1.0</v>
      </c>
      <c r="G143" s="41">
        <v>15.0</v>
      </c>
      <c r="H143" s="42">
        <f t="shared" si="22"/>
        <v>18</v>
      </c>
      <c r="I143" s="38"/>
      <c r="J143" s="43" t="s">
        <v>43</v>
      </c>
      <c r="K143" s="40">
        <f t="shared" si="4"/>
        <v>595</v>
      </c>
      <c r="L143" s="44">
        <v>0.0</v>
      </c>
      <c r="M143" s="44">
        <v>15.0</v>
      </c>
      <c r="N143" s="42">
        <f t="shared" si="5"/>
        <v>15</v>
      </c>
      <c r="O143" s="38"/>
      <c r="P143" s="45" t="s">
        <v>72</v>
      </c>
      <c r="Q143" s="38"/>
      <c r="R143" s="45">
        <f>MIN(Rules!$E$2,(MAX(H143/N143,N143/H143)))</f>
        <v>1.2</v>
      </c>
      <c r="S143" s="45">
        <f>VLOOKUP(B143,Rules!A:B,2,FALSE)</f>
        <v>50</v>
      </c>
      <c r="T143" s="38"/>
      <c r="U143" s="46">
        <f>1/(10^(-(E143+(IF(P143="Y",Rules!$I$2,0))-K143)/Rules!$E$12)+1)</f>
        <v>0.8405688151</v>
      </c>
      <c r="V143" s="47">
        <f t="shared" si="6"/>
        <v>10</v>
      </c>
      <c r="W143" s="47">
        <f t="shared" si="7"/>
        <v>-10</v>
      </c>
      <c r="X143" s="47"/>
      <c r="Y143" s="47"/>
      <c r="Z143" s="48"/>
      <c r="AA143" s="7">
        <f t="shared" ref="AA143:BL143" si="148">IF($D143=AA$1,$E143+$V143,(IF($J143=AA$1,$K143+$W143,AA142)))</f>
        <v>1525</v>
      </c>
      <c r="AB143" s="7">
        <f t="shared" si="148"/>
        <v>585</v>
      </c>
      <c r="AC143" s="7">
        <f t="shared" si="148"/>
        <v>1536</v>
      </c>
      <c r="AD143" s="7">
        <f t="shared" si="148"/>
        <v>489</v>
      </c>
      <c r="AE143" s="7">
        <f t="shared" si="148"/>
        <v>2096</v>
      </c>
      <c r="AF143" s="7">
        <f t="shared" si="148"/>
        <v>2308</v>
      </c>
      <c r="AG143" s="7">
        <f t="shared" si="148"/>
        <v>1181</v>
      </c>
      <c r="AH143" s="7">
        <f t="shared" si="148"/>
        <v>1042</v>
      </c>
      <c r="AI143" s="7">
        <f t="shared" si="148"/>
        <v>1254</v>
      </c>
      <c r="AJ143" s="7">
        <f t="shared" si="148"/>
        <v>1906</v>
      </c>
      <c r="AK143" s="7">
        <f t="shared" si="148"/>
        <v>433</v>
      </c>
      <c r="AL143" s="7">
        <f t="shared" si="148"/>
        <v>717</v>
      </c>
      <c r="AM143" s="7">
        <f t="shared" si="148"/>
        <v>2040</v>
      </c>
      <c r="AN143" s="7">
        <f t="shared" si="148"/>
        <v>1269</v>
      </c>
      <c r="AO143" s="7">
        <f t="shared" si="148"/>
        <v>1381</v>
      </c>
      <c r="AP143" s="7">
        <f t="shared" si="148"/>
        <v>2167</v>
      </c>
      <c r="AQ143" s="7">
        <f t="shared" si="148"/>
        <v>62</v>
      </c>
      <c r="AR143" s="7">
        <f t="shared" si="148"/>
        <v>1516</v>
      </c>
      <c r="AS143" s="7">
        <f t="shared" si="148"/>
        <v>243</v>
      </c>
      <c r="AT143" s="7">
        <f t="shared" si="148"/>
        <v>2231</v>
      </c>
      <c r="AU143" s="7">
        <f t="shared" si="148"/>
        <v>1015</v>
      </c>
      <c r="AV143" s="7">
        <f t="shared" si="148"/>
        <v>406</v>
      </c>
      <c r="AW143" s="7">
        <f t="shared" si="148"/>
        <v>575</v>
      </c>
      <c r="AX143" s="7">
        <f t="shared" si="148"/>
        <v>1030</v>
      </c>
      <c r="AY143" s="7">
        <f t="shared" si="148"/>
        <v>1105</v>
      </c>
      <c r="AZ143" s="7">
        <f t="shared" si="148"/>
        <v>360</v>
      </c>
      <c r="BA143" s="47">
        <f t="shared" si="148"/>
        <v>400</v>
      </c>
      <c r="BB143" s="7">
        <f t="shared" si="148"/>
        <v>1623</v>
      </c>
      <c r="BC143" s="7">
        <f t="shared" si="148"/>
        <v>816</v>
      </c>
      <c r="BD143" s="7">
        <f t="shared" si="148"/>
        <v>657</v>
      </c>
      <c r="BE143" s="7">
        <f t="shared" si="148"/>
        <v>638</v>
      </c>
      <c r="BF143" s="7">
        <f t="shared" si="148"/>
        <v>2075</v>
      </c>
      <c r="BG143" s="7">
        <f t="shared" si="148"/>
        <v>742</v>
      </c>
      <c r="BH143" s="7">
        <f t="shared" si="148"/>
        <v>168</v>
      </c>
      <c r="BI143" s="7">
        <f t="shared" si="148"/>
        <v>2010</v>
      </c>
      <c r="BJ143" s="7">
        <f t="shared" si="148"/>
        <v>1407</v>
      </c>
      <c r="BK143" s="7">
        <f t="shared" si="148"/>
        <v>1954</v>
      </c>
      <c r="BL143" s="7">
        <f t="shared" si="148"/>
        <v>872</v>
      </c>
    </row>
    <row r="144" ht="13.5" customHeight="1">
      <c r="A144" s="51">
        <v>45780.0</v>
      </c>
      <c r="B144" s="37" t="s">
        <v>75</v>
      </c>
      <c r="C144" s="38"/>
      <c r="D144" s="39" t="s">
        <v>25</v>
      </c>
      <c r="E144" s="40">
        <f t="shared" si="2"/>
        <v>2010</v>
      </c>
      <c r="F144" s="41">
        <v>0.0</v>
      </c>
      <c r="G144" s="41">
        <v>22.0</v>
      </c>
      <c r="H144" s="42">
        <f t="shared" si="22"/>
        <v>22</v>
      </c>
      <c r="I144" s="38"/>
      <c r="J144" s="43" t="s">
        <v>20</v>
      </c>
      <c r="K144" s="40">
        <f t="shared" si="4"/>
        <v>2231</v>
      </c>
      <c r="L144" s="44">
        <v>0.0</v>
      </c>
      <c r="M144" s="44">
        <v>28.0</v>
      </c>
      <c r="N144" s="42">
        <f t="shared" si="5"/>
        <v>28</v>
      </c>
      <c r="O144" s="38"/>
      <c r="P144" s="45" t="s">
        <v>72</v>
      </c>
      <c r="Q144" s="38"/>
      <c r="R144" s="45">
        <f>MIN(Rules!$E$2,(MAX(H144/N144,N144/H144)))</f>
        <v>1.272727273</v>
      </c>
      <c r="S144" s="45">
        <f>VLOOKUP(B144,Rules!A:B,2,FALSE)</f>
        <v>60</v>
      </c>
      <c r="T144" s="38"/>
      <c r="U144" s="46">
        <f>1/(10^(-(E144+(IF(P144="Y",Rules!$I$2,0))-K144)/Rules!$E$12)+1)</f>
        <v>0.418978761</v>
      </c>
      <c r="V144" s="47">
        <f t="shared" si="6"/>
        <v>-32</v>
      </c>
      <c r="W144" s="47">
        <f t="shared" si="7"/>
        <v>32</v>
      </c>
      <c r="X144" s="47"/>
      <c r="Y144" s="47"/>
      <c r="Z144" s="48"/>
      <c r="AA144" s="7">
        <f t="shared" ref="AA144:BL144" si="149">IF($D144=AA$1,$E144+$V144,(IF($J144=AA$1,$K144+$W144,AA143)))</f>
        <v>1525</v>
      </c>
      <c r="AB144" s="7">
        <f t="shared" si="149"/>
        <v>585</v>
      </c>
      <c r="AC144" s="7">
        <f t="shared" si="149"/>
        <v>1536</v>
      </c>
      <c r="AD144" s="7">
        <f t="shared" si="149"/>
        <v>489</v>
      </c>
      <c r="AE144" s="7">
        <f t="shared" si="149"/>
        <v>2096</v>
      </c>
      <c r="AF144" s="7">
        <f t="shared" si="149"/>
        <v>2308</v>
      </c>
      <c r="AG144" s="7">
        <f t="shared" si="149"/>
        <v>1181</v>
      </c>
      <c r="AH144" s="7">
        <f t="shared" si="149"/>
        <v>1042</v>
      </c>
      <c r="AI144" s="7">
        <f t="shared" si="149"/>
        <v>1254</v>
      </c>
      <c r="AJ144" s="7">
        <f t="shared" si="149"/>
        <v>1906</v>
      </c>
      <c r="AK144" s="7">
        <f t="shared" si="149"/>
        <v>433</v>
      </c>
      <c r="AL144" s="7">
        <f t="shared" si="149"/>
        <v>717</v>
      </c>
      <c r="AM144" s="7">
        <f t="shared" si="149"/>
        <v>2040</v>
      </c>
      <c r="AN144" s="7">
        <f t="shared" si="149"/>
        <v>1269</v>
      </c>
      <c r="AO144" s="7">
        <f t="shared" si="149"/>
        <v>1381</v>
      </c>
      <c r="AP144" s="7">
        <f t="shared" si="149"/>
        <v>2167</v>
      </c>
      <c r="AQ144" s="7">
        <f t="shared" si="149"/>
        <v>62</v>
      </c>
      <c r="AR144" s="7">
        <f t="shared" si="149"/>
        <v>1516</v>
      </c>
      <c r="AS144" s="7">
        <f t="shared" si="149"/>
        <v>243</v>
      </c>
      <c r="AT144" s="7">
        <f t="shared" si="149"/>
        <v>2263</v>
      </c>
      <c r="AU144" s="7">
        <f t="shared" si="149"/>
        <v>1015</v>
      </c>
      <c r="AV144" s="7">
        <f t="shared" si="149"/>
        <v>406</v>
      </c>
      <c r="AW144" s="7">
        <f t="shared" si="149"/>
        <v>575</v>
      </c>
      <c r="AX144" s="7">
        <f t="shared" si="149"/>
        <v>1030</v>
      </c>
      <c r="AY144" s="7">
        <f t="shared" si="149"/>
        <v>1105</v>
      </c>
      <c r="AZ144" s="7">
        <f t="shared" si="149"/>
        <v>360</v>
      </c>
      <c r="BA144" s="47">
        <f t="shared" si="149"/>
        <v>400</v>
      </c>
      <c r="BB144" s="7">
        <f t="shared" si="149"/>
        <v>1623</v>
      </c>
      <c r="BC144" s="7">
        <f t="shared" si="149"/>
        <v>816</v>
      </c>
      <c r="BD144" s="7">
        <f t="shared" si="149"/>
        <v>657</v>
      </c>
      <c r="BE144" s="7">
        <f t="shared" si="149"/>
        <v>638</v>
      </c>
      <c r="BF144" s="7">
        <f t="shared" si="149"/>
        <v>2075</v>
      </c>
      <c r="BG144" s="7">
        <f t="shared" si="149"/>
        <v>742</v>
      </c>
      <c r="BH144" s="7">
        <f t="shared" si="149"/>
        <v>168</v>
      </c>
      <c r="BI144" s="7">
        <f t="shared" si="149"/>
        <v>1978</v>
      </c>
      <c r="BJ144" s="7">
        <f t="shared" si="149"/>
        <v>1407</v>
      </c>
      <c r="BK144" s="7">
        <f t="shared" si="149"/>
        <v>1954</v>
      </c>
      <c r="BL144" s="7">
        <f t="shared" si="149"/>
        <v>872</v>
      </c>
    </row>
    <row r="145" ht="13.5" customHeight="1">
      <c r="A145" s="51">
        <v>45787.0</v>
      </c>
      <c r="B145" s="37" t="s">
        <v>75</v>
      </c>
      <c r="C145" s="38"/>
      <c r="D145" s="39" t="s">
        <v>21</v>
      </c>
      <c r="E145" s="40">
        <f t="shared" si="2"/>
        <v>2096</v>
      </c>
      <c r="F145" s="41">
        <v>2.0</v>
      </c>
      <c r="G145" s="41">
        <v>21.0</v>
      </c>
      <c r="H145" s="42">
        <f t="shared" si="22"/>
        <v>27</v>
      </c>
      <c r="I145" s="38"/>
      <c r="J145" s="43" t="s">
        <v>18</v>
      </c>
      <c r="K145" s="40">
        <f t="shared" si="4"/>
        <v>2075</v>
      </c>
      <c r="L145" s="44">
        <v>4.0</v>
      </c>
      <c r="M145" s="44">
        <v>18.0</v>
      </c>
      <c r="N145" s="42">
        <f t="shared" si="5"/>
        <v>30</v>
      </c>
      <c r="O145" s="38"/>
      <c r="P145" s="45" t="s">
        <v>72</v>
      </c>
      <c r="Q145" s="38"/>
      <c r="R145" s="45">
        <f>MIN(Rules!$E$2,(MAX(H145/N145,N145/H145)))</f>
        <v>1.111111111</v>
      </c>
      <c r="S145" s="45">
        <f>VLOOKUP(B145,Rules!A:B,2,FALSE)</f>
        <v>60</v>
      </c>
      <c r="T145" s="38"/>
      <c r="U145" s="46">
        <f>1/(10^(-(E145+(IF(P145="Y",Rules!$I$2,0))-K145)/Rules!$E$12)+1)</f>
        <v>0.6872908633</v>
      </c>
      <c r="V145" s="47">
        <f t="shared" si="6"/>
        <v>-46</v>
      </c>
      <c r="W145" s="47">
        <f t="shared" si="7"/>
        <v>46</v>
      </c>
      <c r="X145" s="47"/>
      <c r="Y145" s="47"/>
      <c r="Z145" s="48"/>
      <c r="AA145" s="7">
        <f t="shared" ref="AA145:BL145" si="150">IF($D145=AA$1,$E145+$V145,(IF($J145=AA$1,$K145+$W145,AA144)))</f>
        <v>1525</v>
      </c>
      <c r="AB145" s="7">
        <f t="shared" si="150"/>
        <v>585</v>
      </c>
      <c r="AC145" s="7">
        <f t="shared" si="150"/>
        <v>1536</v>
      </c>
      <c r="AD145" s="7">
        <f t="shared" si="150"/>
        <v>489</v>
      </c>
      <c r="AE145" s="7">
        <f t="shared" si="150"/>
        <v>2050</v>
      </c>
      <c r="AF145" s="7">
        <f t="shared" si="150"/>
        <v>2308</v>
      </c>
      <c r="AG145" s="7">
        <f t="shared" si="150"/>
        <v>1181</v>
      </c>
      <c r="AH145" s="7">
        <f t="shared" si="150"/>
        <v>1042</v>
      </c>
      <c r="AI145" s="7">
        <f t="shared" si="150"/>
        <v>1254</v>
      </c>
      <c r="AJ145" s="7">
        <f t="shared" si="150"/>
        <v>1906</v>
      </c>
      <c r="AK145" s="7">
        <f t="shared" si="150"/>
        <v>433</v>
      </c>
      <c r="AL145" s="7">
        <f t="shared" si="150"/>
        <v>717</v>
      </c>
      <c r="AM145" s="7">
        <f t="shared" si="150"/>
        <v>2040</v>
      </c>
      <c r="AN145" s="7">
        <f t="shared" si="150"/>
        <v>1269</v>
      </c>
      <c r="AO145" s="7">
        <f t="shared" si="150"/>
        <v>1381</v>
      </c>
      <c r="AP145" s="7">
        <f t="shared" si="150"/>
        <v>2167</v>
      </c>
      <c r="AQ145" s="7">
        <f t="shared" si="150"/>
        <v>62</v>
      </c>
      <c r="AR145" s="7">
        <f t="shared" si="150"/>
        <v>1516</v>
      </c>
      <c r="AS145" s="7">
        <f t="shared" si="150"/>
        <v>243</v>
      </c>
      <c r="AT145" s="7">
        <f t="shared" si="150"/>
        <v>2263</v>
      </c>
      <c r="AU145" s="7">
        <f t="shared" si="150"/>
        <v>1015</v>
      </c>
      <c r="AV145" s="7">
        <f t="shared" si="150"/>
        <v>406</v>
      </c>
      <c r="AW145" s="7">
        <f t="shared" si="150"/>
        <v>575</v>
      </c>
      <c r="AX145" s="7">
        <f t="shared" si="150"/>
        <v>1030</v>
      </c>
      <c r="AY145" s="7">
        <f t="shared" si="150"/>
        <v>1105</v>
      </c>
      <c r="AZ145" s="7">
        <f t="shared" si="150"/>
        <v>360</v>
      </c>
      <c r="BA145" s="47">
        <f t="shared" si="150"/>
        <v>400</v>
      </c>
      <c r="BB145" s="7">
        <f t="shared" si="150"/>
        <v>1623</v>
      </c>
      <c r="BC145" s="7">
        <f t="shared" si="150"/>
        <v>816</v>
      </c>
      <c r="BD145" s="7">
        <f t="shared" si="150"/>
        <v>657</v>
      </c>
      <c r="BE145" s="7">
        <f t="shared" si="150"/>
        <v>638</v>
      </c>
      <c r="BF145" s="7">
        <f t="shared" si="150"/>
        <v>2121</v>
      </c>
      <c r="BG145" s="7">
        <f t="shared" si="150"/>
        <v>742</v>
      </c>
      <c r="BH145" s="7">
        <f t="shared" si="150"/>
        <v>168</v>
      </c>
      <c r="BI145" s="7">
        <f t="shared" si="150"/>
        <v>1978</v>
      </c>
      <c r="BJ145" s="7">
        <f t="shared" si="150"/>
        <v>1407</v>
      </c>
      <c r="BK145" s="7">
        <f t="shared" si="150"/>
        <v>1954</v>
      </c>
      <c r="BL145" s="7">
        <f t="shared" si="150"/>
        <v>872</v>
      </c>
    </row>
    <row r="146" ht="13.5" customHeight="1">
      <c r="A146" s="51">
        <v>45787.0</v>
      </c>
      <c r="B146" s="37" t="s">
        <v>75</v>
      </c>
      <c r="C146" s="38"/>
      <c r="D146" s="39" t="s">
        <v>22</v>
      </c>
      <c r="E146" s="40">
        <f t="shared" si="2"/>
        <v>2167</v>
      </c>
      <c r="F146" s="41">
        <v>4.0</v>
      </c>
      <c r="G146" s="41">
        <v>25.0</v>
      </c>
      <c r="H146" s="42">
        <f t="shared" si="22"/>
        <v>37</v>
      </c>
      <c r="I146" s="38"/>
      <c r="J146" s="43" t="s">
        <v>27</v>
      </c>
      <c r="K146" s="40">
        <f t="shared" si="4"/>
        <v>1623</v>
      </c>
      <c r="L146" s="44">
        <v>2.0</v>
      </c>
      <c r="M146" s="44">
        <v>16.0</v>
      </c>
      <c r="N146" s="42">
        <f t="shared" si="5"/>
        <v>22</v>
      </c>
      <c r="O146" s="38"/>
      <c r="P146" s="45" t="s">
        <v>72</v>
      </c>
      <c r="Q146" s="38"/>
      <c r="R146" s="45">
        <f>MIN(Rules!$E$2,(MAX(H146/N146,N146/H146)))</f>
        <v>1.681818182</v>
      </c>
      <c r="S146" s="45">
        <f>VLOOKUP(B146,Rules!A:B,2,FALSE)</f>
        <v>60</v>
      </c>
      <c r="T146" s="38"/>
      <c r="U146" s="46">
        <f>1/(10^(-(E146+(IF(P146="Y",Rules!$I$2,0))-K146)/Rules!$E$12)+1)</f>
        <v>0.9606830232</v>
      </c>
      <c r="V146" s="47">
        <f t="shared" si="6"/>
        <v>4</v>
      </c>
      <c r="W146" s="47">
        <f t="shared" si="7"/>
        <v>-4</v>
      </c>
      <c r="X146" s="47"/>
      <c r="Y146" s="47"/>
      <c r="Z146" s="48"/>
      <c r="AA146" s="7">
        <f t="shared" ref="AA146:BL146" si="151">IF($D146=AA$1,$E146+$V146,(IF($J146=AA$1,$K146+$W146,AA144)))</f>
        <v>1525</v>
      </c>
      <c r="AB146" s="7">
        <f t="shared" si="151"/>
        <v>585</v>
      </c>
      <c r="AC146" s="7">
        <f t="shared" si="151"/>
        <v>1536</v>
      </c>
      <c r="AD146" s="7">
        <f t="shared" si="151"/>
        <v>489</v>
      </c>
      <c r="AE146" s="7">
        <f t="shared" si="151"/>
        <v>2096</v>
      </c>
      <c r="AF146" s="7">
        <f t="shared" si="151"/>
        <v>2308</v>
      </c>
      <c r="AG146" s="7">
        <f t="shared" si="151"/>
        <v>1181</v>
      </c>
      <c r="AH146" s="7">
        <f t="shared" si="151"/>
        <v>1042</v>
      </c>
      <c r="AI146" s="7">
        <f t="shared" si="151"/>
        <v>1254</v>
      </c>
      <c r="AJ146" s="7">
        <f t="shared" si="151"/>
        <v>1906</v>
      </c>
      <c r="AK146" s="7">
        <f t="shared" si="151"/>
        <v>433</v>
      </c>
      <c r="AL146" s="7">
        <f t="shared" si="151"/>
        <v>717</v>
      </c>
      <c r="AM146" s="7">
        <f t="shared" si="151"/>
        <v>2040</v>
      </c>
      <c r="AN146" s="7">
        <f t="shared" si="151"/>
        <v>1269</v>
      </c>
      <c r="AO146" s="7">
        <f t="shared" si="151"/>
        <v>1381</v>
      </c>
      <c r="AP146" s="7">
        <f t="shared" si="151"/>
        <v>2171</v>
      </c>
      <c r="AQ146" s="7">
        <f t="shared" si="151"/>
        <v>62</v>
      </c>
      <c r="AR146" s="7">
        <f t="shared" si="151"/>
        <v>1516</v>
      </c>
      <c r="AS146" s="7">
        <f t="shared" si="151"/>
        <v>243</v>
      </c>
      <c r="AT146" s="7">
        <f t="shared" si="151"/>
        <v>2263</v>
      </c>
      <c r="AU146" s="7">
        <f t="shared" si="151"/>
        <v>1015</v>
      </c>
      <c r="AV146" s="7">
        <f t="shared" si="151"/>
        <v>406</v>
      </c>
      <c r="AW146" s="7">
        <f t="shared" si="151"/>
        <v>575</v>
      </c>
      <c r="AX146" s="7">
        <f t="shared" si="151"/>
        <v>1030</v>
      </c>
      <c r="AY146" s="7">
        <f t="shared" si="151"/>
        <v>1105</v>
      </c>
      <c r="AZ146" s="7">
        <f t="shared" si="151"/>
        <v>360</v>
      </c>
      <c r="BA146" s="47">
        <f t="shared" si="151"/>
        <v>400</v>
      </c>
      <c r="BB146" s="7">
        <f t="shared" si="151"/>
        <v>1619</v>
      </c>
      <c r="BC146" s="7">
        <f t="shared" si="151"/>
        <v>816</v>
      </c>
      <c r="BD146" s="7">
        <f t="shared" si="151"/>
        <v>657</v>
      </c>
      <c r="BE146" s="7">
        <f t="shared" si="151"/>
        <v>638</v>
      </c>
      <c r="BF146" s="7">
        <f t="shared" si="151"/>
        <v>2075</v>
      </c>
      <c r="BG146" s="7">
        <f t="shared" si="151"/>
        <v>742</v>
      </c>
      <c r="BH146" s="7">
        <f t="shared" si="151"/>
        <v>168</v>
      </c>
      <c r="BI146" s="7">
        <f t="shared" si="151"/>
        <v>1978</v>
      </c>
      <c r="BJ146" s="7">
        <f t="shared" si="151"/>
        <v>1407</v>
      </c>
      <c r="BK146" s="7">
        <f t="shared" si="151"/>
        <v>1954</v>
      </c>
      <c r="BL146" s="7">
        <f t="shared" si="151"/>
        <v>872</v>
      </c>
    </row>
    <row r="147" ht="13.5" customHeight="1">
      <c r="A147" s="51">
        <v>45787.0</v>
      </c>
      <c r="B147" s="37" t="s">
        <v>75</v>
      </c>
      <c r="C147" s="38"/>
      <c r="D147" s="39" t="s">
        <v>30</v>
      </c>
      <c r="E147" s="40">
        <f t="shared" si="2"/>
        <v>1525</v>
      </c>
      <c r="F147" s="41">
        <v>0.0</v>
      </c>
      <c r="G147" s="41">
        <v>19.0</v>
      </c>
      <c r="H147" s="42">
        <f t="shared" si="22"/>
        <v>19</v>
      </c>
      <c r="I147" s="38"/>
      <c r="J147" s="43" t="s">
        <v>26</v>
      </c>
      <c r="K147" s="40">
        <f t="shared" si="4"/>
        <v>1906</v>
      </c>
      <c r="L147" s="44">
        <v>3.0</v>
      </c>
      <c r="M147" s="44">
        <v>25.0</v>
      </c>
      <c r="N147" s="42">
        <f t="shared" si="5"/>
        <v>34</v>
      </c>
      <c r="O147" s="38"/>
      <c r="P147" s="45" t="s">
        <v>72</v>
      </c>
      <c r="Q147" s="38"/>
      <c r="R147" s="45">
        <f>MIN(Rules!$E$2,(MAX(H147/N147,N147/H147)))</f>
        <v>1.789473684</v>
      </c>
      <c r="S147" s="45">
        <f>VLOOKUP(B147,Rules!A:B,2,FALSE)</f>
        <v>60</v>
      </c>
      <c r="T147" s="38"/>
      <c r="U147" s="46">
        <f>1/(10^(-(E147+(IF(P147="Y",Rules!$I$2,0))-K147)/Rules!$E$12)+1)</f>
        <v>0.2565850245</v>
      </c>
      <c r="V147" s="47">
        <f t="shared" si="6"/>
        <v>-28</v>
      </c>
      <c r="W147" s="47">
        <f t="shared" si="7"/>
        <v>28</v>
      </c>
      <c r="X147" s="47"/>
      <c r="Y147" s="47"/>
      <c r="Z147" s="48"/>
      <c r="AA147" s="7">
        <f t="shared" ref="AA147:BL147" si="152">IF($D147=AA$1,$E147+$V147,(IF($J147=AA$1,$K147+$W147,AA146)))</f>
        <v>1497</v>
      </c>
      <c r="AB147" s="7">
        <f t="shared" si="152"/>
        <v>585</v>
      </c>
      <c r="AC147" s="7">
        <f t="shared" si="152"/>
        <v>1536</v>
      </c>
      <c r="AD147" s="7">
        <f t="shared" si="152"/>
        <v>489</v>
      </c>
      <c r="AE147" s="7">
        <f t="shared" si="152"/>
        <v>2096</v>
      </c>
      <c r="AF147" s="7">
        <f t="shared" si="152"/>
        <v>2308</v>
      </c>
      <c r="AG147" s="7">
        <f t="shared" si="152"/>
        <v>1181</v>
      </c>
      <c r="AH147" s="7">
        <f t="shared" si="152"/>
        <v>1042</v>
      </c>
      <c r="AI147" s="7">
        <f t="shared" si="152"/>
        <v>1254</v>
      </c>
      <c r="AJ147" s="7">
        <f t="shared" si="152"/>
        <v>1934</v>
      </c>
      <c r="AK147" s="7">
        <f t="shared" si="152"/>
        <v>433</v>
      </c>
      <c r="AL147" s="7">
        <f t="shared" si="152"/>
        <v>717</v>
      </c>
      <c r="AM147" s="7">
        <f t="shared" si="152"/>
        <v>2040</v>
      </c>
      <c r="AN147" s="7">
        <f t="shared" si="152"/>
        <v>1269</v>
      </c>
      <c r="AO147" s="7">
        <f t="shared" si="152"/>
        <v>1381</v>
      </c>
      <c r="AP147" s="7">
        <f t="shared" si="152"/>
        <v>2171</v>
      </c>
      <c r="AQ147" s="7">
        <f t="shared" si="152"/>
        <v>62</v>
      </c>
      <c r="AR147" s="7">
        <f t="shared" si="152"/>
        <v>1516</v>
      </c>
      <c r="AS147" s="7">
        <f t="shared" si="152"/>
        <v>243</v>
      </c>
      <c r="AT147" s="7">
        <f t="shared" si="152"/>
        <v>2263</v>
      </c>
      <c r="AU147" s="7">
        <f t="shared" si="152"/>
        <v>1015</v>
      </c>
      <c r="AV147" s="7">
        <f t="shared" si="152"/>
        <v>406</v>
      </c>
      <c r="AW147" s="7">
        <f t="shared" si="152"/>
        <v>575</v>
      </c>
      <c r="AX147" s="7">
        <f t="shared" si="152"/>
        <v>1030</v>
      </c>
      <c r="AY147" s="7">
        <f t="shared" si="152"/>
        <v>1105</v>
      </c>
      <c r="AZ147" s="7">
        <f t="shared" si="152"/>
        <v>360</v>
      </c>
      <c r="BA147" s="47">
        <f t="shared" si="152"/>
        <v>400</v>
      </c>
      <c r="BB147" s="7">
        <f t="shared" si="152"/>
        <v>1619</v>
      </c>
      <c r="BC147" s="7">
        <f t="shared" si="152"/>
        <v>816</v>
      </c>
      <c r="BD147" s="7">
        <f t="shared" si="152"/>
        <v>657</v>
      </c>
      <c r="BE147" s="7">
        <f t="shared" si="152"/>
        <v>638</v>
      </c>
      <c r="BF147" s="7">
        <f t="shared" si="152"/>
        <v>2075</v>
      </c>
      <c r="BG147" s="7">
        <f t="shared" si="152"/>
        <v>742</v>
      </c>
      <c r="BH147" s="7">
        <f t="shared" si="152"/>
        <v>168</v>
      </c>
      <c r="BI147" s="7">
        <f t="shared" si="152"/>
        <v>1978</v>
      </c>
      <c r="BJ147" s="7">
        <f t="shared" si="152"/>
        <v>1407</v>
      </c>
      <c r="BK147" s="7">
        <f t="shared" si="152"/>
        <v>1954</v>
      </c>
      <c r="BL147" s="7">
        <f t="shared" si="152"/>
        <v>872</v>
      </c>
    </row>
    <row r="148" ht="13.5" customHeight="1">
      <c r="A148" s="51">
        <v>45787.0</v>
      </c>
      <c r="B148" s="37" t="s">
        <v>75</v>
      </c>
      <c r="C148" s="38"/>
      <c r="D148" s="39" t="s">
        <v>23</v>
      </c>
      <c r="E148" s="40">
        <f t="shared" si="2"/>
        <v>2040</v>
      </c>
      <c r="F148" s="41">
        <v>1.0</v>
      </c>
      <c r="G148" s="41">
        <v>29.0</v>
      </c>
      <c r="H148" s="42">
        <f t="shared" si="22"/>
        <v>32</v>
      </c>
      <c r="I148" s="38"/>
      <c r="J148" s="43" t="s">
        <v>24</v>
      </c>
      <c r="K148" s="40">
        <f t="shared" si="4"/>
        <v>1954</v>
      </c>
      <c r="L148" s="44">
        <v>2.0</v>
      </c>
      <c r="M148" s="44">
        <v>16.0</v>
      </c>
      <c r="N148" s="42">
        <f t="shared" si="5"/>
        <v>22</v>
      </c>
      <c r="O148" s="38"/>
      <c r="P148" s="45" t="s">
        <v>72</v>
      </c>
      <c r="Q148" s="38"/>
      <c r="R148" s="45">
        <f>MIN(Rules!$E$2,(MAX(H148/N148,N148/H148)))</f>
        <v>1.454545455</v>
      </c>
      <c r="S148" s="45">
        <f>VLOOKUP(B148,Rules!A:B,2,FALSE)</f>
        <v>60</v>
      </c>
      <c r="T148" s="38"/>
      <c r="U148" s="46">
        <f>1/(10^(-(E148+(IF(P148="Y",Rules!$I$2,0))-K148)/Rules!$E$12)+1)</f>
        <v>0.7477824649</v>
      </c>
      <c r="V148" s="47">
        <f t="shared" si="6"/>
        <v>22</v>
      </c>
      <c r="W148" s="47">
        <f t="shared" si="7"/>
        <v>-22</v>
      </c>
      <c r="X148" s="47"/>
      <c r="Y148" s="47"/>
      <c r="Z148" s="48"/>
      <c r="AA148" s="7">
        <f t="shared" ref="AA148:BL148" si="153">IF($D148=AA$1,$E148+$V148,(IF($J148=AA$1,$K148+$W148,AA147)))</f>
        <v>1497</v>
      </c>
      <c r="AB148" s="7">
        <f t="shared" si="153"/>
        <v>585</v>
      </c>
      <c r="AC148" s="7">
        <f t="shared" si="153"/>
        <v>1536</v>
      </c>
      <c r="AD148" s="7">
        <f t="shared" si="153"/>
        <v>489</v>
      </c>
      <c r="AE148" s="7">
        <f t="shared" si="153"/>
        <v>2096</v>
      </c>
      <c r="AF148" s="7">
        <f t="shared" si="153"/>
        <v>2308</v>
      </c>
      <c r="AG148" s="7">
        <f t="shared" si="153"/>
        <v>1181</v>
      </c>
      <c r="AH148" s="7">
        <f t="shared" si="153"/>
        <v>1042</v>
      </c>
      <c r="AI148" s="7">
        <f t="shared" si="153"/>
        <v>1254</v>
      </c>
      <c r="AJ148" s="7">
        <f t="shared" si="153"/>
        <v>1934</v>
      </c>
      <c r="AK148" s="7">
        <f t="shared" si="153"/>
        <v>433</v>
      </c>
      <c r="AL148" s="7">
        <f t="shared" si="153"/>
        <v>717</v>
      </c>
      <c r="AM148" s="7">
        <f t="shared" si="153"/>
        <v>2062</v>
      </c>
      <c r="AN148" s="7">
        <f t="shared" si="153"/>
        <v>1269</v>
      </c>
      <c r="AO148" s="7">
        <f t="shared" si="153"/>
        <v>1381</v>
      </c>
      <c r="AP148" s="7">
        <f t="shared" si="153"/>
        <v>2171</v>
      </c>
      <c r="AQ148" s="7">
        <f t="shared" si="153"/>
        <v>62</v>
      </c>
      <c r="AR148" s="7">
        <f t="shared" si="153"/>
        <v>1516</v>
      </c>
      <c r="AS148" s="7">
        <f t="shared" si="153"/>
        <v>243</v>
      </c>
      <c r="AT148" s="7">
        <f t="shared" si="153"/>
        <v>2263</v>
      </c>
      <c r="AU148" s="7">
        <f t="shared" si="153"/>
        <v>1015</v>
      </c>
      <c r="AV148" s="7">
        <f t="shared" si="153"/>
        <v>406</v>
      </c>
      <c r="AW148" s="7">
        <f t="shared" si="153"/>
        <v>575</v>
      </c>
      <c r="AX148" s="7">
        <f t="shared" si="153"/>
        <v>1030</v>
      </c>
      <c r="AY148" s="7">
        <f t="shared" si="153"/>
        <v>1105</v>
      </c>
      <c r="AZ148" s="7">
        <f t="shared" si="153"/>
        <v>360</v>
      </c>
      <c r="BA148" s="47">
        <f t="shared" si="153"/>
        <v>400</v>
      </c>
      <c r="BB148" s="7">
        <f t="shared" si="153"/>
        <v>1619</v>
      </c>
      <c r="BC148" s="7">
        <f t="shared" si="153"/>
        <v>816</v>
      </c>
      <c r="BD148" s="7">
        <f t="shared" si="153"/>
        <v>657</v>
      </c>
      <c r="BE148" s="7">
        <f t="shared" si="153"/>
        <v>638</v>
      </c>
      <c r="BF148" s="7">
        <f t="shared" si="153"/>
        <v>2075</v>
      </c>
      <c r="BG148" s="7">
        <f t="shared" si="153"/>
        <v>742</v>
      </c>
      <c r="BH148" s="7">
        <f t="shared" si="153"/>
        <v>168</v>
      </c>
      <c r="BI148" s="7">
        <f t="shared" si="153"/>
        <v>1978</v>
      </c>
      <c r="BJ148" s="7">
        <f t="shared" si="153"/>
        <v>1407</v>
      </c>
      <c r="BK148" s="7">
        <f t="shared" si="153"/>
        <v>1932</v>
      </c>
      <c r="BL148" s="7">
        <f t="shared" si="153"/>
        <v>872</v>
      </c>
    </row>
    <row r="149" ht="13.5" customHeight="1">
      <c r="A149" s="51">
        <v>45787.0</v>
      </c>
      <c r="B149" s="37" t="s">
        <v>74</v>
      </c>
      <c r="C149" s="38"/>
      <c r="D149" s="39" t="s">
        <v>32</v>
      </c>
      <c r="E149" s="40">
        <f t="shared" si="2"/>
        <v>1407</v>
      </c>
      <c r="F149" s="41">
        <v>2.0</v>
      </c>
      <c r="G149" s="41">
        <v>24.0</v>
      </c>
      <c r="H149" s="42">
        <f t="shared" si="22"/>
        <v>30</v>
      </c>
      <c r="I149" s="38"/>
      <c r="J149" s="43" t="s">
        <v>33</v>
      </c>
      <c r="K149" s="40">
        <f t="shared" si="4"/>
        <v>1254</v>
      </c>
      <c r="L149" s="44">
        <v>0.0</v>
      </c>
      <c r="M149" s="44">
        <v>20.0</v>
      </c>
      <c r="N149" s="42">
        <f t="shared" si="5"/>
        <v>20</v>
      </c>
      <c r="O149" s="38"/>
      <c r="P149" s="45" t="s">
        <v>72</v>
      </c>
      <c r="Q149" s="38"/>
      <c r="R149" s="45">
        <f>MIN(Rules!$E$2,(MAX(H149/N149,N149/H149)))</f>
        <v>1.5</v>
      </c>
      <c r="S149" s="45">
        <f>VLOOKUP(B149,Rules!A:B,2,FALSE)</f>
        <v>50</v>
      </c>
      <c r="T149" s="38"/>
      <c r="U149" s="46">
        <f>1/(10^(-(E149+(IF(P149="Y",Rules!$I$2,0))-K149)/Rules!$E$12)+1)</f>
        <v>0.801447603</v>
      </c>
      <c r="V149" s="47">
        <f t="shared" si="6"/>
        <v>15</v>
      </c>
      <c r="W149" s="47">
        <f t="shared" si="7"/>
        <v>-15</v>
      </c>
      <c r="X149" s="47"/>
      <c r="Y149" s="47"/>
      <c r="Z149" s="48"/>
      <c r="AA149" s="7">
        <f t="shared" ref="AA149:BL149" si="154">IF($D149=AA$1,$E149+$V149,(IF($J149=AA$1,$K149+$W149,AA148)))</f>
        <v>1497</v>
      </c>
      <c r="AB149" s="7">
        <f t="shared" si="154"/>
        <v>585</v>
      </c>
      <c r="AC149" s="7">
        <f t="shared" si="154"/>
        <v>1536</v>
      </c>
      <c r="AD149" s="7">
        <f t="shared" si="154"/>
        <v>489</v>
      </c>
      <c r="AE149" s="7">
        <f t="shared" si="154"/>
        <v>2096</v>
      </c>
      <c r="AF149" s="7">
        <f t="shared" si="154"/>
        <v>2308</v>
      </c>
      <c r="AG149" s="7">
        <f t="shared" si="154"/>
        <v>1181</v>
      </c>
      <c r="AH149" s="7">
        <f t="shared" si="154"/>
        <v>1042</v>
      </c>
      <c r="AI149" s="7">
        <f t="shared" si="154"/>
        <v>1239</v>
      </c>
      <c r="AJ149" s="7">
        <f t="shared" si="154"/>
        <v>1934</v>
      </c>
      <c r="AK149" s="7">
        <f t="shared" si="154"/>
        <v>433</v>
      </c>
      <c r="AL149" s="7">
        <f t="shared" si="154"/>
        <v>717</v>
      </c>
      <c r="AM149" s="7">
        <f t="shared" si="154"/>
        <v>2062</v>
      </c>
      <c r="AN149" s="7">
        <f t="shared" si="154"/>
        <v>1269</v>
      </c>
      <c r="AO149" s="7">
        <f t="shared" si="154"/>
        <v>1381</v>
      </c>
      <c r="AP149" s="7">
        <f t="shared" si="154"/>
        <v>2171</v>
      </c>
      <c r="AQ149" s="7">
        <f t="shared" si="154"/>
        <v>62</v>
      </c>
      <c r="AR149" s="7">
        <f t="shared" si="154"/>
        <v>1516</v>
      </c>
      <c r="AS149" s="7">
        <f t="shared" si="154"/>
        <v>243</v>
      </c>
      <c r="AT149" s="7">
        <f t="shared" si="154"/>
        <v>2263</v>
      </c>
      <c r="AU149" s="7">
        <f t="shared" si="154"/>
        <v>1015</v>
      </c>
      <c r="AV149" s="7">
        <f t="shared" si="154"/>
        <v>406</v>
      </c>
      <c r="AW149" s="7">
        <f t="shared" si="154"/>
        <v>575</v>
      </c>
      <c r="AX149" s="7">
        <f t="shared" si="154"/>
        <v>1030</v>
      </c>
      <c r="AY149" s="7">
        <f t="shared" si="154"/>
        <v>1105</v>
      </c>
      <c r="AZ149" s="7">
        <f t="shared" si="154"/>
        <v>360</v>
      </c>
      <c r="BA149" s="47">
        <f t="shared" si="154"/>
        <v>400</v>
      </c>
      <c r="BB149" s="7">
        <f t="shared" si="154"/>
        <v>1619</v>
      </c>
      <c r="BC149" s="7">
        <f t="shared" si="154"/>
        <v>816</v>
      </c>
      <c r="BD149" s="7">
        <f t="shared" si="154"/>
        <v>657</v>
      </c>
      <c r="BE149" s="7">
        <f t="shared" si="154"/>
        <v>638</v>
      </c>
      <c r="BF149" s="7">
        <f t="shared" si="154"/>
        <v>2075</v>
      </c>
      <c r="BG149" s="7">
        <f t="shared" si="154"/>
        <v>742</v>
      </c>
      <c r="BH149" s="7">
        <f t="shared" si="154"/>
        <v>168</v>
      </c>
      <c r="BI149" s="7">
        <f t="shared" si="154"/>
        <v>1978</v>
      </c>
      <c r="BJ149" s="7">
        <f t="shared" si="154"/>
        <v>1422</v>
      </c>
      <c r="BK149" s="7">
        <f t="shared" si="154"/>
        <v>1932</v>
      </c>
      <c r="BL149" s="7">
        <f t="shared" si="154"/>
        <v>872</v>
      </c>
    </row>
    <row r="150" ht="13.5" customHeight="1">
      <c r="A150" s="51">
        <v>45787.0</v>
      </c>
      <c r="B150" s="37" t="s">
        <v>74</v>
      </c>
      <c r="C150" s="38"/>
      <c r="D150" s="39" t="s">
        <v>28</v>
      </c>
      <c r="E150" s="40">
        <f t="shared" si="2"/>
        <v>1536</v>
      </c>
      <c r="F150" s="41">
        <v>1.0</v>
      </c>
      <c r="G150" s="41">
        <v>20.0</v>
      </c>
      <c r="H150" s="42">
        <f t="shared" si="22"/>
        <v>23</v>
      </c>
      <c r="I150" s="38"/>
      <c r="J150" s="43" t="s">
        <v>29</v>
      </c>
      <c r="K150" s="40">
        <f t="shared" si="4"/>
        <v>1381</v>
      </c>
      <c r="L150" s="44">
        <v>2.0</v>
      </c>
      <c r="M150" s="44">
        <v>23.0</v>
      </c>
      <c r="N150" s="42">
        <f t="shared" si="5"/>
        <v>29</v>
      </c>
      <c r="O150" s="38"/>
      <c r="P150" s="45" t="s">
        <v>72</v>
      </c>
      <c r="Q150" s="38"/>
      <c r="R150" s="45">
        <f>MIN(Rules!$E$2,(MAX(H150/N150,N150/H150)))</f>
        <v>1.260869565</v>
      </c>
      <c r="S150" s="45">
        <f>VLOOKUP(B150,Rules!A:B,2,FALSE)</f>
        <v>50</v>
      </c>
      <c r="T150" s="38"/>
      <c r="U150" s="46">
        <f>1/(10^(-(E150+(IF(P150="Y",Rules!$I$2,0))-K150)/Rules!$E$12)+1)</f>
        <v>0.8029091702</v>
      </c>
      <c r="V150" s="47">
        <f t="shared" si="6"/>
        <v>-51</v>
      </c>
      <c r="W150" s="47">
        <f t="shared" si="7"/>
        <v>51</v>
      </c>
      <c r="X150" s="47"/>
      <c r="Y150" s="47"/>
      <c r="Z150" s="48"/>
      <c r="AA150" s="7">
        <f t="shared" ref="AA150:BL150" si="155">IF($D150=AA$1,$E150+$V150,(IF($J150=AA$1,$K150+$W150,AA149)))</f>
        <v>1497</v>
      </c>
      <c r="AB150" s="7">
        <f t="shared" si="155"/>
        <v>585</v>
      </c>
      <c r="AC150" s="7">
        <f t="shared" si="155"/>
        <v>1485</v>
      </c>
      <c r="AD150" s="7">
        <f t="shared" si="155"/>
        <v>489</v>
      </c>
      <c r="AE150" s="7">
        <f t="shared" si="155"/>
        <v>2096</v>
      </c>
      <c r="AF150" s="7">
        <f t="shared" si="155"/>
        <v>2308</v>
      </c>
      <c r="AG150" s="7">
        <f t="shared" si="155"/>
        <v>1181</v>
      </c>
      <c r="AH150" s="7">
        <f t="shared" si="155"/>
        <v>1042</v>
      </c>
      <c r="AI150" s="7">
        <f t="shared" si="155"/>
        <v>1239</v>
      </c>
      <c r="AJ150" s="7">
        <f t="shared" si="155"/>
        <v>1934</v>
      </c>
      <c r="AK150" s="7">
        <f t="shared" si="155"/>
        <v>433</v>
      </c>
      <c r="AL150" s="7">
        <f t="shared" si="155"/>
        <v>717</v>
      </c>
      <c r="AM150" s="7">
        <f t="shared" si="155"/>
        <v>2062</v>
      </c>
      <c r="AN150" s="7">
        <f t="shared" si="155"/>
        <v>1269</v>
      </c>
      <c r="AO150" s="7">
        <f t="shared" si="155"/>
        <v>1432</v>
      </c>
      <c r="AP150" s="7">
        <f t="shared" si="155"/>
        <v>2171</v>
      </c>
      <c r="AQ150" s="7">
        <f t="shared" si="155"/>
        <v>62</v>
      </c>
      <c r="AR150" s="7">
        <f t="shared" si="155"/>
        <v>1516</v>
      </c>
      <c r="AS150" s="7">
        <f t="shared" si="155"/>
        <v>243</v>
      </c>
      <c r="AT150" s="7">
        <f t="shared" si="155"/>
        <v>2263</v>
      </c>
      <c r="AU150" s="7">
        <f t="shared" si="155"/>
        <v>1015</v>
      </c>
      <c r="AV150" s="7">
        <f t="shared" si="155"/>
        <v>406</v>
      </c>
      <c r="AW150" s="7">
        <f t="shared" si="155"/>
        <v>575</v>
      </c>
      <c r="AX150" s="7">
        <f t="shared" si="155"/>
        <v>1030</v>
      </c>
      <c r="AY150" s="7">
        <f t="shared" si="155"/>
        <v>1105</v>
      </c>
      <c r="AZ150" s="7">
        <f t="shared" si="155"/>
        <v>360</v>
      </c>
      <c r="BA150" s="47">
        <f t="shared" si="155"/>
        <v>400</v>
      </c>
      <c r="BB150" s="7">
        <f t="shared" si="155"/>
        <v>1619</v>
      </c>
      <c r="BC150" s="7">
        <f t="shared" si="155"/>
        <v>816</v>
      </c>
      <c r="BD150" s="7">
        <f t="shared" si="155"/>
        <v>657</v>
      </c>
      <c r="BE150" s="7">
        <f t="shared" si="155"/>
        <v>638</v>
      </c>
      <c r="BF150" s="7">
        <f t="shared" si="155"/>
        <v>2075</v>
      </c>
      <c r="BG150" s="7">
        <f t="shared" si="155"/>
        <v>742</v>
      </c>
      <c r="BH150" s="7">
        <f t="shared" si="155"/>
        <v>168</v>
      </c>
      <c r="BI150" s="7">
        <f t="shared" si="155"/>
        <v>1978</v>
      </c>
      <c r="BJ150" s="7">
        <f t="shared" si="155"/>
        <v>1422</v>
      </c>
      <c r="BK150" s="7">
        <f t="shared" si="155"/>
        <v>1932</v>
      </c>
      <c r="BL150" s="7">
        <f t="shared" si="155"/>
        <v>872</v>
      </c>
    </row>
    <row r="151" ht="13.5" customHeight="1">
      <c r="A151" s="51">
        <v>45787.0</v>
      </c>
      <c r="B151" s="37" t="s">
        <v>74</v>
      </c>
      <c r="C151" s="38"/>
      <c r="D151" s="39" t="s">
        <v>40</v>
      </c>
      <c r="E151" s="40">
        <f t="shared" si="2"/>
        <v>872</v>
      </c>
      <c r="F151" s="41">
        <v>3.0</v>
      </c>
      <c r="G151" s="41">
        <v>17.0</v>
      </c>
      <c r="H151" s="42">
        <f t="shared" si="22"/>
        <v>26</v>
      </c>
      <c r="I151" s="38"/>
      <c r="J151" s="43" t="s">
        <v>38</v>
      </c>
      <c r="K151" s="40">
        <f t="shared" si="4"/>
        <v>1105</v>
      </c>
      <c r="L151" s="44">
        <v>0.0</v>
      </c>
      <c r="M151" s="44">
        <v>16.0</v>
      </c>
      <c r="N151" s="42">
        <f t="shared" si="5"/>
        <v>16</v>
      </c>
      <c r="O151" s="38"/>
      <c r="P151" s="45" t="s">
        <v>72</v>
      </c>
      <c r="Q151" s="38"/>
      <c r="R151" s="45">
        <f>MIN(Rules!$E$2,(MAX(H151/N151,N151/H151)))</f>
        <v>1.625</v>
      </c>
      <c r="S151" s="45">
        <f>VLOOKUP(B151,Rules!A:B,2,FALSE)</f>
        <v>50</v>
      </c>
      <c r="T151" s="38"/>
      <c r="U151" s="46">
        <f>1/(10^(-(E151+(IF(P151="Y",Rules!$I$2,0))-K151)/Rules!$E$12)+1)</f>
        <v>0.4055893718</v>
      </c>
      <c r="V151" s="47">
        <f t="shared" si="6"/>
        <v>48</v>
      </c>
      <c r="W151" s="47">
        <f t="shared" si="7"/>
        <v>-48</v>
      </c>
      <c r="X151" s="47"/>
      <c r="Y151" s="47"/>
      <c r="Z151" s="48"/>
      <c r="AA151" s="7">
        <f t="shared" ref="AA151:BL151" si="156">IF($D151=AA$1,$E151+$V151,(IF($J151=AA$1,$K151+$W151,AA150)))</f>
        <v>1497</v>
      </c>
      <c r="AB151" s="7">
        <f t="shared" si="156"/>
        <v>585</v>
      </c>
      <c r="AC151" s="7">
        <f t="shared" si="156"/>
        <v>1485</v>
      </c>
      <c r="AD151" s="7">
        <f t="shared" si="156"/>
        <v>489</v>
      </c>
      <c r="AE151" s="7">
        <f t="shared" si="156"/>
        <v>2096</v>
      </c>
      <c r="AF151" s="7">
        <f t="shared" si="156"/>
        <v>2308</v>
      </c>
      <c r="AG151" s="7">
        <f t="shared" si="156"/>
        <v>1181</v>
      </c>
      <c r="AH151" s="7">
        <f t="shared" si="156"/>
        <v>1042</v>
      </c>
      <c r="AI151" s="7">
        <f t="shared" si="156"/>
        <v>1239</v>
      </c>
      <c r="AJ151" s="7">
        <f t="shared" si="156"/>
        <v>1934</v>
      </c>
      <c r="AK151" s="7">
        <f t="shared" si="156"/>
        <v>433</v>
      </c>
      <c r="AL151" s="7">
        <f t="shared" si="156"/>
        <v>717</v>
      </c>
      <c r="AM151" s="7">
        <f t="shared" si="156"/>
        <v>2062</v>
      </c>
      <c r="AN151" s="7">
        <f t="shared" si="156"/>
        <v>1269</v>
      </c>
      <c r="AO151" s="7">
        <f t="shared" si="156"/>
        <v>1432</v>
      </c>
      <c r="AP151" s="7">
        <f t="shared" si="156"/>
        <v>2171</v>
      </c>
      <c r="AQ151" s="7">
        <f t="shared" si="156"/>
        <v>62</v>
      </c>
      <c r="AR151" s="7">
        <f t="shared" si="156"/>
        <v>1516</v>
      </c>
      <c r="AS151" s="7">
        <f t="shared" si="156"/>
        <v>243</v>
      </c>
      <c r="AT151" s="7">
        <f t="shared" si="156"/>
        <v>2263</v>
      </c>
      <c r="AU151" s="7">
        <f t="shared" si="156"/>
        <v>1015</v>
      </c>
      <c r="AV151" s="7">
        <f t="shared" si="156"/>
        <v>406</v>
      </c>
      <c r="AW151" s="7">
        <f t="shared" si="156"/>
        <v>575</v>
      </c>
      <c r="AX151" s="7">
        <f t="shared" si="156"/>
        <v>1030</v>
      </c>
      <c r="AY151" s="7">
        <f t="shared" si="156"/>
        <v>1057</v>
      </c>
      <c r="AZ151" s="7">
        <f t="shared" si="156"/>
        <v>360</v>
      </c>
      <c r="BA151" s="47">
        <f t="shared" si="156"/>
        <v>400</v>
      </c>
      <c r="BB151" s="7">
        <f t="shared" si="156"/>
        <v>1619</v>
      </c>
      <c r="BC151" s="7">
        <f t="shared" si="156"/>
        <v>816</v>
      </c>
      <c r="BD151" s="7">
        <f t="shared" si="156"/>
        <v>657</v>
      </c>
      <c r="BE151" s="7">
        <f t="shared" si="156"/>
        <v>638</v>
      </c>
      <c r="BF151" s="7">
        <f t="shared" si="156"/>
        <v>2075</v>
      </c>
      <c r="BG151" s="7">
        <f t="shared" si="156"/>
        <v>742</v>
      </c>
      <c r="BH151" s="7">
        <f t="shared" si="156"/>
        <v>168</v>
      </c>
      <c r="BI151" s="7">
        <f t="shared" si="156"/>
        <v>1978</v>
      </c>
      <c r="BJ151" s="7">
        <f t="shared" si="156"/>
        <v>1422</v>
      </c>
      <c r="BK151" s="7">
        <f t="shared" si="156"/>
        <v>1932</v>
      </c>
      <c r="BL151" s="7">
        <f t="shared" si="156"/>
        <v>920</v>
      </c>
    </row>
    <row r="152" ht="13.5" customHeight="1">
      <c r="A152" s="51">
        <v>45787.0</v>
      </c>
      <c r="B152" s="37" t="s">
        <v>74</v>
      </c>
      <c r="C152" s="38"/>
      <c r="D152" s="39" t="s">
        <v>42</v>
      </c>
      <c r="E152" s="40">
        <f t="shared" si="2"/>
        <v>742</v>
      </c>
      <c r="F152" s="41">
        <v>0.0</v>
      </c>
      <c r="G152" s="41">
        <v>11.0</v>
      </c>
      <c r="H152" s="42">
        <f t="shared" si="22"/>
        <v>11</v>
      </c>
      <c r="I152" s="38"/>
      <c r="J152" s="43" t="s">
        <v>35</v>
      </c>
      <c r="K152" s="40">
        <f t="shared" si="4"/>
        <v>1181</v>
      </c>
      <c r="L152" s="44">
        <v>1.0</v>
      </c>
      <c r="M152" s="44">
        <v>30.0</v>
      </c>
      <c r="N152" s="42">
        <f t="shared" si="5"/>
        <v>33</v>
      </c>
      <c r="O152" s="38"/>
      <c r="P152" s="45" t="s">
        <v>72</v>
      </c>
      <c r="Q152" s="38"/>
      <c r="R152" s="45">
        <f>MIN(Rules!$E$2,(MAX(H152/N152,N152/H152)))</f>
        <v>2</v>
      </c>
      <c r="S152" s="45">
        <f>VLOOKUP(B152,Rules!A:B,2,FALSE)</f>
        <v>50</v>
      </c>
      <c r="T152" s="38"/>
      <c r="U152" s="46">
        <f>1/(10^(-(E152+(IF(P152="Y",Rules!$I$2,0))-K152)/Rules!$E$12)+1)</f>
        <v>0.2090114952</v>
      </c>
      <c r="V152" s="47">
        <f t="shared" si="6"/>
        <v>-21</v>
      </c>
      <c r="W152" s="47">
        <f t="shared" si="7"/>
        <v>21</v>
      </c>
      <c r="X152" s="47"/>
      <c r="Y152" s="47"/>
      <c r="Z152" s="48"/>
      <c r="AA152" s="7">
        <f t="shared" ref="AA152:BL152" si="157">IF($D152=AA$1,$E152+$V152,(IF($J152=AA$1,$K152+$W152,AA151)))</f>
        <v>1497</v>
      </c>
      <c r="AB152" s="7">
        <f t="shared" si="157"/>
        <v>585</v>
      </c>
      <c r="AC152" s="7">
        <f t="shared" si="157"/>
        <v>1485</v>
      </c>
      <c r="AD152" s="7">
        <f t="shared" si="157"/>
        <v>489</v>
      </c>
      <c r="AE152" s="7">
        <f t="shared" si="157"/>
        <v>2096</v>
      </c>
      <c r="AF152" s="7">
        <f t="shared" si="157"/>
        <v>2308</v>
      </c>
      <c r="AG152" s="7">
        <f t="shared" si="157"/>
        <v>1202</v>
      </c>
      <c r="AH152" s="7">
        <f t="shared" si="157"/>
        <v>1042</v>
      </c>
      <c r="AI152" s="7">
        <f t="shared" si="157"/>
        <v>1239</v>
      </c>
      <c r="AJ152" s="7">
        <f t="shared" si="157"/>
        <v>1934</v>
      </c>
      <c r="AK152" s="7">
        <f t="shared" si="157"/>
        <v>433</v>
      </c>
      <c r="AL152" s="7">
        <f t="shared" si="157"/>
        <v>717</v>
      </c>
      <c r="AM152" s="7">
        <f t="shared" si="157"/>
        <v>2062</v>
      </c>
      <c r="AN152" s="7">
        <f t="shared" si="157"/>
        <v>1269</v>
      </c>
      <c r="AO152" s="7">
        <f t="shared" si="157"/>
        <v>1432</v>
      </c>
      <c r="AP152" s="7">
        <f t="shared" si="157"/>
        <v>2171</v>
      </c>
      <c r="AQ152" s="7">
        <f t="shared" si="157"/>
        <v>62</v>
      </c>
      <c r="AR152" s="7">
        <f t="shared" si="157"/>
        <v>1516</v>
      </c>
      <c r="AS152" s="7">
        <f t="shared" si="157"/>
        <v>243</v>
      </c>
      <c r="AT152" s="7">
        <f t="shared" si="157"/>
        <v>2263</v>
      </c>
      <c r="AU152" s="7">
        <f t="shared" si="157"/>
        <v>1015</v>
      </c>
      <c r="AV152" s="7">
        <f t="shared" si="157"/>
        <v>406</v>
      </c>
      <c r="AW152" s="7">
        <f t="shared" si="157"/>
        <v>575</v>
      </c>
      <c r="AX152" s="7">
        <f t="shared" si="157"/>
        <v>1030</v>
      </c>
      <c r="AY152" s="7">
        <f t="shared" si="157"/>
        <v>1057</v>
      </c>
      <c r="AZ152" s="7">
        <f t="shared" si="157"/>
        <v>360</v>
      </c>
      <c r="BA152" s="47">
        <f t="shared" si="157"/>
        <v>400</v>
      </c>
      <c r="BB152" s="7">
        <f t="shared" si="157"/>
        <v>1619</v>
      </c>
      <c r="BC152" s="7">
        <f t="shared" si="157"/>
        <v>816</v>
      </c>
      <c r="BD152" s="7">
        <f t="shared" si="157"/>
        <v>657</v>
      </c>
      <c r="BE152" s="7">
        <f t="shared" si="157"/>
        <v>638</v>
      </c>
      <c r="BF152" s="7">
        <f t="shared" si="157"/>
        <v>2075</v>
      </c>
      <c r="BG152" s="7">
        <f t="shared" si="157"/>
        <v>721</v>
      </c>
      <c r="BH152" s="7">
        <f t="shared" si="157"/>
        <v>168</v>
      </c>
      <c r="BI152" s="7">
        <f t="shared" si="157"/>
        <v>1978</v>
      </c>
      <c r="BJ152" s="7">
        <f t="shared" si="157"/>
        <v>1422</v>
      </c>
      <c r="BK152" s="7">
        <f t="shared" si="157"/>
        <v>1932</v>
      </c>
      <c r="BL152" s="7">
        <f t="shared" si="157"/>
        <v>920</v>
      </c>
    </row>
    <row r="153" ht="13.5" customHeight="1">
      <c r="A153" s="51">
        <v>45787.0</v>
      </c>
      <c r="B153" s="37" t="s">
        <v>74</v>
      </c>
      <c r="C153" s="38"/>
      <c r="D153" s="39" t="s">
        <v>37</v>
      </c>
      <c r="E153" s="40">
        <f t="shared" si="2"/>
        <v>1042</v>
      </c>
      <c r="F153" s="41">
        <v>1.0</v>
      </c>
      <c r="G153" s="41">
        <v>15.0</v>
      </c>
      <c r="H153" s="42">
        <f t="shared" si="22"/>
        <v>18</v>
      </c>
      <c r="I153" s="38"/>
      <c r="J153" s="43" t="s">
        <v>36</v>
      </c>
      <c r="K153" s="40">
        <f t="shared" si="4"/>
        <v>1015</v>
      </c>
      <c r="L153" s="44">
        <v>2.0</v>
      </c>
      <c r="M153" s="44">
        <v>19.0</v>
      </c>
      <c r="N153" s="42">
        <f t="shared" si="5"/>
        <v>25</v>
      </c>
      <c r="O153" s="38"/>
      <c r="P153" s="45" t="s">
        <v>72</v>
      </c>
      <c r="Q153" s="38"/>
      <c r="R153" s="45">
        <f>MIN(Rules!$E$2,(MAX(H153/N153,N153/H153)))</f>
        <v>1.388888889</v>
      </c>
      <c r="S153" s="45">
        <f>VLOOKUP(B153,Rules!A:B,2,FALSE)</f>
        <v>50</v>
      </c>
      <c r="T153" s="38"/>
      <c r="U153" s="46">
        <f>1/(10^(-(E153+(IF(P153="Y",Rules!$I$2,0))-K153)/Rules!$E$12)+1)</f>
        <v>0.6931984336</v>
      </c>
      <c r="V153" s="47">
        <f t="shared" si="6"/>
        <v>-48</v>
      </c>
      <c r="W153" s="47">
        <f t="shared" si="7"/>
        <v>48</v>
      </c>
      <c r="X153" s="47"/>
      <c r="Y153" s="47"/>
      <c r="Z153" s="48"/>
      <c r="AA153" s="7">
        <f t="shared" ref="AA153:BL153" si="158">IF($D153=AA$1,$E153+$V153,(IF($J153=AA$1,$K153+$W153,AA152)))</f>
        <v>1497</v>
      </c>
      <c r="AB153" s="7">
        <f t="shared" si="158"/>
        <v>585</v>
      </c>
      <c r="AC153" s="7">
        <f t="shared" si="158"/>
        <v>1485</v>
      </c>
      <c r="AD153" s="7">
        <f t="shared" si="158"/>
        <v>489</v>
      </c>
      <c r="AE153" s="7">
        <f t="shared" si="158"/>
        <v>2096</v>
      </c>
      <c r="AF153" s="7">
        <f t="shared" si="158"/>
        <v>2308</v>
      </c>
      <c r="AG153" s="7">
        <f t="shared" si="158"/>
        <v>1202</v>
      </c>
      <c r="AH153" s="7">
        <f t="shared" si="158"/>
        <v>994</v>
      </c>
      <c r="AI153" s="7">
        <f t="shared" si="158"/>
        <v>1239</v>
      </c>
      <c r="AJ153" s="7">
        <f t="shared" si="158"/>
        <v>1934</v>
      </c>
      <c r="AK153" s="7">
        <f t="shared" si="158"/>
        <v>433</v>
      </c>
      <c r="AL153" s="7">
        <f t="shared" si="158"/>
        <v>717</v>
      </c>
      <c r="AM153" s="7">
        <f t="shared" si="158"/>
        <v>2062</v>
      </c>
      <c r="AN153" s="7">
        <f t="shared" si="158"/>
        <v>1269</v>
      </c>
      <c r="AO153" s="7">
        <f t="shared" si="158"/>
        <v>1432</v>
      </c>
      <c r="AP153" s="7">
        <f t="shared" si="158"/>
        <v>2171</v>
      </c>
      <c r="AQ153" s="7">
        <f t="shared" si="158"/>
        <v>62</v>
      </c>
      <c r="AR153" s="7">
        <f t="shared" si="158"/>
        <v>1516</v>
      </c>
      <c r="AS153" s="7">
        <f t="shared" si="158"/>
        <v>243</v>
      </c>
      <c r="AT153" s="7">
        <f t="shared" si="158"/>
        <v>2263</v>
      </c>
      <c r="AU153" s="7">
        <f t="shared" si="158"/>
        <v>1063</v>
      </c>
      <c r="AV153" s="7">
        <f t="shared" si="158"/>
        <v>406</v>
      </c>
      <c r="AW153" s="7">
        <f t="shared" si="158"/>
        <v>575</v>
      </c>
      <c r="AX153" s="7">
        <f t="shared" si="158"/>
        <v>1030</v>
      </c>
      <c r="AY153" s="7">
        <f t="shared" si="158"/>
        <v>1057</v>
      </c>
      <c r="AZ153" s="7">
        <f t="shared" si="158"/>
        <v>360</v>
      </c>
      <c r="BA153" s="47">
        <f t="shared" si="158"/>
        <v>400</v>
      </c>
      <c r="BB153" s="7">
        <f t="shared" si="158"/>
        <v>1619</v>
      </c>
      <c r="BC153" s="7">
        <f t="shared" si="158"/>
        <v>816</v>
      </c>
      <c r="BD153" s="7">
        <f t="shared" si="158"/>
        <v>657</v>
      </c>
      <c r="BE153" s="7">
        <f t="shared" si="158"/>
        <v>638</v>
      </c>
      <c r="BF153" s="7">
        <f t="shared" si="158"/>
        <v>2075</v>
      </c>
      <c r="BG153" s="7">
        <f t="shared" si="158"/>
        <v>721</v>
      </c>
      <c r="BH153" s="7">
        <f t="shared" si="158"/>
        <v>168</v>
      </c>
      <c r="BI153" s="7">
        <f t="shared" si="158"/>
        <v>1978</v>
      </c>
      <c r="BJ153" s="7">
        <f t="shared" si="158"/>
        <v>1422</v>
      </c>
      <c r="BK153" s="7">
        <f t="shared" si="158"/>
        <v>1932</v>
      </c>
      <c r="BL153" s="7">
        <f t="shared" si="158"/>
        <v>920</v>
      </c>
    </row>
    <row r="154" ht="13.5" customHeight="1">
      <c r="A154" s="51">
        <v>45787.0</v>
      </c>
      <c r="B154" s="37" t="s">
        <v>74</v>
      </c>
      <c r="C154" s="38"/>
      <c r="D154" s="39" t="s">
        <v>39</v>
      </c>
      <c r="E154" s="40">
        <f t="shared" si="2"/>
        <v>1030</v>
      </c>
      <c r="F154" s="41">
        <v>1.0</v>
      </c>
      <c r="G154" s="41">
        <v>32.0</v>
      </c>
      <c r="H154" s="42">
        <f t="shared" si="22"/>
        <v>35</v>
      </c>
      <c r="I154" s="38"/>
      <c r="J154" s="43" t="s">
        <v>44</v>
      </c>
      <c r="K154" s="40">
        <f t="shared" si="4"/>
        <v>657</v>
      </c>
      <c r="L154" s="44">
        <v>1.0</v>
      </c>
      <c r="M154" s="44">
        <v>17.0</v>
      </c>
      <c r="N154" s="42">
        <f t="shared" si="5"/>
        <v>20</v>
      </c>
      <c r="O154" s="38"/>
      <c r="P154" s="45" t="s">
        <v>72</v>
      </c>
      <c r="Q154" s="38"/>
      <c r="R154" s="45">
        <f>MIN(Rules!$E$2,(MAX(H154/N154,N154/H154)))</f>
        <v>1.75</v>
      </c>
      <c r="S154" s="45">
        <f>VLOOKUP(B154,Rules!A:B,2,FALSE)</f>
        <v>50</v>
      </c>
      <c r="T154" s="38"/>
      <c r="U154" s="46">
        <f>1/(10^(-(E154+(IF(P154="Y",Rules!$I$2,0))-K154)/Rules!$E$12)+1)</f>
        <v>0.9174734822</v>
      </c>
      <c r="V154" s="47">
        <f t="shared" si="6"/>
        <v>7</v>
      </c>
      <c r="W154" s="47">
        <f t="shared" si="7"/>
        <v>-7</v>
      </c>
      <c r="X154" s="47"/>
      <c r="Y154" s="47"/>
      <c r="Z154" s="48"/>
      <c r="AA154" s="7">
        <f t="shared" ref="AA154:BL154" si="159">IF($D154=AA$1,$E154+$V154,(IF($J154=AA$1,$K154+$W154,AA153)))</f>
        <v>1497</v>
      </c>
      <c r="AB154" s="7">
        <f t="shared" si="159"/>
        <v>585</v>
      </c>
      <c r="AC154" s="7">
        <f t="shared" si="159"/>
        <v>1485</v>
      </c>
      <c r="AD154" s="7">
        <f t="shared" si="159"/>
        <v>489</v>
      </c>
      <c r="AE154" s="7">
        <f t="shared" si="159"/>
        <v>2096</v>
      </c>
      <c r="AF154" s="7">
        <f t="shared" si="159"/>
        <v>2308</v>
      </c>
      <c r="AG154" s="7">
        <f t="shared" si="159"/>
        <v>1202</v>
      </c>
      <c r="AH154" s="7">
        <f t="shared" si="159"/>
        <v>994</v>
      </c>
      <c r="AI154" s="7">
        <f t="shared" si="159"/>
        <v>1239</v>
      </c>
      <c r="AJ154" s="7">
        <f t="shared" si="159"/>
        <v>1934</v>
      </c>
      <c r="AK154" s="7">
        <f t="shared" si="159"/>
        <v>433</v>
      </c>
      <c r="AL154" s="7">
        <f t="shared" si="159"/>
        <v>717</v>
      </c>
      <c r="AM154" s="7">
        <f t="shared" si="159"/>
        <v>2062</v>
      </c>
      <c r="AN154" s="7">
        <f t="shared" si="159"/>
        <v>1269</v>
      </c>
      <c r="AO154" s="7">
        <f t="shared" si="159"/>
        <v>1432</v>
      </c>
      <c r="AP154" s="7">
        <f t="shared" si="159"/>
        <v>2171</v>
      </c>
      <c r="AQ154" s="7">
        <f t="shared" si="159"/>
        <v>62</v>
      </c>
      <c r="AR154" s="7">
        <f t="shared" si="159"/>
        <v>1516</v>
      </c>
      <c r="AS154" s="7">
        <f t="shared" si="159"/>
        <v>243</v>
      </c>
      <c r="AT154" s="7">
        <f t="shared" si="159"/>
        <v>2263</v>
      </c>
      <c r="AU154" s="7">
        <f t="shared" si="159"/>
        <v>1063</v>
      </c>
      <c r="AV154" s="7">
        <f t="shared" si="159"/>
        <v>406</v>
      </c>
      <c r="AW154" s="7">
        <f t="shared" si="159"/>
        <v>575</v>
      </c>
      <c r="AX154" s="7">
        <f t="shared" si="159"/>
        <v>1037</v>
      </c>
      <c r="AY154" s="7">
        <f t="shared" si="159"/>
        <v>1057</v>
      </c>
      <c r="AZ154" s="7">
        <f t="shared" si="159"/>
        <v>360</v>
      </c>
      <c r="BA154" s="47">
        <f t="shared" si="159"/>
        <v>400</v>
      </c>
      <c r="BB154" s="7">
        <f t="shared" si="159"/>
        <v>1619</v>
      </c>
      <c r="BC154" s="7">
        <f t="shared" si="159"/>
        <v>816</v>
      </c>
      <c r="BD154" s="7">
        <f t="shared" si="159"/>
        <v>650</v>
      </c>
      <c r="BE154" s="7">
        <f t="shared" si="159"/>
        <v>638</v>
      </c>
      <c r="BF154" s="7">
        <f t="shared" si="159"/>
        <v>2075</v>
      </c>
      <c r="BG154" s="7">
        <f t="shared" si="159"/>
        <v>721</v>
      </c>
      <c r="BH154" s="7">
        <f t="shared" si="159"/>
        <v>168</v>
      </c>
      <c r="BI154" s="7">
        <f t="shared" si="159"/>
        <v>1978</v>
      </c>
      <c r="BJ154" s="7">
        <f t="shared" si="159"/>
        <v>1422</v>
      </c>
      <c r="BK154" s="7">
        <f t="shared" si="159"/>
        <v>1932</v>
      </c>
      <c r="BL154" s="7">
        <f t="shared" si="159"/>
        <v>920</v>
      </c>
    </row>
    <row r="155" ht="13.5" customHeight="1">
      <c r="A155" s="51">
        <v>45787.0</v>
      </c>
      <c r="B155" s="37" t="s">
        <v>74</v>
      </c>
      <c r="C155" s="38"/>
      <c r="D155" s="39" t="s">
        <v>43</v>
      </c>
      <c r="E155" s="40">
        <f t="shared" si="2"/>
        <v>585</v>
      </c>
      <c r="F155" s="41">
        <v>2.0</v>
      </c>
      <c r="G155" s="41">
        <v>15.0</v>
      </c>
      <c r="H155" s="42">
        <f t="shared" si="22"/>
        <v>21</v>
      </c>
      <c r="I155" s="38"/>
      <c r="J155" s="43" t="s">
        <v>47</v>
      </c>
      <c r="K155" s="40">
        <f t="shared" si="4"/>
        <v>575</v>
      </c>
      <c r="L155" s="44">
        <v>0.0</v>
      </c>
      <c r="M155" s="44">
        <v>19.0</v>
      </c>
      <c r="N155" s="42">
        <f t="shared" si="5"/>
        <v>19</v>
      </c>
      <c r="O155" s="38"/>
      <c r="P155" s="45" t="s">
        <v>72</v>
      </c>
      <c r="Q155" s="38"/>
      <c r="R155" s="45">
        <f>MIN(Rules!$E$2,(MAX(H155/N155,N155/H155)))</f>
        <v>1.105263158</v>
      </c>
      <c r="S155" s="45">
        <f>VLOOKUP(B155,Rules!A:B,2,FALSE)</f>
        <v>50</v>
      </c>
      <c r="T155" s="38"/>
      <c r="U155" s="46">
        <f>1/(10^(-(E155+(IF(P155="Y",Rules!$I$2,0))-K155)/Rules!$E$12)+1)</f>
        <v>0.6763016695</v>
      </c>
      <c r="V155" s="47">
        <f t="shared" si="6"/>
        <v>18</v>
      </c>
      <c r="W155" s="47">
        <f t="shared" si="7"/>
        <v>-18</v>
      </c>
      <c r="X155" s="47"/>
      <c r="Y155" s="47"/>
      <c r="Z155" s="48"/>
      <c r="AA155" s="7">
        <f t="shared" ref="AA155:BL155" si="160">IF($D155=AA$1,$E155+$V155,(IF($J155=AA$1,$K155+$W155,AA154)))</f>
        <v>1497</v>
      </c>
      <c r="AB155" s="7">
        <f t="shared" si="160"/>
        <v>603</v>
      </c>
      <c r="AC155" s="7">
        <f t="shared" si="160"/>
        <v>1485</v>
      </c>
      <c r="AD155" s="7">
        <f t="shared" si="160"/>
        <v>489</v>
      </c>
      <c r="AE155" s="7">
        <f t="shared" si="160"/>
        <v>2096</v>
      </c>
      <c r="AF155" s="7">
        <f t="shared" si="160"/>
        <v>2308</v>
      </c>
      <c r="AG155" s="7">
        <f t="shared" si="160"/>
        <v>1202</v>
      </c>
      <c r="AH155" s="7">
        <f t="shared" si="160"/>
        <v>994</v>
      </c>
      <c r="AI155" s="7">
        <f t="shared" si="160"/>
        <v>1239</v>
      </c>
      <c r="AJ155" s="7">
        <f t="shared" si="160"/>
        <v>1934</v>
      </c>
      <c r="AK155" s="7">
        <f t="shared" si="160"/>
        <v>433</v>
      </c>
      <c r="AL155" s="7">
        <f t="shared" si="160"/>
        <v>717</v>
      </c>
      <c r="AM155" s="7">
        <f t="shared" si="160"/>
        <v>2062</v>
      </c>
      <c r="AN155" s="7">
        <f t="shared" si="160"/>
        <v>1269</v>
      </c>
      <c r="AO155" s="7">
        <f t="shared" si="160"/>
        <v>1432</v>
      </c>
      <c r="AP155" s="7">
        <f t="shared" si="160"/>
        <v>2171</v>
      </c>
      <c r="AQ155" s="7">
        <f t="shared" si="160"/>
        <v>62</v>
      </c>
      <c r="AR155" s="7">
        <f t="shared" si="160"/>
        <v>1516</v>
      </c>
      <c r="AS155" s="7">
        <f t="shared" si="160"/>
        <v>243</v>
      </c>
      <c r="AT155" s="7">
        <f t="shared" si="160"/>
        <v>2263</v>
      </c>
      <c r="AU155" s="7">
        <f t="shared" si="160"/>
        <v>1063</v>
      </c>
      <c r="AV155" s="7">
        <f t="shared" si="160"/>
        <v>406</v>
      </c>
      <c r="AW155" s="7">
        <f t="shared" si="160"/>
        <v>557</v>
      </c>
      <c r="AX155" s="7">
        <f t="shared" si="160"/>
        <v>1037</v>
      </c>
      <c r="AY155" s="7">
        <f t="shared" si="160"/>
        <v>1057</v>
      </c>
      <c r="AZ155" s="7">
        <f t="shared" si="160"/>
        <v>360</v>
      </c>
      <c r="BA155" s="47">
        <f t="shared" si="160"/>
        <v>400</v>
      </c>
      <c r="BB155" s="7">
        <f t="shared" si="160"/>
        <v>1619</v>
      </c>
      <c r="BC155" s="7">
        <f t="shared" si="160"/>
        <v>816</v>
      </c>
      <c r="BD155" s="7">
        <f t="shared" si="160"/>
        <v>650</v>
      </c>
      <c r="BE155" s="7">
        <f t="shared" si="160"/>
        <v>638</v>
      </c>
      <c r="BF155" s="7">
        <f t="shared" si="160"/>
        <v>2075</v>
      </c>
      <c r="BG155" s="7">
        <f t="shared" si="160"/>
        <v>721</v>
      </c>
      <c r="BH155" s="7">
        <f t="shared" si="160"/>
        <v>168</v>
      </c>
      <c r="BI155" s="7">
        <f t="shared" si="160"/>
        <v>1978</v>
      </c>
      <c r="BJ155" s="7">
        <f t="shared" si="160"/>
        <v>1422</v>
      </c>
      <c r="BK155" s="7">
        <f t="shared" si="160"/>
        <v>1932</v>
      </c>
      <c r="BL155" s="7">
        <f t="shared" si="160"/>
        <v>920</v>
      </c>
    </row>
    <row r="156" ht="13.5" customHeight="1">
      <c r="A156" s="51">
        <v>45787.0</v>
      </c>
      <c r="B156" s="37" t="s">
        <v>74</v>
      </c>
      <c r="C156" s="38"/>
      <c r="D156" s="39" t="s">
        <v>50</v>
      </c>
      <c r="E156" s="40">
        <f t="shared" si="2"/>
        <v>406</v>
      </c>
      <c r="F156" s="41">
        <v>3.0</v>
      </c>
      <c r="G156" s="41">
        <v>17.0</v>
      </c>
      <c r="H156" s="42">
        <f t="shared" si="22"/>
        <v>26</v>
      </c>
      <c r="I156" s="38"/>
      <c r="J156" s="43" t="s">
        <v>49</v>
      </c>
      <c r="K156" s="40">
        <f t="shared" si="4"/>
        <v>489</v>
      </c>
      <c r="L156" s="44">
        <v>3.0</v>
      </c>
      <c r="M156" s="44">
        <v>29.0</v>
      </c>
      <c r="N156" s="42">
        <f t="shared" si="5"/>
        <v>38</v>
      </c>
      <c r="O156" s="38"/>
      <c r="P156" s="45" t="s">
        <v>72</v>
      </c>
      <c r="Q156" s="38"/>
      <c r="R156" s="45">
        <f>MIN(Rules!$E$2,(MAX(H156/N156,N156/H156)))</f>
        <v>1.461538462</v>
      </c>
      <c r="S156" s="45">
        <f>VLOOKUP(B156,Rules!A:B,2,FALSE)</f>
        <v>50</v>
      </c>
      <c r="T156" s="38"/>
      <c r="U156" s="46">
        <f>1/(10^(-(E156+(IF(P156="Y",Rules!$I$2,0))-K156)/Rules!$E$12)+1)</f>
        <v>0.5765304149</v>
      </c>
      <c r="V156" s="47">
        <f t="shared" si="6"/>
        <v>-42</v>
      </c>
      <c r="W156" s="47">
        <f t="shared" si="7"/>
        <v>42</v>
      </c>
      <c r="X156" s="47"/>
      <c r="Y156" s="47"/>
      <c r="Z156" s="48"/>
      <c r="AA156" s="7">
        <f t="shared" ref="AA156:BL156" si="161">IF($D156=AA$1,$E156+$V156,(IF($J156=AA$1,$K156+$W156,AA155)))</f>
        <v>1497</v>
      </c>
      <c r="AB156" s="7">
        <f t="shared" si="161"/>
        <v>603</v>
      </c>
      <c r="AC156" s="7">
        <f t="shared" si="161"/>
        <v>1485</v>
      </c>
      <c r="AD156" s="7">
        <f t="shared" si="161"/>
        <v>531</v>
      </c>
      <c r="AE156" s="7">
        <f t="shared" si="161"/>
        <v>2096</v>
      </c>
      <c r="AF156" s="7">
        <f t="shared" si="161"/>
        <v>2308</v>
      </c>
      <c r="AG156" s="7">
        <f t="shared" si="161"/>
        <v>1202</v>
      </c>
      <c r="AH156" s="7">
        <f t="shared" si="161"/>
        <v>994</v>
      </c>
      <c r="AI156" s="7">
        <f t="shared" si="161"/>
        <v>1239</v>
      </c>
      <c r="AJ156" s="7">
        <f t="shared" si="161"/>
        <v>1934</v>
      </c>
      <c r="AK156" s="7">
        <f t="shared" si="161"/>
        <v>433</v>
      </c>
      <c r="AL156" s="7">
        <f t="shared" si="161"/>
        <v>717</v>
      </c>
      <c r="AM156" s="7">
        <f t="shared" si="161"/>
        <v>2062</v>
      </c>
      <c r="AN156" s="7">
        <f t="shared" si="161"/>
        <v>1269</v>
      </c>
      <c r="AO156" s="7">
        <f t="shared" si="161"/>
        <v>1432</v>
      </c>
      <c r="AP156" s="7">
        <f t="shared" si="161"/>
        <v>2171</v>
      </c>
      <c r="AQ156" s="7">
        <f t="shared" si="161"/>
        <v>62</v>
      </c>
      <c r="AR156" s="7">
        <f t="shared" si="161"/>
        <v>1516</v>
      </c>
      <c r="AS156" s="7">
        <f t="shared" si="161"/>
        <v>243</v>
      </c>
      <c r="AT156" s="7">
        <f t="shared" si="161"/>
        <v>2263</v>
      </c>
      <c r="AU156" s="7">
        <f t="shared" si="161"/>
        <v>1063</v>
      </c>
      <c r="AV156" s="7">
        <f t="shared" si="161"/>
        <v>364</v>
      </c>
      <c r="AW156" s="7">
        <f t="shared" si="161"/>
        <v>557</v>
      </c>
      <c r="AX156" s="7">
        <f t="shared" si="161"/>
        <v>1037</v>
      </c>
      <c r="AY156" s="7">
        <f t="shared" si="161"/>
        <v>1057</v>
      </c>
      <c r="AZ156" s="7">
        <f t="shared" si="161"/>
        <v>360</v>
      </c>
      <c r="BA156" s="47">
        <f t="shared" si="161"/>
        <v>400</v>
      </c>
      <c r="BB156" s="7">
        <f t="shared" si="161"/>
        <v>1619</v>
      </c>
      <c r="BC156" s="7">
        <f t="shared" si="161"/>
        <v>816</v>
      </c>
      <c r="BD156" s="7">
        <f t="shared" si="161"/>
        <v>650</v>
      </c>
      <c r="BE156" s="7">
        <f t="shared" si="161"/>
        <v>638</v>
      </c>
      <c r="BF156" s="7">
        <f t="shared" si="161"/>
        <v>2075</v>
      </c>
      <c r="BG156" s="7">
        <f t="shared" si="161"/>
        <v>721</v>
      </c>
      <c r="BH156" s="7">
        <f t="shared" si="161"/>
        <v>168</v>
      </c>
      <c r="BI156" s="7">
        <f t="shared" si="161"/>
        <v>1978</v>
      </c>
      <c r="BJ156" s="7">
        <f t="shared" si="161"/>
        <v>1422</v>
      </c>
      <c r="BK156" s="7">
        <f t="shared" si="161"/>
        <v>1932</v>
      </c>
      <c r="BL156" s="7">
        <f t="shared" si="161"/>
        <v>920</v>
      </c>
    </row>
    <row r="157" ht="13.5" customHeight="1">
      <c r="A157" s="51">
        <v>45787.0</v>
      </c>
      <c r="B157" s="37" t="s">
        <v>74</v>
      </c>
      <c r="C157" s="38"/>
      <c r="D157" s="39" t="s">
        <v>54</v>
      </c>
      <c r="E157" s="40">
        <f t="shared" si="2"/>
        <v>62</v>
      </c>
      <c r="F157" s="41">
        <v>2.0</v>
      </c>
      <c r="G157" s="41">
        <v>14.0</v>
      </c>
      <c r="H157" s="42">
        <f t="shared" si="22"/>
        <v>20</v>
      </c>
      <c r="I157" s="38"/>
      <c r="J157" s="43" t="s">
        <v>51</v>
      </c>
      <c r="K157" s="40">
        <f t="shared" si="4"/>
        <v>360</v>
      </c>
      <c r="L157" s="44">
        <v>4.0</v>
      </c>
      <c r="M157" s="44">
        <v>15.0</v>
      </c>
      <c r="N157" s="42">
        <f t="shared" si="5"/>
        <v>27</v>
      </c>
      <c r="O157" s="38"/>
      <c r="P157" s="49" t="s">
        <v>73</v>
      </c>
      <c r="Q157" s="38"/>
      <c r="R157" s="45">
        <f>MIN(Rules!$E$2,(MAX(H157/N157,N157/H157)))</f>
        <v>1.35</v>
      </c>
      <c r="S157" s="45">
        <f>VLOOKUP(B157,Rules!A:B,2,FALSE)</f>
        <v>50</v>
      </c>
      <c r="T157" s="38"/>
      <c r="U157" s="46">
        <f>1/(10^(-(E157+(IF(P157="Y",Rules!$I$2,0))-K157)/Rules!$E$12)+1)</f>
        <v>0.2022419319</v>
      </c>
      <c r="V157" s="47">
        <f t="shared" si="6"/>
        <v>-14</v>
      </c>
      <c r="W157" s="47">
        <f t="shared" si="7"/>
        <v>14</v>
      </c>
      <c r="X157" s="47"/>
      <c r="Y157" s="47"/>
      <c r="Z157" s="48"/>
      <c r="AA157" s="7">
        <f t="shared" ref="AA157:BL157" si="162">IF($D157=AA$1,$E157+$V157,(IF($J157=AA$1,$K157+$W157,AA156)))</f>
        <v>1497</v>
      </c>
      <c r="AB157" s="7">
        <f t="shared" si="162"/>
        <v>603</v>
      </c>
      <c r="AC157" s="7">
        <f t="shared" si="162"/>
        <v>1485</v>
      </c>
      <c r="AD157" s="7">
        <f t="shared" si="162"/>
        <v>531</v>
      </c>
      <c r="AE157" s="7">
        <f t="shared" si="162"/>
        <v>2096</v>
      </c>
      <c r="AF157" s="7">
        <f t="shared" si="162"/>
        <v>2308</v>
      </c>
      <c r="AG157" s="7">
        <f t="shared" si="162"/>
        <v>1202</v>
      </c>
      <c r="AH157" s="7">
        <f t="shared" si="162"/>
        <v>994</v>
      </c>
      <c r="AI157" s="7">
        <f t="shared" si="162"/>
        <v>1239</v>
      </c>
      <c r="AJ157" s="7">
        <f t="shared" si="162"/>
        <v>1934</v>
      </c>
      <c r="AK157" s="7">
        <f t="shared" si="162"/>
        <v>433</v>
      </c>
      <c r="AL157" s="7">
        <f t="shared" si="162"/>
        <v>717</v>
      </c>
      <c r="AM157" s="7">
        <f t="shared" si="162"/>
        <v>2062</v>
      </c>
      <c r="AN157" s="7">
        <f t="shared" si="162"/>
        <v>1269</v>
      </c>
      <c r="AO157" s="7">
        <f t="shared" si="162"/>
        <v>1432</v>
      </c>
      <c r="AP157" s="7">
        <f t="shared" si="162"/>
        <v>2171</v>
      </c>
      <c r="AQ157" s="7">
        <f t="shared" si="162"/>
        <v>48</v>
      </c>
      <c r="AR157" s="7">
        <f t="shared" si="162"/>
        <v>1516</v>
      </c>
      <c r="AS157" s="7">
        <f t="shared" si="162"/>
        <v>243</v>
      </c>
      <c r="AT157" s="7">
        <f t="shared" si="162"/>
        <v>2263</v>
      </c>
      <c r="AU157" s="7">
        <f t="shared" si="162"/>
        <v>1063</v>
      </c>
      <c r="AV157" s="7">
        <f t="shared" si="162"/>
        <v>364</v>
      </c>
      <c r="AW157" s="7">
        <f t="shared" si="162"/>
        <v>557</v>
      </c>
      <c r="AX157" s="7">
        <f t="shared" si="162"/>
        <v>1037</v>
      </c>
      <c r="AY157" s="7">
        <f t="shared" si="162"/>
        <v>1057</v>
      </c>
      <c r="AZ157" s="7">
        <f t="shared" si="162"/>
        <v>374</v>
      </c>
      <c r="BA157" s="47">
        <f t="shared" si="162"/>
        <v>400</v>
      </c>
      <c r="BB157" s="7">
        <f t="shared" si="162"/>
        <v>1619</v>
      </c>
      <c r="BC157" s="7">
        <f t="shared" si="162"/>
        <v>816</v>
      </c>
      <c r="BD157" s="7">
        <f t="shared" si="162"/>
        <v>650</v>
      </c>
      <c r="BE157" s="7">
        <f t="shared" si="162"/>
        <v>638</v>
      </c>
      <c r="BF157" s="7">
        <f t="shared" si="162"/>
        <v>2075</v>
      </c>
      <c r="BG157" s="7">
        <f t="shared" si="162"/>
        <v>721</v>
      </c>
      <c r="BH157" s="7">
        <f t="shared" si="162"/>
        <v>168</v>
      </c>
      <c r="BI157" s="7">
        <f t="shared" si="162"/>
        <v>1978</v>
      </c>
      <c r="BJ157" s="7">
        <f t="shared" si="162"/>
        <v>1422</v>
      </c>
      <c r="BK157" s="7">
        <f t="shared" si="162"/>
        <v>1932</v>
      </c>
      <c r="BL157" s="7">
        <f t="shared" si="162"/>
        <v>920</v>
      </c>
    </row>
    <row r="158" ht="13.5" customHeight="1">
      <c r="A158" s="51">
        <v>45788.0</v>
      </c>
      <c r="B158" s="37" t="s">
        <v>74</v>
      </c>
      <c r="C158" s="38"/>
      <c r="D158" s="39" t="s">
        <v>31</v>
      </c>
      <c r="E158" s="40">
        <f t="shared" si="2"/>
        <v>1516</v>
      </c>
      <c r="F158" s="41">
        <v>5.0</v>
      </c>
      <c r="G158" s="41">
        <v>28.0</v>
      </c>
      <c r="H158" s="42">
        <f t="shared" si="22"/>
        <v>43</v>
      </c>
      <c r="I158" s="38"/>
      <c r="J158" s="43" t="s">
        <v>34</v>
      </c>
      <c r="K158" s="40">
        <f t="shared" si="4"/>
        <v>1269</v>
      </c>
      <c r="L158" s="44">
        <v>1.0</v>
      </c>
      <c r="M158" s="44">
        <v>21.0</v>
      </c>
      <c r="N158" s="42">
        <f t="shared" si="5"/>
        <v>24</v>
      </c>
      <c r="O158" s="38"/>
      <c r="P158" s="45" t="s">
        <v>72</v>
      </c>
      <c r="Q158" s="38"/>
      <c r="R158" s="45">
        <f>MIN(Rules!$E$2,(MAX(H158/N158,N158/H158)))</f>
        <v>1.791666667</v>
      </c>
      <c r="S158" s="45">
        <f>VLOOKUP(B158,Rules!A:B,2,FALSE)</f>
        <v>50</v>
      </c>
      <c r="T158" s="38"/>
      <c r="U158" s="46">
        <f>1/(10^(-(E158+(IF(P158="Y",Rules!$I$2,0))-K158)/Rules!$E$12)+1)</f>
        <v>0.8615534258</v>
      </c>
      <c r="V158" s="47">
        <f t="shared" si="6"/>
        <v>12</v>
      </c>
      <c r="W158" s="47">
        <f t="shared" si="7"/>
        <v>-12</v>
      </c>
      <c r="X158" s="47"/>
      <c r="Y158" s="47"/>
      <c r="Z158" s="48"/>
      <c r="AA158" s="7">
        <f t="shared" ref="AA158:BL158" si="163">IF($D158=AA$1,$E158+$V158,(IF($J158=AA$1,$K158+$W158,AA157)))</f>
        <v>1497</v>
      </c>
      <c r="AB158" s="7">
        <f t="shared" si="163"/>
        <v>603</v>
      </c>
      <c r="AC158" s="7">
        <f t="shared" si="163"/>
        <v>1485</v>
      </c>
      <c r="AD158" s="7">
        <f t="shared" si="163"/>
        <v>531</v>
      </c>
      <c r="AE158" s="7">
        <f t="shared" si="163"/>
        <v>2096</v>
      </c>
      <c r="AF158" s="7">
        <f t="shared" si="163"/>
        <v>2308</v>
      </c>
      <c r="AG158" s="7">
        <f t="shared" si="163"/>
        <v>1202</v>
      </c>
      <c r="AH158" s="7">
        <f t="shared" si="163"/>
        <v>994</v>
      </c>
      <c r="AI158" s="7">
        <f t="shared" si="163"/>
        <v>1239</v>
      </c>
      <c r="AJ158" s="7">
        <f t="shared" si="163"/>
        <v>1934</v>
      </c>
      <c r="AK158" s="7">
        <f t="shared" si="163"/>
        <v>433</v>
      </c>
      <c r="AL158" s="7">
        <f t="shared" si="163"/>
        <v>717</v>
      </c>
      <c r="AM158" s="7">
        <f t="shared" si="163"/>
        <v>2062</v>
      </c>
      <c r="AN158" s="7">
        <f t="shared" si="163"/>
        <v>1257</v>
      </c>
      <c r="AO158" s="7">
        <f t="shared" si="163"/>
        <v>1432</v>
      </c>
      <c r="AP158" s="7">
        <f t="shared" si="163"/>
        <v>2171</v>
      </c>
      <c r="AQ158" s="7">
        <f t="shared" si="163"/>
        <v>48</v>
      </c>
      <c r="AR158" s="7">
        <f t="shared" si="163"/>
        <v>1528</v>
      </c>
      <c r="AS158" s="7">
        <f t="shared" si="163"/>
        <v>243</v>
      </c>
      <c r="AT158" s="7">
        <f t="shared" si="163"/>
        <v>2263</v>
      </c>
      <c r="AU158" s="7">
        <f t="shared" si="163"/>
        <v>1063</v>
      </c>
      <c r="AV158" s="7">
        <f t="shared" si="163"/>
        <v>364</v>
      </c>
      <c r="AW158" s="7">
        <f t="shared" si="163"/>
        <v>557</v>
      </c>
      <c r="AX158" s="7">
        <f t="shared" si="163"/>
        <v>1037</v>
      </c>
      <c r="AY158" s="7">
        <f t="shared" si="163"/>
        <v>1057</v>
      </c>
      <c r="AZ158" s="7">
        <f t="shared" si="163"/>
        <v>374</v>
      </c>
      <c r="BA158" s="47">
        <f t="shared" si="163"/>
        <v>400</v>
      </c>
      <c r="BB158" s="7">
        <f t="shared" si="163"/>
        <v>1619</v>
      </c>
      <c r="BC158" s="7">
        <f t="shared" si="163"/>
        <v>816</v>
      </c>
      <c r="BD158" s="7">
        <f t="shared" si="163"/>
        <v>650</v>
      </c>
      <c r="BE158" s="7">
        <f t="shared" si="163"/>
        <v>638</v>
      </c>
      <c r="BF158" s="7">
        <f t="shared" si="163"/>
        <v>2075</v>
      </c>
      <c r="BG158" s="7">
        <f t="shared" si="163"/>
        <v>721</v>
      </c>
      <c r="BH158" s="7">
        <f t="shared" si="163"/>
        <v>168</v>
      </c>
      <c r="BI158" s="7">
        <f t="shared" si="163"/>
        <v>1978</v>
      </c>
      <c r="BJ158" s="7">
        <f t="shared" si="163"/>
        <v>1422</v>
      </c>
      <c r="BK158" s="7">
        <f t="shared" si="163"/>
        <v>1932</v>
      </c>
      <c r="BL158" s="7">
        <f t="shared" si="163"/>
        <v>920</v>
      </c>
    </row>
    <row r="159" ht="13.5" customHeight="1">
      <c r="A159" s="51">
        <v>45788.0</v>
      </c>
      <c r="B159" s="37" t="s">
        <v>74</v>
      </c>
      <c r="C159" s="38"/>
      <c r="D159" s="39" t="s">
        <v>41</v>
      </c>
      <c r="E159" s="40">
        <f t="shared" si="2"/>
        <v>816</v>
      </c>
      <c r="F159" s="41">
        <v>4.0</v>
      </c>
      <c r="G159" s="41">
        <v>27.0</v>
      </c>
      <c r="H159" s="42">
        <f t="shared" si="22"/>
        <v>39</v>
      </c>
      <c r="I159" s="38"/>
      <c r="J159" s="43" t="s">
        <v>48</v>
      </c>
      <c r="K159" s="40">
        <f t="shared" si="4"/>
        <v>433</v>
      </c>
      <c r="L159" s="44">
        <v>0.0</v>
      </c>
      <c r="M159" s="44">
        <v>22.0</v>
      </c>
      <c r="N159" s="42">
        <f t="shared" si="5"/>
        <v>22</v>
      </c>
      <c r="O159" s="38"/>
      <c r="P159" s="45" t="s">
        <v>72</v>
      </c>
      <c r="Q159" s="38"/>
      <c r="R159" s="45">
        <f>MIN(Rules!$E$2,(MAX(H159/N159,N159/H159)))</f>
        <v>1.772727273</v>
      </c>
      <c r="S159" s="45">
        <f>VLOOKUP(B159,Rules!A:B,2,FALSE)</f>
        <v>50</v>
      </c>
      <c r="T159" s="38"/>
      <c r="U159" s="46">
        <f>1/(10^(-(E159+(IF(P159="Y",Rules!$I$2,0))-K159)/Rules!$E$12)+1)</f>
        <v>0.9208939634</v>
      </c>
      <c r="V159" s="47">
        <f t="shared" si="6"/>
        <v>7</v>
      </c>
      <c r="W159" s="47">
        <f t="shared" si="7"/>
        <v>-7</v>
      </c>
      <c r="X159" s="47"/>
      <c r="Y159" s="47"/>
      <c r="Z159" s="48"/>
      <c r="AA159" s="7">
        <f t="shared" ref="AA159:BL159" si="164">IF($D159=AA$1,$E159+$V159,(IF($J159=AA$1,$K159+$W159,AA158)))</f>
        <v>1497</v>
      </c>
      <c r="AB159" s="7">
        <f t="shared" si="164"/>
        <v>603</v>
      </c>
      <c r="AC159" s="7">
        <f t="shared" si="164"/>
        <v>1485</v>
      </c>
      <c r="AD159" s="7">
        <f t="shared" si="164"/>
        <v>531</v>
      </c>
      <c r="AE159" s="7">
        <f t="shared" si="164"/>
        <v>2096</v>
      </c>
      <c r="AF159" s="7">
        <f t="shared" si="164"/>
        <v>2308</v>
      </c>
      <c r="AG159" s="7">
        <f t="shared" si="164"/>
        <v>1202</v>
      </c>
      <c r="AH159" s="7">
        <f t="shared" si="164"/>
        <v>994</v>
      </c>
      <c r="AI159" s="7">
        <f t="shared" si="164"/>
        <v>1239</v>
      </c>
      <c r="AJ159" s="7">
        <f t="shared" si="164"/>
        <v>1934</v>
      </c>
      <c r="AK159" s="7">
        <f t="shared" si="164"/>
        <v>426</v>
      </c>
      <c r="AL159" s="7">
        <f t="shared" si="164"/>
        <v>717</v>
      </c>
      <c r="AM159" s="7">
        <f t="shared" si="164"/>
        <v>2062</v>
      </c>
      <c r="AN159" s="7">
        <f t="shared" si="164"/>
        <v>1257</v>
      </c>
      <c r="AO159" s="7">
        <f t="shared" si="164"/>
        <v>1432</v>
      </c>
      <c r="AP159" s="7">
        <f t="shared" si="164"/>
        <v>2171</v>
      </c>
      <c r="AQ159" s="7">
        <f t="shared" si="164"/>
        <v>48</v>
      </c>
      <c r="AR159" s="7">
        <f t="shared" si="164"/>
        <v>1528</v>
      </c>
      <c r="AS159" s="7">
        <f t="shared" si="164"/>
        <v>243</v>
      </c>
      <c r="AT159" s="7">
        <f t="shared" si="164"/>
        <v>2263</v>
      </c>
      <c r="AU159" s="7">
        <f t="shared" si="164"/>
        <v>1063</v>
      </c>
      <c r="AV159" s="7">
        <f t="shared" si="164"/>
        <v>364</v>
      </c>
      <c r="AW159" s="7">
        <f t="shared" si="164"/>
        <v>557</v>
      </c>
      <c r="AX159" s="7">
        <f t="shared" si="164"/>
        <v>1037</v>
      </c>
      <c r="AY159" s="7">
        <f t="shared" si="164"/>
        <v>1057</v>
      </c>
      <c r="AZ159" s="7">
        <f t="shared" si="164"/>
        <v>374</v>
      </c>
      <c r="BA159" s="47">
        <f t="shared" si="164"/>
        <v>400</v>
      </c>
      <c r="BB159" s="7">
        <f t="shared" si="164"/>
        <v>1619</v>
      </c>
      <c r="BC159" s="7">
        <f t="shared" si="164"/>
        <v>823</v>
      </c>
      <c r="BD159" s="7">
        <f t="shared" si="164"/>
        <v>650</v>
      </c>
      <c r="BE159" s="7">
        <f t="shared" si="164"/>
        <v>638</v>
      </c>
      <c r="BF159" s="7">
        <f t="shared" si="164"/>
        <v>2075</v>
      </c>
      <c r="BG159" s="7">
        <f t="shared" si="164"/>
        <v>721</v>
      </c>
      <c r="BH159" s="7">
        <f t="shared" si="164"/>
        <v>168</v>
      </c>
      <c r="BI159" s="7">
        <f t="shared" si="164"/>
        <v>1978</v>
      </c>
      <c r="BJ159" s="7">
        <f t="shared" si="164"/>
        <v>1422</v>
      </c>
      <c r="BK159" s="7">
        <f t="shared" si="164"/>
        <v>1932</v>
      </c>
      <c r="BL159" s="7">
        <f t="shared" si="164"/>
        <v>920</v>
      </c>
    </row>
    <row r="160" ht="13.5" customHeight="1">
      <c r="A160" s="51">
        <v>45788.0</v>
      </c>
      <c r="B160" s="37" t="s">
        <v>74</v>
      </c>
      <c r="C160" s="38"/>
      <c r="D160" s="39" t="s">
        <v>53</v>
      </c>
      <c r="E160" s="40">
        <f t="shared" si="2"/>
        <v>168</v>
      </c>
      <c r="F160" s="41">
        <v>2.0</v>
      </c>
      <c r="G160" s="41">
        <v>17.0</v>
      </c>
      <c r="H160" s="42">
        <f t="shared" si="22"/>
        <v>23</v>
      </c>
      <c r="I160" s="38"/>
      <c r="J160" s="43" t="s">
        <v>52</v>
      </c>
      <c r="K160" s="40">
        <f t="shared" si="4"/>
        <v>243</v>
      </c>
      <c r="L160" s="44">
        <v>0.0</v>
      </c>
      <c r="M160" s="44">
        <v>18.0</v>
      </c>
      <c r="N160" s="42">
        <f t="shared" si="5"/>
        <v>18</v>
      </c>
      <c r="O160" s="38"/>
      <c r="P160" s="45" t="s">
        <v>72</v>
      </c>
      <c r="Q160" s="38"/>
      <c r="R160" s="45">
        <f>MIN(Rules!$E$2,(MAX(H160/N160,N160/H160)))</f>
        <v>1.277777778</v>
      </c>
      <c r="S160" s="45">
        <f>VLOOKUP(B160,Rules!A:B,2,FALSE)</f>
        <v>50</v>
      </c>
      <c r="T160" s="38"/>
      <c r="U160" s="46">
        <f>1/(10^(-(E160+(IF(P160="Y",Rules!$I$2,0))-K160)/Rules!$E$12)+1)</f>
        <v>0.5854986787</v>
      </c>
      <c r="V160" s="47">
        <f t="shared" si="6"/>
        <v>26</v>
      </c>
      <c r="W160" s="47">
        <f t="shared" si="7"/>
        <v>-26</v>
      </c>
      <c r="X160" s="47"/>
      <c r="Y160" s="47"/>
      <c r="Z160" s="48"/>
      <c r="AA160" s="7">
        <f t="shared" ref="AA160:BL160" si="165">IF($D160=AA$1,$E160+$V160,(IF($J160=AA$1,$K160+$W160,AA159)))</f>
        <v>1497</v>
      </c>
      <c r="AB160" s="7">
        <f t="shared" si="165"/>
        <v>603</v>
      </c>
      <c r="AC160" s="7">
        <f t="shared" si="165"/>
        <v>1485</v>
      </c>
      <c r="AD160" s="7">
        <f t="shared" si="165"/>
        <v>531</v>
      </c>
      <c r="AE160" s="7">
        <f t="shared" si="165"/>
        <v>2096</v>
      </c>
      <c r="AF160" s="7">
        <f t="shared" si="165"/>
        <v>2308</v>
      </c>
      <c r="AG160" s="7">
        <f t="shared" si="165"/>
        <v>1202</v>
      </c>
      <c r="AH160" s="7">
        <f t="shared" si="165"/>
        <v>994</v>
      </c>
      <c r="AI160" s="7">
        <f t="shared" si="165"/>
        <v>1239</v>
      </c>
      <c r="AJ160" s="7">
        <f t="shared" si="165"/>
        <v>1934</v>
      </c>
      <c r="AK160" s="7">
        <f t="shared" si="165"/>
        <v>426</v>
      </c>
      <c r="AL160" s="7">
        <f t="shared" si="165"/>
        <v>717</v>
      </c>
      <c r="AM160" s="7">
        <f t="shared" si="165"/>
        <v>2062</v>
      </c>
      <c r="AN160" s="7">
        <f t="shared" si="165"/>
        <v>1257</v>
      </c>
      <c r="AO160" s="7">
        <f t="shared" si="165"/>
        <v>1432</v>
      </c>
      <c r="AP160" s="7">
        <f t="shared" si="165"/>
        <v>2171</v>
      </c>
      <c r="AQ160" s="7">
        <f t="shared" si="165"/>
        <v>48</v>
      </c>
      <c r="AR160" s="7">
        <f t="shared" si="165"/>
        <v>1528</v>
      </c>
      <c r="AS160" s="7">
        <f t="shared" si="165"/>
        <v>217</v>
      </c>
      <c r="AT160" s="7">
        <f t="shared" si="165"/>
        <v>2263</v>
      </c>
      <c r="AU160" s="7">
        <f t="shared" si="165"/>
        <v>1063</v>
      </c>
      <c r="AV160" s="7">
        <f t="shared" si="165"/>
        <v>364</v>
      </c>
      <c r="AW160" s="7">
        <f t="shared" si="165"/>
        <v>557</v>
      </c>
      <c r="AX160" s="7">
        <f t="shared" si="165"/>
        <v>1037</v>
      </c>
      <c r="AY160" s="7">
        <f t="shared" si="165"/>
        <v>1057</v>
      </c>
      <c r="AZ160" s="7">
        <f t="shared" si="165"/>
        <v>374</v>
      </c>
      <c r="BA160" s="47">
        <f t="shared" si="165"/>
        <v>400</v>
      </c>
      <c r="BB160" s="7">
        <f t="shared" si="165"/>
        <v>1619</v>
      </c>
      <c r="BC160" s="7">
        <f t="shared" si="165"/>
        <v>823</v>
      </c>
      <c r="BD160" s="7">
        <f t="shared" si="165"/>
        <v>650</v>
      </c>
      <c r="BE160" s="7">
        <f t="shared" si="165"/>
        <v>638</v>
      </c>
      <c r="BF160" s="7">
        <f t="shared" si="165"/>
        <v>2075</v>
      </c>
      <c r="BG160" s="7">
        <f t="shared" si="165"/>
        <v>721</v>
      </c>
      <c r="BH160" s="7">
        <f t="shared" si="165"/>
        <v>194</v>
      </c>
      <c r="BI160" s="7">
        <f t="shared" si="165"/>
        <v>1978</v>
      </c>
      <c r="BJ160" s="7">
        <f t="shared" si="165"/>
        <v>1422</v>
      </c>
      <c r="BK160" s="7">
        <f t="shared" si="165"/>
        <v>1932</v>
      </c>
      <c r="BL160" s="7">
        <f t="shared" si="165"/>
        <v>920</v>
      </c>
    </row>
    <row r="161" ht="13.5" customHeight="1">
      <c r="A161" s="51">
        <v>45794.0</v>
      </c>
      <c r="B161" s="37" t="s">
        <v>75</v>
      </c>
      <c r="C161" s="38"/>
      <c r="D161" s="39" t="s">
        <v>23</v>
      </c>
      <c r="E161" s="40">
        <f t="shared" si="2"/>
        <v>2062</v>
      </c>
      <c r="F161" s="41">
        <v>6.0</v>
      </c>
      <c r="G161" s="41">
        <v>27.0</v>
      </c>
      <c r="H161" s="42">
        <f t="shared" si="22"/>
        <v>45</v>
      </c>
      <c r="I161" s="38"/>
      <c r="J161" s="43" t="s">
        <v>30</v>
      </c>
      <c r="K161" s="40">
        <f t="shared" si="4"/>
        <v>1497</v>
      </c>
      <c r="L161" s="44">
        <v>1.0</v>
      </c>
      <c r="M161" s="44">
        <v>14.0</v>
      </c>
      <c r="N161" s="42">
        <f t="shared" si="5"/>
        <v>17</v>
      </c>
      <c r="O161" s="38"/>
      <c r="P161" s="45" t="s">
        <v>72</v>
      </c>
      <c r="Q161" s="38"/>
      <c r="R161" s="45">
        <f>MIN(Rules!$E$2,(MAX(H161/N161,N161/H161)))</f>
        <v>2</v>
      </c>
      <c r="S161" s="45">
        <f>VLOOKUP(B161,Rules!A:B,2,FALSE)</f>
        <v>60</v>
      </c>
      <c r="T161" s="38"/>
      <c r="U161" s="46">
        <f>1/(10^(-(E161+(IF(P161="Y",Rules!$I$2,0))-K161)/Rules!$E$12)+1)</f>
        <v>0.9641774124</v>
      </c>
      <c r="V161" s="47">
        <f t="shared" si="6"/>
        <v>4</v>
      </c>
      <c r="W161" s="47">
        <f t="shared" si="7"/>
        <v>-4</v>
      </c>
      <c r="X161" s="47"/>
      <c r="Y161" s="47"/>
      <c r="Z161" s="48"/>
      <c r="AA161" s="7">
        <f t="shared" ref="AA161:BL161" si="166">IF($D161=AA$1,$E161+$V161,(IF($J161=AA$1,$K161+$W161,AA160)))</f>
        <v>1493</v>
      </c>
      <c r="AB161" s="7">
        <f t="shared" si="166"/>
        <v>603</v>
      </c>
      <c r="AC161" s="7">
        <f t="shared" si="166"/>
        <v>1485</v>
      </c>
      <c r="AD161" s="7">
        <f t="shared" si="166"/>
        <v>531</v>
      </c>
      <c r="AE161" s="7">
        <f t="shared" si="166"/>
        <v>2096</v>
      </c>
      <c r="AF161" s="7">
        <f t="shared" si="166"/>
        <v>2308</v>
      </c>
      <c r="AG161" s="7">
        <f t="shared" si="166"/>
        <v>1202</v>
      </c>
      <c r="AH161" s="7">
        <f t="shared" si="166"/>
        <v>994</v>
      </c>
      <c r="AI161" s="7">
        <f t="shared" si="166"/>
        <v>1239</v>
      </c>
      <c r="AJ161" s="7">
        <f t="shared" si="166"/>
        <v>1934</v>
      </c>
      <c r="AK161" s="7">
        <f t="shared" si="166"/>
        <v>426</v>
      </c>
      <c r="AL161" s="7">
        <f t="shared" si="166"/>
        <v>717</v>
      </c>
      <c r="AM161" s="7">
        <f t="shared" si="166"/>
        <v>2066</v>
      </c>
      <c r="AN161" s="7">
        <f t="shared" si="166"/>
        <v>1257</v>
      </c>
      <c r="AO161" s="7">
        <f t="shared" si="166"/>
        <v>1432</v>
      </c>
      <c r="AP161" s="7">
        <f t="shared" si="166"/>
        <v>2171</v>
      </c>
      <c r="AQ161" s="7">
        <f t="shared" si="166"/>
        <v>48</v>
      </c>
      <c r="AR161" s="7">
        <f t="shared" si="166"/>
        <v>1528</v>
      </c>
      <c r="AS161" s="7">
        <f t="shared" si="166"/>
        <v>217</v>
      </c>
      <c r="AT161" s="7">
        <f t="shared" si="166"/>
        <v>2263</v>
      </c>
      <c r="AU161" s="7">
        <f t="shared" si="166"/>
        <v>1063</v>
      </c>
      <c r="AV161" s="7">
        <f t="shared" si="166"/>
        <v>364</v>
      </c>
      <c r="AW161" s="7">
        <f t="shared" si="166"/>
        <v>557</v>
      </c>
      <c r="AX161" s="7">
        <f t="shared" si="166"/>
        <v>1037</v>
      </c>
      <c r="AY161" s="7">
        <f t="shared" si="166"/>
        <v>1057</v>
      </c>
      <c r="AZ161" s="7">
        <f t="shared" si="166"/>
        <v>374</v>
      </c>
      <c r="BA161" s="47">
        <f t="shared" si="166"/>
        <v>400</v>
      </c>
      <c r="BB161" s="7">
        <f t="shared" si="166"/>
        <v>1619</v>
      </c>
      <c r="BC161" s="7">
        <f t="shared" si="166"/>
        <v>823</v>
      </c>
      <c r="BD161" s="7">
        <f t="shared" si="166"/>
        <v>650</v>
      </c>
      <c r="BE161" s="7">
        <f t="shared" si="166"/>
        <v>638</v>
      </c>
      <c r="BF161" s="7">
        <f t="shared" si="166"/>
        <v>2075</v>
      </c>
      <c r="BG161" s="7">
        <f t="shared" si="166"/>
        <v>721</v>
      </c>
      <c r="BH161" s="7">
        <f t="shared" si="166"/>
        <v>194</v>
      </c>
      <c r="BI161" s="7">
        <f t="shared" si="166"/>
        <v>1978</v>
      </c>
      <c r="BJ161" s="7">
        <f t="shared" si="166"/>
        <v>1422</v>
      </c>
      <c r="BK161" s="7">
        <f t="shared" si="166"/>
        <v>1932</v>
      </c>
      <c r="BL161" s="7">
        <f t="shared" si="166"/>
        <v>920</v>
      </c>
    </row>
    <row r="162" ht="13.5" customHeight="1">
      <c r="A162" s="51">
        <v>45794.0</v>
      </c>
      <c r="B162" s="37" t="s">
        <v>75</v>
      </c>
      <c r="C162" s="38"/>
      <c r="D162" s="39" t="s">
        <v>24</v>
      </c>
      <c r="E162" s="40">
        <f t="shared" si="2"/>
        <v>1932</v>
      </c>
      <c r="F162" s="41">
        <v>2.0</v>
      </c>
      <c r="G162" s="41">
        <v>17.0</v>
      </c>
      <c r="H162" s="42">
        <f t="shared" si="22"/>
        <v>23</v>
      </c>
      <c r="I162" s="38"/>
      <c r="J162" s="43" t="s">
        <v>27</v>
      </c>
      <c r="K162" s="40">
        <f t="shared" si="4"/>
        <v>1619</v>
      </c>
      <c r="L162" s="44">
        <v>1.0</v>
      </c>
      <c r="M162" s="44">
        <v>17.0</v>
      </c>
      <c r="N162" s="42">
        <f t="shared" si="5"/>
        <v>20</v>
      </c>
      <c r="O162" s="38"/>
      <c r="P162" s="45" t="s">
        <v>72</v>
      </c>
      <c r="Q162" s="38"/>
      <c r="R162" s="45">
        <f>MIN(Rules!$E$2,(MAX(H162/N162,N162/H162)))</f>
        <v>1.15</v>
      </c>
      <c r="S162" s="45">
        <f>VLOOKUP(B162,Rules!A:B,2,FALSE)</f>
        <v>60</v>
      </c>
      <c r="T162" s="38"/>
      <c r="U162" s="46">
        <f>1/(10^(-(E162+(IF(P162="Y",Rules!$I$2,0))-K162)/Rules!$E$12)+1)</f>
        <v>0.8939930929</v>
      </c>
      <c r="V162" s="47">
        <f t="shared" si="6"/>
        <v>7</v>
      </c>
      <c r="W162" s="47">
        <f t="shared" si="7"/>
        <v>-7</v>
      </c>
      <c r="X162" s="47"/>
      <c r="Y162" s="47"/>
      <c r="Z162" s="48"/>
      <c r="AA162" s="7">
        <f t="shared" ref="AA162:BL162" si="167">IF($D162=AA$1,$E162+$V162,(IF($J162=AA$1,$K162+$W162,AA161)))</f>
        <v>1493</v>
      </c>
      <c r="AB162" s="7">
        <f t="shared" si="167"/>
        <v>603</v>
      </c>
      <c r="AC162" s="7">
        <f t="shared" si="167"/>
        <v>1485</v>
      </c>
      <c r="AD162" s="7">
        <f t="shared" si="167"/>
        <v>531</v>
      </c>
      <c r="AE162" s="7">
        <f t="shared" si="167"/>
        <v>2096</v>
      </c>
      <c r="AF162" s="7">
        <f t="shared" si="167"/>
        <v>2308</v>
      </c>
      <c r="AG162" s="7">
        <f t="shared" si="167"/>
        <v>1202</v>
      </c>
      <c r="AH162" s="7">
        <f t="shared" si="167"/>
        <v>994</v>
      </c>
      <c r="AI162" s="7">
        <f t="shared" si="167"/>
        <v>1239</v>
      </c>
      <c r="AJ162" s="7">
        <f t="shared" si="167"/>
        <v>1934</v>
      </c>
      <c r="AK162" s="7">
        <f t="shared" si="167"/>
        <v>426</v>
      </c>
      <c r="AL162" s="7">
        <f t="shared" si="167"/>
        <v>717</v>
      </c>
      <c r="AM162" s="7">
        <f t="shared" si="167"/>
        <v>2066</v>
      </c>
      <c r="AN162" s="7">
        <f t="shared" si="167"/>
        <v>1257</v>
      </c>
      <c r="AO162" s="7">
        <f t="shared" si="167"/>
        <v>1432</v>
      </c>
      <c r="AP162" s="7">
        <f t="shared" si="167"/>
        <v>2171</v>
      </c>
      <c r="AQ162" s="7">
        <f t="shared" si="167"/>
        <v>48</v>
      </c>
      <c r="AR162" s="7">
        <f t="shared" si="167"/>
        <v>1528</v>
      </c>
      <c r="AS162" s="7">
        <f t="shared" si="167"/>
        <v>217</v>
      </c>
      <c r="AT162" s="7">
        <f t="shared" si="167"/>
        <v>2263</v>
      </c>
      <c r="AU162" s="7">
        <f t="shared" si="167"/>
        <v>1063</v>
      </c>
      <c r="AV162" s="7">
        <f t="shared" si="167"/>
        <v>364</v>
      </c>
      <c r="AW162" s="7">
        <f t="shared" si="167"/>
        <v>557</v>
      </c>
      <c r="AX162" s="7">
        <f t="shared" si="167"/>
        <v>1037</v>
      </c>
      <c r="AY162" s="7">
        <f t="shared" si="167"/>
        <v>1057</v>
      </c>
      <c r="AZ162" s="7">
        <f t="shared" si="167"/>
        <v>374</v>
      </c>
      <c r="BA162" s="47">
        <f t="shared" si="167"/>
        <v>400</v>
      </c>
      <c r="BB162" s="7">
        <f t="shared" si="167"/>
        <v>1612</v>
      </c>
      <c r="BC162" s="7">
        <f t="shared" si="167"/>
        <v>823</v>
      </c>
      <c r="BD162" s="7">
        <f t="shared" si="167"/>
        <v>650</v>
      </c>
      <c r="BE162" s="7">
        <f t="shared" si="167"/>
        <v>638</v>
      </c>
      <c r="BF162" s="7">
        <f t="shared" si="167"/>
        <v>2075</v>
      </c>
      <c r="BG162" s="7">
        <f t="shared" si="167"/>
        <v>721</v>
      </c>
      <c r="BH162" s="7">
        <f t="shared" si="167"/>
        <v>194</v>
      </c>
      <c r="BI162" s="7">
        <f t="shared" si="167"/>
        <v>1978</v>
      </c>
      <c r="BJ162" s="7">
        <f t="shared" si="167"/>
        <v>1422</v>
      </c>
      <c r="BK162" s="7">
        <f t="shared" si="167"/>
        <v>1939</v>
      </c>
      <c r="BL162" s="7">
        <f t="shared" si="167"/>
        <v>920</v>
      </c>
    </row>
    <row r="163" ht="13.5" customHeight="1">
      <c r="A163" s="51">
        <v>45794.0</v>
      </c>
      <c r="B163" s="37" t="s">
        <v>74</v>
      </c>
      <c r="C163" s="38"/>
      <c r="D163" s="39" t="s">
        <v>33</v>
      </c>
      <c r="E163" s="40">
        <f t="shared" si="2"/>
        <v>1239</v>
      </c>
      <c r="F163" s="41">
        <v>2.0</v>
      </c>
      <c r="G163" s="41">
        <v>26.0</v>
      </c>
      <c r="H163" s="42">
        <f t="shared" si="22"/>
        <v>32</v>
      </c>
      <c r="I163" s="38"/>
      <c r="J163" s="43" t="s">
        <v>34</v>
      </c>
      <c r="K163" s="40">
        <f t="shared" si="4"/>
        <v>1257</v>
      </c>
      <c r="L163" s="44">
        <v>2.0</v>
      </c>
      <c r="M163" s="44">
        <v>19.0</v>
      </c>
      <c r="N163" s="42">
        <f t="shared" si="5"/>
        <v>25</v>
      </c>
      <c r="O163" s="38"/>
      <c r="P163" s="45" t="s">
        <v>72</v>
      </c>
      <c r="Q163" s="38"/>
      <c r="R163" s="45">
        <f>MIN(Rules!$E$2,(MAX(H163/N163,N163/H163)))</f>
        <v>1.28</v>
      </c>
      <c r="S163" s="45">
        <f>VLOOKUP(B163,Rules!A:B,2,FALSE)</f>
        <v>50</v>
      </c>
      <c r="T163" s="38"/>
      <c r="U163" s="46">
        <f>1/(10^(-(E163+(IF(P163="Y",Rules!$I$2,0))-K163)/Rules!$E$12)+1)</f>
        <v>0.6474576124</v>
      </c>
      <c r="V163" s="47">
        <f t="shared" si="6"/>
        <v>23</v>
      </c>
      <c r="W163" s="47">
        <f t="shared" si="7"/>
        <v>-23</v>
      </c>
      <c r="X163" s="47"/>
      <c r="Y163" s="47"/>
      <c r="Z163" s="48"/>
      <c r="AA163" s="7">
        <f t="shared" ref="AA163:BL163" si="168">IF($D163=AA$1,$E163+$V163,(IF($J163=AA$1,$K163+$W163,AA162)))</f>
        <v>1493</v>
      </c>
      <c r="AB163" s="7">
        <f t="shared" si="168"/>
        <v>603</v>
      </c>
      <c r="AC163" s="7">
        <f t="shared" si="168"/>
        <v>1485</v>
      </c>
      <c r="AD163" s="7">
        <f t="shared" si="168"/>
        <v>531</v>
      </c>
      <c r="AE163" s="7">
        <f t="shared" si="168"/>
        <v>2096</v>
      </c>
      <c r="AF163" s="7">
        <f t="shared" si="168"/>
        <v>2308</v>
      </c>
      <c r="AG163" s="7">
        <f t="shared" si="168"/>
        <v>1202</v>
      </c>
      <c r="AH163" s="7">
        <f t="shared" si="168"/>
        <v>994</v>
      </c>
      <c r="AI163" s="7">
        <f t="shared" si="168"/>
        <v>1262</v>
      </c>
      <c r="AJ163" s="7">
        <f t="shared" si="168"/>
        <v>1934</v>
      </c>
      <c r="AK163" s="7">
        <f t="shared" si="168"/>
        <v>426</v>
      </c>
      <c r="AL163" s="7">
        <f t="shared" si="168"/>
        <v>717</v>
      </c>
      <c r="AM163" s="7">
        <f t="shared" si="168"/>
        <v>2066</v>
      </c>
      <c r="AN163" s="7">
        <f t="shared" si="168"/>
        <v>1234</v>
      </c>
      <c r="AO163" s="7">
        <f t="shared" si="168"/>
        <v>1432</v>
      </c>
      <c r="AP163" s="7">
        <f t="shared" si="168"/>
        <v>2171</v>
      </c>
      <c r="AQ163" s="7">
        <f t="shared" si="168"/>
        <v>48</v>
      </c>
      <c r="AR163" s="7">
        <f t="shared" si="168"/>
        <v>1528</v>
      </c>
      <c r="AS163" s="7">
        <f t="shared" si="168"/>
        <v>217</v>
      </c>
      <c r="AT163" s="7">
        <f t="shared" si="168"/>
        <v>2263</v>
      </c>
      <c r="AU163" s="7">
        <f t="shared" si="168"/>
        <v>1063</v>
      </c>
      <c r="AV163" s="7">
        <f t="shared" si="168"/>
        <v>364</v>
      </c>
      <c r="AW163" s="7">
        <f t="shared" si="168"/>
        <v>557</v>
      </c>
      <c r="AX163" s="7">
        <f t="shared" si="168"/>
        <v>1037</v>
      </c>
      <c r="AY163" s="7">
        <f t="shared" si="168"/>
        <v>1057</v>
      </c>
      <c r="AZ163" s="7">
        <f t="shared" si="168"/>
        <v>374</v>
      </c>
      <c r="BA163" s="47">
        <f t="shared" si="168"/>
        <v>400</v>
      </c>
      <c r="BB163" s="7">
        <f t="shared" si="168"/>
        <v>1612</v>
      </c>
      <c r="BC163" s="7">
        <f t="shared" si="168"/>
        <v>823</v>
      </c>
      <c r="BD163" s="7">
        <f t="shared" si="168"/>
        <v>650</v>
      </c>
      <c r="BE163" s="7">
        <f t="shared" si="168"/>
        <v>638</v>
      </c>
      <c r="BF163" s="7">
        <f t="shared" si="168"/>
        <v>2075</v>
      </c>
      <c r="BG163" s="7">
        <f t="shared" si="168"/>
        <v>721</v>
      </c>
      <c r="BH163" s="7">
        <f t="shared" si="168"/>
        <v>194</v>
      </c>
      <c r="BI163" s="7">
        <f t="shared" si="168"/>
        <v>1978</v>
      </c>
      <c r="BJ163" s="7">
        <f t="shared" si="168"/>
        <v>1422</v>
      </c>
      <c r="BK163" s="7">
        <f t="shared" si="168"/>
        <v>1939</v>
      </c>
      <c r="BL163" s="7">
        <f t="shared" si="168"/>
        <v>920</v>
      </c>
    </row>
    <row r="164" ht="13.5" customHeight="1">
      <c r="A164" s="51">
        <v>45794.0</v>
      </c>
      <c r="B164" s="37" t="s">
        <v>74</v>
      </c>
      <c r="C164" s="38"/>
      <c r="D164" s="39" t="s">
        <v>32</v>
      </c>
      <c r="E164" s="40">
        <f t="shared" si="2"/>
        <v>1422</v>
      </c>
      <c r="F164" s="41">
        <v>4.0</v>
      </c>
      <c r="G164" s="41">
        <v>22.0</v>
      </c>
      <c r="H164" s="42">
        <f t="shared" si="22"/>
        <v>34</v>
      </c>
      <c r="I164" s="38"/>
      <c r="J164" s="43" t="s">
        <v>28</v>
      </c>
      <c r="K164" s="40">
        <f t="shared" si="4"/>
        <v>1485</v>
      </c>
      <c r="L164" s="44">
        <v>7.0</v>
      </c>
      <c r="M164" s="44">
        <v>23.0</v>
      </c>
      <c r="N164" s="42">
        <f t="shared" si="5"/>
        <v>44</v>
      </c>
      <c r="O164" s="38"/>
      <c r="P164" s="45" t="s">
        <v>72</v>
      </c>
      <c r="Q164" s="38"/>
      <c r="R164" s="45">
        <f>MIN(Rules!$E$2,(MAX(H164/N164,N164/H164)))</f>
        <v>1.294117647</v>
      </c>
      <c r="S164" s="45">
        <f>VLOOKUP(B164,Rules!A:B,2,FALSE)</f>
        <v>50</v>
      </c>
      <c r="T164" s="38"/>
      <c r="U164" s="46">
        <f>1/(10^(-(E164+(IF(P164="Y",Rules!$I$2,0))-K164)/Rules!$E$12)+1)</f>
        <v>0.598843773</v>
      </c>
      <c r="V164" s="47">
        <f t="shared" si="6"/>
        <v>-39</v>
      </c>
      <c r="W164" s="47">
        <f t="shared" si="7"/>
        <v>39</v>
      </c>
      <c r="X164" s="47"/>
      <c r="Y164" s="47"/>
      <c r="Z164" s="48"/>
      <c r="AA164" s="7">
        <f t="shared" ref="AA164:BL164" si="169">IF($D164=AA$1,$E164+$V164,(IF($J164=AA$1,$K164+$W164,AA163)))</f>
        <v>1493</v>
      </c>
      <c r="AB164" s="7">
        <f t="shared" si="169"/>
        <v>603</v>
      </c>
      <c r="AC164" s="7">
        <f t="shared" si="169"/>
        <v>1524</v>
      </c>
      <c r="AD164" s="7">
        <f t="shared" si="169"/>
        <v>531</v>
      </c>
      <c r="AE164" s="7">
        <f t="shared" si="169"/>
        <v>2096</v>
      </c>
      <c r="AF164" s="7">
        <f t="shared" si="169"/>
        <v>2308</v>
      </c>
      <c r="AG164" s="7">
        <f t="shared" si="169"/>
        <v>1202</v>
      </c>
      <c r="AH164" s="7">
        <f t="shared" si="169"/>
        <v>994</v>
      </c>
      <c r="AI164" s="7">
        <f t="shared" si="169"/>
        <v>1262</v>
      </c>
      <c r="AJ164" s="7">
        <f t="shared" si="169"/>
        <v>1934</v>
      </c>
      <c r="AK164" s="7">
        <f t="shared" si="169"/>
        <v>426</v>
      </c>
      <c r="AL164" s="7">
        <f t="shared" si="169"/>
        <v>717</v>
      </c>
      <c r="AM164" s="7">
        <f t="shared" si="169"/>
        <v>2066</v>
      </c>
      <c r="AN164" s="7">
        <f t="shared" si="169"/>
        <v>1234</v>
      </c>
      <c r="AO164" s="7">
        <f t="shared" si="169"/>
        <v>1432</v>
      </c>
      <c r="AP164" s="7">
        <f t="shared" si="169"/>
        <v>2171</v>
      </c>
      <c r="AQ164" s="7">
        <f t="shared" si="169"/>
        <v>48</v>
      </c>
      <c r="AR164" s="7">
        <f t="shared" si="169"/>
        <v>1528</v>
      </c>
      <c r="AS164" s="7">
        <f t="shared" si="169"/>
        <v>217</v>
      </c>
      <c r="AT164" s="7">
        <f t="shared" si="169"/>
        <v>2263</v>
      </c>
      <c r="AU164" s="7">
        <f t="shared" si="169"/>
        <v>1063</v>
      </c>
      <c r="AV164" s="7">
        <f t="shared" si="169"/>
        <v>364</v>
      </c>
      <c r="AW164" s="7">
        <f t="shared" si="169"/>
        <v>557</v>
      </c>
      <c r="AX164" s="7">
        <f t="shared" si="169"/>
        <v>1037</v>
      </c>
      <c r="AY164" s="7">
        <f t="shared" si="169"/>
        <v>1057</v>
      </c>
      <c r="AZ164" s="7">
        <f t="shared" si="169"/>
        <v>374</v>
      </c>
      <c r="BA164" s="47">
        <f t="shared" si="169"/>
        <v>400</v>
      </c>
      <c r="BB164" s="7">
        <f t="shared" si="169"/>
        <v>1612</v>
      </c>
      <c r="BC164" s="7">
        <f t="shared" si="169"/>
        <v>823</v>
      </c>
      <c r="BD164" s="7">
        <f t="shared" si="169"/>
        <v>650</v>
      </c>
      <c r="BE164" s="7">
        <f t="shared" si="169"/>
        <v>638</v>
      </c>
      <c r="BF164" s="7">
        <f t="shared" si="169"/>
        <v>2075</v>
      </c>
      <c r="BG164" s="7">
        <f t="shared" si="169"/>
        <v>721</v>
      </c>
      <c r="BH164" s="7">
        <f t="shared" si="169"/>
        <v>194</v>
      </c>
      <c r="BI164" s="7">
        <f t="shared" si="169"/>
        <v>1978</v>
      </c>
      <c r="BJ164" s="7">
        <f t="shared" si="169"/>
        <v>1383</v>
      </c>
      <c r="BK164" s="7">
        <f t="shared" si="169"/>
        <v>1939</v>
      </c>
      <c r="BL164" s="7">
        <f t="shared" si="169"/>
        <v>920</v>
      </c>
    </row>
    <row r="165" ht="13.5" customHeight="1">
      <c r="A165" s="51">
        <v>45794.0</v>
      </c>
      <c r="B165" s="37" t="s">
        <v>74</v>
      </c>
      <c r="C165" s="38"/>
      <c r="D165" s="39" t="s">
        <v>35</v>
      </c>
      <c r="E165" s="40">
        <f t="shared" si="2"/>
        <v>1202</v>
      </c>
      <c r="F165" s="41">
        <v>2.0</v>
      </c>
      <c r="G165" s="41">
        <v>30.0</v>
      </c>
      <c r="H165" s="42">
        <f t="shared" si="22"/>
        <v>36</v>
      </c>
      <c r="I165" s="38"/>
      <c r="J165" s="43" t="s">
        <v>40</v>
      </c>
      <c r="K165" s="40">
        <f t="shared" si="4"/>
        <v>920</v>
      </c>
      <c r="L165" s="44">
        <v>1.0</v>
      </c>
      <c r="M165" s="44">
        <v>13.0</v>
      </c>
      <c r="N165" s="42">
        <f t="shared" si="5"/>
        <v>16</v>
      </c>
      <c r="O165" s="38"/>
      <c r="P165" s="45" t="s">
        <v>72</v>
      </c>
      <c r="Q165" s="38"/>
      <c r="R165" s="45">
        <f>MIN(Rules!$E$2,(MAX(H165/N165,N165/H165)))</f>
        <v>2</v>
      </c>
      <c r="S165" s="45">
        <f>VLOOKUP(B165,Rules!A:B,2,FALSE)</f>
        <v>50</v>
      </c>
      <c r="T165" s="38"/>
      <c r="U165" s="46">
        <f>1/(10^(-(E165+(IF(P165="Y",Rules!$I$2,0))-K165)/Rules!$E$12)+1)</f>
        <v>0.8796831938</v>
      </c>
      <c r="V165" s="47">
        <f t="shared" si="6"/>
        <v>12</v>
      </c>
      <c r="W165" s="47">
        <f t="shared" si="7"/>
        <v>-12</v>
      </c>
      <c r="X165" s="47"/>
      <c r="Y165" s="47"/>
      <c r="Z165" s="48"/>
      <c r="AA165" s="7">
        <f t="shared" ref="AA165:BL165" si="170">IF($D165=AA$1,$E165+$V165,(IF($J165=AA$1,$K165+$W165,AA164)))</f>
        <v>1493</v>
      </c>
      <c r="AB165" s="7">
        <f t="shared" si="170"/>
        <v>603</v>
      </c>
      <c r="AC165" s="7">
        <f t="shared" si="170"/>
        <v>1524</v>
      </c>
      <c r="AD165" s="7">
        <f t="shared" si="170"/>
        <v>531</v>
      </c>
      <c r="AE165" s="7">
        <f t="shared" si="170"/>
        <v>2096</v>
      </c>
      <c r="AF165" s="7">
        <f t="shared" si="170"/>
        <v>2308</v>
      </c>
      <c r="AG165" s="7">
        <f t="shared" si="170"/>
        <v>1214</v>
      </c>
      <c r="AH165" s="7">
        <f t="shared" si="170"/>
        <v>994</v>
      </c>
      <c r="AI165" s="7">
        <f t="shared" si="170"/>
        <v>1262</v>
      </c>
      <c r="AJ165" s="7">
        <f t="shared" si="170"/>
        <v>1934</v>
      </c>
      <c r="AK165" s="7">
        <f t="shared" si="170"/>
        <v>426</v>
      </c>
      <c r="AL165" s="7">
        <f t="shared" si="170"/>
        <v>717</v>
      </c>
      <c r="AM165" s="7">
        <f t="shared" si="170"/>
        <v>2066</v>
      </c>
      <c r="AN165" s="7">
        <f t="shared" si="170"/>
        <v>1234</v>
      </c>
      <c r="AO165" s="7">
        <f t="shared" si="170"/>
        <v>1432</v>
      </c>
      <c r="AP165" s="7">
        <f t="shared" si="170"/>
        <v>2171</v>
      </c>
      <c r="AQ165" s="7">
        <f t="shared" si="170"/>
        <v>48</v>
      </c>
      <c r="AR165" s="7">
        <f t="shared" si="170"/>
        <v>1528</v>
      </c>
      <c r="AS165" s="7">
        <f t="shared" si="170"/>
        <v>217</v>
      </c>
      <c r="AT165" s="7">
        <f t="shared" si="170"/>
        <v>2263</v>
      </c>
      <c r="AU165" s="7">
        <f t="shared" si="170"/>
        <v>1063</v>
      </c>
      <c r="AV165" s="7">
        <f t="shared" si="170"/>
        <v>364</v>
      </c>
      <c r="AW165" s="7">
        <f t="shared" si="170"/>
        <v>557</v>
      </c>
      <c r="AX165" s="7">
        <f t="shared" si="170"/>
        <v>1037</v>
      </c>
      <c r="AY165" s="7">
        <f t="shared" si="170"/>
        <v>1057</v>
      </c>
      <c r="AZ165" s="7">
        <f t="shared" si="170"/>
        <v>374</v>
      </c>
      <c r="BA165" s="47">
        <f t="shared" si="170"/>
        <v>400</v>
      </c>
      <c r="BB165" s="7">
        <f t="shared" si="170"/>
        <v>1612</v>
      </c>
      <c r="BC165" s="7">
        <f t="shared" si="170"/>
        <v>823</v>
      </c>
      <c r="BD165" s="7">
        <f t="shared" si="170"/>
        <v>650</v>
      </c>
      <c r="BE165" s="7">
        <f t="shared" si="170"/>
        <v>638</v>
      </c>
      <c r="BF165" s="7">
        <f t="shared" si="170"/>
        <v>2075</v>
      </c>
      <c r="BG165" s="7">
        <f t="shared" si="170"/>
        <v>721</v>
      </c>
      <c r="BH165" s="7">
        <f t="shared" si="170"/>
        <v>194</v>
      </c>
      <c r="BI165" s="7">
        <f t="shared" si="170"/>
        <v>1978</v>
      </c>
      <c r="BJ165" s="7">
        <f t="shared" si="170"/>
        <v>1383</v>
      </c>
      <c r="BK165" s="7">
        <f t="shared" si="170"/>
        <v>1939</v>
      </c>
      <c r="BL165" s="7">
        <f t="shared" si="170"/>
        <v>908</v>
      </c>
    </row>
    <row r="166" ht="13.5" customHeight="1">
      <c r="A166" s="51">
        <v>45794.0</v>
      </c>
      <c r="B166" s="37" t="s">
        <v>74</v>
      </c>
      <c r="C166" s="38"/>
      <c r="D166" s="39" t="s">
        <v>38</v>
      </c>
      <c r="E166" s="40">
        <f t="shared" si="2"/>
        <v>1057</v>
      </c>
      <c r="F166" s="41">
        <v>3.0</v>
      </c>
      <c r="G166" s="41">
        <v>14.0</v>
      </c>
      <c r="H166" s="42">
        <f t="shared" si="22"/>
        <v>23</v>
      </c>
      <c r="I166" s="38"/>
      <c r="J166" s="43" t="s">
        <v>37</v>
      </c>
      <c r="K166" s="40">
        <f t="shared" si="4"/>
        <v>994</v>
      </c>
      <c r="L166" s="44">
        <v>0.0</v>
      </c>
      <c r="M166" s="44">
        <v>28.0</v>
      </c>
      <c r="N166" s="42">
        <f t="shared" si="5"/>
        <v>28</v>
      </c>
      <c r="O166" s="38"/>
      <c r="P166" s="45" t="s">
        <v>72</v>
      </c>
      <c r="Q166" s="38"/>
      <c r="R166" s="45">
        <f>MIN(Rules!$E$2,(MAX(H166/N166,N166/H166)))</f>
        <v>1.217391304</v>
      </c>
      <c r="S166" s="45">
        <f>VLOOKUP(B166,Rules!A:B,2,FALSE)</f>
        <v>50</v>
      </c>
      <c r="T166" s="38"/>
      <c r="U166" s="46">
        <f>1/(10^(-(E166+(IF(P166="Y",Rules!$I$2,0))-K166)/Rules!$E$12)+1)</f>
        <v>0.7272870074</v>
      </c>
      <c r="V166" s="47">
        <f t="shared" si="6"/>
        <v>-44</v>
      </c>
      <c r="W166" s="47">
        <f t="shared" si="7"/>
        <v>44</v>
      </c>
      <c r="X166" s="47"/>
      <c r="Y166" s="47"/>
      <c r="Z166" s="48"/>
      <c r="AA166" s="7">
        <f t="shared" ref="AA166:BL166" si="171">IF($D166=AA$1,$E166+$V166,(IF($J166=AA$1,$K166+$W166,AA165)))</f>
        <v>1493</v>
      </c>
      <c r="AB166" s="7">
        <f t="shared" si="171"/>
        <v>603</v>
      </c>
      <c r="AC166" s="7">
        <f t="shared" si="171"/>
        <v>1524</v>
      </c>
      <c r="AD166" s="7">
        <f t="shared" si="171"/>
        <v>531</v>
      </c>
      <c r="AE166" s="7">
        <f t="shared" si="171"/>
        <v>2096</v>
      </c>
      <c r="AF166" s="7">
        <f t="shared" si="171"/>
        <v>2308</v>
      </c>
      <c r="AG166" s="7">
        <f t="shared" si="171"/>
        <v>1214</v>
      </c>
      <c r="AH166" s="7">
        <f t="shared" si="171"/>
        <v>1038</v>
      </c>
      <c r="AI166" s="7">
        <f t="shared" si="171"/>
        <v>1262</v>
      </c>
      <c r="AJ166" s="7">
        <f t="shared" si="171"/>
        <v>1934</v>
      </c>
      <c r="AK166" s="7">
        <f t="shared" si="171"/>
        <v>426</v>
      </c>
      <c r="AL166" s="7">
        <f t="shared" si="171"/>
        <v>717</v>
      </c>
      <c r="AM166" s="7">
        <f t="shared" si="171"/>
        <v>2066</v>
      </c>
      <c r="AN166" s="7">
        <f t="shared" si="171"/>
        <v>1234</v>
      </c>
      <c r="AO166" s="7">
        <f t="shared" si="171"/>
        <v>1432</v>
      </c>
      <c r="AP166" s="7">
        <f t="shared" si="171"/>
        <v>2171</v>
      </c>
      <c r="AQ166" s="7">
        <f t="shared" si="171"/>
        <v>48</v>
      </c>
      <c r="AR166" s="7">
        <f t="shared" si="171"/>
        <v>1528</v>
      </c>
      <c r="AS166" s="7">
        <f t="shared" si="171"/>
        <v>217</v>
      </c>
      <c r="AT166" s="7">
        <f t="shared" si="171"/>
        <v>2263</v>
      </c>
      <c r="AU166" s="7">
        <f t="shared" si="171"/>
        <v>1063</v>
      </c>
      <c r="AV166" s="7">
        <f t="shared" si="171"/>
        <v>364</v>
      </c>
      <c r="AW166" s="7">
        <f t="shared" si="171"/>
        <v>557</v>
      </c>
      <c r="AX166" s="7">
        <f t="shared" si="171"/>
        <v>1037</v>
      </c>
      <c r="AY166" s="7">
        <f t="shared" si="171"/>
        <v>1013</v>
      </c>
      <c r="AZ166" s="7">
        <f t="shared" si="171"/>
        <v>374</v>
      </c>
      <c r="BA166" s="47">
        <f t="shared" si="171"/>
        <v>400</v>
      </c>
      <c r="BB166" s="7">
        <f t="shared" si="171"/>
        <v>1612</v>
      </c>
      <c r="BC166" s="7">
        <f t="shared" si="171"/>
        <v>823</v>
      </c>
      <c r="BD166" s="7">
        <f t="shared" si="171"/>
        <v>650</v>
      </c>
      <c r="BE166" s="7">
        <f t="shared" si="171"/>
        <v>638</v>
      </c>
      <c r="BF166" s="7">
        <f t="shared" si="171"/>
        <v>2075</v>
      </c>
      <c r="BG166" s="7">
        <f t="shared" si="171"/>
        <v>721</v>
      </c>
      <c r="BH166" s="7">
        <f t="shared" si="171"/>
        <v>194</v>
      </c>
      <c r="BI166" s="7">
        <f t="shared" si="171"/>
        <v>1978</v>
      </c>
      <c r="BJ166" s="7">
        <f t="shared" si="171"/>
        <v>1383</v>
      </c>
      <c r="BK166" s="7">
        <f t="shared" si="171"/>
        <v>1939</v>
      </c>
      <c r="BL166" s="7">
        <f t="shared" si="171"/>
        <v>908</v>
      </c>
    </row>
    <row r="167" ht="13.5" customHeight="1">
      <c r="A167" s="51">
        <v>45794.0</v>
      </c>
      <c r="B167" s="37" t="s">
        <v>74</v>
      </c>
      <c r="C167" s="38"/>
      <c r="D167" s="39" t="s">
        <v>36</v>
      </c>
      <c r="E167" s="40">
        <f t="shared" si="2"/>
        <v>1063</v>
      </c>
      <c r="F167" s="41">
        <v>4.0</v>
      </c>
      <c r="G167" s="41">
        <v>20.0</v>
      </c>
      <c r="H167" s="42">
        <f t="shared" si="22"/>
        <v>32</v>
      </c>
      <c r="I167" s="38"/>
      <c r="J167" s="43" t="s">
        <v>42</v>
      </c>
      <c r="K167" s="40">
        <f t="shared" si="4"/>
        <v>721</v>
      </c>
      <c r="L167" s="44">
        <v>1.0</v>
      </c>
      <c r="M167" s="44">
        <v>13.0</v>
      </c>
      <c r="N167" s="42">
        <f t="shared" si="5"/>
        <v>16</v>
      </c>
      <c r="O167" s="38"/>
      <c r="P167" s="45" t="s">
        <v>72</v>
      </c>
      <c r="Q167" s="38"/>
      <c r="R167" s="45">
        <f>MIN(Rules!$E$2,(MAX(H167/N167,N167/H167)))</f>
        <v>2</v>
      </c>
      <c r="S167" s="45">
        <f>VLOOKUP(B167,Rules!A:B,2,FALSE)</f>
        <v>50</v>
      </c>
      <c r="T167" s="38"/>
      <c r="U167" s="46">
        <f>1/(10^(-(E167+(IF(P167="Y",Rules!$I$2,0))-K167)/Rules!$E$12)+1)</f>
        <v>0.9059999325</v>
      </c>
      <c r="V167" s="47">
        <f t="shared" si="6"/>
        <v>9</v>
      </c>
      <c r="W167" s="47">
        <f t="shared" si="7"/>
        <v>-9</v>
      </c>
      <c r="X167" s="47"/>
      <c r="Y167" s="47"/>
      <c r="Z167" s="48"/>
      <c r="AA167" s="7">
        <f t="shared" ref="AA167:BL167" si="172">IF($D167=AA$1,$E167+$V167,(IF($J167=AA$1,$K167+$W167,AA166)))</f>
        <v>1493</v>
      </c>
      <c r="AB167" s="7">
        <f t="shared" si="172"/>
        <v>603</v>
      </c>
      <c r="AC167" s="7">
        <f t="shared" si="172"/>
        <v>1524</v>
      </c>
      <c r="AD167" s="7">
        <f t="shared" si="172"/>
        <v>531</v>
      </c>
      <c r="AE167" s="7">
        <f t="shared" si="172"/>
        <v>2096</v>
      </c>
      <c r="AF167" s="7">
        <f t="shared" si="172"/>
        <v>2308</v>
      </c>
      <c r="AG167" s="7">
        <f t="shared" si="172"/>
        <v>1214</v>
      </c>
      <c r="AH167" s="7">
        <f t="shared" si="172"/>
        <v>1038</v>
      </c>
      <c r="AI167" s="7">
        <f t="shared" si="172"/>
        <v>1262</v>
      </c>
      <c r="AJ167" s="7">
        <f t="shared" si="172"/>
        <v>1934</v>
      </c>
      <c r="AK167" s="7">
        <f t="shared" si="172"/>
        <v>426</v>
      </c>
      <c r="AL167" s="7">
        <f t="shared" si="172"/>
        <v>717</v>
      </c>
      <c r="AM167" s="7">
        <f t="shared" si="172"/>
        <v>2066</v>
      </c>
      <c r="AN167" s="7">
        <f t="shared" si="172"/>
        <v>1234</v>
      </c>
      <c r="AO167" s="7">
        <f t="shared" si="172"/>
        <v>1432</v>
      </c>
      <c r="AP167" s="7">
        <f t="shared" si="172"/>
        <v>2171</v>
      </c>
      <c r="AQ167" s="7">
        <f t="shared" si="172"/>
        <v>48</v>
      </c>
      <c r="AR167" s="7">
        <f t="shared" si="172"/>
        <v>1528</v>
      </c>
      <c r="AS167" s="7">
        <f t="shared" si="172"/>
        <v>217</v>
      </c>
      <c r="AT167" s="7">
        <f t="shared" si="172"/>
        <v>2263</v>
      </c>
      <c r="AU167" s="7">
        <f t="shared" si="172"/>
        <v>1072</v>
      </c>
      <c r="AV167" s="7">
        <f t="shared" si="172"/>
        <v>364</v>
      </c>
      <c r="AW167" s="7">
        <f t="shared" si="172"/>
        <v>557</v>
      </c>
      <c r="AX167" s="7">
        <f t="shared" si="172"/>
        <v>1037</v>
      </c>
      <c r="AY167" s="7">
        <f t="shared" si="172"/>
        <v>1013</v>
      </c>
      <c r="AZ167" s="7">
        <f t="shared" si="172"/>
        <v>374</v>
      </c>
      <c r="BA167" s="47">
        <f t="shared" si="172"/>
        <v>400</v>
      </c>
      <c r="BB167" s="7">
        <f t="shared" si="172"/>
        <v>1612</v>
      </c>
      <c r="BC167" s="7">
        <f t="shared" si="172"/>
        <v>823</v>
      </c>
      <c r="BD167" s="7">
        <f t="shared" si="172"/>
        <v>650</v>
      </c>
      <c r="BE167" s="7">
        <f t="shared" si="172"/>
        <v>638</v>
      </c>
      <c r="BF167" s="7">
        <f t="shared" si="172"/>
        <v>2075</v>
      </c>
      <c r="BG167" s="7">
        <f t="shared" si="172"/>
        <v>712</v>
      </c>
      <c r="BH167" s="7">
        <f t="shared" si="172"/>
        <v>194</v>
      </c>
      <c r="BI167" s="7">
        <f t="shared" si="172"/>
        <v>1978</v>
      </c>
      <c r="BJ167" s="7">
        <f t="shared" si="172"/>
        <v>1383</v>
      </c>
      <c r="BK167" s="7">
        <f t="shared" si="172"/>
        <v>1939</v>
      </c>
      <c r="BL167" s="7">
        <f t="shared" si="172"/>
        <v>908</v>
      </c>
    </row>
    <row r="168" ht="13.5" customHeight="1">
      <c r="A168" s="51">
        <v>45794.0</v>
      </c>
      <c r="B168" s="37" t="s">
        <v>74</v>
      </c>
      <c r="C168" s="38"/>
      <c r="D168" s="39" t="s">
        <v>48</v>
      </c>
      <c r="E168" s="40">
        <f t="shared" si="2"/>
        <v>426</v>
      </c>
      <c r="F168" s="41">
        <v>1.0</v>
      </c>
      <c r="G168" s="41">
        <v>22.0</v>
      </c>
      <c r="H168" s="42">
        <f t="shared" si="22"/>
        <v>25</v>
      </c>
      <c r="I168" s="38"/>
      <c r="J168" s="43" t="s">
        <v>39</v>
      </c>
      <c r="K168" s="40">
        <f t="shared" si="4"/>
        <v>1037</v>
      </c>
      <c r="L168" s="44">
        <v>3.0</v>
      </c>
      <c r="M168" s="44">
        <v>16.0</v>
      </c>
      <c r="N168" s="42">
        <f t="shared" si="5"/>
        <v>25</v>
      </c>
      <c r="O168" s="38"/>
      <c r="P168" s="45" t="s">
        <v>72</v>
      </c>
      <c r="Q168" s="38"/>
      <c r="R168" s="45">
        <f>MIN(Rules!$E$2,(MAX(H168/N168,N168/H168)))</f>
        <v>1</v>
      </c>
      <c r="S168" s="45">
        <f>VLOOKUP(B168,Rules!A:B,2,FALSE)</f>
        <v>50</v>
      </c>
      <c r="T168" s="38"/>
      <c r="U168" s="46">
        <f>1/(10^(-(E168+(IF(P168="Y",Rules!$I$2,0))-K168)/Rules!$E$12)+1)</f>
        <v>0.1068829387</v>
      </c>
      <c r="V168" s="47">
        <f t="shared" si="6"/>
        <v>20</v>
      </c>
      <c r="W168" s="47">
        <f t="shared" si="7"/>
        <v>-20</v>
      </c>
      <c r="X168" s="47"/>
      <c r="Y168" s="47"/>
      <c r="Z168" s="48"/>
      <c r="AA168" s="7">
        <f t="shared" ref="AA168:BL168" si="173">IF($D168=AA$1,$E168+$V168,(IF($J168=AA$1,$K168+$W168,AA167)))</f>
        <v>1493</v>
      </c>
      <c r="AB168" s="7">
        <f t="shared" si="173"/>
        <v>603</v>
      </c>
      <c r="AC168" s="7">
        <f t="shared" si="173"/>
        <v>1524</v>
      </c>
      <c r="AD168" s="7">
        <f t="shared" si="173"/>
        <v>531</v>
      </c>
      <c r="AE168" s="7">
        <f t="shared" si="173"/>
        <v>2096</v>
      </c>
      <c r="AF168" s="7">
        <f t="shared" si="173"/>
        <v>2308</v>
      </c>
      <c r="AG168" s="7">
        <f t="shared" si="173"/>
        <v>1214</v>
      </c>
      <c r="AH168" s="7">
        <f t="shared" si="173"/>
        <v>1038</v>
      </c>
      <c r="AI168" s="7">
        <f t="shared" si="173"/>
        <v>1262</v>
      </c>
      <c r="AJ168" s="7">
        <f t="shared" si="173"/>
        <v>1934</v>
      </c>
      <c r="AK168" s="7">
        <f t="shared" si="173"/>
        <v>446</v>
      </c>
      <c r="AL168" s="7">
        <f t="shared" si="173"/>
        <v>717</v>
      </c>
      <c r="AM168" s="7">
        <f t="shared" si="173"/>
        <v>2066</v>
      </c>
      <c r="AN168" s="7">
        <f t="shared" si="173"/>
        <v>1234</v>
      </c>
      <c r="AO168" s="7">
        <f t="shared" si="173"/>
        <v>1432</v>
      </c>
      <c r="AP168" s="7">
        <f t="shared" si="173"/>
        <v>2171</v>
      </c>
      <c r="AQ168" s="7">
        <f t="shared" si="173"/>
        <v>48</v>
      </c>
      <c r="AR168" s="7">
        <f t="shared" si="173"/>
        <v>1528</v>
      </c>
      <c r="AS168" s="7">
        <f t="shared" si="173"/>
        <v>217</v>
      </c>
      <c r="AT168" s="7">
        <f t="shared" si="173"/>
        <v>2263</v>
      </c>
      <c r="AU168" s="7">
        <f t="shared" si="173"/>
        <v>1072</v>
      </c>
      <c r="AV168" s="7">
        <f t="shared" si="173"/>
        <v>364</v>
      </c>
      <c r="AW168" s="7">
        <f t="shared" si="173"/>
        <v>557</v>
      </c>
      <c r="AX168" s="7">
        <f t="shared" si="173"/>
        <v>1017</v>
      </c>
      <c r="AY168" s="7">
        <f t="shared" si="173"/>
        <v>1013</v>
      </c>
      <c r="AZ168" s="7">
        <f t="shared" si="173"/>
        <v>374</v>
      </c>
      <c r="BA168" s="47">
        <f t="shared" si="173"/>
        <v>400</v>
      </c>
      <c r="BB168" s="7">
        <f t="shared" si="173"/>
        <v>1612</v>
      </c>
      <c r="BC168" s="7">
        <f t="shared" si="173"/>
        <v>823</v>
      </c>
      <c r="BD168" s="7">
        <f t="shared" si="173"/>
        <v>650</v>
      </c>
      <c r="BE168" s="7">
        <f t="shared" si="173"/>
        <v>638</v>
      </c>
      <c r="BF168" s="7">
        <f t="shared" si="173"/>
        <v>2075</v>
      </c>
      <c r="BG168" s="7">
        <f t="shared" si="173"/>
        <v>712</v>
      </c>
      <c r="BH168" s="7">
        <f t="shared" si="173"/>
        <v>194</v>
      </c>
      <c r="BI168" s="7">
        <f t="shared" si="173"/>
        <v>1978</v>
      </c>
      <c r="BJ168" s="7">
        <f t="shared" si="173"/>
        <v>1383</v>
      </c>
      <c r="BK168" s="7">
        <f t="shared" si="173"/>
        <v>1939</v>
      </c>
      <c r="BL168" s="7">
        <f t="shared" si="173"/>
        <v>908</v>
      </c>
    </row>
    <row r="169" ht="13.5" customHeight="1">
      <c r="A169" s="51">
        <v>45794.0</v>
      </c>
      <c r="B169" s="37" t="s">
        <v>74</v>
      </c>
      <c r="C169" s="38"/>
      <c r="D169" s="39" t="s">
        <v>44</v>
      </c>
      <c r="E169" s="40">
        <f t="shared" si="2"/>
        <v>650</v>
      </c>
      <c r="F169" s="41">
        <v>3.0</v>
      </c>
      <c r="G169" s="41">
        <v>13.0</v>
      </c>
      <c r="H169" s="42">
        <f t="shared" si="22"/>
        <v>22</v>
      </c>
      <c r="I169" s="38"/>
      <c r="J169" s="43" t="s">
        <v>43</v>
      </c>
      <c r="K169" s="40">
        <f t="shared" si="4"/>
        <v>603</v>
      </c>
      <c r="L169" s="44">
        <v>0.0</v>
      </c>
      <c r="M169" s="44">
        <v>23.0</v>
      </c>
      <c r="N169" s="42">
        <f t="shared" si="5"/>
        <v>23</v>
      </c>
      <c r="O169" s="38"/>
      <c r="P169" s="45" t="s">
        <v>72</v>
      </c>
      <c r="Q169" s="38"/>
      <c r="R169" s="45">
        <f>MIN(Rules!$E$2,(MAX(H169/N169,N169/H169)))</f>
        <v>1.045454545</v>
      </c>
      <c r="S169" s="45">
        <f>VLOOKUP(B169,Rules!A:B,2,FALSE)</f>
        <v>50</v>
      </c>
      <c r="T169" s="38"/>
      <c r="U169" s="46">
        <f>1/(10^(-(E169+(IF(P169="Y",Rules!$I$2,0))-K169)/Rules!$E$12)+1)</f>
        <v>0.7124306502</v>
      </c>
      <c r="V169" s="47">
        <f t="shared" si="6"/>
        <v>-37</v>
      </c>
      <c r="W169" s="47">
        <f t="shared" si="7"/>
        <v>37</v>
      </c>
      <c r="X169" s="47"/>
      <c r="Y169" s="47"/>
      <c r="Z169" s="48"/>
      <c r="AA169" s="7">
        <f t="shared" ref="AA169:BL169" si="174">IF($D169=AA$1,$E169+$V169,(IF($J169=AA$1,$K169+$W169,AA168)))</f>
        <v>1493</v>
      </c>
      <c r="AB169" s="7">
        <f t="shared" si="174"/>
        <v>640</v>
      </c>
      <c r="AC169" s="7">
        <f t="shared" si="174"/>
        <v>1524</v>
      </c>
      <c r="AD169" s="7">
        <f t="shared" si="174"/>
        <v>531</v>
      </c>
      <c r="AE169" s="7">
        <f t="shared" si="174"/>
        <v>2096</v>
      </c>
      <c r="AF169" s="7">
        <f t="shared" si="174"/>
        <v>2308</v>
      </c>
      <c r="AG169" s="7">
        <f t="shared" si="174"/>
        <v>1214</v>
      </c>
      <c r="AH169" s="7">
        <f t="shared" si="174"/>
        <v>1038</v>
      </c>
      <c r="AI169" s="7">
        <f t="shared" si="174"/>
        <v>1262</v>
      </c>
      <c r="AJ169" s="7">
        <f t="shared" si="174"/>
        <v>1934</v>
      </c>
      <c r="AK169" s="7">
        <f t="shared" si="174"/>
        <v>446</v>
      </c>
      <c r="AL169" s="7">
        <f t="shared" si="174"/>
        <v>717</v>
      </c>
      <c r="AM169" s="7">
        <f t="shared" si="174"/>
        <v>2066</v>
      </c>
      <c r="AN169" s="7">
        <f t="shared" si="174"/>
        <v>1234</v>
      </c>
      <c r="AO169" s="7">
        <f t="shared" si="174"/>
        <v>1432</v>
      </c>
      <c r="AP169" s="7">
        <f t="shared" si="174"/>
        <v>2171</v>
      </c>
      <c r="AQ169" s="7">
        <f t="shared" si="174"/>
        <v>48</v>
      </c>
      <c r="AR169" s="7">
        <f t="shared" si="174"/>
        <v>1528</v>
      </c>
      <c r="AS169" s="7">
        <f t="shared" si="174"/>
        <v>217</v>
      </c>
      <c r="AT169" s="7">
        <f t="shared" si="174"/>
        <v>2263</v>
      </c>
      <c r="AU169" s="7">
        <f t="shared" si="174"/>
        <v>1072</v>
      </c>
      <c r="AV169" s="7">
        <f t="shared" si="174"/>
        <v>364</v>
      </c>
      <c r="AW169" s="7">
        <f t="shared" si="174"/>
        <v>557</v>
      </c>
      <c r="AX169" s="7">
        <f t="shared" si="174"/>
        <v>1017</v>
      </c>
      <c r="AY169" s="7">
        <f t="shared" si="174"/>
        <v>1013</v>
      </c>
      <c r="AZ169" s="7">
        <f t="shared" si="174"/>
        <v>374</v>
      </c>
      <c r="BA169" s="47">
        <f t="shared" si="174"/>
        <v>400</v>
      </c>
      <c r="BB169" s="7">
        <f t="shared" si="174"/>
        <v>1612</v>
      </c>
      <c r="BC169" s="7">
        <f t="shared" si="174"/>
        <v>823</v>
      </c>
      <c r="BD169" s="7">
        <f t="shared" si="174"/>
        <v>613</v>
      </c>
      <c r="BE169" s="7">
        <f t="shared" si="174"/>
        <v>638</v>
      </c>
      <c r="BF169" s="7">
        <f t="shared" si="174"/>
        <v>2075</v>
      </c>
      <c r="BG169" s="7">
        <f t="shared" si="174"/>
        <v>712</v>
      </c>
      <c r="BH169" s="7">
        <f t="shared" si="174"/>
        <v>194</v>
      </c>
      <c r="BI169" s="7">
        <f t="shared" si="174"/>
        <v>1978</v>
      </c>
      <c r="BJ169" s="7">
        <f t="shared" si="174"/>
        <v>1383</v>
      </c>
      <c r="BK169" s="7">
        <f t="shared" si="174"/>
        <v>1939</v>
      </c>
      <c r="BL169" s="7">
        <f t="shared" si="174"/>
        <v>908</v>
      </c>
    </row>
    <row r="170" ht="13.5" customHeight="1">
      <c r="A170" s="51">
        <v>45794.0</v>
      </c>
      <c r="B170" s="37" t="s">
        <v>74</v>
      </c>
      <c r="C170" s="38"/>
      <c r="D170" s="39" t="s">
        <v>47</v>
      </c>
      <c r="E170" s="40">
        <f t="shared" si="2"/>
        <v>557</v>
      </c>
      <c r="F170" s="41">
        <v>0.0</v>
      </c>
      <c r="G170" s="41">
        <v>20.0</v>
      </c>
      <c r="H170" s="42">
        <f t="shared" si="22"/>
        <v>20</v>
      </c>
      <c r="I170" s="38"/>
      <c r="J170" s="43" t="s">
        <v>41</v>
      </c>
      <c r="K170" s="40">
        <f t="shared" si="4"/>
        <v>823</v>
      </c>
      <c r="L170" s="44">
        <v>4.0</v>
      </c>
      <c r="M170" s="44">
        <v>17.0</v>
      </c>
      <c r="N170" s="42">
        <f t="shared" si="5"/>
        <v>29</v>
      </c>
      <c r="O170" s="38"/>
      <c r="P170" s="45" t="s">
        <v>72</v>
      </c>
      <c r="Q170" s="38"/>
      <c r="R170" s="45">
        <f>MIN(Rules!$E$2,(MAX(H170/N170,N170/H170)))</f>
        <v>1.45</v>
      </c>
      <c r="S170" s="45">
        <f>VLOOKUP(B170,Rules!A:B,2,FALSE)</f>
        <v>50</v>
      </c>
      <c r="T170" s="38"/>
      <c r="U170" s="46">
        <f>1/(10^(-(E170+(IF(P170="Y",Rules!$I$2,0))-K170)/Rules!$E$12)+1)</f>
        <v>0.3695378988</v>
      </c>
      <c r="V170" s="47">
        <f t="shared" si="6"/>
        <v>-27</v>
      </c>
      <c r="W170" s="47">
        <f t="shared" si="7"/>
        <v>27</v>
      </c>
      <c r="X170" s="47"/>
      <c r="Y170" s="47"/>
      <c r="Z170" s="48"/>
      <c r="AA170" s="7">
        <f t="shared" ref="AA170:BL170" si="175">IF($D170=AA$1,$E170+$V170,(IF($J170=AA$1,$K170+$W170,AA169)))</f>
        <v>1493</v>
      </c>
      <c r="AB170" s="7">
        <f t="shared" si="175"/>
        <v>640</v>
      </c>
      <c r="AC170" s="7">
        <f t="shared" si="175"/>
        <v>1524</v>
      </c>
      <c r="AD170" s="7">
        <f t="shared" si="175"/>
        <v>531</v>
      </c>
      <c r="AE170" s="7">
        <f t="shared" si="175"/>
        <v>2096</v>
      </c>
      <c r="AF170" s="7">
        <f t="shared" si="175"/>
        <v>2308</v>
      </c>
      <c r="AG170" s="7">
        <f t="shared" si="175"/>
        <v>1214</v>
      </c>
      <c r="AH170" s="7">
        <f t="shared" si="175"/>
        <v>1038</v>
      </c>
      <c r="AI170" s="7">
        <f t="shared" si="175"/>
        <v>1262</v>
      </c>
      <c r="AJ170" s="7">
        <f t="shared" si="175"/>
        <v>1934</v>
      </c>
      <c r="AK170" s="7">
        <f t="shared" si="175"/>
        <v>446</v>
      </c>
      <c r="AL170" s="7">
        <f t="shared" si="175"/>
        <v>717</v>
      </c>
      <c r="AM170" s="7">
        <f t="shared" si="175"/>
        <v>2066</v>
      </c>
      <c r="AN170" s="7">
        <f t="shared" si="175"/>
        <v>1234</v>
      </c>
      <c r="AO170" s="7">
        <f t="shared" si="175"/>
        <v>1432</v>
      </c>
      <c r="AP170" s="7">
        <f t="shared" si="175"/>
        <v>2171</v>
      </c>
      <c r="AQ170" s="7">
        <f t="shared" si="175"/>
        <v>48</v>
      </c>
      <c r="AR170" s="7">
        <f t="shared" si="175"/>
        <v>1528</v>
      </c>
      <c r="AS170" s="7">
        <f t="shared" si="175"/>
        <v>217</v>
      </c>
      <c r="AT170" s="7">
        <f t="shared" si="175"/>
        <v>2263</v>
      </c>
      <c r="AU170" s="7">
        <f t="shared" si="175"/>
        <v>1072</v>
      </c>
      <c r="AV170" s="7">
        <f t="shared" si="175"/>
        <v>364</v>
      </c>
      <c r="AW170" s="7">
        <f t="shared" si="175"/>
        <v>530</v>
      </c>
      <c r="AX170" s="7">
        <f t="shared" si="175"/>
        <v>1017</v>
      </c>
      <c r="AY170" s="7">
        <f t="shared" si="175"/>
        <v>1013</v>
      </c>
      <c r="AZ170" s="7">
        <f t="shared" si="175"/>
        <v>374</v>
      </c>
      <c r="BA170" s="47">
        <f t="shared" si="175"/>
        <v>400</v>
      </c>
      <c r="BB170" s="7">
        <f t="shared" si="175"/>
        <v>1612</v>
      </c>
      <c r="BC170" s="7">
        <f t="shared" si="175"/>
        <v>850</v>
      </c>
      <c r="BD170" s="7">
        <f t="shared" si="175"/>
        <v>613</v>
      </c>
      <c r="BE170" s="7">
        <f t="shared" si="175"/>
        <v>638</v>
      </c>
      <c r="BF170" s="7">
        <f t="shared" si="175"/>
        <v>2075</v>
      </c>
      <c r="BG170" s="7">
        <f t="shared" si="175"/>
        <v>712</v>
      </c>
      <c r="BH170" s="7">
        <f t="shared" si="175"/>
        <v>194</v>
      </c>
      <c r="BI170" s="7">
        <f t="shared" si="175"/>
        <v>1978</v>
      </c>
      <c r="BJ170" s="7">
        <f t="shared" si="175"/>
        <v>1383</v>
      </c>
      <c r="BK170" s="7">
        <f t="shared" si="175"/>
        <v>1939</v>
      </c>
      <c r="BL170" s="7">
        <f t="shared" si="175"/>
        <v>908</v>
      </c>
    </row>
    <row r="171" ht="13.5" customHeight="1">
      <c r="A171" s="51">
        <v>45794.0</v>
      </c>
      <c r="B171" s="37" t="s">
        <v>74</v>
      </c>
      <c r="C171" s="38"/>
      <c r="D171" s="39" t="s">
        <v>53</v>
      </c>
      <c r="E171" s="40">
        <f t="shared" si="2"/>
        <v>194</v>
      </c>
      <c r="F171" s="41">
        <v>4.0</v>
      </c>
      <c r="G171" s="41">
        <v>13.0</v>
      </c>
      <c r="H171" s="42">
        <f t="shared" si="22"/>
        <v>25</v>
      </c>
      <c r="I171" s="38"/>
      <c r="J171" s="43" t="s">
        <v>54</v>
      </c>
      <c r="K171" s="40">
        <f t="shared" si="4"/>
        <v>48</v>
      </c>
      <c r="L171" s="44">
        <v>0.0</v>
      </c>
      <c r="M171" s="44">
        <v>26.0</v>
      </c>
      <c r="N171" s="42">
        <f t="shared" si="5"/>
        <v>26</v>
      </c>
      <c r="O171" s="38"/>
      <c r="P171" s="45" t="s">
        <v>72</v>
      </c>
      <c r="Q171" s="38"/>
      <c r="R171" s="45">
        <f>MIN(Rules!$E$2,(MAX(H171/N171,N171/H171)))</f>
        <v>1.04</v>
      </c>
      <c r="S171" s="45">
        <f>VLOOKUP(B171,Rules!A:B,2,FALSE)</f>
        <v>50</v>
      </c>
      <c r="T171" s="38"/>
      <c r="U171" s="46">
        <f>1/(10^(-(E171+(IF(P171="Y",Rules!$I$2,0))-K171)/Rules!$E$12)+1)</f>
        <v>0.7962679947</v>
      </c>
      <c r="V171" s="47">
        <f t="shared" si="6"/>
        <v>-41</v>
      </c>
      <c r="W171" s="47">
        <f t="shared" si="7"/>
        <v>41</v>
      </c>
      <c r="X171" s="47"/>
      <c r="Y171" s="47"/>
      <c r="Z171" s="48"/>
      <c r="AA171" s="7">
        <f t="shared" ref="AA171:BL171" si="176">IF($D171=AA$1,$E171+$V171,(IF($J171=AA$1,$K171+$W171,AA170)))</f>
        <v>1493</v>
      </c>
      <c r="AB171" s="7">
        <f t="shared" si="176"/>
        <v>640</v>
      </c>
      <c r="AC171" s="7">
        <f t="shared" si="176"/>
        <v>1524</v>
      </c>
      <c r="AD171" s="7">
        <f t="shared" si="176"/>
        <v>531</v>
      </c>
      <c r="AE171" s="7">
        <f t="shared" si="176"/>
        <v>2096</v>
      </c>
      <c r="AF171" s="7">
        <f t="shared" si="176"/>
        <v>2308</v>
      </c>
      <c r="AG171" s="7">
        <f t="shared" si="176"/>
        <v>1214</v>
      </c>
      <c r="AH171" s="7">
        <f t="shared" si="176"/>
        <v>1038</v>
      </c>
      <c r="AI171" s="7">
        <f t="shared" si="176"/>
        <v>1262</v>
      </c>
      <c r="AJ171" s="7">
        <f t="shared" si="176"/>
        <v>1934</v>
      </c>
      <c r="AK171" s="7">
        <f t="shared" si="176"/>
        <v>446</v>
      </c>
      <c r="AL171" s="7">
        <f t="shared" si="176"/>
        <v>717</v>
      </c>
      <c r="AM171" s="7">
        <f t="shared" si="176"/>
        <v>2066</v>
      </c>
      <c r="AN171" s="7">
        <f t="shared" si="176"/>
        <v>1234</v>
      </c>
      <c r="AO171" s="7">
        <f t="shared" si="176"/>
        <v>1432</v>
      </c>
      <c r="AP171" s="7">
        <f t="shared" si="176"/>
        <v>2171</v>
      </c>
      <c r="AQ171" s="7">
        <f t="shared" si="176"/>
        <v>89</v>
      </c>
      <c r="AR171" s="7">
        <f t="shared" si="176"/>
        <v>1528</v>
      </c>
      <c r="AS171" s="7">
        <f t="shared" si="176"/>
        <v>217</v>
      </c>
      <c r="AT171" s="7">
        <f t="shared" si="176"/>
        <v>2263</v>
      </c>
      <c r="AU171" s="7">
        <f t="shared" si="176"/>
        <v>1072</v>
      </c>
      <c r="AV171" s="7">
        <f t="shared" si="176"/>
        <v>364</v>
      </c>
      <c r="AW171" s="7">
        <f t="shared" si="176"/>
        <v>530</v>
      </c>
      <c r="AX171" s="7">
        <f t="shared" si="176"/>
        <v>1017</v>
      </c>
      <c r="AY171" s="7">
        <f t="shared" si="176"/>
        <v>1013</v>
      </c>
      <c r="AZ171" s="7">
        <f t="shared" si="176"/>
        <v>374</v>
      </c>
      <c r="BA171" s="47">
        <f t="shared" si="176"/>
        <v>400</v>
      </c>
      <c r="BB171" s="7">
        <f t="shared" si="176"/>
        <v>1612</v>
      </c>
      <c r="BC171" s="7">
        <f t="shared" si="176"/>
        <v>850</v>
      </c>
      <c r="BD171" s="7">
        <f t="shared" si="176"/>
        <v>613</v>
      </c>
      <c r="BE171" s="7">
        <f t="shared" si="176"/>
        <v>638</v>
      </c>
      <c r="BF171" s="7">
        <f t="shared" si="176"/>
        <v>2075</v>
      </c>
      <c r="BG171" s="7">
        <f t="shared" si="176"/>
        <v>712</v>
      </c>
      <c r="BH171" s="7">
        <f t="shared" si="176"/>
        <v>153</v>
      </c>
      <c r="BI171" s="7">
        <f t="shared" si="176"/>
        <v>1978</v>
      </c>
      <c r="BJ171" s="7">
        <f t="shared" si="176"/>
        <v>1383</v>
      </c>
      <c r="BK171" s="7">
        <f t="shared" si="176"/>
        <v>1939</v>
      </c>
      <c r="BL171" s="7">
        <f t="shared" si="176"/>
        <v>908</v>
      </c>
    </row>
    <row r="172" ht="13.5" customHeight="1">
      <c r="A172" s="51">
        <v>45794.0</v>
      </c>
      <c r="B172" s="37" t="s">
        <v>74</v>
      </c>
      <c r="C172" s="38"/>
      <c r="D172" s="39" t="s">
        <v>51</v>
      </c>
      <c r="E172" s="40">
        <f t="shared" si="2"/>
        <v>374</v>
      </c>
      <c r="F172" s="41">
        <v>2.0</v>
      </c>
      <c r="G172" s="41">
        <v>20.0</v>
      </c>
      <c r="H172" s="42">
        <f t="shared" si="22"/>
        <v>26</v>
      </c>
      <c r="I172" s="38"/>
      <c r="J172" s="43" t="s">
        <v>50</v>
      </c>
      <c r="K172" s="40">
        <f t="shared" si="4"/>
        <v>364</v>
      </c>
      <c r="L172" s="44">
        <v>2.0</v>
      </c>
      <c r="M172" s="44">
        <v>20.0</v>
      </c>
      <c r="N172" s="42">
        <f t="shared" si="5"/>
        <v>26</v>
      </c>
      <c r="O172" s="38"/>
      <c r="P172" s="45" t="s">
        <v>72</v>
      </c>
      <c r="Q172" s="38"/>
      <c r="R172" s="45">
        <f>MIN(Rules!$E$2,(MAX(H172/N172,N172/H172)))</f>
        <v>1</v>
      </c>
      <c r="S172" s="45">
        <f>VLOOKUP(B172,Rules!A:B,2,FALSE)</f>
        <v>50</v>
      </c>
      <c r="T172" s="38"/>
      <c r="U172" s="46">
        <f>1/(10^(-(E172+(IF(P172="Y",Rules!$I$2,0))-K172)/Rules!$E$12)+1)</f>
        <v>0.6763016695</v>
      </c>
      <c r="V172" s="47">
        <f t="shared" si="6"/>
        <v>-9</v>
      </c>
      <c r="W172" s="47">
        <f t="shared" si="7"/>
        <v>9</v>
      </c>
      <c r="X172" s="47"/>
      <c r="Y172" s="47"/>
      <c r="Z172" s="48"/>
      <c r="AA172" s="7">
        <f t="shared" ref="AA172:BL172" si="177">IF($D172=AA$1,$E172+$V172,(IF($J172=AA$1,$K172+$W172,AA171)))</f>
        <v>1493</v>
      </c>
      <c r="AB172" s="7">
        <f t="shared" si="177"/>
        <v>640</v>
      </c>
      <c r="AC172" s="7">
        <f t="shared" si="177"/>
        <v>1524</v>
      </c>
      <c r="AD172" s="7">
        <f t="shared" si="177"/>
        <v>531</v>
      </c>
      <c r="AE172" s="7">
        <f t="shared" si="177"/>
        <v>2096</v>
      </c>
      <c r="AF172" s="7">
        <f t="shared" si="177"/>
        <v>2308</v>
      </c>
      <c r="AG172" s="7">
        <f t="shared" si="177"/>
        <v>1214</v>
      </c>
      <c r="AH172" s="7">
        <f t="shared" si="177"/>
        <v>1038</v>
      </c>
      <c r="AI172" s="7">
        <f t="shared" si="177"/>
        <v>1262</v>
      </c>
      <c r="AJ172" s="7">
        <f t="shared" si="177"/>
        <v>1934</v>
      </c>
      <c r="AK172" s="7">
        <f t="shared" si="177"/>
        <v>446</v>
      </c>
      <c r="AL172" s="7">
        <f t="shared" si="177"/>
        <v>717</v>
      </c>
      <c r="AM172" s="7">
        <f t="shared" si="177"/>
        <v>2066</v>
      </c>
      <c r="AN172" s="7">
        <f t="shared" si="177"/>
        <v>1234</v>
      </c>
      <c r="AO172" s="7">
        <f t="shared" si="177"/>
        <v>1432</v>
      </c>
      <c r="AP172" s="7">
        <f t="shared" si="177"/>
        <v>2171</v>
      </c>
      <c r="AQ172" s="7">
        <f t="shared" si="177"/>
        <v>89</v>
      </c>
      <c r="AR172" s="7">
        <f t="shared" si="177"/>
        <v>1528</v>
      </c>
      <c r="AS172" s="7">
        <f t="shared" si="177"/>
        <v>217</v>
      </c>
      <c r="AT172" s="7">
        <f t="shared" si="177"/>
        <v>2263</v>
      </c>
      <c r="AU172" s="7">
        <f t="shared" si="177"/>
        <v>1072</v>
      </c>
      <c r="AV172" s="7">
        <f t="shared" si="177"/>
        <v>373</v>
      </c>
      <c r="AW172" s="7">
        <f t="shared" si="177"/>
        <v>530</v>
      </c>
      <c r="AX172" s="7">
        <f t="shared" si="177"/>
        <v>1017</v>
      </c>
      <c r="AY172" s="7">
        <f t="shared" si="177"/>
        <v>1013</v>
      </c>
      <c r="AZ172" s="7">
        <f t="shared" si="177"/>
        <v>365</v>
      </c>
      <c r="BA172" s="47">
        <f t="shared" si="177"/>
        <v>400</v>
      </c>
      <c r="BB172" s="7">
        <f t="shared" si="177"/>
        <v>1612</v>
      </c>
      <c r="BC172" s="7">
        <f t="shared" si="177"/>
        <v>850</v>
      </c>
      <c r="BD172" s="7">
        <f t="shared" si="177"/>
        <v>613</v>
      </c>
      <c r="BE172" s="7">
        <f t="shared" si="177"/>
        <v>638</v>
      </c>
      <c r="BF172" s="7">
        <f t="shared" si="177"/>
        <v>2075</v>
      </c>
      <c r="BG172" s="7">
        <f t="shared" si="177"/>
        <v>712</v>
      </c>
      <c r="BH172" s="7">
        <f t="shared" si="177"/>
        <v>153</v>
      </c>
      <c r="BI172" s="7">
        <f t="shared" si="177"/>
        <v>1978</v>
      </c>
      <c r="BJ172" s="7">
        <f t="shared" si="177"/>
        <v>1383</v>
      </c>
      <c r="BK172" s="7">
        <f t="shared" si="177"/>
        <v>1939</v>
      </c>
      <c r="BL172" s="7">
        <f t="shared" si="177"/>
        <v>908</v>
      </c>
    </row>
    <row r="173" ht="13.5" customHeight="1">
      <c r="A173" s="51">
        <v>45794.0</v>
      </c>
      <c r="B173" s="37" t="s">
        <v>74</v>
      </c>
      <c r="C173" s="38"/>
      <c r="D173" s="39" t="s">
        <v>49</v>
      </c>
      <c r="E173" s="40">
        <f t="shared" si="2"/>
        <v>531</v>
      </c>
      <c r="F173" s="41">
        <v>1.0</v>
      </c>
      <c r="G173" s="41">
        <v>10.0</v>
      </c>
      <c r="H173" s="42">
        <f t="shared" si="22"/>
        <v>13</v>
      </c>
      <c r="I173" s="38"/>
      <c r="J173" s="43" t="s">
        <v>52</v>
      </c>
      <c r="K173" s="40">
        <f t="shared" si="4"/>
        <v>217</v>
      </c>
      <c r="L173" s="44">
        <v>2.0</v>
      </c>
      <c r="M173" s="44">
        <v>15.0</v>
      </c>
      <c r="N173" s="42">
        <f t="shared" si="5"/>
        <v>21</v>
      </c>
      <c r="O173" s="38"/>
      <c r="P173" s="45" t="s">
        <v>72</v>
      </c>
      <c r="Q173" s="38"/>
      <c r="R173" s="45">
        <f>MIN(Rules!$E$2,(MAX(H173/N173,N173/H173)))</f>
        <v>1.615384615</v>
      </c>
      <c r="S173" s="45">
        <f>VLOOKUP(B173,Rules!A:B,2,FALSE)</f>
        <v>50</v>
      </c>
      <c r="T173" s="38"/>
      <c r="U173" s="46">
        <f>1/(10^(-(E173+(IF(P173="Y",Rules!$I$2,0))-K173)/Rules!$E$12)+1)</f>
        <v>0.8944287312</v>
      </c>
      <c r="V173" s="47">
        <f t="shared" si="6"/>
        <v>-72</v>
      </c>
      <c r="W173" s="47">
        <f t="shared" si="7"/>
        <v>72</v>
      </c>
      <c r="X173" s="47"/>
      <c r="Y173" s="47"/>
      <c r="Z173" s="48"/>
      <c r="AA173" s="7">
        <f t="shared" ref="AA173:BL173" si="178">IF($D173=AA$1,$E173+$V173,(IF($J173=AA$1,$K173+$W173,AA172)))</f>
        <v>1493</v>
      </c>
      <c r="AB173" s="7">
        <f t="shared" si="178"/>
        <v>640</v>
      </c>
      <c r="AC173" s="7">
        <f t="shared" si="178"/>
        <v>1524</v>
      </c>
      <c r="AD173" s="7">
        <f t="shared" si="178"/>
        <v>459</v>
      </c>
      <c r="AE173" s="7">
        <f t="shared" si="178"/>
        <v>2096</v>
      </c>
      <c r="AF173" s="7">
        <f t="shared" si="178"/>
        <v>2308</v>
      </c>
      <c r="AG173" s="7">
        <f t="shared" si="178"/>
        <v>1214</v>
      </c>
      <c r="AH173" s="7">
        <f t="shared" si="178"/>
        <v>1038</v>
      </c>
      <c r="AI173" s="7">
        <f t="shared" si="178"/>
        <v>1262</v>
      </c>
      <c r="AJ173" s="7">
        <f t="shared" si="178"/>
        <v>1934</v>
      </c>
      <c r="AK173" s="7">
        <f t="shared" si="178"/>
        <v>446</v>
      </c>
      <c r="AL173" s="7">
        <f t="shared" si="178"/>
        <v>717</v>
      </c>
      <c r="AM173" s="7">
        <f t="shared" si="178"/>
        <v>2066</v>
      </c>
      <c r="AN173" s="7">
        <f t="shared" si="178"/>
        <v>1234</v>
      </c>
      <c r="AO173" s="7">
        <f t="shared" si="178"/>
        <v>1432</v>
      </c>
      <c r="AP173" s="7">
        <f t="shared" si="178"/>
        <v>2171</v>
      </c>
      <c r="AQ173" s="7">
        <f t="shared" si="178"/>
        <v>89</v>
      </c>
      <c r="AR173" s="7">
        <f t="shared" si="178"/>
        <v>1528</v>
      </c>
      <c r="AS173" s="7">
        <f t="shared" si="178"/>
        <v>289</v>
      </c>
      <c r="AT173" s="7">
        <f t="shared" si="178"/>
        <v>2263</v>
      </c>
      <c r="AU173" s="7">
        <f t="shared" si="178"/>
        <v>1072</v>
      </c>
      <c r="AV173" s="7">
        <f t="shared" si="178"/>
        <v>373</v>
      </c>
      <c r="AW173" s="7">
        <f t="shared" si="178"/>
        <v>530</v>
      </c>
      <c r="AX173" s="7">
        <f t="shared" si="178"/>
        <v>1017</v>
      </c>
      <c r="AY173" s="7">
        <f t="shared" si="178"/>
        <v>1013</v>
      </c>
      <c r="AZ173" s="7">
        <f t="shared" si="178"/>
        <v>365</v>
      </c>
      <c r="BA173" s="47">
        <f t="shared" si="178"/>
        <v>400</v>
      </c>
      <c r="BB173" s="7">
        <f t="shared" si="178"/>
        <v>1612</v>
      </c>
      <c r="BC173" s="7">
        <f t="shared" si="178"/>
        <v>850</v>
      </c>
      <c r="BD173" s="7">
        <f t="shared" si="178"/>
        <v>613</v>
      </c>
      <c r="BE173" s="7">
        <f t="shared" si="178"/>
        <v>638</v>
      </c>
      <c r="BF173" s="7">
        <f t="shared" si="178"/>
        <v>2075</v>
      </c>
      <c r="BG173" s="7">
        <f t="shared" si="178"/>
        <v>712</v>
      </c>
      <c r="BH173" s="7">
        <f t="shared" si="178"/>
        <v>153</v>
      </c>
      <c r="BI173" s="7">
        <f t="shared" si="178"/>
        <v>1978</v>
      </c>
      <c r="BJ173" s="7">
        <f t="shared" si="178"/>
        <v>1383</v>
      </c>
      <c r="BK173" s="7">
        <f t="shared" si="178"/>
        <v>1939</v>
      </c>
      <c r="BL173" s="7">
        <f t="shared" si="178"/>
        <v>908</v>
      </c>
    </row>
    <row r="174" ht="13.5" customHeight="1">
      <c r="A174" s="51">
        <v>45795.0</v>
      </c>
      <c r="B174" s="37" t="s">
        <v>75</v>
      </c>
      <c r="C174" s="38"/>
      <c r="D174" s="39" t="s">
        <v>22</v>
      </c>
      <c r="E174" s="40">
        <f t="shared" si="2"/>
        <v>2171</v>
      </c>
      <c r="F174" s="41">
        <v>5.0</v>
      </c>
      <c r="G174" s="41">
        <v>19.0</v>
      </c>
      <c r="H174" s="42">
        <f t="shared" si="22"/>
        <v>34</v>
      </c>
      <c r="I174" s="38"/>
      <c r="J174" s="43" t="s">
        <v>26</v>
      </c>
      <c r="K174" s="40">
        <f t="shared" si="4"/>
        <v>1934</v>
      </c>
      <c r="L174" s="44">
        <v>3.0</v>
      </c>
      <c r="M174" s="44">
        <v>21.0</v>
      </c>
      <c r="N174" s="42">
        <f t="shared" si="5"/>
        <v>30</v>
      </c>
      <c r="O174" s="38"/>
      <c r="P174" s="45" t="s">
        <v>72</v>
      </c>
      <c r="Q174" s="38"/>
      <c r="R174" s="45">
        <f>MIN(Rules!$E$2,(MAX(H174/N174,N174/H174)))</f>
        <v>1.133333333</v>
      </c>
      <c r="S174" s="45">
        <f>VLOOKUP(B174,Rules!A:B,2,FALSE)</f>
        <v>60</v>
      </c>
      <c r="T174" s="38"/>
      <c r="U174" s="46">
        <f>1/(10^(-(E174+(IF(P174="Y",Rules!$I$2,0))-K174)/Rules!$E$12)+1)</f>
        <v>0.8559684151</v>
      </c>
      <c r="V174" s="47">
        <f t="shared" si="6"/>
        <v>10</v>
      </c>
      <c r="W174" s="47">
        <f t="shared" si="7"/>
        <v>-10</v>
      </c>
      <c r="X174" s="47"/>
      <c r="Y174" s="47"/>
      <c r="Z174" s="48"/>
      <c r="AA174" s="7">
        <f t="shared" ref="AA174:BL174" si="179">IF($D174=AA$1,$E174+$V174,(IF($J174=AA$1,$K174+$W174,AA173)))</f>
        <v>1493</v>
      </c>
      <c r="AB174" s="7">
        <f t="shared" si="179"/>
        <v>640</v>
      </c>
      <c r="AC174" s="7">
        <f t="shared" si="179"/>
        <v>1524</v>
      </c>
      <c r="AD174" s="7">
        <f t="shared" si="179"/>
        <v>459</v>
      </c>
      <c r="AE174" s="7">
        <f t="shared" si="179"/>
        <v>2096</v>
      </c>
      <c r="AF174" s="7">
        <f t="shared" si="179"/>
        <v>2308</v>
      </c>
      <c r="AG174" s="7">
        <f t="shared" si="179"/>
        <v>1214</v>
      </c>
      <c r="AH174" s="7">
        <f t="shared" si="179"/>
        <v>1038</v>
      </c>
      <c r="AI174" s="7">
        <f t="shared" si="179"/>
        <v>1262</v>
      </c>
      <c r="AJ174" s="7">
        <f t="shared" si="179"/>
        <v>1924</v>
      </c>
      <c r="AK174" s="7">
        <f t="shared" si="179"/>
        <v>446</v>
      </c>
      <c r="AL174" s="7">
        <f t="shared" si="179"/>
        <v>717</v>
      </c>
      <c r="AM174" s="7">
        <f t="shared" si="179"/>
        <v>2066</v>
      </c>
      <c r="AN174" s="7">
        <f t="shared" si="179"/>
        <v>1234</v>
      </c>
      <c r="AO174" s="7">
        <f t="shared" si="179"/>
        <v>1432</v>
      </c>
      <c r="AP174" s="7">
        <f t="shared" si="179"/>
        <v>2181</v>
      </c>
      <c r="AQ174" s="7">
        <f t="shared" si="179"/>
        <v>89</v>
      </c>
      <c r="AR174" s="7">
        <f t="shared" si="179"/>
        <v>1528</v>
      </c>
      <c r="AS174" s="7">
        <f t="shared" si="179"/>
        <v>289</v>
      </c>
      <c r="AT174" s="7">
        <f t="shared" si="179"/>
        <v>2263</v>
      </c>
      <c r="AU174" s="7">
        <f t="shared" si="179"/>
        <v>1072</v>
      </c>
      <c r="AV174" s="7">
        <f t="shared" si="179"/>
        <v>373</v>
      </c>
      <c r="AW174" s="7">
        <f t="shared" si="179"/>
        <v>530</v>
      </c>
      <c r="AX174" s="7">
        <f t="shared" si="179"/>
        <v>1017</v>
      </c>
      <c r="AY174" s="7">
        <f t="shared" si="179"/>
        <v>1013</v>
      </c>
      <c r="AZ174" s="7">
        <f t="shared" si="179"/>
        <v>365</v>
      </c>
      <c r="BA174" s="47">
        <f t="shared" si="179"/>
        <v>400</v>
      </c>
      <c r="BB174" s="7">
        <f t="shared" si="179"/>
        <v>1612</v>
      </c>
      <c r="BC174" s="7">
        <f t="shared" si="179"/>
        <v>850</v>
      </c>
      <c r="BD174" s="7">
        <f t="shared" si="179"/>
        <v>613</v>
      </c>
      <c r="BE174" s="7">
        <f t="shared" si="179"/>
        <v>638</v>
      </c>
      <c r="BF174" s="7">
        <f t="shared" si="179"/>
        <v>2075</v>
      </c>
      <c r="BG174" s="7">
        <f t="shared" si="179"/>
        <v>712</v>
      </c>
      <c r="BH174" s="7">
        <f t="shared" si="179"/>
        <v>153</v>
      </c>
      <c r="BI174" s="7">
        <f t="shared" si="179"/>
        <v>1978</v>
      </c>
      <c r="BJ174" s="7">
        <f t="shared" si="179"/>
        <v>1383</v>
      </c>
      <c r="BK174" s="7">
        <f t="shared" si="179"/>
        <v>1939</v>
      </c>
      <c r="BL174" s="7">
        <f t="shared" si="179"/>
        <v>908</v>
      </c>
    </row>
    <row r="175" ht="13.5" customHeight="1">
      <c r="A175" s="51">
        <v>45795.0</v>
      </c>
      <c r="B175" s="37" t="s">
        <v>75</v>
      </c>
      <c r="C175" s="38"/>
      <c r="D175" s="39" t="s">
        <v>18</v>
      </c>
      <c r="E175" s="40">
        <f t="shared" si="2"/>
        <v>2075</v>
      </c>
      <c r="F175" s="41">
        <v>1.0</v>
      </c>
      <c r="G175" s="41">
        <v>30.0</v>
      </c>
      <c r="H175" s="42">
        <f t="shared" si="22"/>
        <v>33</v>
      </c>
      <c r="I175" s="38"/>
      <c r="J175" s="43" t="s">
        <v>25</v>
      </c>
      <c r="K175" s="40">
        <f t="shared" si="4"/>
        <v>1978</v>
      </c>
      <c r="L175" s="44">
        <v>1.0</v>
      </c>
      <c r="M175" s="44">
        <v>21.0</v>
      </c>
      <c r="N175" s="42">
        <f t="shared" si="5"/>
        <v>24</v>
      </c>
      <c r="O175" s="38"/>
      <c r="P175" s="45" t="s">
        <v>72</v>
      </c>
      <c r="Q175" s="38"/>
      <c r="R175" s="45">
        <f>MIN(Rules!$E$2,(MAX(H175/N175,N175/H175)))</f>
        <v>1.375</v>
      </c>
      <c r="S175" s="45">
        <f>VLOOKUP(B175,Rules!A:B,2,FALSE)</f>
        <v>60</v>
      </c>
      <c r="T175" s="38"/>
      <c r="U175" s="46">
        <f>1/(10^(-(E175+(IF(P175="Y",Rules!$I$2,0))-K175)/Rules!$E$12)+1)</f>
        <v>0.7572161187</v>
      </c>
      <c r="V175" s="47">
        <f t="shared" si="6"/>
        <v>20</v>
      </c>
      <c r="W175" s="47">
        <f t="shared" si="7"/>
        <v>-20</v>
      </c>
      <c r="X175" s="47"/>
      <c r="Y175" s="47"/>
      <c r="Z175" s="48"/>
      <c r="AA175" s="7">
        <f t="shared" ref="AA175:BL175" si="180">IF($D175=AA$1,$E175+$V175,(IF($J175=AA$1,$K175+$W175,AA174)))</f>
        <v>1493</v>
      </c>
      <c r="AB175" s="7">
        <f t="shared" si="180"/>
        <v>640</v>
      </c>
      <c r="AC175" s="7">
        <f t="shared" si="180"/>
        <v>1524</v>
      </c>
      <c r="AD175" s="7">
        <f t="shared" si="180"/>
        <v>459</v>
      </c>
      <c r="AE175" s="7">
        <f t="shared" si="180"/>
        <v>2096</v>
      </c>
      <c r="AF175" s="7">
        <f t="shared" si="180"/>
        <v>2308</v>
      </c>
      <c r="AG175" s="7">
        <f t="shared" si="180"/>
        <v>1214</v>
      </c>
      <c r="AH175" s="7">
        <f t="shared" si="180"/>
        <v>1038</v>
      </c>
      <c r="AI175" s="7">
        <f t="shared" si="180"/>
        <v>1262</v>
      </c>
      <c r="AJ175" s="7">
        <f t="shared" si="180"/>
        <v>1924</v>
      </c>
      <c r="AK175" s="7">
        <f t="shared" si="180"/>
        <v>446</v>
      </c>
      <c r="AL175" s="7">
        <f t="shared" si="180"/>
        <v>717</v>
      </c>
      <c r="AM175" s="7">
        <f t="shared" si="180"/>
        <v>2066</v>
      </c>
      <c r="AN175" s="7">
        <f t="shared" si="180"/>
        <v>1234</v>
      </c>
      <c r="AO175" s="7">
        <f t="shared" si="180"/>
        <v>1432</v>
      </c>
      <c r="AP175" s="7">
        <f t="shared" si="180"/>
        <v>2181</v>
      </c>
      <c r="AQ175" s="7">
        <f t="shared" si="180"/>
        <v>89</v>
      </c>
      <c r="AR175" s="7">
        <f t="shared" si="180"/>
        <v>1528</v>
      </c>
      <c r="AS175" s="7">
        <f t="shared" si="180"/>
        <v>289</v>
      </c>
      <c r="AT175" s="7">
        <f t="shared" si="180"/>
        <v>2263</v>
      </c>
      <c r="AU175" s="7">
        <f t="shared" si="180"/>
        <v>1072</v>
      </c>
      <c r="AV175" s="7">
        <f t="shared" si="180"/>
        <v>373</v>
      </c>
      <c r="AW175" s="7">
        <f t="shared" si="180"/>
        <v>530</v>
      </c>
      <c r="AX175" s="7">
        <f t="shared" si="180"/>
        <v>1017</v>
      </c>
      <c r="AY175" s="7">
        <f t="shared" si="180"/>
        <v>1013</v>
      </c>
      <c r="AZ175" s="7">
        <f t="shared" si="180"/>
        <v>365</v>
      </c>
      <c r="BA175" s="47">
        <f t="shared" si="180"/>
        <v>400</v>
      </c>
      <c r="BB175" s="7">
        <f t="shared" si="180"/>
        <v>1612</v>
      </c>
      <c r="BC175" s="7">
        <f t="shared" si="180"/>
        <v>850</v>
      </c>
      <c r="BD175" s="7">
        <f t="shared" si="180"/>
        <v>613</v>
      </c>
      <c r="BE175" s="7">
        <f t="shared" si="180"/>
        <v>638</v>
      </c>
      <c r="BF175" s="7">
        <f t="shared" si="180"/>
        <v>2095</v>
      </c>
      <c r="BG175" s="7">
        <f t="shared" si="180"/>
        <v>712</v>
      </c>
      <c r="BH175" s="7">
        <f t="shared" si="180"/>
        <v>153</v>
      </c>
      <c r="BI175" s="7">
        <f t="shared" si="180"/>
        <v>1958</v>
      </c>
      <c r="BJ175" s="7">
        <f t="shared" si="180"/>
        <v>1383</v>
      </c>
      <c r="BK175" s="7">
        <f t="shared" si="180"/>
        <v>1939</v>
      </c>
      <c r="BL175" s="7">
        <f t="shared" si="180"/>
        <v>908</v>
      </c>
    </row>
    <row r="176" ht="13.5" customHeight="1">
      <c r="A176" s="51">
        <v>45795.0</v>
      </c>
      <c r="B176" s="37" t="s">
        <v>75</v>
      </c>
      <c r="C176" s="38"/>
      <c r="D176" s="39" t="s">
        <v>20</v>
      </c>
      <c r="E176" s="40">
        <f t="shared" si="2"/>
        <v>2263</v>
      </c>
      <c r="F176" s="41">
        <v>3.0</v>
      </c>
      <c r="G176" s="41">
        <v>26.0</v>
      </c>
      <c r="H176" s="42">
        <f t="shared" si="22"/>
        <v>35</v>
      </c>
      <c r="I176" s="38"/>
      <c r="J176" s="43" t="s">
        <v>19</v>
      </c>
      <c r="K176" s="40">
        <f t="shared" si="4"/>
        <v>2308</v>
      </c>
      <c r="L176" s="44">
        <v>1.0</v>
      </c>
      <c r="M176" s="44">
        <v>16.0</v>
      </c>
      <c r="N176" s="42">
        <f t="shared" si="5"/>
        <v>19</v>
      </c>
      <c r="O176" s="38"/>
      <c r="P176" s="45" t="s">
        <v>72</v>
      </c>
      <c r="Q176" s="38"/>
      <c r="R176" s="45">
        <f>MIN(Rules!$E$2,(MAX(H176/N176,N176/H176)))</f>
        <v>1.842105263</v>
      </c>
      <c r="S176" s="45">
        <f>VLOOKUP(B176,Rules!A:B,2,FALSE)</f>
        <v>60</v>
      </c>
      <c r="T176" s="38"/>
      <c r="U176" s="46">
        <f>1/(10^(-(E176+(IF(P176="Y",Rules!$I$2,0))-K176)/Rules!$E$12)+1)</f>
        <v>0.6185841221</v>
      </c>
      <c r="V176" s="47">
        <f t="shared" si="6"/>
        <v>42</v>
      </c>
      <c r="W176" s="47">
        <f t="shared" si="7"/>
        <v>-42</v>
      </c>
      <c r="X176" s="47"/>
      <c r="Y176" s="47"/>
      <c r="Z176" s="48"/>
      <c r="AA176" s="7">
        <f t="shared" ref="AA176:BL176" si="181">IF($D176=AA$1,$E176+$V176,(IF($J176=AA$1,$K176+$W176,AA175)))</f>
        <v>1493</v>
      </c>
      <c r="AB176" s="7">
        <f t="shared" si="181"/>
        <v>640</v>
      </c>
      <c r="AC176" s="7">
        <f t="shared" si="181"/>
        <v>1524</v>
      </c>
      <c r="AD176" s="7">
        <f t="shared" si="181"/>
        <v>459</v>
      </c>
      <c r="AE176" s="7">
        <f t="shared" si="181"/>
        <v>2096</v>
      </c>
      <c r="AF176" s="7">
        <f t="shared" si="181"/>
        <v>2266</v>
      </c>
      <c r="AG176" s="7">
        <f t="shared" si="181"/>
        <v>1214</v>
      </c>
      <c r="AH176" s="7">
        <f t="shared" si="181"/>
        <v>1038</v>
      </c>
      <c r="AI176" s="7">
        <f t="shared" si="181"/>
        <v>1262</v>
      </c>
      <c r="AJ176" s="7">
        <f t="shared" si="181"/>
        <v>1924</v>
      </c>
      <c r="AK176" s="7">
        <f t="shared" si="181"/>
        <v>446</v>
      </c>
      <c r="AL176" s="7">
        <f t="shared" si="181"/>
        <v>717</v>
      </c>
      <c r="AM176" s="7">
        <f t="shared" si="181"/>
        <v>2066</v>
      </c>
      <c r="AN176" s="7">
        <f t="shared" si="181"/>
        <v>1234</v>
      </c>
      <c r="AO176" s="7">
        <f t="shared" si="181"/>
        <v>1432</v>
      </c>
      <c r="AP176" s="7">
        <f t="shared" si="181"/>
        <v>2181</v>
      </c>
      <c r="AQ176" s="7">
        <f t="shared" si="181"/>
        <v>89</v>
      </c>
      <c r="AR176" s="7">
        <f t="shared" si="181"/>
        <v>1528</v>
      </c>
      <c r="AS176" s="7">
        <f t="shared" si="181"/>
        <v>289</v>
      </c>
      <c r="AT176" s="7">
        <f t="shared" si="181"/>
        <v>2305</v>
      </c>
      <c r="AU176" s="7">
        <f t="shared" si="181"/>
        <v>1072</v>
      </c>
      <c r="AV176" s="7">
        <f t="shared" si="181"/>
        <v>373</v>
      </c>
      <c r="AW176" s="7">
        <f t="shared" si="181"/>
        <v>530</v>
      </c>
      <c r="AX176" s="7">
        <f t="shared" si="181"/>
        <v>1017</v>
      </c>
      <c r="AY176" s="7">
        <f t="shared" si="181"/>
        <v>1013</v>
      </c>
      <c r="AZ176" s="7">
        <f t="shared" si="181"/>
        <v>365</v>
      </c>
      <c r="BA176" s="47">
        <f t="shared" si="181"/>
        <v>400</v>
      </c>
      <c r="BB176" s="7">
        <f t="shared" si="181"/>
        <v>1612</v>
      </c>
      <c r="BC176" s="7">
        <f t="shared" si="181"/>
        <v>850</v>
      </c>
      <c r="BD176" s="7">
        <f t="shared" si="181"/>
        <v>613</v>
      </c>
      <c r="BE176" s="7">
        <f t="shared" si="181"/>
        <v>638</v>
      </c>
      <c r="BF176" s="7">
        <f t="shared" si="181"/>
        <v>2095</v>
      </c>
      <c r="BG176" s="7">
        <f t="shared" si="181"/>
        <v>712</v>
      </c>
      <c r="BH176" s="7">
        <f t="shared" si="181"/>
        <v>153</v>
      </c>
      <c r="BI176" s="7">
        <f t="shared" si="181"/>
        <v>1958</v>
      </c>
      <c r="BJ176" s="7">
        <f t="shared" si="181"/>
        <v>1383</v>
      </c>
      <c r="BK176" s="7">
        <f t="shared" si="181"/>
        <v>1939</v>
      </c>
      <c r="BL176" s="7">
        <f t="shared" si="181"/>
        <v>908</v>
      </c>
    </row>
    <row r="177" ht="13.5" customHeight="1">
      <c r="A177" s="51">
        <v>45795.0</v>
      </c>
      <c r="B177" s="37" t="s">
        <v>74</v>
      </c>
      <c r="C177" s="38"/>
      <c r="D177" s="39" t="s">
        <v>31</v>
      </c>
      <c r="E177" s="40">
        <f t="shared" si="2"/>
        <v>1528</v>
      </c>
      <c r="F177" s="41">
        <v>1.0</v>
      </c>
      <c r="G177" s="41">
        <v>18.0</v>
      </c>
      <c r="H177" s="42">
        <f t="shared" si="22"/>
        <v>21</v>
      </c>
      <c r="I177" s="38"/>
      <c r="J177" s="43" t="s">
        <v>29</v>
      </c>
      <c r="K177" s="40">
        <f t="shared" si="4"/>
        <v>1432</v>
      </c>
      <c r="L177" s="44">
        <v>4.0</v>
      </c>
      <c r="M177" s="44">
        <v>20.0</v>
      </c>
      <c r="N177" s="42">
        <f t="shared" si="5"/>
        <v>32</v>
      </c>
      <c r="O177" s="38"/>
      <c r="P177" s="45" t="s">
        <v>72</v>
      </c>
      <c r="Q177" s="38"/>
      <c r="R177" s="45">
        <f>MIN(Rules!$E$2,(MAX(H177/N177,N177/H177)))</f>
        <v>1.523809524</v>
      </c>
      <c r="S177" s="45">
        <f>VLOOKUP(B177,Rules!A:B,2,FALSE)</f>
        <v>50</v>
      </c>
      <c r="T177" s="38"/>
      <c r="U177" s="46">
        <f>1/(10^(-(E177+(IF(P177="Y",Rules!$I$2,0))-K177)/Rules!$E$12)+1)</f>
        <v>0.7563685023</v>
      </c>
      <c r="V177" s="47">
        <f t="shared" si="6"/>
        <v>-58</v>
      </c>
      <c r="W177" s="47">
        <f t="shared" si="7"/>
        <v>58</v>
      </c>
      <c r="X177" s="47"/>
      <c r="Y177" s="47"/>
      <c r="Z177" s="48"/>
      <c r="AA177" s="7">
        <f t="shared" ref="AA177:BL177" si="182">IF($D177=AA$1,$E177+$V177,(IF($J177=AA$1,$K177+$W177,AA176)))</f>
        <v>1493</v>
      </c>
      <c r="AB177" s="7">
        <f t="shared" si="182"/>
        <v>640</v>
      </c>
      <c r="AC177" s="7">
        <f t="shared" si="182"/>
        <v>1524</v>
      </c>
      <c r="AD177" s="7">
        <f t="shared" si="182"/>
        <v>459</v>
      </c>
      <c r="AE177" s="7">
        <f t="shared" si="182"/>
        <v>2096</v>
      </c>
      <c r="AF177" s="7">
        <f t="shared" si="182"/>
        <v>2266</v>
      </c>
      <c r="AG177" s="7">
        <f t="shared" si="182"/>
        <v>1214</v>
      </c>
      <c r="AH177" s="7">
        <f t="shared" si="182"/>
        <v>1038</v>
      </c>
      <c r="AI177" s="7">
        <f t="shared" si="182"/>
        <v>1262</v>
      </c>
      <c r="AJ177" s="7">
        <f t="shared" si="182"/>
        <v>1924</v>
      </c>
      <c r="AK177" s="7">
        <f t="shared" si="182"/>
        <v>446</v>
      </c>
      <c r="AL177" s="7">
        <f t="shared" si="182"/>
        <v>717</v>
      </c>
      <c r="AM177" s="7">
        <f t="shared" si="182"/>
        <v>2066</v>
      </c>
      <c r="AN177" s="7">
        <f t="shared" si="182"/>
        <v>1234</v>
      </c>
      <c r="AO177" s="7">
        <f t="shared" si="182"/>
        <v>1490</v>
      </c>
      <c r="AP177" s="7">
        <f t="shared" si="182"/>
        <v>2181</v>
      </c>
      <c r="AQ177" s="7">
        <f t="shared" si="182"/>
        <v>89</v>
      </c>
      <c r="AR177" s="7">
        <f t="shared" si="182"/>
        <v>1470</v>
      </c>
      <c r="AS177" s="7">
        <f t="shared" si="182"/>
        <v>289</v>
      </c>
      <c r="AT177" s="7">
        <f t="shared" si="182"/>
        <v>2305</v>
      </c>
      <c r="AU177" s="7">
        <f t="shared" si="182"/>
        <v>1072</v>
      </c>
      <c r="AV177" s="7">
        <f t="shared" si="182"/>
        <v>373</v>
      </c>
      <c r="AW177" s="7">
        <f t="shared" si="182"/>
        <v>530</v>
      </c>
      <c r="AX177" s="7">
        <f t="shared" si="182"/>
        <v>1017</v>
      </c>
      <c r="AY177" s="7">
        <f t="shared" si="182"/>
        <v>1013</v>
      </c>
      <c r="AZ177" s="7">
        <f t="shared" si="182"/>
        <v>365</v>
      </c>
      <c r="BA177" s="47">
        <f t="shared" si="182"/>
        <v>400</v>
      </c>
      <c r="BB177" s="7">
        <f t="shared" si="182"/>
        <v>1612</v>
      </c>
      <c r="BC177" s="7">
        <f t="shared" si="182"/>
        <v>850</v>
      </c>
      <c r="BD177" s="7">
        <f t="shared" si="182"/>
        <v>613</v>
      </c>
      <c r="BE177" s="7">
        <f t="shared" si="182"/>
        <v>638</v>
      </c>
      <c r="BF177" s="7">
        <f t="shared" si="182"/>
        <v>2095</v>
      </c>
      <c r="BG177" s="7">
        <f t="shared" si="182"/>
        <v>712</v>
      </c>
      <c r="BH177" s="7">
        <f t="shared" si="182"/>
        <v>153</v>
      </c>
      <c r="BI177" s="7">
        <f t="shared" si="182"/>
        <v>1958</v>
      </c>
      <c r="BJ177" s="7">
        <f t="shared" si="182"/>
        <v>1383</v>
      </c>
      <c r="BK177" s="7">
        <f t="shared" si="182"/>
        <v>1939</v>
      </c>
      <c r="BL177" s="7">
        <f t="shared" si="182"/>
        <v>908</v>
      </c>
    </row>
    <row r="178" ht="13.5" customHeight="1">
      <c r="A178" s="51">
        <v>45801.0</v>
      </c>
      <c r="B178" s="37" t="s">
        <v>74</v>
      </c>
      <c r="C178" s="38"/>
      <c r="D178" s="39" t="s">
        <v>51</v>
      </c>
      <c r="E178" s="40">
        <f t="shared" si="2"/>
        <v>365</v>
      </c>
      <c r="F178" s="41">
        <v>2.0</v>
      </c>
      <c r="G178" s="41">
        <v>13.0</v>
      </c>
      <c r="H178" s="42">
        <f t="shared" si="22"/>
        <v>19</v>
      </c>
      <c r="I178" s="38"/>
      <c r="J178" s="43" t="s">
        <v>69</v>
      </c>
      <c r="K178" s="52">
        <f t="shared" si="4"/>
        <v>400</v>
      </c>
      <c r="L178" s="44">
        <v>1.0</v>
      </c>
      <c r="M178" s="44">
        <v>29.0</v>
      </c>
      <c r="N178" s="42">
        <f t="shared" si="5"/>
        <v>32</v>
      </c>
      <c r="O178" s="38"/>
      <c r="P178" s="49" t="s">
        <v>73</v>
      </c>
      <c r="Q178" s="38"/>
      <c r="R178" s="45">
        <f>MIN(Rules!$E$2,(MAX(H178/N178,N178/H178)))</f>
        <v>1.684210526</v>
      </c>
      <c r="S178" s="45">
        <f>VLOOKUP(B178,Rules!A:B,2,FALSE)</f>
        <v>50</v>
      </c>
      <c r="T178" s="38"/>
      <c r="U178" s="46">
        <f>1/(10^(-(E178+(IF(P178="Y",Rules!$I$2,0))-K178)/Rules!$E$12)+1)</f>
        <v>0.4597917717</v>
      </c>
      <c r="V178" s="47">
        <f t="shared" si="6"/>
        <v>-39</v>
      </c>
      <c r="W178" s="47">
        <f t="shared" si="7"/>
        <v>39</v>
      </c>
      <c r="X178" s="47"/>
      <c r="Y178" s="47"/>
      <c r="Z178" s="48"/>
      <c r="AA178" s="7">
        <f t="shared" ref="AA178:BL178" si="183">IF($D178=AA$1,$E178+$V178,(IF($J178=AA$1,$K178+$W178,AA177)))</f>
        <v>1493</v>
      </c>
      <c r="AB178" s="7">
        <f t="shared" si="183"/>
        <v>640</v>
      </c>
      <c r="AC178" s="7">
        <f t="shared" si="183"/>
        <v>1524</v>
      </c>
      <c r="AD178" s="7">
        <f t="shared" si="183"/>
        <v>459</v>
      </c>
      <c r="AE178" s="7">
        <f t="shared" si="183"/>
        <v>2096</v>
      </c>
      <c r="AF178" s="7">
        <f t="shared" si="183"/>
        <v>2266</v>
      </c>
      <c r="AG178" s="7">
        <f t="shared" si="183"/>
        <v>1214</v>
      </c>
      <c r="AH178" s="7">
        <f t="shared" si="183"/>
        <v>1038</v>
      </c>
      <c r="AI178" s="7">
        <f t="shared" si="183"/>
        <v>1262</v>
      </c>
      <c r="AJ178" s="7">
        <f t="shared" si="183"/>
        <v>1924</v>
      </c>
      <c r="AK178" s="7">
        <f t="shared" si="183"/>
        <v>446</v>
      </c>
      <c r="AL178" s="7">
        <f t="shared" si="183"/>
        <v>717</v>
      </c>
      <c r="AM178" s="7">
        <f t="shared" si="183"/>
        <v>2066</v>
      </c>
      <c r="AN178" s="7">
        <f t="shared" si="183"/>
        <v>1234</v>
      </c>
      <c r="AO178" s="7">
        <f t="shared" si="183"/>
        <v>1490</v>
      </c>
      <c r="AP178" s="7">
        <f t="shared" si="183"/>
        <v>2181</v>
      </c>
      <c r="AQ178" s="7">
        <f t="shared" si="183"/>
        <v>89</v>
      </c>
      <c r="AR178" s="7">
        <f t="shared" si="183"/>
        <v>1470</v>
      </c>
      <c r="AS178" s="7">
        <f t="shared" si="183"/>
        <v>289</v>
      </c>
      <c r="AT178" s="7">
        <f t="shared" si="183"/>
        <v>2305</v>
      </c>
      <c r="AU178" s="7">
        <f t="shared" si="183"/>
        <v>1072</v>
      </c>
      <c r="AV178" s="7">
        <f t="shared" si="183"/>
        <v>373</v>
      </c>
      <c r="AW178" s="7">
        <f t="shared" si="183"/>
        <v>530</v>
      </c>
      <c r="AX178" s="7">
        <f t="shared" si="183"/>
        <v>1017</v>
      </c>
      <c r="AY178" s="7">
        <f t="shared" si="183"/>
        <v>1013</v>
      </c>
      <c r="AZ178" s="7">
        <f t="shared" si="183"/>
        <v>326</v>
      </c>
      <c r="BA178" s="47">
        <f t="shared" si="183"/>
        <v>439</v>
      </c>
      <c r="BB178" s="7">
        <f t="shared" si="183"/>
        <v>1612</v>
      </c>
      <c r="BC178" s="7">
        <f t="shared" si="183"/>
        <v>850</v>
      </c>
      <c r="BD178" s="7">
        <f t="shared" si="183"/>
        <v>613</v>
      </c>
      <c r="BE178" s="7">
        <f t="shared" si="183"/>
        <v>638</v>
      </c>
      <c r="BF178" s="7">
        <f t="shared" si="183"/>
        <v>2095</v>
      </c>
      <c r="BG178" s="7">
        <f t="shared" si="183"/>
        <v>712</v>
      </c>
      <c r="BH178" s="7">
        <f t="shared" si="183"/>
        <v>153</v>
      </c>
      <c r="BI178" s="7">
        <f t="shared" si="183"/>
        <v>1958</v>
      </c>
      <c r="BJ178" s="7">
        <f t="shared" si="183"/>
        <v>1383</v>
      </c>
      <c r="BK178" s="7">
        <f t="shared" si="183"/>
        <v>1939</v>
      </c>
      <c r="BL178" s="7">
        <f t="shared" si="183"/>
        <v>908</v>
      </c>
    </row>
    <row r="179" ht="13.5" customHeight="1">
      <c r="A179" s="51">
        <v>45801.0</v>
      </c>
      <c r="B179" s="37" t="s">
        <v>74</v>
      </c>
      <c r="C179" s="38"/>
      <c r="D179" s="39" t="s">
        <v>28</v>
      </c>
      <c r="E179" s="40">
        <f t="shared" si="2"/>
        <v>1524</v>
      </c>
      <c r="F179" s="41">
        <v>2.0</v>
      </c>
      <c r="G179" s="41">
        <v>17.0</v>
      </c>
      <c r="H179" s="42">
        <f t="shared" si="22"/>
        <v>23</v>
      </c>
      <c r="I179" s="38"/>
      <c r="J179" s="43" t="s">
        <v>31</v>
      </c>
      <c r="K179" s="40">
        <f t="shared" si="4"/>
        <v>1470</v>
      </c>
      <c r="L179" s="44">
        <v>1.0</v>
      </c>
      <c r="M179" s="44">
        <v>20.0</v>
      </c>
      <c r="N179" s="42">
        <f t="shared" si="5"/>
        <v>23</v>
      </c>
      <c r="O179" s="38"/>
      <c r="P179" s="45" t="s">
        <v>72</v>
      </c>
      <c r="Q179" s="38"/>
      <c r="R179" s="45">
        <f>MIN(Rules!$E$2,(MAX(H179/N179,N179/H179)))</f>
        <v>1</v>
      </c>
      <c r="S179" s="45">
        <f>VLOOKUP(B179,Rules!A:B,2,FALSE)</f>
        <v>50</v>
      </c>
      <c r="T179" s="38"/>
      <c r="U179" s="46">
        <f>1/(10^(-(E179+(IF(P179="Y",Rules!$I$2,0))-K179)/Rules!$E$12)+1)</f>
        <v>0.7189894998</v>
      </c>
      <c r="V179" s="47">
        <f t="shared" si="6"/>
        <v>-11</v>
      </c>
      <c r="W179" s="47">
        <f t="shared" si="7"/>
        <v>11</v>
      </c>
      <c r="X179" s="47"/>
      <c r="Y179" s="47"/>
      <c r="Z179" s="48"/>
      <c r="AA179" s="7">
        <f t="shared" ref="AA179:BL179" si="184">IF($D179=AA$1,$E179+$V179,(IF($J179=AA$1,$K179+$W179,AA178)))</f>
        <v>1493</v>
      </c>
      <c r="AB179" s="7">
        <f t="shared" si="184"/>
        <v>640</v>
      </c>
      <c r="AC179" s="7">
        <f t="shared" si="184"/>
        <v>1513</v>
      </c>
      <c r="AD179" s="7">
        <f t="shared" si="184"/>
        <v>459</v>
      </c>
      <c r="AE179" s="7">
        <f t="shared" si="184"/>
        <v>2096</v>
      </c>
      <c r="AF179" s="7">
        <f t="shared" si="184"/>
        <v>2266</v>
      </c>
      <c r="AG179" s="7">
        <f t="shared" si="184"/>
        <v>1214</v>
      </c>
      <c r="AH179" s="7">
        <f t="shared" si="184"/>
        <v>1038</v>
      </c>
      <c r="AI179" s="7">
        <f t="shared" si="184"/>
        <v>1262</v>
      </c>
      <c r="AJ179" s="7">
        <f t="shared" si="184"/>
        <v>1924</v>
      </c>
      <c r="AK179" s="7">
        <f t="shared" si="184"/>
        <v>446</v>
      </c>
      <c r="AL179" s="7">
        <f t="shared" si="184"/>
        <v>717</v>
      </c>
      <c r="AM179" s="7">
        <f t="shared" si="184"/>
        <v>2066</v>
      </c>
      <c r="AN179" s="7">
        <f t="shared" si="184"/>
        <v>1234</v>
      </c>
      <c r="AO179" s="7">
        <f t="shared" si="184"/>
        <v>1490</v>
      </c>
      <c r="AP179" s="7">
        <f t="shared" si="184"/>
        <v>2181</v>
      </c>
      <c r="AQ179" s="7">
        <f t="shared" si="184"/>
        <v>89</v>
      </c>
      <c r="AR179" s="7">
        <f t="shared" si="184"/>
        <v>1481</v>
      </c>
      <c r="AS179" s="7">
        <f t="shared" si="184"/>
        <v>289</v>
      </c>
      <c r="AT179" s="7">
        <f t="shared" si="184"/>
        <v>2305</v>
      </c>
      <c r="AU179" s="7">
        <f t="shared" si="184"/>
        <v>1072</v>
      </c>
      <c r="AV179" s="7">
        <f t="shared" si="184"/>
        <v>373</v>
      </c>
      <c r="AW179" s="7">
        <f t="shared" si="184"/>
        <v>530</v>
      </c>
      <c r="AX179" s="7">
        <f t="shared" si="184"/>
        <v>1017</v>
      </c>
      <c r="AY179" s="7">
        <f t="shared" si="184"/>
        <v>1013</v>
      </c>
      <c r="AZ179" s="7">
        <f t="shared" si="184"/>
        <v>326</v>
      </c>
      <c r="BA179" s="47">
        <f t="shared" si="184"/>
        <v>439</v>
      </c>
      <c r="BB179" s="7">
        <f t="shared" si="184"/>
        <v>1612</v>
      </c>
      <c r="BC179" s="7">
        <f t="shared" si="184"/>
        <v>850</v>
      </c>
      <c r="BD179" s="7">
        <f t="shared" si="184"/>
        <v>613</v>
      </c>
      <c r="BE179" s="7">
        <f t="shared" si="184"/>
        <v>638</v>
      </c>
      <c r="BF179" s="7">
        <f t="shared" si="184"/>
        <v>2095</v>
      </c>
      <c r="BG179" s="7">
        <f t="shared" si="184"/>
        <v>712</v>
      </c>
      <c r="BH179" s="7">
        <f t="shared" si="184"/>
        <v>153</v>
      </c>
      <c r="BI179" s="7">
        <f t="shared" si="184"/>
        <v>1958</v>
      </c>
      <c r="BJ179" s="7">
        <f t="shared" si="184"/>
        <v>1383</v>
      </c>
      <c r="BK179" s="7">
        <f t="shared" si="184"/>
        <v>1939</v>
      </c>
      <c r="BL179" s="7">
        <f t="shared" si="184"/>
        <v>908</v>
      </c>
    </row>
    <row r="180" ht="13.5" customHeight="1">
      <c r="A180" s="51">
        <v>45801.0</v>
      </c>
      <c r="B180" s="37" t="s">
        <v>74</v>
      </c>
      <c r="C180" s="38"/>
      <c r="D180" s="39" t="s">
        <v>29</v>
      </c>
      <c r="E180" s="40">
        <f t="shared" si="2"/>
        <v>1490</v>
      </c>
      <c r="F180" s="41">
        <v>1.0</v>
      </c>
      <c r="G180" s="41">
        <v>26.0</v>
      </c>
      <c r="H180" s="42">
        <f t="shared" si="22"/>
        <v>29</v>
      </c>
      <c r="I180" s="38"/>
      <c r="J180" s="43" t="s">
        <v>33</v>
      </c>
      <c r="K180" s="40">
        <f t="shared" si="4"/>
        <v>1262</v>
      </c>
      <c r="L180" s="44">
        <v>1.0</v>
      </c>
      <c r="M180" s="44">
        <v>14.0</v>
      </c>
      <c r="N180" s="42">
        <f t="shared" si="5"/>
        <v>17</v>
      </c>
      <c r="O180" s="38"/>
      <c r="P180" s="45" t="s">
        <v>72</v>
      </c>
      <c r="Q180" s="38"/>
      <c r="R180" s="45">
        <f>MIN(Rules!$E$2,(MAX(H180/N180,N180/H180)))</f>
        <v>1.705882353</v>
      </c>
      <c r="S180" s="45">
        <f>VLOOKUP(B180,Rules!A:B,2,FALSE)</f>
        <v>50</v>
      </c>
      <c r="T180" s="38"/>
      <c r="U180" s="46">
        <f>1/(10^(-(E180+(IF(P180="Y",Rules!$I$2,0))-K180)/Rules!$E$12)+1)</f>
        <v>0.8507828541</v>
      </c>
      <c r="V180" s="47">
        <f t="shared" si="6"/>
        <v>13</v>
      </c>
      <c r="W180" s="47">
        <f t="shared" si="7"/>
        <v>-13</v>
      </c>
      <c r="X180" s="47"/>
      <c r="Y180" s="47"/>
      <c r="Z180" s="48"/>
      <c r="AA180" s="7">
        <f t="shared" ref="AA180:BL180" si="185">IF($D180=AA$1,$E180+$V180,(IF($J180=AA$1,$K180+$W180,AA179)))</f>
        <v>1493</v>
      </c>
      <c r="AB180" s="7">
        <f t="shared" si="185"/>
        <v>640</v>
      </c>
      <c r="AC180" s="7">
        <f t="shared" si="185"/>
        <v>1513</v>
      </c>
      <c r="AD180" s="7">
        <f t="shared" si="185"/>
        <v>459</v>
      </c>
      <c r="AE180" s="7">
        <f t="shared" si="185"/>
        <v>2096</v>
      </c>
      <c r="AF180" s="7">
        <f t="shared" si="185"/>
        <v>2266</v>
      </c>
      <c r="AG180" s="7">
        <f t="shared" si="185"/>
        <v>1214</v>
      </c>
      <c r="AH180" s="7">
        <f t="shared" si="185"/>
        <v>1038</v>
      </c>
      <c r="AI180" s="7">
        <f t="shared" si="185"/>
        <v>1249</v>
      </c>
      <c r="AJ180" s="7">
        <f t="shared" si="185"/>
        <v>1924</v>
      </c>
      <c r="AK180" s="7">
        <f t="shared" si="185"/>
        <v>446</v>
      </c>
      <c r="AL180" s="7">
        <f t="shared" si="185"/>
        <v>717</v>
      </c>
      <c r="AM180" s="7">
        <f t="shared" si="185"/>
        <v>2066</v>
      </c>
      <c r="AN180" s="7">
        <f t="shared" si="185"/>
        <v>1234</v>
      </c>
      <c r="AO180" s="7">
        <f t="shared" si="185"/>
        <v>1503</v>
      </c>
      <c r="AP180" s="7">
        <f t="shared" si="185"/>
        <v>2181</v>
      </c>
      <c r="AQ180" s="7">
        <f t="shared" si="185"/>
        <v>89</v>
      </c>
      <c r="AR180" s="7">
        <f t="shared" si="185"/>
        <v>1481</v>
      </c>
      <c r="AS180" s="7">
        <f t="shared" si="185"/>
        <v>289</v>
      </c>
      <c r="AT180" s="7">
        <f t="shared" si="185"/>
        <v>2305</v>
      </c>
      <c r="AU180" s="7">
        <f t="shared" si="185"/>
        <v>1072</v>
      </c>
      <c r="AV180" s="7">
        <f t="shared" si="185"/>
        <v>373</v>
      </c>
      <c r="AW180" s="7">
        <f t="shared" si="185"/>
        <v>530</v>
      </c>
      <c r="AX180" s="7">
        <f t="shared" si="185"/>
        <v>1017</v>
      </c>
      <c r="AY180" s="7">
        <f t="shared" si="185"/>
        <v>1013</v>
      </c>
      <c r="AZ180" s="7">
        <f t="shared" si="185"/>
        <v>326</v>
      </c>
      <c r="BA180" s="47">
        <f t="shared" si="185"/>
        <v>439</v>
      </c>
      <c r="BB180" s="7">
        <f t="shared" si="185"/>
        <v>1612</v>
      </c>
      <c r="BC180" s="7">
        <f t="shared" si="185"/>
        <v>850</v>
      </c>
      <c r="BD180" s="7">
        <f t="shared" si="185"/>
        <v>613</v>
      </c>
      <c r="BE180" s="7">
        <f t="shared" si="185"/>
        <v>638</v>
      </c>
      <c r="BF180" s="7">
        <f t="shared" si="185"/>
        <v>2095</v>
      </c>
      <c r="BG180" s="7">
        <f t="shared" si="185"/>
        <v>712</v>
      </c>
      <c r="BH180" s="7">
        <f t="shared" si="185"/>
        <v>153</v>
      </c>
      <c r="BI180" s="7">
        <f t="shared" si="185"/>
        <v>1958</v>
      </c>
      <c r="BJ180" s="7">
        <f t="shared" si="185"/>
        <v>1383</v>
      </c>
      <c r="BK180" s="7">
        <f t="shared" si="185"/>
        <v>1939</v>
      </c>
      <c r="BL180" s="7">
        <f t="shared" si="185"/>
        <v>908</v>
      </c>
    </row>
    <row r="181" ht="13.5" customHeight="1">
      <c r="A181" s="51">
        <v>45801.0</v>
      </c>
      <c r="B181" s="37" t="s">
        <v>74</v>
      </c>
      <c r="C181" s="38"/>
      <c r="D181" s="39" t="s">
        <v>34</v>
      </c>
      <c r="E181" s="40">
        <f t="shared" si="2"/>
        <v>1234</v>
      </c>
      <c r="F181" s="41">
        <v>1.0</v>
      </c>
      <c r="G181" s="41">
        <v>14.0</v>
      </c>
      <c r="H181" s="42">
        <f t="shared" si="22"/>
        <v>17</v>
      </c>
      <c r="I181" s="38"/>
      <c r="J181" s="43" t="s">
        <v>32</v>
      </c>
      <c r="K181" s="40">
        <f t="shared" si="4"/>
        <v>1383</v>
      </c>
      <c r="L181" s="44">
        <v>2.0</v>
      </c>
      <c r="M181" s="44">
        <v>28.0</v>
      </c>
      <c r="N181" s="42">
        <f t="shared" si="5"/>
        <v>34</v>
      </c>
      <c r="O181" s="38"/>
      <c r="P181" s="45" t="s">
        <v>72</v>
      </c>
      <c r="Q181" s="38"/>
      <c r="R181" s="45">
        <f>MIN(Rules!$E$2,(MAX(H181/N181,N181/H181)))</f>
        <v>2</v>
      </c>
      <c r="S181" s="45">
        <f>VLOOKUP(B181,Rules!A:B,2,FALSE)</f>
        <v>50</v>
      </c>
      <c r="T181" s="38"/>
      <c r="U181" s="46">
        <f>1/(10^(-(E181+(IF(P181="Y",Rules!$I$2,0))-K181)/Rules!$E$12)+1)</f>
        <v>0.5011512905</v>
      </c>
      <c r="V181" s="47">
        <f t="shared" si="6"/>
        <v>-50</v>
      </c>
      <c r="W181" s="47">
        <f t="shared" si="7"/>
        <v>50</v>
      </c>
      <c r="X181" s="47"/>
      <c r="Y181" s="47"/>
      <c r="Z181" s="48"/>
      <c r="AA181" s="7">
        <f t="shared" ref="AA181:BL181" si="186">IF($D181=AA$1,$E181+$V181,(IF($J181=AA$1,$K181+$W181,AA180)))</f>
        <v>1493</v>
      </c>
      <c r="AB181" s="7">
        <f t="shared" si="186"/>
        <v>640</v>
      </c>
      <c r="AC181" s="7">
        <f t="shared" si="186"/>
        <v>1513</v>
      </c>
      <c r="AD181" s="7">
        <f t="shared" si="186"/>
        <v>459</v>
      </c>
      <c r="AE181" s="7">
        <f t="shared" si="186"/>
        <v>2096</v>
      </c>
      <c r="AF181" s="7">
        <f t="shared" si="186"/>
        <v>2266</v>
      </c>
      <c r="AG181" s="7">
        <f t="shared" si="186"/>
        <v>1214</v>
      </c>
      <c r="AH181" s="7">
        <f t="shared" si="186"/>
        <v>1038</v>
      </c>
      <c r="AI181" s="7">
        <f t="shared" si="186"/>
        <v>1249</v>
      </c>
      <c r="AJ181" s="7">
        <f t="shared" si="186"/>
        <v>1924</v>
      </c>
      <c r="AK181" s="7">
        <f t="shared" si="186"/>
        <v>446</v>
      </c>
      <c r="AL181" s="7">
        <f t="shared" si="186"/>
        <v>717</v>
      </c>
      <c r="AM181" s="7">
        <f t="shared" si="186"/>
        <v>2066</v>
      </c>
      <c r="AN181" s="7">
        <f t="shared" si="186"/>
        <v>1184</v>
      </c>
      <c r="AO181" s="7">
        <f t="shared" si="186"/>
        <v>1503</v>
      </c>
      <c r="AP181" s="7">
        <f t="shared" si="186"/>
        <v>2181</v>
      </c>
      <c r="AQ181" s="7">
        <f t="shared" si="186"/>
        <v>89</v>
      </c>
      <c r="AR181" s="7">
        <f t="shared" si="186"/>
        <v>1481</v>
      </c>
      <c r="AS181" s="7">
        <f t="shared" si="186"/>
        <v>289</v>
      </c>
      <c r="AT181" s="7">
        <f t="shared" si="186"/>
        <v>2305</v>
      </c>
      <c r="AU181" s="7">
        <f t="shared" si="186"/>
        <v>1072</v>
      </c>
      <c r="AV181" s="7">
        <f t="shared" si="186"/>
        <v>373</v>
      </c>
      <c r="AW181" s="7">
        <f t="shared" si="186"/>
        <v>530</v>
      </c>
      <c r="AX181" s="7">
        <f t="shared" si="186"/>
        <v>1017</v>
      </c>
      <c r="AY181" s="7">
        <f t="shared" si="186"/>
        <v>1013</v>
      </c>
      <c r="AZ181" s="7">
        <f t="shared" si="186"/>
        <v>326</v>
      </c>
      <c r="BA181" s="47">
        <f t="shared" si="186"/>
        <v>439</v>
      </c>
      <c r="BB181" s="7">
        <f t="shared" si="186"/>
        <v>1612</v>
      </c>
      <c r="BC181" s="7">
        <f t="shared" si="186"/>
        <v>850</v>
      </c>
      <c r="BD181" s="7">
        <f t="shared" si="186"/>
        <v>613</v>
      </c>
      <c r="BE181" s="7">
        <f t="shared" si="186"/>
        <v>638</v>
      </c>
      <c r="BF181" s="7">
        <f t="shared" si="186"/>
        <v>2095</v>
      </c>
      <c r="BG181" s="7">
        <f t="shared" si="186"/>
        <v>712</v>
      </c>
      <c r="BH181" s="7">
        <f t="shared" si="186"/>
        <v>153</v>
      </c>
      <c r="BI181" s="7">
        <f t="shared" si="186"/>
        <v>1958</v>
      </c>
      <c r="BJ181" s="7">
        <f t="shared" si="186"/>
        <v>1433</v>
      </c>
      <c r="BK181" s="7">
        <f t="shared" si="186"/>
        <v>1939</v>
      </c>
      <c r="BL181" s="7">
        <f t="shared" si="186"/>
        <v>908</v>
      </c>
    </row>
    <row r="182" ht="13.5" customHeight="1">
      <c r="A182" s="51">
        <v>45802.0</v>
      </c>
      <c r="B182" s="37" t="s">
        <v>75</v>
      </c>
      <c r="C182" s="38"/>
      <c r="D182" s="39" t="s">
        <v>27</v>
      </c>
      <c r="E182" s="40">
        <f t="shared" si="2"/>
        <v>1612</v>
      </c>
      <c r="F182" s="41">
        <v>3.0</v>
      </c>
      <c r="G182" s="41">
        <v>15.0</v>
      </c>
      <c r="H182" s="42">
        <f t="shared" si="22"/>
        <v>24</v>
      </c>
      <c r="I182" s="38"/>
      <c r="J182" s="43" t="s">
        <v>30</v>
      </c>
      <c r="K182" s="40">
        <f t="shared" si="4"/>
        <v>1493</v>
      </c>
      <c r="L182" s="44">
        <v>1.0</v>
      </c>
      <c r="M182" s="44">
        <v>16.0</v>
      </c>
      <c r="N182" s="42">
        <f t="shared" si="5"/>
        <v>19</v>
      </c>
      <c r="O182" s="38"/>
      <c r="P182" s="45" t="s">
        <v>72</v>
      </c>
      <c r="Q182" s="38"/>
      <c r="R182" s="45">
        <f>MIN(Rules!$E$2,(MAX(H182/N182,N182/H182)))</f>
        <v>1.263157895</v>
      </c>
      <c r="S182" s="45">
        <f>VLOOKUP(B182,Rules!A:B,2,FALSE)</f>
        <v>60</v>
      </c>
      <c r="T182" s="38"/>
      <c r="U182" s="46">
        <f>1/(10^(-(E182+(IF(P182="Y",Rules!$I$2,0))-K182)/Rules!$E$12)+1)</f>
        <v>0.7753534619</v>
      </c>
      <c r="V182" s="47">
        <f t="shared" si="6"/>
        <v>17</v>
      </c>
      <c r="W182" s="47">
        <f t="shared" si="7"/>
        <v>-17</v>
      </c>
      <c r="X182" s="47"/>
      <c r="Y182" s="47"/>
      <c r="Z182" s="48"/>
      <c r="AA182" s="7">
        <f t="shared" ref="AA182:BL182" si="187">IF($D182=AA$1,$E182+$V182,(IF($J182=AA$1,$K182+$W182,AA181)))</f>
        <v>1476</v>
      </c>
      <c r="AB182" s="7">
        <f t="shared" si="187"/>
        <v>640</v>
      </c>
      <c r="AC182" s="7">
        <f t="shared" si="187"/>
        <v>1513</v>
      </c>
      <c r="AD182" s="7">
        <f t="shared" si="187"/>
        <v>459</v>
      </c>
      <c r="AE182" s="7">
        <f t="shared" si="187"/>
        <v>2096</v>
      </c>
      <c r="AF182" s="7">
        <f t="shared" si="187"/>
        <v>2266</v>
      </c>
      <c r="AG182" s="7">
        <f t="shared" si="187"/>
        <v>1214</v>
      </c>
      <c r="AH182" s="7">
        <f t="shared" si="187"/>
        <v>1038</v>
      </c>
      <c r="AI182" s="7">
        <f t="shared" si="187"/>
        <v>1249</v>
      </c>
      <c r="AJ182" s="7">
        <f t="shared" si="187"/>
        <v>1924</v>
      </c>
      <c r="AK182" s="7">
        <f t="shared" si="187"/>
        <v>446</v>
      </c>
      <c r="AL182" s="7">
        <f t="shared" si="187"/>
        <v>717</v>
      </c>
      <c r="AM182" s="7">
        <f t="shared" si="187"/>
        <v>2066</v>
      </c>
      <c r="AN182" s="7">
        <f t="shared" si="187"/>
        <v>1184</v>
      </c>
      <c r="AO182" s="7">
        <f t="shared" si="187"/>
        <v>1503</v>
      </c>
      <c r="AP182" s="7">
        <f t="shared" si="187"/>
        <v>2181</v>
      </c>
      <c r="AQ182" s="7">
        <f t="shared" si="187"/>
        <v>89</v>
      </c>
      <c r="AR182" s="7">
        <f t="shared" si="187"/>
        <v>1481</v>
      </c>
      <c r="AS182" s="7">
        <f t="shared" si="187"/>
        <v>289</v>
      </c>
      <c r="AT182" s="7">
        <f t="shared" si="187"/>
        <v>2305</v>
      </c>
      <c r="AU182" s="7">
        <f t="shared" si="187"/>
        <v>1072</v>
      </c>
      <c r="AV182" s="7">
        <f t="shared" si="187"/>
        <v>373</v>
      </c>
      <c r="AW182" s="7">
        <f t="shared" si="187"/>
        <v>530</v>
      </c>
      <c r="AX182" s="7">
        <f t="shared" si="187"/>
        <v>1017</v>
      </c>
      <c r="AY182" s="7">
        <f t="shared" si="187"/>
        <v>1013</v>
      </c>
      <c r="AZ182" s="7">
        <f t="shared" si="187"/>
        <v>326</v>
      </c>
      <c r="BA182" s="47">
        <f t="shared" si="187"/>
        <v>439</v>
      </c>
      <c r="BB182" s="7">
        <f t="shared" si="187"/>
        <v>1629</v>
      </c>
      <c r="BC182" s="7">
        <f t="shared" si="187"/>
        <v>850</v>
      </c>
      <c r="BD182" s="7">
        <f t="shared" si="187"/>
        <v>613</v>
      </c>
      <c r="BE182" s="7">
        <f t="shared" si="187"/>
        <v>638</v>
      </c>
      <c r="BF182" s="7">
        <f t="shared" si="187"/>
        <v>2095</v>
      </c>
      <c r="BG182" s="7">
        <f t="shared" si="187"/>
        <v>712</v>
      </c>
      <c r="BH182" s="7">
        <f t="shared" si="187"/>
        <v>153</v>
      </c>
      <c r="BI182" s="7">
        <f t="shared" si="187"/>
        <v>1958</v>
      </c>
      <c r="BJ182" s="7">
        <f t="shared" si="187"/>
        <v>1433</v>
      </c>
      <c r="BK182" s="7">
        <f t="shared" si="187"/>
        <v>1939</v>
      </c>
      <c r="BL182" s="7">
        <f t="shared" si="187"/>
        <v>908</v>
      </c>
    </row>
    <row r="183" ht="13.5" customHeight="1">
      <c r="A183" s="51">
        <v>45802.0</v>
      </c>
      <c r="B183" s="37" t="s">
        <v>75</v>
      </c>
      <c r="C183" s="38"/>
      <c r="D183" s="39" t="s">
        <v>26</v>
      </c>
      <c r="E183" s="40">
        <f t="shared" si="2"/>
        <v>1924</v>
      </c>
      <c r="F183" s="41">
        <v>3.0</v>
      </c>
      <c r="G183" s="41">
        <v>15.0</v>
      </c>
      <c r="H183" s="42">
        <f t="shared" si="22"/>
        <v>24</v>
      </c>
      <c r="I183" s="38"/>
      <c r="J183" s="43" t="s">
        <v>23</v>
      </c>
      <c r="K183" s="40">
        <f t="shared" si="4"/>
        <v>2066</v>
      </c>
      <c r="L183" s="44">
        <v>0.0</v>
      </c>
      <c r="M183" s="44">
        <v>29.0</v>
      </c>
      <c r="N183" s="42">
        <f t="shared" si="5"/>
        <v>29</v>
      </c>
      <c r="O183" s="38"/>
      <c r="P183" s="45" t="s">
        <v>72</v>
      </c>
      <c r="Q183" s="38"/>
      <c r="R183" s="45">
        <f>MIN(Rules!$E$2,(MAX(H183/N183,N183/H183)))</f>
        <v>1.208333333</v>
      </c>
      <c r="S183" s="45">
        <f>VLOOKUP(B183,Rules!A:B,2,FALSE)</f>
        <v>60</v>
      </c>
      <c r="T183" s="38"/>
      <c r="U183" s="46">
        <f>1/(10^(-(E183+(IF(P183="Y",Rules!$I$2,0))-K183)/Rules!$E$12)+1)</f>
        <v>0.5092092988</v>
      </c>
      <c r="V183" s="47">
        <f t="shared" si="6"/>
        <v>-37</v>
      </c>
      <c r="W183" s="47">
        <f t="shared" si="7"/>
        <v>37</v>
      </c>
      <c r="X183" s="47"/>
      <c r="Y183" s="47"/>
      <c r="Z183" s="48"/>
      <c r="AA183" s="7">
        <f t="shared" ref="AA183:BL183" si="188">IF($D183=AA$1,$E183+$V183,(IF($J183=AA$1,$K183+$W183,AA182)))</f>
        <v>1476</v>
      </c>
      <c r="AB183" s="7">
        <f t="shared" si="188"/>
        <v>640</v>
      </c>
      <c r="AC183" s="7">
        <f t="shared" si="188"/>
        <v>1513</v>
      </c>
      <c r="AD183" s="7">
        <f t="shared" si="188"/>
        <v>459</v>
      </c>
      <c r="AE183" s="7">
        <f t="shared" si="188"/>
        <v>2096</v>
      </c>
      <c r="AF183" s="7">
        <f t="shared" si="188"/>
        <v>2266</v>
      </c>
      <c r="AG183" s="7">
        <f t="shared" si="188"/>
        <v>1214</v>
      </c>
      <c r="AH183" s="7">
        <f t="shared" si="188"/>
        <v>1038</v>
      </c>
      <c r="AI183" s="7">
        <f t="shared" si="188"/>
        <v>1249</v>
      </c>
      <c r="AJ183" s="7">
        <f t="shared" si="188"/>
        <v>1887</v>
      </c>
      <c r="AK183" s="7">
        <f t="shared" si="188"/>
        <v>446</v>
      </c>
      <c r="AL183" s="7">
        <f t="shared" si="188"/>
        <v>717</v>
      </c>
      <c r="AM183" s="7">
        <f t="shared" si="188"/>
        <v>2103</v>
      </c>
      <c r="AN183" s="7">
        <f t="shared" si="188"/>
        <v>1184</v>
      </c>
      <c r="AO183" s="7">
        <f t="shared" si="188"/>
        <v>1503</v>
      </c>
      <c r="AP183" s="7">
        <f t="shared" si="188"/>
        <v>2181</v>
      </c>
      <c r="AQ183" s="7">
        <f t="shared" si="188"/>
        <v>89</v>
      </c>
      <c r="AR183" s="7">
        <f t="shared" si="188"/>
        <v>1481</v>
      </c>
      <c r="AS183" s="7">
        <f t="shared" si="188"/>
        <v>289</v>
      </c>
      <c r="AT183" s="7">
        <f t="shared" si="188"/>
        <v>2305</v>
      </c>
      <c r="AU183" s="7">
        <f t="shared" si="188"/>
        <v>1072</v>
      </c>
      <c r="AV183" s="7">
        <f t="shared" si="188"/>
        <v>373</v>
      </c>
      <c r="AW183" s="7">
        <f t="shared" si="188"/>
        <v>530</v>
      </c>
      <c r="AX183" s="7">
        <f t="shared" si="188"/>
        <v>1017</v>
      </c>
      <c r="AY183" s="7">
        <f t="shared" si="188"/>
        <v>1013</v>
      </c>
      <c r="AZ183" s="7">
        <f t="shared" si="188"/>
        <v>326</v>
      </c>
      <c r="BA183" s="47">
        <f t="shared" si="188"/>
        <v>439</v>
      </c>
      <c r="BB183" s="7">
        <f t="shared" si="188"/>
        <v>1629</v>
      </c>
      <c r="BC183" s="7">
        <f t="shared" si="188"/>
        <v>850</v>
      </c>
      <c r="BD183" s="7">
        <f t="shared" si="188"/>
        <v>613</v>
      </c>
      <c r="BE183" s="7">
        <f t="shared" si="188"/>
        <v>638</v>
      </c>
      <c r="BF183" s="7">
        <f t="shared" si="188"/>
        <v>2095</v>
      </c>
      <c r="BG183" s="7">
        <f t="shared" si="188"/>
        <v>712</v>
      </c>
      <c r="BH183" s="7">
        <f t="shared" si="188"/>
        <v>153</v>
      </c>
      <c r="BI183" s="7">
        <f t="shared" si="188"/>
        <v>1958</v>
      </c>
      <c r="BJ183" s="7">
        <f t="shared" si="188"/>
        <v>1433</v>
      </c>
      <c r="BK183" s="7">
        <f t="shared" si="188"/>
        <v>1939</v>
      </c>
      <c r="BL183" s="7">
        <f t="shared" si="188"/>
        <v>908</v>
      </c>
    </row>
    <row r="184" ht="13.5" customHeight="1">
      <c r="A184" s="51">
        <v>45802.0</v>
      </c>
      <c r="B184" s="37" t="s">
        <v>75</v>
      </c>
      <c r="C184" s="38"/>
      <c r="D184" s="39" t="s">
        <v>24</v>
      </c>
      <c r="E184" s="40">
        <f t="shared" si="2"/>
        <v>1939</v>
      </c>
      <c r="F184" s="41">
        <v>2.0</v>
      </c>
      <c r="G184" s="41">
        <v>19.0</v>
      </c>
      <c r="H184" s="42">
        <f t="shared" si="22"/>
        <v>25</v>
      </c>
      <c r="I184" s="38"/>
      <c r="J184" s="43" t="s">
        <v>22</v>
      </c>
      <c r="K184" s="40">
        <f t="shared" si="4"/>
        <v>2181</v>
      </c>
      <c r="L184" s="44">
        <v>1.0</v>
      </c>
      <c r="M184" s="44">
        <v>15.0</v>
      </c>
      <c r="N184" s="42">
        <f t="shared" si="5"/>
        <v>18</v>
      </c>
      <c r="O184" s="38"/>
      <c r="P184" s="45" t="s">
        <v>72</v>
      </c>
      <c r="Q184" s="38"/>
      <c r="R184" s="45">
        <f>MIN(Rules!$E$2,(MAX(H184/N184,N184/H184)))</f>
        <v>1.388888889</v>
      </c>
      <c r="S184" s="45">
        <f>VLOOKUP(B184,Rules!A:B,2,FALSE)</f>
        <v>60</v>
      </c>
      <c r="T184" s="38"/>
      <c r="U184" s="46">
        <f>1/(10^(-(E184+(IF(P184="Y",Rules!$I$2,0))-K184)/Rules!$E$12)+1)</f>
        <v>0.3956375331</v>
      </c>
      <c r="V184" s="47">
        <f t="shared" si="6"/>
        <v>50</v>
      </c>
      <c r="W184" s="47">
        <f t="shared" si="7"/>
        <v>-50</v>
      </c>
      <c r="X184" s="47"/>
      <c r="Y184" s="47"/>
      <c r="Z184" s="48"/>
      <c r="AA184" s="7">
        <f t="shared" ref="AA184:BL184" si="189">IF($D184=AA$1,$E184+$V184,(IF($J184=AA$1,$K184+$W184,AA183)))</f>
        <v>1476</v>
      </c>
      <c r="AB184" s="7">
        <f t="shared" si="189"/>
        <v>640</v>
      </c>
      <c r="AC184" s="7">
        <f t="shared" si="189"/>
        <v>1513</v>
      </c>
      <c r="AD184" s="7">
        <f t="shared" si="189"/>
        <v>459</v>
      </c>
      <c r="AE184" s="7">
        <f t="shared" si="189"/>
        <v>2096</v>
      </c>
      <c r="AF184" s="7">
        <f t="shared" si="189"/>
        <v>2266</v>
      </c>
      <c r="AG184" s="7">
        <f t="shared" si="189"/>
        <v>1214</v>
      </c>
      <c r="AH184" s="7">
        <f t="shared" si="189"/>
        <v>1038</v>
      </c>
      <c r="AI184" s="7">
        <f t="shared" si="189"/>
        <v>1249</v>
      </c>
      <c r="AJ184" s="7">
        <f t="shared" si="189"/>
        <v>1887</v>
      </c>
      <c r="AK184" s="7">
        <f t="shared" si="189"/>
        <v>446</v>
      </c>
      <c r="AL184" s="7">
        <f t="shared" si="189"/>
        <v>717</v>
      </c>
      <c r="AM184" s="7">
        <f t="shared" si="189"/>
        <v>2103</v>
      </c>
      <c r="AN184" s="7">
        <f t="shared" si="189"/>
        <v>1184</v>
      </c>
      <c r="AO184" s="7">
        <f t="shared" si="189"/>
        <v>1503</v>
      </c>
      <c r="AP184" s="7">
        <f t="shared" si="189"/>
        <v>2131</v>
      </c>
      <c r="AQ184" s="7">
        <f t="shared" si="189"/>
        <v>89</v>
      </c>
      <c r="AR184" s="7">
        <f t="shared" si="189"/>
        <v>1481</v>
      </c>
      <c r="AS184" s="7">
        <f t="shared" si="189"/>
        <v>289</v>
      </c>
      <c r="AT184" s="7">
        <f t="shared" si="189"/>
        <v>2305</v>
      </c>
      <c r="AU184" s="7">
        <f t="shared" si="189"/>
        <v>1072</v>
      </c>
      <c r="AV184" s="7">
        <f t="shared" si="189"/>
        <v>373</v>
      </c>
      <c r="AW184" s="7">
        <f t="shared" si="189"/>
        <v>530</v>
      </c>
      <c r="AX184" s="7">
        <f t="shared" si="189"/>
        <v>1017</v>
      </c>
      <c r="AY184" s="7">
        <f t="shared" si="189"/>
        <v>1013</v>
      </c>
      <c r="AZ184" s="7">
        <f t="shared" si="189"/>
        <v>326</v>
      </c>
      <c r="BA184" s="47">
        <f t="shared" si="189"/>
        <v>439</v>
      </c>
      <c r="BB184" s="7">
        <f t="shared" si="189"/>
        <v>1629</v>
      </c>
      <c r="BC184" s="7">
        <f t="shared" si="189"/>
        <v>850</v>
      </c>
      <c r="BD184" s="7">
        <f t="shared" si="189"/>
        <v>613</v>
      </c>
      <c r="BE184" s="7">
        <f t="shared" si="189"/>
        <v>638</v>
      </c>
      <c r="BF184" s="7">
        <f t="shared" si="189"/>
        <v>2095</v>
      </c>
      <c r="BG184" s="7">
        <f t="shared" si="189"/>
        <v>712</v>
      </c>
      <c r="BH184" s="7">
        <f t="shared" si="189"/>
        <v>153</v>
      </c>
      <c r="BI184" s="7">
        <f t="shared" si="189"/>
        <v>1958</v>
      </c>
      <c r="BJ184" s="7">
        <f t="shared" si="189"/>
        <v>1433</v>
      </c>
      <c r="BK184" s="7">
        <f t="shared" si="189"/>
        <v>1989</v>
      </c>
      <c r="BL184" s="7">
        <f t="shared" si="189"/>
        <v>908</v>
      </c>
    </row>
    <row r="185" ht="13.5" customHeight="1">
      <c r="A185" s="51">
        <v>45802.0</v>
      </c>
      <c r="B185" s="37" t="s">
        <v>75</v>
      </c>
      <c r="C185" s="38"/>
      <c r="D185" s="39" t="s">
        <v>19</v>
      </c>
      <c r="E185" s="40">
        <f t="shared" si="2"/>
        <v>2266</v>
      </c>
      <c r="F185" s="41">
        <v>2.0</v>
      </c>
      <c r="G185" s="41">
        <v>25.0</v>
      </c>
      <c r="H185" s="42">
        <f t="shared" si="22"/>
        <v>31</v>
      </c>
      <c r="I185" s="38"/>
      <c r="J185" s="43" t="s">
        <v>25</v>
      </c>
      <c r="K185" s="40">
        <f t="shared" si="4"/>
        <v>1958</v>
      </c>
      <c r="L185" s="44">
        <v>1.0</v>
      </c>
      <c r="M185" s="44">
        <v>22.0</v>
      </c>
      <c r="N185" s="42">
        <f t="shared" si="5"/>
        <v>25</v>
      </c>
      <c r="O185" s="38"/>
      <c r="P185" s="45" t="s">
        <v>72</v>
      </c>
      <c r="Q185" s="38"/>
      <c r="R185" s="45">
        <f>MIN(Rules!$E$2,(MAX(H185/N185,N185/H185)))</f>
        <v>1.24</v>
      </c>
      <c r="S185" s="45">
        <f>VLOOKUP(B185,Rules!A:B,2,FALSE)</f>
        <v>60</v>
      </c>
      <c r="T185" s="38"/>
      <c r="U185" s="46">
        <f>1/(10^(-(E185+(IF(P185="Y",Rules!$I$2,0))-K185)/Rules!$E$12)+1)</f>
        <v>0.8917910663</v>
      </c>
      <c r="V185" s="47">
        <f t="shared" si="6"/>
        <v>8</v>
      </c>
      <c r="W185" s="47">
        <f t="shared" si="7"/>
        <v>-8</v>
      </c>
      <c r="X185" s="47"/>
      <c r="Y185" s="47"/>
      <c r="Z185" s="48"/>
      <c r="AA185" s="7">
        <f t="shared" ref="AA185:BL185" si="190">IF($D185=AA$1,$E185+$V185,(IF($J185=AA$1,$K185+$W185,AA184)))</f>
        <v>1476</v>
      </c>
      <c r="AB185" s="7">
        <f t="shared" si="190"/>
        <v>640</v>
      </c>
      <c r="AC185" s="7">
        <f t="shared" si="190"/>
        <v>1513</v>
      </c>
      <c r="AD185" s="7">
        <f t="shared" si="190"/>
        <v>459</v>
      </c>
      <c r="AE185" s="7">
        <f t="shared" si="190"/>
        <v>2096</v>
      </c>
      <c r="AF185" s="7">
        <f t="shared" si="190"/>
        <v>2274</v>
      </c>
      <c r="AG185" s="7">
        <f t="shared" si="190"/>
        <v>1214</v>
      </c>
      <c r="AH185" s="7">
        <f t="shared" si="190"/>
        <v>1038</v>
      </c>
      <c r="AI185" s="7">
        <f t="shared" si="190"/>
        <v>1249</v>
      </c>
      <c r="AJ185" s="7">
        <f t="shared" si="190"/>
        <v>1887</v>
      </c>
      <c r="AK185" s="7">
        <f t="shared" si="190"/>
        <v>446</v>
      </c>
      <c r="AL185" s="7">
        <f t="shared" si="190"/>
        <v>717</v>
      </c>
      <c r="AM185" s="7">
        <f t="shared" si="190"/>
        <v>2103</v>
      </c>
      <c r="AN185" s="7">
        <f t="shared" si="190"/>
        <v>1184</v>
      </c>
      <c r="AO185" s="7">
        <f t="shared" si="190"/>
        <v>1503</v>
      </c>
      <c r="AP185" s="7">
        <f t="shared" si="190"/>
        <v>2131</v>
      </c>
      <c r="AQ185" s="7">
        <f t="shared" si="190"/>
        <v>89</v>
      </c>
      <c r="AR185" s="7">
        <f t="shared" si="190"/>
        <v>1481</v>
      </c>
      <c r="AS185" s="7">
        <f t="shared" si="190"/>
        <v>289</v>
      </c>
      <c r="AT185" s="7">
        <f t="shared" si="190"/>
        <v>2305</v>
      </c>
      <c r="AU185" s="7">
        <f t="shared" si="190"/>
        <v>1072</v>
      </c>
      <c r="AV185" s="7">
        <f t="shared" si="190"/>
        <v>373</v>
      </c>
      <c r="AW185" s="7">
        <f t="shared" si="190"/>
        <v>530</v>
      </c>
      <c r="AX185" s="7">
        <f t="shared" si="190"/>
        <v>1017</v>
      </c>
      <c r="AY185" s="7">
        <f t="shared" si="190"/>
        <v>1013</v>
      </c>
      <c r="AZ185" s="7">
        <f t="shared" si="190"/>
        <v>326</v>
      </c>
      <c r="BA185" s="47">
        <f t="shared" si="190"/>
        <v>439</v>
      </c>
      <c r="BB185" s="7">
        <f t="shared" si="190"/>
        <v>1629</v>
      </c>
      <c r="BC185" s="7">
        <f t="shared" si="190"/>
        <v>850</v>
      </c>
      <c r="BD185" s="7">
        <f t="shared" si="190"/>
        <v>613</v>
      </c>
      <c r="BE185" s="7">
        <f t="shared" si="190"/>
        <v>638</v>
      </c>
      <c r="BF185" s="7">
        <f t="shared" si="190"/>
        <v>2095</v>
      </c>
      <c r="BG185" s="7">
        <f t="shared" si="190"/>
        <v>712</v>
      </c>
      <c r="BH185" s="7">
        <f t="shared" si="190"/>
        <v>153</v>
      </c>
      <c r="BI185" s="7">
        <f t="shared" si="190"/>
        <v>1950</v>
      </c>
      <c r="BJ185" s="7">
        <f t="shared" si="190"/>
        <v>1433</v>
      </c>
      <c r="BK185" s="7">
        <f t="shared" si="190"/>
        <v>1989</v>
      </c>
      <c r="BL185" s="7">
        <f t="shared" si="190"/>
        <v>908</v>
      </c>
    </row>
    <row r="186" ht="13.5" customHeight="1">
      <c r="A186" s="51">
        <v>45802.0</v>
      </c>
      <c r="B186" s="37" t="s">
        <v>75</v>
      </c>
      <c r="C186" s="38"/>
      <c r="D186" s="39" t="s">
        <v>20</v>
      </c>
      <c r="E186" s="40">
        <f t="shared" si="2"/>
        <v>2305</v>
      </c>
      <c r="F186" s="41">
        <v>0.0</v>
      </c>
      <c r="G186" s="41">
        <v>24.0</v>
      </c>
      <c r="H186" s="42">
        <f t="shared" si="22"/>
        <v>24</v>
      </c>
      <c r="I186" s="38"/>
      <c r="J186" s="43" t="s">
        <v>21</v>
      </c>
      <c r="K186" s="40">
        <f t="shared" si="4"/>
        <v>2096</v>
      </c>
      <c r="L186" s="44">
        <v>3.0</v>
      </c>
      <c r="M186" s="44">
        <v>20.0</v>
      </c>
      <c r="N186" s="42">
        <f t="shared" si="5"/>
        <v>29</v>
      </c>
      <c r="O186" s="38"/>
      <c r="P186" s="45" t="s">
        <v>72</v>
      </c>
      <c r="Q186" s="38"/>
      <c r="R186" s="45">
        <f>MIN(Rules!$E$2,(MAX(H186/N186,N186/H186)))</f>
        <v>1.208333333</v>
      </c>
      <c r="S186" s="45">
        <f>VLOOKUP(B186,Rules!A:B,2,FALSE)</f>
        <v>60</v>
      </c>
      <c r="T186" s="38"/>
      <c r="U186" s="46">
        <f>1/(10^(-(E186+(IF(P186="Y",Rules!$I$2,0))-K186)/Rules!$E$12)+1)</f>
        <v>0.8393306357</v>
      </c>
      <c r="V186" s="47">
        <f t="shared" si="6"/>
        <v>-61</v>
      </c>
      <c r="W186" s="47">
        <f t="shared" si="7"/>
        <v>61</v>
      </c>
      <c r="X186" s="47"/>
      <c r="Y186" s="47"/>
      <c r="Z186" s="48"/>
      <c r="AA186" s="7">
        <f t="shared" ref="AA186:BL186" si="191">IF($D186=AA$1,$E186+$V186,(IF($J186=AA$1,$K186+$W186,AA185)))</f>
        <v>1476</v>
      </c>
      <c r="AB186" s="7">
        <f t="shared" si="191"/>
        <v>640</v>
      </c>
      <c r="AC186" s="7">
        <f t="shared" si="191"/>
        <v>1513</v>
      </c>
      <c r="AD186" s="7">
        <f t="shared" si="191"/>
        <v>459</v>
      </c>
      <c r="AE186" s="7">
        <f t="shared" si="191"/>
        <v>2157</v>
      </c>
      <c r="AF186" s="7">
        <f t="shared" si="191"/>
        <v>2274</v>
      </c>
      <c r="AG186" s="7">
        <f t="shared" si="191"/>
        <v>1214</v>
      </c>
      <c r="AH186" s="7">
        <f t="shared" si="191"/>
        <v>1038</v>
      </c>
      <c r="AI186" s="7">
        <f t="shared" si="191"/>
        <v>1249</v>
      </c>
      <c r="AJ186" s="7">
        <f t="shared" si="191"/>
        <v>1887</v>
      </c>
      <c r="AK186" s="7">
        <f t="shared" si="191"/>
        <v>446</v>
      </c>
      <c r="AL186" s="7">
        <f t="shared" si="191"/>
        <v>717</v>
      </c>
      <c r="AM186" s="7">
        <f t="shared" si="191"/>
        <v>2103</v>
      </c>
      <c r="AN186" s="7">
        <f t="shared" si="191"/>
        <v>1184</v>
      </c>
      <c r="AO186" s="7">
        <f t="shared" si="191"/>
        <v>1503</v>
      </c>
      <c r="AP186" s="7">
        <f t="shared" si="191"/>
        <v>2131</v>
      </c>
      <c r="AQ186" s="7">
        <f t="shared" si="191"/>
        <v>89</v>
      </c>
      <c r="AR186" s="7">
        <f t="shared" si="191"/>
        <v>1481</v>
      </c>
      <c r="AS186" s="7">
        <f t="shared" si="191"/>
        <v>289</v>
      </c>
      <c r="AT186" s="7">
        <f t="shared" si="191"/>
        <v>2244</v>
      </c>
      <c r="AU186" s="7">
        <f t="shared" si="191"/>
        <v>1072</v>
      </c>
      <c r="AV186" s="7">
        <f t="shared" si="191"/>
        <v>373</v>
      </c>
      <c r="AW186" s="7">
        <f t="shared" si="191"/>
        <v>530</v>
      </c>
      <c r="AX186" s="7">
        <f t="shared" si="191"/>
        <v>1017</v>
      </c>
      <c r="AY186" s="7">
        <f t="shared" si="191"/>
        <v>1013</v>
      </c>
      <c r="AZ186" s="7">
        <f t="shared" si="191"/>
        <v>326</v>
      </c>
      <c r="BA186" s="47">
        <f t="shared" si="191"/>
        <v>439</v>
      </c>
      <c r="BB186" s="7">
        <f t="shared" si="191"/>
        <v>1629</v>
      </c>
      <c r="BC186" s="7">
        <f t="shared" si="191"/>
        <v>850</v>
      </c>
      <c r="BD186" s="7">
        <f t="shared" si="191"/>
        <v>613</v>
      </c>
      <c r="BE186" s="7">
        <f t="shared" si="191"/>
        <v>638</v>
      </c>
      <c r="BF186" s="7">
        <f t="shared" si="191"/>
        <v>2095</v>
      </c>
      <c r="BG186" s="7">
        <f t="shared" si="191"/>
        <v>712</v>
      </c>
      <c r="BH186" s="7">
        <f t="shared" si="191"/>
        <v>153</v>
      </c>
      <c r="BI186" s="7">
        <f t="shared" si="191"/>
        <v>1950</v>
      </c>
      <c r="BJ186" s="7">
        <f t="shared" si="191"/>
        <v>1433</v>
      </c>
      <c r="BK186" s="7">
        <f t="shared" si="191"/>
        <v>1989</v>
      </c>
      <c r="BL186" s="7">
        <f t="shared" si="191"/>
        <v>908</v>
      </c>
    </row>
    <row r="187" ht="13.5" customHeight="1">
      <c r="A187" s="51">
        <v>45808.0</v>
      </c>
      <c r="B187" s="37" t="s">
        <v>74</v>
      </c>
      <c r="C187" s="38"/>
      <c r="D187" s="39" t="s">
        <v>35</v>
      </c>
      <c r="E187" s="40">
        <f t="shared" si="2"/>
        <v>1214</v>
      </c>
      <c r="F187" s="41">
        <v>1.0</v>
      </c>
      <c r="G187" s="41">
        <v>24.0</v>
      </c>
      <c r="H187" s="42">
        <f t="shared" si="22"/>
        <v>27</v>
      </c>
      <c r="I187" s="38"/>
      <c r="J187" s="43" t="s">
        <v>36</v>
      </c>
      <c r="K187" s="40">
        <f t="shared" si="4"/>
        <v>1072</v>
      </c>
      <c r="L187" s="44">
        <v>1.0</v>
      </c>
      <c r="M187" s="44">
        <v>27.0</v>
      </c>
      <c r="N187" s="42">
        <f t="shared" si="5"/>
        <v>30</v>
      </c>
      <c r="O187" s="38"/>
      <c r="P187" s="49" t="s">
        <v>73</v>
      </c>
      <c r="Q187" s="38"/>
      <c r="R187" s="45">
        <f>MIN(Rules!$E$2,(MAX(H187/N187,N187/H187)))</f>
        <v>1.111111111</v>
      </c>
      <c r="S187" s="45">
        <f>VLOOKUP(B187,Rules!A:B,2,FALSE)</f>
        <v>50</v>
      </c>
      <c r="T187" s="38"/>
      <c r="U187" s="46">
        <f>1/(10^(-(E187+(IF(P187="Y",Rules!$I$2,0))-K187)/Rules!$E$12)+1)</f>
        <v>0.6578964696</v>
      </c>
      <c r="V187" s="47">
        <f t="shared" si="6"/>
        <v>-37</v>
      </c>
      <c r="W187" s="47">
        <f t="shared" si="7"/>
        <v>37</v>
      </c>
      <c r="X187" s="47"/>
      <c r="Y187" s="47"/>
      <c r="Z187" s="48"/>
      <c r="AA187" s="7">
        <f t="shared" ref="AA187:BL187" si="192">IF($D187=AA$1,$E187+$V187,(IF($J187=AA$1,$K187+$W187,AA186)))</f>
        <v>1476</v>
      </c>
      <c r="AB187" s="7">
        <f t="shared" si="192"/>
        <v>640</v>
      </c>
      <c r="AC187" s="7">
        <f t="shared" si="192"/>
        <v>1513</v>
      </c>
      <c r="AD187" s="7">
        <f t="shared" si="192"/>
        <v>459</v>
      </c>
      <c r="AE187" s="7">
        <f t="shared" si="192"/>
        <v>2157</v>
      </c>
      <c r="AF187" s="7">
        <f t="shared" si="192"/>
        <v>2274</v>
      </c>
      <c r="AG187" s="7">
        <f t="shared" si="192"/>
        <v>1177</v>
      </c>
      <c r="AH187" s="7">
        <f t="shared" si="192"/>
        <v>1038</v>
      </c>
      <c r="AI187" s="7">
        <f t="shared" si="192"/>
        <v>1249</v>
      </c>
      <c r="AJ187" s="7">
        <f t="shared" si="192"/>
        <v>1887</v>
      </c>
      <c r="AK187" s="7">
        <f t="shared" si="192"/>
        <v>446</v>
      </c>
      <c r="AL187" s="7">
        <f t="shared" si="192"/>
        <v>717</v>
      </c>
      <c r="AM187" s="7">
        <f t="shared" si="192"/>
        <v>2103</v>
      </c>
      <c r="AN187" s="7">
        <f t="shared" si="192"/>
        <v>1184</v>
      </c>
      <c r="AO187" s="7">
        <f t="shared" si="192"/>
        <v>1503</v>
      </c>
      <c r="AP187" s="7">
        <f t="shared" si="192"/>
        <v>2131</v>
      </c>
      <c r="AQ187" s="7">
        <f t="shared" si="192"/>
        <v>89</v>
      </c>
      <c r="AR187" s="7">
        <f t="shared" si="192"/>
        <v>1481</v>
      </c>
      <c r="AS187" s="7">
        <f t="shared" si="192"/>
        <v>289</v>
      </c>
      <c r="AT187" s="7">
        <f t="shared" si="192"/>
        <v>2244</v>
      </c>
      <c r="AU187" s="7">
        <f t="shared" si="192"/>
        <v>1109</v>
      </c>
      <c r="AV187" s="7">
        <f t="shared" si="192"/>
        <v>373</v>
      </c>
      <c r="AW187" s="7">
        <f t="shared" si="192"/>
        <v>530</v>
      </c>
      <c r="AX187" s="7">
        <f t="shared" si="192"/>
        <v>1017</v>
      </c>
      <c r="AY187" s="7">
        <f t="shared" si="192"/>
        <v>1013</v>
      </c>
      <c r="AZ187" s="7">
        <f t="shared" si="192"/>
        <v>326</v>
      </c>
      <c r="BA187" s="47">
        <f t="shared" si="192"/>
        <v>439</v>
      </c>
      <c r="BB187" s="7">
        <f t="shared" si="192"/>
        <v>1629</v>
      </c>
      <c r="BC187" s="7">
        <f t="shared" si="192"/>
        <v>850</v>
      </c>
      <c r="BD187" s="7">
        <f t="shared" si="192"/>
        <v>613</v>
      </c>
      <c r="BE187" s="7">
        <f t="shared" si="192"/>
        <v>638</v>
      </c>
      <c r="BF187" s="7">
        <f t="shared" si="192"/>
        <v>2095</v>
      </c>
      <c r="BG187" s="7">
        <f t="shared" si="192"/>
        <v>712</v>
      </c>
      <c r="BH187" s="7">
        <f t="shared" si="192"/>
        <v>153</v>
      </c>
      <c r="BI187" s="7">
        <f t="shared" si="192"/>
        <v>1950</v>
      </c>
      <c r="BJ187" s="7">
        <f t="shared" si="192"/>
        <v>1433</v>
      </c>
      <c r="BK187" s="7">
        <f t="shared" si="192"/>
        <v>1989</v>
      </c>
      <c r="BL187" s="7">
        <f t="shared" si="192"/>
        <v>908</v>
      </c>
    </row>
    <row r="188" ht="13.5" customHeight="1">
      <c r="A188" s="51">
        <v>45808.0</v>
      </c>
      <c r="B188" s="37" t="s">
        <v>74</v>
      </c>
      <c r="C188" s="38"/>
      <c r="D188" s="39" t="s">
        <v>39</v>
      </c>
      <c r="E188" s="40">
        <f t="shared" si="2"/>
        <v>1017</v>
      </c>
      <c r="F188" s="41">
        <v>1.0</v>
      </c>
      <c r="G188" s="41">
        <v>21.0</v>
      </c>
      <c r="H188" s="42">
        <f t="shared" si="22"/>
        <v>24</v>
      </c>
      <c r="I188" s="38"/>
      <c r="J188" s="43" t="s">
        <v>41</v>
      </c>
      <c r="K188" s="40">
        <f t="shared" si="4"/>
        <v>850</v>
      </c>
      <c r="L188" s="44">
        <v>3.0</v>
      </c>
      <c r="M188" s="44">
        <v>16.0</v>
      </c>
      <c r="N188" s="42">
        <f t="shared" si="5"/>
        <v>25</v>
      </c>
      <c r="O188" s="38"/>
      <c r="P188" s="49" t="s">
        <v>73</v>
      </c>
      <c r="Q188" s="38"/>
      <c r="R188" s="45">
        <f>MIN(Rules!$E$2,(MAX(H188/N188,N188/H188)))</f>
        <v>1.041666667</v>
      </c>
      <c r="S188" s="45">
        <f>VLOOKUP(B188,Rules!A:B,2,FALSE)</f>
        <v>50</v>
      </c>
      <c r="T188" s="38"/>
      <c r="U188" s="46">
        <f>1/(10^(-(E188+(IF(P188="Y",Rules!$I$2,0))-K188)/Rules!$E$12)+1)</f>
        <v>0.6833182581</v>
      </c>
      <c r="V188" s="47">
        <f t="shared" si="6"/>
        <v>-36</v>
      </c>
      <c r="W188" s="47">
        <f t="shared" si="7"/>
        <v>36</v>
      </c>
      <c r="X188" s="47"/>
      <c r="Y188" s="47"/>
      <c r="Z188" s="48"/>
      <c r="AA188" s="7">
        <f t="shared" ref="AA188:BL188" si="193">IF($D188=AA$1,$E188+$V188,(IF($J188=AA$1,$K188+$W188,AA187)))</f>
        <v>1476</v>
      </c>
      <c r="AB188" s="7">
        <f t="shared" si="193"/>
        <v>640</v>
      </c>
      <c r="AC188" s="7">
        <f t="shared" si="193"/>
        <v>1513</v>
      </c>
      <c r="AD188" s="7">
        <f t="shared" si="193"/>
        <v>459</v>
      </c>
      <c r="AE188" s="7">
        <f t="shared" si="193"/>
        <v>2157</v>
      </c>
      <c r="AF188" s="7">
        <f t="shared" si="193"/>
        <v>2274</v>
      </c>
      <c r="AG188" s="7">
        <f t="shared" si="193"/>
        <v>1177</v>
      </c>
      <c r="AH188" s="7">
        <f t="shared" si="193"/>
        <v>1038</v>
      </c>
      <c r="AI188" s="7">
        <f t="shared" si="193"/>
        <v>1249</v>
      </c>
      <c r="AJ188" s="7">
        <f t="shared" si="193"/>
        <v>1887</v>
      </c>
      <c r="AK188" s="7">
        <f t="shared" si="193"/>
        <v>446</v>
      </c>
      <c r="AL188" s="7">
        <f t="shared" si="193"/>
        <v>717</v>
      </c>
      <c r="AM188" s="7">
        <f t="shared" si="193"/>
        <v>2103</v>
      </c>
      <c r="AN188" s="7">
        <f t="shared" si="193"/>
        <v>1184</v>
      </c>
      <c r="AO188" s="7">
        <f t="shared" si="193"/>
        <v>1503</v>
      </c>
      <c r="AP188" s="7">
        <f t="shared" si="193"/>
        <v>2131</v>
      </c>
      <c r="AQ188" s="7">
        <f t="shared" si="193"/>
        <v>89</v>
      </c>
      <c r="AR188" s="7">
        <f t="shared" si="193"/>
        <v>1481</v>
      </c>
      <c r="AS188" s="7">
        <f t="shared" si="193"/>
        <v>289</v>
      </c>
      <c r="AT188" s="7">
        <f t="shared" si="193"/>
        <v>2244</v>
      </c>
      <c r="AU188" s="7">
        <f t="shared" si="193"/>
        <v>1109</v>
      </c>
      <c r="AV188" s="7">
        <f t="shared" si="193"/>
        <v>373</v>
      </c>
      <c r="AW188" s="7">
        <f t="shared" si="193"/>
        <v>530</v>
      </c>
      <c r="AX188" s="7">
        <f t="shared" si="193"/>
        <v>981</v>
      </c>
      <c r="AY188" s="7">
        <f t="shared" si="193"/>
        <v>1013</v>
      </c>
      <c r="AZ188" s="7">
        <f t="shared" si="193"/>
        <v>326</v>
      </c>
      <c r="BA188" s="47">
        <f t="shared" si="193"/>
        <v>439</v>
      </c>
      <c r="BB188" s="7">
        <f t="shared" si="193"/>
        <v>1629</v>
      </c>
      <c r="BC188" s="7">
        <f t="shared" si="193"/>
        <v>886</v>
      </c>
      <c r="BD188" s="7">
        <f t="shared" si="193"/>
        <v>613</v>
      </c>
      <c r="BE188" s="7">
        <f t="shared" si="193"/>
        <v>638</v>
      </c>
      <c r="BF188" s="7">
        <f t="shared" si="193"/>
        <v>2095</v>
      </c>
      <c r="BG188" s="7">
        <f t="shared" si="193"/>
        <v>712</v>
      </c>
      <c r="BH188" s="7">
        <f t="shared" si="193"/>
        <v>153</v>
      </c>
      <c r="BI188" s="7">
        <f t="shared" si="193"/>
        <v>1950</v>
      </c>
      <c r="BJ188" s="7">
        <f t="shared" si="193"/>
        <v>1433</v>
      </c>
      <c r="BK188" s="7">
        <f t="shared" si="193"/>
        <v>1989</v>
      </c>
      <c r="BL188" s="7">
        <f t="shared" si="193"/>
        <v>908</v>
      </c>
    </row>
    <row r="189" ht="13.5" customHeight="1">
      <c r="A189" s="51">
        <v>45808.0</v>
      </c>
      <c r="B189" s="37" t="s">
        <v>74</v>
      </c>
      <c r="C189" s="38"/>
      <c r="D189" s="39" t="s">
        <v>49</v>
      </c>
      <c r="E189" s="40">
        <f t="shared" si="2"/>
        <v>459</v>
      </c>
      <c r="F189" s="41">
        <v>2.0</v>
      </c>
      <c r="G189" s="41">
        <v>17.0</v>
      </c>
      <c r="H189" s="42">
        <f t="shared" si="22"/>
        <v>23</v>
      </c>
      <c r="I189" s="38"/>
      <c r="J189" s="43" t="s">
        <v>69</v>
      </c>
      <c r="K189" s="52">
        <f t="shared" si="4"/>
        <v>439</v>
      </c>
      <c r="L189" s="44">
        <v>4.0</v>
      </c>
      <c r="M189" s="44">
        <v>17.0</v>
      </c>
      <c r="N189" s="42">
        <f t="shared" si="5"/>
        <v>29</v>
      </c>
      <c r="O189" s="38"/>
      <c r="P189" s="49" t="s">
        <v>73</v>
      </c>
      <c r="Q189" s="38"/>
      <c r="R189" s="45">
        <f>MIN(Rules!$E$2,(MAX(H189/N189,N189/H189)))</f>
        <v>1.260869565</v>
      </c>
      <c r="S189" s="45">
        <f>VLOOKUP(B189,Rules!A:B,2,FALSE)</f>
        <v>50</v>
      </c>
      <c r="T189" s="38"/>
      <c r="U189" s="46">
        <f>1/(10^(-(E189+(IF(P189="Y",Rules!$I$2,0))-K189)/Rules!$E$12)+1)</f>
        <v>0.5230095873</v>
      </c>
      <c r="V189" s="47">
        <f t="shared" si="6"/>
        <v>-33</v>
      </c>
      <c r="W189" s="47">
        <f t="shared" si="7"/>
        <v>33</v>
      </c>
      <c r="X189" s="47"/>
      <c r="Y189" s="47"/>
      <c r="Z189" s="48"/>
      <c r="AA189" s="7">
        <f t="shared" ref="AA189:BL189" si="194">IF($D189=AA$1,$E189+$V189,(IF($J189=AA$1,$K189+$W189,AA188)))</f>
        <v>1476</v>
      </c>
      <c r="AB189" s="7">
        <f t="shared" si="194"/>
        <v>640</v>
      </c>
      <c r="AC189" s="7">
        <f t="shared" si="194"/>
        <v>1513</v>
      </c>
      <c r="AD189" s="7">
        <f t="shared" si="194"/>
        <v>426</v>
      </c>
      <c r="AE189" s="7">
        <f t="shared" si="194"/>
        <v>2157</v>
      </c>
      <c r="AF189" s="7">
        <f t="shared" si="194"/>
        <v>2274</v>
      </c>
      <c r="AG189" s="7">
        <f t="shared" si="194"/>
        <v>1177</v>
      </c>
      <c r="AH189" s="7">
        <f t="shared" si="194"/>
        <v>1038</v>
      </c>
      <c r="AI189" s="7">
        <f t="shared" si="194"/>
        <v>1249</v>
      </c>
      <c r="AJ189" s="7">
        <f t="shared" si="194"/>
        <v>1887</v>
      </c>
      <c r="AK189" s="7">
        <f t="shared" si="194"/>
        <v>446</v>
      </c>
      <c r="AL189" s="7">
        <f t="shared" si="194"/>
        <v>717</v>
      </c>
      <c r="AM189" s="7">
        <f t="shared" si="194"/>
        <v>2103</v>
      </c>
      <c r="AN189" s="7">
        <f t="shared" si="194"/>
        <v>1184</v>
      </c>
      <c r="AO189" s="7">
        <f t="shared" si="194"/>
        <v>1503</v>
      </c>
      <c r="AP189" s="7">
        <f t="shared" si="194"/>
        <v>2131</v>
      </c>
      <c r="AQ189" s="7">
        <f t="shared" si="194"/>
        <v>89</v>
      </c>
      <c r="AR189" s="7">
        <f t="shared" si="194"/>
        <v>1481</v>
      </c>
      <c r="AS189" s="7">
        <f t="shared" si="194"/>
        <v>289</v>
      </c>
      <c r="AT189" s="7">
        <f t="shared" si="194"/>
        <v>2244</v>
      </c>
      <c r="AU189" s="7">
        <f t="shared" si="194"/>
        <v>1109</v>
      </c>
      <c r="AV189" s="7">
        <f t="shared" si="194"/>
        <v>373</v>
      </c>
      <c r="AW189" s="7">
        <f t="shared" si="194"/>
        <v>530</v>
      </c>
      <c r="AX189" s="7">
        <f t="shared" si="194"/>
        <v>981</v>
      </c>
      <c r="AY189" s="7">
        <f t="shared" si="194"/>
        <v>1013</v>
      </c>
      <c r="AZ189" s="7">
        <f t="shared" si="194"/>
        <v>326</v>
      </c>
      <c r="BA189" s="47">
        <f t="shared" si="194"/>
        <v>472</v>
      </c>
      <c r="BB189" s="7">
        <f t="shared" si="194"/>
        <v>1629</v>
      </c>
      <c r="BC189" s="7">
        <f t="shared" si="194"/>
        <v>886</v>
      </c>
      <c r="BD189" s="7">
        <f t="shared" si="194"/>
        <v>613</v>
      </c>
      <c r="BE189" s="7">
        <f t="shared" si="194"/>
        <v>638</v>
      </c>
      <c r="BF189" s="7">
        <f t="shared" si="194"/>
        <v>2095</v>
      </c>
      <c r="BG189" s="7">
        <f t="shared" si="194"/>
        <v>712</v>
      </c>
      <c r="BH189" s="7">
        <f t="shared" si="194"/>
        <v>153</v>
      </c>
      <c r="BI189" s="7">
        <f t="shared" si="194"/>
        <v>1950</v>
      </c>
      <c r="BJ189" s="7">
        <f t="shared" si="194"/>
        <v>1433</v>
      </c>
      <c r="BK189" s="7">
        <f t="shared" si="194"/>
        <v>1989</v>
      </c>
      <c r="BL189" s="7">
        <f t="shared" si="194"/>
        <v>908</v>
      </c>
    </row>
    <row r="190" ht="13.5" customHeight="1">
      <c r="A190" s="51">
        <v>45815.0</v>
      </c>
      <c r="B190" s="37" t="s">
        <v>75</v>
      </c>
      <c r="C190" s="38"/>
      <c r="D190" s="39" t="s">
        <v>20</v>
      </c>
      <c r="E190" s="40">
        <f t="shared" si="2"/>
        <v>2244</v>
      </c>
      <c r="F190" s="41">
        <v>2.0</v>
      </c>
      <c r="G190" s="41">
        <v>27.0</v>
      </c>
      <c r="H190" s="42">
        <f t="shared" si="22"/>
        <v>33</v>
      </c>
      <c r="I190" s="38"/>
      <c r="J190" s="43" t="s">
        <v>19</v>
      </c>
      <c r="K190" s="40">
        <f t="shared" si="4"/>
        <v>2274</v>
      </c>
      <c r="L190" s="44">
        <v>1.0</v>
      </c>
      <c r="M190" s="44">
        <v>30.0</v>
      </c>
      <c r="N190" s="42">
        <f t="shared" si="5"/>
        <v>33</v>
      </c>
      <c r="O190" s="38"/>
      <c r="P190" s="49" t="s">
        <v>72</v>
      </c>
      <c r="Q190" s="38"/>
      <c r="R190" s="45">
        <f>MIN(Rules!$E$2,(MAX(H190/N190,N190/H190)))</f>
        <v>1</v>
      </c>
      <c r="S190" s="45">
        <f>VLOOKUP(B190,Rules!A:B,2,FALSE)</f>
        <v>60</v>
      </c>
      <c r="T190" s="38"/>
      <c r="U190" s="46">
        <f>1/(10^(-(E190+(IF(P190="Y",Rules!$I$2,0))-K190)/Rules!$E$12)+1)</f>
        <v>0.6347433351</v>
      </c>
      <c r="V190" s="47">
        <f t="shared" si="6"/>
        <v>-8</v>
      </c>
      <c r="W190" s="47">
        <f t="shared" si="7"/>
        <v>8</v>
      </c>
      <c r="X190" s="47"/>
      <c r="Y190" s="47"/>
      <c r="Z190" s="48"/>
      <c r="AA190" s="7">
        <f t="shared" ref="AA190:BL190" si="195">IF($D190=AA$1,$E190+$V190,(IF($J190=AA$1,$K190+$W190,AA189)))</f>
        <v>1476</v>
      </c>
      <c r="AB190" s="7">
        <f t="shared" si="195"/>
        <v>640</v>
      </c>
      <c r="AC190" s="7">
        <f t="shared" si="195"/>
        <v>1513</v>
      </c>
      <c r="AD190" s="7">
        <f t="shared" si="195"/>
        <v>426</v>
      </c>
      <c r="AE190" s="7">
        <f t="shared" si="195"/>
        <v>2157</v>
      </c>
      <c r="AF190" s="7">
        <f t="shared" si="195"/>
        <v>2282</v>
      </c>
      <c r="AG190" s="7">
        <f t="shared" si="195"/>
        <v>1177</v>
      </c>
      <c r="AH190" s="7">
        <f t="shared" si="195"/>
        <v>1038</v>
      </c>
      <c r="AI190" s="7">
        <f t="shared" si="195"/>
        <v>1249</v>
      </c>
      <c r="AJ190" s="7">
        <f t="shared" si="195"/>
        <v>1887</v>
      </c>
      <c r="AK190" s="7">
        <f t="shared" si="195"/>
        <v>446</v>
      </c>
      <c r="AL190" s="7">
        <f t="shared" si="195"/>
        <v>717</v>
      </c>
      <c r="AM190" s="7">
        <f t="shared" si="195"/>
        <v>2103</v>
      </c>
      <c r="AN190" s="7">
        <f t="shared" si="195"/>
        <v>1184</v>
      </c>
      <c r="AO190" s="7">
        <f t="shared" si="195"/>
        <v>1503</v>
      </c>
      <c r="AP190" s="7">
        <f t="shared" si="195"/>
        <v>2131</v>
      </c>
      <c r="AQ190" s="7">
        <f t="shared" si="195"/>
        <v>89</v>
      </c>
      <c r="AR190" s="7">
        <f t="shared" si="195"/>
        <v>1481</v>
      </c>
      <c r="AS190" s="7">
        <f t="shared" si="195"/>
        <v>289</v>
      </c>
      <c r="AT190" s="7">
        <f t="shared" si="195"/>
        <v>2236</v>
      </c>
      <c r="AU190" s="7">
        <f t="shared" si="195"/>
        <v>1109</v>
      </c>
      <c r="AV190" s="7">
        <f t="shared" si="195"/>
        <v>373</v>
      </c>
      <c r="AW190" s="7">
        <f t="shared" si="195"/>
        <v>530</v>
      </c>
      <c r="AX190" s="7">
        <f t="shared" si="195"/>
        <v>981</v>
      </c>
      <c r="AY190" s="7">
        <f t="shared" si="195"/>
        <v>1013</v>
      </c>
      <c r="AZ190" s="7">
        <f t="shared" si="195"/>
        <v>326</v>
      </c>
      <c r="BA190" s="47">
        <f t="shared" si="195"/>
        <v>472</v>
      </c>
      <c r="BB190" s="7">
        <f t="shared" si="195"/>
        <v>1629</v>
      </c>
      <c r="BC190" s="7">
        <f t="shared" si="195"/>
        <v>886</v>
      </c>
      <c r="BD190" s="7">
        <f t="shared" si="195"/>
        <v>613</v>
      </c>
      <c r="BE190" s="7">
        <f t="shared" si="195"/>
        <v>638</v>
      </c>
      <c r="BF190" s="7">
        <f t="shared" si="195"/>
        <v>2095</v>
      </c>
      <c r="BG190" s="7">
        <f t="shared" si="195"/>
        <v>712</v>
      </c>
      <c r="BH190" s="7">
        <f t="shared" si="195"/>
        <v>153</v>
      </c>
      <c r="BI190" s="7">
        <f t="shared" si="195"/>
        <v>1950</v>
      </c>
      <c r="BJ190" s="7">
        <f t="shared" si="195"/>
        <v>1433</v>
      </c>
      <c r="BK190" s="7">
        <f t="shared" si="195"/>
        <v>1989</v>
      </c>
      <c r="BL190" s="7">
        <f t="shared" si="195"/>
        <v>908</v>
      </c>
    </row>
    <row r="191" ht="13.5" customHeight="1">
      <c r="A191" s="51">
        <v>45816.0</v>
      </c>
      <c r="B191" s="37" t="s">
        <v>74</v>
      </c>
      <c r="C191" s="38"/>
      <c r="D191" s="39" t="s">
        <v>29</v>
      </c>
      <c r="E191" s="40">
        <f t="shared" si="2"/>
        <v>1503</v>
      </c>
      <c r="F191" s="41">
        <v>2.0</v>
      </c>
      <c r="G191" s="41">
        <v>26.0</v>
      </c>
      <c r="H191" s="42">
        <f t="shared" si="22"/>
        <v>32</v>
      </c>
      <c r="I191" s="38"/>
      <c r="J191" s="43" t="s">
        <v>31</v>
      </c>
      <c r="K191" s="40">
        <f t="shared" si="4"/>
        <v>1481</v>
      </c>
      <c r="L191" s="44">
        <v>1.0</v>
      </c>
      <c r="M191" s="44">
        <v>19.0</v>
      </c>
      <c r="N191" s="42">
        <f t="shared" si="5"/>
        <v>22</v>
      </c>
      <c r="O191" s="38"/>
      <c r="P191" s="49" t="s">
        <v>73</v>
      </c>
      <c r="Q191" s="38"/>
      <c r="R191" s="45">
        <f>MIN(Rules!$E$2,(MAX(H191/N191,N191/H191)))</f>
        <v>1.454545455</v>
      </c>
      <c r="S191" s="45">
        <f>VLOOKUP(B191,Rules!A:B,2,FALSE)</f>
        <v>50</v>
      </c>
      <c r="T191" s="38"/>
      <c r="U191" s="46">
        <f>1/(10^(-(E191+(IF(P191="Y",Rules!$I$2,0))-K191)/Rules!$E$12)+1)</f>
        <v>0.525306793</v>
      </c>
      <c r="V191" s="47">
        <f t="shared" si="6"/>
        <v>35</v>
      </c>
      <c r="W191" s="47">
        <f t="shared" si="7"/>
        <v>-35</v>
      </c>
      <c r="X191" s="47"/>
      <c r="Y191" s="47"/>
      <c r="Z191" s="48"/>
      <c r="AA191" s="7">
        <f t="shared" ref="AA191:BL191" si="196">IF($D191=AA$1,$E191+$V191,(IF($J191=AA$1,$K191+$W191,AA190)))</f>
        <v>1476</v>
      </c>
      <c r="AB191" s="7">
        <f t="shared" si="196"/>
        <v>640</v>
      </c>
      <c r="AC191" s="7">
        <f t="shared" si="196"/>
        <v>1513</v>
      </c>
      <c r="AD191" s="7">
        <f t="shared" si="196"/>
        <v>426</v>
      </c>
      <c r="AE191" s="7">
        <f t="shared" si="196"/>
        <v>2157</v>
      </c>
      <c r="AF191" s="7">
        <f t="shared" si="196"/>
        <v>2282</v>
      </c>
      <c r="AG191" s="7">
        <f t="shared" si="196"/>
        <v>1177</v>
      </c>
      <c r="AH191" s="7">
        <f t="shared" si="196"/>
        <v>1038</v>
      </c>
      <c r="AI191" s="7">
        <f t="shared" si="196"/>
        <v>1249</v>
      </c>
      <c r="AJ191" s="7">
        <f t="shared" si="196"/>
        <v>1887</v>
      </c>
      <c r="AK191" s="7">
        <f t="shared" si="196"/>
        <v>446</v>
      </c>
      <c r="AL191" s="7">
        <f t="shared" si="196"/>
        <v>717</v>
      </c>
      <c r="AM191" s="7">
        <f t="shared" si="196"/>
        <v>2103</v>
      </c>
      <c r="AN191" s="7">
        <f t="shared" si="196"/>
        <v>1184</v>
      </c>
      <c r="AO191" s="7">
        <f t="shared" si="196"/>
        <v>1538</v>
      </c>
      <c r="AP191" s="7">
        <f t="shared" si="196"/>
        <v>2131</v>
      </c>
      <c r="AQ191" s="7">
        <f t="shared" si="196"/>
        <v>89</v>
      </c>
      <c r="AR191" s="7">
        <f t="shared" si="196"/>
        <v>1446</v>
      </c>
      <c r="AS191" s="7">
        <f t="shared" si="196"/>
        <v>289</v>
      </c>
      <c r="AT191" s="7">
        <f t="shared" si="196"/>
        <v>2236</v>
      </c>
      <c r="AU191" s="7">
        <f t="shared" si="196"/>
        <v>1109</v>
      </c>
      <c r="AV191" s="7">
        <f t="shared" si="196"/>
        <v>373</v>
      </c>
      <c r="AW191" s="7">
        <f t="shared" si="196"/>
        <v>530</v>
      </c>
      <c r="AX191" s="7">
        <f t="shared" si="196"/>
        <v>981</v>
      </c>
      <c r="AY191" s="7">
        <f t="shared" si="196"/>
        <v>1013</v>
      </c>
      <c r="AZ191" s="7">
        <f t="shared" si="196"/>
        <v>326</v>
      </c>
      <c r="BA191" s="47">
        <f t="shared" si="196"/>
        <v>472</v>
      </c>
      <c r="BB191" s="7">
        <f t="shared" si="196"/>
        <v>1629</v>
      </c>
      <c r="BC191" s="7">
        <f t="shared" si="196"/>
        <v>886</v>
      </c>
      <c r="BD191" s="7">
        <f t="shared" si="196"/>
        <v>613</v>
      </c>
      <c r="BE191" s="7">
        <f t="shared" si="196"/>
        <v>638</v>
      </c>
      <c r="BF191" s="7">
        <f t="shared" si="196"/>
        <v>2095</v>
      </c>
      <c r="BG191" s="7">
        <f t="shared" si="196"/>
        <v>712</v>
      </c>
      <c r="BH191" s="7">
        <f t="shared" si="196"/>
        <v>153</v>
      </c>
      <c r="BI191" s="7">
        <f t="shared" si="196"/>
        <v>1950</v>
      </c>
      <c r="BJ191" s="7">
        <f t="shared" si="196"/>
        <v>1433</v>
      </c>
      <c r="BK191" s="7">
        <f t="shared" si="196"/>
        <v>1989</v>
      </c>
      <c r="BL191" s="7">
        <f t="shared" si="196"/>
        <v>908</v>
      </c>
    </row>
    <row r="192" ht="13.5" customHeight="1">
      <c r="A192" s="51">
        <v>45816.0</v>
      </c>
      <c r="B192" s="37" t="s">
        <v>75</v>
      </c>
      <c r="C192" s="38"/>
      <c r="D192" s="39" t="s">
        <v>22</v>
      </c>
      <c r="E192" s="40">
        <f t="shared" si="2"/>
        <v>2131</v>
      </c>
      <c r="F192" s="41">
        <v>3.0</v>
      </c>
      <c r="G192" s="41">
        <v>22.0</v>
      </c>
      <c r="H192" s="42">
        <f t="shared" si="22"/>
        <v>31</v>
      </c>
      <c r="I192" s="38"/>
      <c r="J192" s="43" t="s">
        <v>23</v>
      </c>
      <c r="K192" s="40">
        <f t="shared" si="4"/>
        <v>2103</v>
      </c>
      <c r="L192" s="44">
        <v>1.0</v>
      </c>
      <c r="M192" s="44">
        <v>20.0</v>
      </c>
      <c r="N192" s="42">
        <f t="shared" si="5"/>
        <v>23</v>
      </c>
      <c r="O192" s="38"/>
      <c r="P192" s="49" t="s">
        <v>73</v>
      </c>
      <c r="Q192" s="38"/>
      <c r="R192" s="45">
        <f>MIN(Rules!$E$2,(MAX(H192/N192,N192/H192)))</f>
        <v>1.347826087</v>
      </c>
      <c r="S192" s="45">
        <f>VLOOKUP(B192,Rules!A:B,2,FALSE)</f>
        <v>60</v>
      </c>
      <c r="T192" s="38"/>
      <c r="U192" s="46">
        <f>1/(10^(-(E192+(IF(P192="Y",Rules!$I$2,0))-K192)/Rules!$E$12)+1)</f>
        <v>0.5321916002</v>
      </c>
      <c r="V192" s="47">
        <f t="shared" si="6"/>
        <v>38</v>
      </c>
      <c r="W192" s="47">
        <f t="shared" si="7"/>
        <v>-38</v>
      </c>
      <c r="X192" s="47"/>
      <c r="Y192" s="47"/>
      <c r="Z192" s="48"/>
      <c r="AA192" s="7">
        <f t="shared" ref="AA192:BL192" si="197">IF($D192=AA$1,$E192+$V192,(IF($J192=AA$1,$K192+$W192,AA191)))</f>
        <v>1476</v>
      </c>
      <c r="AB192" s="7">
        <f t="shared" si="197"/>
        <v>640</v>
      </c>
      <c r="AC192" s="7">
        <f t="shared" si="197"/>
        <v>1513</v>
      </c>
      <c r="AD192" s="7">
        <f t="shared" si="197"/>
        <v>426</v>
      </c>
      <c r="AE192" s="7">
        <f t="shared" si="197"/>
        <v>2157</v>
      </c>
      <c r="AF192" s="7">
        <f t="shared" si="197"/>
        <v>2282</v>
      </c>
      <c r="AG192" s="7">
        <f t="shared" si="197"/>
        <v>1177</v>
      </c>
      <c r="AH192" s="7">
        <f t="shared" si="197"/>
        <v>1038</v>
      </c>
      <c r="AI192" s="7">
        <f t="shared" si="197"/>
        <v>1249</v>
      </c>
      <c r="AJ192" s="7">
        <f t="shared" si="197"/>
        <v>1887</v>
      </c>
      <c r="AK192" s="7">
        <f t="shared" si="197"/>
        <v>446</v>
      </c>
      <c r="AL192" s="7">
        <f t="shared" si="197"/>
        <v>717</v>
      </c>
      <c r="AM192" s="7">
        <f t="shared" si="197"/>
        <v>2065</v>
      </c>
      <c r="AN192" s="7">
        <f t="shared" si="197"/>
        <v>1184</v>
      </c>
      <c r="AO192" s="7">
        <f t="shared" si="197"/>
        <v>1538</v>
      </c>
      <c r="AP192" s="7">
        <f t="shared" si="197"/>
        <v>2169</v>
      </c>
      <c r="AQ192" s="7">
        <f t="shared" si="197"/>
        <v>89</v>
      </c>
      <c r="AR192" s="7">
        <f t="shared" si="197"/>
        <v>1446</v>
      </c>
      <c r="AS192" s="7">
        <f t="shared" si="197"/>
        <v>289</v>
      </c>
      <c r="AT192" s="7">
        <f t="shared" si="197"/>
        <v>2236</v>
      </c>
      <c r="AU192" s="7">
        <f t="shared" si="197"/>
        <v>1109</v>
      </c>
      <c r="AV192" s="7">
        <f t="shared" si="197"/>
        <v>373</v>
      </c>
      <c r="AW192" s="7">
        <f t="shared" si="197"/>
        <v>530</v>
      </c>
      <c r="AX192" s="7">
        <f t="shared" si="197"/>
        <v>981</v>
      </c>
      <c r="AY192" s="7">
        <f t="shared" si="197"/>
        <v>1013</v>
      </c>
      <c r="AZ192" s="7">
        <f t="shared" si="197"/>
        <v>326</v>
      </c>
      <c r="BA192" s="47">
        <f t="shared" si="197"/>
        <v>472</v>
      </c>
      <c r="BB192" s="7">
        <f t="shared" si="197"/>
        <v>1629</v>
      </c>
      <c r="BC192" s="7">
        <f t="shared" si="197"/>
        <v>886</v>
      </c>
      <c r="BD192" s="7">
        <f t="shared" si="197"/>
        <v>613</v>
      </c>
      <c r="BE192" s="7">
        <f t="shared" si="197"/>
        <v>638</v>
      </c>
      <c r="BF192" s="7">
        <f t="shared" si="197"/>
        <v>2095</v>
      </c>
      <c r="BG192" s="7">
        <f t="shared" si="197"/>
        <v>712</v>
      </c>
      <c r="BH192" s="7">
        <f t="shared" si="197"/>
        <v>153</v>
      </c>
      <c r="BI192" s="7">
        <f t="shared" si="197"/>
        <v>1950</v>
      </c>
      <c r="BJ192" s="7">
        <f t="shared" si="197"/>
        <v>1433</v>
      </c>
      <c r="BK192" s="7">
        <f t="shared" si="197"/>
        <v>1989</v>
      </c>
      <c r="BL192" s="7">
        <f t="shared" si="197"/>
        <v>908</v>
      </c>
    </row>
    <row r="193" ht="13.5" customHeight="1">
      <c r="A193" s="51">
        <v>45822.0</v>
      </c>
      <c r="B193" s="37" t="s">
        <v>76</v>
      </c>
      <c r="C193" s="38"/>
      <c r="D193" s="39" t="s">
        <v>29</v>
      </c>
      <c r="E193" s="40">
        <f t="shared" si="2"/>
        <v>1538</v>
      </c>
      <c r="F193" s="41">
        <v>0.0</v>
      </c>
      <c r="G193" s="41">
        <v>13.0</v>
      </c>
      <c r="H193" s="42">
        <f t="shared" si="22"/>
        <v>13</v>
      </c>
      <c r="I193" s="38"/>
      <c r="J193" s="43" t="s">
        <v>26</v>
      </c>
      <c r="K193" s="40">
        <f t="shared" si="4"/>
        <v>1887</v>
      </c>
      <c r="L193" s="44">
        <v>3.0</v>
      </c>
      <c r="M193" s="44">
        <v>25.0</v>
      </c>
      <c r="N193" s="42">
        <f t="shared" si="5"/>
        <v>34</v>
      </c>
      <c r="O193" s="38"/>
      <c r="P193" s="45" t="s">
        <v>72</v>
      </c>
      <c r="Q193" s="38"/>
      <c r="R193" s="45">
        <f>MIN(Rules!$E$2,(MAX(H193/N193,N193/H193)))</f>
        <v>2</v>
      </c>
      <c r="S193" s="45">
        <f>VLOOKUP(B193,Rules!A:B,2,FALSE)</f>
        <v>80</v>
      </c>
      <c r="T193" s="38"/>
      <c r="U193" s="46">
        <f>1/(10^(-(E193+(IF(P193="Y",Rules!$I$2,0))-K193)/Rules!$E$12)+1)</f>
        <v>0.2856860957</v>
      </c>
      <c r="V193" s="47">
        <f t="shared" si="6"/>
        <v>-46</v>
      </c>
      <c r="W193" s="47">
        <f t="shared" si="7"/>
        <v>46</v>
      </c>
      <c r="X193" s="47"/>
      <c r="Y193" s="47"/>
      <c r="Z193" s="48"/>
      <c r="AA193" s="7">
        <f t="shared" ref="AA193:BL193" si="198">IF($D193=AA$1,$E193+$V193,(IF($J193=AA$1,$K193+$W193,AA192)))</f>
        <v>1476</v>
      </c>
      <c r="AB193" s="7">
        <f t="shared" si="198"/>
        <v>640</v>
      </c>
      <c r="AC193" s="7">
        <f t="shared" si="198"/>
        <v>1513</v>
      </c>
      <c r="AD193" s="7">
        <f t="shared" si="198"/>
        <v>426</v>
      </c>
      <c r="AE193" s="7">
        <f t="shared" si="198"/>
        <v>2157</v>
      </c>
      <c r="AF193" s="7">
        <f t="shared" si="198"/>
        <v>2282</v>
      </c>
      <c r="AG193" s="7">
        <f t="shared" si="198"/>
        <v>1177</v>
      </c>
      <c r="AH193" s="7">
        <f t="shared" si="198"/>
        <v>1038</v>
      </c>
      <c r="AI193" s="7">
        <f t="shared" si="198"/>
        <v>1249</v>
      </c>
      <c r="AJ193" s="7">
        <f t="shared" si="198"/>
        <v>1933</v>
      </c>
      <c r="AK193" s="7">
        <f t="shared" si="198"/>
        <v>446</v>
      </c>
      <c r="AL193" s="7">
        <f t="shared" si="198"/>
        <v>717</v>
      </c>
      <c r="AM193" s="7">
        <f t="shared" si="198"/>
        <v>2065</v>
      </c>
      <c r="AN193" s="7">
        <f t="shared" si="198"/>
        <v>1184</v>
      </c>
      <c r="AO193" s="7">
        <f t="shared" si="198"/>
        <v>1492</v>
      </c>
      <c r="AP193" s="7">
        <f t="shared" si="198"/>
        <v>2169</v>
      </c>
      <c r="AQ193" s="7">
        <f t="shared" si="198"/>
        <v>89</v>
      </c>
      <c r="AR193" s="7">
        <f t="shared" si="198"/>
        <v>1446</v>
      </c>
      <c r="AS193" s="7">
        <f t="shared" si="198"/>
        <v>289</v>
      </c>
      <c r="AT193" s="7">
        <f t="shared" si="198"/>
        <v>2236</v>
      </c>
      <c r="AU193" s="7">
        <f t="shared" si="198"/>
        <v>1109</v>
      </c>
      <c r="AV193" s="7">
        <f t="shared" si="198"/>
        <v>373</v>
      </c>
      <c r="AW193" s="7">
        <f t="shared" si="198"/>
        <v>530</v>
      </c>
      <c r="AX193" s="7">
        <f t="shared" si="198"/>
        <v>981</v>
      </c>
      <c r="AY193" s="7">
        <f t="shared" si="198"/>
        <v>1013</v>
      </c>
      <c r="AZ193" s="7">
        <f t="shared" si="198"/>
        <v>326</v>
      </c>
      <c r="BA193" s="47">
        <f t="shared" si="198"/>
        <v>472</v>
      </c>
      <c r="BB193" s="7">
        <f t="shared" si="198"/>
        <v>1629</v>
      </c>
      <c r="BC193" s="7">
        <f t="shared" si="198"/>
        <v>886</v>
      </c>
      <c r="BD193" s="7">
        <f t="shared" si="198"/>
        <v>613</v>
      </c>
      <c r="BE193" s="7">
        <f t="shared" si="198"/>
        <v>638</v>
      </c>
      <c r="BF193" s="7">
        <f t="shared" si="198"/>
        <v>2095</v>
      </c>
      <c r="BG193" s="7">
        <f t="shared" si="198"/>
        <v>712</v>
      </c>
      <c r="BH193" s="7">
        <f t="shared" si="198"/>
        <v>153</v>
      </c>
      <c r="BI193" s="7">
        <f t="shared" si="198"/>
        <v>1950</v>
      </c>
      <c r="BJ193" s="7">
        <f t="shared" si="198"/>
        <v>1433</v>
      </c>
      <c r="BK193" s="7">
        <f t="shared" si="198"/>
        <v>1989</v>
      </c>
      <c r="BL193" s="7">
        <f t="shared" si="198"/>
        <v>908</v>
      </c>
    </row>
    <row r="194" ht="13.5" customHeight="1">
      <c r="A194" s="51">
        <v>45822.0</v>
      </c>
      <c r="B194" s="37" t="s">
        <v>76</v>
      </c>
      <c r="C194" s="38"/>
      <c r="D194" s="39" t="s">
        <v>31</v>
      </c>
      <c r="E194" s="40">
        <f t="shared" si="2"/>
        <v>1446</v>
      </c>
      <c r="F194" s="41">
        <v>0.0</v>
      </c>
      <c r="G194" s="41">
        <v>18.0</v>
      </c>
      <c r="H194" s="42">
        <f t="shared" si="22"/>
        <v>18</v>
      </c>
      <c r="I194" s="38"/>
      <c r="J194" s="43" t="s">
        <v>18</v>
      </c>
      <c r="K194" s="40">
        <f t="shared" si="4"/>
        <v>2095</v>
      </c>
      <c r="L194" s="44">
        <v>3.0</v>
      </c>
      <c r="M194" s="44">
        <v>32.0</v>
      </c>
      <c r="N194" s="42">
        <f t="shared" si="5"/>
        <v>41</v>
      </c>
      <c r="O194" s="38"/>
      <c r="P194" s="45" t="s">
        <v>72</v>
      </c>
      <c r="Q194" s="38"/>
      <c r="R194" s="45">
        <f>MIN(Rules!$E$2,(MAX(H194/N194,N194/H194)))</f>
        <v>2</v>
      </c>
      <c r="S194" s="45">
        <f>VLOOKUP(B194,Rules!A:B,2,FALSE)</f>
        <v>80</v>
      </c>
      <c r="T194" s="38"/>
      <c r="U194" s="46">
        <f>1/(10^(-(E194+(IF(P194="Y",Rules!$I$2,0))-K194)/Rules!$E$12)+1)</f>
        <v>0.09129040118</v>
      </c>
      <c r="V194" s="47">
        <f t="shared" si="6"/>
        <v>-15</v>
      </c>
      <c r="W194" s="47">
        <f t="shared" si="7"/>
        <v>15</v>
      </c>
      <c r="X194" s="47"/>
      <c r="Y194" s="47"/>
      <c r="Z194" s="48"/>
      <c r="AA194" s="7">
        <f t="shared" ref="AA194:BL194" si="199">IF($D194=AA$1,$E194+$V194,(IF($J194=AA$1,$K194+$W194,AA193)))</f>
        <v>1476</v>
      </c>
      <c r="AB194" s="7">
        <f t="shared" si="199"/>
        <v>640</v>
      </c>
      <c r="AC194" s="7">
        <f t="shared" si="199"/>
        <v>1513</v>
      </c>
      <c r="AD194" s="7">
        <f t="shared" si="199"/>
        <v>426</v>
      </c>
      <c r="AE194" s="7">
        <f t="shared" si="199"/>
        <v>2157</v>
      </c>
      <c r="AF194" s="7">
        <f t="shared" si="199"/>
        <v>2282</v>
      </c>
      <c r="AG194" s="7">
        <f t="shared" si="199"/>
        <v>1177</v>
      </c>
      <c r="AH194" s="7">
        <f t="shared" si="199"/>
        <v>1038</v>
      </c>
      <c r="AI194" s="7">
        <f t="shared" si="199"/>
        <v>1249</v>
      </c>
      <c r="AJ194" s="7">
        <f t="shared" si="199"/>
        <v>1933</v>
      </c>
      <c r="AK194" s="7">
        <f t="shared" si="199"/>
        <v>446</v>
      </c>
      <c r="AL194" s="7">
        <f t="shared" si="199"/>
        <v>717</v>
      </c>
      <c r="AM194" s="7">
        <f t="shared" si="199"/>
        <v>2065</v>
      </c>
      <c r="AN194" s="7">
        <f t="shared" si="199"/>
        <v>1184</v>
      </c>
      <c r="AO194" s="7">
        <f t="shared" si="199"/>
        <v>1492</v>
      </c>
      <c r="AP194" s="7">
        <f t="shared" si="199"/>
        <v>2169</v>
      </c>
      <c r="AQ194" s="7">
        <f t="shared" si="199"/>
        <v>89</v>
      </c>
      <c r="AR194" s="7">
        <f t="shared" si="199"/>
        <v>1431</v>
      </c>
      <c r="AS194" s="7">
        <f t="shared" si="199"/>
        <v>289</v>
      </c>
      <c r="AT194" s="7">
        <f t="shared" si="199"/>
        <v>2236</v>
      </c>
      <c r="AU194" s="7">
        <f t="shared" si="199"/>
        <v>1109</v>
      </c>
      <c r="AV194" s="7">
        <f t="shared" si="199"/>
        <v>373</v>
      </c>
      <c r="AW194" s="7">
        <f t="shared" si="199"/>
        <v>530</v>
      </c>
      <c r="AX194" s="7">
        <f t="shared" si="199"/>
        <v>981</v>
      </c>
      <c r="AY194" s="7">
        <f t="shared" si="199"/>
        <v>1013</v>
      </c>
      <c r="AZ194" s="7">
        <f t="shared" si="199"/>
        <v>326</v>
      </c>
      <c r="BA194" s="47">
        <f t="shared" si="199"/>
        <v>472</v>
      </c>
      <c r="BB194" s="7">
        <f t="shared" si="199"/>
        <v>1629</v>
      </c>
      <c r="BC194" s="7">
        <f t="shared" si="199"/>
        <v>886</v>
      </c>
      <c r="BD194" s="7">
        <f t="shared" si="199"/>
        <v>613</v>
      </c>
      <c r="BE194" s="7">
        <f t="shared" si="199"/>
        <v>638</v>
      </c>
      <c r="BF194" s="7">
        <f t="shared" si="199"/>
        <v>2110</v>
      </c>
      <c r="BG194" s="7">
        <f t="shared" si="199"/>
        <v>712</v>
      </c>
      <c r="BH194" s="7">
        <f t="shared" si="199"/>
        <v>153</v>
      </c>
      <c r="BI194" s="7">
        <f t="shared" si="199"/>
        <v>1950</v>
      </c>
      <c r="BJ194" s="7">
        <f t="shared" si="199"/>
        <v>1433</v>
      </c>
      <c r="BK194" s="7">
        <f t="shared" si="199"/>
        <v>1989</v>
      </c>
      <c r="BL194" s="7">
        <f t="shared" si="199"/>
        <v>908</v>
      </c>
    </row>
    <row r="195" ht="13.5" customHeight="1">
      <c r="A195" s="53">
        <v>45829.0</v>
      </c>
      <c r="B195" s="54" t="s">
        <v>76</v>
      </c>
      <c r="C195" s="55"/>
      <c r="D195" s="56" t="s">
        <v>26</v>
      </c>
      <c r="E195" s="40">
        <f t="shared" si="2"/>
        <v>1933</v>
      </c>
      <c r="F195" s="57">
        <v>2.0</v>
      </c>
      <c r="G195" s="57">
        <v>24.0</v>
      </c>
      <c r="H195" s="58">
        <f t="shared" si="22"/>
        <v>30</v>
      </c>
      <c r="I195" s="55"/>
      <c r="J195" s="59" t="s">
        <v>20</v>
      </c>
      <c r="K195" s="40">
        <f t="shared" si="4"/>
        <v>2236</v>
      </c>
      <c r="L195" s="60">
        <v>0.0</v>
      </c>
      <c r="M195" s="61">
        <v>28.0</v>
      </c>
      <c r="N195" s="58">
        <f t="shared" si="5"/>
        <v>28</v>
      </c>
      <c r="O195" s="55"/>
      <c r="P195" s="62" t="s">
        <v>72</v>
      </c>
      <c r="Q195" s="38"/>
      <c r="R195" s="45">
        <f>MIN(Rules!$E$2,(MAX(H195/N195,N195/H195)))</f>
        <v>1.071428571</v>
      </c>
      <c r="S195" s="45">
        <f>VLOOKUP(B195,Rules!A:B,2,FALSE)</f>
        <v>80</v>
      </c>
      <c r="T195" s="38"/>
      <c r="U195" s="46">
        <f>1/(10^(-(E195+(IF(P195="Y",Rules!$I$2,0))-K195)/Rules!$E$12)+1)</f>
        <v>0.3307951227</v>
      </c>
      <c r="V195" s="47">
        <f t="shared" si="6"/>
        <v>57</v>
      </c>
      <c r="W195" s="47">
        <f t="shared" si="7"/>
        <v>-57</v>
      </c>
      <c r="X195" s="47"/>
      <c r="Y195" s="47"/>
      <c r="Z195" s="48"/>
      <c r="AA195" s="7">
        <f t="shared" ref="AA195:BL195" si="200">IF($D195=AA$1,$E195+$V195,(IF($J195=AA$1,$K195+$W195,AA194)))</f>
        <v>1476</v>
      </c>
      <c r="AB195" s="7">
        <f t="shared" si="200"/>
        <v>640</v>
      </c>
      <c r="AC195" s="7">
        <f t="shared" si="200"/>
        <v>1513</v>
      </c>
      <c r="AD195" s="7">
        <f t="shared" si="200"/>
        <v>426</v>
      </c>
      <c r="AE195" s="7">
        <f t="shared" si="200"/>
        <v>2157</v>
      </c>
      <c r="AF195" s="7">
        <f t="shared" si="200"/>
        <v>2282</v>
      </c>
      <c r="AG195" s="7">
        <f t="shared" si="200"/>
        <v>1177</v>
      </c>
      <c r="AH195" s="7">
        <f t="shared" si="200"/>
        <v>1038</v>
      </c>
      <c r="AI195" s="7">
        <f t="shared" si="200"/>
        <v>1249</v>
      </c>
      <c r="AJ195" s="7">
        <f t="shared" si="200"/>
        <v>1990</v>
      </c>
      <c r="AK195" s="7">
        <f t="shared" si="200"/>
        <v>446</v>
      </c>
      <c r="AL195" s="7">
        <f t="shared" si="200"/>
        <v>717</v>
      </c>
      <c r="AM195" s="7">
        <f t="shared" si="200"/>
        <v>2065</v>
      </c>
      <c r="AN195" s="7">
        <f t="shared" si="200"/>
        <v>1184</v>
      </c>
      <c r="AO195" s="7">
        <f t="shared" si="200"/>
        <v>1492</v>
      </c>
      <c r="AP195" s="7">
        <f t="shared" si="200"/>
        <v>2169</v>
      </c>
      <c r="AQ195" s="7">
        <f t="shared" si="200"/>
        <v>89</v>
      </c>
      <c r="AR195" s="7">
        <f t="shared" si="200"/>
        <v>1431</v>
      </c>
      <c r="AS195" s="7">
        <f t="shared" si="200"/>
        <v>289</v>
      </c>
      <c r="AT195" s="7">
        <f t="shared" si="200"/>
        <v>2179</v>
      </c>
      <c r="AU195" s="7">
        <f t="shared" si="200"/>
        <v>1109</v>
      </c>
      <c r="AV195" s="7">
        <f t="shared" si="200"/>
        <v>373</v>
      </c>
      <c r="AW195" s="7">
        <f t="shared" si="200"/>
        <v>530</v>
      </c>
      <c r="AX195" s="7">
        <f t="shared" si="200"/>
        <v>981</v>
      </c>
      <c r="AY195" s="7">
        <f t="shared" si="200"/>
        <v>1013</v>
      </c>
      <c r="AZ195" s="7">
        <f t="shared" si="200"/>
        <v>326</v>
      </c>
      <c r="BA195" s="47">
        <f t="shared" si="200"/>
        <v>472</v>
      </c>
      <c r="BB195" s="7">
        <f t="shared" si="200"/>
        <v>1629</v>
      </c>
      <c r="BC195" s="7">
        <f t="shared" si="200"/>
        <v>886</v>
      </c>
      <c r="BD195" s="7">
        <f t="shared" si="200"/>
        <v>613</v>
      </c>
      <c r="BE195" s="7">
        <f t="shared" si="200"/>
        <v>638</v>
      </c>
      <c r="BF195" s="7">
        <f t="shared" si="200"/>
        <v>2110</v>
      </c>
      <c r="BG195" s="7">
        <f t="shared" si="200"/>
        <v>712</v>
      </c>
      <c r="BH195" s="7">
        <f t="shared" si="200"/>
        <v>153</v>
      </c>
      <c r="BI195" s="7">
        <f t="shared" si="200"/>
        <v>1950</v>
      </c>
      <c r="BJ195" s="7">
        <f t="shared" si="200"/>
        <v>1433</v>
      </c>
      <c r="BK195" s="7">
        <f t="shared" si="200"/>
        <v>1989</v>
      </c>
      <c r="BL195" s="7">
        <f t="shared" si="200"/>
        <v>908</v>
      </c>
    </row>
    <row r="196" ht="13.5" customHeight="1">
      <c r="A196" s="53">
        <v>45829.0</v>
      </c>
      <c r="B196" s="54" t="s">
        <v>76</v>
      </c>
      <c r="C196" s="55"/>
      <c r="D196" s="56" t="s">
        <v>23</v>
      </c>
      <c r="E196" s="40">
        <f t="shared" si="2"/>
        <v>2065</v>
      </c>
      <c r="F196" s="57">
        <v>2.0</v>
      </c>
      <c r="G196" s="57">
        <v>17.0</v>
      </c>
      <c r="H196" s="58">
        <f t="shared" si="22"/>
        <v>23</v>
      </c>
      <c r="I196" s="55"/>
      <c r="J196" s="59" t="s">
        <v>18</v>
      </c>
      <c r="K196" s="40">
        <f t="shared" si="4"/>
        <v>2110</v>
      </c>
      <c r="L196" s="61">
        <v>1.0</v>
      </c>
      <c r="M196" s="61">
        <v>28.0</v>
      </c>
      <c r="N196" s="58">
        <f t="shared" si="5"/>
        <v>31</v>
      </c>
      <c r="O196" s="55"/>
      <c r="P196" s="62" t="s">
        <v>73</v>
      </c>
      <c r="Q196" s="38"/>
      <c r="R196" s="45">
        <f>MIN(Rules!$E$2,(MAX(H196/N196,N196/H196)))</f>
        <v>1.347826087</v>
      </c>
      <c r="S196" s="45">
        <f>VLOOKUP(B196,Rules!A:B,2,FALSE)</f>
        <v>80</v>
      </c>
      <c r="T196" s="38"/>
      <c r="U196" s="46">
        <f>1/(10^(-(E196+(IF(P196="Y",Rules!$I$2,0))-K196)/Rules!$E$12)+1)</f>
        <v>0.4483764527</v>
      </c>
      <c r="V196" s="47">
        <f t="shared" si="6"/>
        <v>-48</v>
      </c>
      <c r="W196" s="47">
        <f t="shared" si="7"/>
        <v>48</v>
      </c>
      <c r="X196" s="47"/>
      <c r="Y196" s="47"/>
      <c r="Z196" s="48"/>
      <c r="AA196" s="7">
        <f t="shared" ref="AA196:BL196" si="201">IF($D196=AA$1,$E196+$V196,(IF($J196=AA$1,$K196+$W196,AA195)))</f>
        <v>1476</v>
      </c>
      <c r="AB196" s="7">
        <f t="shared" si="201"/>
        <v>640</v>
      </c>
      <c r="AC196" s="7">
        <f t="shared" si="201"/>
        <v>1513</v>
      </c>
      <c r="AD196" s="7">
        <f t="shared" si="201"/>
        <v>426</v>
      </c>
      <c r="AE196" s="7">
        <f t="shared" si="201"/>
        <v>2157</v>
      </c>
      <c r="AF196" s="7">
        <f t="shared" si="201"/>
        <v>2282</v>
      </c>
      <c r="AG196" s="7">
        <f t="shared" si="201"/>
        <v>1177</v>
      </c>
      <c r="AH196" s="7">
        <f t="shared" si="201"/>
        <v>1038</v>
      </c>
      <c r="AI196" s="7">
        <f t="shared" si="201"/>
        <v>1249</v>
      </c>
      <c r="AJ196" s="7">
        <f t="shared" si="201"/>
        <v>1990</v>
      </c>
      <c r="AK196" s="7">
        <f t="shared" si="201"/>
        <v>446</v>
      </c>
      <c r="AL196" s="7">
        <f t="shared" si="201"/>
        <v>717</v>
      </c>
      <c r="AM196" s="7">
        <f t="shared" si="201"/>
        <v>2017</v>
      </c>
      <c r="AN196" s="7">
        <f t="shared" si="201"/>
        <v>1184</v>
      </c>
      <c r="AO196" s="7">
        <f t="shared" si="201"/>
        <v>1492</v>
      </c>
      <c r="AP196" s="7">
        <f t="shared" si="201"/>
        <v>2169</v>
      </c>
      <c r="AQ196" s="7">
        <f t="shared" si="201"/>
        <v>89</v>
      </c>
      <c r="AR196" s="7">
        <f t="shared" si="201"/>
        <v>1431</v>
      </c>
      <c r="AS196" s="7">
        <f t="shared" si="201"/>
        <v>289</v>
      </c>
      <c r="AT196" s="7">
        <f t="shared" si="201"/>
        <v>2179</v>
      </c>
      <c r="AU196" s="7">
        <f t="shared" si="201"/>
        <v>1109</v>
      </c>
      <c r="AV196" s="7">
        <f t="shared" si="201"/>
        <v>373</v>
      </c>
      <c r="AW196" s="7">
        <f t="shared" si="201"/>
        <v>530</v>
      </c>
      <c r="AX196" s="7">
        <f t="shared" si="201"/>
        <v>981</v>
      </c>
      <c r="AY196" s="7">
        <f t="shared" si="201"/>
        <v>1013</v>
      </c>
      <c r="AZ196" s="7">
        <f t="shared" si="201"/>
        <v>326</v>
      </c>
      <c r="BA196" s="47">
        <f t="shared" si="201"/>
        <v>472</v>
      </c>
      <c r="BB196" s="7">
        <f t="shared" si="201"/>
        <v>1629</v>
      </c>
      <c r="BC196" s="7">
        <f t="shared" si="201"/>
        <v>886</v>
      </c>
      <c r="BD196" s="7">
        <f t="shared" si="201"/>
        <v>613</v>
      </c>
      <c r="BE196" s="7">
        <f t="shared" si="201"/>
        <v>638</v>
      </c>
      <c r="BF196" s="7">
        <f t="shared" si="201"/>
        <v>2158</v>
      </c>
      <c r="BG196" s="7">
        <f t="shared" si="201"/>
        <v>712</v>
      </c>
      <c r="BH196" s="7">
        <f t="shared" si="201"/>
        <v>153</v>
      </c>
      <c r="BI196" s="7">
        <f t="shared" si="201"/>
        <v>1950</v>
      </c>
      <c r="BJ196" s="7">
        <f t="shared" si="201"/>
        <v>1433</v>
      </c>
      <c r="BK196" s="7">
        <f t="shared" si="201"/>
        <v>1989</v>
      </c>
      <c r="BL196" s="7">
        <f t="shared" si="201"/>
        <v>908</v>
      </c>
    </row>
    <row r="197" ht="13.5" customHeight="1">
      <c r="A197" s="53">
        <v>45843.0</v>
      </c>
      <c r="B197" s="54" t="s">
        <v>76</v>
      </c>
      <c r="C197" s="55"/>
      <c r="D197" s="56" t="s">
        <v>26</v>
      </c>
      <c r="E197" s="40">
        <f t="shared" si="2"/>
        <v>1990</v>
      </c>
      <c r="F197" s="57">
        <v>2.0</v>
      </c>
      <c r="G197" s="57">
        <v>21.0</v>
      </c>
      <c r="H197" s="58">
        <f t="shared" si="22"/>
        <v>27</v>
      </c>
      <c r="I197" s="55"/>
      <c r="J197" s="59" t="s">
        <v>19</v>
      </c>
      <c r="K197" s="40">
        <f t="shared" si="4"/>
        <v>2282</v>
      </c>
      <c r="L197" s="61">
        <v>7.0</v>
      </c>
      <c r="M197" s="61">
        <v>26.0</v>
      </c>
      <c r="N197" s="58">
        <f t="shared" si="5"/>
        <v>47</v>
      </c>
      <c r="O197" s="55"/>
      <c r="P197" s="62" t="s">
        <v>72</v>
      </c>
      <c r="Q197" s="38"/>
      <c r="R197" s="45">
        <f>MIN(Rules!$E$2,(MAX(H197/N197,N197/H197)))</f>
        <v>1.740740741</v>
      </c>
      <c r="S197" s="45">
        <f>VLOOKUP(B197,Rules!A:B,2,FALSE)</f>
        <v>80</v>
      </c>
      <c r="T197" s="38"/>
      <c r="U197" s="46">
        <f>1/(10^(-(E197+(IF(P197="Y",Rules!$I$2,0))-K197)/Rules!$E$12)+1)</f>
        <v>0.3421035304</v>
      </c>
      <c r="V197" s="47">
        <f t="shared" si="6"/>
        <v>-48</v>
      </c>
      <c r="W197" s="47">
        <f t="shared" si="7"/>
        <v>48</v>
      </c>
      <c r="X197" s="47"/>
      <c r="Y197" s="47"/>
      <c r="Z197" s="48"/>
      <c r="AA197" s="7">
        <f t="shared" ref="AA197:BL197" si="202">IF($D197=AA$1,$E197+$V197,(IF($J197=AA$1,$K197+$W197,AA196)))</f>
        <v>1476</v>
      </c>
      <c r="AB197" s="7">
        <f t="shared" si="202"/>
        <v>640</v>
      </c>
      <c r="AC197" s="7">
        <f t="shared" si="202"/>
        <v>1513</v>
      </c>
      <c r="AD197" s="7">
        <f t="shared" si="202"/>
        <v>426</v>
      </c>
      <c r="AE197" s="7">
        <f t="shared" si="202"/>
        <v>2157</v>
      </c>
      <c r="AF197" s="7">
        <f t="shared" si="202"/>
        <v>2330</v>
      </c>
      <c r="AG197" s="7">
        <f t="shared" si="202"/>
        <v>1177</v>
      </c>
      <c r="AH197" s="7">
        <f t="shared" si="202"/>
        <v>1038</v>
      </c>
      <c r="AI197" s="7">
        <f t="shared" si="202"/>
        <v>1249</v>
      </c>
      <c r="AJ197" s="7">
        <f t="shared" si="202"/>
        <v>1942</v>
      </c>
      <c r="AK197" s="7">
        <f t="shared" si="202"/>
        <v>446</v>
      </c>
      <c r="AL197" s="7">
        <f t="shared" si="202"/>
        <v>717</v>
      </c>
      <c r="AM197" s="7">
        <f t="shared" si="202"/>
        <v>2017</v>
      </c>
      <c r="AN197" s="7">
        <f t="shared" si="202"/>
        <v>1184</v>
      </c>
      <c r="AO197" s="7">
        <f t="shared" si="202"/>
        <v>1492</v>
      </c>
      <c r="AP197" s="7">
        <f t="shared" si="202"/>
        <v>2169</v>
      </c>
      <c r="AQ197" s="7">
        <f t="shared" si="202"/>
        <v>89</v>
      </c>
      <c r="AR197" s="7">
        <f t="shared" si="202"/>
        <v>1431</v>
      </c>
      <c r="AS197" s="7">
        <f t="shared" si="202"/>
        <v>289</v>
      </c>
      <c r="AT197" s="7">
        <f t="shared" si="202"/>
        <v>2179</v>
      </c>
      <c r="AU197" s="7">
        <f t="shared" si="202"/>
        <v>1109</v>
      </c>
      <c r="AV197" s="7">
        <f t="shared" si="202"/>
        <v>373</v>
      </c>
      <c r="AW197" s="7">
        <f t="shared" si="202"/>
        <v>530</v>
      </c>
      <c r="AX197" s="7">
        <f t="shared" si="202"/>
        <v>981</v>
      </c>
      <c r="AY197" s="7">
        <f t="shared" si="202"/>
        <v>1013</v>
      </c>
      <c r="AZ197" s="7">
        <f t="shared" si="202"/>
        <v>326</v>
      </c>
      <c r="BA197" s="47">
        <f t="shared" si="202"/>
        <v>472</v>
      </c>
      <c r="BB197" s="7">
        <f t="shared" si="202"/>
        <v>1629</v>
      </c>
      <c r="BC197" s="7">
        <f t="shared" si="202"/>
        <v>886</v>
      </c>
      <c r="BD197" s="7">
        <f t="shared" si="202"/>
        <v>613</v>
      </c>
      <c r="BE197" s="7">
        <f t="shared" si="202"/>
        <v>638</v>
      </c>
      <c r="BF197" s="7">
        <f t="shared" si="202"/>
        <v>2158</v>
      </c>
      <c r="BG197" s="7">
        <f t="shared" si="202"/>
        <v>712</v>
      </c>
      <c r="BH197" s="7">
        <f t="shared" si="202"/>
        <v>153</v>
      </c>
      <c r="BI197" s="7">
        <f t="shared" si="202"/>
        <v>1950</v>
      </c>
      <c r="BJ197" s="7">
        <f t="shared" si="202"/>
        <v>1433</v>
      </c>
      <c r="BK197" s="7">
        <f t="shared" si="202"/>
        <v>1989</v>
      </c>
      <c r="BL197" s="7">
        <f t="shared" si="202"/>
        <v>908</v>
      </c>
    </row>
    <row r="198" ht="13.5" customHeight="1">
      <c r="A198" s="53">
        <v>45844.0</v>
      </c>
      <c r="B198" s="54" t="s">
        <v>76</v>
      </c>
      <c r="C198" s="55"/>
      <c r="D198" s="56" t="s">
        <v>22</v>
      </c>
      <c r="E198" s="40">
        <f t="shared" si="2"/>
        <v>2169</v>
      </c>
      <c r="F198" s="63">
        <v>0.0</v>
      </c>
      <c r="G198" s="57">
        <v>30.0</v>
      </c>
      <c r="H198" s="58">
        <f t="shared" si="22"/>
        <v>30</v>
      </c>
      <c r="I198" s="55"/>
      <c r="J198" s="59" t="s">
        <v>18</v>
      </c>
      <c r="K198" s="40">
        <f t="shared" si="4"/>
        <v>2158</v>
      </c>
      <c r="L198" s="61">
        <v>4.0</v>
      </c>
      <c r="M198" s="61">
        <v>20.0</v>
      </c>
      <c r="N198" s="58">
        <f t="shared" si="5"/>
        <v>32</v>
      </c>
      <c r="O198" s="55"/>
      <c r="P198" s="62" t="s">
        <v>73</v>
      </c>
      <c r="Q198" s="38"/>
      <c r="R198" s="45">
        <f>MIN(Rules!$E$2,(MAX(H198/N198,N198/H198)))</f>
        <v>1.066666667</v>
      </c>
      <c r="S198" s="45">
        <f>VLOOKUP(B198,Rules!A:B,2,FALSE)</f>
        <v>80</v>
      </c>
      <c r="T198" s="38"/>
      <c r="U198" s="46">
        <f>1/(10^(-(E198+(IF(P198="Y",Rules!$I$2,0))-K198)/Rules!$E$12)+1)</f>
        <v>0.5126615105</v>
      </c>
      <c r="V198" s="47">
        <f t="shared" si="6"/>
        <v>-44</v>
      </c>
      <c r="W198" s="47">
        <f t="shared" si="7"/>
        <v>44</v>
      </c>
      <c r="X198" s="47"/>
      <c r="Y198" s="47"/>
      <c r="Z198" s="48"/>
      <c r="AA198" s="7">
        <f t="shared" ref="AA198:BL198" si="203">IF($D198=AA$1,$E198+$V198,(IF($J198=AA$1,$K198+$W198,AA197)))</f>
        <v>1476</v>
      </c>
      <c r="AB198" s="7">
        <f t="shared" si="203"/>
        <v>640</v>
      </c>
      <c r="AC198" s="7">
        <f t="shared" si="203"/>
        <v>1513</v>
      </c>
      <c r="AD198" s="7">
        <f t="shared" si="203"/>
        <v>426</v>
      </c>
      <c r="AE198" s="7">
        <f t="shared" si="203"/>
        <v>2157</v>
      </c>
      <c r="AF198" s="7">
        <f t="shared" si="203"/>
        <v>2330</v>
      </c>
      <c r="AG198" s="7">
        <f t="shared" si="203"/>
        <v>1177</v>
      </c>
      <c r="AH198" s="7">
        <f t="shared" si="203"/>
        <v>1038</v>
      </c>
      <c r="AI198" s="7">
        <f t="shared" si="203"/>
        <v>1249</v>
      </c>
      <c r="AJ198" s="7">
        <f t="shared" si="203"/>
        <v>1942</v>
      </c>
      <c r="AK198" s="7">
        <f t="shared" si="203"/>
        <v>446</v>
      </c>
      <c r="AL198" s="7">
        <f t="shared" si="203"/>
        <v>717</v>
      </c>
      <c r="AM198" s="7">
        <f t="shared" si="203"/>
        <v>2017</v>
      </c>
      <c r="AN198" s="7">
        <f t="shared" si="203"/>
        <v>1184</v>
      </c>
      <c r="AO198" s="7">
        <f t="shared" si="203"/>
        <v>1492</v>
      </c>
      <c r="AP198" s="7">
        <f t="shared" si="203"/>
        <v>2125</v>
      </c>
      <c r="AQ198" s="7">
        <f t="shared" si="203"/>
        <v>89</v>
      </c>
      <c r="AR198" s="7">
        <f t="shared" si="203"/>
        <v>1431</v>
      </c>
      <c r="AS198" s="7">
        <f t="shared" si="203"/>
        <v>289</v>
      </c>
      <c r="AT198" s="7">
        <f t="shared" si="203"/>
        <v>2179</v>
      </c>
      <c r="AU198" s="7">
        <f t="shared" si="203"/>
        <v>1109</v>
      </c>
      <c r="AV198" s="7">
        <f t="shared" si="203"/>
        <v>373</v>
      </c>
      <c r="AW198" s="7">
        <f t="shared" si="203"/>
        <v>530</v>
      </c>
      <c r="AX198" s="7">
        <f t="shared" si="203"/>
        <v>981</v>
      </c>
      <c r="AY198" s="7">
        <f t="shared" si="203"/>
        <v>1013</v>
      </c>
      <c r="AZ198" s="7">
        <f t="shared" si="203"/>
        <v>326</v>
      </c>
      <c r="BA198" s="47">
        <f t="shared" si="203"/>
        <v>472</v>
      </c>
      <c r="BB198" s="7">
        <f t="shared" si="203"/>
        <v>1629</v>
      </c>
      <c r="BC198" s="7">
        <f t="shared" si="203"/>
        <v>886</v>
      </c>
      <c r="BD198" s="7">
        <f t="shared" si="203"/>
        <v>613</v>
      </c>
      <c r="BE198" s="7">
        <f t="shared" si="203"/>
        <v>638</v>
      </c>
      <c r="BF198" s="7">
        <f t="shared" si="203"/>
        <v>2202</v>
      </c>
      <c r="BG198" s="7">
        <f t="shared" si="203"/>
        <v>712</v>
      </c>
      <c r="BH198" s="7">
        <f t="shared" si="203"/>
        <v>153</v>
      </c>
      <c r="BI198" s="7">
        <f t="shared" si="203"/>
        <v>1950</v>
      </c>
      <c r="BJ198" s="7">
        <f t="shared" si="203"/>
        <v>1433</v>
      </c>
      <c r="BK198" s="7">
        <f t="shared" si="203"/>
        <v>1989</v>
      </c>
      <c r="BL198" s="7">
        <f t="shared" si="203"/>
        <v>908</v>
      </c>
    </row>
    <row r="199" ht="13.5" customHeight="1">
      <c r="A199" s="53">
        <v>45858.0</v>
      </c>
      <c r="B199" s="54" t="s">
        <v>76</v>
      </c>
      <c r="C199" s="55"/>
      <c r="D199" s="56" t="s">
        <v>19</v>
      </c>
      <c r="E199" s="40">
        <f t="shared" si="2"/>
        <v>2330</v>
      </c>
      <c r="F199" s="57">
        <v>1.0</v>
      </c>
      <c r="G199" s="57">
        <v>18.0</v>
      </c>
      <c r="H199" s="58">
        <f t="shared" si="22"/>
        <v>21</v>
      </c>
      <c r="I199" s="55"/>
      <c r="J199" s="59" t="s">
        <v>18</v>
      </c>
      <c r="K199" s="40">
        <f t="shared" si="4"/>
        <v>2202</v>
      </c>
      <c r="L199" s="61">
        <v>3.0</v>
      </c>
      <c r="M199" s="61">
        <v>27.0</v>
      </c>
      <c r="N199" s="58">
        <f t="shared" si="5"/>
        <v>36</v>
      </c>
      <c r="O199" s="55"/>
      <c r="P199" s="64" t="s">
        <v>73</v>
      </c>
      <c r="Q199" s="38"/>
      <c r="R199" s="45">
        <f>MIN(Rules!$E$2,(MAX(H199/N199,N199/H199)))</f>
        <v>1.714285714</v>
      </c>
      <c r="S199" s="45">
        <f>VLOOKUP(B199,Rules!A:B,2,FALSE)</f>
        <v>80</v>
      </c>
      <c r="T199" s="38"/>
      <c r="U199" s="46">
        <f>1/(10^(-(E199+(IF(P199="Y",Rules!$I$2,0))-K199)/Rules!$E$12)+1)</f>
        <v>0.6432416444</v>
      </c>
      <c r="V199" s="47">
        <f t="shared" si="6"/>
        <v>-88</v>
      </c>
      <c r="W199" s="47">
        <f t="shared" si="7"/>
        <v>88</v>
      </c>
      <c r="X199" s="47"/>
      <c r="Y199" s="47"/>
      <c r="Z199" s="48"/>
      <c r="AA199" s="7">
        <f t="shared" ref="AA199:BL199" si="204">IF($D199=AA$1,$E199+$V199,(IF($J199=AA$1,$K199+$W199,AA198)))</f>
        <v>1476</v>
      </c>
      <c r="AB199" s="7">
        <f t="shared" si="204"/>
        <v>640</v>
      </c>
      <c r="AC199" s="7">
        <f t="shared" si="204"/>
        <v>1513</v>
      </c>
      <c r="AD199" s="7">
        <f t="shared" si="204"/>
        <v>426</v>
      </c>
      <c r="AE199" s="7">
        <f t="shared" si="204"/>
        <v>2157</v>
      </c>
      <c r="AF199" s="7">
        <f t="shared" si="204"/>
        <v>2242</v>
      </c>
      <c r="AG199" s="7">
        <f t="shared" si="204"/>
        <v>1177</v>
      </c>
      <c r="AH199" s="7">
        <f t="shared" si="204"/>
        <v>1038</v>
      </c>
      <c r="AI199" s="7">
        <f t="shared" si="204"/>
        <v>1249</v>
      </c>
      <c r="AJ199" s="7">
        <f t="shared" si="204"/>
        <v>1942</v>
      </c>
      <c r="AK199" s="7">
        <f t="shared" si="204"/>
        <v>446</v>
      </c>
      <c r="AL199" s="7">
        <f t="shared" si="204"/>
        <v>717</v>
      </c>
      <c r="AM199" s="7">
        <f t="shared" si="204"/>
        <v>2017</v>
      </c>
      <c r="AN199" s="7">
        <f t="shared" si="204"/>
        <v>1184</v>
      </c>
      <c r="AO199" s="7">
        <f t="shared" si="204"/>
        <v>1492</v>
      </c>
      <c r="AP199" s="7">
        <f t="shared" si="204"/>
        <v>2125</v>
      </c>
      <c r="AQ199" s="7">
        <f t="shared" si="204"/>
        <v>89</v>
      </c>
      <c r="AR199" s="7">
        <f t="shared" si="204"/>
        <v>1431</v>
      </c>
      <c r="AS199" s="7">
        <f t="shared" si="204"/>
        <v>289</v>
      </c>
      <c r="AT199" s="7">
        <f t="shared" si="204"/>
        <v>2179</v>
      </c>
      <c r="AU199" s="7">
        <f t="shared" si="204"/>
        <v>1109</v>
      </c>
      <c r="AV199" s="7">
        <f t="shared" si="204"/>
        <v>373</v>
      </c>
      <c r="AW199" s="7">
        <f t="shared" si="204"/>
        <v>530</v>
      </c>
      <c r="AX199" s="7">
        <f t="shared" si="204"/>
        <v>981</v>
      </c>
      <c r="AY199" s="7">
        <f t="shared" si="204"/>
        <v>1013</v>
      </c>
      <c r="AZ199" s="7">
        <f t="shared" si="204"/>
        <v>326</v>
      </c>
      <c r="BA199" s="47">
        <f t="shared" si="204"/>
        <v>472</v>
      </c>
      <c r="BB199" s="7">
        <f t="shared" si="204"/>
        <v>1629</v>
      </c>
      <c r="BC199" s="7">
        <f t="shared" si="204"/>
        <v>886</v>
      </c>
      <c r="BD199" s="7">
        <f t="shared" si="204"/>
        <v>613</v>
      </c>
      <c r="BE199" s="7">
        <f t="shared" si="204"/>
        <v>638</v>
      </c>
      <c r="BF199" s="7">
        <f t="shared" si="204"/>
        <v>2290</v>
      </c>
      <c r="BG199" s="7">
        <f t="shared" si="204"/>
        <v>712</v>
      </c>
      <c r="BH199" s="7">
        <f t="shared" si="204"/>
        <v>153</v>
      </c>
      <c r="BI199" s="7">
        <f t="shared" si="204"/>
        <v>1950</v>
      </c>
      <c r="BJ199" s="7">
        <f t="shared" si="204"/>
        <v>1433</v>
      </c>
      <c r="BK199" s="7">
        <f t="shared" si="204"/>
        <v>1989</v>
      </c>
      <c r="BL199" s="7">
        <f t="shared" si="204"/>
        <v>908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75"/>
  <cols>
    <col customWidth="1" min="1" max="1" width="11.14"/>
    <col customWidth="1" min="2" max="2" width="8.43"/>
    <col customWidth="1" min="3" max="3" width="3.86"/>
    <col customWidth="1" min="4" max="4" width="11.86"/>
    <col customWidth="1" min="5" max="5" width="7.71"/>
    <col customWidth="1" min="6" max="6" width="2.29"/>
    <col customWidth="1" min="7" max="7" width="3.0"/>
    <col customWidth="1" min="8" max="8" width="3.29"/>
    <col customWidth="1" min="9" max="9" width="3.0"/>
    <col customWidth="1" min="10" max="10" width="11.86"/>
    <col customWidth="1" min="11" max="11" width="7.71"/>
    <col customWidth="1" min="12" max="12" width="2.29"/>
    <col customWidth="1" min="13" max="13" width="3.0"/>
    <col customWidth="1" min="14" max="14" width="3.43"/>
    <col customWidth="1" min="15" max="17" width="5.0"/>
    <col customWidth="1" min="18" max="18" width="8.14"/>
    <col customWidth="1" min="19" max="19" width="7.71"/>
    <col customWidth="1" min="20" max="20" width="2.43"/>
    <col customWidth="1" min="21" max="21" width="11.43"/>
    <col customWidth="1" min="22" max="23" width="10.43"/>
    <col customWidth="1" min="24" max="25" width="3.71"/>
    <col customWidth="1" min="26" max="26" width="10.43"/>
    <col customWidth="1" min="27" max="64" width="8.86"/>
  </cols>
  <sheetData>
    <row r="1" ht="13.5" customHeight="1">
      <c r="A1" s="65" t="s">
        <v>55</v>
      </c>
      <c r="B1" s="20" t="s">
        <v>56</v>
      </c>
      <c r="C1" s="20"/>
      <c r="D1" s="21" t="s">
        <v>57</v>
      </c>
      <c r="E1" s="22" t="s">
        <v>58</v>
      </c>
      <c r="F1" s="23" t="s">
        <v>59</v>
      </c>
      <c r="G1" s="23" t="s">
        <v>60</v>
      </c>
      <c r="H1" s="23" t="s">
        <v>61</v>
      </c>
      <c r="I1" s="20"/>
      <c r="J1" s="24" t="s">
        <v>62</v>
      </c>
      <c r="K1" s="22" t="s">
        <v>58</v>
      </c>
      <c r="L1" s="23" t="s">
        <v>59</v>
      </c>
      <c r="M1" s="23" t="s">
        <v>60</v>
      </c>
      <c r="N1" s="23" t="s">
        <v>61</v>
      </c>
      <c r="O1" s="20"/>
      <c r="P1" s="20" t="s">
        <v>63</v>
      </c>
      <c r="Q1" s="20"/>
      <c r="R1" s="26" t="s">
        <v>64</v>
      </c>
      <c r="S1" s="20" t="s">
        <v>65</v>
      </c>
      <c r="T1" s="20"/>
      <c r="U1" s="25" t="s">
        <v>66</v>
      </c>
      <c r="V1" s="26" t="s">
        <v>67</v>
      </c>
      <c r="W1" s="26" t="s">
        <v>68</v>
      </c>
      <c r="X1" s="20"/>
      <c r="Y1" s="20"/>
      <c r="Z1" s="26"/>
      <c r="AA1" s="20" t="s">
        <v>30</v>
      </c>
      <c r="AB1" s="20" t="s">
        <v>43</v>
      </c>
      <c r="AC1" s="20" t="s">
        <v>28</v>
      </c>
      <c r="AD1" s="20" t="s">
        <v>49</v>
      </c>
      <c r="AE1" s="20" t="s">
        <v>21</v>
      </c>
      <c r="AF1" s="20" t="s">
        <v>19</v>
      </c>
      <c r="AG1" s="20" t="s">
        <v>35</v>
      </c>
      <c r="AH1" s="20" t="s">
        <v>37</v>
      </c>
      <c r="AI1" s="20" t="s">
        <v>33</v>
      </c>
      <c r="AJ1" s="20" t="s">
        <v>26</v>
      </c>
      <c r="AK1" s="20" t="s">
        <v>48</v>
      </c>
      <c r="AL1" s="3" t="s">
        <v>45</v>
      </c>
      <c r="AM1" s="20" t="s">
        <v>23</v>
      </c>
      <c r="AN1" s="20" t="s">
        <v>34</v>
      </c>
      <c r="AO1" s="20" t="s">
        <v>29</v>
      </c>
      <c r="AP1" s="20" t="s">
        <v>22</v>
      </c>
      <c r="AQ1" s="3" t="s">
        <v>54</v>
      </c>
      <c r="AR1" s="20" t="s">
        <v>31</v>
      </c>
      <c r="AS1" s="20" t="s">
        <v>52</v>
      </c>
      <c r="AT1" s="20" t="s">
        <v>20</v>
      </c>
      <c r="AU1" s="20" t="s">
        <v>36</v>
      </c>
      <c r="AV1" s="20" t="s">
        <v>50</v>
      </c>
      <c r="AW1" s="20" t="s">
        <v>47</v>
      </c>
      <c r="AX1" s="20" t="s">
        <v>39</v>
      </c>
      <c r="AY1" s="20" t="s">
        <v>38</v>
      </c>
      <c r="AZ1" s="20" t="s">
        <v>51</v>
      </c>
      <c r="BA1" s="20" t="s">
        <v>69</v>
      </c>
      <c r="BB1" s="20" t="s">
        <v>27</v>
      </c>
      <c r="BC1" s="20" t="s">
        <v>41</v>
      </c>
      <c r="BD1" s="20" t="s">
        <v>44</v>
      </c>
      <c r="BE1" s="20" t="s">
        <v>46</v>
      </c>
      <c r="BF1" s="20" t="s">
        <v>18</v>
      </c>
      <c r="BG1" s="20" t="s">
        <v>42</v>
      </c>
      <c r="BH1" s="20" t="s">
        <v>53</v>
      </c>
      <c r="BI1" s="20" t="s">
        <v>25</v>
      </c>
      <c r="BJ1" s="20" t="s">
        <v>32</v>
      </c>
      <c r="BK1" s="20" t="s">
        <v>24</v>
      </c>
      <c r="BL1" s="20" t="s">
        <v>40</v>
      </c>
    </row>
    <row r="2" ht="13.5" customHeight="1">
      <c r="A2" s="66"/>
      <c r="B2" s="28"/>
      <c r="C2" s="28"/>
      <c r="D2" s="29"/>
      <c r="E2" s="30"/>
      <c r="F2" s="31"/>
      <c r="G2" s="31"/>
      <c r="H2" s="31"/>
      <c r="I2" s="28"/>
      <c r="J2" s="32"/>
      <c r="K2" s="30"/>
      <c r="L2" s="31"/>
      <c r="M2" s="31"/>
      <c r="N2" s="31"/>
      <c r="O2" s="28"/>
      <c r="P2" s="28"/>
      <c r="Q2" s="28"/>
      <c r="R2" s="34"/>
      <c r="S2" s="28"/>
      <c r="T2" s="28"/>
      <c r="U2" s="33"/>
      <c r="V2" s="34"/>
      <c r="W2" s="34"/>
      <c r="X2" s="28"/>
      <c r="Y2" s="28"/>
      <c r="Z2" s="34" t="s">
        <v>70</v>
      </c>
      <c r="AA2" s="35">
        <f>LOOKUP(9.999E+307,'2023'!AA:AA)</f>
        <v>1573</v>
      </c>
      <c r="AB2" s="35">
        <f>LOOKUP(9.999E+307,'2023'!AB:AB)</f>
        <v>680</v>
      </c>
      <c r="AC2" s="35">
        <f>LOOKUP(9.999E+307,'2023'!AC:AC)</f>
        <v>1477</v>
      </c>
      <c r="AD2" s="35">
        <f>LOOKUP(9.999E+307,'2023'!AD:AD)</f>
        <v>177</v>
      </c>
      <c r="AE2" s="35">
        <f>LOOKUP(9.999E+307,'2023'!AE:AE)</f>
        <v>2094</v>
      </c>
      <c r="AF2" s="35">
        <f>LOOKUP(9.999E+307,'2023'!AF:AF)</f>
        <v>2104</v>
      </c>
      <c r="AG2" s="35">
        <f>LOOKUP(9.999E+307,'2023'!AG:AG)</f>
        <v>1117</v>
      </c>
      <c r="AH2" s="35">
        <f>LOOKUP(9.999E+307,'2023'!AH:AH)</f>
        <v>967</v>
      </c>
      <c r="AI2" s="35">
        <f>LOOKUP(9.999E+307,'2023'!AI:AI)</f>
        <v>1183</v>
      </c>
      <c r="AJ2" s="35">
        <f>LOOKUP(9.999E+307,'2023'!AJ:AJ)</f>
        <v>1844</v>
      </c>
      <c r="AK2" s="35">
        <f>LOOKUP(9.999E+307,'2023'!AK:AK)</f>
        <v>453</v>
      </c>
      <c r="AL2" s="35">
        <f>LOOKUP(9.999E+307,'2023'!AL:AL)</f>
        <v>717</v>
      </c>
      <c r="AM2" s="35">
        <f>LOOKUP(9.999E+307,'2023'!AM:AM)</f>
        <v>2118</v>
      </c>
      <c r="AN2" s="35">
        <f>LOOKUP(9.999E+307,'2023'!AN:AN)</f>
        <v>1374</v>
      </c>
      <c r="AO2" s="35">
        <f>LOOKUP(9.999E+307,'2023'!AO:AO)</f>
        <v>1219</v>
      </c>
      <c r="AP2" s="35">
        <f>LOOKUP(9.999E+307,'2023'!AP:AP)</f>
        <v>2146</v>
      </c>
      <c r="AQ2" s="35">
        <f>LOOKUP(9.999E+307,'2023'!AQ:AQ)</f>
        <v>278</v>
      </c>
      <c r="AR2" s="35">
        <f>LOOKUP(9.999E+307,'2023'!AR:AR)</f>
        <v>1487</v>
      </c>
      <c r="AS2" s="35">
        <f>LOOKUP(9.999E+307,'2023'!AS:AS)</f>
        <v>327</v>
      </c>
      <c r="AT2" s="35">
        <f>LOOKUP(9.999E+307,'2023'!AT:AT)</f>
        <v>2412</v>
      </c>
      <c r="AU2" s="35">
        <f>LOOKUP(9.999E+307,'2023'!AU:AU)</f>
        <v>928</v>
      </c>
      <c r="AV2" s="35">
        <f>LOOKUP(9.999E+307,'2023'!AV:AV)</f>
        <v>412</v>
      </c>
      <c r="AW2" s="35">
        <f>LOOKUP(9.999E+307,'2023'!AW:AW)</f>
        <v>501</v>
      </c>
      <c r="AX2" s="35">
        <f>LOOKUP(9.999E+307,'2023'!AX:AX)</f>
        <v>788</v>
      </c>
      <c r="AY2" s="35">
        <f>LOOKUP(9.999E+307,'2023'!AY:AY)</f>
        <v>1240</v>
      </c>
      <c r="AZ2" s="35">
        <f>LOOKUP(9.999E+307,'2023'!AZ:AZ)</f>
        <v>584</v>
      </c>
      <c r="BA2" s="35">
        <f>LOOKUP(9.999E+307,'2023'!BA:BA)</f>
        <v>0</v>
      </c>
      <c r="BB2" s="35">
        <f>LOOKUP(9.999E+307,'2023'!BB:BB)</f>
        <v>1510</v>
      </c>
      <c r="BC2" s="35">
        <f>LOOKUP(9.999E+307,'2023'!BC:BC)</f>
        <v>790</v>
      </c>
      <c r="BD2" s="35">
        <f>LOOKUP(9.999E+307,'2023'!BD:BD)</f>
        <v>846</v>
      </c>
      <c r="BE2" s="35">
        <f>LOOKUP(9.999E+307,'2023'!BE:BE)</f>
        <v>638</v>
      </c>
      <c r="BF2" s="35">
        <f>LOOKUP(9.999E+307,'2023'!BF:BF)</f>
        <v>2031</v>
      </c>
      <c r="BG2" s="35">
        <f>LOOKUP(9.999E+307,'2023'!BG:BG)</f>
        <v>885</v>
      </c>
      <c r="BH2" s="35">
        <f>LOOKUP(9.999E+307,'2023'!BH:BH)</f>
        <v>195</v>
      </c>
      <c r="BI2" s="35">
        <f>LOOKUP(9.999E+307,'2023'!BI:BI)</f>
        <v>1974</v>
      </c>
      <c r="BJ2" s="35">
        <f>LOOKUP(9.999E+307,'2023'!BJ:BJ)</f>
        <v>1529</v>
      </c>
      <c r="BK2" s="35">
        <f>LOOKUP(9.999E+307,'2023'!BK:BK)</f>
        <v>1855</v>
      </c>
      <c r="BL2" s="35">
        <f>LOOKUP(9.999E+307,'2023'!BL:BL)</f>
        <v>981</v>
      </c>
    </row>
    <row r="3" ht="13.5" customHeight="1">
      <c r="A3" s="67">
        <v>45325.0</v>
      </c>
      <c r="B3" s="68" t="s">
        <v>71</v>
      </c>
      <c r="C3" s="55"/>
      <c r="D3" s="69" t="s">
        <v>23</v>
      </c>
      <c r="E3" s="70">
        <f t="shared" ref="E3:E195" si="2">HLOOKUP(D3,AA$1:CB$10077,ROW()-1,FALSE)</f>
        <v>2118</v>
      </c>
      <c r="F3" s="71">
        <v>4.0</v>
      </c>
      <c r="G3" s="71">
        <v>31.0</v>
      </c>
      <c r="H3" s="72">
        <f t="shared" ref="H3:H195" si="3">F3*3+G3</f>
        <v>43</v>
      </c>
      <c r="I3" s="55"/>
      <c r="J3" s="73" t="s">
        <v>32</v>
      </c>
      <c r="K3" s="70">
        <f t="shared" ref="K3:K195" si="4">HLOOKUP(J3,AA$1:CB$10077,ROW()-1,FALSE)</f>
        <v>1529</v>
      </c>
      <c r="L3" s="74">
        <v>1.0</v>
      </c>
      <c r="M3" s="74">
        <v>12.0</v>
      </c>
      <c r="N3" s="72">
        <f t="shared" ref="N3:N195" si="5">L3*3+M3</f>
        <v>15</v>
      </c>
      <c r="O3" s="55"/>
      <c r="P3" s="64" t="s">
        <v>72</v>
      </c>
      <c r="Q3" s="55"/>
      <c r="R3" s="75">
        <f>MIN(Rules!$E$2,(MAX(H3/N3,N3/H3)))</f>
        <v>2</v>
      </c>
      <c r="S3" s="75">
        <f>VLOOKUP(B3,Rules!A:B,2,FALSE)</f>
        <v>40</v>
      </c>
      <c r="T3" s="55"/>
      <c r="U3" s="76">
        <f>1/(10^(-(E3+(IF(P3="Y",Rules!$I$2,0))-K3)/Rules!$E$12)+1)</f>
        <v>0.9678050407</v>
      </c>
      <c r="V3" s="75">
        <f t="shared" ref="V3:V195" si="6">ROUND(IF(H3&gt;N3,(S3*R3*(1-U3)),IF(H3&lt;N3,(S3*R3*(0-U3)),S3*R3*(0.5-U3))),0)</f>
        <v>3</v>
      </c>
      <c r="W3" s="75">
        <f t="shared" ref="W3:W195" si="7">-1*V3</f>
        <v>-3</v>
      </c>
      <c r="X3" s="55"/>
      <c r="Y3" s="55"/>
      <c r="Z3" s="55"/>
      <c r="AA3" s="77">
        <f t="shared" ref="AA3:BL3" si="1">IF($D3=AA$1,$E3+$V3,(IF($J3=AA$1,$K3+$W3,AA2)))</f>
        <v>1573</v>
      </c>
      <c r="AB3" s="77">
        <f t="shared" si="1"/>
        <v>680</v>
      </c>
      <c r="AC3" s="77">
        <f t="shared" si="1"/>
        <v>1477</v>
      </c>
      <c r="AD3" s="77">
        <f t="shared" si="1"/>
        <v>177</v>
      </c>
      <c r="AE3" s="77">
        <f t="shared" si="1"/>
        <v>2094</v>
      </c>
      <c r="AF3" s="77">
        <f t="shared" si="1"/>
        <v>2104</v>
      </c>
      <c r="AG3" s="77">
        <f t="shared" si="1"/>
        <v>1117</v>
      </c>
      <c r="AH3" s="77">
        <f t="shared" si="1"/>
        <v>967</v>
      </c>
      <c r="AI3" s="77">
        <f t="shared" si="1"/>
        <v>1183</v>
      </c>
      <c r="AJ3" s="77">
        <f t="shared" si="1"/>
        <v>1844</v>
      </c>
      <c r="AK3" s="77">
        <f t="shared" si="1"/>
        <v>453</v>
      </c>
      <c r="AL3" s="77">
        <f t="shared" si="1"/>
        <v>717</v>
      </c>
      <c r="AM3" s="77">
        <f t="shared" si="1"/>
        <v>2121</v>
      </c>
      <c r="AN3" s="77">
        <f t="shared" si="1"/>
        <v>1374</v>
      </c>
      <c r="AO3" s="77">
        <f t="shared" si="1"/>
        <v>1219</v>
      </c>
      <c r="AP3" s="77">
        <f t="shared" si="1"/>
        <v>2146</v>
      </c>
      <c r="AQ3" s="77">
        <f t="shared" si="1"/>
        <v>278</v>
      </c>
      <c r="AR3" s="77">
        <f t="shared" si="1"/>
        <v>1487</v>
      </c>
      <c r="AS3" s="77">
        <f t="shared" si="1"/>
        <v>327</v>
      </c>
      <c r="AT3" s="77">
        <f t="shared" si="1"/>
        <v>2412</v>
      </c>
      <c r="AU3" s="77">
        <f t="shared" si="1"/>
        <v>928</v>
      </c>
      <c r="AV3" s="77">
        <f t="shared" si="1"/>
        <v>412</v>
      </c>
      <c r="AW3" s="77">
        <f t="shared" si="1"/>
        <v>501</v>
      </c>
      <c r="AX3" s="77">
        <f t="shared" si="1"/>
        <v>788</v>
      </c>
      <c r="AY3" s="77">
        <f t="shared" si="1"/>
        <v>1240</v>
      </c>
      <c r="AZ3" s="77">
        <f t="shared" si="1"/>
        <v>584</v>
      </c>
      <c r="BA3" s="77">
        <f t="shared" si="1"/>
        <v>0</v>
      </c>
      <c r="BB3" s="77">
        <f t="shared" si="1"/>
        <v>1510</v>
      </c>
      <c r="BC3" s="77">
        <f t="shared" si="1"/>
        <v>790</v>
      </c>
      <c r="BD3" s="77">
        <f t="shared" si="1"/>
        <v>846</v>
      </c>
      <c r="BE3" s="77">
        <f t="shared" si="1"/>
        <v>638</v>
      </c>
      <c r="BF3" s="77">
        <f t="shared" si="1"/>
        <v>2031</v>
      </c>
      <c r="BG3" s="77">
        <f t="shared" si="1"/>
        <v>885</v>
      </c>
      <c r="BH3" s="77">
        <f t="shared" si="1"/>
        <v>195</v>
      </c>
      <c r="BI3" s="77">
        <f t="shared" si="1"/>
        <v>1974</v>
      </c>
      <c r="BJ3" s="77">
        <f t="shared" si="1"/>
        <v>1526</v>
      </c>
      <c r="BK3" s="77">
        <f t="shared" si="1"/>
        <v>1855</v>
      </c>
      <c r="BL3" s="77">
        <f t="shared" si="1"/>
        <v>981</v>
      </c>
    </row>
    <row r="4" ht="13.5" customHeight="1">
      <c r="A4" s="67">
        <v>45325.0</v>
      </c>
      <c r="B4" s="68" t="s">
        <v>71</v>
      </c>
      <c r="C4" s="55"/>
      <c r="D4" s="69" t="s">
        <v>26</v>
      </c>
      <c r="E4" s="70">
        <f t="shared" si="2"/>
        <v>1844</v>
      </c>
      <c r="F4" s="78">
        <v>0.0</v>
      </c>
      <c r="G4" s="71">
        <v>22.0</v>
      </c>
      <c r="H4" s="72">
        <f t="shared" si="3"/>
        <v>22</v>
      </c>
      <c r="I4" s="55"/>
      <c r="J4" s="73" t="s">
        <v>18</v>
      </c>
      <c r="K4" s="70">
        <f t="shared" si="4"/>
        <v>2031</v>
      </c>
      <c r="L4" s="74">
        <v>2.0</v>
      </c>
      <c r="M4" s="74">
        <v>27.0</v>
      </c>
      <c r="N4" s="72">
        <f t="shared" si="5"/>
        <v>33</v>
      </c>
      <c r="O4" s="55"/>
      <c r="P4" s="64" t="s">
        <v>72</v>
      </c>
      <c r="Q4" s="55"/>
      <c r="R4" s="75">
        <f>MIN(Rules!$E$2,(MAX(H4/N4,N4/H4)))</f>
        <v>1.5</v>
      </c>
      <c r="S4" s="75">
        <f>VLOOKUP(B4,Rules!A:B,2,FALSE)</f>
        <v>40</v>
      </c>
      <c r="T4" s="55"/>
      <c r="U4" s="76">
        <f>1/(10^(-(E4+(IF(P4="Y",Rules!$I$2,0))-K4)/Rules!$E$12)+1)</f>
        <v>0.45750494</v>
      </c>
      <c r="V4" s="75">
        <f t="shared" si="6"/>
        <v>-27</v>
      </c>
      <c r="W4" s="75">
        <f t="shared" si="7"/>
        <v>27</v>
      </c>
      <c r="X4" s="55"/>
      <c r="Y4" s="55"/>
      <c r="Z4" s="55"/>
      <c r="AA4" s="77">
        <f t="shared" ref="AA4:BL4" si="8">IF($D4=AA$1,$E4+$V4,(IF($J4=AA$1,$K4+$W4,AA3)))</f>
        <v>1573</v>
      </c>
      <c r="AB4" s="77">
        <f t="shared" si="8"/>
        <v>680</v>
      </c>
      <c r="AC4" s="77">
        <f t="shared" si="8"/>
        <v>1477</v>
      </c>
      <c r="AD4" s="77">
        <f t="shared" si="8"/>
        <v>177</v>
      </c>
      <c r="AE4" s="77">
        <f t="shared" si="8"/>
        <v>2094</v>
      </c>
      <c r="AF4" s="77">
        <f t="shared" si="8"/>
        <v>2104</v>
      </c>
      <c r="AG4" s="77">
        <f t="shared" si="8"/>
        <v>1117</v>
      </c>
      <c r="AH4" s="77">
        <f t="shared" si="8"/>
        <v>967</v>
      </c>
      <c r="AI4" s="77">
        <f t="shared" si="8"/>
        <v>1183</v>
      </c>
      <c r="AJ4" s="77">
        <f t="shared" si="8"/>
        <v>1817</v>
      </c>
      <c r="AK4" s="77">
        <f t="shared" si="8"/>
        <v>453</v>
      </c>
      <c r="AL4" s="77">
        <f t="shared" si="8"/>
        <v>717</v>
      </c>
      <c r="AM4" s="77">
        <f t="shared" si="8"/>
        <v>2121</v>
      </c>
      <c r="AN4" s="77">
        <f t="shared" si="8"/>
        <v>1374</v>
      </c>
      <c r="AO4" s="77">
        <f t="shared" si="8"/>
        <v>1219</v>
      </c>
      <c r="AP4" s="77">
        <f t="shared" si="8"/>
        <v>2146</v>
      </c>
      <c r="AQ4" s="77">
        <f t="shared" si="8"/>
        <v>278</v>
      </c>
      <c r="AR4" s="77">
        <f t="shared" si="8"/>
        <v>1487</v>
      </c>
      <c r="AS4" s="77">
        <f t="shared" si="8"/>
        <v>327</v>
      </c>
      <c r="AT4" s="77">
        <f t="shared" si="8"/>
        <v>2412</v>
      </c>
      <c r="AU4" s="77">
        <f t="shared" si="8"/>
        <v>928</v>
      </c>
      <c r="AV4" s="77">
        <f t="shared" si="8"/>
        <v>412</v>
      </c>
      <c r="AW4" s="77">
        <f t="shared" si="8"/>
        <v>501</v>
      </c>
      <c r="AX4" s="77">
        <f t="shared" si="8"/>
        <v>788</v>
      </c>
      <c r="AY4" s="77">
        <f t="shared" si="8"/>
        <v>1240</v>
      </c>
      <c r="AZ4" s="77">
        <f t="shared" si="8"/>
        <v>584</v>
      </c>
      <c r="BA4" s="77">
        <f t="shared" si="8"/>
        <v>0</v>
      </c>
      <c r="BB4" s="77">
        <f t="shared" si="8"/>
        <v>1510</v>
      </c>
      <c r="BC4" s="77">
        <f t="shared" si="8"/>
        <v>790</v>
      </c>
      <c r="BD4" s="77">
        <f t="shared" si="8"/>
        <v>846</v>
      </c>
      <c r="BE4" s="77">
        <f t="shared" si="8"/>
        <v>638</v>
      </c>
      <c r="BF4" s="77">
        <f t="shared" si="8"/>
        <v>2058</v>
      </c>
      <c r="BG4" s="77">
        <f t="shared" si="8"/>
        <v>885</v>
      </c>
      <c r="BH4" s="77">
        <f t="shared" si="8"/>
        <v>195</v>
      </c>
      <c r="BI4" s="77">
        <f t="shared" si="8"/>
        <v>1974</v>
      </c>
      <c r="BJ4" s="77">
        <f t="shared" si="8"/>
        <v>1526</v>
      </c>
      <c r="BK4" s="77">
        <f t="shared" si="8"/>
        <v>1855</v>
      </c>
      <c r="BL4" s="77">
        <f t="shared" si="8"/>
        <v>981</v>
      </c>
    </row>
    <row r="5" ht="13.5" customHeight="1">
      <c r="A5" s="67">
        <v>45325.0</v>
      </c>
      <c r="B5" s="68" t="s">
        <v>71</v>
      </c>
      <c r="C5" s="55"/>
      <c r="D5" s="69" t="s">
        <v>44</v>
      </c>
      <c r="E5" s="70">
        <f t="shared" si="2"/>
        <v>846</v>
      </c>
      <c r="F5" s="71">
        <v>4.0</v>
      </c>
      <c r="G5" s="71">
        <v>19.0</v>
      </c>
      <c r="H5" s="72">
        <f t="shared" si="3"/>
        <v>31</v>
      </c>
      <c r="I5" s="55"/>
      <c r="J5" s="73" t="s">
        <v>49</v>
      </c>
      <c r="K5" s="70">
        <f t="shared" si="4"/>
        <v>177</v>
      </c>
      <c r="L5" s="74">
        <v>3.0</v>
      </c>
      <c r="M5" s="74">
        <v>18.0</v>
      </c>
      <c r="N5" s="72">
        <f t="shared" si="5"/>
        <v>27</v>
      </c>
      <c r="O5" s="55"/>
      <c r="P5" s="64" t="s">
        <v>72</v>
      </c>
      <c r="Q5" s="55"/>
      <c r="R5" s="75">
        <f>MIN(Rules!$E$2,(MAX(H5/N5,N5/H5)))</f>
        <v>1.148148148</v>
      </c>
      <c r="S5" s="75">
        <f>VLOOKUP(B5,Rules!A:B,2,FALSE)</f>
        <v>40</v>
      </c>
      <c r="T5" s="55"/>
      <c r="U5" s="76">
        <f>1/(10^(-(E5+(IF(P5="Y",Rules!$I$2,0))-K5)/Rules!$E$12)+1)</f>
        <v>0.9775033296</v>
      </c>
      <c r="V5" s="75">
        <f t="shared" si="6"/>
        <v>1</v>
      </c>
      <c r="W5" s="75">
        <f t="shared" si="7"/>
        <v>-1</v>
      </c>
      <c r="X5" s="55"/>
      <c r="Y5" s="55"/>
      <c r="Z5" s="55"/>
      <c r="AA5" s="77">
        <f t="shared" ref="AA5:BL5" si="9">IF($D5=AA$1,$E5+$V5,(IF($J5=AA$1,$K5+$W5,AA4)))</f>
        <v>1573</v>
      </c>
      <c r="AB5" s="77">
        <f t="shared" si="9"/>
        <v>680</v>
      </c>
      <c r="AC5" s="77">
        <f t="shared" si="9"/>
        <v>1477</v>
      </c>
      <c r="AD5" s="77">
        <f t="shared" si="9"/>
        <v>176</v>
      </c>
      <c r="AE5" s="77">
        <f t="shared" si="9"/>
        <v>2094</v>
      </c>
      <c r="AF5" s="77">
        <f t="shared" si="9"/>
        <v>2104</v>
      </c>
      <c r="AG5" s="77">
        <f t="shared" si="9"/>
        <v>1117</v>
      </c>
      <c r="AH5" s="77">
        <f t="shared" si="9"/>
        <v>967</v>
      </c>
      <c r="AI5" s="77">
        <f t="shared" si="9"/>
        <v>1183</v>
      </c>
      <c r="AJ5" s="77">
        <f t="shared" si="9"/>
        <v>1817</v>
      </c>
      <c r="AK5" s="77">
        <f t="shared" si="9"/>
        <v>453</v>
      </c>
      <c r="AL5" s="77">
        <f t="shared" si="9"/>
        <v>717</v>
      </c>
      <c r="AM5" s="77">
        <f t="shared" si="9"/>
        <v>2121</v>
      </c>
      <c r="AN5" s="77">
        <f t="shared" si="9"/>
        <v>1374</v>
      </c>
      <c r="AO5" s="77">
        <f t="shared" si="9"/>
        <v>1219</v>
      </c>
      <c r="AP5" s="77">
        <f t="shared" si="9"/>
        <v>2146</v>
      </c>
      <c r="AQ5" s="77">
        <f t="shared" si="9"/>
        <v>278</v>
      </c>
      <c r="AR5" s="77">
        <f t="shared" si="9"/>
        <v>1487</v>
      </c>
      <c r="AS5" s="77">
        <f t="shared" si="9"/>
        <v>327</v>
      </c>
      <c r="AT5" s="77">
        <f t="shared" si="9"/>
        <v>2412</v>
      </c>
      <c r="AU5" s="77">
        <f t="shared" si="9"/>
        <v>928</v>
      </c>
      <c r="AV5" s="77">
        <f t="shared" si="9"/>
        <v>412</v>
      </c>
      <c r="AW5" s="77">
        <f t="shared" si="9"/>
        <v>501</v>
      </c>
      <c r="AX5" s="77">
        <f t="shared" si="9"/>
        <v>788</v>
      </c>
      <c r="AY5" s="77">
        <f t="shared" si="9"/>
        <v>1240</v>
      </c>
      <c r="AZ5" s="77">
        <f t="shared" si="9"/>
        <v>584</v>
      </c>
      <c r="BA5" s="77">
        <f t="shared" si="9"/>
        <v>0</v>
      </c>
      <c r="BB5" s="77">
        <f t="shared" si="9"/>
        <v>1510</v>
      </c>
      <c r="BC5" s="77">
        <f t="shared" si="9"/>
        <v>790</v>
      </c>
      <c r="BD5" s="77">
        <f t="shared" si="9"/>
        <v>847</v>
      </c>
      <c r="BE5" s="77">
        <f t="shared" si="9"/>
        <v>638</v>
      </c>
      <c r="BF5" s="77">
        <f t="shared" si="9"/>
        <v>2058</v>
      </c>
      <c r="BG5" s="77">
        <f t="shared" si="9"/>
        <v>885</v>
      </c>
      <c r="BH5" s="77">
        <f t="shared" si="9"/>
        <v>195</v>
      </c>
      <c r="BI5" s="77">
        <f t="shared" si="9"/>
        <v>1974</v>
      </c>
      <c r="BJ5" s="77">
        <f t="shared" si="9"/>
        <v>1526</v>
      </c>
      <c r="BK5" s="77">
        <f t="shared" si="9"/>
        <v>1855</v>
      </c>
      <c r="BL5" s="77">
        <f t="shared" si="9"/>
        <v>981</v>
      </c>
    </row>
    <row r="6" ht="13.5" customHeight="1">
      <c r="A6" s="67">
        <v>45325.0</v>
      </c>
      <c r="B6" s="68" t="s">
        <v>71</v>
      </c>
      <c r="C6" s="55"/>
      <c r="D6" s="69" t="s">
        <v>54</v>
      </c>
      <c r="E6" s="70">
        <f t="shared" si="2"/>
        <v>278</v>
      </c>
      <c r="F6" s="71">
        <v>0.0</v>
      </c>
      <c r="G6" s="71">
        <v>12.0</v>
      </c>
      <c r="H6" s="72">
        <f t="shared" si="3"/>
        <v>12</v>
      </c>
      <c r="I6" s="55"/>
      <c r="J6" s="73" t="s">
        <v>50</v>
      </c>
      <c r="K6" s="70">
        <f t="shared" si="4"/>
        <v>412</v>
      </c>
      <c r="L6" s="74">
        <v>1.0</v>
      </c>
      <c r="M6" s="74">
        <v>9.0</v>
      </c>
      <c r="N6" s="72">
        <f t="shared" si="5"/>
        <v>12</v>
      </c>
      <c r="O6" s="55"/>
      <c r="P6" s="62" t="s">
        <v>73</v>
      </c>
      <c r="Q6" s="55"/>
      <c r="R6" s="75">
        <f>MIN(Rules!$E$2,(MAX(H6/N6,N6/H6)))</f>
        <v>1</v>
      </c>
      <c r="S6" s="75">
        <f>VLOOKUP(B6,Rules!A:B,2,FALSE)</f>
        <v>40</v>
      </c>
      <c r="T6" s="55"/>
      <c r="U6" s="76">
        <f>1/(10^(-(E6+(IF(P6="Y",Rules!$I$2,0))-K6)/Rules!$E$12)+1)</f>
        <v>0.350442936</v>
      </c>
      <c r="V6" s="75">
        <f t="shared" si="6"/>
        <v>6</v>
      </c>
      <c r="W6" s="75">
        <f t="shared" si="7"/>
        <v>-6</v>
      </c>
      <c r="X6" s="55"/>
      <c r="Y6" s="55"/>
      <c r="Z6" s="55"/>
      <c r="AA6" s="77">
        <f t="shared" ref="AA6:BL6" si="10">IF($D6=AA$1,$E6+$V6,(IF($J6=AA$1,$K6+$W6,AA5)))</f>
        <v>1573</v>
      </c>
      <c r="AB6" s="77">
        <f t="shared" si="10"/>
        <v>680</v>
      </c>
      <c r="AC6" s="77">
        <f t="shared" si="10"/>
        <v>1477</v>
      </c>
      <c r="AD6" s="77">
        <f t="shared" si="10"/>
        <v>176</v>
      </c>
      <c r="AE6" s="77">
        <f t="shared" si="10"/>
        <v>2094</v>
      </c>
      <c r="AF6" s="77">
        <f t="shared" si="10"/>
        <v>2104</v>
      </c>
      <c r="AG6" s="77">
        <f t="shared" si="10"/>
        <v>1117</v>
      </c>
      <c r="AH6" s="77">
        <f t="shared" si="10"/>
        <v>967</v>
      </c>
      <c r="AI6" s="77">
        <f t="shared" si="10"/>
        <v>1183</v>
      </c>
      <c r="AJ6" s="77">
        <f t="shared" si="10"/>
        <v>1817</v>
      </c>
      <c r="AK6" s="77">
        <f t="shared" si="10"/>
        <v>453</v>
      </c>
      <c r="AL6" s="77">
        <f t="shared" si="10"/>
        <v>717</v>
      </c>
      <c r="AM6" s="77">
        <f t="shared" si="10"/>
        <v>2121</v>
      </c>
      <c r="AN6" s="77">
        <f t="shared" si="10"/>
        <v>1374</v>
      </c>
      <c r="AO6" s="77">
        <f t="shared" si="10"/>
        <v>1219</v>
      </c>
      <c r="AP6" s="77">
        <f t="shared" si="10"/>
        <v>2146</v>
      </c>
      <c r="AQ6" s="77">
        <f t="shared" si="10"/>
        <v>284</v>
      </c>
      <c r="AR6" s="77">
        <f t="shared" si="10"/>
        <v>1487</v>
      </c>
      <c r="AS6" s="77">
        <f t="shared" si="10"/>
        <v>327</v>
      </c>
      <c r="AT6" s="77">
        <f t="shared" si="10"/>
        <v>2412</v>
      </c>
      <c r="AU6" s="77">
        <f t="shared" si="10"/>
        <v>928</v>
      </c>
      <c r="AV6" s="77">
        <f t="shared" si="10"/>
        <v>406</v>
      </c>
      <c r="AW6" s="77">
        <f t="shared" si="10"/>
        <v>501</v>
      </c>
      <c r="AX6" s="77">
        <f t="shared" si="10"/>
        <v>788</v>
      </c>
      <c r="AY6" s="77">
        <f t="shared" si="10"/>
        <v>1240</v>
      </c>
      <c r="AZ6" s="77">
        <f t="shared" si="10"/>
        <v>584</v>
      </c>
      <c r="BA6" s="77">
        <f t="shared" si="10"/>
        <v>0</v>
      </c>
      <c r="BB6" s="77">
        <f t="shared" si="10"/>
        <v>1510</v>
      </c>
      <c r="BC6" s="77">
        <f t="shared" si="10"/>
        <v>790</v>
      </c>
      <c r="BD6" s="77">
        <f t="shared" si="10"/>
        <v>847</v>
      </c>
      <c r="BE6" s="77">
        <f t="shared" si="10"/>
        <v>638</v>
      </c>
      <c r="BF6" s="77">
        <f t="shared" si="10"/>
        <v>2058</v>
      </c>
      <c r="BG6" s="77">
        <f t="shared" si="10"/>
        <v>885</v>
      </c>
      <c r="BH6" s="77">
        <f t="shared" si="10"/>
        <v>195</v>
      </c>
      <c r="BI6" s="77">
        <f t="shared" si="10"/>
        <v>1974</v>
      </c>
      <c r="BJ6" s="77">
        <f t="shared" si="10"/>
        <v>1526</v>
      </c>
      <c r="BK6" s="77">
        <f t="shared" si="10"/>
        <v>1855</v>
      </c>
      <c r="BL6" s="77">
        <f t="shared" si="10"/>
        <v>981</v>
      </c>
    </row>
    <row r="7" ht="13.5" customHeight="1">
      <c r="A7" s="67">
        <v>45325.0</v>
      </c>
      <c r="B7" s="68" t="s">
        <v>71</v>
      </c>
      <c r="C7" s="55"/>
      <c r="D7" s="69" t="s">
        <v>53</v>
      </c>
      <c r="E7" s="70">
        <f t="shared" si="2"/>
        <v>195</v>
      </c>
      <c r="F7" s="71">
        <v>1.0</v>
      </c>
      <c r="G7" s="71">
        <v>17.0</v>
      </c>
      <c r="H7" s="72">
        <f t="shared" si="3"/>
        <v>20</v>
      </c>
      <c r="I7" s="55"/>
      <c r="J7" s="73" t="s">
        <v>52</v>
      </c>
      <c r="K7" s="70">
        <f t="shared" si="4"/>
        <v>327</v>
      </c>
      <c r="L7" s="79">
        <v>0.0</v>
      </c>
      <c r="M7" s="74">
        <v>20.0</v>
      </c>
      <c r="N7" s="72">
        <f t="shared" si="5"/>
        <v>20</v>
      </c>
      <c r="O7" s="55"/>
      <c r="P7" s="64" t="s">
        <v>72</v>
      </c>
      <c r="Q7" s="55"/>
      <c r="R7" s="75">
        <f>MIN(Rules!$E$2,(MAX(H7/N7,N7/H7)))</f>
        <v>1</v>
      </c>
      <c r="S7" s="75">
        <f>VLOOKUP(B7,Rules!A:B,2,FALSE)</f>
        <v>40</v>
      </c>
      <c r="T7" s="55"/>
      <c r="U7" s="76">
        <f>1/(10^(-(E7+(IF(P7="Y",Rules!$I$2,0))-K7)/Rules!$E$12)+1)</f>
        <v>0.5207114077</v>
      </c>
      <c r="V7" s="75">
        <f t="shared" si="6"/>
        <v>-1</v>
      </c>
      <c r="W7" s="75">
        <f t="shared" si="7"/>
        <v>1</v>
      </c>
      <c r="X7" s="55"/>
      <c r="Y7" s="55"/>
      <c r="Z7" s="55"/>
      <c r="AA7" s="77">
        <f t="shared" ref="AA7:BL7" si="11">IF($D7=AA$1,$E7+$V7,(IF($J7=AA$1,$K7+$W7,AA6)))</f>
        <v>1573</v>
      </c>
      <c r="AB7" s="77">
        <f t="shared" si="11"/>
        <v>680</v>
      </c>
      <c r="AC7" s="77">
        <f t="shared" si="11"/>
        <v>1477</v>
      </c>
      <c r="AD7" s="77">
        <f t="shared" si="11"/>
        <v>176</v>
      </c>
      <c r="AE7" s="77">
        <f t="shared" si="11"/>
        <v>2094</v>
      </c>
      <c r="AF7" s="77">
        <f t="shared" si="11"/>
        <v>2104</v>
      </c>
      <c r="AG7" s="77">
        <f t="shared" si="11"/>
        <v>1117</v>
      </c>
      <c r="AH7" s="77">
        <f t="shared" si="11"/>
        <v>967</v>
      </c>
      <c r="AI7" s="77">
        <f t="shared" si="11"/>
        <v>1183</v>
      </c>
      <c r="AJ7" s="77">
        <f t="shared" si="11"/>
        <v>1817</v>
      </c>
      <c r="AK7" s="77">
        <f t="shared" si="11"/>
        <v>453</v>
      </c>
      <c r="AL7" s="77">
        <f t="shared" si="11"/>
        <v>717</v>
      </c>
      <c r="AM7" s="77">
        <f t="shared" si="11"/>
        <v>2121</v>
      </c>
      <c r="AN7" s="77">
        <f t="shared" si="11"/>
        <v>1374</v>
      </c>
      <c r="AO7" s="77">
        <f t="shared" si="11"/>
        <v>1219</v>
      </c>
      <c r="AP7" s="77">
        <f t="shared" si="11"/>
        <v>2146</v>
      </c>
      <c r="AQ7" s="77">
        <f t="shared" si="11"/>
        <v>284</v>
      </c>
      <c r="AR7" s="77">
        <f t="shared" si="11"/>
        <v>1487</v>
      </c>
      <c r="AS7" s="77">
        <f t="shared" si="11"/>
        <v>328</v>
      </c>
      <c r="AT7" s="77">
        <f t="shared" si="11"/>
        <v>2412</v>
      </c>
      <c r="AU7" s="77">
        <f t="shared" si="11"/>
        <v>928</v>
      </c>
      <c r="AV7" s="77">
        <f t="shared" si="11"/>
        <v>406</v>
      </c>
      <c r="AW7" s="77">
        <f t="shared" si="11"/>
        <v>501</v>
      </c>
      <c r="AX7" s="77">
        <f t="shared" si="11"/>
        <v>788</v>
      </c>
      <c r="AY7" s="77">
        <f t="shared" si="11"/>
        <v>1240</v>
      </c>
      <c r="AZ7" s="77">
        <f t="shared" si="11"/>
        <v>584</v>
      </c>
      <c r="BA7" s="77">
        <f t="shared" si="11"/>
        <v>0</v>
      </c>
      <c r="BB7" s="77">
        <f t="shared" si="11"/>
        <v>1510</v>
      </c>
      <c r="BC7" s="77">
        <f t="shared" si="11"/>
        <v>790</v>
      </c>
      <c r="BD7" s="77">
        <f t="shared" si="11"/>
        <v>847</v>
      </c>
      <c r="BE7" s="77">
        <f t="shared" si="11"/>
        <v>638</v>
      </c>
      <c r="BF7" s="77">
        <f t="shared" si="11"/>
        <v>2058</v>
      </c>
      <c r="BG7" s="77">
        <f t="shared" si="11"/>
        <v>885</v>
      </c>
      <c r="BH7" s="77">
        <f t="shared" si="11"/>
        <v>194</v>
      </c>
      <c r="BI7" s="77">
        <f t="shared" si="11"/>
        <v>1974</v>
      </c>
      <c r="BJ7" s="77">
        <f t="shared" si="11"/>
        <v>1526</v>
      </c>
      <c r="BK7" s="77">
        <f t="shared" si="11"/>
        <v>1855</v>
      </c>
      <c r="BL7" s="77">
        <f t="shared" si="11"/>
        <v>981</v>
      </c>
    </row>
    <row r="8" ht="13.5" customHeight="1">
      <c r="A8" s="80">
        <v>45326.0</v>
      </c>
      <c r="B8" s="68" t="s">
        <v>71</v>
      </c>
      <c r="C8" s="55"/>
      <c r="D8" s="69" t="s">
        <v>21</v>
      </c>
      <c r="E8" s="70">
        <f t="shared" si="2"/>
        <v>2094</v>
      </c>
      <c r="F8" s="71">
        <v>1.0</v>
      </c>
      <c r="G8" s="71">
        <v>25.0</v>
      </c>
      <c r="H8" s="72">
        <f t="shared" si="3"/>
        <v>28</v>
      </c>
      <c r="I8" s="55"/>
      <c r="J8" s="73" t="s">
        <v>19</v>
      </c>
      <c r="K8" s="70">
        <f t="shared" si="4"/>
        <v>2104</v>
      </c>
      <c r="L8" s="74">
        <v>2.0</v>
      </c>
      <c r="M8" s="74">
        <v>19.0</v>
      </c>
      <c r="N8" s="72">
        <f t="shared" si="5"/>
        <v>25</v>
      </c>
      <c r="O8" s="55"/>
      <c r="P8" s="64" t="s">
        <v>72</v>
      </c>
      <c r="Q8" s="55"/>
      <c r="R8" s="75">
        <f>MIN(Rules!$E$2,(MAX(H8/N8,N8/H8)))</f>
        <v>1.12</v>
      </c>
      <c r="S8" s="75">
        <f>VLOOKUP(B8,Rules!A:B,2,FALSE)</f>
        <v>40</v>
      </c>
      <c r="T8" s="55"/>
      <c r="U8" s="76">
        <f>1/(10^(-(E8+(IF(P8="Y",Rules!$I$2,0))-K8)/Rules!$E$12)+1)</f>
        <v>0.6558205059</v>
      </c>
      <c r="V8" s="75">
        <f t="shared" si="6"/>
        <v>15</v>
      </c>
      <c r="W8" s="75">
        <f t="shared" si="7"/>
        <v>-15</v>
      </c>
      <c r="X8" s="55"/>
      <c r="Y8" s="55"/>
      <c r="Z8" s="55"/>
      <c r="AA8" s="77">
        <f t="shared" ref="AA8:BL8" si="12">IF($D8=AA$1,$E8+$V8,(IF($J8=AA$1,$K8+$W8,AA6)))</f>
        <v>1573</v>
      </c>
      <c r="AB8" s="77">
        <f t="shared" si="12"/>
        <v>680</v>
      </c>
      <c r="AC8" s="77">
        <f t="shared" si="12"/>
        <v>1477</v>
      </c>
      <c r="AD8" s="77">
        <f t="shared" si="12"/>
        <v>176</v>
      </c>
      <c r="AE8" s="77">
        <f t="shared" si="12"/>
        <v>2109</v>
      </c>
      <c r="AF8" s="77">
        <f t="shared" si="12"/>
        <v>2089</v>
      </c>
      <c r="AG8" s="77">
        <f t="shared" si="12"/>
        <v>1117</v>
      </c>
      <c r="AH8" s="77">
        <f t="shared" si="12"/>
        <v>967</v>
      </c>
      <c r="AI8" s="77">
        <f t="shared" si="12"/>
        <v>1183</v>
      </c>
      <c r="AJ8" s="77">
        <f t="shared" si="12"/>
        <v>1817</v>
      </c>
      <c r="AK8" s="77">
        <f t="shared" si="12"/>
        <v>453</v>
      </c>
      <c r="AL8" s="77">
        <f t="shared" si="12"/>
        <v>717</v>
      </c>
      <c r="AM8" s="77">
        <f t="shared" si="12"/>
        <v>2121</v>
      </c>
      <c r="AN8" s="77">
        <f t="shared" si="12"/>
        <v>1374</v>
      </c>
      <c r="AO8" s="77">
        <f t="shared" si="12"/>
        <v>1219</v>
      </c>
      <c r="AP8" s="77">
        <f t="shared" si="12"/>
        <v>2146</v>
      </c>
      <c r="AQ8" s="77">
        <f t="shared" si="12"/>
        <v>284</v>
      </c>
      <c r="AR8" s="77">
        <f t="shared" si="12"/>
        <v>1487</v>
      </c>
      <c r="AS8" s="77">
        <f t="shared" si="12"/>
        <v>327</v>
      </c>
      <c r="AT8" s="77">
        <f t="shared" si="12"/>
        <v>2412</v>
      </c>
      <c r="AU8" s="77">
        <f t="shared" si="12"/>
        <v>928</v>
      </c>
      <c r="AV8" s="77">
        <f t="shared" si="12"/>
        <v>406</v>
      </c>
      <c r="AW8" s="77">
        <f t="shared" si="12"/>
        <v>501</v>
      </c>
      <c r="AX8" s="77">
        <f t="shared" si="12"/>
        <v>788</v>
      </c>
      <c r="AY8" s="77">
        <f t="shared" si="12"/>
        <v>1240</v>
      </c>
      <c r="AZ8" s="77">
        <f t="shared" si="12"/>
        <v>584</v>
      </c>
      <c r="BA8" s="77">
        <f t="shared" si="12"/>
        <v>0</v>
      </c>
      <c r="BB8" s="77">
        <f t="shared" si="12"/>
        <v>1510</v>
      </c>
      <c r="BC8" s="77">
        <f t="shared" si="12"/>
        <v>790</v>
      </c>
      <c r="BD8" s="77">
        <f t="shared" si="12"/>
        <v>847</v>
      </c>
      <c r="BE8" s="77">
        <f t="shared" si="12"/>
        <v>638</v>
      </c>
      <c r="BF8" s="77">
        <f t="shared" si="12"/>
        <v>2058</v>
      </c>
      <c r="BG8" s="77">
        <f t="shared" si="12"/>
        <v>885</v>
      </c>
      <c r="BH8" s="77">
        <f t="shared" si="12"/>
        <v>195</v>
      </c>
      <c r="BI8" s="77">
        <f t="shared" si="12"/>
        <v>1974</v>
      </c>
      <c r="BJ8" s="77">
        <f t="shared" si="12"/>
        <v>1526</v>
      </c>
      <c r="BK8" s="77">
        <f t="shared" si="12"/>
        <v>1855</v>
      </c>
      <c r="BL8" s="77">
        <f t="shared" si="12"/>
        <v>981</v>
      </c>
    </row>
    <row r="9" ht="13.5" customHeight="1">
      <c r="A9" s="80">
        <v>45326.0</v>
      </c>
      <c r="B9" s="68" t="s">
        <v>71</v>
      </c>
      <c r="C9" s="55"/>
      <c r="D9" s="69" t="s">
        <v>22</v>
      </c>
      <c r="E9" s="70">
        <f t="shared" si="2"/>
        <v>2146</v>
      </c>
      <c r="F9" s="71">
        <v>2.0</v>
      </c>
      <c r="G9" s="71">
        <v>16.0</v>
      </c>
      <c r="H9" s="72">
        <f t="shared" si="3"/>
        <v>22</v>
      </c>
      <c r="I9" s="55"/>
      <c r="J9" s="73" t="s">
        <v>24</v>
      </c>
      <c r="K9" s="70">
        <f t="shared" si="4"/>
        <v>1855</v>
      </c>
      <c r="L9" s="74">
        <v>2.0</v>
      </c>
      <c r="M9" s="74">
        <v>16.0</v>
      </c>
      <c r="N9" s="72">
        <f t="shared" si="5"/>
        <v>22</v>
      </c>
      <c r="O9" s="55"/>
      <c r="P9" s="64" t="s">
        <v>72</v>
      </c>
      <c r="Q9" s="55"/>
      <c r="R9" s="75">
        <f>MIN(Rules!$E$2,(MAX(H9/N9,N9/H9)))</f>
        <v>1</v>
      </c>
      <c r="S9" s="75">
        <f>VLOOKUP(B9,Rules!A:B,2,FALSE)</f>
        <v>40</v>
      </c>
      <c r="T9" s="55"/>
      <c r="U9" s="76">
        <f>1/(10^(-(E9+(IF(P9="Y",Rules!$I$2,0))-K9)/Rules!$E$12)+1)</f>
        <v>0.8840013516</v>
      </c>
      <c r="V9" s="75">
        <f t="shared" si="6"/>
        <v>-15</v>
      </c>
      <c r="W9" s="75">
        <f t="shared" si="7"/>
        <v>15</v>
      </c>
      <c r="X9" s="55"/>
      <c r="Y9" s="55"/>
      <c r="Z9" s="55"/>
      <c r="AA9" s="77">
        <f t="shared" ref="AA9:BL9" si="13">IF($D9=AA$1,$E9+$V9,(IF($J9=AA$1,$K9+$W9,AA8)))</f>
        <v>1573</v>
      </c>
      <c r="AB9" s="77">
        <f t="shared" si="13"/>
        <v>680</v>
      </c>
      <c r="AC9" s="77">
        <f t="shared" si="13"/>
        <v>1477</v>
      </c>
      <c r="AD9" s="77">
        <f t="shared" si="13"/>
        <v>176</v>
      </c>
      <c r="AE9" s="77">
        <f t="shared" si="13"/>
        <v>2109</v>
      </c>
      <c r="AF9" s="77">
        <f t="shared" si="13"/>
        <v>2089</v>
      </c>
      <c r="AG9" s="77">
        <f t="shared" si="13"/>
        <v>1117</v>
      </c>
      <c r="AH9" s="77">
        <f t="shared" si="13"/>
        <v>967</v>
      </c>
      <c r="AI9" s="77">
        <f t="shared" si="13"/>
        <v>1183</v>
      </c>
      <c r="AJ9" s="77">
        <f t="shared" si="13"/>
        <v>1817</v>
      </c>
      <c r="AK9" s="77">
        <f t="shared" si="13"/>
        <v>453</v>
      </c>
      <c r="AL9" s="77">
        <f t="shared" si="13"/>
        <v>717</v>
      </c>
      <c r="AM9" s="77">
        <f t="shared" si="13"/>
        <v>2121</v>
      </c>
      <c r="AN9" s="77">
        <f t="shared" si="13"/>
        <v>1374</v>
      </c>
      <c r="AO9" s="77">
        <f t="shared" si="13"/>
        <v>1219</v>
      </c>
      <c r="AP9" s="77">
        <f t="shared" si="13"/>
        <v>2131</v>
      </c>
      <c r="AQ9" s="77">
        <f t="shared" si="13"/>
        <v>284</v>
      </c>
      <c r="AR9" s="77">
        <f t="shared" si="13"/>
        <v>1487</v>
      </c>
      <c r="AS9" s="77">
        <f t="shared" si="13"/>
        <v>327</v>
      </c>
      <c r="AT9" s="77">
        <f t="shared" si="13"/>
        <v>2412</v>
      </c>
      <c r="AU9" s="77">
        <f t="shared" si="13"/>
        <v>928</v>
      </c>
      <c r="AV9" s="77">
        <f t="shared" si="13"/>
        <v>406</v>
      </c>
      <c r="AW9" s="77">
        <f t="shared" si="13"/>
        <v>501</v>
      </c>
      <c r="AX9" s="77">
        <f t="shared" si="13"/>
        <v>788</v>
      </c>
      <c r="AY9" s="77">
        <f t="shared" si="13"/>
        <v>1240</v>
      </c>
      <c r="AZ9" s="77">
        <f t="shared" si="13"/>
        <v>584</v>
      </c>
      <c r="BA9" s="77">
        <f t="shared" si="13"/>
        <v>0</v>
      </c>
      <c r="BB9" s="77">
        <f t="shared" si="13"/>
        <v>1510</v>
      </c>
      <c r="BC9" s="77">
        <f t="shared" si="13"/>
        <v>790</v>
      </c>
      <c r="BD9" s="77">
        <f t="shared" si="13"/>
        <v>847</v>
      </c>
      <c r="BE9" s="77">
        <f t="shared" si="13"/>
        <v>638</v>
      </c>
      <c r="BF9" s="77">
        <f t="shared" si="13"/>
        <v>2058</v>
      </c>
      <c r="BG9" s="77">
        <f t="shared" si="13"/>
        <v>885</v>
      </c>
      <c r="BH9" s="77">
        <f t="shared" si="13"/>
        <v>195</v>
      </c>
      <c r="BI9" s="77">
        <f t="shared" si="13"/>
        <v>1974</v>
      </c>
      <c r="BJ9" s="77">
        <f t="shared" si="13"/>
        <v>1526</v>
      </c>
      <c r="BK9" s="77">
        <f t="shared" si="13"/>
        <v>1870</v>
      </c>
      <c r="BL9" s="77">
        <f t="shared" si="13"/>
        <v>981</v>
      </c>
    </row>
    <row r="10" ht="13.5" customHeight="1">
      <c r="A10" s="80">
        <v>45326.0</v>
      </c>
      <c r="B10" s="68" t="s">
        <v>71</v>
      </c>
      <c r="C10" s="55"/>
      <c r="D10" s="69" t="s">
        <v>27</v>
      </c>
      <c r="E10" s="70">
        <f t="shared" si="2"/>
        <v>1510</v>
      </c>
      <c r="F10" s="78">
        <v>0.0</v>
      </c>
      <c r="G10" s="71">
        <v>17.0</v>
      </c>
      <c r="H10" s="72">
        <f t="shared" si="3"/>
        <v>17</v>
      </c>
      <c r="I10" s="55"/>
      <c r="J10" s="73" t="s">
        <v>25</v>
      </c>
      <c r="K10" s="70">
        <f t="shared" si="4"/>
        <v>1974</v>
      </c>
      <c r="L10" s="74">
        <v>3.0</v>
      </c>
      <c r="M10" s="74">
        <v>20.0</v>
      </c>
      <c r="N10" s="72">
        <f t="shared" si="5"/>
        <v>29</v>
      </c>
      <c r="O10" s="55"/>
      <c r="P10" s="64" t="s">
        <v>72</v>
      </c>
      <c r="Q10" s="55"/>
      <c r="R10" s="75">
        <f>MIN(Rules!$E$2,(MAX(H10/N10,N10/H10)))</f>
        <v>1.705882353</v>
      </c>
      <c r="S10" s="75">
        <f>VLOOKUP(B10,Rules!A:B,2,FALSE)</f>
        <v>40</v>
      </c>
      <c r="T10" s="55"/>
      <c r="U10" s="76">
        <f>1/(10^(-(E10+(IF(P10="Y",Rules!$I$2,0))-K10)/Rules!$E$12)+1)</f>
        <v>0.1906143173</v>
      </c>
      <c r="V10" s="75">
        <f t="shared" si="6"/>
        <v>-13</v>
      </c>
      <c r="W10" s="75">
        <f t="shared" si="7"/>
        <v>13</v>
      </c>
      <c r="X10" s="55"/>
      <c r="Y10" s="55"/>
      <c r="Z10" s="55"/>
      <c r="AA10" s="77">
        <f t="shared" ref="AA10:BL10" si="14">IF($D10=AA$1,$E10+$V10,(IF($J10=AA$1,$K10+$W10,AA9)))</f>
        <v>1573</v>
      </c>
      <c r="AB10" s="77">
        <f t="shared" si="14"/>
        <v>680</v>
      </c>
      <c r="AC10" s="77">
        <f t="shared" si="14"/>
        <v>1477</v>
      </c>
      <c r="AD10" s="77">
        <f t="shared" si="14"/>
        <v>176</v>
      </c>
      <c r="AE10" s="77">
        <f t="shared" si="14"/>
        <v>2109</v>
      </c>
      <c r="AF10" s="77">
        <f t="shared" si="14"/>
        <v>2089</v>
      </c>
      <c r="AG10" s="77">
        <f t="shared" si="14"/>
        <v>1117</v>
      </c>
      <c r="AH10" s="77">
        <f t="shared" si="14"/>
        <v>967</v>
      </c>
      <c r="AI10" s="77">
        <f t="shared" si="14"/>
        <v>1183</v>
      </c>
      <c r="AJ10" s="77">
        <f t="shared" si="14"/>
        <v>1817</v>
      </c>
      <c r="AK10" s="77">
        <f t="shared" si="14"/>
        <v>453</v>
      </c>
      <c r="AL10" s="77">
        <f t="shared" si="14"/>
        <v>717</v>
      </c>
      <c r="AM10" s="77">
        <f t="shared" si="14"/>
        <v>2121</v>
      </c>
      <c r="AN10" s="77">
        <f t="shared" si="14"/>
        <v>1374</v>
      </c>
      <c r="AO10" s="77">
        <f t="shared" si="14"/>
        <v>1219</v>
      </c>
      <c r="AP10" s="77">
        <f t="shared" si="14"/>
        <v>2131</v>
      </c>
      <c r="AQ10" s="77">
        <f t="shared" si="14"/>
        <v>284</v>
      </c>
      <c r="AR10" s="77">
        <f t="shared" si="14"/>
        <v>1487</v>
      </c>
      <c r="AS10" s="77">
        <f t="shared" si="14"/>
        <v>327</v>
      </c>
      <c r="AT10" s="77">
        <f t="shared" si="14"/>
        <v>2412</v>
      </c>
      <c r="AU10" s="77">
        <f t="shared" si="14"/>
        <v>928</v>
      </c>
      <c r="AV10" s="77">
        <f t="shared" si="14"/>
        <v>406</v>
      </c>
      <c r="AW10" s="77">
        <f t="shared" si="14"/>
        <v>501</v>
      </c>
      <c r="AX10" s="77">
        <f t="shared" si="14"/>
        <v>788</v>
      </c>
      <c r="AY10" s="77">
        <f t="shared" si="14"/>
        <v>1240</v>
      </c>
      <c r="AZ10" s="77">
        <f t="shared" si="14"/>
        <v>584</v>
      </c>
      <c r="BA10" s="77">
        <f t="shared" si="14"/>
        <v>0</v>
      </c>
      <c r="BB10" s="77">
        <f t="shared" si="14"/>
        <v>1497</v>
      </c>
      <c r="BC10" s="77">
        <f t="shared" si="14"/>
        <v>790</v>
      </c>
      <c r="BD10" s="77">
        <f t="shared" si="14"/>
        <v>847</v>
      </c>
      <c r="BE10" s="77">
        <f t="shared" si="14"/>
        <v>638</v>
      </c>
      <c r="BF10" s="77">
        <f t="shared" si="14"/>
        <v>2058</v>
      </c>
      <c r="BG10" s="77">
        <f t="shared" si="14"/>
        <v>885</v>
      </c>
      <c r="BH10" s="77">
        <f t="shared" si="14"/>
        <v>195</v>
      </c>
      <c r="BI10" s="77">
        <f t="shared" si="14"/>
        <v>1987</v>
      </c>
      <c r="BJ10" s="77">
        <f t="shared" si="14"/>
        <v>1526</v>
      </c>
      <c r="BK10" s="77">
        <f t="shared" si="14"/>
        <v>1870</v>
      </c>
      <c r="BL10" s="77">
        <f t="shared" si="14"/>
        <v>981</v>
      </c>
    </row>
    <row r="11" ht="13.5" customHeight="1">
      <c r="A11" s="80">
        <v>45326.0</v>
      </c>
      <c r="B11" s="68" t="s">
        <v>71</v>
      </c>
      <c r="C11" s="55"/>
      <c r="D11" s="69" t="s">
        <v>20</v>
      </c>
      <c r="E11" s="70">
        <f t="shared" si="2"/>
        <v>2412</v>
      </c>
      <c r="F11" s="71">
        <v>1.0</v>
      </c>
      <c r="G11" s="71">
        <v>36.0</v>
      </c>
      <c r="H11" s="72">
        <f t="shared" si="3"/>
        <v>39</v>
      </c>
      <c r="I11" s="55"/>
      <c r="J11" s="73" t="s">
        <v>30</v>
      </c>
      <c r="K11" s="70">
        <f t="shared" si="4"/>
        <v>1573</v>
      </c>
      <c r="L11" s="74">
        <v>1.0</v>
      </c>
      <c r="M11" s="74">
        <v>9.0</v>
      </c>
      <c r="N11" s="72">
        <f t="shared" si="5"/>
        <v>12</v>
      </c>
      <c r="O11" s="55"/>
      <c r="P11" s="64" t="s">
        <v>72</v>
      </c>
      <c r="Q11" s="55"/>
      <c r="R11" s="75">
        <f>MIN(Rules!$E$2,(MAX(H11/N11,N11/H11)))</f>
        <v>2</v>
      </c>
      <c r="S11" s="75">
        <f>VLOOKUP(B11,Rules!A:B,2,FALSE)</f>
        <v>40</v>
      </c>
      <c r="T11" s="55"/>
      <c r="U11" s="76">
        <f>1/(10^(-(E11+(IF(P11="Y",Rules!$I$2,0))-K11)/Rules!$E$12)+1)</f>
        <v>0.9895898916</v>
      </c>
      <c r="V11" s="75">
        <f t="shared" si="6"/>
        <v>1</v>
      </c>
      <c r="W11" s="75">
        <f t="shared" si="7"/>
        <v>-1</v>
      </c>
      <c r="X11" s="55"/>
      <c r="Y11" s="55"/>
      <c r="Z11" s="55"/>
      <c r="AA11" s="77">
        <f t="shared" ref="AA11:BL11" si="15">IF($D11=AA$1,$E11+$V11,(IF($J11=AA$1,$K11+$W11,AA10)))</f>
        <v>1572</v>
      </c>
      <c r="AB11" s="77">
        <f t="shared" si="15"/>
        <v>680</v>
      </c>
      <c r="AC11" s="77">
        <f t="shared" si="15"/>
        <v>1477</v>
      </c>
      <c r="AD11" s="77">
        <f t="shared" si="15"/>
        <v>176</v>
      </c>
      <c r="AE11" s="77">
        <f t="shared" si="15"/>
        <v>2109</v>
      </c>
      <c r="AF11" s="77">
        <f t="shared" si="15"/>
        <v>2089</v>
      </c>
      <c r="AG11" s="77">
        <f t="shared" si="15"/>
        <v>1117</v>
      </c>
      <c r="AH11" s="77">
        <f t="shared" si="15"/>
        <v>967</v>
      </c>
      <c r="AI11" s="77">
        <f t="shared" si="15"/>
        <v>1183</v>
      </c>
      <c r="AJ11" s="77">
        <f t="shared" si="15"/>
        <v>1817</v>
      </c>
      <c r="AK11" s="77">
        <f t="shared" si="15"/>
        <v>453</v>
      </c>
      <c r="AL11" s="77">
        <f t="shared" si="15"/>
        <v>717</v>
      </c>
      <c r="AM11" s="77">
        <f t="shared" si="15"/>
        <v>2121</v>
      </c>
      <c r="AN11" s="77">
        <f t="shared" si="15"/>
        <v>1374</v>
      </c>
      <c r="AO11" s="77">
        <f t="shared" si="15"/>
        <v>1219</v>
      </c>
      <c r="AP11" s="77">
        <f t="shared" si="15"/>
        <v>2131</v>
      </c>
      <c r="AQ11" s="77">
        <f t="shared" si="15"/>
        <v>284</v>
      </c>
      <c r="AR11" s="77">
        <f t="shared" si="15"/>
        <v>1487</v>
      </c>
      <c r="AS11" s="77">
        <f t="shared" si="15"/>
        <v>327</v>
      </c>
      <c r="AT11" s="77">
        <f t="shared" si="15"/>
        <v>2413</v>
      </c>
      <c r="AU11" s="77">
        <f t="shared" si="15"/>
        <v>928</v>
      </c>
      <c r="AV11" s="77">
        <f t="shared" si="15"/>
        <v>406</v>
      </c>
      <c r="AW11" s="77">
        <f t="shared" si="15"/>
        <v>501</v>
      </c>
      <c r="AX11" s="77">
        <f t="shared" si="15"/>
        <v>788</v>
      </c>
      <c r="AY11" s="77">
        <f t="shared" si="15"/>
        <v>1240</v>
      </c>
      <c r="AZ11" s="77">
        <f t="shared" si="15"/>
        <v>584</v>
      </c>
      <c r="BA11" s="77">
        <f t="shared" si="15"/>
        <v>0</v>
      </c>
      <c r="BB11" s="77">
        <f t="shared" si="15"/>
        <v>1497</v>
      </c>
      <c r="BC11" s="77">
        <f t="shared" si="15"/>
        <v>790</v>
      </c>
      <c r="BD11" s="77">
        <f t="shared" si="15"/>
        <v>847</v>
      </c>
      <c r="BE11" s="77">
        <f t="shared" si="15"/>
        <v>638</v>
      </c>
      <c r="BF11" s="77">
        <f t="shared" si="15"/>
        <v>2058</v>
      </c>
      <c r="BG11" s="77">
        <f t="shared" si="15"/>
        <v>885</v>
      </c>
      <c r="BH11" s="77">
        <f t="shared" si="15"/>
        <v>195</v>
      </c>
      <c r="BI11" s="77">
        <f t="shared" si="15"/>
        <v>1987</v>
      </c>
      <c r="BJ11" s="77">
        <f t="shared" si="15"/>
        <v>1526</v>
      </c>
      <c r="BK11" s="77">
        <f t="shared" si="15"/>
        <v>1870</v>
      </c>
      <c r="BL11" s="77">
        <f t="shared" si="15"/>
        <v>981</v>
      </c>
    </row>
    <row r="12" ht="13.5" customHeight="1">
      <c r="A12" s="80">
        <v>45326.0</v>
      </c>
      <c r="B12" s="68" t="s">
        <v>71</v>
      </c>
      <c r="C12" s="55"/>
      <c r="D12" s="69" t="s">
        <v>34</v>
      </c>
      <c r="E12" s="70">
        <f t="shared" si="2"/>
        <v>1374</v>
      </c>
      <c r="F12" s="78">
        <v>0.0</v>
      </c>
      <c r="G12" s="71">
        <v>19.0</v>
      </c>
      <c r="H12" s="72">
        <f t="shared" si="3"/>
        <v>19</v>
      </c>
      <c r="I12" s="55"/>
      <c r="J12" s="73" t="s">
        <v>28</v>
      </c>
      <c r="K12" s="70">
        <f t="shared" si="4"/>
        <v>1477</v>
      </c>
      <c r="L12" s="74">
        <v>3.0</v>
      </c>
      <c r="M12" s="74">
        <v>22.0</v>
      </c>
      <c r="N12" s="72">
        <f t="shared" si="5"/>
        <v>31</v>
      </c>
      <c r="O12" s="55"/>
      <c r="P12" s="64" t="s">
        <v>72</v>
      </c>
      <c r="Q12" s="55"/>
      <c r="R12" s="75">
        <f>MIN(Rules!$E$2,(MAX(H12/N12,N12/H12)))</f>
        <v>1.631578947</v>
      </c>
      <c r="S12" s="75">
        <f>VLOOKUP(B12,Rules!A:B,2,FALSE)</f>
        <v>40</v>
      </c>
      <c r="T12" s="55"/>
      <c r="U12" s="76">
        <f>1/(10^(-(E12+(IF(P12="Y",Rules!$I$2,0))-K12)/Rules!$E$12)+1)</f>
        <v>0.5539004882</v>
      </c>
      <c r="V12" s="75">
        <f t="shared" si="6"/>
        <v>-36</v>
      </c>
      <c r="W12" s="75">
        <f t="shared" si="7"/>
        <v>36</v>
      </c>
      <c r="X12" s="55"/>
      <c r="Y12" s="55"/>
      <c r="Z12" s="55"/>
      <c r="AA12" s="77">
        <f t="shared" ref="AA12:BL12" si="16">IF($D12=AA$1,$E12+$V12,(IF($J12=AA$1,$K12+$W12,AA11)))</f>
        <v>1572</v>
      </c>
      <c r="AB12" s="77">
        <f t="shared" si="16"/>
        <v>680</v>
      </c>
      <c r="AC12" s="77">
        <f t="shared" si="16"/>
        <v>1513</v>
      </c>
      <c r="AD12" s="77">
        <f t="shared" si="16"/>
        <v>176</v>
      </c>
      <c r="AE12" s="77">
        <f t="shared" si="16"/>
        <v>2109</v>
      </c>
      <c r="AF12" s="77">
        <f t="shared" si="16"/>
        <v>2089</v>
      </c>
      <c r="AG12" s="77">
        <f t="shared" si="16"/>
        <v>1117</v>
      </c>
      <c r="AH12" s="77">
        <f t="shared" si="16"/>
        <v>967</v>
      </c>
      <c r="AI12" s="77">
        <f t="shared" si="16"/>
        <v>1183</v>
      </c>
      <c r="AJ12" s="77">
        <f t="shared" si="16"/>
        <v>1817</v>
      </c>
      <c r="AK12" s="77">
        <f t="shared" si="16"/>
        <v>453</v>
      </c>
      <c r="AL12" s="77">
        <f t="shared" si="16"/>
        <v>717</v>
      </c>
      <c r="AM12" s="77">
        <f t="shared" si="16"/>
        <v>2121</v>
      </c>
      <c r="AN12" s="77">
        <f t="shared" si="16"/>
        <v>1338</v>
      </c>
      <c r="AO12" s="77">
        <f t="shared" si="16"/>
        <v>1219</v>
      </c>
      <c r="AP12" s="77">
        <f t="shared" si="16"/>
        <v>2131</v>
      </c>
      <c r="AQ12" s="77">
        <f t="shared" si="16"/>
        <v>284</v>
      </c>
      <c r="AR12" s="77">
        <f t="shared" si="16"/>
        <v>1487</v>
      </c>
      <c r="AS12" s="77">
        <f t="shared" si="16"/>
        <v>327</v>
      </c>
      <c r="AT12" s="77">
        <f t="shared" si="16"/>
        <v>2413</v>
      </c>
      <c r="AU12" s="77">
        <f t="shared" si="16"/>
        <v>928</v>
      </c>
      <c r="AV12" s="77">
        <f t="shared" si="16"/>
        <v>406</v>
      </c>
      <c r="AW12" s="77">
        <f t="shared" si="16"/>
        <v>501</v>
      </c>
      <c r="AX12" s="77">
        <f t="shared" si="16"/>
        <v>788</v>
      </c>
      <c r="AY12" s="77">
        <f t="shared" si="16"/>
        <v>1240</v>
      </c>
      <c r="AZ12" s="77">
        <f t="shared" si="16"/>
        <v>584</v>
      </c>
      <c r="BA12" s="77">
        <f t="shared" si="16"/>
        <v>0</v>
      </c>
      <c r="BB12" s="77">
        <f t="shared" si="16"/>
        <v>1497</v>
      </c>
      <c r="BC12" s="77">
        <f t="shared" si="16"/>
        <v>790</v>
      </c>
      <c r="BD12" s="77">
        <f t="shared" si="16"/>
        <v>847</v>
      </c>
      <c r="BE12" s="77">
        <f t="shared" si="16"/>
        <v>638</v>
      </c>
      <c r="BF12" s="77">
        <f t="shared" si="16"/>
        <v>2058</v>
      </c>
      <c r="BG12" s="77">
        <f t="shared" si="16"/>
        <v>885</v>
      </c>
      <c r="BH12" s="77">
        <f t="shared" si="16"/>
        <v>195</v>
      </c>
      <c r="BI12" s="77">
        <f t="shared" si="16"/>
        <v>1987</v>
      </c>
      <c r="BJ12" s="77">
        <f t="shared" si="16"/>
        <v>1526</v>
      </c>
      <c r="BK12" s="77">
        <f t="shared" si="16"/>
        <v>1870</v>
      </c>
      <c r="BL12" s="77">
        <f t="shared" si="16"/>
        <v>981</v>
      </c>
    </row>
    <row r="13" ht="13.5" customHeight="1">
      <c r="A13" s="80">
        <v>45326.0</v>
      </c>
      <c r="B13" s="68" t="s">
        <v>71</v>
      </c>
      <c r="C13" s="55"/>
      <c r="D13" s="69" t="s">
        <v>31</v>
      </c>
      <c r="E13" s="70">
        <f t="shared" si="2"/>
        <v>1487</v>
      </c>
      <c r="F13" s="71">
        <v>2.0</v>
      </c>
      <c r="G13" s="71">
        <v>18.0</v>
      </c>
      <c r="H13" s="72">
        <f t="shared" si="3"/>
        <v>24</v>
      </c>
      <c r="I13" s="55"/>
      <c r="J13" s="73" t="s">
        <v>33</v>
      </c>
      <c r="K13" s="70">
        <f t="shared" si="4"/>
        <v>1183</v>
      </c>
      <c r="L13" s="79">
        <v>0.0</v>
      </c>
      <c r="M13" s="74">
        <v>17.0</v>
      </c>
      <c r="N13" s="72">
        <f t="shared" si="5"/>
        <v>17</v>
      </c>
      <c r="O13" s="55"/>
      <c r="P13" s="64" t="s">
        <v>72</v>
      </c>
      <c r="Q13" s="55"/>
      <c r="R13" s="75">
        <f>MIN(Rules!$E$2,(MAX(H13/N13,N13/H13)))</f>
        <v>1.411764706</v>
      </c>
      <c r="S13" s="75">
        <f>VLOOKUP(B13,Rules!A:B,2,FALSE)</f>
        <v>40</v>
      </c>
      <c r="T13" s="55"/>
      <c r="U13" s="76">
        <f>1/(10^(-(E13+(IF(P13="Y",Rules!$I$2,0))-K13)/Rules!$E$12)+1)</f>
        <v>0.8900006038</v>
      </c>
      <c r="V13" s="75">
        <f t="shared" si="6"/>
        <v>6</v>
      </c>
      <c r="W13" s="75">
        <f t="shared" si="7"/>
        <v>-6</v>
      </c>
      <c r="X13" s="55"/>
      <c r="Y13" s="55"/>
      <c r="Z13" s="55"/>
      <c r="AA13" s="77">
        <f t="shared" ref="AA13:BL13" si="17">IF($D13=AA$1,$E13+$V13,(IF($J13=AA$1,$K13+$W13,AA12)))</f>
        <v>1572</v>
      </c>
      <c r="AB13" s="77">
        <f t="shared" si="17"/>
        <v>680</v>
      </c>
      <c r="AC13" s="77">
        <f t="shared" si="17"/>
        <v>1513</v>
      </c>
      <c r="AD13" s="77">
        <f t="shared" si="17"/>
        <v>176</v>
      </c>
      <c r="AE13" s="77">
        <f t="shared" si="17"/>
        <v>2109</v>
      </c>
      <c r="AF13" s="77">
        <f t="shared" si="17"/>
        <v>2089</v>
      </c>
      <c r="AG13" s="77">
        <f t="shared" si="17"/>
        <v>1117</v>
      </c>
      <c r="AH13" s="77">
        <f t="shared" si="17"/>
        <v>967</v>
      </c>
      <c r="AI13" s="77">
        <f t="shared" si="17"/>
        <v>1177</v>
      </c>
      <c r="AJ13" s="77">
        <f t="shared" si="17"/>
        <v>1817</v>
      </c>
      <c r="AK13" s="77">
        <f t="shared" si="17"/>
        <v>453</v>
      </c>
      <c r="AL13" s="77">
        <f t="shared" si="17"/>
        <v>717</v>
      </c>
      <c r="AM13" s="77">
        <f t="shared" si="17"/>
        <v>2121</v>
      </c>
      <c r="AN13" s="77">
        <f t="shared" si="17"/>
        <v>1338</v>
      </c>
      <c r="AO13" s="77">
        <f t="shared" si="17"/>
        <v>1219</v>
      </c>
      <c r="AP13" s="77">
        <f t="shared" si="17"/>
        <v>2131</v>
      </c>
      <c r="AQ13" s="77">
        <f t="shared" si="17"/>
        <v>284</v>
      </c>
      <c r="AR13" s="77">
        <f t="shared" si="17"/>
        <v>1493</v>
      </c>
      <c r="AS13" s="77">
        <f t="shared" si="17"/>
        <v>327</v>
      </c>
      <c r="AT13" s="77">
        <f t="shared" si="17"/>
        <v>2413</v>
      </c>
      <c r="AU13" s="77">
        <f t="shared" si="17"/>
        <v>928</v>
      </c>
      <c r="AV13" s="77">
        <f t="shared" si="17"/>
        <v>406</v>
      </c>
      <c r="AW13" s="77">
        <f t="shared" si="17"/>
        <v>501</v>
      </c>
      <c r="AX13" s="77">
        <f t="shared" si="17"/>
        <v>788</v>
      </c>
      <c r="AY13" s="77">
        <f t="shared" si="17"/>
        <v>1240</v>
      </c>
      <c r="AZ13" s="77">
        <f t="shared" si="17"/>
        <v>584</v>
      </c>
      <c r="BA13" s="77">
        <f t="shared" si="17"/>
        <v>0</v>
      </c>
      <c r="BB13" s="77">
        <f t="shared" si="17"/>
        <v>1497</v>
      </c>
      <c r="BC13" s="77">
        <f t="shared" si="17"/>
        <v>790</v>
      </c>
      <c r="BD13" s="77">
        <f t="shared" si="17"/>
        <v>847</v>
      </c>
      <c r="BE13" s="77">
        <f t="shared" si="17"/>
        <v>638</v>
      </c>
      <c r="BF13" s="77">
        <f t="shared" si="17"/>
        <v>2058</v>
      </c>
      <c r="BG13" s="77">
        <f t="shared" si="17"/>
        <v>885</v>
      </c>
      <c r="BH13" s="77">
        <f t="shared" si="17"/>
        <v>195</v>
      </c>
      <c r="BI13" s="77">
        <f t="shared" si="17"/>
        <v>1987</v>
      </c>
      <c r="BJ13" s="77">
        <f t="shared" si="17"/>
        <v>1526</v>
      </c>
      <c r="BK13" s="77">
        <f t="shared" si="17"/>
        <v>1870</v>
      </c>
      <c r="BL13" s="77">
        <f t="shared" si="17"/>
        <v>981</v>
      </c>
    </row>
    <row r="14" ht="13.5" customHeight="1">
      <c r="A14" s="80">
        <v>45326.0</v>
      </c>
      <c r="B14" s="68" t="s">
        <v>71</v>
      </c>
      <c r="C14" s="55"/>
      <c r="D14" s="69" t="s">
        <v>38</v>
      </c>
      <c r="E14" s="70">
        <f t="shared" si="2"/>
        <v>1240</v>
      </c>
      <c r="F14" s="71">
        <v>2.0</v>
      </c>
      <c r="G14" s="71">
        <v>20.0</v>
      </c>
      <c r="H14" s="72">
        <f t="shared" si="3"/>
        <v>26</v>
      </c>
      <c r="I14" s="55"/>
      <c r="J14" s="73" t="s">
        <v>29</v>
      </c>
      <c r="K14" s="70">
        <f t="shared" si="4"/>
        <v>1219</v>
      </c>
      <c r="L14" s="74">
        <v>3.0</v>
      </c>
      <c r="M14" s="74">
        <v>14.0</v>
      </c>
      <c r="N14" s="72">
        <f t="shared" si="5"/>
        <v>23</v>
      </c>
      <c r="O14" s="55"/>
      <c r="P14" s="64" t="s">
        <v>72</v>
      </c>
      <c r="Q14" s="55"/>
      <c r="R14" s="75">
        <f>MIN(Rules!$E$2,(MAX(H14/N14,N14/H14)))</f>
        <v>1.130434783</v>
      </c>
      <c r="S14" s="75">
        <f>VLOOKUP(B14,Rules!A:B,2,FALSE)</f>
        <v>40</v>
      </c>
      <c r="T14" s="55"/>
      <c r="U14" s="76">
        <f>1/(10^(-(E14+(IF(P14="Y",Rules!$I$2,0))-K14)/Rules!$E$12)+1)</f>
        <v>0.6872908633</v>
      </c>
      <c r="V14" s="75">
        <f t="shared" si="6"/>
        <v>14</v>
      </c>
      <c r="W14" s="75">
        <f t="shared" si="7"/>
        <v>-14</v>
      </c>
      <c r="X14" s="55"/>
      <c r="Y14" s="55"/>
      <c r="Z14" s="55"/>
      <c r="AA14" s="77">
        <f t="shared" ref="AA14:BL14" si="18">IF($D14=AA$1,$E14+$V14,(IF($J14=AA$1,$K14+$W14,AA13)))</f>
        <v>1572</v>
      </c>
      <c r="AB14" s="77">
        <f t="shared" si="18"/>
        <v>680</v>
      </c>
      <c r="AC14" s="77">
        <f t="shared" si="18"/>
        <v>1513</v>
      </c>
      <c r="AD14" s="77">
        <f t="shared" si="18"/>
        <v>176</v>
      </c>
      <c r="AE14" s="77">
        <f t="shared" si="18"/>
        <v>2109</v>
      </c>
      <c r="AF14" s="77">
        <f t="shared" si="18"/>
        <v>2089</v>
      </c>
      <c r="AG14" s="77">
        <f t="shared" si="18"/>
        <v>1117</v>
      </c>
      <c r="AH14" s="77">
        <f t="shared" si="18"/>
        <v>967</v>
      </c>
      <c r="AI14" s="77">
        <f t="shared" si="18"/>
        <v>1177</v>
      </c>
      <c r="AJ14" s="77">
        <f t="shared" si="18"/>
        <v>1817</v>
      </c>
      <c r="AK14" s="77">
        <f t="shared" si="18"/>
        <v>453</v>
      </c>
      <c r="AL14" s="77">
        <f t="shared" si="18"/>
        <v>717</v>
      </c>
      <c r="AM14" s="77">
        <f t="shared" si="18"/>
        <v>2121</v>
      </c>
      <c r="AN14" s="77">
        <f t="shared" si="18"/>
        <v>1338</v>
      </c>
      <c r="AO14" s="77">
        <f t="shared" si="18"/>
        <v>1205</v>
      </c>
      <c r="AP14" s="77">
        <f t="shared" si="18"/>
        <v>2131</v>
      </c>
      <c r="AQ14" s="77">
        <f t="shared" si="18"/>
        <v>284</v>
      </c>
      <c r="AR14" s="77">
        <f t="shared" si="18"/>
        <v>1493</v>
      </c>
      <c r="AS14" s="77">
        <f t="shared" si="18"/>
        <v>327</v>
      </c>
      <c r="AT14" s="77">
        <f t="shared" si="18"/>
        <v>2413</v>
      </c>
      <c r="AU14" s="77">
        <f t="shared" si="18"/>
        <v>928</v>
      </c>
      <c r="AV14" s="77">
        <f t="shared" si="18"/>
        <v>406</v>
      </c>
      <c r="AW14" s="77">
        <f t="shared" si="18"/>
        <v>501</v>
      </c>
      <c r="AX14" s="77">
        <f t="shared" si="18"/>
        <v>788</v>
      </c>
      <c r="AY14" s="77">
        <f t="shared" si="18"/>
        <v>1254</v>
      </c>
      <c r="AZ14" s="77">
        <f t="shared" si="18"/>
        <v>584</v>
      </c>
      <c r="BA14" s="77">
        <f t="shared" si="18"/>
        <v>0</v>
      </c>
      <c r="BB14" s="77">
        <f t="shared" si="18"/>
        <v>1497</v>
      </c>
      <c r="BC14" s="77">
        <f t="shared" si="18"/>
        <v>790</v>
      </c>
      <c r="BD14" s="77">
        <f t="shared" si="18"/>
        <v>847</v>
      </c>
      <c r="BE14" s="77">
        <f t="shared" si="18"/>
        <v>638</v>
      </c>
      <c r="BF14" s="77">
        <f t="shared" si="18"/>
        <v>2058</v>
      </c>
      <c r="BG14" s="77">
        <f t="shared" si="18"/>
        <v>885</v>
      </c>
      <c r="BH14" s="77">
        <f t="shared" si="18"/>
        <v>195</v>
      </c>
      <c r="BI14" s="77">
        <f t="shared" si="18"/>
        <v>1987</v>
      </c>
      <c r="BJ14" s="77">
        <f t="shared" si="18"/>
        <v>1526</v>
      </c>
      <c r="BK14" s="77">
        <f t="shared" si="18"/>
        <v>1870</v>
      </c>
      <c r="BL14" s="77">
        <f t="shared" si="18"/>
        <v>981</v>
      </c>
    </row>
    <row r="15" ht="13.5" customHeight="1">
      <c r="A15" s="80">
        <v>45326.0</v>
      </c>
      <c r="B15" s="68" t="s">
        <v>71</v>
      </c>
      <c r="C15" s="55"/>
      <c r="D15" s="69" t="s">
        <v>41</v>
      </c>
      <c r="E15" s="70">
        <f t="shared" si="2"/>
        <v>790</v>
      </c>
      <c r="F15" s="78">
        <v>0.0</v>
      </c>
      <c r="G15" s="71">
        <v>24.0</v>
      </c>
      <c r="H15" s="72">
        <f t="shared" si="3"/>
        <v>24</v>
      </c>
      <c r="I15" s="55"/>
      <c r="J15" s="73" t="s">
        <v>36</v>
      </c>
      <c r="K15" s="70">
        <f t="shared" si="4"/>
        <v>928</v>
      </c>
      <c r="L15" s="74">
        <v>1.0</v>
      </c>
      <c r="M15" s="74">
        <v>15.0</v>
      </c>
      <c r="N15" s="72">
        <f t="shared" si="5"/>
        <v>18</v>
      </c>
      <c r="O15" s="55"/>
      <c r="P15" s="64" t="s">
        <v>72</v>
      </c>
      <c r="Q15" s="55"/>
      <c r="R15" s="75">
        <f>MIN(Rules!$E$2,(MAX(H15/N15,N15/H15)))</f>
        <v>1.333333333</v>
      </c>
      <c r="S15" s="75">
        <f>VLOOKUP(B15,Rules!A:B,2,FALSE)</f>
        <v>40</v>
      </c>
      <c r="T15" s="55"/>
      <c r="U15" s="76">
        <f>1/(10^(-(E15+(IF(P15="Y",Rules!$I$2,0))-K15)/Rules!$E$12)+1)</f>
        <v>0.5138119957</v>
      </c>
      <c r="V15" s="75">
        <f t="shared" si="6"/>
        <v>26</v>
      </c>
      <c r="W15" s="75">
        <f t="shared" si="7"/>
        <v>-26</v>
      </c>
      <c r="X15" s="55"/>
      <c r="Y15" s="55"/>
      <c r="Z15" s="55"/>
      <c r="AA15" s="77">
        <f t="shared" ref="AA15:BL15" si="19">IF($D15=AA$1,$E15+$V15,(IF($J15=AA$1,$K15+$W15,AA14)))</f>
        <v>1572</v>
      </c>
      <c r="AB15" s="77">
        <f t="shared" si="19"/>
        <v>680</v>
      </c>
      <c r="AC15" s="77">
        <f t="shared" si="19"/>
        <v>1513</v>
      </c>
      <c r="AD15" s="77">
        <f t="shared" si="19"/>
        <v>176</v>
      </c>
      <c r="AE15" s="77">
        <f t="shared" si="19"/>
        <v>2109</v>
      </c>
      <c r="AF15" s="77">
        <f t="shared" si="19"/>
        <v>2089</v>
      </c>
      <c r="AG15" s="77">
        <f t="shared" si="19"/>
        <v>1117</v>
      </c>
      <c r="AH15" s="77">
        <f t="shared" si="19"/>
        <v>967</v>
      </c>
      <c r="AI15" s="77">
        <f t="shared" si="19"/>
        <v>1177</v>
      </c>
      <c r="AJ15" s="77">
        <f t="shared" si="19"/>
        <v>1817</v>
      </c>
      <c r="AK15" s="77">
        <f t="shared" si="19"/>
        <v>453</v>
      </c>
      <c r="AL15" s="77">
        <f t="shared" si="19"/>
        <v>717</v>
      </c>
      <c r="AM15" s="77">
        <f t="shared" si="19"/>
        <v>2121</v>
      </c>
      <c r="AN15" s="77">
        <f t="shared" si="19"/>
        <v>1338</v>
      </c>
      <c r="AO15" s="77">
        <f t="shared" si="19"/>
        <v>1205</v>
      </c>
      <c r="AP15" s="77">
        <f t="shared" si="19"/>
        <v>2131</v>
      </c>
      <c r="AQ15" s="77">
        <f t="shared" si="19"/>
        <v>284</v>
      </c>
      <c r="AR15" s="77">
        <f t="shared" si="19"/>
        <v>1493</v>
      </c>
      <c r="AS15" s="77">
        <f t="shared" si="19"/>
        <v>327</v>
      </c>
      <c r="AT15" s="77">
        <f t="shared" si="19"/>
        <v>2413</v>
      </c>
      <c r="AU15" s="77">
        <f t="shared" si="19"/>
        <v>902</v>
      </c>
      <c r="AV15" s="77">
        <f t="shared" si="19"/>
        <v>406</v>
      </c>
      <c r="AW15" s="77">
        <f t="shared" si="19"/>
        <v>501</v>
      </c>
      <c r="AX15" s="77">
        <f t="shared" si="19"/>
        <v>788</v>
      </c>
      <c r="AY15" s="77">
        <f t="shared" si="19"/>
        <v>1254</v>
      </c>
      <c r="AZ15" s="77">
        <f t="shared" si="19"/>
        <v>584</v>
      </c>
      <c r="BA15" s="77">
        <f t="shared" si="19"/>
        <v>0</v>
      </c>
      <c r="BB15" s="77">
        <f t="shared" si="19"/>
        <v>1497</v>
      </c>
      <c r="BC15" s="77">
        <f t="shared" si="19"/>
        <v>816</v>
      </c>
      <c r="BD15" s="77">
        <f t="shared" si="19"/>
        <v>847</v>
      </c>
      <c r="BE15" s="77">
        <f t="shared" si="19"/>
        <v>638</v>
      </c>
      <c r="BF15" s="77">
        <f t="shared" si="19"/>
        <v>2058</v>
      </c>
      <c r="BG15" s="77">
        <f t="shared" si="19"/>
        <v>885</v>
      </c>
      <c r="BH15" s="77">
        <f t="shared" si="19"/>
        <v>195</v>
      </c>
      <c r="BI15" s="77">
        <f t="shared" si="19"/>
        <v>1987</v>
      </c>
      <c r="BJ15" s="77">
        <f t="shared" si="19"/>
        <v>1526</v>
      </c>
      <c r="BK15" s="77">
        <f t="shared" si="19"/>
        <v>1870</v>
      </c>
      <c r="BL15" s="77">
        <f t="shared" si="19"/>
        <v>981</v>
      </c>
    </row>
    <row r="16" ht="13.5" customHeight="1">
      <c r="A16" s="80">
        <v>45326.0</v>
      </c>
      <c r="B16" s="68" t="s">
        <v>71</v>
      </c>
      <c r="C16" s="55"/>
      <c r="D16" s="69" t="s">
        <v>35</v>
      </c>
      <c r="E16" s="70">
        <f t="shared" si="2"/>
        <v>1117</v>
      </c>
      <c r="F16" s="71">
        <v>2.0</v>
      </c>
      <c r="G16" s="71">
        <v>20.0</v>
      </c>
      <c r="H16" s="72">
        <f t="shared" si="3"/>
        <v>26</v>
      </c>
      <c r="I16" s="55"/>
      <c r="J16" s="73" t="s">
        <v>42</v>
      </c>
      <c r="K16" s="70">
        <f t="shared" si="4"/>
        <v>885</v>
      </c>
      <c r="L16" s="79">
        <v>0.0</v>
      </c>
      <c r="M16" s="74">
        <v>16.0</v>
      </c>
      <c r="N16" s="72">
        <f t="shared" si="5"/>
        <v>16</v>
      </c>
      <c r="O16" s="55"/>
      <c r="P16" s="64" t="s">
        <v>72</v>
      </c>
      <c r="Q16" s="55"/>
      <c r="R16" s="75">
        <f>MIN(Rules!$E$2,(MAX(H16/N16,N16/H16)))</f>
        <v>1.625</v>
      </c>
      <c r="S16" s="75">
        <f>VLOOKUP(B16,Rules!A:B,2,FALSE)</f>
        <v>40</v>
      </c>
      <c r="T16" s="55"/>
      <c r="U16" s="76">
        <f>1/(10^(-(E16+(IF(P16="Y",Rules!$I$2,0))-K16)/Rules!$E$12)+1)</f>
        <v>0.853106306</v>
      </c>
      <c r="V16" s="75">
        <f t="shared" si="6"/>
        <v>10</v>
      </c>
      <c r="W16" s="75">
        <f t="shared" si="7"/>
        <v>-10</v>
      </c>
      <c r="X16" s="55"/>
      <c r="Y16" s="55"/>
      <c r="Z16" s="55"/>
      <c r="AA16" s="77">
        <f t="shared" ref="AA16:BL16" si="20">IF($D16=AA$1,$E16+$V16,(IF($J16=AA$1,$K16+$W16,AA15)))</f>
        <v>1572</v>
      </c>
      <c r="AB16" s="77">
        <f t="shared" si="20"/>
        <v>680</v>
      </c>
      <c r="AC16" s="77">
        <f t="shared" si="20"/>
        <v>1513</v>
      </c>
      <c r="AD16" s="77">
        <f t="shared" si="20"/>
        <v>176</v>
      </c>
      <c r="AE16" s="77">
        <f t="shared" si="20"/>
        <v>2109</v>
      </c>
      <c r="AF16" s="77">
        <f t="shared" si="20"/>
        <v>2089</v>
      </c>
      <c r="AG16" s="77">
        <f t="shared" si="20"/>
        <v>1127</v>
      </c>
      <c r="AH16" s="77">
        <f t="shared" si="20"/>
        <v>967</v>
      </c>
      <c r="AI16" s="77">
        <f t="shared" si="20"/>
        <v>1177</v>
      </c>
      <c r="AJ16" s="77">
        <f t="shared" si="20"/>
        <v>1817</v>
      </c>
      <c r="AK16" s="77">
        <f t="shared" si="20"/>
        <v>453</v>
      </c>
      <c r="AL16" s="77">
        <f t="shared" si="20"/>
        <v>717</v>
      </c>
      <c r="AM16" s="77">
        <f t="shared" si="20"/>
        <v>2121</v>
      </c>
      <c r="AN16" s="77">
        <f t="shared" si="20"/>
        <v>1338</v>
      </c>
      <c r="AO16" s="77">
        <f t="shared" si="20"/>
        <v>1205</v>
      </c>
      <c r="AP16" s="77">
        <f t="shared" si="20"/>
        <v>2131</v>
      </c>
      <c r="AQ16" s="77">
        <f t="shared" si="20"/>
        <v>284</v>
      </c>
      <c r="AR16" s="77">
        <f t="shared" si="20"/>
        <v>1493</v>
      </c>
      <c r="AS16" s="77">
        <f t="shared" si="20"/>
        <v>327</v>
      </c>
      <c r="AT16" s="77">
        <f t="shared" si="20"/>
        <v>2413</v>
      </c>
      <c r="AU16" s="77">
        <f t="shared" si="20"/>
        <v>902</v>
      </c>
      <c r="AV16" s="77">
        <f t="shared" si="20"/>
        <v>406</v>
      </c>
      <c r="AW16" s="77">
        <f t="shared" si="20"/>
        <v>501</v>
      </c>
      <c r="AX16" s="77">
        <f t="shared" si="20"/>
        <v>788</v>
      </c>
      <c r="AY16" s="77">
        <f t="shared" si="20"/>
        <v>1254</v>
      </c>
      <c r="AZ16" s="77">
        <f t="shared" si="20"/>
        <v>584</v>
      </c>
      <c r="BA16" s="77">
        <f t="shared" si="20"/>
        <v>0</v>
      </c>
      <c r="BB16" s="77">
        <f t="shared" si="20"/>
        <v>1497</v>
      </c>
      <c r="BC16" s="77">
        <f t="shared" si="20"/>
        <v>816</v>
      </c>
      <c r="BD16" s="77">
        <f t="shared" si="20"/>
        <v>847</v>
      </c>
      <c r="BE16" s="77">
        <f t="shared" si="20"/>
        <v>638</v>
      </c>
      <c r="BF16" s="77">
        <f t="shared" si="20"/>
        <v>2058</v>
      </c>
      <c r="BG16" s="77">
        <f t="shared" si="20"/>
        <v>875</v>
      </c>
      <c r="BH16" s="77">
        <f t="shared" si="20"/>
        <v>195</v>
      </c>
      <c r="BI16" s="77">
        <f t="shared" si="20"/>
        <v>1987</v>
      </c>
      <c r="BJ16" s="77">
        <f t="shared" si="20"/>
        <v>1526</v>
      </c>
      <c r="BK16" s="77">
        <f t="shared" si="20"/>
        <v>1870</v>
      </c>
      <c r="BL16" s="77">
        <f t="shared" si="20"/>
        <v>981</v>
      </c>
    </row>
    <row r="17" ht="13.5" customHeight="1">
      <c r="A17" s="80">
        <v>45326.0</v>
      </c>
      <c r="B17" s="68" t="s">
        <v>71</v>
      </c>
      <c r="C17" s="55"/>
      <c r="D17" s="69" t="s">
        <v>40</v>
      </c>
      <c r="E17" s="70">
        <f t="shared" si="2"/>
        <v>981</v>
      </c>
      <c r="F17" s="78">
        <v>0.0</v>
      </c>
      <c r="G17" s="71">
        <v>13.0</v>
      </c>
      <c r="H17" s="72">
        <f t="shared" si="3"/>
        <v>13</v>
      </c>
      <c r="I17" s="55"/>
      <c r="J17" s="73" t="s">
        <v>37</v>
      </c>
      <c r="K17" s="70">
        <f t="shared" si="4"/>
        <v>967</v>
      </c>
      <c r="L17" s="74">
        <v>2.0</v>
      </c>
      <c r="M17" s="74">
        <v>23.0</v>
      </c>
      <c r="N17" s="72">
        <f t="shared" si="5"/>
        <v>29</v>
      </c>
      <c r="O17" s="55"/>
      <c r="P17" s="64" t="s">
        <v>72</v>
      </c>
      <c r="Q17" s="55"/>
      <c r="R17" s="75">
        <f>MIN(Rules!$E$2,(MAX(H17/N17,N17/H17)))</f>
        <v>2</v>
      </c>
      <c r="S17" s="75">
        <f>VLOOKUP(B17,Rules!A:B,2,FALSE)</f>
        <v>40</v>
      </c>
      <c r="T17" s="55"/>
      <c r="U17" s="76">
        <f>1/(10^(-(E17+(IF(P17="Y",Rules!$I$2,0))-K17)/Rules!$E$12)+1)</f>
        <v>0.6803211157</v>
      </c>
      <c r="V17" s="75">
        <f t="shared" si="6"/>
        <v>-54</v>
      </c>
      <c r="W17" s="75">
        <f t="shared" si="7"/>
        <v>54</v>
      </c>
      <c r="X17" s="55"/>
      <c r="Y17" s="55"/>
      <c r="Z17" s="55"/>
      <c r="AA17" s="77">
        <f t="shared" ref="AA17:BL17" si="21">IF($D17=AA$1,$E17+$V17,(IF($J17=AA$1,$K17+$W17,AA16)))</f>
        <v>1572</v>
      </c>
      <c r="AB17" s="77">
        <f t="shared" si="21"/>
        <v>680</v>
      </c>
      <c r="AC17" s="77">
        <f t="shared" si="21"/>
        <v>1513</v>
      </c>
      <c r="AD17" s="77">
        <f t="shared" si="21"/>
        <v>176</v>
      </c>
      <c r="AE17" s="77">
        <f t="shared" si="21"/>
        <v>2109</v>
      </c>
      <c r="AF17" s="77">
        <f t="shared" si="21"/>
        <v>2089</v>
      </c>
      <c r="AG17" s="77">
        <f t="shared" si="21"/>
        <v>1127</v>
      </c>
      <c r="AH17" s="77">
        <f t="shared" si="21"/>
        <v>1021</v>
      </c>
      <c r="AI17" s="77">
        <f t="shared" si="21"/>
        <v>1177</v>
      </c>
      <c r="AJ17" s="77">
        <f t="shared" si="21"/>
        <v>1817</v>
      </c>
      <c r="AK17" s="77">
        <f t="shared" si="21"/>
        <v>453</v>
      </c>
      <c r="AL17" s="77">
        <f t="shared" si="21"/>
        <v>717</v>
      </c>
      <c r="AM17" s="77">
        <f t="shared" si="21"/>
        <v>2121</v>
      </c>
      <c r="AN17" s="77">
        <f t="shared" si="21"/>
        <v>1338</v>
      </c>
      <c r="AO17" s="77">
        <f t="shared" si="21"/>
        <v>1205</v>
      </c>
      <c r="AP17" s="77">
        <f t="shared" si="21"/>
        <v>2131</v>
      </c>
      <c r="AQ17" s="77">
        <f t="shared" si="21"/>
        <v>284</v>
      </c>
      <c r="AR17" s="77">
        <f t="shared" si="21"/>
        <v>1493</v>
      </c>
      <c r="AS17" s="77">
        <f t="shared" si="21"/>
        <v>327</v>
      </c>
      <c r="AT17" s="77">
        <f t="shared" si="21"/>
        <v>2413</v>
      </c>
      <c r="AU17" s="77">
        <f t="shared" si="21"/>
        <v>902</v>
      </c>
      <c r="AV17" s="77">
        <f t="shared" si="21"/>
        <v>406</v>
      </c>
      <c r="AW17" s="77">
        <f t="shared" si="21"/>
        <v>501</v>
      </c>
      <c r="AX17" s="77">
        <f t="shared" si="21"/>
        <v>788</v>
      </c>
      <c r="AY17" s="77">
        <f t="shared" si="21"/>
        <v>1254</v>
      </c>
      <c r="AZ17" s="77">
        <f t="shared" si="21"/>
        <v>584</v>
      </c>
      <c r="BA17" s="77">
        <f t="shared" si="21"/>
        <v>0</v>
      </c>
      <c r="BB17" s="77">
        <f t="shared" si="21"/>
        <v>1497</v>
      </c>
      <c r="BC17" s="77">
        <f t="shared" si="21"/>
        <v>816</v>
      </c>
      <c r="BD17" s="77">
        <f t="shared" si="21"/>
        <v>847</v>
      </c>
      <c r="BE17" s="77">
        <f t="shared" si="21"/>
        <v>638</v>
      </c>
      <c r="BF17" s="77">
        <f t="shared" si="21"/>
        <v>2058</v>
      </c>
      <c r="BG17" s="77">
        <f t="shared" si="21"/>
        <v>875</v>
      </c>
      <c r="BH17" s="77">
        <f t="shared" si="21"/>
        <v>195</v>
      </c>
      <c r="BI17" s="77">
        <f t="shared" si="21"/>
        <v>1987</v>
      </c>
      <c r="BJ17" s="77">
        <f t="shared" si="21"/>
        <v>1526</v>
      </c>
      <c r="BK17" s="77">
        <f t="shared" si="21"/>
        <v>1870</v>
      </c>
      <c r="BL17" s="77">
        <f t="shared" si="21"/>
        <v>927</v>
      </c>
    </row>
    <row r="18" ht="13.5" customHeight="1">
      <c r="A18" s="80">
        <v>45326.0</v>
      </c>
      <c r="B18" s="68" t="s">
        <v>71</v>
      </c>
      <c r="C18" s="55"/>
      <c r="D18" s="69" t="s">
        <v>47</v>
      </c>
      <c r="E18" s="70">
        <f t="shared" si="2"/>
        <v>501</v>
      </c>
      <c r="F18" s="71">
        <v>4.0</v>
      </c>
      <c r="G18" s="71">
        <v>14.0</v>
      </c>
      <c r="H18" s="72">
        <f t="shared" si="3"/>
        <v>26</v>
      </c>
      <c r="I18" s="55"/>
      <c r="J18" s="73" t="s">
        <v>51</v>
      </c>
      <c r="K18" s="70">
        <f t="shared" si="4"/>
        <v>584</v>
      </c>
      <c r="L18" s="74">
        <v>1.0</v>
      </c>
      <c r="M18" s="74">
        <v>20.0</v>
      </c>
      <c r="N18" s="72">
        <f t="shared" si="5"/>
        <v>23</v>
      </c>
      <c r="O18" s="55"/>
      <c r="P18" s="64" t="s">
        <v>72</v>
      </c>
      <c r="Q18" s="55"/>
      <c r="R18" s="75">
        <f>MIN(Rules!$E$2,(MAX(H18/N18,N18/H18)))</f>
        <v>1.130434783</v>
      </c>
      <c r="S18" s="75">
        <f>VLOOKUP(B18,Rules!A:B,2,FALSE)</f>
        <v>40</v>
      </c>
      <c r="T18" s="55"/>
      <c r="U18" s="76">
        <f>1/(10^(-(E18+(IF(P18="Y",Rules!$I$2,0))-K18)/Rules!$E$12)+1)</f>
        <v>0.5765304149</v>
      </c>
      <c r="V18" s="75">
        <f t="shared" si="6"/>
        <v>19</v>
      </c>
      <c r="W18" s="75">
        <f t="shared" si="7"/>
        <v>-19</v>
      </c>
      <c r="X18" s="55"/>
      <c r="Y18" s="55"/>
      <c r="Z18" s="55"/>
      <c r="AA18" s="77">
        <f t="shared" ref="AA18:BL18" si="22">IF($D18=AA$1,$E18+$V18,(IF($J18=AA$1,$K18+$W18,AA17)))</f>
        <v>1572</v>
      </c>
      <c r="AB18" s="77">
        <f t="shared" si="22"/>
        <v>680</v>
      </c>
      <c r="AC18" s="77">
        <f t="shared" si="22"/>
        <v>1513</v>
      </c>
      <c r="AD18" s="77">
        <f t="shared" si="22"/>
        <v>176</v>
      </c>
      <c r="AE18" s="77">
        <f t="shared" si="22"/>
        <v>2109</v>
      </c>
      <c r="AF18" s="77">
        <f t="shared" si="22"/>
        <v>2089</v>
      </c>
      <c r="AG18" s="77">
        <f t="shared" si="22"/>
        <v>1127</v>
      </c>
      <c r="AH18" s="77">
        <f t="shared" si="22"/>
        <v>1021</v>
      </c>
      <c r="AI18" s="77">
        <f t="shared" si="22"/>
        <v>1177</v>
      </c>
      <c r="AJ18" s="77">
        <f t="shared" si="22"/>
        <v>1817</v>
      </c>
      <c r="AK18" s="77">
        <f t="shared" si="22"/>
        <v>453</v>
      </c>
      <c r="AL18" s="77">
        <f t="shared" si="22"/>
        <v>717</v>
      </c>
      <c r="AM18" s="77">
        <f t="shared" si="22"/>
        <v>2121</v>
      </c>
      <c r="AN18" s="77">
        <f t="shared" si="22"/>
        <v>1338</v>
      </c>
      <c r="AO18" s="77">
        <f t="shared" si="22"/>
        <v>1205</v>
      </c>
      <c r="AP18" s="77">
        <f t="shared" si="22"/>
        <v>2131</v>
      </c>
      <c r="AQ18" s="77">
        <f t="shared" si="22"/>
        <v>284</v>
      </c>
      <c r="AR18" s="77">
        <f t="shared" si="22"/>
        <v>1493</v>
      </c>
      <c r="AS18" s="77">
        <f t="shared" si="22"/>
        <v>327</v>
      </c>
      <c r="AT18" s="77">
        <f t="shared" si="22"/>
        <v>2413</v>
      </c>
      <c r="AU18" s="77">
        <f t="shared" si="22"/>
        <v>902</v>
      </c>
      <c r="AV18" s="77">
        <f t="shared" si="22"/>
        <v>406</v>
      </c>
      <c r="AW18" s="77">
        <f t="shared" si="22"/>
        <v>520</v>
      </c>
      <c r="AX18" s="77">
        <f t="shared" si="22"/>
        <v>788</v>
      </c>
      <c r="AY18" s="77">
        <f t="shared" si="22"/>
        <v>1254</v>
      </c>
      <c r="AZ18" s="77">
        <f t="shared" si="22"/>
        <v>565</v>
      </c>
      <c r="BA18" s="77">
        <f t="shared" si="22"/>
        <v>0</v>
      </c>
      <c r="BB18" s="77">
        <f t="shared" si="22"/>
        <v>1497</v>
      </c>
      <c r="BC18" s="77">
        <f t="shared" si="22"/>
        <v>816</v>
      </c>
      <c r="BD18" s="77">
        <f t="shared" si="22"/>
        <v>847</v>
      </c>
      <c r="BE18" s="77">
        <f t="shared" si="22"/>
        <v>638</v>
      </c>
      <c r="BF18" s="77">
        <f t="shared" si="22"/>
        <v>2058</v>
      </c>
      <c r="BG18" s="77">
        <f t="shared" si="22"/>
        <v>875</v>
      </c>
      <c r="BH18" s="77">
        <f t="shared" si="22"/>
        <v>195</v>
      </c>
      <c r="BI18" s="77">
        <f t="shared" si="22"/>
        <v>1987</v>
      </c>
      <c r="BJ18" s="77">
        <f t="shared" si="22"/>
        <v>1526</v>
      </c>
      <c r="BK18" s="77">
        <f t="shared" si="22"/>
        <v>1870</v>
      </c>
      <c r="BL18" s="77">
        <f t="shared" si="22"/>
        <v>927</v>
      </c>
    </row>
    <row r="19" ht="13.5" customHeight="1">
      <c r="A19" s="80">
        <v>45326.0</v>
      </c>
      <c r="B19" s="68" t="s">
        <v>71</v>
      </c>
      <c r="C19" s="55"/>
      <c r="D19" s="69" t="s">
        <v>39</v>
      </c>
      <c r="E19" s="70">
        <f t="shared" si="2"/>
        <v>788</v>
      </c>
      <c r="F19" s="71">
        <v>1.0</v>
      </c>
      <c r="G19" s="71">
        <v>18.0</v>
      </c>
      <c r="H19" s="72">
        <f t="shared" si="3"/>
        <v>21</v>
      </c>
      <c r="I19" s="55"/>
      <c r="J19" s="73" t="s">
        <v>43</v>
      </c>
      <c r="K19" s="70">
        <f t="shared" si="4"/>
        <v>680</v>
      </c>
      <c r="L19" s="74">
        <v>2.0</v>
      </c>
      <c r="M19" s="74">
        <v>7.0</v>
      </c>
      <c r="N19" s="72">
        <f t="shared" si="5"/>
        <v>13</v>
      </c>
      <c r="O19" s="55"/>
      <c r="P19" s="64" t="s">
        <v>72</v>
      </c>
      <c r="Q19" s="55"/>
      <c r="R19" s="75">
        <f>MIN(Rules!$E$2,(MAX(H19/N19,N19/H19)))</f>
        <v>1.615384615</v>
      </c>
      <c r="S19" s="75">
        <f>VLOOKUP(B19,Rules!A:B,2,FALSE)</f>
        <v>40</v>
      </c>
      <c r="T19" s="55"/>
      <c r="U19" s="76">
        <f>1/(10^(-(E19+(IF(P19="Y",Rules!$I$2,0))-K19)/Rules!$E$12)+1)</f>
        <v>0.766407149</v>
      </c>
      <c r="V19" s="75">
        <f t="shared" si="6"/>
        <v>15</v>
      </c>
      <c r="W19" s="75">
        <f t="shared" si="7"/>
        <v>-15</v>
      </c>
      <c r="X19" s="55"/>
      <c r="Y19" s="55"/>
      <c r="Z19" s="55"/>
      <c r="AA19" s="77">
        <f t="shared" ref="AA19:BL19" si="23">IF($D19=AA$1,$E19+$V19,(IF($J19=AA$1,$K19+$W19,AA18)))</f>
        <v>1572</v>
      </c>
      <c r="AB19" s="77">
        <f t="shared" si="23"/>
        <v>665</v>
      </c>
      <c r="AC19" s="77">
        <f t="shared" si="23"/>
        <v>1513</v>
      </c>
      <c r="AD19" s="77">
        <f t="shared" si="23"/>
        <v>176</v>
      </c>
      <c r="AE19" s="77">
        <f t="shared" si="23"/>
        <v>2109</v>
      </c>
      <c r="AF19" s="77">
        <f t="shared" si="23"/>
        <v>2089</v>
      </c>
      <c r="AG19" s="77">
        <f t="shared" si="23"/>
        <v>1127</v>
      </c>
      <c r="AH19" s="77">
        <f t="shared" si="23"/>
        <v>1021</v>
      </c>
      <c r="AI19" s="77">
        <f t="shared" si="23"/>
        <v>1177</v>
      </c>
      <c r="AJ19" s="77">
        <f t="shared" si="23"/>
        <v>1817</v>
      </c>
      <c r="AK19" s="77">
        <f t="shared" si="23"/>
        <v>453</v>
      </c>
      <c r="AL19" s="77">
        <f t="shared" si="23"/>
        <v>717</v>
      </c>
      <c r="AM19" s="77">
        <f t="shared" si="23"/>
        <v>2121</v>
      </c>
      <c r="AN19" s="77">
        <f t="shared" si="23"/>
        <v>1338</v>
      </c>
      <c r="AO19" s="77">
        <f t="shared" si="23"/>
        <v>1205</v>
      </c>
      <c r="AP19" s="77">
        <f t="shared" si="23"/>
        <v>2131</v>
      </c>
      <c r="AQ19" s="77">
        <f t="shared" si="23"/>
        <v>284</v>
      </c>
      <c r="AR19" s="77">
        <f t="shared" si="23"/>
        <v>1493</v>
      </c>
      <c r="AS19" s="77">
        <f t="shared" si="23"/>
        <v>327</v>
      </c>
      <c r="AT19" s="77">
        <f t="shared" si="23"/>
        <v>2413</v>
      </c>
      <c r="AU19" s="77">
        <f t="shared" si="23"/>
        <v>902</v>
      </c>
      <c r="AV19" s="77">
        <f t="shared" si="23"/>
        <v>406</v>
      </c>
      <c r="AW19" s="77">
        <f t="shared" si="23"/>
        <v>520</v>
      </c>
      <c r="AX19" s="77">
        <f t="shared" si="23"/>
        <v>803</v>
      </c>
      <c r="AY19" s="77">
        <f t="shared" si="23"/>
        <v>1254</v>
      </c>
      <c r="AZ19" s="77">
        <f t="shared" si="23"/>
        <v>565</v>
      </c>
      <c r="BA19" s="77">
        <f t="shared" si="23"/>
        <v>0</v>
      </c>
      <c r="BB19" s="77">
        <f t="shared" si="23"/>
        <v>1497</v>
      </c>
      <c r="BC19" s="77">
        <f t="shared" si="23"/>
        <v>816</v>
      </c>
      <c r="BD19" s="77">
        <f t="shared" si="23"/>
        <v>847</v>
      </c>
      <c r="BE19" s="77">
        <f t="shared" si="23"/>
        <v>638</v>
      </c>
      <c r="BF19" s="77">
        <f t="shared" si="23"/>
        <v>2058</v>
      </c>
      <c r="BG19" s="77">
        <f t="shared" si="23"/>
        <v>875</v>
      </c>
      <c r="BH19" s="77">
        <f t="shared" si="23"/>
        <v>195</v>
      </c>
      <c r="BI19" s="77">
        <f t="shared" si="23"/>
        <v>1987</v>
      </c>
      <c r="BJ19" s="77">
        <f t="shared" si="23"/>
        <v>1526</v>
      </c>
      <c r="BK19" s="77">
        <f t="shared" si="23"/>
        <v>1870</v>
      </c>
      <c r="BL19" s="77">
        <f t="shared" si="23"/>
        <v>927</v>
      </c>
    </row>
    <row r="20" ht="13.5" customHeight="1">
      <c r="A20" s="80">
        <v>45332.0</v>
      </c>
      <c r="B20" s="68" t="s">
        <v>71</v>
      </c>
      <c r="C20" s="55"/>
      <c r="D20" s="69" t="s">
        <v>19</v>
      </c>
      <c r="E20" s="70">
        <f t="shared" si="2"/>
        <v>2089</v>
      </c>
      <c r="F20" s="71">
        <v>1.0</v>
      </c>
      <c r="G20" s="71">
        <v>17.0</v>
      </c>
      <c r="H20" s="72">
        <f t="shared" si="3"/>
        <v>20</v>
      </c>
      <c r="I20" s="55"/>
      <c r="J20" s="73" t="s">
        <v>22</v>
      </c>
      <c r="K20" s="70">
        <f t="shared" si="4"/>
        <v>2131</v>
      </c>
      <c r="L20" s="74">
        <v>0.0</v>
      </c>
      <c r="M20" s="74">
        <v>21.0</v>
      </c>
      <c r="N20" s="72">
        <f t="shared" si="5"/>
        <v>21</v>
      </c>
      <c r="O20" s="55"/>
      <c r="P20" s="64" t="s">
        <v>72</v>
      </c>
      <c r="Q20" s="55"/>
      <c r="R20" s="75">
        <f>MIN(Rules!$E$2,(MAX(H20/N20,N20/H20)))</f>
        <v>1.05</v>
      </c>
      <c r="S20" s="75">
        <f>VLOOKUP(B20,Rules!A:B,2,FALSE)</f>
        <v>40</v>
      </c>
      <c r="T20" s="55"/>
      <c r="U20" s="76">
        <f>1/(10^(-(E20+(IF(P20="Y",Rules!$I$2,0))-K20)/Rules!$E$12)+1)</f>
        <v>0.6218383402</v>
      </c>
      <c r="V20" s="75">
        <f t="shared" si="6"/>
        <v>-26</v>
      </c>
      <c r="W20" s="75">
        <f t="shared" si="7"/>
        <v>26</v>
      </c>
      <c r="X20" s="55"/>
      <c r="Y20" s="55"/>
      <c r="Z20" s="55"/>
      <c r="AA20" s="77">
        <f t="shared" ref="AA20:BL20" si="24">IF($D20=AA$1,$E20+$V20,(IF($J20=AA$1,$K20+$W20,AA19)))</f>
        <v>1572</v>
      </c>
      <c r="AB20" s="77">
        <f t="shared" si="24"/>
        <v>665</v>
      </c>
      <c r="AC20" s="77">
        <f t="shared" si="24"/>
        <v>1513</v>
      </c>
      <c r="AD20" s="77">
        <f t="shared" si="24"/>
        <v>176</v>
      </c>
      <c r="AE20" s="77">
        <f t="shared" si="24"/>
        <v>2109</v>
      </c>
      <c r="AF20" s="77">
        <f t="shared" si="24"/>
        <v>2063</v>
      </c>
      <c r="AG20" s="77">
        <f t="shared" si="24"/>
        <v>1127</v>
      </c>
      <c r="AH20" s="77">
        <f t="shared" si="24"/>
        <v>1021</v>
      </c>
      <c r="AI20" s="77">
        <f t="shared" si="24"/>
        <v>1177</v>
      </c>
      <c r="AJ20" s="77">
        <f t="shared" si="24"/>
        <v>1817</v>
      </c>
      <c r="AK20" s="77">
        <f t="shared" si="24"/>
        <v>453</v>
      </c>
      <c r="AL20" s="77">
        <f t="shared" si="24"/>
        <v>717</v>
      </c>
      <c r="AM20" s="77">
        <f t="shared" si="24"/>
        <v>2121</v>
      </c>
      <c r="AN20" s="77">
        <f t="shared" si="24"/>
        <v>1338</v>
      </c>
      <c r="AO20" s="77">
        <f t="shared" si="24"/>
        <v>1205</v>
      </c>
      <c r="AP20" s="77">
        <f t="shared" si="24"/>
        <v>2157</v>
      </c>
      <c r="AQ20" s="77">
        <f t="shared" si="24"/>
        <v>284</v>
      </c>
      <c r="AR20" s="77">
        <f t="shared" si="24"/>
        <v>1493</v>
      </c>
      <c r="AS20" s="77">
        <f t="shared" si="24"/>
        <v>327</v>
      </c>
      <c r="AT20" s="77">
        <f t="shared" si="24"/>
        <v>2413</v>
      </c>
      <c r="AU20" s="77">
        <f t="shared" si="24"/>
        <v>902</v>
      </c>
      <c r="AV20" s="77">
        <f t="shared" si="24"/>
        <v>406</v>
      </c>
      <c r="AW20" s="77">
        <f t="shared" si="24"/>
        <v>520</v>
      </c>
      <c r="AX20" s="77">
        <f t="shared" si="24"/>
        <v>803</v>
      </c>
      <c r="AY20" s="77">
        <f t="shared" si="24"/>
        <v>1254</v>
      </c>
      <c r="AZ20" s="77">
        <f t="shared" si="24"/>
        <v>565</v>
      </c>
      <c r="BA20" s="77">
        <f t="shared" si="24"/>
        <v>0</v>
      </c>
      <c r="BB20" s="77">
        <f t="shared" si="24"/>
        <v>1497</v>
      </c>
      <c r="BC20" s="77">
        <f t="shared" si="24"/>
        <v>816</v>
      </c>
      <c r="BD20" s="77">
        <f t="shared" si="24"/>
        <v>847</v>
      </c>
      <c r="BE20" s="77">
        <f t="shared" si="24"/>
        <v>638</v>
      </c>
      <c r="BF20" s="77">
        <f t="shared" si="24"/>
        <v>2058</v>
      </c>
      <c r="BG20" s="77">
        <f t="shared" si="24"/>
        <v>875</v>
      </c>
      <c r="BH20" s="77">
        <f t="shared" si="24"/>
        <v>195</v>
      </c>
      <c r="BI20" s="77">
        <f t="shared" si="24"/>
        <v>1987</v>
      </c>
      <c r="BJ20" s="77">
        <f t="shared" si="24"/>
        <v>1526</v>
      </c>
      <c r="BK20" s="77">
        <f t="shared" si="24"/>
        <v>1870</v>
      </c>
      <c r="BL20" s="77">
        <f t="shared" si="24"/>
        <v>927</v>
      </c>
    </row>
    <row r="21" ht="13.5" customHeight="1">
      <c r="A21" s="80">
        <v>45332.0</v>
      </c>
      <c r="B21" s="68" t="s">
        <v>71</v>
      </c>
      <c r="C21" s="55"/>
      <c r="D21" s="69" t="s">
        <v>24</v>
      </c>
      <c r="E21" s="70">
        <f t="shared" si="2"/>
        <v>1870</v>
      </c>
      <c r="F21" s="71">
        <v>0.0</v>
      </c>
      <c r="G21" s="71">
        <v>20.0</v>
      </c>
      <c r="H21" s="72">
        <f t="shared" si="3"/>
        <v>20</v>
      </c>
      <c r="I21" s="55"/>
      <c r="J21" s="73" t="s">
        <v>27</v>
      </c>
      <c r="K21" s="70">
        <f t="shared" si="4"/>
        <v>1497</v>
      </c>
      <c r="L21" s="74">
        <v>1.0</v>
      </c>
      <c r="M21" s="74">
        <v>17.0</v>
      </c>
      <c r="N21" s="72">
        <f t="shared" si="5"/>
        <v>20</v>
      </c>
      <c r="O21" s="55"/>
      <c r="P21" s="64" t="s">
        <v>72</v>
      </c>
      <c r="Q21" s="55"/>
      <c r="R21" s="75">
        <f>MIN(Rules!$E$2,(MAX(H21/N21,N21/H21)))</f>
        <v>1</v>
      </c>
      <c r="S21" s="75">
        <f>VLOOKUP(B21,Rules!A:B,2,FALSE)</f>
        <v>40</v>
      </c>
      <c r="T21" s="55"/>
      <c r="U21" s="76">
        <f>1/(10^(-(E21+(IF(P21="Y",Rules!$I$2,0))-K21)/Rules!$E$12)+1)</f>
        <v>0.9174734822</v>
      </c>
      <c r="V21" s="75">
        <f t="shared" si="6"/>
        <v>-17</v>
      </c>
      <c r="W21" s="75">
        <f t="shared" si="7"/>
        <v>17</v>
      </c>
      <c r="X21" s="55"/>
      <c r="Y21" s="55"/>
      <c r="Z21" s="55"/>
      <c r="AA21" s="77">
        <f t="shared" ref="AA21:BL21" si="25">IF($D21=AA$1,$E21+$V21,(IF($J21=AA$1,$K21+$W21,AA20)))</f>
        <v>1572</v>
      </c>
      <c r="AB21" s="77">
        <f t="shared" si="25"/>
        <v>665</v>
      </c>
      <c r="AC21" s="77">
        <f t="shared" si="25"/>
        <v>1513</v>
      </c>
      <c r="AD21" s="77">
        <f t="shared" si="25"/>
        <v>176</v>
      </c>
      <c r="AE21" s="77">
        <f t="shared" si="25"/>
        <v>2109</v>
      </c>
      <c r="AF21" s="77">
        <f t="shared" si="25"/>
        <v>2063</v>
      </c>
      <c r="AG21" s="77">
        <f t="shared" si="25"/>
        <v>1127</v>
      </c>
      <c r="AH21" s="77">
        <f t="shared" si="25"/>
        <v>1021</v>
      </c>
      <c r="AI21" s="77">
        <f t="shared" si="25"/>
        <v>1177</v>
      </c>
      <c r="AJ21" s="77">
        <f t="shared" si="25"/>
        <v>1817</v>
      </c>
      <c r="AK21" s="77">
        <f t="shared" si="25"/>
        <v>453</v>
      </c>
      <c r="AL21" s="77">
        <f t="shared" si="25"/>
        <v>717</v>
      </c>
      <c r="AM21" s="77">
        <f t="shared" si="25"/>
        <v>2121</v>
      </c>
      <c r="AN21" s="77">
        <f t="shared" si="25"/>
        <v>1338</v>
      </c>
      <c r="AO21" s="77">
        <f t="shared" si="25"/>
        <v>1205</v>
      </c>
      <c r="AP21" s="77">
        <f t="shared" si="25"/>
        <v>2157</v>
      </c>
      <c r="AQ21" s="77">
        <f t="shared" si="25"/>
        <v>284</v>
      </c>
      <c r="AR21" s="77">
        <f t="shared" si="25"/>
        <v>1493</v>
      </c>
      <c r="AS21" s="77">
        <f t="shared" si="25"/>
        <v>327</v>
      </c>
      <c r="AT21" s="77">
        <f t="shared" si="25"/>
        <v>2413</v>
      </c>
      <c r="AU21" s="77">
        <f t="shared" si="25"/>
        <v>902</v>
      </c>
      <c r="AV21" s="77">
        <f t="shared" si="25"/>
        <v>406</v>
      </c>
      <c r="AW21" s="77">
        <f t="shared" si="25"/>
        <v>520</v>
      </c>
      <c r="AX21" s="77">
        <f t="shared" si="25"/>
        <v>803</v>
      </c>
      <c r="AY21" s="77">
        <f t="shared" si="25"/>
        <v>1254</v>
      </c>
      <c r="AZ21" s="77">
        <f t="shared" si="25"/>
        <v>565</v>
      </c>
      <c r="BA21" s="77">
        <f t="shared" si="25"/>
        <v>0</v>
      </c>
      <c r="BB21" s="77">
        <f t="shared" si="25"/>
        <v>1514</v>
      </c>
      <c r="BC21" s="77">
        <f t="shared" si="25"/>
        <v>816</v>
      </c>
      <c r="BD21" s="77">
        <f t="shared" si="25"/>
        <v>847</v>
      </c>
      <c r="BE21" s="77">
        <f t="shared" si="25"/>
        <v>638</v>
      </c>
      <c r="BF21" s="77">
        <f t="shared" si="25"/>
        <v>2058</v>
      </c>
      <c r="BG21" s="77">
        <f t="shared" si="25"/>
        <v>875</v>
      </c>
      <c r="BH21" s="77">
        <f t="shared" si="25"/>
        <v>195</v>
      </c>
      <c r="BI21" s="77">
        <f t="shared" si="25"/>
        <v>1987</v>
      </c>
      <c r="BJ21" s="77">
        <f t="shared" si="25"/>
        <v>1526</v>
      </c>
      <c r="BK21" s="77">
        <f t="shared" si="25"/>
        <v>1853</v>
      </c>
      <c r="BL21" s="77">
        <f t="shared" si="25"/>
        <v>927</v>
      </c>
    </row>
    <row r="22" ht="13.5" customHeight="1">
      <c r="A22" s="80">
        <v>45332.0</v>
      </c>
      <c r="B22" s="68" t="s">
        <v>71</v>
      </c>
      <c r="C22" s="55"/>
      <c r="D22" s="69" t="s">
        <v>33</v>
      </c>
      <c r="E22" s="70">
        <f t="shared" si="2"/>
        <v>1177</v>
      </c>
      <c r="F22" s="71">
        <v>2.0</v>
      </c>
      <c r="G22" s="71">
        <v>23.0</v>
      </c>
      <c r="H22" s="72">
        <f t="shared" si="3"/>
        <v>29</v>
      </c>
      <c r="I22" s="55"/>
      <c r="J22" s="73" t="s">
        <v>34</v>
      </c>
      <c r="K22" s="70">
        <f t="shared" si="4"/>
        <v>1338</v>
      </c>
      <c r="L22" s="74">
        <v>1.0</v>
      </c>
      <c r="M22" s="74">
        <v>19.0</v>
      </c>
      <c r="N22" s="72">
        <f t="shared" si="5"/>
        <v>22</v>
      </c>
      <c r="O22" s="55"/>
      <c r="P22" s="64" t="s">
        <v>72</v>
      </c>
      <c r="Q22" s="55"/>
      <c r="R22" s="75">
        <f>MIN(Rules!$E$2,(MAX(H22/N22,N22/H22)))</f>
        <v>1.318181818</v>
      </c>
      <c r="S22" s="75">
        <f>VLOOKUP(B22,Rules!A:B,2,FALSE)</f>
        <v>40</v>
      </c>
      <c r="T22" s="55"/>
      <c r="U22" s="76">
        <f>1/(10^(-(E22+(IF(P22="Y",Rules!$I$2,0))-K22)/Rules!$E$12)+1)</f>
        <v>0.4873384895</v>
      </c>
      <c r="V22" s="75">
        <f t="shared" si="6"/>
        <v>27</v>
      </c>
      <c r="W22" s="75">
        <f t="shared" si="7"/>
        <v>-27</v>
      </c>
      <c r="X22" s="55"/>
      <c r="Y22" s="55"/>
      <c r="Z22" s="55"/>
      <c r="AA22" s="77">
        <f t="shared" ref="AA22:BL22" si="26">IF($D22=AA$1,$E22+$V22,(IF($J22=AA$1,$K22+$W22,AA21)))</f>
        <v>1572</v>
      </c>
      <c r="AB22" s="77">
        <f t="shared" si="26"/>
        <v>665</v>
      </c>
      <c r="AC22" s="77">
        <f t="shared" si="26"/>
        <v>1513</v>
      </c>
      <c r="AD22" s="77">
        <f t="shared" si="26"/>
        <v>176</v>
      </c>
      <c r="AE22" s="77">
        <f t="shared" si="26"/>
        <v>2109</v>
      </c>
      <c r="AF22" s="77">
        <f t="shared" si="26"/>
        <v>2063</v>
      </c>
      <c r="AG22" s="77">
        <f t="shared" si="26"/>
        <v>1127</v>
      </c>
      <c r="AH22" s="77">
        <f t="shared" si="26"/>
        <v>1021</v>
      </c>
      <c r="AI22" s="77">
        <f t="shared" si="26"/>
        <v>1204</v>
      </c>
      <c r="AJ22" s="77">
        <f t="shared" si="26"/>
        <v>1817</v>
      </c>
      <c r="AK22" s="77">
        <f t="shared" si="26"/>
        <v>453</v>
      </c>
      <c r="AL22" s="77">
        <f t="shared" si="26"/>
        <v>717</v>
      </c>
      <c r="AM22" s="77">
        <f t="shared" si="26"/>
        <v>2121</v>
      </c>
      <c r="AN22" s="77">
        <f t="shared" si="26"/>
        <v>1311</v>
      </c>
      <c r="AO22" s="77">
        <f t="shared" si="26"/>
        <v>1205</v>
      </c>
      <c r="AP22" s="77">
        <f t="shared" si="26"/>
        <v>2157</v>
      </c>
      <c r="AQ22" s="77">
        <f t="shared" si="26"/>
        <v>284</v>
      </c>
      <c r="AR22" s="77">
        <f t="shared" si="26"/>
        <v>1493</v>
      </c>
      <c r="AS22" s="77">
        <f t="shared" si="26"/>
        <v>327</v>
      </c>
      <c r="AT22" s="77">
        <f t="shared" si="26"/>
        <v>2413</v>
      </c>
      <c r="AU22" s="77">
        <f t="shared" si="26"/>
        <v>902</v>
      </c>
      <c r="AV22" s="77">
        <f t="shared" si="26"/>
        <v>406</v>
      </c>
      <c r="AW22" s="77">
        <f t="shared" si="26"/>
        <v>520</v>
      </c>
      <c r="AX22" s="77">
        <f t="shared" si="26"/>
        <v>803</v>
      </c>
      <c r="AY22" s="77">
        <f t="shared" si="26"/>
        <v>1254</v>
      </c>
      <c r="AZ22" s="77">
        <f t="shared" si="26"/>
        <v>565</v>
      </c>
      <c r="BA22" s="77">
        <f t="shared" si="26"/>
        <v>0</v>
      </c>
      <c r="BB22" s="77">
        <f t="shared" si="26"/>
        <v>1514</v>
      </c>
      <c r="BC22" s="77">
        <f t="shared" si="26"/>
        <v>816</v>
      </c>
      <c r="BD22" s="77">
        <f t="shared" si="26"/>
        <v>847</v>
      </c>
      <c r="BE22" s="77">
        <f t="shared" si="26"/>
        <v>638</v>
      </c>
      <c r="BF22" s="77">
        <f t="shared" si="26"/>
        <v>2058</v>
      </c>
      <c r="BG22" s="77">
        <f t="shared" si="26"/>
        <v>875</v>
      </c>
      <c r="BH22" s="77">
        <f t="shared" si="26"/>
        <v>195</v>
      </c>
      <c r="BI22" s="77">
        <f t="shared" si="26"/>
        <v>1987</v>
      </c>
      <c r="BJ22" s="77">
        <f t="shared" si="26"/>
        <v>1526</v>
      </c>
      <c r="BK22" s="77">
        <f t="shared" si="26"/>
        <v>1853</v>
      </c>
      <c r="BL22" s="77">
        <f t="shared" si="26"/>
        <v>927</v>
      </c>
    </row>
    <row r="23" ht="13.5" customHeight="1">
      <c r="A23" s="80">
        <v>45332.0</v>
      </c>
      <c r="B23" s="68" t="s">
        <v>71</v>
      </c>
      <c r="C23" s="55"/>
      <c r="D23" s="69" t="s">
        <v>37</v>
      </c>
      <c r="E23" s="70">
        <f t="shared" si="2"/>
        <v>1021</v>
      </c>
      <c r="F23" s="78">
        <v>0.0</v>
      </c>
      <c r="G23" s="71">
        <v>19.0</v>
      </c>
      <c r="H23" s="72">
        <f t="shared" si="3"/>
        <v>19</v>
      </c>
      <c r="I23" s="55"/>
      <c r="J23" s="73" t="s">
        <v>35</v>
      </c>
      <c r="K23" s="70">
        <f t="shared" si="4"/>
        <v>1127</v>
      </c>
      <c r="L23" s="74">
        <v>2.0</v>
      </c>
      <c r="M23" s="74">
        <v>20.0</v>
      </c>
      <c r="N23" s="72">
        <f t="shared" si="5"/>
        <v>26</v>
      </c>
      <c r="O23" s="55"/>
      <c r="P23" s="64" t="s">
        <v>72</v>
      </c>
      <c r="Q23" s="55"/>
      <c r="R23" s="75">
        <f>MIN(Rules!$E$2,(MAX(H23/N23,N23/H23)))</f>
        <v>1.368421053</v>
      </c>
      <c r="S23" s="75">
        <f>VLOOKUP(B23,Rules!A:B,2,FALSE)</f>
        <v>40</v>
      </c>
      <c r="T23" s="55"/>
      <c r="U23" s="76">
        <f>1/(10^(-(E23+(IF(P23="Y",Rules!$I$2,0))-K23)/Rules!$E$12)+1)</f>
        <v>0.5504842587</v>
      </c>
      <c r="V23" s="75">
        <f t="shared" si="6"/>
        <v>-30</v>
      </c>
      <c r="W23" s="75">
        <f t="shared" si="7"/>
        <v>30</v>
      </c>
      <c r="X23" s="55"/>
      <c r="Y23" s="55"/>
      <c r="Z23" s="55"/>
      <c r="AA23" s="77">
        <f t="shared" ref="AA23:BL23" si="27">IF($D23=AA$1,$E23+$V23,(IF($J23=AA$1,$K23+$W23,AA22)))</f>
        <v>1572</v>
      </c>
      <c r="AB23" s="77">
        <f t="shared" si="27"/>
        <v>665</v>
      </c>
      <c r="AC23" s="77">
        <f t="shared" si="27"/>
        <v>1513</v>
      </c>
      <c r="AD23" s="77">
        <f t="shared" si="27"/>
        <v>176</v>
      </c>
      <c r="AE23" s="77">
        <f t="shared" si="27"/>
        <v>2109</v>
      </c>
      <c r="AF23" s="77">
        <f t="shared" si="27"/>
        <v>2063</v>
      </c>
      <c r="AG23" s="77">
        <f t="shared" si="27"/>
        <v>1157</v>
      </c>
      <c r="AH23" s="77">
        <f t="shared" si="27"/>
        <v>991</v>
      </c>
      <c r="AI23" s="77">
        <f t="shared" si="27"/>
        <v>1204</v>
      </c>
      <c r="AJ23" s="77">
        <f t="shared" si="27"/>
        <v>1817</v>
      </c>
      <c r="AK23" s="77">
        <f t="shared" si="27"/>
        <v>453</v>
      </c>
      <c r="AL23" s="77">
        <f t="shared" si="27"/>
        <v>717</v>
      </c>
      <c r="AM23" s="77">
        <f t="shared" si="27"/>
        <v>2121</v>
      </c>
      <c r="AN23" s="77">
        <f t="shared" si="27"/>
        <v>1311</v>
      </c>
      <c r="AO23" s="77">
        <f t="shared" si="27"/>
        <v>1205</v>
      </c>
      <c r="AP23" s="77">
        <f t="shared" si="27"/>
        <v>2157</v>
      </c>
      <c r="AQ23" s="77">
        <f t="shared" si="27"/>
        <v>284</v>
      </c>
      <c r="AR23" s="77">
        <f t="shared" si="27"/>
        <v>1493</v>
      </c>
      <c r="AS23" s="77">
        <f t="shared" si="27"/>
        <v>327</v>
      </c>
      <c r="AT23" s="77">
        <f t="shared" si="27"/>
        <v>2413</v>
      </c>
      <c r="AU23" s="77">
        <f t="shared" si="27"/>
        <v>902</v>
      </c>
      <c r="AV23" s="77">
        <f t="shared" si="27"/>
        <v>406</v>
      </c>
      <c r="AW23" s="77">
        <f t="shared" si="27"/>
        <v>520</v>
      </c>
      <c r="AX23" s="77">
        <f t="shared" si="27"/>
        <v>803</v>
      </c>
      <c r="AY23" s="77">
        <f t="shared" si="27"/>
        <v>1254</v>
      </c>
      <c r="AZ23" s="77">
        <f t="shared" si="27"/>
        <v>565</v>
      </c>
      <c r="BA23" s="77">
        <f t="shared" si="27"/>
        <v>0</v>
      </c>
      <c r="BB23" s="77">
        <f t="shared" si="27"/>
        <v>1514</v>
      </c>
      <c r="BC23" s="77">
        <f t="shared" si="27"/>
        <v>816</v>
      </c>
      <c r="BD23" s="77">
        <f t="shared" si="27"/>
        <v>847</v>
      </c>
      <c r="BE23" s="77">
        <f t="shared" si="27"/>
        <v>638</v>
      </c>
      <c r="BF23" s="77">
        <f t="shared" si="27"/>
        <v>2058</v>
      </c>
      <c r="BG23" s="77">
        <f t="shared" si="27"/>
        <v>875</v>
      </c>
      <c r="BH23" s="77">
        <f t="shared" si="27"/>
        <v>195</v>
      </c>
      <c r="BI23" s="77">
        <f t="shared" si="27"/>
        <v>1987</v>
      </c>
      <c r="BJ23" s="77">
        <f t="shared" si="27"/>
        <v>1526</v>
      </c>
      <c r="BK23" s="77">
        <f t="shared" si="27"/>
        <v>1853</v>
      </c>
      <c r="BL23" s="77">
        <f t="shared" si="27"/>
        <v>927</v>
      </c>
    </row>
    <row r="24" ht="13.5" customHeight="1">
      <c r="A24" s="80">
        <v>45332.0</v>
      </c>
      <c r="B24" s="68" t="s">
        <v>71</v>
      </c>
      <c r="C24" s="55"/>
      <c r="D24" s="69" t="s">
        <v>49</v>
      </c>
      <c r="E24" s="70">
        <f t="shared" si="2"/>
        <v>176</v>
      </c>
      <c r="F24" s="71">
        <v>3.0</v>
      </c>
      <c r="G24" s="71">
        <v>19.0</v>
      </c>
      <c r="H24" s="72">
        <f t="shared" si="3"/>
        <v>28</v>
      </c>
      <c r="I24" s="55"/>
      <c r="J24" s="73" t="s">
        <v>47</v>
      </c>
      <c r="K24" s="70">
        <f t="shared" si="4"/>
        <v>520</v>
      </c>
      <c r="L24" s="74">
        <v>1.0</v>
      </c>
      <c r="M24" s="74">
        <v>19.0</v>
      </c>
      <c r="N24" s="72">
        <f t="shared" si="5"/>
        <v>22</v>
      </c>
      <c r="O24" s="55"/>
      <c r="P24" s="64" t="s">
        <v>72</v>
      </c>
      <c r="Q24" s="55"/>
      <c r="R24" s="75">
        <f>MIN(Rules!$E$2,(MAX(H24/N24,N24/H24)))</f>
        <v>1.272727273</v>
      </c>
      <c r="S24" s="75">
        <f>VLOOKUP(B24,Rules!A:B,2,FALSE)</f>
        <v>40</v>
      </c>
      <c r="T24" s="55"/>
      <c r="U24" s="76">
        <f>1/(10^(-(E24+(IF(P24="Y",Rules!$I$2,0))-K24)/Rules!$E$12)+1)</f>
        <v>0.2904080639</v>
      </c>
      <c r="V24" s="75">
        <f t="shared" si="6"/>
        <v>36</v>
      </c>
      <c r="W24" s="75">
        <f t="shared" si="7"/>
        <v>-36</v>
      </c>
      <c r="X24" s="55"/>
      <c r="Y24" s="55"/>
      <c r="Z24" s="55"/>
      <c r="AA24" s="77">
        <f t="shared" ref="AA24:BL24" si="28">IF($D24=AA$1,$E24+$V24,(IF($J24=AA$1,$K24+$W24,AA23)))</f>
        <v>1572</v>
      </c>
      <c r="AB24" s="77">
        <f t="shared" si="28"/>
        <v>665</v>
      </c>
      <c r="AC24" s="77">
        <f t="shared" si="28"/>
        <v>1513</v>
      </c>
      <c r="AD24" s="77">
        <f t="shared" si="28"/>
        <v>212</v>
      </c>
      <c r="AE24" s="77">
        <f t="shared" si="28"/>
        <v>2109</v>
      </c>
      <c r="AF24" s="77">
        <f t="shared" si="28"/>
        <v>2063</v>
      </c>
      <c r="AG24" s="77">
        <f t="shared" si="28"/>
        <v>1157</v>
      </c>
      <c r="AH24" s="77">
        <f t="shared" si="28"/>
        <v>991</v>
      </c>
      <c r="AI24" s="77">
        <f t="shared" si="28"/>
        <v>1204</v>
      </c>
      <c r="AJ24" s="77">
        <f t="shared" si="28"/>
        <v>1817</v>
      </c>
      <c r="AK24" s="77">
        <f t="shared" si="28"/>
        <v>453</v>
      </c>
      <c r="AL24" s="77">
        <f t="shared" si="28"/>
        <v>717</v>
      </c>
      <c r="AM24" s="77">
        <f t="shared" si="28"/>
        <v>2121</v>
      </c>
      <c r="AN24" s="77">
        <f t="shared" si="28"/>
        <v>1311</v>
      </c>
      <c r="AO24" s="77">
        <f t="shared" si="28"/>
        <v>1205</v>
      </c>
      <c r="AP24" s="77">
        <f t="shared" si="28"/>
        <v>2157</v>
      </c>
      <c r="AQ24" s="77">
        <f t="shared" si="28"/>
        <v>284</v>
      </c>
      <c r="AR24" s="77">
        <f t="shared" si="28"/>
        <v>1493</v>
      </c>
      <c r="AS24" s="77">
        <f t="shared" si="28"/>
        <v>327</v>
      </c>
      <c r="AT24" s="77">
        <f t="shared" si="28"/>
        <v>2413</v>
      </c>
      <c r="AU24" s="77">
        <f t="shared" si="28"/>
        <v>902</v>
      </c>
      <c r="AV24" s="77">
        <f t="shared" si="28"/>
        <v>406</v>
      </c>
      <c r="AW24" s="77">
        <f t="shared" si="28"/>
        <v>484</v>
      </c>
      <c r="AX24" s="77">
        <f t="shared" si="28"/>
        <v>803</v>
      </c>
      <c r="AY24" s="77">
        <f t="shared" si="28"/>
        <v>1254</v>
      </c>
      <c r="AZ24" s="77">
        <f t="shared" si="28"/>
        <v>565</v>
      </c>
      <c r="BA24" s="77">
        <f t="shared" si="28"/>
        <v>0</v>
      </c>
      <c r="BB24" s="77">
        <f t="shared" si="28"/>
        <v>1514</v>
      </c>
      <c r="BC24" s="77">
        <f t="shared" si="28"/>
        <v>816</v>
      </c>
      <c r="BD24" s="77">
        <f t="shared" si="28"/>
        <v>847</v>
      </c>
      <c r="BE24" s="77">
        <f t="shared" si="28"/>
        <v>638</v>
      </c>
      <c r="BF24" s="77">
        <f t="shared" si="28"/>
        <v>2058</v>
      </c>
      <c r="BG24" s="77">
        <f t="shared" si="28"/>
        <v>875</v>
      </c>
      <c r="BH24" s="77">
        <f t="shared" si="28"/>
        <v>195</v>
      </c>
      <c r="BI24" s="77">
        <f t="shared" si="28"/>
        <v>1987</v>
      </c>
      <c r="BJ24" s="77">
        <f t="shared" si="28"/>
        <v>1526</v>
      </c>
      <c r="BK24" s="77">
        <f t="shared" si="28"/>
        <v>1853</v>
      </c>
      <c r="BL24" s="77">
        <f t="shared" si="28"/>
        <v>927</v>
      </c>
    </row>
    <row r="25" ht="13.5" customHeight="1">
      <c r="A25" s="80">
        <v>45332.0</v>
      </c>
      <c r="B25" s="68" t="s">
        <v>71</v>
      </c>
      <c r="C25" s="55"/>
      <c r="D25" s="69" t="s">
        <v>52</v>
      </c>
      <c r="E25" s="70">
        <f t="shared" si="2"/>
        <v>327</v>
      </c>
      <c r="F25" s="71">
        <v>1.0</v>
      </c>
      <c r="G25" s="71">
        <v>5.0</v>
      </c>
      <c r="H25" s="72">
        <f t="shared" si="3"/>
        <v>8</v>
      </c>
      <c r="I25" s="55"/>
      <c r="J25" s="73" t="s">
        <v>48</v>
      </c>
      <c r="K25" s="70">
        <f t="shared" si="4"/>
        <v>453</v>
      </c>
      <c r="L25" s="74">
        <v>1.0</v>
      </c>
      <c r="M25" s="74">
        <v>26.0</v>
      </c>
      <c r="N25" s="72">
        <f t="shared" si="5"/>
        <v>29</v>
      </c>
      <c r="O25" s="55"/>
      <c r="P25" s="64" t="s">
        <v>72</v>
      </c>
      <c r="Q25" s="55"/>
      <c r="R25" s="75">
        <f>MIN(Rules!$E$2,(MAX(H25/N25,N25/H25)))</f>
        <v>2</v>
      </c>
      <c r="S25" s="75">
        <f>VLOOKUP(B25,Rules!A:B,2,FALSE)</f>
        <v>40</v>
      </c>
      <c r="T25" s="55"/>
      <c r="U25" s="76">
        <f>1/(10^(-(E25+(IF(P25="Y",Rules!$I$2,0))-K25)/Rules!$E$12)+1)</f>
        <v>0.527602928</v>
      </c>
      <c r="V25" s="75">
        <f t="shared" si="6"/>
        <v>-42</v>
      </c>
      <c r="W25" s="75">
        <f t="shared" si="7"/>
        <v>42</v>
      </c>
      <c r="X25" s="55"/>
      <c r="Y25" s="55"/>
      <c r="Z25" s="55"/>
      <c r="AA25" s="77">
        <f t="shared" ref="AA25:BL25" si="29">IF($D25=AA$1,$E25+$V25,(IF($J25=AA$1,$K25+$W25,AA24)))</f>
        <v>1572</v>
      </c>
      <c r="AB25" s="77">
        <f t="shared" si="29"/>
        <v>665</v>
      </c>
      <c r="AC25" s="77">
        <f t="shared" si="29"/>
        <v>1513</v>
      </c>
      <c r="AD25" s="77">
        <f t="shared" si="29"/>
        <v>212</v>
      </c>
      <c r="AE25" s="77">
        <f t="shared" si="29"/>
        <v>2109</v>
      </c>
      <c r="AF25" s="77">
        <f t="shared" si="29"/>
        <v>2063</v>
      </c>
      <c r="AG25" s="77">
        <f t="shared" si="29"/>
        <v>1157</v>
      </c>
      <c r="AH25" s="77">
        <f t="shared" si="29"/>
        <v>991</v>
      </c>
      <c r="AI25" s="77">
        <f t="shared" si="29"/>
        <v>1204</v>
      </c>
      <c r="AJ25" s="77">
        <f t="shared" si="29"/>
        <v>1817</v>
      </c>
      <c r="AK25" s="77">
        <f t="shared" si="29"/>
        <v>495</v>
      </c>
      <c r="AL25" s="77">
        <f t="shared" si="29"/>
        <v>717</v>
      </c>
      <c r="AM25" s="77">
        <f t="shared" si="29"/>
        <v>2121</v>
      </c>
      <c r="AN25" s="77">
        <f t="shared" si="29"/>
        <v>1311</v>
      </c>
      <c r="AO25" s="77">
        <f t="shared" si="29"/>
        <v>1205</v>
      </c>
      <c r="AP25" s="77">
        <f t="shared" si="29"/>
        <v>2157</v>
      </c>
      <c r="AQ25" s="77">
        <f t="shared" si="29"/>
        <v>284</v>
      </c>
      <c r="AR25" s="77">
        <f t="shared" si="29"/>
        <v>1493</v>
      </c>
      <c r="AS25" s="77">
        <f t="shared" si="29"/>
        <v>285</v>
      </c>
      <c r="AT25" s="77">
        <f t="shared" si="29"/>
        <v>2413</v>
      </c>
      <c r="AU25" s="77">
        <f t="shared" si="29"/>
        <v>902</v>
      </c>
      <c r="AV25" s="77">
        <f t="shared" si="29"/>
        <v>406</v>
      </c>
      <c r="AW25" s="77">
        <f t="shared" si="29"/>
        <v>484</v>
      </c>
      <c r="AX25" s="77">
        <f t="shared" si="29"/>
        <v>803</v>
      </c>
      <c r="AY25" s="77">
        <f t="shared" si="29"/>
        <v>1254</v>
      </c>
      <c r="AZ25" s="77">
        <f t="shared" si="29"/>
        <v>565</v>
      </c>
      <c r="BA25" s="77">
        <f t="shared" si="29"/>
        <v>0</v>
      </c>
      <c r="BB25" s="77">
        <f t="shared" si="29"/>
        <v>1514</v>
      </c>
      <c r="BC25" s="77">
        <f t="shared" si="29"/>
        <v>816</v>
      </c>
      <c r="BD25" s="77">
        <f t="shared" si="29"/>
        <v>847</v>
      </c>
      <c r="BE25" s="77">
        <f t="shared" si="29"/>
        <v>638</v>
      </c>
      <c r="BF25" s="77">
        <f t="shared" si="29"/>
        <v>2058</v>
      </c>
      <c r="BG25" s="77">
        <f t="shared" si="29"/>
        <v>875</v>
      </c>
      <c r="BH25" s="77">
        <f t="shared" si="29"/>
        <v>195</v>
      </c>
      <c r="BI25" s="77">
        <f t="shared" si="29"/>
        <v>1987</v>
      </c>
      <c r="BJ25" s="77">
        <f t="shared" si="29"/>
        <v>1526</v>
      </c>
      <c r="BK25" s="77">
        <f t="shared" si="29"/>
        <v>1853</v>
      </c>
      <c r="BL25" s="77">
        <f t="shared" si="29"/>
        <v>927</v>
      </c>
    </row>
    <row r="26" ht="13.5" customHeight="1">
      <c r="A26" s="67">
        <v>45332.0</v>
      </c>
      <c r="B26" s="68" t="s">
        <v>71</v>
      </c>
      <c r="C26" s="55"/>
      <c r="D26" s="81" t="s">
        <v>50</v>
      </c>
      <c r="E26" s="77">
        <f t="shared" si="2"/>
        <v>406</v>
      </c>
      <c r="F26" s="78">
        <v>2.0</v>
      </c>
      <c r="G26" s="78">
        <v>21.0</v>
      </c>
      <c r="H26" s="72">
        <f t="shared" si="3"/>
        <v>27</v>
      </c>
      <c r="I26" s="55"/>
      <c r="J26" s="82" t="s">
        <v>53</v>
      </c>
      <c r="K26" s="77">
        <f t="shared" si="4"/>
        <v>195</v>
      </c>
      <c r="L26" s="79">
        <v>1.0</v>
      </c>
      <c r="M26" s="79">
        <v>15.0</v>
      </c>
      <c r="N26" s="72">
        <f t="shared" si="5"/>
        <v>18</v>
      </c>
      <c r="O26" s="55"/>
      <c r="P26" s="64" t="s">
        <v>72</v>
      </c>
      <c r="Q26" s="55"/>
      <c r="R26" s="75">
        <f>MIN(Rules!$E$2,(MAX(H26/N26,N26/H26)))</f>
        <v>1.5</v>
      </c>
      <c r="S26" s="75">
        <f>VLOOKUP(B26,Rules!A:B,2,FALSE)</f>
        <v>40</v>
      </c>
      <c r="T26" s="55"/>
      <c r="U26" s="76">
        <f>1/(10^(-(E26+(IF(P26="Y",Rules!$I$2,0))-K26)/Rules!$E$12)+1)</f>
        <v>0.8405688151</v>
      </c>
      <c r="V26" s="75">
        <f t="shared" si="6"/>
        <v>10</v>
      </c>
      <c r="W26" s="75">
        <f t="shared" si="7"/>
        <v>-10</v>
      </c>
      <c r="X26" s="55"/>
      <c r="Y26" s="55"/>
      <c r="Z26" s="55"/>
      <c r="AA26" s="77">
        <f t="shared" ref="AA26:BL26" si="30">IF($D26=AA$1,$E26+$V26,(IF($J26=AA$1,$K26+$W26,AA25)))</f>
        <v>1572</v>
      </c>
      <c r="AB26" s="77">
        <f t="shared" si="30"/>
        <v>665</v>
      </c>
      <c r="AC26" s="77">
        <f t="shared" si="30"/>
        <v>1513</v>
      </c>
      <c r="AD26" s="77">
        <f t="shared" si="30"/>
        <v>212</v>
      </c>
      <c r="AE26" s="77">
        <f t="shared" si="30"/>
        <v>2109</v>
      </c>
      <c r="AF26" s="77">
        <f t="shared" si="30"/>
        <v>2063</v>
      </c>
      <c r="AG26" s="77">
        <f t="shared" si="30"/>
        <v>1157</v>
      </c>
      <c r="AH26" s="77">
        <f t="shared" si="30"/>
        <v>991</v>
      </c>
      <c r="AI26" s="77">
        <f t="shared" si="30"/>
        <v>1204</v>
      </c>
      <c r="AJ26" s="77">
        <f t="shared" si="30"/>
        <v>1817</v>
      </c>
      <c r="AK26" s="77">
        <f t="shared" si="30"/>
        <v>495</v>
      </c>
      <c r="AL26" s="77">
        <f t="shared" si="30"/>
        <v>717</v>
      </c>
      <c r="AM26" s="77">
        <f t="shared" si="30"/>
        <v>2121</v>
      </c>
      <c r="AN26" s="77">
        <f t="shared" si="30"/>
        <v>1311</v>
      </c>
      <c r="AO26" s="77">
        <f t="shared" si="30"/>
        <v>1205</v>
      </c>
      <c r="AP26" s="77">
        <f t="shared" si="30"/>
        <v>2157</v>
      </c>
      <c r="AQ26" s="77">
        <f t="shared" si="30"/>
        <v>284</v>
      </c>
      <c r="AR26" s="77">
        <f t="shared" si="30"/>
        <v>1493</v>
      </c>
      <c r="AS26" s="77">
        <f t="shared" si="30"/>
        <v>285</v>
      </c>
      <c r="AT26" s="77">
        <f t="shared" si="30"/>
        <v>2413</v>
      </c>
      <c r="AU26" s="77">
        <f t="shared" si="30"/>
        <v>902</v>
      </c>
      <c r="AV26" s="77">
        <f t="shared" si="30"/>
        <v>416</v>
      </c>
      <c r="AW26" s="77">
        <f t="shared" si="30"/>
        <v>484</v>
      </c>
      <c r="AX26" s="77">
        <f t="shared" si="30"/>
        <v>803</v>
      </c>
      <c r="AY26" s="77">
        <f t="shared" si="30"/>
        <v>1254</v>
      </c>
      <c r="AZ26" s="77">
        <f t="shared" si="30"/>
        <v>565</v>
      </c>
      <c r="BA26" s="77">
        <f t="shared" si="30"/>
        <v>0</v>
      </c>
      <c r="BB26" s="77">
        <f t="shared" si="30"/>
        <v>1514</v>
      </c>
      <c r="BC26" s="77">
        <f t="shared" si="30"/>
        <v>816</v>
      </c>
      <c r="BD26" s="77">
        <f t="shared" si="30"/>
        <v>847</v>
      </c>
      <c r="BE26" s="77">
        <f t="shared" si="30"/>
        <v>638</v>
      </c>
      <c r="BF26" s="77">
        <f t="shared" si="30"/>
        <v>2058</v>
      </c>
      <c r="BG26" s="77">
        <f t="shared" si="30"/>
        <v>875</v>
      </c>
      <c r="BH26" s="77">
        <f t="shared" si="30"/>
        <v>185</v>
      </c>
      <c r="BI26" s="77">
        <f t="shared" si="30"/>
        <v>1987</v>
      </c>
      <c r="BJ26" s="77">
        <f t="shared" si="30"/>
        <v>1526</v>
      </c>
      <c r="BK26" s="77">
        <f t="shared" si="30"/>
        <v>1853</v>
      </c>
      <c r="BL26" s="77">
        <f t="shared" si="30"/>
        <v>927</v>
      </c>
    </row>
    <row r="27" ht="13.5" customHeight="1">
      <c r="A27" s="67">
        <v>45333.0</v>
      </c>
      <c r="B27" s="68" t="s">
        <v>71</v>
      </c>
      <c r="C27" s="55"/>
      <c r="D27" s="81" t="s">
        <v>25</v>
      </c>
      <c r="E27" s="77">
        <f t="shared" si="2"/>
        <v>1987</v>
      </c>
      <c r="F27" s="78">
        <v>1.0</v>
      </c>
      <c r="G27" s="78">
        <v>16.0</v>
      </c>
      <c r="H27" s="72">
        <f t="shared" si="3"/>
        <v>19</v>
      </c>
      <c r="I27" s="55"/>
      <c r="J27" s="82" t="s">
        <v>21</v>
      </c>
      <c r="K27" s="77">
        <f t="shared" si="4"/>
        <v>2109</v>
      </c>
      <c r="L27" s="79">
        <v>0.0</v>
      </c>
      <c r="M27" s="79">
        <v>20.0</v>
      </c>
      <c r="N27" s="72">
        <f t="shared" si="5"/>
        <v>20</v>
      </c>
      <c r="O27" s="55"/>
      <c r="P27" s="64" t="s">
        <v>72</v>
      </c>
      <c r="Q27" s="55"/>
      <c r="R27" s="75">
        <f>MIN(Rules!$E$2,(MAX(H27/N27,N27/H27)))</f>
        <v>1.052631579</v>
      </c>
      <c r="S27" s="75">
        <f>VLOOKUP(B27,Rules!A:B,2,FALSE)</f>
        <v>40</v>
      </c>
      <c r="T27" s="55"/>
      <c r="U27" s="76">
        <f>1/(10^(-(E27+(IF(P27="Y",Rules!$I$2,0))-K27)/Rules!$E$12)+1)</f>
        <v>0.5321916002</v>
      </c>
      <c r="V27" s="75">
        <f t="shared" si="6"/>
        <v>-22</v>
      </c>
      <c r="W27" s="75">
        <f t="shared" si="7"/>
        <v>22</v>
      </c>
      <c r="X27" s="55"/>
      <c r="Y27" s="55"/>
      <c r="Z27" s="55"/>
      <c r="AA27" s="77">
        <f t="shared" ref="AA27:BL27" si="31">IF($D27=AA$1,$E27+$V27,(IF($J27=AA$1,$K27+$W27,AA26)))</f>
        <v>1572</v>
      </c>
      <c r="AB27" s="77">
        <f t="shared" si="31"/>
        <v>665</v>
      </c>
      <c r="AC27" s="77">
        <f t="shared" si="31"/>
        <v>1513</v>
      </c>
      <c r="AD27" s="77">
        <f t="shared" si="31"/>
        <v>212</v>
      </c>
      <c r="AE27" s="77">
        <f t="shared" si="31"/>
        <v>2131</v>
      </c>
      <c r="AF27" s="77">
        <f t="shared" si="31"/>
        <v>2063</v>
      </c>
      <c r="AG27" s="77">
        <f t="shared" si="31"/>
        <v>1157</v>
      </c>
      <c r="AH27" s="77">
        <f t="shared" si="31"/>
        <v>991</v>
      </c>
      <c r="AI27" s="77">
        <f t="shared" si="31"/>
        <v>1204</v>
      </c>
      <c r="AJ27" s="77">
        <f t="shared" si="31"/>
        <v>1817</v>
      </c>
      <c r="AK27" s="77">
        <f t="shared" si="31"/>
        <v>495</v>
      </c>
      <c r="AL27" s="77">
        <f t="shared" si="31"/>
        <v>717</v>
      </c>
      <c r="AM27" s="77">
        <f t="shared" si="31"/>
        <v>2121</v>
      </c>
      <c r="AN27" s="77">
        <f t="shared" si="31"/>
        <v>1311</v>
      </c>
      <c r="AO27" s="77">
        <f t="shared" si="31"/>
        <v>1205</v>
      </c>
      <c r="AP27" s="77">
        <f t="shared" si="31"/>
        <v>2157</v>
      </c>
      <c r="AQ27" s="77">
        <f t="shared" si="31"/>
        <v>284</v>
      </c>
      <c r="AR27" s="77">
        <f t="shared" si="31"/>
        <v>1493</v>
      </c>
      <c r="AS27" s="77">
        <f t="shared" si="31"/>
        <v>285</v>
      </c>
      <c r="AT27" s="77">
        <f t="shared" si="31"/>
        <v>2413</v>
      </c>
      <c r="AU27" s="77">
        <f t="shared" si="31"/>
        <v>902</v>
      </c>
      <c r="AV27" s="77">
        <f t="shared" si="31"/>
        <v>416</v>
      </c>
      <c r="AW27" s="77">
        <f t="shared" si="31"/>
        <v>484</v>
      </c>
      <c r="AX27" s="77">
        <f t="shared" si="31"/>
        <v>803</v>
      </c>
      <c r="AY27" s="77">
        <f t="shared" si="31"/>
        <v>1254</v>
      </c>
      <c r="AZ27" s="77">
        <f t="shared" si="31"/>
        <v>565</v>
      </c>
      <c r="BA27" s="77">
        <f t="shared" si="31"/>
        <v>0</v>
      </c>
      <c r="BB27" s="77">
        <f t="shared" si="31"/>
        <v>1514</v>
      </c>
      <c r="BC27" s="77">
        <f t="shared" si="31"/>
        <v>816</v>
      </c>
      <c r="BD27" s="77">
        <f t="shared" si="31"/>
        <v>847</v>
      </c>
      <c r="BE27" s="77">
        <f t="shared" si="31"/>
        <v>638</v>
      </c>
      <c r="BF27" s="77">
        <f t="shared" si="31"/>
        <v>2058</v>
      </c>
      <c r="BG27" s="77">
        <f t="shared" si="31"/>
        <v>875</v>
      </c>
      <c r="BH27" s="77">
        <f t="shared" si="31"/>
        <v>185</v>
      </c>
      <c r="BI27" s="77">
        <f t="shared" si="31"/>
        <v>1965</v>
      </c>
      <c r="BJ27" s="77">
        <f t="shared" si="31"/>
        <v>1526</v>
      </c>
      <c r="BK27" s="77">
        <f t="shared" si="31"/>
        <v>1853</v>
      </c>
      <c r="BL27" s="77">
        <f t="shared" si="31"/>
        <v>927</v>
      </c>
    </row>
    <row r="28" ht="13.5" customHeight="1">
      <c r="A28" s="67">
        <v>45333.0</v>
      </c>
      <c r="B28" s="68" t="s">
        <v>71</v>
      </c>
      <c r="C28" s="55"/>
      <c r="D28" s="81" t="s">
        <v>18</v>
      </c>
      <c r="E28" s="77">
        <f t="shared" si="2"/>
        <v>2058</v>
      </c>
      <c r="F28" s="78">
        <v>1.0</v>
      </c>
      <c r="G28" s="78">
        <v>26.0</v>
      </c>
      <c r="H28" s="72">
        <f t="shared" si="3"/>
        <v>29</v>
      </c>
      <c r="I28" s="55"/>
      <c r="J28" s="82" t="s">
        <v>23</v>
      </c>
      <c r="K28" s="77">
        <f t="shared" si="4"/>
        <v>2121</v>
      </c>
      <c r="L28" s="79">
        <v>0.0</v>
      </c>
      <c r="M28" s="79">
        <v>24.0</v>
      </c>
      <c r="N28" s="72">
        <f t="shared" si="5"/>
        <v>24</v>
      </c>
      <c r="O28" s="55"/>
      <c r="P28" s="64" t="s">
        <v>72</v>
      </c>
      <c r="Q28" s="55"/>
      <c r="R28" s="75">
        <f>MIN(Rules!$E$2,(MAX(H28/N28,N28/H28)))</f>
        <v>1.208333333</v>
      </c>
      <c r="S28" s="75">
        <f>VLOOKUP(B28,Rules!A:B,2,FALSE)</f>
        <v>40</v>
      </c>
      <c r="T28" s="55"/>
      <c r="U28" s="76">
        <f>1/(10^(-(E28+(IF(P28="Y",Rules!$I$2,0))-K28)/Rules!$E$12)+1)</f>
        <v>0.598843773</v>
      </c>
      <c r="V28" s="75">
        <f t="shared" si="6"/>
        <v>19</v>
      </c>
      <c r="W28" s="75">
        <f t="shared" si="7"/>
        <v>-19</v>
      </c>
      <c r="X28" s="55"/>
      <c r="Y28" s="55"/>
      <c r="Z28" s="55"/>
      <c r="AA28" s="77">
        <f t="shared" ref="AA28:BL28" si="32">IF($D28=AA$1,$E28+$V28,(IF($J28=AA$1,$K28+$W28,AA27)))</f>
        <v>1572</v>
      </c>
      <c r="AB28" s="77">
        <f t="shared" si="32"/>
        <v>665</v>
      </c>
      <c r="AC28" s="77">
        <f t="shared" si="32"/>
        <v>1513</v>
      </c>
      <c r="AD28" s="77">
        <f t="shared" si="32"/>
        <v>212</v>
      </c>
      <c r="AE28" s="77">
        <f t="shared" si="32"/>
        <v>2131</v>
      </c>
      <c r="AF28" s="77">
        <f t="shared" si="32"/>
        <v>2063</v>
      </c>
      <c r="AG28" s="77">
        <f t="shared" si="32"/>
        <v>1157</v>
      </c>
      <c r="AH28" s="77">
        <f t="shared" si="32"/>
        <v>991</v>
      </c>
      <c r="AI28" s="77">
        <f t="shared" si="32"/>
        <v>1204</v>
      </c>
      <c r="AJ28" s="77">
        <f t="shared" si="32"/>
        <v>1817</v>
      </c>
      <c r="AK28" s="77">
        <f t="shared" si="32"/>
        <v>495</v>
      </c>
      <c r="AL28" s="77">
        <f t="shared" si="32"/>
        <v>717</v>
      </c>
      <c r="AM28" s="77">
        <f t="shared" si="32"/>
        <v>2102</v>
      </c>
      <c r="AN28" s="77">
        <f t="shared" si="32"/>
        <v>1311</v>
      </c>
      <c r="AO28" s="77">
        <f t="shared" si="32"/>
        <v>1205</v>
      </c>
      <c r="AP28" s="77">
        <f t="shared" si="32"/>
        <v>2157</v>
      </c>
      <c r="AQ28" s="77">
        <f t="shared" si="32"/>
        <v>284</v>
      </c>
      <c r="AR28" s="77">
        <f t="shared" si="32"/>
        <v>1493</v>
      </c>
      <c r="AS28" s="77">
        <f t="shared" si="32"/>
        <v>285</v>
      </c>
      <c r="AT28" s="77">
        <f t="shared" si="32"/>
        <v>2413</v>
      </c>
      <c r="AU28" s="77">
        <f t="shared" si="32"/>
        <v>902</v>
      </c>
      <c r="AV28" s="77">
        <f t="shared" si="32"/>
        <v>416</v>
      </c>
      <c r="AW28" s="77">
        <f t="shared" si="32"/>
        <v>484</v>
      </c>
      <c r="AX28" s="77">
        <f t="shared" si="32"/>
        <v>803</v>
      </c>
      <c r="AY28" s="77">
        <f t="shared" si="32"/>
        <v>1254</v>
      </c>
      <c r="AZ28" s="77">
        <f t="shared" si="32"/>
        <v>565</v>
      </c>
      <c r="BA28" s="77">
        <f t="shared" si="32"/>
        <v>0</v>
      </c>
      <c r="BB28" s="77">
        <f t="shared" si="32"/>
        <v>1514</v>
      </c>
      <c r="BC28" s="77">
        <f t="shared" si="32"/>
        <v>816</v>
      </c>
      <c r="BD28" s="77">
        <f t="shared" si="32"/>
        <v>847</v>
      </c>
      <c r="BE28" s="77">
        <f t="shared" si="32"/>
        <v>638</v>
      </c>
      <c r="BF28" s="77">
        <f t="shared" si="32"/>
        <v>2077</v>
      </c>
      <c r="BG28" s="77">
        <f t="shared" si="32"/>
        <v>875</v>
      </c>
      <c r="BH28" s="77">
        <f t="shared" si="32"/>
        <v>185</v>
      </c>
      <c r="BI28" s="77">
        <f t="shared" si="32"/>
        <v>1965</v>
      </c>
      <c r="BJ28" s="77">
        <f t="shared" si="32"/>
        <v>1526</v>
      </c>
      <c r="BK28" s="77">
        <f t="shared" si="32"/>
        <v>1853</v>
      </c>
      <c r="BL28" s="77">
        <f t="shared" si="32"/>
        <v>927</v>
      </c>
    </row>
    <row r="29" ht="13.5" customHeight="1">
      <c r="A29" s="67">
        <v>45333.0</v>
      </c>
      <c r="B29" s="68" t="s">
        <v>71</v>
      </c>
      <c r="C29" s="55"/>
      <c r="D29" s="81" t="s">
        <v>32</v>
      </c>
      <c r="E29" s="77">
        <f t="shared" si="2"/>
        <v>1526</v>
      </c>
      <c r="F29" s="78">
        <v>0.0</v>
      </c>
      <c r="G29" s="78">
        <v>17.0</v>
      </c>
      <c r="H29" s="72">
        <f t="shared" si="3"/>
        <v>17</v>
      </c>
      <c r="I29" s="55"/>
      <c r="J29" s="82" t="s">
        <v>20</v>
      </c>
      <c r="K29" s="77">
        <f t="shared" si="4"/>
        <v>2413</v>
      </c>
      <c r="L29" s="79">
        <v>1.0</v>
      </c>
      <c r="M29" s="79">
        <v>20.0</v>
      </c>
      <c r="N29" s="72">
        <f t="shared" si="5"/>
        <v>23</v>
      </c>
      <c r="O29" s="55"/>
      <c r="P29" s="64" t="s">
        <v>72</v>
      </c>
      <c r="Q29" s="55"/>
      <c r="R29" s="75">
        <f>MIN(Rules!$E$2,(MAX(H29/N29,N29/H29)))</f>
        <v>1.352941176</v>
      </c>
      <c r="S29" s="75">
        <f>VLOOKUP(B29,Rules!A:B,2,FALSE)</f>
        <v>40</v>
      </c>
      <c r="T29" s="55"/>
      <c r="U29" s="76">
        <f>1/(10^(-(E29+(IF(P29="Y",Rules!$I$2,0))-K29)/Rules!$E$12)+1)</f>
        <v>0.03248317892</v>
      </c>
      <c r="V29" s="75">
        <f t="shared" si="6"/>
        <v>-2</v>
      </c>
      <c r="W29" s="75">
        <f t="shared" si="7"/>
        <v>2</v>
      </c>
      <c r="X29" s="55"/>
      <c r="Y29" s="55"/>
      <c r="Z29" s="55"/>
      <c r="AA29" s="77">
        <f t="shared" ref="AA29:BL29" si="33">IF($D29=AA$1,$E29+$V29,(IF($J29=AA$1,$K29+$W29,AA28)))</f>
        <v>1572</v>
      </c>
      <c r="AB29" s="77">
        <f t="shared" si="33"/>
        <v>665</v>
      </c>
      <c r="AC29" s="77">
        <f t="shared" si="33"/>
        <v>1513</v>
      </c>
      <c r="AD29" s="77">
        <f t="shared" si="33"/>
        <v>212</v>
      </c>
      <c r="AE29" s="77">
        <f t="shared" si="33"/>
        <v>2131</v>
      </c>
      <c r="AF29" s="77">
        <f t="shared" si="33"/>
        <v>2063</v>
      </c>
      <c r="AG29" s="77">
        <f t="shared" si="33"/>
        <v>1157</v>
      </c>
      <c r="AH29" s="77">
        <f t="shared" si="33"/>
        <v>991</v>
      </c>
      <c r="AI29" s="77">
        <f t="shared" si="33"/>
        <v>1204</v>
      </c>
      <c r="AJ29" s="77">
        <f t="shared" si="33"/>
        <v>1817</v>
      </c>
      <c r="AK29" s="77">
        <f t="shared" si="33"/>
        <v>495</v>
      </c>
      <c r="AL29" s="77">
        <f t="shared" si="33"/>
        <v>717</v>
      </c>
      <c r="AM29" s="77">
        <f t="shared" si="33"/>
        <v>2102</v>
      </c>
      <c r="AN29" s="77">
        <f t="shared" si="33"/>
        <v>1311</v>
      </c>
      <c r="AO29" s="77">
        <f t="shared" si="33"/>
        <v>1205</v>
      </c>
      <c r="AP29" s="77">
        <f t="shared" si="33"/>
        <v>2157</v>
      </c>
      <c r="AQ29" s="77">
        <f t="shared" si="33"/>
        <v>284</v>
      </c>
      <c r="AR29" s="77">
        <f t="shared" si="33"/>
        <v>1493</v>
      </c>
      <c r="AS29" s="77">
        <f t="shared" si="33"/>
        <v>285</v>
      </c>
      <c r="AT29" s="77">
        <f t="shared" si="33"/>
        <v>2415</v>
      </c>
      <c r="AU29" s="77">
        <f t="shared" si="33"/>
        <v>902</v>
      </c>
      <c r="AV29" s="77">
        <f t="shared" si="33"/>
        <v>416</v>
      </c>
      <c r="AW29" s="77">
        <f t="shared" si="33"/>
        <v>484</v>
      </c>
      <c r="AX29" s="77">
        <f t="shared" si="33"/>
        <v>803</v>
      </c>
      <c r="AY29" s="77">
        <f t="shared" si="33"/>
        <v>1254</v>
      </c>
      <c r="AZ29" s="77">
        <f t="shared" si="33"/>
        <v>565</v>
      </c>
      <c r="BA29" s="77">
        <f t="shared" si="33"/>
        <v>0</v>
      </c>
      <c r="BB29" s="77">
        <f t="shared" si="33"/>
        <v>1514</v>
      </c>
      <c r="BC29" s="77">
        <f t="shared" si="33"/>
        <v>816</v>
      </c>
      <c r="BD29" s="77">
        <f t="shared" si="33"/>
        <v>847</v>
      </c>
      <c r="BE29" s="77">
        <f t="shared" si="33"/>
        <v>638</v>
      </c>
      <c r="BF29" s="77">
        <f t="shared" si="33"/>
        <v>2077</v>
      </c>
      <c r="BG29" s="77">
        <f t="shared" si="33"/>
        <v>875</v>
      </c>
      <c r="BH29" s="77">
        <f t="shared" si="33"/>
        <v>185</v>
      </c>
      <c r="BI29" s="77">
        <f t="shared" si="33"/>
        <v>1965</v>
      </c>
      <c r="BJ29" s="77">
        <f t="shared" si="33"/>
        <v>1524</v>
      </c>
      <c r="BK29" s="77">
        <f t="shared" si="33"/>
        <v>1853</v>
      </c>
      <c r="BL29" s="77">
        <f t="shared" si="33"/>
        <v>927</v>
      </c>
    </row>
    <row r="30" ht="13.5" customHeight="1">
      <c r="A30" s="67">
        <v>45333.0</v>
      </c>
      <c r="B30" s="68" t="s">
        <v>71</v>
      </c>
      <c r="C30" s="55"/>
      <c r="D30" s="81" t="s">
        <v>30</v>
      </c>
      <c r="E30" s="77">
        <f t="shared" si="2"/>
        <v>1572</v>
      </c>
      <c r="F30" s="78">
        <v>1.0</v>
      </c>
      <c r="G30" s="78">
        <v>19.0</v>
      </c>
      <c r="H30" s="72">
        <f t="shared" si="3"/>
        <v>22</v>
      </c>
      <c r="I30" s="55"/>
      <c r="J30" s="82" t="s">
        <v>26</v>
      </c>
      <c r="K30" s="77">
        <f t="shared" si="4"/>
        <v>1817</v>
      </c>
      <c r="L30" s="79">
        <v>1.0</v>
      </c>
      <c r="M30" s="79">
        <v>20.0</v>
      </c>
      <c r="N30" s="72">
        <f t="shared" si="5"/>
        <v>23</v>
      </c>
      <c r="O30" s="55"/>
      <c r="P30" s="64" t="s">
        <v>72</v>
      </c>
      <c r="Q30" s="55"/>
      <c r="R30" s="75">
        <f>MIN(Rules!$E$2,(MAX(H30/N30,N30/H30)))</f>
        <v>1.045454545</v>
      </c>
      <c r="S30" s="75">
        <f>VLOOKUP(B30,Rules!A:B,2,FALSE)</f>
        <v>40</v>
      </c>
      <c r="T30" s="55"/>
      <c r="U30" s="76">
        <f>1/(10^(-(E30+(IF(P30="Y",Rules!$I$2,0))-K30)/Rules!$E$12)+1)</f>
        <v>0.3923389359</v>
      </c>
      <c r="V30" s="75">
        <f t="shared" si="6"/>
        <v>-16</v>
      </c>
      <c r="W30" s="75">
        <f t="shared" si="7"/>
        <v>16</v>
      </c>
      <c r="X30" s="55"/>
      <c r="Y30" s="55"/>
      <c r="Z30" s="55"/>
      <c r="AA30" s="77">
        <f t="shared" ref="AA30:BL30" si="34">IF($D30=AA$1,$E30+$V30,(IF($J30=AA$1,$K30+$W30,AA29)))</f>
        <v>1556</v>
      </c>
      <c r="AB30" s="77">
        <f t="shared" si="34"/>
        <v>665</v>
      </c>
      <c r="AC30" s="77">
        <f t="shared" si="34"/>
        <v>1513</v>
      </c>
      <c r="AD30" s="77">
        <f t="shared" si="34"/>
        <v>212</v>
      </c>
      <c r="AE30" s="77">
        <f t="shared" si="34"/>
        <v>2131</v>
      </c>
      <c r="AF30" s="77">
        <f t="shared" si="34"/>
        <v>2063</v>
      </c>
      <c r="AG30" s="77">
        <f t="shared" si="34"/>
        <v>1157</v>
      </c>
      <c r="AH30" s="77">
        <f t="shared" si="34"/>
        <v>991</v>
      </c>
      <c r="AI30" s="77">
        <f t="shared" si="34"/>
        <v>1204</v>
      </c>
      <c r="AJ30" s="77">
        <f t="shared" si="34"/>
        <v>1833</v>
      </c>
      <c r="AK30" s="77">
        <f t="shared" si="34"/>
        <v>495</v>
      </c>
      <c r="AL30" s="77">
        <f t="shared" si="34"/>
        <v>717</v>
      </c>
      <c r="AM30" s="77">
        <f t="shared" si="34"/>
        <v>2102</v>
      </c>
      <c r="AN30" s="77">
        <f t="shared" si="34"/>
        <v>1311</v>
      </c>
      <c r="AO30" s="77">
        <f t="shared" si="34"/>
        <v>1205</v>
      </c>
      <c r="AP30" s="77">
        <f t="shared" si="34"/>
        <v>2157</v>
      </c>
      <c r="AQ30" s="77">
        <f t="shared" si="34"/>
        <v>284</v>
      </c>
      <c r="AR30" s="77">
        <f t="shared" si="34"/>
        <v>1493</v>
      </c>
      <c r="AS30" s="77">
        <f t="shared" si="34"/>
        <v>285</v>
      </c>
      <c r="AT30" s="77">
        <f t="shared" si="34"/>
        <v>2415</v>
      </c>
      <c r="AU30" s="77">
        <f t="shared" si="34"/>
        <v>902</v>
      </c>
      <c r="AV30" s="77">
        <f t="shared" si="34"/>
        <v>416</v>
      </c>
      <c r="AW30" s="77">
        <f t="shared" si="34"/>
        <v>484</v>
      </c>
      <c r="AX30" s="77">
        <f t="shared" si="34"/>
        <v>803</v>
      </c>
      <c r="AY30" s="77">
        <f t="shared" si="34"/>
        <v>1254</v>
      </c>
      <c r="AZ30" s="77">
        <f t="shared" si="34"/>
        <v>565</v>
      </c>
      <c r="BA30" s="77">
        <f t="shared" si="34"/>
        <v>0</v>
      </c>
      <c r="BB30" s="77">
        <f t="shared" si="34"/>
        <v>1514</v>
      </c>
      <c r="BC30" s="77">
        <f t="shared" si="34"/>
        <v>816</v>
      </c>
      <c r="BD30" s="77">
        <f t="shared" si="34"/>
        <v>847</v>
      </c>
      <c r="BE30" s="77">
        <f t="shared" si="34"/>
        <v>638</v>
      </c>
      <c r="BF30" s="77">
        <f t="shared" si="34"/>
        <v>2077</v>
      </c>
      <c r="BG30" s="77">
        <f t="shared" si="34"/>
        <v>875</v>
      </c>
      <c r="BH30" s="77">
        <f t="shared" si="34"/>
        <v>185</v>
      </c>
      <c r="BI30" s="77">
        <f t="shared" si="34"/>
        <v>1965</v>
      </c>
      <c r="BJ30" s="77">
        <f t="shared" si="34"/>
        <v>1524</v>
      </c>
      <c r="BK30" s="77">
        <f t="shared" si="34"/>
        <v>1853</v>
      </c>
      <c r="BL30" s="77">
        <f t="shared" si="34"/>
        <v>927</v>
      </c>
    </row>
    <row r="31" ht="13.5" customHeight="1">
      <c r="A31" s="67">
        <v>45333.0</v>
      </c>
      <c r="B31" s="68" t="s">
        <v>71</v>
      </c>
      <c r="C31" s="55"/>
      <c r="D31" s="81" t="s">
        <v>28</v>
      </c>
      <c r="E31" s="77">
        <f t="shared" si="2"/>
        <v>1513</v>
      </c>
      <c r="F31" s="78">
        <v>3.0</v>
      </c>
      <c r="G31" s="78">
        <v>22.0</v>
      </c>
      <c r="H31" s="72">
        <f t="shared" si="3"/>
        <v>31</v>
      </c>
      <c r="I31" s="55"/>
      <c r="J31" s="82" t="s">
        <v>38</v>
      </c>
      <c r="K31" s="77">
        <f t="shared" si="4"/>
        <v>1254</v>
      </c>
      <c r="L31" s="79">
        <v>1.0</v>
      </c>
      <c r="M31" s="79">
        <v>16.0</v>
      </c>
      <c r="N31" s="72">
        <f t="shared" si="5"/>
        <v>19</v>
      </c>
      <c r="O31" s="55"/>
      <c r="P31" s="64" t="s">
        <v>72</v>
      </c>
      <c r="Q31" s="55"/>
      <c r="R31" s="75">
        <f>MIN(Rules!$E$2,(MAX(H31/N31,N31/H31)))</f>
        <v>1.631578947</v>
      </c>
      <c r="S31" s="75">
        <f>VLOOKUP(B31,Rules!A:B,2,FALSE)</f>
        <v>40</v>
      </c>
      <c r="T31" s="55"/>
      <c r="U31" s="76">
        <f>1/(10^(-(E31+(IF(P31="Y",Rules!$I$2,0))-K31)/Rules!$E$12)+1)</f>
        <v>0.8680143</v>
      </c>
      <c r="V31" s="75">
        <f t="shared" si="6"/>
        <v>9</v>
      </c>
      <c r="W31" s="75">
        <f t="shared" si="7"/>
        <v>-9</v>
      </c>
      <c r="X31" s="55"/>
      <c r="Y31" s="55"/>
      <c r="Z31" s="55"/>
      <c r="AA31" s="77">
        <f t="shared" ref="AA31:BL31" si="35">IF($D31=AA$1,$E31+$V31,(IF($J31=AA$1,$K31+$W31,AA30)))</f>
        <v>1556</v>
      </c>
      <c r="AB31" s="77">
        <f t="shared" si="35"/>
        <v>665</v>
      </c>
      <c r="AC31" s="77">
        <f t="shared" si="35"/>
        <v>1522</v>
      </c>
      <c r="AD31" s="77">
        <f t="shared" si="35"/>
        <v>212</v>
      </c>
      <c r="AE31" s="77">
        <f t="shared" si="35"/>
        <v>2131</v>
      </c>
      <c r="AF31" s="77">
        <f t="shared" si="35"/>
        <v>2063</v>
      </c>
      <c r="AG31" s="77">
        <f t="shared" si="35"/>
        <v>1157</v>
      </c>
      <c r="AH31" s="77">
        <f t="shared" si="35"/>
        <v>991</v>
      </c>
      <c r="AI31" s="77">
        <f t="shared" si="35"/>
        <v>1204</v>
      </c>
      <c r="AJ31" s="77">
        <f t="shared" si="35"/>
        <v>1833</v>
      </c>
      <c r="AK31" s="77">
        <f t="shared" si="35"/>
        <v>495</v>
      </c>
      <c r="AL31" s="77">
        <f t="shared" si="35"/>
        <v>717</v>
      </c>
      <c r="AM31" s="77">
        <f t="shared" si="35"/>
        <v>2102</v>
      </c>
      <c r="AN31" s="77">
        <f t="shared" si="35"/>
        <v>1311</v>
      </c>
      <c r="AO31" s="77">
        <f t="shared" si="35"/>
        <v>1205</v>
      </c>
      <c r="AP31" s="77">
        <f t="shared" si="35"/>
        <v>2157</v>
      </c>
      <c r="AQ31" s="77">
        <f t="shared" si="35"/>
        <v>284</v>
      </c>
      <c r="AR31" s="77">
        <f t="shared" si="35"/>
        <v>1493</v>
      </c>
      <c r="AS31" s="77">
        <f t="shared" si="35"/>
        <v>285</v>
      </c>
      <c r="AT31" s="77">
        <f t="shared" si="35"/>
        <v>2415</v>
      </c>
      <c r="AU31" s="77">
        <f t="shared" si="35"/>
        <v>902</v>
      </c>
      <c r="AV31" s="77">
        <f t="shared" si="35"/>
        <v>416</v>
      </c>
      <c r="AW31" s="77">
        <f t="shared" si="35"/>
        <v>484</v>
      </c>
      <c r="AX31" s="77">
        <f t="shared" si="35"/>
        <v>803</v>
      </c>
      <c r="AY31" s="77">
        <f t="shared" si="35"/>
        <v>1245</v>
      </c>
      <c r="AZ31" s="77">
        <f t="shared" si="35"/>
        <v>565</v>
      </c>
      <c r="BA31" s="77">
        <f t="shared" si="35"/>
        <v>0</v>
      </c>
      <c r="BB31" s="77">
        <f t="shared" si="35"/>
        <v>1514</v>
      </c>
      <c r="BC31" s="77">
        <f t="shared" si="35"/>
        <v>816</v>
      </c>
      <c r="BD31" s="77">
        <f t="shared" si="35"/>
        <v>847</v>
      </c>
      <c r="BE31" s="77">
        <f t="shared" si="35"/>
        <v>638</v>
      </c>
      <c r="BF31" s="77">
        <f t="shared" si="35"/>
        <v>2077</v>
      </c>
      <c r="BG31" s="77">
        <f t="shared" si="35"/>
        <v>875</v>
      </c>
      <c r="BH31" s="77">
        <f t="shared" si="35"/>
        <v>185</v>
      </c>
      <c r="BI31" s="77">
        <f t="shared" si="35"/>
        <v>1965</v>
      </c>
      <c r="BJ31" s="77">
        <f t="shared" si="35"/>
        <v>1524</v>
      </c>
      <c r="BK31" s="77">
        <f t="shared" si="35"/>
        <v>1853</v>
      </c>
      <c r="BL31" s="77">
        <f t="shared" si="35"/>
        <v>927</v>
      </c>
    </row>
    <row r="32" ht="13.5" customHeight="1">
      <c r="A32" s="67">
        <v>45333.0</v>
      </c>
      <c r="B32" s="68" t="s">
        <v>71</v>
      </c>
      <c r="C32" s="55"/>
      <c r="D32" s="81" t="s">
        <v>29</v>
      </c>
      <c r="E32" s="77">
        <f t="shared" si="2"/>
        <v>1205</v>
      </c>
      <c r="F32" s="78">
        <v>1.0</v>
      </c>
      <c r="G32" s="78">
        <v>20.0</v>
      </c>
      <c r="H32" s="72">
        <f t="shared" si="3"/>
        <v>23</v>
      </c>
      <c r="I32" s="55"/>
      <c r="J32" s="82" t="s">
        <v>31</v>
      </c>
      <c r="K32" s="77">
        <f t="shared" si="4"/>
        <v>1493</v>
      </c>
      <c r="L32" s="79">
        <v>3.0</v>
      </c>
      <c r="M32" s="79">
        <v>22.0</v>
      </c>
      <c r="N32" s="72">
        <f t="shared" si="5"/>
        <v>31</v>
      </c>
      <c r="O32" s="55"/>
      <c r="P32" s="64" t="s">
        <v>72</v>
      </c>
      <c r="Q32" s="55"/>
      <c r="R32" s="75">
        <f>MIN(Rules!$E$2,(MAX(H32/N32,N32/H32)))</f>
        <v>1.347826087</v>
      </c>
      <c r="S32" s="75">
        <f>VLOOKUP(B32,Rules!A:B,2,FALSE)</f>
        <v>40</v>
      </c>
      <c r="T32" s="55"/>
      <c r="U32" s="76">
        <f>1/(10^(-(E32+(IF(P32="Y",Rules!$I$2,0))-K32)/Rules!$E$12)+1)</f>
        <v>0.346261425</v>
      </c>
      <c r="V32" s="75">
        <f t="shared" si="6"/>
        <v>-19</v>
      </c>
      <c r="W32" s="75">
        <f t="shared" si="7"/>
        <v>19</v>
      </c>
      <c r="X32" s="55"/>
      <c r="Y32" s="55"/>
      <c r="Z32" s="55"/>
      <c r="AA32" s="77">
        <f t="shared" ref="AA32:BL32" si="36">IF($D32=AA$1,$E32+$V32,(IF($J32=AA$1,$K32+$W32,AA31)))</f>
        <v>1556</v>
      </c>
      <c r="AB32" s="77">
        <f t="shared" si="36"/>
        <v>665</v>
      </c>
      <c r="AC32" s="77">
        <f t="shared" si="36"/>
        <v>1522</v>
      </c>
      <c r="AD32" s="77">
        <f t="shared" si="36"/>
        <v>212</v>
      </c>
      <c r="AE32" s="77">
        <f t="shared" si="36"/>
        <v>2131</v>
      </c>
      <c r="AF32" s="77">
        <f t="shared" si="36"/>
        <v>2063</v>
      </c>
      <c r="AG32" s="77">
        <f t="shared" si="36"/>
        <v>1157</v>
      </c>
      <c r="AH32" s="77">
        <f t="shared" si="36"/>
        <v>991</v>
      </c>
      <c r="AI32" s="77">
        <f t="shared" si="36"/>
        <v>1204</v>
      </c>
      <c r="AJ32" s="77">
        <f t="shared" si="36"/>
        <v>1833</v>
      </c>
      <c r="AK32" s="77">
        <f t="shared" si="36"/>
        <v>495</v>
      </c>
      <c r="AL32" s="77">
        <f t="shared" si="36"/>
        <v>717</v>
      </c>
      <c r="AM32" s="77">
        <f t="shared" si="36"/>
        <v>2102</v>
      </c>
      <c r="AN32" s="77">
        <f t="shared" si="36"/>
        <v>1311</v>
      </c>
      <c r="AO32" s="77">
        <f t="shared" si="36"/>
        <v>1186</v>
      </c>
      <c r="AP32" s="77">
        <f t="shared" si="36"/>
        <v>2157</v>
      </c>
      <c r="AQ32" s="77">
        <f t="shared" si="36"/>
        <v>284</v>
      </c>
      <c r="AR32" s="77">
        <f t="shared" si="36"/>
        <v>1512</v>
      </c>
      <c r="AS32" s="77">
        <f t="shared" si="36"/>
        <v>285</v>
      </c>
      <c r="AT32" s="77">
        <f t="shared" si="36"/>
        <v>2415</v>
      </c>
      <c r="AU32" s="77">
        <f t="shared" si="36"/>
        <v>902</v>
      </c>
      <c r="AV32" s="77">
        <f t="shared" si="36"/>
        <v>416</v>
      </c>
      <c r="AW32" s="77">
        <f t="shared" si="36"/>
        <v>484</v>
      </c>
      <c r="AX32" s="77">
        <f t="shared" si="36"/>
        <v>803</v>
      </c>
      <c r="AY32" s="77">
        <f t="shared" si="36"/>
        <v>1245</v>
      </c>
      <c r="AZ32" s="77">
        <f t="shared" si="36"/>
        <v>565</v>
      </c>
      <c r="BA32" s="77">
        <f t="shared" si="36"/>
        <v>0</v>
      </c>
      <c r="BB32" s="77">
        <f t="shared" si="36"/>
        <v>1514</v>
      </c>
      <c r="BC32" s="77">
        <f t="shared" si="36"/>
        <v>816</v>
      </c>
      <c r="BD32" s="77">
        <f t="shared" si="36"/>
        <v>847</v>
      </c>
      <c r="BE32" s="77">
        <f t="shared" si="36"/>
        <v>638</v>
      </c>
      <c r="BF32" s="77">
        <f t="shared" si="36"/>
        <v>2077</v>
      </c>
      <c r="BG32" s="77">
        <f t="shared" si="36"/>
        <v>875</v>
      </c>
      <c r="BH32" s="77">
        <f t="shared" si="36"/>
        <v>185</v>
      </c>
      <c r="BI32" s="77">
        <f t="shared" si="36"/>
        <v>1965</v>
      </c>
      <c r="BJ32" s="77">
        <f t="shared" si="36"/>
        <v>1524</v>
      </c>
      <c r="BK32" s="77">
        <f t="shared" si="36"/>
        <v>1853</v>
      </c>
      <c r="BL32" s="77">
        <f t="shared" si="36"/>
        <v>927</v>
      </c>
    </row>
    <row r="33" ht="13.5" customHeight="1">
      <c r="A33" s="67">
        <v>45333.0</v>
      </c>
      <c r="B33" s="68" t="s">
        <v>71</v>
      </c>
      <c r="C33" s="55"/>
      <c r="D33" s="81" t="s">
        <v>42</v>
      </c>
      <c r="E33" s="77">
        <f t="shared" si="2"/>
        <v>875</v>
      </c>
      <c r="F33" s="78">
        <v>0.0</v>
      </c>
      <c r="G33" s="78">
        <v>20.0</v>
      </c>
      <c r="H33" s="72">
        <f t="shared" si="3"/>
        <v>20</v>
      </c>
      <c r="I33" s="55"/>
      <c r="J33" s="82" t="s">
        <v>41</v>
      </c>
      <c r="K33" s="77">
        <f t="shared" si="4"/>
        <v>816</v>
      </c>
      <c r="L33" s="79">
        <v>0.0</v>
      </c>
      <c r="M33" s="79">
        <v>11.0</v>
      </c>
      <c r="N33" s="72">
        <f t="shared" si="5"/>
        <v>11</v>
      </c>
      <c r="O33" s="55"/>
      <c r="P33" s="64" t="s">
        <v>72</v>
      </c>
      <c r="Q33" s="55"/>
      <c r="R33" s="75">
        <f>MIN(Rules!$E$2,(MAX(H33/N33,N33/H33)))</f>
        <v>1.818181818</v>
      </c>
      <c r="S33" s="75">
        <f>VLOOKUP(B33,Rules!A:B,2,FALSE)</f>
        <v>40</v>
      </c>
      <c r="T33" s="55"/>
      <c r="U33" s="76">
        <f>1/(10^(-(E33+(IF(P33="Y",Rules!$I$2,0))-K33)/Rules!$E$12)+1)</f>
        <v>0.7236181814</v>
      </c>
      <c r="V33" s="75">
        <f t="shared" si="6"/>
        <v>20</v>
      </c>
      <c r="W33" s="75">
        <f t="shared" si="7"/>
        <v>-20</v>
      </c>
      <c r="X33" s="55"/>
      <c r="Y33" s="55"/>
      <c r="Z33" s="55"/>
      <c r="AA33" s="77">
        <f t="shared" ref="AA33:BL33" si="37">IF($D33=AA$1,$E33+$V33,(IF($J33=AA$1,$K33+$W33,AA32)))</f>
        <v>1556</v>
      </c>
      <c r="AB33" s="77">
        <f t="shared" si="37"/>
        <v>665</v>
      </c>
      <c r="AC33" s="77">
        <f t="shared" si="37"/>
        <v>1522</v>
      </c>
      <c r="AD33" s="77">
        <f t="shared" si="37"/>
        <v>212</v>
      </c>
      <c r="AE33" s="77">
        <f t="shared" si="37"/>
        <v>2131</v>
      </c>
      <c r="AF33" s="77">
        <f t="shared" si="37"/>
        <v>2063</v>
      </c>
      <c r="AG33" s="77">
        <f t="shared" si="37"/>
        <v>1157</v>
      </c>
      <c r="AH33" s="77">
        <f t="shared" si="37"/>
        <v>991</v>
      </c>
      <c r="AI33" s="77">
        <f t="shared" si="37"/>
        <v>1204</v>
      </c>
      <c r="AJ33" s="77">
        <f t="shared" si="37"/>
        <v>1833</v>
      </c>
      <c r="AK33" s="77">
        <f t="shared" si="37"/>
        <v>495</v>
      </c>
      <c r="AL33" s="77">
        <f t="shared" si="37"/>
        <v>717</v>
      </c>
      <c r="AM33" s="77">
        <f t="shared" si="37"/>
        <v>2102</v>
      </c>
      <c r="AN33" s="77">
        <f t="shared" si="37"/>
        <v>1311</v>
      </c>
      <c r="AO33" s="77">
        <f t="shared" si="37"/>
        <v>1186</v>
      </c>
      <c r="AP33" s="77">
        <f t="shared" si="37"/>
        <v>2157</v>
      </c>
      <c r="AQ33" s="77">
        <f t="shared" si="37"/>
        <v>284</v>
      </c>
      <c r="AR33" s="77">
        <f t="shared" si="37"/>
        <v>1512</v>
      </c>
      <c r="AS33" s="77">
        <f t="shared" si="37"/>
        <v>285</v>
      </c>
      <c r="AT33" s="77">
        <f t="shared" si="37"/>
        <v>2415</v>
      </c>
      <c r="AU33" s="77">
        <f t="shared" si="37"/>
        <v>902</v>
      </c>
      <c r="AV33" s="77">
        <f t="shared" si="37"/>
        <v>416</v>
      </c>
      <c r="AW33" s="77">
        <f t="shared" si="37"/>
        <v>484</v>
      </c>
      <c r="AX33" s="77">
        <f t="shared" si="37"/>
        <v>803</v>
      </c>
      <c r="AY33" s="77">
        <f t="shared" si="37"/>
        <v>1245</v>
      </c>
      <c r="AZ33" s="77">
        <f t="shared" si="37"/>
        <v>565</v>
      </c>
      <c r="BA33" s="77">
        <f t="shared" si="37"/>
        <v>0</v>
      </c>
      <c r="BB33" s="77">
        <f t="shared" si="37"/>
        <v>1514</v>
      </c>
      <c r="BC33" s="77">
        <f t="shared" si="37"/>
        <v>796</v>
      </c>
      <c r="BD33" s="77">
        <f t="shared" si="37"/>
        <v>847</v>
      </c>
      <c r="BE33" s="77">
        <f t="shared" si="37"/>
        <v>638</v>
      </c>
      <c r="BF33" s="77">
        <f t="shared" si="37"/>
        <v>2077</v>
      </c>
      <c r="BG33" s="77">
        <f t="shared" si="37"/>
        <v>895</v>
      </c>
      <c r="BH33" s="77">
        <f t="shared" si="37"/>
        <v>185</v>
      </c>
      <c r="BI33" s="77">
        <f t="shared" si="37"/>
        <v>1965</v>
      </c>
      <c r="BJ33" s="77">
        <f t="shared" si="37"/>
        <v>1524</v>
      </c>
      <c r="BK33" s="77">
        <f t="shared" si="37"/>
        <v>1853</v>
      </c>
      <c r="BL33" s="77">
        <f t="shared" si="37"/>
        <v>927</v>
      </c>
    </row>
    <row r="34" ht="13.5" customHeight="1">
      <c r="A34" s="67">
        <v>45333.0</v>
      </c>
      <c r="B34" s="68" t="s">
        <v>71</v>
      </c>
      <c r="C34" s="55"/>
      <c r="D34" s="81" t="s">
        <v>36</v>
      </c>
      <c r="E34" s="77">
        <f t="shared" si="2"/>
        <v>902</v>
      </c>
      <c r="F34" s="78">
        <v>3.0</v>
      </c>
      <c r="G34" s="78">
        <v>30.0</v>
      </c>
      <c r="H34" s="72">
        <f t="shared" si="3"/>
        <v>39</v>
      </c>
      <c r="I34" s="55"/>
      <c r="J34" s="82" t="s">
        <v>40</v>
      </c>
      <c r="K34" s="77">
        <f t="shared" si="4"/>
        <v>927</v>
      </c>
      <c r="L34" s="79">
        <v>1.0</v>
      </c>
      <c r="M34" s="79">
        <v>20.0</v>
      </c>
      <c r="N34" s="72">
        <f t="shared" si="5"/>
        <v>23</v>
      </c>
      <c r="O34" s="55"/>
      <c r="P34" s="64" t="s">
        <v>72</v>
      </c>
      <c r="Q34" s="55"/>
      <c r="R34" s="75">
        <f>MIN(Rules!$E$2,(MAX(H34/N34,N34/H34)))</f>
        <v>1.695652174</v>
      </c>
      <c r="S34" s="75">
        <f>VLOOKUP(B34,Rules!A:B,2,FALSE)</f>
        <v>40</v>
      </c>
      <c r="T34" s="55"/>
      <c r="U34" s="76">
        <f>1/(10^(-(E34+(IF(P34="Y",Rules!$I$2,0))-K34)/Rules!$E$12)+1)</f>
        <v>0.6400649998</v>
      </c>
      <c r="V34" s="75">
        <f t="shared" si="6"/>
        <v>24</v>
      </c>
      <c r="W34" s="75">
        <f t="shared" si="7"/>
        <v>-24</v>
      </c>
      <c r="X34" s="55"/>
      <c r="Y34" s="55"/>
      <c r="Z34" s="55"/>
      <c r="AA34" s="77">
        <f t="shared" ref="AA34:BL34" si="38">IF($D34=AA$1,$E34+$V34,(IF($J34=AA$1,$K34+$W34,AA33)))</f>
        <v>1556</v>
      </c>
      <c r="AB34" s="77">
        <f t="shared" si="38"/>
        <v>665</v>
      </c>
      <c r="AC34" s="77">
        <f t="shared" si="38"/>
        <v>1522</v>
      </c>
      <c r="AD34" s="77">
        <f t="shared" si="38"/>
        <v>212</v>
      </c>
      <c r="AE34" s="77">
        <f t="shared" si="38"/>
        <v>2131</v>
      </c>
      <c r="AF34" s="77">
        <f t="shared" si="38"/>
        <v>2063</v>
      </c>
      <c r="AG34" s="77">
        <f t="shared" si="38"/>
        <v>1157</v>
      </c>
      <c r="AH34" s="77">
        <f t="shared" si="38"/>
        <v>991</v>
      </c>
      <c r="AI34" s="77">
        <f t="shared" si="38"/>
        <v>1204</v>
      </c>
      <c r="AJ34" s="77">
        <f t="shared" si="38"/>
        <v>1833</v>
      </c>
      <c r="AK34" s="77">
        <f t="shared" si="38"/>
        <v>495</v>
      </c>
      <c r="AL34" s="77">
        <f t="shared" si="38"/>
        <v>717</v>
      </c>
      <c r="AM34" s="77">
        <f t="shared" si="38"/>
        <v>2102</v>
      </c>
      <c r="AN34" s="77">
        <f t="shared" si="38"/>
        <v>1311</v>
      </c>
      <c r="AO34" s="77">
        <f t="shared" si="38"/>
        <v>1186</v>
      </c>
      <c r="AP34" s="77">
        <f t="shared" si="38"/>
        <v>2157</v>
      </c>
      <c r="AQ34" s="77">
        <f t="shared" si="38"/>
        <v>284</v>
      </c>
      <c r="AR34" s="77">
        <f t="shared" si="38"/>
        <v>1512</v>
      </c>
      <c r="AS34" s="77">
        <f t="shared" si="38"/>
        <v>285</v>
      </c>
      <c r="AT34" s="77">
        <f t="shared" si="38"/>
        <v>2415</v>
      </c>
      <c r="AU34" s="77">
        <f t="shared" si="38"/>
        <v>926</v>
      </c>
      <c r="AV34" s="77">
        <f t="shared" si="38"/>
        <v>416</v>
      </c>
      <c r="AW34" s="77">
        <f t="shared" si="38"/>
        <v>484</v>
      </c>
      <c r="AX34" s="77">
        <f t="shared" si="38"/>
        <v>803</v>
      </c>
      <c r="AY34" s="77">
        <f t="shared" si="38"/>
        <v>1245</v>
      </c>
      <c r="AZ34" s="77">
        <f t="shared" si="38"/>
        <v>565</v>
      </c>
      <c r="BA34" s="77">
        <f t="shared" si="38"/>
        <v>0</v>
      </c>
      <c r="BB34" s="77">
        <f t="shared" si="38"/>
        <v>1514</v>
      </c>
      <c r="BC34" s="77">
        <f t="shared" si="38"/>
        <v>796</v>
      </c>
      <c r="BD34" s="77">
        <f t="shared" si="38"/>
        <v>847</v>
      </c>
      <c r="BE34" s="77">
        <f t="shared" si="38"/>
        <v>638</v>
      </c>
      <c r="BF34" s="77">
        <f t="shared" si="38"/>
        <v>2077</v>
      </c>
      <c r="BG34" s="77">
        <f t="shared" si="38"/>
        <v>895</v>
      </c>
      <c r="BH34" s="77">
        <f t="shared" si="38"/>
        <v>185</v>
      </c>
      <c r="BI34" s="77">
        <f t="shared" si="38"/>
        <v>1965</v>
      </c>
      <c r="BJ34" s="77">
        <f t="shared" si="38"/>
        <v>1524</v>
      </c>
      <c r="BK34" s="77">
        <f t="shared" si="38"/>
        <v>1853</v>
      </c>
      <c r="BL34" s="77">
        <f t="shared" si="38"/>
        <v>903</v>
      </c>
    </row>
    <row r="35" ht="13.5" customHeight="1">
      <c r="A35" s="67">
        <v>45333.0</v>
      </c>
      <c r="B35" s="68" t="s">
        <v>71</v>
      </c>
      <c r="C35" s="55"/>
      <c r="D35" s="81" t="s">
        <v>43</v>
      </c>
      <c r="E35" s="77">
        <f t="shared" si="2"/>
        <v>665</v>
      </c>
      <c r="F35" s="78">
        <v>1.0</v>
      </c>
      <c r="G35" s="78">
        <v>15.0</v>
      </c>
      <c r="H35" s="72">
        <f t="shared" si="3"/>
        <v>18</v>
      </c>
      <c r="I35" s="55"/>
      <c r="J35" s="82" t="s">
        <v>44</v>
      </c>
      <c r="K35" s="77">
        <f t="shared" si="4"/>
        <v>847</v>
      </c>
      <c r="L35" s="79">
        <v>2.0</v>
      </c>
      <c r="M35" s="79">
        <v>12.0</v>
      </c>
      <c r="N35" s="72">
        <f t="shared" si="5"/>
        <v>18</v>
      </c>
      <c r="O35" s="55"/>
      <c r="P35" s="64" t="s">
        <v>72</v>
      </c>
      <c r="Q35" s="55"/>
      <c r="R35" s="75">
        <f>MIN(Rules!$E$2,(MAX(H35/N35,N35/H35)))</f>
        <v>1</v>
      </c>
      <c r="S35" s="75">
        <f>VLOOKUP(B35,Rules!A:B,2,FALSE)</f>
        <v>40</v>
      </c>
      <c r="T35" s="55"/>
      <c r="U35" s="76">
        <f>1/(10^(-(E35+(IF(P35="Y",Rules!$I$2,0))-K35)/Rules!$E$12)+1)</f>
        <v>0.4632251664</v>
      </c>
      <c r="V35" s="75">
        <f t="shared" si="6"/>
        <v>1</v>
      </c>
      <c r="W35" s="75">
        <f t="shared" si="7"/>
        <v>-1</v>
      </c>
      <c r="X35" s="55"/>
      <c r="Y35" s="55"/>
      <c r="Z35" s="55"/>
      <c r="AA35" s="77">
        <f t="shared" ref="AA35:BL35" si="39">IF($D35=AA$1,$E35+$V35,(IF($J35=AA$1,$K35+$W35,AA34)))</f>
        <v>1556</v>
      </c>
      <c r="AB35" s="77">
        <f t="shared" si="39"/>
        <v>666</v>
      </c>
      <c r="AC35" s="77">
        <f t="shared" si="39"/>
        <v>1522</v>
      </c>
      <c r="AD35" s="77">
        <f t="shared" si="39"/>
        <v>212</v>
      </c>
      <c r="AE35" s="77">
        <f t="shared" si="39"/>
        <v>2131</v>
      </c>
      <c r="AF35" s="77">
        <f t="shared" si="39"/>
        <v>2063</v>
      </c>
      <c r="AG35" s="77">
        <f t="shared" si="39"/>
        <v>1157</v>
      </c>
      <c r="AH35" s="77">
        <f t="shared" si="39"/>
        <v>991</v>
      </c>
      <c r="AI35" s="77">
        <f t="shared" si="39"/>
        <v>1204</v>
      </c>
      <c r="AJ35" s="77">
        <f t="shared" si="39"/>
        <v>1833</v>
      </c>
      <c r="AK35" s="77">
        <f t="shared" si="39"/>
        <v>495</v>
      </c>
      <c r="AL35" s="77">
        <f t="shared" si="39"/>
        <v>717</v>
      </c>
      <c r="AM35" s="77">
        <f t="shared" si="39"/>
        <v>2102</v>
      </c>
      <c r="AN35" s="77">
        <f t="shared" si="39"/>
        <v>1311</v>
      </c>
      <c r="AO35" s="77">
        <f t="shared" si="39"/>
        <v>1186</v>
      </c>
      <c r="AP35" s="77">
        <f t="shared" si="39"/>
        <v>2157</v>
      </c>
      <c r="AQ35" s="77">
        <f t="shared" si="39"/>
        <v>284</v>
      </c>
      <c r="AR35" s="77">
        <f t="shared" si="39"/>
        <v>1512</v>
      </c>
      <c r="AS35" s="77">
        <f t="shared" si="39"/>
        <v>285</v>
      </c>
      <c r="AT35" s="77">
        <f t="shared" si="39"/>
        <v>2415</v>
      </c>
      <c r="AU35" s="77">
        <f t="shared" si="39"/>
        <v>926</v>
      </c>
      <c r="AV35" s="77">
        <f t="shared" si="39"/>
        <v>416</v>
      </c>
      <c r="AW35" s="77">
        <f t="shared" si="39"/>
        <v>484</v>
      </c>
      <c r="AX35" s="77">
        <f t="shared" si="39"/>
        <v>803</v>
      </c>
      <c r="AY35" s="77">
        <f t="shared" si="39"/>
        <v>1245</v>
      </c>
      <c r="AZ35" s="77">
        <f t="shared" si="39"/>
        <v>565</v>
      </c>
      <c r="BA35" s="77">
        <f t="shared" si="39"/>
        <v>0</v>
      </c>
      <c r="BB35" s="77">
        <f t="shared" si="39"/>
        <v>1514</v>
      </c>
      <c r="BC35" s="77">
        <f t="shared" si="39"/>
        <v>796</v>
      </c>
      <c r="BD35" s="77">
        <f t="shared" si="39"/>
        <v>846</v>
      </c>
      <c r="BE35" s="77">
        <f t="shared" si="39"/>
        <v>638</v>
      </c>
      <c r="BF35" s="77">
        <f t="shared" si="39"/>
        <v>2077</v>
      </c>
      <c r="BG35" s="77">
        <f t="shared" si="39"/>
        <v>895</v>
      </c>
      <c r="BH35" s="77">
        <f t="shared" si="39"/>
        <v>185</v>
      </c>
      <c r="BI35" s="77">
        <f t="shared" si="39"/>
        <v>1965</v>
      </c>
      <c r="BJ35" s="77">
        <f t="shared" si="39"/>
        <v>1524</v>
      </c>
      <c r="BK35" s="77">
        <f t="shared" si="39"/>
        <v>1853</v>
      </c>
      <c r="BL35" s="77">
        <f t="shared" si="39"/>
        <v>903</v>
      </c>
    </row>
    <row r="36" ht="13.5" customHeight="1">
      <c r="A36" s="67">
        <v>45333.0</v>
      </c>
      <c r="B36" s="68" t="s">
        <v>71</v>
      </c>
      <c r="C36" s="55"/>
      <c r="D36" s="81" t="s">
        <v>51</v>
      </c>
      <c r="E36" s="77">
        <f t="shared" si="2"/>
        <v>565</v>
      </c>
      <c r="F36" s="78">
        <v>0.0</v>
      </c>
      <c r="G36" s="78">
        <v>9.0</v>
      </c>
      <c r="H36" s="72">
        <f t="shared" si="3"/>
        <v>9</v>
      </c>
      <c r="I36" s="55"/>
      <c r="J36" s="82" t="s">
        <v>39</v>
      </c>
      <c r="K36" s="77">
        <f t="shared" si="4"/>
        <v>803</v>
      </c>
      <c r="L36" s="79">
        <v>5.0</v>
      </c>
      <c r="M36" s="79">
        <v>20.0</v>
      </c>
      <c r="N36" s="72">
        <f t="shared" si="5"/>
        <v>35</v>
      </c>
      <c r="O36" s="55"/>
      <c r="P36" s="64" t="s">
        <v>72</v>
      </c>
      <c r="Q36" s="55"/>
      <c r="R36" s="75">
        <f>MIN(Rules!$E$2,(MAX(H36/N36,N36/H36)))</f>
        <v>2</v>
      </c>
      <c r="S36" s="75">
        <f>VLOOKUP(B36,Rules!A:B,2,FALSE)</f>
        <v>40</v>
      </c>
      <c r="T36" s="55"/>
      <c r="U36" s="76">
        <f>1/(10^(-(E36+(IF(P36="Y",Rules!$I$2,0))-K36)/Rules!$E$12)+1)</f>
        <v>0.4000504327</v>
      </c>
      <c r="V36" s="75">
        <f t="shared" si="6"/>
        <v>-32</v>
      </c>
      <c r="W36" s="75">
        <f t="shared" si="7"/>
        <v>32</v>
      </c>
      <c r="X36" s="55"/>
      <c r="Y36" s="55"/>
      <c r="Z36" s="55"/>
      <c r="AA36" s="77">
        <f t="shared" ref="AA36:BL36" si="40">IF($D36=AA$1,$E36+$V36,(IF($J36=AA$1,$K36+$W36,AA35)))</f>
        <v>1556</v>
      </c>
      <c r="AB36" s="77">
        <f t="shared" si="40"/>
        <v>666</v>
      </c>
      <c r="AC36" s="77">
        <f t="shared" si="40"/>
        <v>1522</v>
      </c>
      <c r="AD36" s="77">
        <f t="shared" si="40"/>
        <v>212</v>
      </c>
      <c r="AE36" s="77">
        <f t="shared" si="40"/>
        <v>2131</v>
      </c>
      <c r="AF36" s="77">
        <f t="shared" si="40"/>
        <v>2063</v>
      </c>
      <c r="AG36" s="77">
        <f t="shared" si="40"/>
        <v>1157</v>
      </c>
      <c r="AH36" s="77">
        <f t="shared" si="40"/>
        <v>991</v>
      </c>
      <c r="AI36" s="77">
        <f t="shared" si="40"/>
        <v>1204</v>
      </c>
      <c r="AJ36" s="77">
        <f t="shared" si="40"/>
        <v>1833</v>
      </c>
      <c r="AK36" s="77">
        <f t="shared" si="40"/>
        <v>495</v>
      </c>
      <c r="AL36" s="77">
        <f t="shared" si="40"/>
        <v>717</v>
      </c>
      <c r="AM36" s="77">
        <f t="shared" si="40"/>
        <v>2102</v>
      </c>
      <c r="AN36" s="77">
        <f t="shared" si="40"/>
        <v>1311</v>
      </c>
      <c r="AO36" s="77">
        <f t="shared" si="40"/>
        <v>1186</v>
      </c>
      <c r="AP36" s="77">
        <f t="shared" si="40"/>
        <v>2157</v>
      </c>
      <c r="AQ36" s="77">
        <f t="shared" si="40"/>
        <v>284</v>
      </c>
      <c r="AR36" s="77">
        <f t="shared" si="40"/>
        <v>1512</v>
      </c>
      <c r="AS36" s="77">
        <f t="shared" si="40"/>
        <v>285</v>
      </c>
      <c r="AT36" s="77">
        <f t="shared" si="40"/>
        <v>2415</v>
      </c>
      <c r="AU36" s="77">
        <f t="shared" si="40"/>
        <v>926</v>
      </c>
      <c r="AV36" s="77">
        <f t="shared" si="40"/>
        <v>416</v>
      </c>
      <c r="AW36" s="77">
        <f t="shared" si="40"/>
        <v>484</v>
      </c>
      <c r="AX36" s="77">
        <f t="shared" si="40"/>
        <v>835</v>
      </c>
      <c r="AY36" s="77">
        <f t="shared" si="40"/>
        <v>1245</v>
      </c>
      <c r="AZ36" s="77">
        <f t="shared" si="40"/>
        <v>533</v>
      </c>
      <c r="BA36" s="77">
        <f t="shared" si="40"/>
        <v>0</v>
      </c>
      <c r="BB36" s="77">
        <f t="shared" si="40"/>
        <v>1514</v>
      </c>
      <c r="BC36" s="77">
        <f t="shared" si="40"/>
        <v>796</v>
      </c>
      <c r="BD36" s="77">
        <f t="shared" si="40"/>
        <v>846</v>
      </c>
      <c r="BE36" s="77">
        <f t="shared" si="40"/>
        <v>638</v>
      </c>
      <c r="BF36" s="77">
        <f t="shared" si="40"/>
        <v>2077</v>
      </c>
      <c r="BG36" s="77">
        <f t="shared" si="40"/>
        <v>895</v>
      </c>
      <c r="BH36" s="77">
        <f t="shared" si="40"/>
        <v>185</v>
      </c>
      <c r="BI36" s="77">
        <f t="shared" si="40"/>
        <v>1965</v>
      </c>
      <c r="BJ36" s="77">
        <f t="shared" si="40"/>
        <v>1524</v>
      </c>
      <c r="BK36" s="77">
        <f t="shared" si="40"/>
        <v>1853</v>
      </c>
      <c r="BL36" s="77">
        <f t="shared" si="40"/>
        <v>903</v>
      </c>
    </row>
    <row r="37" ht="13.5" customHeight="1">
      <c r="A37" s="67">
        <v>45346.0</v>
      </c>
      <c r="B37" s="68" t="s">
        <v>71</v>
      </c>
      <c r="C37" s="55"/>
      <c r="D37" s="81" t="s">
        <v>18</v>
      </c>
      <c r="E37" s="77">
        <f t="shared" si="2"/>
        <v>2077</v>
      </c>
      <c r="F37" s="78">
        <v>3.0</v>
      </c>
      <c r="G37" s="78">
        <v>25.0</v>
      </c>
      <c r="H37" s="72">
        <f t="shared" si="3"/>
        <v>34</v>
      </c>
      <c r="I37" s="55"/>
      <c r="J37" s="82" t="s">
        <v>32</v>
      </c>
      <c r="K37" s="77">
        <f t="shared" si="4"/>
        <v>1524</v>
      </c>
      <c r="L37" s="79">
        <v>2.0</v>
      </c>
      <c r="M37" s="79">
        <v>21.0</v>
      </c>
      <c r="N37" s="72">
        <f t="shared" si="5"/>
        <v>27</v>
      </c>
      <c r="O37" s="55"/>
      <c r="P37" s="64" t="s">
        <v>72</v>
      </c>
      <c r="Q37" s="55"/>
      <c r="R37" s="75">
        <f>MIN(Rules!$E$2,(MAX(H37/N37,N37/H37)))</f>
        <v>1.259259259</v>
      </c>
      <c r="S37" s="75">
        <f>VLOOKUP(B37,Rules!A:B,2,FALSE)</f>
        <v>40</v>
      </c>
      <c r="T37" s="55"/>
      <c r="U37" s="76">
        <f>1/(10^(-(E37+(IF(P37="Y",Rules!$I$2,0))-K37)/Rules!$E$12)+1)</f>
        <v>0.9622189599</v>
      </c>
      <c r="V37" s="75">
        <f t="shared" si="6"/>
        <v>2</v>
      </c>
      <c r="W37" s="75">
        <f t="shared" si="7"/>
        <v>-2</v>
      </c>
      <c r="X37" s="55"/>
      <c r="Y37" s="55"/>
      <c r="Z37" s="55"/>
      <c r="AA37" s="77">
        <f t="shared" ref="AA37:BL37" si="41">IF($D37=AA$1,$E37+$V37,(IF($J37=AA$1,$K37+$W37,AA36)))</f>
        <v>1556</v>
      </c>
      <c r="AB37" s="77">
        <f t="shared" si="41"/>
        <v>666</v>
      </c>
      <c r="AC37" s="77">
        <f t="shared" si="41"/>
        <v>1522</v>
      </c>
      <c r="AD37" s="77">
        <f t="shared" si="41"/>
        <v>212</v>
      </c>
      <c r="AE37" s="77">
        <f t="shared" si="41"/>
        <v>2131</v>
      </c>
      <c r="AF37" s="77">
        <f t="shared" si="41"/>
        <v>2063</v>
      </c>
      <c r="AG37" s="77">
        <f t="shared" si="41"/>
        <v>1157</v>
      </c>
      <c r="AH37" s="77">
        <f t="shared" si="41"/>
        <v>991</v>
      </c>
      <c r="AI37" s="77">
        <f t="shared" si="41"/>
        <v>1204</v>
      </c>
      <c r="AJ37" s="77">
        <f t="shared" si="41"/>
        <v>1833</v>
      </c>
      <c r="AK37" s="77">
        <f t="shared" si="41"/>
        <v>495</v>
      </c>
      <c r="AL37" s="77">
        <f t="shared" si="41"/>
        <v>717</v>
      </c>
      <c r="AM37" s="77">
        <f t="shared" si="41"/>
        <v>2102</v>
      </c>
      <c r="AN37" s="77">
        <f t="shared" si="41"/>
        <v>1311</v>
      </c>
      <c r="AO37" s="77">
        <f t="shared" si="41"/>
        <v>1186</v>
      </c>
      <c r="AP37" s="77">
        <f t="shared" si="41"/>
        <v>2157</v>
      </c>
      <c r="AQ37" s="77">
        <f t="shared" si="41"/>
        <v>284</v>
      </c>
      <c r="AR37" s="77">
        <f t="shared" si="41"/>
        <v>1512</v>
      </c>
      <c r="AS37" s="77">
        <f t="shared" si="41"/>
        <v>285</v>
      </c>
      <c r="AT37" s="77">
        <f t="shared" si="41"/>
        <v>2415</v>
      </c>
      <c r="AU37" s="77">
        <f t="shared" si="41"/>
        <v>926</v>
      </c>
      <c r="AV37" s="77">
        <f t="shared" si="41"/>
        <v>416</v>
      </c>
      <c r="AW37" s="77">
        <f t="shared" si="41"/>
        <v>484</v>
      </c>
      <c r="AX37" s="77">
        <f t="shared" si="41"/>
        <v>835</v>
      </c>
      <c r="AY37" s="77">
        <f t="shared" si="41"/>
        <v>1245</v>
      </c>
      <c r="AZ37" s="77">
        <f t="shared" si="41"/>
        <v>533</v>
      </c>
      <c r="BA37" s="77">
        <f t="shared" si="41"/>
        <v>0</v>
      </c>
      <c r="BB37" s="77">
        <f t="shared" si="41"/>
        <v>1514</v>
      </c>
      <c r="BC37" s="77">
        <f t="shared" si="41"/>
        <v>796</v>
      </c>
      <c r="BD37" s="77">
        <f t="shared" si="41"/>
        <v>846</v>
      </c>
      <c r="BE37" s="77">
        <f t="shared" si="41"/>
        <v>638</v>
      </c>
      <c r="BF37" s="77">
        <f t="shared" si="41"/>
        <v>2079</v>
      </c>
      <c r="BG37" s="77">
        <f t="shared" si="41"/>
        <v>895</v>
      </c>
      <c r="BH37" s="77">
        <f t="shared" si="41"/>
        <v>185</v>
      </c>
      <c r="BI37" s="77">
        <f t="shared" si="41"/>
        <v>1965</v>
      </c>
      <c r="BJ37" s="77">
        <f t="shared" si="41"/>
        <v>1522</v>
      </c>
      <c r="BK37" s="77">
        <f t="shared" si="41"/>
        <v>1853</v>
      </c>
      <c r="BL37" s="77">
        <f t="shared" si="41"/>
        <v>903</v>
      </c>
    </row>
    <row r="38" ht="13.5" customHeight="1">
      <c r="A38" s="67">
        <v>45346.0</v>
      </c>
      <c r="B38" s="68" t="s">
        <v>71</v>
      </c>
      <c r="C38" s="55"/>
      <c r="D38" s="81" t="s">
        <v>31</v>
      </c>
      <c r="E38" s="77">
        <f t="shared" si="2"/>
        <v>1512</v>
      </c>
      <c r="F38" s="78">
        <v>0.0</v>
      </c>
      <c r="G38" s="78">
        <v>21.0</v>
      </c>
      <c r="H38" s="72">
        <f t="shared" si="3"/>
        <v>21</v>
      </c>
      <c r="I38" s="55"/>
      <c r="J38" s="82" t="s">
        <v>28</v>
      </c>
      <c r="K38" s="77">
        <f t="shared" si="4"/>
        <v>1522</v>
      </c>
      <c r="L38" s="79">
        <v>1.0</v>
      </c>
      <c r="M38" s="79">
        <v>23.0</v>
      </c>
      <c r="N38" s="72">
        <f t="shared" si="5"/>
        <v>26</v>
      </c>
      <c r="O38" s="55"/>
      <c r="P38" s="64" t="s">
        <v>72</v>
      </c>
      <c r="Q38" s="55"/>
      <c r="R38" s="75">
        <f>MIN(Rules!$E$2,(MAX(H38/N38,N38/H38)))</f>
        <v>1.238095238</v>
      </c>
      <c r="S38" s="75">
        <f>VLOOKUP(B38,Rules!A:B,2,FALSE)</f>
        <v>40</v>
      </c>
      <c r="T38" s="55"/>
      <c r="U38" s="76">
        <f>1/(10^(-(E38+(IF(P38="Y",Rules!$I$2,0))-K38)/Rules!$E$12)+1)</f>
        <v>0.6558205059</v>
      </c>
      <c r="V38" s="75">
        <f t="shared" si="6"/>
        <v>-32</v>
      </c>
      <c r="W38" s="75">
        <f t="shared" si="7"/>
        <v>32</v>
      </c>
      <c r="X38" s="55"/>
      <c r="Y38" s="55"/>
      <c r="Z38" s="55"/>
      <c r="AA38" s="77">
        <f t="shared" ref="AA38:BL38" si="42">IF($D38=AA$1,$E38+$V38,(IF($J38=AA$1,$K38+$W38,AA37)))</f>
        <v>1556</v>
      </c>
      <c r="AB38" s="77">
        <f t="shared" si="42"/>
        <v>666</v>
      </c>
      <c r="AC38" s="77">
        <f t="shared" si="42"/>
        <v>1554</v>
      </c>
      <c r="AD38" s="77">
        <f t="shared" si="42"/>
        <v>212</v>
      </c>
      <c r="AE38" s="77">
        <f t="shared" si="42"/>
        <v>2131</v>
      </c>
      <c r="AF38" s="77">
        <f t="shared" si="42"/>
        <v>2063</v>
      </c>
      <c r="AG38" s="77">
        <f t="shared" si="42"/>
        <v>1157</v>
      </c>
      <c r="AH38" s="77">
        <f t="shared" si="42"/>
        <v>991</v>
      </c>
      <c r="AI38" s="77">
        <f t="shared" si="42"/>
        <v>1204</v>
      </c>
      <c r="AJ38" s="77">
        <f t="shared" si="42"/>
        <v>1833</v>
      </c>
      <c r="AK38" s="77">
        <f t="shared" si="42"/>
        <v>495</v>
      </c>
      <c r="AL38" s="77">
        <f t="shared" si="42"/>
        <v>717</v>
      </c>
      <c r="AM38" s="77">
        <f t="shared" si="42"/>
        <v>2102</v>
      </c>
      <c r="AN38" s="77">
        <f t="shared" si="42"/>
        <v>1311</v>
      </c>
      <c r="AO38" s="77">
        <f t="shared" si="42"/>
        <v>1186</v>
      </c>
      <c r="AP38" s="77">
        <f t="shared" si="42"/>
        <v>2157</v>
      </c>
      <c r="AQ38" s="77">
        <f t="shared" si="42"/>
        <v>284</v>
      </c>
      <c r="AR38" s="77">
        <f t="shared" si="42"/>
        <v>1480</v>
      </c>
      <c r="AS38" s="77">
        <f t="shared" si="42"/>
        <v>285</v>
      </c>
      <c r="AT38" s="77">
        <f t="shared" si="42"/>
        <v>2415</v>
      </c>
      <c r="AU38" s="77">
        <f t="shared" si="42"/>
        <v>926</v>
      </c>
      <c r="AV38" s="77">
        <f t="shared" si="42"/>
        <v>416</v>
      </c>
      <c r="AW38" s="77">
        <f t="shared" si="42"/>
        <v>484</v>
      </c>
      <c r="AX38" s="77">
        <f t="shared" si="42"/>
        <v>835</v>
      </c>
      <c r="AY38" s="77">
        <f t="shared" si="42"/>
        <v>1245</v>
      </c>
      <c r="AZ38" s="77">
        <f t="shared" si="42"/>
        <v>533</v>
      </c>
      <c r="BA38" s="77">
        <f t="shared" si="42"/>
        <v>0</v>
      </c>
      <c r="BB38" s="77">
        <f t="shared" si="42"/>
        <v>1514</v>
      </c>
      <c r="BC38" s="77">
        <f t="shared" si="42"/>
        <v>796</v>
      </c>
      <c r="BD38" s="77">
        <f t="shared" si="42"/>
        <v>846</v>
      </c>
      <c r="BE38" s="77">
        <f t="shared" si="42"/>
        <v>638</v>
      </c>
      <c r="BF38" s="77">
        <f t="shared" si="42"/>
        <v>2079</v>
      </c>
      <c r="BG38" s="77">
        <f t="shared" si="42"/>
        <v>895</v>
      </c>
      <c r="BH38" s="77">
        <f t="shared" si="42"/>
        <v>185</v>
      </c>
      <c r="BI38" s="77">
        <f t="shared" si="42"/>
        <v>1965</v>
      </c>
      <c r="BJ38" s="77">
        <f t="shared" si="42"/>
        <v>1522</v>
      </c>
      <c r="BK38" s="77">
        <f t="shared" si="42"/>
        <v>1853</v>
      </c>
      <c r="BL38" s="77">
        <f t="shared" si="42"/>
        <v>903</v>
      </c>
    </row>
    <row r="39" ht="13.5" customHeight="1">
      <c r="A39" s="67">
        <v>45346.0</v>
      </c>
      <c r="B39" s="68" t="s">
        <v>71</v>
      </c>
      <c r="C39" s="55"/>
      <c r="D39" s="81" t="s">
        <v>42</v>
      </c>
      <c r="E39" s="77">
        <f t="shared" si="2"/>
        <v>895</v>
      </c>
      <c r="F39" s="78">
        <v>1.0</v>
      </c>
      <c r="G39" s="78">
        <v>17.0</v>
      </c>
      <c r="H39" s="72">
        <f t="shared" si="3"/>
        <v>20</v>
      </c>
      <c r="I39" s="55"/>
      <c r="J39" s="82" t="s">
        <v>37</v>
      </c>
      <c r="K39" s="77">
        <f t="shared" si="4"/>
        <v>991</v>
      </c>
      <c r="L39" s="79">
        <v>0.0</v>
      </c>
      <c r="M39" s="79">
        <v>20.0</v>
      </c>
      <c r="N39" s="72">
        <f t="shared" si="5"/>
        <v>20</v>
      </c>
      <c r="O39" s="55"/>
      <c r="P39" s="64" t="s">
        <v>72</v>
      </c>
      <c r="Q39" s="55"/>
      <c r="R39" s="75">
        <f>MIN(Rules!$E$2,(MAX(H39/N39,N39/H39)))</f>
        <v>1</v>
      </c>
      <c r="S39" s="75">
        <f>VLOOKUP(B39,Rules!A:B,2,FALSE)</f>
        <v>40</v>
      </c>
      <c r="T39" s="55"/>
      <c r="U39" s="76">
        <f>1/(10^(-(E39+(IF(P39="Y",Rules!$I$2,0))-K39)/Rules!$E$12)+1)</f>
        <v>0.5618513779</v>
      </c>
      <c r="V39" s="75">
        <f t="shared" si="6"/>
        <v>-2</v>
      </c>
      <c r="W39" s="75">
        <f t="shared" si="7"/>
        <v>2</v>
      </c>
      <c r="X39" s="55"/>
      <c r="Y39" s="55"/>
      <c r="Z39" s="55"/>
      <c r="AA39" s="77">
        <f t="shared" ref="AA39:BL39" si="43">IF($D39=AA$1,$E39+$V39,(IF($J39=AA$1,$K39+$W39,AA38)))</f>
        <v>1556</v>
      </c>
      <c r="AB39" s="77">
        <f t="shared" si="43"/>
        <v>666</v>
      </c>
      <c r="AC39" s="77">
        <f t="shared" si="43"/>
        <v>1554</v>
      </c>
      <c r="AD39" s="77">
        <f t="shared" si="43"/>
        <v>212</v>
      </c>
      <c r="AE39" s="77">
        <f t="shared" si="43"/>
        <v>2131</v>
      </c>
      <c r="AF39" s="77">
        <f t="shared" si="43"/>
        <v>2063</v>
      </c>
      <c r="AG39" s="77">
        <f t="shared" si="43"/>
        <v>1157</v>
      </c>
      <c r="AH39" s="77">
        <f t="shared" si="43"/>
        <v>993</v>
      </c>
      <c r="AI39" s="77">
        <f t="shared" si="43"/>
        <v>1204</v>
      </c>
      <c r="AJ39" s="77">
        <f t="shared" si="43"/>
        <v>1833</v>
      </c>
      <c r="AK39" s="77">
        <f t="shared" si="43"/>
        <v>495</v>
      </c>
      <c r="AL39" s="77">
        <f t="shared" si="43"/>
        <v>717</v>
      </c>
      <c r="AM39" s="77">
        <f t="shared" si="43"/>
        <v>2102</v>
      </c>
      <c r="AN39" s="77">
        <f t="shared" si="43"/>
        <v>1311</v>
      </c>
      <c r="AO39" s="77">
        <f t="shared" si="43"/>
        <v>1186</v>
      </c>
      <c r="AP39" s="77">
        <f t="shared" si="43"/>
        <v>2157</v>
      </c>
      <c r="AQ39" s="77">
        <f t="shared" si="43"/>
        <v>284</v>
      </c>
      <c r="AR39" s="77">
        <f t="shared" si="43"/>
        <v>1480</v>
      </c>
      <c r="AS39" s="77">
        <f t="shared" si="43"/>
        <v>285</v>
      </c>
      <c r="AT39" s="77">
        <f t="shared" si="43"/>
        <v>2415</v>
      </c>
      <c r="AU39" s="77">
        <f t="shared" si="43"/>
        <v>926</v>
      </c>
      <c r="AV39" s="77">
        <f t="shared" si="43"/>
        <v>416</v>
      </c>
      <c r="AW39" s="77">
        <f t="shared" si="43"/>
        <v>484</v>
      </c>
      <c r="AX39" s="77">
        <f t="shared" si="43"/>
        <v>835</v>
      </c>
      <c r="AY39" s="77">
        <f t="shared" si="43"/>
        <v>1245</v>
      </c>
      <c r="AZ39" s="77">
        <f t="shared" si="43"/>
        <v>533</v>
      </c>
      <c r="BA39" s="77">
        <f t="shared" si="43"/>
        <v>0</v>
      </c>
      <c r="BB39" s="77">
        <f t="shared" si="43"/>
        <v>1514</v>
      </c>
      <c r="BC39" s="77">
        <f t="shared" si="43"/>
        <v>796</v>
      </c>
      <c r="BD39" s="77">
        <f t="shared" si="43"/>
        <v>846</v>
      </c>
      <c r="BE39" s="77">
        <f t="shared" si="43"/>
        <v>638</v>
      </c>
      <c r="BF39" s="77">
        <f t="shared" si="43"/>
        <v>2079</v>
      </c>
      <c r="BG39" s="77">
        <f t="shared" si="43"/>
        <v>893</v>
      </c>
      <c r="BH39" s="77">
        <f t="shared" si="43"/>
        <v>185</v>
      </c>
      <c r="BI39" s="77">
        <f t="shared" si="43"/>
        <v>1965</v>
      </c>
      <c r="BJ39" s="77">
        <f t="shared" si="43"/>
        <v>1522</v>
      </c>
      <c r="BK39" s="77">
        <f t="shared" si="43"/>
        <v>1853</v>
      </c>
      <c r="BL39" s="77">
        <f t="shared" si="43"/>
        <v>903</v>
      </c>
    </row>
    <row r="40" ht="13.5" customHeight="1">
      <c r="A40" s="67">
        <v>45346.0</v>
      </c>
      <c r="B40" s="68" t="s">
        <v>71</v>
      </c>
      <c r="C40" s="55"/>
      <c r="D40" s="81" t="s">
        <v>48</v>
      </c>
      <c r="E40" s="77">
        <f t="shared" si="2"/>
        <v>495</v>
      </c>
      <c r="F40" s="78">
        <v>1.0</v>
      </c>
      <c r="G40" s="78">
        <v>19.0</v>
      </c>
      <c r="H40" s="72">
        <f t="shared" si="3"/>
        <v>22</v>
      </c>
      <c r="I40" s="55"/>
      <c r="J40" s="82" t="s">
        <v>53</v>
      </c>
      <c r="K40" s="77">
        <f t="shared" si="4"/>
        <v>185</v>
      </c>
      <c r="L40" s="79">
        <v>2.0</v>
      </c>
      <c r="M40" s="79">
        <v>5.0</v>
      </c>
      <c r="N40" s="72">
        <f t="shared" si="5"/>
        <v>11</v>
      </c>
      <c r="O40" s="55"/>
      <c r="P40" s="64" t="s">
        <v>72</v>
      </c>
      <c r="Q40" s="55"/>
      <c r="R40" s="75">
        <f>MIN(Rules!$E$2,(MAX(H40/N40,N40/H40)))</f>
        <v>2</v>
      </c>
      <c r="S40" s="75">
        <f>VLOOKUP(B40,Rules!A:B,2,FALSE)</f>
        <v>40</v>
      </c>
      <c r="T40" s="55"/>
      <c r="U40" s="76">
        <f>1/(10^(-(E40+(IF(P40="Y",Rules!$I$2,0))-K40)/Rules!$E$12)+1)</f>
        <v>0.89267666</v>
      </c>
      <c r="V40" s="75">
        <f t="shared" si="6"/>
        <v>9</v>
      </c>
      <c r="W40" s="75">
        <f t="shared" si="7"/>
        <v>-9</v>
      </c>
      <c r="X40" s="55"/>
      <c r="Y40" s="55"/>
      <c r="Z40" s="55"/>
      <c r="AA40" s="77">
        <f t="shared" ref="AA40:BL40" si="44">IF($D40=AA$1,$E40+$V40,(IF($J40=AA$1,$K40+$W40,AA39)))</f>
        <v>1556</v>
      </c>
      <c r="AB40" s="77">
        <f t="shared" si="44"/>
        <v>666</v>
      </c>
      <c r="AC40" s="77">
        <f t="shared" si="44"/>
        <v>1554</v>
      </c>
      <c r="AD40" s="77">
        <f t="shared" si="44"/>
        <v>212</v>
      </c>
      <c r="AE40" s="77">
        <f t="shared" si="44"/>
        <v>2131</v>
      </c>
      <c r="AF40" s="77">
        <f t="shared" si="44"/>
        <v>2063</v>
      </c>
      <c r="AG40" s="77">
        <f t="shared" si="44"/>
        <v>1157</v>
      </c>
      <c r="AH40" s="77">
        <f t="shared" si="44"/>
        <v>993</v>
      </c>
      <c r="AI40" s="77">
        <f t="shared" si="44"/>
        <v>1204</v>
      </c>
      <c r="AJ40" s="77">
        <f t="shared" si="44"/>
        <v>1833</v>
      </c>
      <c r="AK40" s="77">
        <f t="shared" si="44"/>
        <v>504</v>
      </c>
      <c r="AL40" s="77">
        <f t="shared" si="44"/>
        <v>717</v>
      </c>
      <c r="AM40" s="77">
        <f t="shared" si="44"/>
        <v>2102</v>
      </c>
      <c r="AN40" s="77">
        <f t="shared" si="44"/>
        <v>1311</v>
      </c>
      <c r="AO40" s="77">
        <f t="shared" si="44"/>
        <v>1186</v>
      </c>
      <c r="AP40" s="77">
        <f t="shared" si="44"/>
        <v>2157</v>
      </c>
      <c r="AQ40" s="77">
        <f t="shared" si="44"/>
        <v>284</v>
      </c>
      <c r="AR40" s="77">
        <f t="shared" si="44"/>
        <v>1480</v>
      </c>
      <c r="AS40" s="77">
        <f t="shared" si="44"/>
        <v>285</v>
      </c>
      <c r="AT40" s="77">
        <f t="shared" si="44"/>
        <v>2415</v>
      </c>
      <c r="AU40" s="77">
        <f t="shared" si="44"/>
        <v>926</v>
      </c>
      <c r="AV40" s="77">
        <f t="shared" si="44"/>
        <v>416</v>
      </c>
      <c r="AW40" s="77">
        <f t="shared" si="44"/>
        <v>484</v>
      </c>
      <c r="AX40" s="77">
        <f t="shared" si="44"/>
        <v>835</v>
      </c>
      <c r="AY40" s="77">
        <f t="shared" si="44"/>
        <v>1245</v>
      </c>
      <c r="AZ40" s="77">
        <f t="shared" si="44"/>
        <v>533</v>
      </c>
      <c r="BA40" s="77">
        <f t="shared" si="44"/>
        <v>0</v>
      </c>
      <c r="BB40" s="77">
        <f t="shared" si="44"/>
        <v>1514</v>
      </c>
      <c r="BC40" s="77">
        <f t="shared" si="44"/>
        <v>796</v>
      </c>
      <c r="BD40" s="77">
        <f t="shared" si="44"/>
        <v>846</v>
      </c>
      <c r="BE40" s="77">
        <f t="shared" si="44"/>
        <v>638</v>
      </c>
      <c r="BF40" s="77">
        <f t="shared" si="44"/>
        <v>2079</v>
      </c>
      <c r="BG40" s="77">
        <f t="shared" si="44"/>
        <v>893</v>
      </c>
      <c r="BH40" s="77">
        <f t="shared" si="44"/>
        <v>176</v>
      </c>
      <c r="BI40" s="77">
        <f t="shared" si="44"/>
        <v>1965</v>
      </c>
      <c r="BJ40" s="77">
        <f t="shared" si="44"/>
        <v>1522</v>
      </c>
      <c r="BK40" s="77">
        <f t="shared" si="44"/>
        <v>1853</v>
      </c>
      <c r="BL40" s="77">
        <f t="shared" si="44"/>
        <v>903</v>
      </c>
    </row>
    <row r="41" ht="13.5" customHeight="1">
      <c r="A41" s="67">
        <v>45346.0</v>
      </c>
      <c r="B41" s="68" t="s">
        <v>71</v>
      </c>
      <c r="C41" s="55"/>
      <c r="D41" s="81" t="s">
        <v>52</v>
      </c>
      <c r="E41" s="77">
        <f t="shared" si="2"/>
        <v>285</v>
      </c>
      <c r="F41" s="78">
        <v>2.0</v>
      </c>
      <c r="G41" s="78">
        <v>18.0</v>
      </c>
      <c r="H41" s="72">
        <f t="shared" si="3"/>
        <v>24</v>
      </c>
      <c r="I41" s="55"/>
      <c r="J41" s="82" t="s">
        <v>54</v>
      </c>
      <c r="K41" s="77">
        <f t="shared" si="4"/>
        <v>284</v>
      </c>
      <c r="L41" s="79">
        <v>0.0</v>
      </c>
      <c r="M41" s="79">
        <v>17.0</v>
      </c>
      <c r="N41" s="72">
        <f t="shared" si="5"/>
        <v>17</v>
      </c>
      <c r="O41" s="55"/>
      <c r="P41" s="64" t="s">
        <v>72</v>
      </c>
      <c r="Q41" s="55"/>
      <c r="R41" s="75">
        <f>MIN(Rules!$E$2,(MAX(H41/N41,N41/H41)))</f>
        <v>1.411764706</v>
      </c>
      <c r="S41" s="75">
        <f>VLOOKUP(B41,Rules!A:B,2,FALSE)</f>
        <v>40</v>
      </c>
      <c r="T41" s="55"/>
      <c r="U41" s="76">
        <f>1/(10^(-(E41+(IF(P41="Y",Rules!$I$2,0))-K41)/Rules!$E$12)+1)</f>
        <v>0.667162819</v>
      </c>
      <c r="V41" s="75">
        <f t="shared" si="6"/>
        <v>19</v>
      </c>
      <c r="W41" s="75">
        <f t="shared" si="7"/>
        <v>-19</v>
      </c>
      <c r="X41" s="55"/>
      <c r="Y41" s="55"/>
      <c r="Z41" s="55"/>
      <c r="AA41" s="77">
        <f t="shared" ref="AA41:BL41" si="45">IF($D41=AA$1,$E41+$V41,(IF($J41=AA$1,$K41+$W41,AA40)))</f>
        <v>1556</v>
      </c>
      <c r="AB41" s="77">
        <f t="shared" si="45"/>
        <v>666</v>
      </c>
      <c r="AC41" s="77">
        <f t="shared" si="45"/>
        <v>1554</v>
      </c>
      <c r="AD41" s="77">
        <f t="shared" si="45"/>
        <v>212</v>
      </c>
      <c r="AE41" s="77">
        <f t="shared" si="45"/>
        <v>2131</v>
      </c>
      <c r="AF41" s="77">
        <f t="shared" si="45"/>
        <v>2063</v>
      </c>
      <c r="AG41" s="77">
        <f t="shared" si="45"/>
        <v>1157</v>
      </c>
      <c r="AH41" s="77">
        <f t="shared" si="45"/>
        <v>993</v>
      </c>
      <c r="AI41" s="77">
        <f t="shared" si="45"/>
        <v>1204</v>
      </c>
      <c r="AJ41" s="77">
        <f t="shared" si="45"/>
        <v>1833</v>
      </c>
      <c r="AK41" s="77">
        <f t="shared" si="45"/>
        <v>504</v>
      </c>
      <c r="AL41" s="77">
        <f t="shared" si="45"/>
        <v>717</v>
      </c>
      <c r="AM41" s="77">
        <f t="shared" si="45"/>
        <v>2102</v>
      </c>
      <c r="AN41" s="77">
        <f t="shared" si="45"/>
        <v>1311</v>
      </c>
      <c r="AO41" s="77">
        <f t="shared" si="45"/>
        <v>1186</v>
      </c>
      <c r="AP41" s="77">
        <f t="shared" si="45"/>
        <v>2157</v>
      </c>
      <c r="AQ41" s="77">
        <f t="shared" si="45"/>
        <v>265</v>
      </c>
      <c r="AR41" s="77">
        <f t="shared" si="45"/>
        <v>1480</v>
      </c>
      <c r="AS41" s="77">
        <f t="shared" si="45"/>
        <v>304</v>
      </c>
      <c r="AT41" s="77">
        <f t="shared" si="45"/>
        <v>2415</v>
      </c>
      <c r="AU41" s="77">
        <f t="shared" si="45"/>
        <v>926</v>
      </c>
      <c r="AV41" s="77">
        <f t="shared" si="45"/>
        <v>416</v>
      </c>
      <c r="AW41" s="77">
        <f t="shared" si="45"/>
        <v>484</v>
      </c>
      <c r="AX41" s="77">
        <f t="shared" si="45"/>
        <v>835</v>
      </c>
      <c r="AY41" s="77">
        <f t="shared" si="45"/>
        <v>1245</v>
      </c>
      <c r="AZ41" s="77">
        <f t="shared" si="45"/>
        <v>533</v>
      </c>
      <c r="BA41" s="77">
        <f t="shared" si="45"/>
        <v>0</v>
      </c>
      <c r="BB41" s="77">
        <f t="shared" si="45"/>
        <v>1514</v>
      </c>
      <c r="BC41" s="77">
        <f t="shared" si="45"/>
        <v>796</v>
      </c>
      <c r="BD41" s="77">
        <f t="shared" si="45"/>
        <v>846</v>
      </c>
      <c r="BE41" s="77">
        <f t="shared" si="45"/>
        <v>638</v>
      </c>
      <c r="BF41" s="77">
        <f t="shared" si="45"/>
        <v>2079</v>
      </c>
      <c r="BG41" s="77">
        <f t="shared" si="45"/>
        <v>893</v>
      </c>
      <c r="BH41" s="77">
        <f t="shared" si="45"/>
        <v>176</v>
      </c>
      <c r="BI41" s="77">
        <f t="shared" si="45"/>
        <v>1965</v>
      </c>
      <c r="BJ41" s="77">
        <f t="shared" si="45"/>
        <v>1522</v>
      </c>
      <c r="BK41" s="77">
        <f t="shared" si="45"/>
        <v>1853</v>
      </c>
      <c r="BL41" s="77">
        <f t="shared" si="45"/>
        <v>903</v>
      </c>
    </row>
    <row r="42" ht="13.5" customHeight="1">
      <c r="A42" s="67">
        <v>45347.0</v>
      </c>
      <c r="B42" s="68" t="s">
        <v>71</v>
      </c>
      <c r="C42" s="55"/>
      <c r="D42" s="81" t="s">
        <v>19</v>
      </c>
      <c r="E42" s="77">
        <f t="shared" si="2"/>
        <v>2063</v>
      </c>
      <c r="F42" s="78">
        <v>1.0</v>
      </c>
      <c r="G42" s="78">
        <v>21.0</v>
      </c>
      <c r="H42" s="72">
        <f t="shared" si="3"/>
        <v>24</v>
      </c>
      <c r="I42" s="55"/>
      <c r="J42" s="82" t="s">
        <v>25</v>
      </c>
      <c r="K42" s="77">
        <f t="shared" si="4"/>
        <v>1965</v>
      </c>
      <c r="L42" s="79">
        <v>1.0</v>
      </c>
      <c r="M42" s="79">
        <v>19.0</v>
      </c>
      <c r="N42" s="72">
        <f t="shared" si="5"/>
        <v>22</v>
      </c>
      <c r="O42" s="55"/>
      <c r="P42" s="64" t="s">
        <v>72</v>
      </c>
      <c r="Q42" s="55"/>
      <c r="R42" s="75">
        <f>MIN(Rules!$E$2,(MAX(H42/N42,N42/H42)))</f>
        <v>1.090909091</v>
      </c>
      <c r="S42" s="75">
        <f>VLOOKUP(B42,Rules!A:B,2,FALSE)</f>
        <v>40</v>
      </c>
      <c r="T42" s="55"/>
      <c r="U42" s="76">
        <f>1/(10^(-(E42+(IF(P42="Y",Rules!$I$2,0))-K42)/Rules!$E$12)+1)</f>
        <v>0.7580617294</v>
      </c>
      <c r="V42" s="75">
        <f t="shared" si="6"/>
        <v>11</v>
      </c>
      <c r="W42" s="75">
        <f t="shared" si="7"/>
        <v>-11</v>
      </c>
      <c r="X42" s="55"/>
      <c r="Y42" s="55"/>
      <c r="Z42" s="55"/>
      <c r="AA42" s="77">
        <f t="shared" ref="AA42:BL42" si="46">IF($D42=AA$1,$E42+$V42,(IF($J42=AA$1,$K42+$W42,AA41)))</f>
        <v>1556</v>
      </c>
      <c r="AB42" s="77">
        <f t="shared" si="46"/>
        <v>666</v>
      </c>
      <c r="AC42" s="77">
        <f t="shared" si="46"/>
        <v>1554</v>
      </c>
      <c r="AD42" s="77">
        <f t="shared" si="46"/>
        <v>212</v>
      </c>
      <c r="AE42" s="77">
        <f t="shared" si="46"/>
        <v>2131</v>
      </c>
      <c r="AF42" s="77">
        <f t="shared" si="46"/>
        <v>2074</v>
      </c>
      <c r="AG42" s="77">
        <f t="shared" si="46"/>
        <v>1157</v>
      </c>
      <c r="AH42" s="77">
        <f t="shared" si="46"/>
        <v>993</v>
      </c>
      <c r="AI42" s="77">
        <f t="shared" si="46"/>
        <v>1204</v>
      </c>
      <c r="AJ42" s="77">
        <f t="shared" si="46"/>
        <v>1833</v>
      </c>
      <c r="AK42" s="77">
        <f t="shared" si="46"/>
        <v>504</v>
      </c>
      <c r="AL42" s="77">
        <f t="shared" si="46"/>
        <v>717</v>
      </c>
      <c r="AM42" s="77">
        <f t="shared" si="46"/>
        <v>2102</v>
      </c>
      <c r="AN42" s="77">
        <f t="shared" si="46"/>
        <v>1311</v>
      </c>
      <c r="AO42" s="77">
        <f t="shared" si="46"/>
        <v>1186</v>
      </c>
      <c r="AP42" s="77">
        <f t="shared" si="46"/>
        <v>2157</v>
      </c>
      <c r="AQ42" s="77">
        <f t="shared" si="46"/>
        <v>265</v>
      </c>
      <c r="AR42" s="77">
        <f t="shared" si="46"/>
        <v>1480</v>
      </c>
      <c r="AS42" s="77">
        <f t="shared" si="46"/>
        <v>304</v>
      </c>
      <c r="AT42" s="77">
        <f t="shared" si="46"/>
        <v>2415</v>
      </c>
      <c r="AU42" s="77">
        <f t="shared" si="46"/>
        <v>926</v>
      </c>
      <c r="AV42" s="77">
        <f t="shared" si="46"/>
        <v>416</v>
      </c>
      <c r="AW42" s="77">
        <f t="shared" si="46"/>
        <v>484</v>
      </c>
      <c r="AX42" s="77">
        <f t="shared" si="46"/>
        <v>835</v>
      </c>
      <c r="AY42" s="77">
        <f t="shared" si="46"/>
        <v>1245</v>
      </c>
      <c r="AZ42" s="77">
        <f t="shared" si="46"/>
        <v>533</v>
      </c>
      <c r="BA42" s="77">
        <f t="shared" si="46"/>
        <v>0</v>
      </c>
      <c r="BB42" s="77">
        <f t="shared" si="46"/>
        <v>1514</v>
      </c>
      <c r="BC42" s="77">
        <f t="shared" si="46"/>
        <v>796</v>
      </c>
      <c r="BD42" s="77">
        <f t="shared" si="46"/>
        <v>846</v>
      </c>
      <c r="BE42" s="77">
        <f t="shared" si="46"/>
        <v>638</v>
      </c>
      <c r="BF42" s="77">
        <f t="shared" si="46"/>
        <v>2079</v>
      </c>
      <c r="BG42" s="77">
        <f t="shared" si="46"/>
        <v>893</v>
      </c>
      <c r="BH42" s="77">
        <f t="shared" si="46"/>
        <v>176</v>
      </c>
      <c r="BI42" s="77">
        <f t="shared" si="46"/>
        <v>1954</v>
      </c>
      <c r="BJ42" s="77">
        <f t="shared" si="46"/>
        <v>1522</v>
      </c>
      <c r="BK42" s="77">
        <f t="shared" si="46"/>
        <v>1853</v>
      </c>
      <c r="BL42" s="77">
        <f t="shared" si="46"/>
        <v>903</v>
      </c>
    </row>
    <row r="43" ht="13.5" customHeight="1">
      <c r="A43" s="67">
        <v>45347.0</v>
      </c>
      <c r="B43" s="68" t="s">
        <v>71</v>
      </c>
      <c r="C43" s="55"/>
      <c r="D43" s="81" t="s">
        <v>22</v>
      </c>
      <c r="E43" s="77">
        <f t="shared" si="2"/>
        <v>2157</v>
      </c>
      <c r="F43" s="78">
        <v>1.0</v>
      </c>
      <c r="G43" s="78">
        <v>26.0</v>
      </c>
      <c r="H43" s="72">
        <f t="shared" si="3"/>
        <v>29</v>
      </c>
      <c r="I43" s="55"/>
      <c r="J43" s="82" t="s">
        <v>27</v>
      </c>
      <c r="K43" s="77">
        <f t="shared" si="4"/>
        <v>1514</v>
      </c>
      <c r="L43" s="79">
        <v>1.0</v>
      </c>
      <c r="M43" s="79">
        <v>19.0</v>
      </c>
      <c r="N43" s="72">
        <f t="shared" si="5"/>
        <v>22</v>
      </c>
      <c r="O43" s="55"/>
      <c r="P43" s="64" t="s">
        <v>72</v>
      </c>
      <c r="Q43" s="55"/>
      <c r="R43" s="75">
        <f>MIN(Rules!$E$2,(MAX(H43/N43,N43/H43)))</f>
        <v>1.318181818</v>
      </c>
      <c r="S43" s="75">
        <f>VLOOKUP(B43,Rules!A:B,2,FALSE)</f>
        <v>40</v>
      </c>
      <c r="T43" s="55"/>
      <c r="U43" s="76">
        <f>1/(10^(-(E43+(IF(P43="Y",Rules!$I$2,0))-K43)/Rules!$E$12)+1)</f>
        <v>0.9747141663</v>
      </c>
      <c r="V43" s="75">
        <f t="shared" si="6"/>
        <v>1</v>
      </c>
      <c r="W43" s="75">
        <f t="shared" si="7"/>
        <v>-1</v>
      </c>
      <c r="X43" s="55"/>
      <c r="Y43" s="55"/>
      <c r="Z43" s="55"/>
      <c r="AA43" s="77">
        <f t="shared" ref="AA43:BL43" si="47">IF($D43=AA$1,$E43+$V43,(IF($J43=AA$1,$K43+$W43,AA42)))</f>
        <v>1556</v>
      </c>
      <c r="AB43" s="77">
        <f t="shared" si="47"/>
        <v>666</v>
      </c>
      <c r="AC43" s="77">
        <f t="shared" si="47"/>
        <v>1554</v>
      </c>
      <c r="AD43" s="77">
        <f t="shared" si="47"/>
        <v>212</v>
      </c>
      <c r="AE43" s="77">
        <f t="shared" si="47"/>
        <v>2131</v>
      </c>
      <c r="AF43" s="77">
        <f t="shared" si="47"/>
        <v>2074</v>
      </c>
      <c r="AG43" s="77">
        <f t="shared" si="47"/>
        <v>1157</v>
      </c>
      <c r="AH43" s="77">
        <f t="shared" si="47"/>
        <v>993</v>
      </c>
      <c r="AI43" s="77">
        <f t="shared" si="47"/>
        <v>1204</v>
      </c>
      <c r="AJ43" s="77">
        <f t="shared" si="47"/>
        <v>1833</v>
      </c>
      <c r="AK43" s="77">
        <f t="shared" si="47"/>
        <v>504</v>
      </c>
      <c r="AL43" s="77">
        <f t="shared" si="47"/>
        <v>717</v>
      </c>
      <c r="AM43" s="77">
        <f t="shared" si="47"/>
        <v>2102</v>
      </c>
      <c r="AN43" s="77">
        <f t="shared" si="47"/>
        <v>1311</v>
      </c>
      <c r="AO43" s="77">
        <f t="shared" si="47"/>
        <v>1186</v>
      </c>
      <c r="AP43" s="77">
        <f t="shared" si="47"/>
        <v>2158</v>
      </c>
      <c r="AQ43" s="77">
        <f t="shared" si="47"/>
        <v>265</v>
      </c>
      <c r="AR43" s="77">
        <f t="shared" si="47"/>
        <v>1480</v>
      </c>
      <c r="AS43" s="77">
        <f t="shared" si="47"/>
        <v>304</v>
      </c>
      <c r="AT43" s="77">
        <f t="shared" si="47"/>
        <v>2415</v>
      </c>
      <c r="AU43" s="77">
        <f t="shared" si="47"/>
        <v>926</v>
      </c>
      <c r="AV43" s="77">
        <f t="shared" si="47"/>
        <v>416</v>
      </c>
      <c r="AW43" s="77">
        <f t="shared" si="47"/>
        <v>484</v>
      </c>
      <c r="AX43" s="77">
        <f t="shared" si="47"/>
        <v>835</v>
      </c>
      <c r="AY43" s="77">
        <f t="shared" si="47"/>
        <v>1245</v>
      </c>
      <c r="AZ43" s="77">
        <f t="shared" si="47"/>
        <v>533</v>
      </c>
      <c r="BA43" s="77">
        <f t="shared" si="47"/>
        <v>0</v>
      </c>
      <c r="BB43" s="77">
        <f t="shared" si="47"/>
        <v>1513</v>
      </c>
      <c r="BC43" s="77">
        <f t="shared" si="47"/>
        <v>796</v>
      </c>
      <c r="BD43" s="77">
        <f t="shared" si="47"/>
        <v>846</v>
      </c>
      <c r="BE43" s="77">
        <f t="shared" si="47"/>
        <v>638</v>
      </c>
      <c r="BF43" s="77">
        <f t="shared" si="47"/>
        <v>2079</v>
      </c>
      <c r="BG43" s="77">
        <f t="shared" si="47"/>
        <v>893</v>
      </c>
      <c r="BH43" s="77">
        <f t="shared" si="47"/>
        <v>176</v>
      </c>
      <c r="BI43" s="77">
        <f t="shared" si="47"/>
        <v>1954</v>
      </c>
      <c r="BJ43" s="77">
        <f t="shared" si="47"/>
        <v>1522</v>
      </c>
      <c r="BK43" s="77">
        <f t="shared" si="47"/>
        <v>1853</v>
      </c>
      <c r="BL43" s="77">
        <f t="shared" si="47"/>
        <v>903</v>
      </c>
    </row>
    <row r="44" ht="13.5" customHeight="1">
      <c r="A44" s="67">
        <v>45347.0</v>
      </c>
      <c r="B44" s="68" t="s">
        <v>71</v>
      </c>
      <c r="C44" s="55"/>
      <c r="D44" s="81" t="s">
        <v>24</v>
      </c>
      <c r="E44" s="77">
        <f t="shared" si="2"/>
        <v>1853</v>
      </c>
      <c r="F44" s="78">
        <v>1.0</v>
      </c>
      <c r="G44" s="78">
        <v>13.0</v>
      </c>
      <c r="H44" s="72">
        <f t="shared" si="3"/>
        <v>16</v>
      </c>
      <c r="I44" s="55"/>
      <c r="J44" s="82" t="s">
        <v>21</v>
      </c>
      <c r="K44" s="77">
        <f t="shared" si="4"/>
        <v>2131</v>
      </c>
      <c r="L44" s="79">
        <v>0.0</v>
      </c>
      <c r="M44" s="79">
        <v>16.0</v>
      </c>
      <c r="N44" s="72">
        <f t="shared" si="5"/>
        <v>16</v>
      </c>
      <c r="O44" s="55"/>
      <c r="P44" s="64" t="s">
        <v>72</v>
      </c>
      <c r="Q44" s="55"/>
      <c r="R44" s="75">
        <f>MIN(Rules!$E$2,(MAX(H44/N44,N44/H44)))</f>
        <v>1</v>
      </c>
      <c r="S44" s="75">
        <f>VLOOKUP(B44,Rules!A:B,2,FALSE)</f>
        <v>40</v>
      </c>
      <c r="T44" s="55"/>
      <c r="U44" s="76">
        <f>1/(10^(-(E44+(IF(P44="Y",Rules!$I$2,0))-K44)/Rules!$E$12)+1)</f>
        <v>0.3567583556</v>
      </c>
      <c r="V44" s="75">
        <f t="shared" si="6"/>
        <v>6</v>
      </c>
      <c r="W44" s="75">
        <f t="shared" si="7"/>
        <v>-6</v>
      </c>
      <c r="X44" s="55"/>
      <c r="Y44" s="55"/>
      <c r="Z44" s="55"/>
      <c r="AA44" s="77">
        <f t="shared" ref="AA44:BL44" si="48">IF($D44=AA$1,$E44+$V44,(IF($J44=AA$1,$K44+$W44,AA43)))</f>
        <v>1556</v>
      </c>
      <c r="AB44" s="77">
        <f t="shared" si="48"/>
        <v>666</v>
      </c>
      <c r="AC44" s="77">
        <f t="shared" si="48"/>
        <v>1554</v>
      </c>
      <c r="AD44" s="77">
        <f t="shared" si="48"/>
        <v>212</v>
      </c>
      <c r="AE44" s="77">
        <f t="shared" si="48"/>
        <v>2125</v>
      </c>
      <c r="AF44" s="77">
        <f t="shared" si="48"/>
        <v>2074</v>
      </c>
      <c r="AG44" s="77">
        <f t="shared" si="48"/>
        <v>1157</v>
      </c>
      <c r="AH44" s="77">
        <f t="shared" si="48"/>
        <v>993</v>
      </c>
      <c r="AI44" s="77">
        <f t="shared" si="48"/>
        <v>1204</v>
      </c>
      <c r="AJ44" s="77">
        <f t="shared" si="48"/>
        <v>1833</v>
      </c>
      <c r="AK44" s="77">
        <f t="shared" si="48"/>
        <v>504</v>
      </c>
      <c r="AL44" s="77">
        <f t="shared" si="48"/>
        <v>717</v>
      </c>
      <c r="AM44" s="77">
        <f t="shared" si="48"/>
        <v>2102</v>
      </c>
      <c r="AN44" s="77">
        <f t="shared" si="48"/>
        <v>1311</v>
      </c>
      <c r="AO44" s="77">
        <f t="shared" si="48"/>
        <v>1186</v>
      </c>
      <c r="AP44" s="77">
        <f t="shared" si="48"/>
        <v>2158</v>
      </c>
      <c r="AQ44" s="77">
        <f t="shared" si="48"/>
        <v>265</v>
      </c>
      <c r="AR44" s="77">
        <f t="shared" si="48"/>
        <v>1480</v>
      </c>
      <c r="AS44" s="77">
        <f t="shared" si="48"/>
        <v>304</v>
      </c>
      <c r="AT44" s="77">
        <f t="shared" si="48"/>
        <v>2415</v>
      </c>
      <c r="AU44" s="77">
        <f t="shared" si="48"/>
        <v>926</v>
      </c>
      <c r="AV44" s="77">
        <f t="shared" si="48"/>
        <v>416</v>
      </c>
      <c r="AW44" s="77">
        <f t="shared" si="48"/>
        <v>484</v>
      </c>
      <c r="AX44" s="77">
        <f t="shared" si="48"/>
        <v>835</v>
      </c>
      <c r="AY44" s="77">
        <f t="shared" si="48"/>
        <v>1245</v>
      </c>
      <c r="AZ44" s="77">
        <f t="shared" si="48"/>
        <v>533</v>
      </c>
      <c r="BA44" s="77">
        <f t="shared" si="48"/>
        <v>0</v>
      </c>
      <c r="BB44" s="77">
        <f t="shared" si="48"/>
        <v>1513</v>
      </c>
      <c r="BC44" s="77">
        <f t="shared" si="48"/>
        <v>796</v>
      </c>
      <c r="BD44" s="77">
        <f t="shared" si="48"/>
        <v>846</v>
      </c>
      <c r="BE44" s="77">
        <f t="shared" si="48"/>
        <v>638</v>
      </c>
      <c r="BF44" s="77">
        <f t="shared" si="48"/>
        <v>2079</v>
      </c>
      <c r="BG44" s="77">
        <f t="shared" si="48"/>
        <v>893</v>
      </c>
      <c r="BH44" s="77">
        <f t="shared" si="48"/>
        <v>176</v>
      </c>
      <c r="BI44" s="77">
        <f t="shared" si="48"/>
        <v>1954</v>
      </c>
      <c r="BJ44" s="77">
        <f t="shared" si="48"/>
        <v>1522</v>
      </c>
      <c r="BK44" s="77">
        <f t="shared" si="48"/>
        <v>1859</v>
      </c>
      <c r="BL44" s="77">
        <f t="shared" si="48"/>
        <v>903</v>
      </c>
    </row>
    <row r="45" ht="13.5" customHeight="1">
      <c r="A45" s="67">
        <v>45347.0</v>
      </c>
      <c r="B45" s="68" t="s">
        <v>71</v>
      </c>
      <c r="C45" s="55"/>
      <c r="D45" s="81" t="s">
        <v>30</v>
      </c>
      <c r="E45" s="77">
        <f t="shared" si="2"/>
        <v>1556</v>
      </c>
      <c r="F45" s="78">
        <v>1.0</v>
      </c>
      <c r="G45" s="78">
        <v>13.0</v>
      </c>
      <c r="H45" s="72">
        <f t="shared" si="3"/>
        <v>16</v>
      </c>
      <c r="I45" s="55"/>
      <c r="J45" s="82" t="s">
        <v>23</v>
      </c>
      <c r="K45" s="77">
        <f t="shared" si="4"/>
        <v>2102</v>
      </c>
      <c r="L45" s="79">
        <v>2.0</v>
      </c>
      <c r="M45" s="79">
        <v>35.0</v>
      </c>
      <c r="N45" s="72">
        <f t="shared" si="5"/>
        <v>41</v>
      </c>
      <c r="O45" s="55"/>
      <c r="P45" s="64" t="s">
        <v>72</v>
      </c>
      <c r="Q45" s="55"/>
      <c r="R45" s="75">
        <f>MIN(Rules!$E$2,(MAX(H45/N45,N45/H45)))</f>
        <v>2</v>
      </c>
      <c r="S45" s="75">
        <f>VLOOKUP(B45,Rules!A:B,2,FALSE)</f>
        <v>40</v>
      </c>
      <c r="T45" s="55"/>
      <c r="U45" s="76">
        <f>1/(10^(-(E45+(IF(P45="Y",Rules!$I$2,0))-K45)/Rules!$E$12)+1)</f>
        <v>0.13899679</v>
      </c>
      <c r="V45" s="75">
        <f t="shared" si="6"/>
        <v>-11</v>
      </c>
      <c r="W45" s="75">
        <f t="shared" si="7"/>
        <v>11</v>
      </c>
      <c r="X45" s="55"/>
      <c r="Y45" s="55"/>
      <c r="Z45" s="55"/>
      <c r="AA45" s="77">
        <f t="shared" ref="AA45:BL45" si="49">IF($D45=AA$1,$E45+$V45,(IF($J45=AA$1,$K45+$W45,AA44)))</f>
        <v>1545</v>
      </c>
      <c r="AB45" s="77">
        <f t="shared" si="49"/>
        <v>666</v>
      </c>
      <c r="AC45" s="77">
        <f t="shared" si="49"/>
        <v>1554</v>
      </c>
      <c r="AD45" s="77">
        <f t="shared" si="49"/>
        <v>212</v>
      </c>
      <c r="AE45" s="77">
        <f t="shared" si="49"/>
        <v>2125</v>
      </c>
      <c r="AF45" s="77">
        <f t="shared" si="49"/>
        <v>2074</v>
      </c>
      <c r="AG45" s="77">
        <f t="shared" si="49"/>
        <v>1157</v>
      </c>
      <c r="AH45" s="77">
        <f t="shared" si="49"/>
        <v>993</v>
      </c>
      <c r="AI45" s="77">
        <f t="shared" si="49"/>
        <v>1204</v>
      </c>
      <c r="AJ45" s="77">
        <f t="shared" si="49"/>
        <v>1833</v>
      </c>
      <c r="AK45" s="77">
        <f t="shared" si="49"/>
        <v>504</v>
      </c>
      <c r="AL45" s="77">
        <f t="shared" si="49"/>
        <v>717</v>
      </c>
      <c r="AM45" s="77">
        <f t="shared" si="49"/>
        <v>2113</v>
      </c>
      <c r="AN45" s="77">
        <f t="shared" si="49"/>
        <v>1311</v>
      </c>
      <c r="AO45" s="77">
        <f t="shared" si="49"/>
        <v>1186</v>
      </c>
      <c r="AP45" s="77">
        <f t="shared" si="49"/>
        <v>2158</v>
      </c>
      <c r="AQ45" s="77">
        <f t="shared" si="49"/>
        <v>265</v>
      </c>
      <c r="AR45" s="77">
        <f t="shared" si="49"/>
        <v>1480</v>
      </c>
      <c r="AS45" s="77">
        <f t="shared" si="49"/>
        <v>304</v>
      </c>
      <c r="AT45" s="77">
        <f t="shared" si="49"/>
        <v>2415</v>
      </c>
      <c r="AU45" s="77">
        <f t="shared" si="49"/>
        <v>926</v>
      </c>
      <c r="AV45" s="77">
        <f t="shared" si="49"/>
        <v>416</v>
      </c>
      <c r="AW45" s="77">
        <f t="shared" si="49"/>
        <v>484</v>
      </c>
      <c r="AX45" s="77">
        <f t="shared" si="49"/>
        <v>835</v>
      </c>
      <c r="AY45" s="77">
        <f t="shared" si="49"/>
        <v>1245</v>
      </c>
      <c r="AZ45" s="77">
        <f t="shared" si="49"/>
        <v>533</v>
      </c>
      <c r="BA45" s="77">
        <f t="shared" si="49"/>
        <v>0</v>
      </c>
      <c r="BB45" s="77">
        <f t="shared" si="49"/>
        <v>1513</v>
      </c>
      <c r="BC45" s="77">
        <f t="shared" si="49"/>
        <v>796</v>
      </c>
      <c r="BD45" s="77">
        <f t="shared" si="49"/>
        <v>846</v>
      </c>
      <c r="BE45" s="77">
        <f t="shared" si="49"/>
        <v>638</v>
      </c>
      <c r="BF45" s="77">
        <f t="shared" si="49"/>
        <v>2079</v>
      </c>
      <c r="BG45" s="77">
        <f t="shared" si="49"/>
        <v>893</v>
      </c>
      <c r="BH45" s="77">
        <f t="shared" si="49"/>
        <v>176</v>
      </c>
      <c r="BI45" s="77">
        <f t="shared" si="49"/>
        <v>1954</v>
      </c>
      <c r="BJ45" s="77">
        <f t="shared" si="49"/>
        <v>1522</v>
      </c>
      <c r="BK45" s="77">
        <f t="shared" si="49"/>
        <v>1859</v>
      </c>
      <c r="BL45" s="77">
        <f t="shared" si="49"/>
        <v>903</v>
      </c>
    </row>
    <row r="46" ht="13.5" customHeight="1">
      <c r="A46" s="67">
        <v>45347.0</v>
      </c>
      <c r="B46" s="68" t="s">
        <v>71</v>
      </c>
      <c r="C46" s="55"/>
      <c r="D46" s="81" t="s">
        <v>33</v>
      </c>
      <c r="E46" s="77">
        <f t="shared" si="2"/>
        <v>1204</v>
      </c>
      <c r="F46" s="78">
        <v>1.0</v>
      </c>
      <c r="G46" s="78">
        <v>24.0</v>
      </c>
      <c r="H46" s="72">
        <f t="shared" si="3"/>
        <v>27</v>
      </c>
      <c r="I46" s="55"/>
      <c r="J46" s="82" t="s">
        <v>29</v>
      </c>
      <c r="K46" s="77">
        <f t="shared" si="4"/>
        <v>1186</v>
      </c>
      <c r="L46" s="79">
        <v>1.0</v>
      </c>
      <c r="M46" s="79">
        <v>24.0</v>
      </c>
      <c r="N46" s="72">
        <f t="shared" si="5"/>
        <v>27</v>
      </c>
      <c r="O46" s="55"/>
      <c r="P46" s="64" t="s">
        <v>72</v>
      </c>
      <c r="Q46" s="55"/>
      <c r="R46" s="75">
        <f>MIN(Rules!$E$2,(MAX(H46/N46,N46/H46)))</f>
        <v>1</v>
      </c>
      <c r="S46" s="75">
        <f>VLOOKUP(B46,Rules!A:B,2,FALSE)</f>
        <v>40</v>
      </c>
      <c r="T46" s="55"/>
      <c r="U46" s="76">
        <f>1/(10^(-(E46+(IF(P46="Y",Rules!$I$2,0))-K46)/Rules!$E$12)+1)</f>
        <v>0.6843139489</v>
      </c>
      <c r="V46" s="75">
        <f t="shared" si="6"/>
        <v>-7</v>
      </c>
      <c r="W46" s="75">
        <f t="shared" si="7"/>
        <v>7</v>
      </c>
      <c r="X46" s="55"/>
      <c r="Y46" s="55"/>
      <c r="Z46" s="55"/>
      <c r="AA46" s="77">
        <f t="shared" ref="AA46:BL46" si="50">IF($D46=AA$1,$E46+$V46,(IF($J46=AA$1,$K46+$W46,AA45)))</f>
        <v>1545</v>
      </c>
      <c r="AB46" s="77">
        <f t="shared" si="50"/>
        <v>666</v>
      </c>
      <c r="AC46" s="77">
        <f t="shared" si="50"/>
        <v>1554</v>
      </c>
      <c r="AD46" s="77">
        <f t="shared" si="50"/>
        <v>212</v>
      </c>
      <c r="AE46" s="77">
        <f t="shared" si="50"/>
        <v>2125</v>
      </c>
      <c r="AF46" s="77">
        <f t="shared" si="50"/>
        <v>2074</v>
      </c>
      <c r="AG46" s="77">
        <f t="shared" si="50"/>
        <v>1157</v>
      </c>
      <c r="AH46" s="77">
        <f t="shared" si="50"/>
        <v>993</v>
      </c>
      <c r="AI46" s="77">
        <f t="shared" si="50"/>
        <v>1197</v>
      </c>
      <c r="AJ46" s="77">
        <f t="shared" si="50"/>
        <v>1833</v>
      </c>
      <c r="AK46" s="77">
        <f t="shared" si="50"/>
        <v>504</v>
      </c>
      <c r="AL46" s="77">
        <f t="shared" si="50"/>
        <v>717</v>
      </c>
      <c r="AM46" s="77">
        <f t="shared" si="50"/>
        <v>2113</v>
      </c>
      <c r="AN46" s="77">
        <f t="shared" si="50"/>
        <v>1311</v>
      </c>
      <c r="AO46" s="77">
        <f t="shared" si="50"/>
        <v>1193</v>
      </c>
      <c r="AP46" s="77">
        <f t="shared" si="50"/>
        <v>2158</v>
      </c>
      <c r="AQ46" s="77">
        <f t="shared" si="50"/>
        <v>265</v>
      </c>
      <c r="AR46" s="77">
        <f t="shared" si="50"/>
        <v>1480</v>
      </c>
      <c r="AS46" s="77">
        <f t="shared" si="50"/>
        <v>304</v>
      </c>
      <c r="AT46" s="77">
        <f t="shared" si="50"/>
        <v>2415</v>
      </c>
      <c r="AU46" s="77">
        <f t="shared" si="50"/>
        <v>926</v>
      </c>
      <c r="AV46" s="77">
        <f t="shared" si="50"/>
        <v>416</v>
      </c>
      <c r="AW46" s="77">
        <f t="shared" si="50"/>
        <v>484</v>
      </c>
      <c r="AX46" s="77">
        <f t="shared" si="50"/>
        <v>835</v>
      </c>
      <c r="AY46" s="77">
        <f t="shared" si="50"/>
        <v>1245</v>
      </c>
      <c r="AZ46" s="77">
        <f t="shared" si="50"/>
        <v>533</v>
      </c>
      <c r="BA46" s="77">
        <f t="shared" si="50"/>
        <v>0</v>
      </c>
      <c r="BB46" s="77">
        <f t="shared" si="50"/>
        <v>1513</v>
      </c>
      <c r="BC46" s="77">
        <f t="shared" si="50"/>
        <v>796</v>
      </c>
      <c r="BD46" s="77">
        <f t="shared" si="50"/>
        <v>846</v>
      </c>
      <c r="BE46" s="77">
        <f t="shared" si="50"/>
        <v>638</v>
      </c>
      <c r="BF46" s="77">
        <f t="shared" si="50"/>
        <v>2079</v>
      </c>
      <c r="BG46" s="77">
        <f t="shared" si="50"/>
        <v>893</v>
      </c>
      <c r="BH46" s="77">
        <f t="shared" si="50"/>
        <v>176</v>
      </c>
      <c r="BI46" s="77">
        <f t="shared" si="50"/>
        <v>1954</v>
      </c>
      <c r="BJ46" s="77">
        <f t="shared" si="50"/>
        <v>1522</v>
      </c>
      <c r="BK46" s="77">
        <f t="shared" si="50"/>
        <v>1859</v>
      </c>
      <c r="BL46" s="77">
        <f t="shared" si="50"/>
        <v>903</v>
      </c>
    </row>
    <row r="47" ht="13.5" customHeight="1">
      <c r="A47" s="67">
        <v>45347.0</v>
      </c>
      <c r="B47" s="68" t="s">
        <v>71</v>
      </c>
      <c r="C47" s="55"/>
      <c r="D47" s="81" t="s">
        <v>34</v>
      </c>
      <c r="E47" s="77">
        <f t="shared" si="2"/>
        <v>1311</v>
      </c>
      <c r="F47" s="78">
        <v>3.0</v>
      </c>
      <c r="G47" s="78">
        <v>14.0</v>
      </c>
      <c r="H47" s="72">
        <f t="shared" si="3"/>
        <v>23</v>
      </c>
      <c r="I47" s="55"/>
      <c r="J47" s="82" t="s">
        <v>38</v>
      </c>
      <c r="K47" s="77">
        <f t="shared" si="4"/>
        <v>1245</v>
      </c>
      <c r="L47" s="79">
        <v>0.0</v>
      </c>
      <c r="M47" s="79">
        <v>16.0</v>
      </c>
      <c r="N47" s="72">
        <f t="shared" si="5"/>
        <v>16</v>
      </c>
      <c r="O47" s="55"/>
      <c r="P47" s="64" t="s">
        <v>72</v>
      </c>
      <c r="Q47" s="55"/>
      <c r="R47" s="75">
        <f>MIN(Rules!$E$2,(MAX(H47/N47,N47/H47)))</f>
        <v>1.4375</v>
      </c>
      <c r="S47" s="75">
        <f>VLOOKUP(B47,Rules!A:B,2,FALSE)</f>
        <v>40</v>
      </c>
      <c r="T47" s="55"/>
      <c r="U47" s="76">
        <f>1/(10^(-(E47+(IF(P47="Y",Rules!$I$2,0))-K47)/Rules!$E$12)+1)</f>
        <v>0.7300185635</v>
      </c>
      <c r="V47" s="75">
        <f t="shared" si="6"/>
        <v>16</v>
      </c>
      <c r="W47" s="75">
        <f t="shared" si="7"/>
        <v>-16</v>
      </c>
      <c r="X47" s="55"/>
      <c r="Y47" s="55"/>
      <c r="Z47" s="55"/>
      <c r="AA47" s="77">
        <f t="shared" ref="AA47:BL47" si="51">IF($D47=AA$1,$E47+$V47,(IF($J47=AA$1,$K47+$W47,AA46)))</f>
        <v>1545</v>
      </c>
      <c r="AB47" s="77">
        <f t="shared" si="51"/>
        <v>666</v>
      </c>
      <c r="AC47" s="77">
        <f t="shared" si="51"/>
        <v>1554</v>
      </c>
      <c r="AD47" s="77">
        <f t="shared" si="51"/>
        <v>212</v>
      </c>
      <c r="AE47" s="77">
        <f t="shared" si="51"/>
        <v>2125</v>
      </c>
      <c r="AF47" s="77">
        <f t="shared" si="51"/>
        <v>2074</v>
      </c>
      <c r="AG47" s="77">
        <f t="shared" si="51"/>
        <v>1157</v>
      </c>
      <c r="AH47" s="77">
        <f t="shared" si="51"/>
        <v>993</v>
      </c>
      <c r="AI47" s="77">
        <f t="shared" si="51"/>
        <v>1197</v>
      </c>
      <c r="AJ47" s="77">
        <f t="shared" si="51"/>
        <v>1833</v>
      </c>
      <c r="AK47" s="77">
        <f t="shared" si="51"/>
        <v>504</v>
      </c>
      <c r="AL47" s="77">
        <f t="shared" si="51"/>
        <v>717</v>
      </c>
      <c r="AM47" s="77">
        <f t="shared" si="51"/>
        <v>2113</v>
      </c>
      <c r="AN47" s="77">
        <f t="shared" si="51"/>
        <v>1327</v>
      </c>
      <c r="AO47" s="77">
        <f t="shared" si="51"/>
        <v>1193</v>
      </c>
      <c r="AP47" s="77">
        <f t="shared" si="51"/>
        <v>2158</v>
      </c>
      <c r="AQ47" s="77">
        <f t="shared" si="51"/>
        <v>265</v>
      </c>
      <c r="AR47" s="77">
        <f t="shared" si="51"/>
        <v>1480</v>
      </c>
      <c r="AS47" s="77">
        <f t="shared" si="51"/>
        <v>304</v>
      </c>
      <c r="AT47" s="77">
        <f t="shared" si="51"/>
        <v>2415</v>
      </c>
      <c r="AU47" s="77">
        <f t="shared" si="51"/>
        <v>926</v>
      </c>
      <c r="AV47" s="77">
        <f t="shared" si="51"/>
        <v>416</v>
      </c>
      <c r="AW47" s="77">
        <f t="shared" si="51"/>
        <v>484</v>
      </c>
      <c r="AX47" s="77">
        <f t="shared" si="51"/>
        <v>835</v>
      </c>
      <c r="AY47" s="77">
        <f t="shared" si="51"/>
        <v>1229</v>
      </c>
      <c r="AZ47" s="77">
        <f t="shared" si="51"/>
        <v>533</v>
      </c>
      <c r="BA47" s="77">
        <f t="shared" si="51"/>
        <v>0</v>
      </c>
      <c r="BB47" s="77">
        <f t="shared" si="51"/>
        <v>1513</v>
      </c>
      <c r="BC47" s="77">
        <f t="shared" si="51"/>
        <v>796</v>
      </c>
      <c r="BD47" s="77">
        <f t="shared" si="51"/>
        <v>846</v>
      </c>
      <c r="BE47" s="77">
        <f t="shared" si="51"/>
        <v>638</v>
      </c>
      <c r="BF47" s="77">
        <f t="shared" si="51"/>
        <v>2079</v>
      </c>
      <c r="BG47" s="77">
        <f t="shared" si="51"/>
        <v>893</v>
      </c>
      <c r="BH47" s="77">
        <f t="shared" si="51"/>
        <v>176</v>
      </c>
      <c r="BI47" s="77">
        <f t="shared" si="51"/>
        <v>1954</v>
      </c>
      <c r="BJ47" s="77">
        <f t="shared" si="51"/>
        <v>1522</v>
      </c>
      <c r="BK47" s="77">
        <f t="shared" si="51"/>
        <v>1859</v>
      </c>
      <c r="BL47" s="77">
        <f t="shared" si="51"/>
        <v>903</v>
      </c>
    </row>
    <row r="48" ht="13.5" customHeight="1">
      <c r="A48" s="67">
        <v>45347.0</v>
      </c>
      <c r="B48" s="68" t="s">
        <v>71</v>
      </c>
      <c r="C48" s="55"/>
      <c r="D48" s="81" t="s">
        <v>40</v>
      </c>
      <c r="E48" s="77">
        <f t="shared" si="2"/>
        <v>903</v>
      </c>
      <c r="F48" s="78">
        <v>1.0</v>
      </c>
      <c r="G48" s="78">
        <v>15.0</v>
      </c>
      <c r="H48" s="72">
        <f t="shared" si="3"/>
        <v>18</v>
      </c>
      <c r="I48" s="55"/>
      <c r="J48" s="82" t="s">
        <v>41</v>
      </c>
      <c r="K48" s="77">
        <f t="shared" si="4"/>
        <v>796</v>
      </c>
      <c r="L48" s="79">
        <v>2.0</v>
      </c>
      <c r="M48" s="79">
        <v>12.0</v>
      </c>
      <c r="N48" s="72">
        <f t="shared" si="5"/>
        <v>18</v>
      </c>
      <c r="O48" s="55"/>
      <c r="P48" s="64" t="s">
        <v>72</v>
      </c>
      <c r="Q48" s="55"/>
      <c r="R48" s="75">
        <f>MIN(Rules!$E$2,(MAX(H48/N48,N48/H48)))</f>
        <v>1</v>
      </c>
      <c r="S48" s="75">
        <f>VLOOKUP(B48,Rules!A:B,2,FALSE)</f>
        <v>40</v>
      </c>
      <c r="T48" s="55"/>
      <c r="U48" s="76">
        <f>1/(10^(-(E48+(IF(P48="Y",Rules!$I$2,0))-K48)/Rules!$E$12)+1)</f>
        <v>0.7655816869</v>
      </c>
      <c r="V48" s="75">
        <f t="shared" si="6"/>
        <v>-11</v>
      </c>
      <c r="W48" s="75">
        <f t="shared" si="7"/>
        <v>11</v>
      </c>
      <c r="X48" s="55"/>
      <c r="Y48" s="55"/>
      <c r="Z48" s="55"/>
      <c r="AA48" s="77">
        <f t="shared" ref="AA48:BL48" si="52">IF($D48=AA$1,$E48+$V48,(IF($J48=AA$1,$K48+$W48,AA47)))</f>
        <v>1545</v>
      </c>
      <c r="AB48" s="77">
        <f t="shared" si="52"/>
        <v>666</v>
      </c>
      <c r="AC48" s="77">
        <f t="shared" si="52"/>
        <v>1554</v>
      </c>
      <c r="AD48" s="77">
        <f t="shared" si="52"/>
        <v>212</v>
      </c>
      <c r="AE48" s="77">
        <f t="shared" si="52"/>
        <v>2125</v>
      </c>
      <c r="AF48" s="77">
        <f t="shared" si="52"/>
        <v>2074</v>
      </c>
      <c r="AG48" s="77">
        <f t="shared" si="52"/>
        <v>1157</v>
      </c>
      <c r="AH48" s="77">
        <f t="shared" si="52"/>
        <v>993</v>
      </c>
      <c r="AI48" s="77">
        <f t="shared" si="52"/>
        <v>1197</v>
      </c>
      <c r="AJ48" s="77">
        <f t="shared" si="52"/>
        <v>1833</v>
      </c>
      <c r="AK48" s="77">
        <f t="shared" si="52"/>
        <v>504</v>
      </c>
      <c r="AL48" s="77">
        <f t="shared" si="52"/>
        <v>717</v>
      </c>
      <c r="AM48" s="77">
        <f t="shared" si="52"/>
        <v>2113</v>
      </c>
      <c r="AN48" s="77">
        <f t="shared" si="52"/>
        <v>1327</v>
      </c>
      <c r="AO48" s="77">
        <f t="shared" si="52"/>
        <v>1193</v>
      </c>
      <c r="AP48" s="77">
        <f t="shared" si="52"/>
        <v>2158</v>
      </c>
      <c r="AQ48" s="77">
        <f t="shared" si="52"/>
        <v>265</v>
      </c>
      <c r="AR48" s="77">
        <f t="shared" si="52"/>
        <v>1480</v>
      </c>
      <c r="AS48" s="77">
        <f t="shared" si="52"/>
        <v>304</v>
      </c>
      <c r="AT48" s="77">
        <f t="shared" si="52"/>
        <v>2415</v>
      </c>
      <c r="AU48" s="77">
        <f t="shared" si="52"/>
        <v>926</v>
      </c>
      <c r="AV48" s="77">
        <f t="shared" si="52"/>
        <v>416</v>
      </c>
      <c r="AW48" s="77">
        <f t="shared" si="52"/>
        <v>484</v>
      </c>
      <c r="AX48" s="77">
        <f t="shared" si="52"/>
        <v>835</v>
      </c>
      <c r="AY48" s="77">
        <f t="shared" si="52"/>
        <v>1229</v>
      </c>
      <c r="AZ48" s="77">
        <f t="shared" si="52"/>
        <v>533</v>
      </c>
      <c r="BA48" s="77">
        <f t="shared" si="52"/>
        <v>0</v>
      </c>
      <c r="BB48" s="77">
        <f t="shared" si="52"/>
        <v>1513</v>
      </c>
      <c r="BC48" s="77">
        <f t="shared" si="52"/>
        <v>807</v>
      </c>
      <c r="BD48" s="77">
        <f t="shared" si="52"/>
        <v>846</v>
      </c>
      <c r="BE48" s="77">
        <f t="shared" si="52"/>
        <v>638</v>
      </c>
      <c r="BF48" s="77">
        <f t="shared" si="52"/>
        <v>2079</v>
      </c>
      <c r="BG48" s="77">
        <f t="shared" si="52"/>
        <v>893</v>
      </c>
      <c r="BH48" s="77">
        <f t="shared" si="52"/>
        <v>176</v>
      </c>
      <c r="BI48" s="77">
        <f t="shared" si="52"/>
        <v>1954</v>
      </c>
      <c r="BJ48" s="77">
        <f t="shared" si="52"/>
        <v>1522</v>
      </c>
      <c r="BK48" s="77">
        <f t="shared" si="52"/>
        <v>1859</v>
      </c>
      <c r="BL48" s="77">
        <f t="shared" si="52"/>
        <v>892</v>
      </c>
    </row>
    <row r="49" ht="13.5" customHeight="1">
      <c r="A49" s="67">
        <v>45347.0</v>
      </c>
      <c r="B49" s="68" t="s">
        <v>71</v>
      </c>
      <c r="C49" s="55"/>
      <c r="D49" s="81" t="s">
        <v>35</v>
      </c>
      <c r="E49" s="77">
        <f t="shared" si="2"/>
        <v>1157</v>
      </c>
      <c r="F49" s="78">
        <v>1.0</v>
      </c>
      <c r="G49" s="78">
        <v>27.0</v>
      </c>
      <c r="H49" s="72">
        <f t="shared" si="3"/>
        <v>30</v>
      </c>
      <c r="I49" s="55"/>
      <c r="J49" s="82" t="s">
        <v>36</v>
      </c>
      <c r="K49" s="77">
        <f t="shared" si="4"/>
        <v>926</v>
      </c>
      <c r="L49" s="79">
        <v>2.0</v>
      </c>
      <c r="M49" s="79">
        <v>15.0</v>
      </c>
      <c r="N49" s="72">
        <f t="shared" si="5"/>
        <v>21</v>
      </c>
      <c r="O49" s="55"/>
      <c r="P49" s="64" t="s">
        <v>72</v>
      </c>
      <c r="Q49" s="55"/>
      <c r="R49" s="75">
        <f>MIN(Rules!$E$2,(MAX(H49/N49,N49/H49)))</f>
        <v>1.428571429</v>
      </c>
      <c r="S49" s="75">
        <f>VLOOKUP(B49,Rules!A:B,2,FALSE)</f>
        <v>40</v>
      </c>
      <c r="T49" s="55"/>
      <c r="U49" s="76">
        <f>1/(10^(-(E49+(IF(P49="Y",Rules!$I$2,0))-K49)/Rules!$E$12)+1)</f>
        <v>0.8525282659</v>
      </c>
      <c r="V49" s="75">
        <f t="shared" si="6"/>
        <v>8</v>
      </c>
      <c r="W49" s="75">
        <f t="shared" si="7"/>
        <v>-8</v>
      </c>
      <c r="X49" s="55"/>
      <c r="Y49" s="55"/>
      <c r="Z49" s="55"/>
      <c r="AA49" s="77">
        <f t="shared" ref="AA49:BL49" si="53">IF($D49=AA$1,$E49+$V49,(IF($J49=AA$1,$K49+$W49,AA48)))</f>
        <v>1545</v>
      </c>
      <c r="AB49" s="77">
        <f t="shared" si="53"/>
        <v>666</v>
      </c>
      <c r="AC49" s="77">
        <f t="shared" si="53"/>
        <v>1554</v>
      </c>
      <c r="AD49" s="77">
        <f t="shared" si="53"/>
        <v>212</v>
      </c>
      <c r="AE49" s="77">
        <f t="shared" si="53"/>
        <v>2125</v>
      </c>
      <c r="AF49" s="77">
        <f t="shared" si="53"/>
        <v>2074</v>
      </c>
      <c r="AG49" s="77">
        <f t="shared" si="53"/>
        <v>1165</v>
      </c>
      <c r="AH49" s="77">
        <f t="shared" si="53"/>
        <v>993</v>
      </c>
      <c r="AI49" s="77">
        <f t="shared" si="53"/>
        <v>1197</v>
      </c>
      <c r="AJ49" s="77">
        <f t="shared" si="53"/>
        <v>1833</v>
      </c>
      <c r="AK49" s="77">
        <f t="shared" si="53"/>
        <v>504</v>
      </c>
      <c r="AL49" s="77">
        <f t="shared" si="53"/>
        <v>717</v>
      </c>
      <c r="AM49" s="77">
        <f t="shared" si="53"/>
        <v>2113</v>
      </c>
      <c r="AN49" s="77">
        <f t="shared" si="53"/>
        <v>1327</v>
      </c>
      <c r="AO49" s="77">
        <f t="shared" si="53"/>
        <v>1193</v>
      </c>
      <c r="AP49" s="77">
        <f t="shared" si="53"/>
        <v>2158</v>
      </c>
      <c r="AQ49" s="77">
        <f t="shared" si="53"/>
        <v>265</v>
      </c>
      <c r="AR49" s="77">
        <f t="shared" si="53"/>
        <v>1480</v>
      </c>
      <c r="AS49" s="77">
        <f t="shared" si="53"/>
        <v>304</v>
      </c>
      <c r="AT49" s="77">
        <f t="shared" si="53"/>
        <v>2415</v>
      </c>
      <c r="AU49" s="77">
        <f t="shared" si="53"/>
        <v>918</v>
      </c>
      <c r="AV49" s="77">
        <f t="shared" si="53"/>
        <v>416</v>
      </c>
      <c r="AW49" s="77">
        <f t="shared" si="53"/>
        <v>484</v>
      </c>
      <c r="AX49" s="77">
        <f t="shared" si="53"/>
        <v>835</v>
      </c>
      <c r="AY49" s="77">
        <f t="shared" si="53"/>
        <v>1229</v>
      </c>
      <c r="AZ49" s="77">
        <f t="shared" si="53"/>
        <v>533</v>
      </c>
      <c r="BA49" s="77">
        <f t="shared" si="53"/>
        <v>0</v>
      </c>
      <c r="BB49" s="77">
        <f t="shared" si="53"/>
        <v>1513</v>
      </c>
      <c r="BC49" s="77">
        <f t="shared" si="53"/>
        <v>807</v>
      </c>
      <c r="BD49" s="77">
        <f t="shared" si="53"/>
        <v>846</v>
      </c>
      <c r="BE49" s="77">
        <f t="shared" si="53"/>
        <v>638</v>
      </c>
      <c r="BF49" s="77">
        <f t="shared" si="53"/>
        <v>2079</v>
      </c>
      <c r="BG49" s="77">
        <f t="shared" si="53"/>
        <v>893</v>
      </c>
      <c r="BH49" s="77">
        <f t="shared" si="53"/>
        <v>176</v>
      </c>
      <c r="BI49" s="77">
        <f t="shared" si="53"/>
        <v>1954</v>
      </c>
      <c r="BJ49" s="77">
        <f t="shared" si="53"/>
        <v>1522</v>
      </c>
      <c r="BK49" s="77">
        <f t="shared" si="53"/>
        <v>1859</v>
      </c>
      <c r="BL49" s="77">
        <f t="shared" si="53"/>
        <v>892</v>
      </c>
    </row>
    <row r="50" ht="13.5" customHeight="1">
      <c r="A50" s="67">
        <v>45347.0</v>
      </c>
      <c r="B50" s="68" t="s">
        <v>71</v>
      </c>
      <c r="C50" s="55"/>
      <c r="D50" s="81" t="s">
        <v>51</v>
      </c>
      <c r="E50" s="77">
        <f t="shared" si="2"/>
        <v>533</v>
      </c>
      <c r="F50" s="78">
        <v>0.0</v>
      </c>
      <c r="G50" s="78">
        <v>23.0</v>
      </c>
      <c r="H50" s="72">
        <f t="shared" si="3"/>
        <v>23</v>
      </c>
      <c r="I50" s="55"/>
      <c r="J50" s="82" t="s">
        <v>43</v>
      </c>
      <c r="K50" s="77">
        <f t="shared" si="4"/>
        <v>666</v>
      </c>
      <c r="L50" s="79">
        <v>0.0</v>
      </c>
      <c r="M50" s="79">
        <v>20.0</v>
      </c>
      <c r="N50" s="72">
        <f t="shared" si="5"/>
        <v>20</v>
      </c>
      <c r="O50" s="55"/>
      <c r="P50" s="64" t="s">
        <v>72</v>
      </c>
      <c r="Q50" s="55"/>
      <c r="R50" s="75">
        <f>MIN(Rules!$E$2,(MAX(H50/N50,N50/H50)))</f>
        <v>1.15</v>
      </c>
      <c r="S50" s="75">
        <f>VLOOKUP(B50,Rules!A:B,2,FALSE)</f>
        <v>40</v>
      </c>
      <c r="T50" s="55"/>
      <c r="U50" s="76">
        <f>1/(10^(-(E50+(IF(P50="Y",Rules!$I$2,0))-K50)/Rules!$E$12)+1)</f>
        <v>0.519561983</v>
      </c>
      <c r="V50" s="75">
        <f t="shared" si="6"/>
        <v>22</v>
      </c>
      <c r="W50" s="75">
        <f t="shared" si="7"/>
        <v>-22</v>
      </c>
      <c r="X50" s="55"/>
      <c r="Y50" s="55"/>
      <c r="Z50" s="55"/>
      <c r="AA50" s="77">
        <f t="shared" ref="AA50:BL50" si="54">IF($D50=AA$1,$E50+$V50,(IF($J50=AA$1,$K50+$W50,AA49)))</f>
        <v>1545</v>
      </c>
      <c r="AB50" s="77">
        <f t="shared" si="54"/>
        <v>644</v>
      </c>
      <c r="AC50" s="77">
        <f t="shared" si="54"/>
        <v>1554</v>
      </c>
      <c r="AD50" s="77">
        <f t="shared" si="54"/>
        <v>212</v>
      </c>
      <c r="AE50" s="77">
        <f t="shared" si="54"/>
        <v>2125</v>
      </c>
      <c r="AF50" s="77">
        <f t="shared" si="54"/>
        <v>2074</v>
      </c>
      <c r="AG50" s="77">
        <f t="shared" si="54"/>
        <v>1165</v>
      </c>
      <c r="AH50" s="77">
        <f t="shared" si="54"/>
        <v>993</v>
      </c>
      <c r="AI50" s="77">
        <f t="shared" si="54"/>
        <v>1197</v>
      </c>
      <c r="AJ50" s="77">
        <f t="shared" si="54"/>
        <v>1833</v>
      </c>
      <c r="AK50" s="77">
        <f t="shared" si="54"/>
        <v>504</v>
      </c>
      <c r="AL50" s="77">
        <f t="shared" si="54"/>
        <v>717</v>
      </c>
      <c r="AM50" s="77">
        <f t="shared" si="54"/>
        <v>2113</v>
      </c>
      <c r="AN50" s="77">
        <f t="shared" si="54"/>
        <v>1327</v>
      </c>
      <c r="AO50" s="77">
        <f t="shared" si="54"/>
        <v>1193</v>
      </c>
      <c r="AP50" s="77">
        <f t="shared" si="54"/>
        <v>2158</v>
      </c>
      <c r="AQ50" s="77">
        <f t="shared" si="54"/>
        <v>265</v>
      </c>
      <c r="AR50" s="77">
        <f t="shared" si="54"/>
        <v>1480</v>
      </c>
      <c r="AS50" s="77">
        <f t="shared" si="54"/>
        <v>304</v>
      </c>
      <c r="AT50" s="77">
        <f t="shared" si="54"/>
        <v>2415</v>
      </c>
      <c r="AU50" s="77">
        <f t="shared" si="54"/>
        <v>918</v>
      </c>
      <c r="AV50" s="77">
        <f t="shared" si="54"/>
        <v>416</v>
      </c>
      <c r="AW50" s="77">
        <f t="shared" si="54"/>
        <v>484</v>
      </c>
      <c r="AX50" s="77">
        <f t="shared" si="54"/>
        <v>835</v>
      </c>
      <c r="AY50" s="77">
        <f t="shared" si="54"/>
        <v>1229</v>
      </c>
      <c r="AZ50" s="77">
        <f t="shared" si="54"/>
        <v>555</v>
      </c>
      <c r="BA50" s="77">
        <f t="shared" si="54"/>
        <v>0</v>
      </c>
      <c r="BB50" s="77">
        <f t="shared" si="54"/>
        <v>1513</v>
      </c>
      <c r="BC50" s="77">
        <f t="shared" si="54"/>
        <v>807</v>
      </c>
      <c r="BD50" s="77">
        <f t="shared" si="54"/>
        <v>846</v>
      </c>
      <c r="BE50" s="77">
        <f t="shared" si="54"/>
        <v>638</v>
      </c>
      <c r="BF50" s="77">
        <f t="shared" si="54"/>
        <v>2079</v>
      </c>
      <c r="BG50" s="77">
        <f t="shared" si="54"/>
        <v>893</v>
      </c>
      <c r="BH50" s="77">
        <f t="shared" si="54"/>
        <v>176</v>
      </c>
      <c r="BI50" s="77">
        <f t="shared" si="54"/>
        <v>1954</v>
      </c>
      <c r="BJ50" s="77">
        <f t="shared" si="54"/>
        <v>1522</v>
      </c>
      <c r="BK50" s="77">
        <f t="shared" si="54"/>
        <v>1859</v>
      </c>
      <c r="BL50" s="77">
        <f t="shared" si="54"/>
        <v>892</v>
      </c>
    </row>
    <row r="51" ht="13.5" customHeight="1">
      <c r="A51" s="67">
        <v>45347.0</v>
      </c>
      <c r="B51" s="68" t="s">
        <v>71</v>
      </c>
      <c r="C51" s="55"/>
      <c r="D51" s="81" t="s">
        <v>39</v>
      </c>
      <c r="E51" s="77">
        <f t="shared" si="2"/>
        <v>835</v>
      </c>
      <c r="F51" s="78">
        <v>2.0</v>
      </c>
      <c r="G51" s="78">
        <v>17.0</v>
      </c>
      <c r="H51" s="72">
        <f t="shared" si="3"/>
        <v>23</v>
      </c>
      <c r="I51" s="55"/>
      <c r="J51" s="82" t="s">
        <v>49</v>
      </c>
      <c r="K51" s="77">
        <f t="shared" si="4"/>
        <v>212</v>
      </c>
      <c r="L51" s="79">
        <v>1.0</v>
      </c>
      <c r="M51" s="79">
        <v>13.0</v>
      </c>
      <c r="N51" s="72">
        <f t="shared" si="5"/>
        <v>16</v>
      </c>
      <c r="O51" s="55"/>
      <c r="P51" s="64" t="s">
        <v>72</v>
      </c>
      <c r="Q51" s="55"/>
      <c r="R51" s="75">
        <f>MIN(Rules!$E$2,(MAX(H51/N51,N51/H51)))</f>
        <v>1.4375</v>
      </c>
      <c r="S51" s="75">
        <f>VLOOKUP(B51,Rules!A:B,2,FALSE)</f>
        <v>40</v>
      </c>
      <c r="T51" s="55"/>
      <c r="U51" s="76">
        <f>1/(10^(-(E51+(IF(P51="Y",Rules!$I$2,0))-K51)/Rules!$E$12)+1)</f>
        <v>0.9723421069</v>
      </c>
      <c r="V51" s="75">
        <f t="shared" si="6"/>
        <v>2</v>
      </c>
      <c r="W51" s="75">
        <f t="shared" si="7"/>
        <v>-2</v>
      </c>
      <c r="X51" s="55"/>
      <c r="Y51" s="55"/>
      <c r="Z51" s="55"/>
      <c r="AA51" s="77">
        <f t="shared" ref="AA51:BL51" si="55">IF($D51=AA$1,$E51+$V51,(IF($J51=AA$1,$K51+$W51,AA50)))</f>
        <v>1545</v>
      </c>
      <c r="AB51" s="77">
        <f t="shared" si="55"/>
        <v>644</v>
      </c>
      <c r="AC51" s="77">
        <f t="shared" si="55"/>
        <v>1554</v>
      </c>
      <c r="AD51" s="77">
        <f t="shared" si="55"/>
        <v>210</v>
      </c>
      <c r="AE51" s="77">
        <f t="shared" si="55"/>
        <v>2125</v>
      </c>
      <c r="AF51" s="77">
        <f t="shared" si="55"/>
        <v>2074</v>
      </c>
      <c r="AG51" s="77">
        <f t="shared" si="55"/>
        <v>1165</v>
      </c>
      <c r="AH51" s="77">
        <f t="shared" si="55"/>
        <v>993</v>
      </c>
      <c r="AI51" s="77">
        <f t="shared" si="55"/>
        <v>1197</v>
      </c>
      <c r="AJ51" s="77">
        <f t="shared" si="55"/>
        <v>1833</v>
      </c>
      <c r="AK51" s="77">
        <f t="shared" si="55"/>
        <v>504</v>
      </c>
      <c r="AL51" s="77">
        <f t="shared" si="55"/>
        <v>717</v>
      </c>
      <c r="AM51" s="77">
        <f t="shared" si="55"/>
        <v>2113</v>
      </c>
      <c r="AN51" s="77">
        <f t="shared" si="55"/>
        <v>1327</v>
      </c>
      <c r="AO51" s="77">
        <f t="shared" si="55"/>
        <v>1193</v>
      </c>
      <c r="AP51" s="77">
        <f t="shared" si="55"/>
        <v>2158</v>
      </c>
      <c r="AQ51" s="77">
        <f t="shared" si="55"/>
        <v>265</v>
      </c>
      <c r="AR51" s="77">
        <f t="shared" si="55"/>
        <v>1480</v>
      </c>
      <c r="AS51" s="77">
        <f t="shared" si="55"/>
        <v>304</v>
      </c>
      <c r="AT51" s="77">
        <f t="shared" si="55"/>
        <v>2415</v>
      </c>
      <c r="AU51" s="77">
        <f t="shared" si="55"/>
        <v>918</v>
      </c>
      <c r="AV51" s="77">
        <f t="shared" si="55"/>
        <v>416</v>
      </c>
      <c r="AW51" s="77">
        <f t="shared" si="55"/>
        <v>484</v>
      </c>
      <c r="AX51" s="77">
        <f t="shared" si="55"/>
        <v>837</v>
      </c>
      <c r="AY51" s="77">
        <f t="shared" si="55"/>
        <v>1229</v>
      </c>
      <c r="AZ51" s="77">
        <f t="shared" si="55"/>
        <v>555</v>
      </c>
      <c r="BA51" s="77">
        <f t="shared" si="55"/>
        <v>0</v>
      </c>
      <c r="BB51" s="77">
        <f t="shared" si="55"/>
        <v>1513</v>
      </c>
      <c r="BC51" s="77">
        <f t="shared" si="55"/>
        <v>807</v>
      </c>
      <c r="BD51" s="77">
        <f t="shared" si="55"/>
        <v>846</v>
      </c>
      <c r="BE51" s="77">
        <f t="shared" si="55"/>
        <v>638</v>
      </c>
      <c r="BF51" s="77">
        <f t="shared" si="55"/>
        <v>2079</v>
      </c>
      <c r="BG51" s="77">
        <f t="shared" si="55"/>
        <v>893</v>
      </c>
      <c r="BH51" s="77">
        <f t="shared" si="55"/>
        <v>176</v>
      </c>
      <c r="BI51" s="77">
        <f t="shared" si="55"/>
        <v>1954</v>
      </c>
      <c r="BJ51" s="77">
        <f t="shared" si="55"/>
        <v>1522</v>
      </c>
      <c r="BK51" s="77">
        <f t="shared" si="55"/>
        <v>1859</v>
      </c>
      <c r="BL51" s="77">
        <f t="shared" si="55"/>
        <v>892</v>
      </c>
    </row>
    <row r="52" ht="13.5" customHeight="1">
      <c r="A52" s="67">
        <v>45347.0</v>
      </c>
      <c r="B52" s="68" t="s">
        <v>71</v>
      </c>
      <c r="C52" s="55"/>
      <c r="D52" s="81" t="s">
        <v>47</v>
      </c>
      <c r="E52" s="77">
        <f t="shared" si="2"/>
        <v>484</v>
      </c>
      <c r="F52" s="78">
        <v>3.0</v>
      </c>
      <c r="G52" s="78">
        <v>17.0</v>
      </c>
      <c r="H52" s="72">
        <f t="shared" si="3"/>
        <v>26</v>
      </c>
      <c r="I52" s="55"/>
      <c r="J52" s="82" t="s">
        <v>44</v>
      </c>
      <c r="K52" s="77">
        <f t="shared" si="4"/>
        <v>846</v>
      </c>
      <c r="L52" s="79">
        <v>5.0</v>
      </c>
      <c r="M52" s="79">
        <v>19.0</v>
      </c>
      <c r="N52" s="72">
        <f t="shared" si="5"/>
        <v>34</v>
      </c>
      <c r="O52" s="55"/>
      <c r="P52" s="64" t="s">
        <v>72</v>
      </c>
      <c r="Q52" s="55"/>
      <c r="R52" s="75">
        <f>MIN(Rules!$E$2,(MAX(H52/N52,N52/H52)))</f>
        <v>1.307692308</v>
      </c>
      <c r="S52" s="75">
        <f>VLOOKUP(B52,Rules!A:B,2,FALSE)</f>
        <v>40</v>
      </c>
      <c r="T52" s="55"/>
      <c r="U52" s="76">
        <f>1/(10^(-(E52+(IF(P52="Y",Rules!$I$2,0))-K52)/Rules!$E$12)+1)</f>
        <v>0.2736273404</v>
      </c>
      <c r="V52" s="75">
        <f t="shared" si="6"/>
        <v>-14</v>
      </c>
      <c r="W52" s="75">
        <f t="shared" si="7"/>
        <v>14</v>
      </c>
      <c r="X52" s="55"/>
      <c r="Y52" s="55"/>
      <c r="Z52" s="55"/>
      <c r="AA52" s="77">
        <f t="shared" ref="AA52:BL52" si="56">IF($D52=AA$1,$E52+$V52,(IF($J52=AA$1,$K52+$W52,AA51)))</f>
        <v>1545</v>
      </c>
      <c r="AB52" s="77">
        <f t="shared" si="56"/>
        <v>644</v>
      </c>
      <c r="AC52" s="77">
        <f t="shared" si="56"/>
        <v>1554</v>
      </c>
      <c r="AD52" s="77">
        <f t="shared" si="56"/>
        <v>210</v>
      </c>
      <c r="AE52" s="77">
        <f t="shared" si="56"/>
        <v>2125</v>
      </c>
      <c r="AF52" s="77">
        <f t="shared" si="56"/>
        <v>2074</v>
      </c>
      <c r="AG52" s="77">
        <f t="shared" si="56"/>
        <v>1165</v>
      </c>
      <c r="AH52" s="77">
        <f t="shared" si="56"/>
        <v>993</v>
      </c>
      <c r="AI52" s="77">
        <f t="shared" si="56"/>
        <v>1197</v>
      </c>
      <c r="AJ52" s="77">
        <f t="shared" si="56"/>
        <v>1833</v>
      </c>
      <c r="AK52" s="77">
        <f t="shared" si="56"/>
        <v>504</v>
      </c>
      <c r="AL52" s="77">
        <f t="shared" si="56"/>
        <v>717</v>
      </c>
      <c r="AM52" s="77">
        <f t="shared" si="56"/>
        <v>2113</v>
      </c>
      <c r="AN52" s="77">
        <f t="shared" si="56"/>
        <v>1327</v>
      </c>
      <c r="AO52" s="77">
        <f t="shared" si="56"/>
        <v>1193</v>
      </c>
      <c r="AP52" s="77">
        <f t="shared" si="56"/>
        <v>2158</v>
      </c>
      <c r="AQ52" s="77">
        <f t="shared" si="56"/>
        <v>265</v>
      </c>
      <c r="AR52" s="77">
        <f t="shared" si="56"/>
        <v>1480</v>
      </c>
      <c r="AS52" s="77">
        <f t="shared" si="56"/>
        <v>304</v>
      </c>
      <c r="AT52" s="77">
        <f t="shared" si="56"/>
        <v>2415</v>
      </c>
      <c r="AU52" s="77">
        <f t="shared" si="56"/>
        <v>918</v>
      </c>
      <c r="AV52" s="77">
        <f t="shared" si="56"/>
        <v>416</v>
      </c>
      <c r="AW52" s="77">
        <f t="shared" si="56"/>
        <v>470</v>
      </c>
      <c r="AX52" s="77">
        <f t="shared" si="56"/>
        <v>837</v>
      </c>
      <c r="AY52" s="77">
        <f t="shared" si="56"/>
        <v>1229</v>
      </c>
      <c r="AZ52" s="77">
        <f t="shared" si="56"/>
        <v>555</v>
      </c>
      <c r="BA52" s="77">
        <f t="shared" si="56"/>
        <v>0</v>
      </c>
      <c r="BB52" s="77">
        <f t="shared" si="56"/>
        <v>1513</v>
      </c>
      <c r="BC52" s="77">
        <f t="shared" si="56"/>
        <v>807</v>
      </c>
      <c r="BD52" s="77">
        <f t="shared" si="56"/>
        <v>860</v>
      </c>
      <c r="BE52" s="77">
        <f t="shared" si="56"/>
        <v>638</v>
      </c>
      <c r="BF52" s="77">
        <f t="shared" si="56"/>
        <v>2079</v>
      </c>
      <c r="BG52" s="77">
        <f t="shared" si="56"/>
        <v>893</v>
      </c>
      <c r="BH52" s="77">
        <f t="shared" si="56"/>
        <v>176</v>
      </c>
      <c r="BI52" s="77">
        <f t="shared" si="56"/>
        <v>1954</v>
      </c>
      <c r="BJ52" s="77">
        <f t="shared" si="56"/>
        <v>1522</v>
      </c>
      <c r="BK52" s="77">
        <f t="shared" si="56"/>
        <v>1859</v>
      </c>
      <c r="BL52" s="77">
        <f t="shared" si="56"/>
        <v>892</v>
      </c>
    </row>
    <row r="53" ht="13.5" customHeight="1">
      <c r="A53" s="67">
        <v>45360.0</v>
      </c>
      <c r="B53" s="68" t="s">
        <v>71</v>
      </c>
      <c r="C53" s="55"/>
      <c r="D53" s="81" t="s">
        <v>20</v>
      </c>
      <c r="E53" s="77">
        <f t="shared" si="2"/>
        <v>2415</v>
      </c>
      <c r="F53" s="78">
        <v>0.0</v>
      </c>
      <c r="G53" s="78">
        <v>26.0</v>
      </c>
      <c r="H53" s="72">
        <f t="shared" si="3"/>
        <v>26</v>
      </c>
      <c r="I53" s="55"/>
      <c r="J53" s="82" t="s">
        <v>18</v>
      </c>
      <c r="K53" s="77">
        <f t="shared" si="4"/>
        <v>2079</v>
      </c>
      <c r="L53" s="79">
        <v>3.0</v>
      </c>
      <c r="M53" s="79">
        <v>16.0</v>
      </c>
      <c r="N53" s="72">
        <f t="shared" si="5"/>
        <v>25</v>
      </c>
      <c r="O53" s="55"/>
      <c r="P53" s="64" t="s">
        <v>72</v>
      </c>
      <c r="Q53" s="55"/>
      <c r="R53" s="75">
        <f>MIN(Rules!$E$2,(MAX(H53/N53,N53/H53)))</f>
        <v>1.04</v>
      </c>
      <c r="S53" s="75">
        <f>VLOOKUP(B53,Rules!A:B,2,FALSE)</f>
        <v>40</v>
      </c>
      <c r="T53" s="55"/>
      <c r="U53" s="76">
        <f>1/(10^(-(E53+(IF(P53="Y",Rules!$I$2,0))-K53)/Rules!$E$12)+1)</f>
        <v>0.903620218</v>
      </c>
      <c r="V53" s="75">
        <f t="shared" si="6"/>
        <v>4</v>
      </c>
      <c r="W53" s="75">
        <f t="shared" si="7"/>
        <v>-4</v>
      </c>
      <c r="X53" s="55"/>
      <c r="Y53" s="55"/>
      <c r="Z53" s="55"/>
      <c r="AA53" s="77">
        <f t="shared" ref="AA53:BL53" si="57">IF($D53=AA$1,$E53+$V53,(IF($J53=AA$1,$K53+$W53,AA52)))</f>
        <v>1545</v>
      </c>
      <c r="AB53" s="77">
        <f t="shared" si="57"/>
        <v>644</v>
      </c>
      <c r="AC53" s="77">
        <f t="shared" si="57"/>
        <v>1554</v>
      </c>
      <c r="AD53" s="77">
        <f t="shared" si="57"/>
        <v>210</v>
      </c>
      <c r="AE53" s="77">
        <f t="shared" si="57"/>
        <v>2125</v>
      </c>
      <c r="AF53" s="77">
        <f t="shared" si="57"/>
        <v>2074</v>
      </c>
      <c r="AG53" s="77">
        <f t="shared" si="57"/>
        <v>1165</v>
      </c>
      <c r="AH53" s="77">
        <f t="shared" si="57"/>
        <v>993</v>
      </c>
      <c r="AI53" s="77">
        <f t="shared" si="57"/>
        <v>1197</v>
      </c>
      <c r="AJ53" s="77">
        <f t="shared" si="57"/>
        <v>1833</v>
      </c>
      <c r="AK53" s="77">
        <f t="shared" si="57"/>
        <v>504</v>
      </c>
      <c r="AL53" s="77">
        <f t="shared" si="57"/>
        <v>717</v>
      </c>
      <c r="AM53" s="77">
        <f t="shared" si="57"/>
        <v>2113</v>
      </c>
      <c r="AN53" s="77">
        <f t="shared" si="57"/>
        <v>1327</v>
      </c>
      <c r="AO53" s="77">
        <f t="shared" si="57"/>
        <v>1193</v>
      </c>
      <c r="AP53" s="77">
        <f t="shared" si="57"/>
        <v>2158</v>
      </c>
      <c r="AQ53" s="77">
        <f t="shared" si="57"/>
        <v>265</v>
      </c>
      <c r="AR53" s="77">
        <f t="shared" si="57"/>
        <v>1480</v>
      </c>
      <c r="AS53" s="77">
        <f t="shared" si="57"/>
        <v>304</v>
      </c>
      <c r="AT53" s="77">
        <f t="shared" si="57"/>
        <v>2419</v>
      </c>
      <c r="AU53" s="77">
        <f t="shared" si="57"/>
        <v>918</v>
      </c>
      <c r="AV53" s="77">
        <f t="shared" si="57"/>
        <v>416</v>
      </c>
      <c r="AW53" s="77">
        <f t="shared" si="57"/>
        <v>470</v>
      </c>
      <c r="AX53" s="77">
        <f t="shared" si="57"/>
        <v>837</v>
      </c>
      <c r="AY53" s="77">
        <f t="shared" si="57"/>
        <v>1229</v>
      </c>
      <c r="AZ53" s="77">
        <f t="shared" si="57"/>
        <v>555</v>
      </c>
      <c r="BA53" s="77">
        <f t="shared" si="57"/>
        <v>0</v>
      </c>
      <c r="BB53" s="77">
        <f t="shared" si="57"/>
        <v>1513</v>
      </c>
      <c r="BC53" s="77">
        <f t="shared" si="57"/>
        <v>807</v>
      </c>
      <c r="BD53" s="77">
        <f t="shared" si="57"/>
        <v>860</v>
      </c>
      <c r="BE53" s="77">
        <f t="shared" si="57"/>
        <v>638</v>
      </c>
      <c r="BF53" s="77">
        <f t="shared" si="57"/>
        <v>2075</v>
      </c>
      <c r="BG53" s="77">
        <f t="shared" si="57"/>
        <v>893</v>
      </c>
      <c r="BH53" s="77">
        <f t="shared" si="57"/>
        <v>176</v>
      </c>
      <c r="BI53" s="77">
        <f t="shared" si="57"/>
        <v>1954</v>
      </c>
      <c r="BJ53" s="77">
        <f t="shared" si="57"/>
        <v>1522</v>
      </c>
      <c r="BK53" s="77">
        <f t="shared" si="57"/>
        <v>1859</v>
      </c>
      <c r="BL53" s="77">
        <f t="shared" si="57"/>
        <v>892</v>
      </c>
    </row>
    <row r="54" ht="13.5" customHeight="1">
      <c r="A54" s="67">
        <v>45360.0</v>
      </c>
      <c r="B54" s="68" t="s">
        <v>71</v>
      </c>
      <c r="C54" s="55"/>
      <c r="D54" s="81" t="s">
        <v>32</v>
      </c>
      <c r="E54" s="77">
        <f t="shared" si="2"/>
        <v>1522</v>
      </c>
      <c r="F54" s="78">
        <v>2.0</v>
      </c>
      <c r="G54" s="78">
        <v>18.0</v>
      </c>
      <c r="H54" s="72">
        <f t="shared" si="3"/>
        <v>24</v>
      </c>
      <c r="I54" s="55"/>
      <c r="J54" s="82" t="s">
        <v>30</v>
      </c>
      <c r="K54" s="77">
        <f t="shared" si="4"/>
        <v>1545</v>
      </c>
      <c r="L54" s="79">
        <v>1.0</v>
      </c>
      <c r="M54" s="79">
        <v>15.0</v>
      </c>
      <c r="N54" s="72">
        <f t="shared" si="5"/>
        <v>18</v>
      </c>
      <c r="O54" s="55"/>
      <c r="P54" s="64" t="s">
        <v>72</v>
      </c>
      <c r="Q54" s="55"/>
      <c r="R54" s="75">
        <f>MIN(Rules!$E$2,(MAX(H54/N54,N54/H54)))</f>
        <v>1.333333333</v>
      </c>
      <c r="S54" s="75">
        <f>VLOOKUP(B54,Rules!A:B,2,FALSE)</f>
        <v>40</v>
      </c>
      <c r="T54" s="55"/>
      <c r="U54" s="76">
        <f>1/(10^(-(E54+(IF(P54="Y",Rules!$I$2,0))-K54)/Rules!$E$12)+1)</f>
        <v>0.6421841458</v>
      </c>
      <c r="V54" s="75">
        <f t="shared" si="6"/>
        <v>19</v>
      </c>
      <c r="W54" s="75">
        <f t="shared" si="7"/>
        <v>-19</v>
      </c>
      <c r="X54" s="55"/>
      <c r="Y54" s="55"/>
      <c r="Z54" s="55"/>
      <c r="AA54" s="77">
        <f t="shared" ref="AA54:BL54" si="58">IF($D54=AA$1,$E54+$V54,(IF($J54=AA$1,$K54+$W54,AA53)))</f>
        <v>1526</v>
      </c>
      <c r="AB54" s="77">
        <f t="shared" si="58"/>
        <v>644</v>
      </c>
      <c r="AC54" s="77">
        <f t="shared" si="58"/>
        <v>1554</v>
      </c>
      <c r="AD54" s="77">
        <f t="shared" si="58"/>
        <v>210</v>
      </c>
      <c r="AE54" s="77">
        <f t="shared" si="58"/>
        <v>2125</v>
      </c>
      <c r="AF54" s="77">
        <f t="shared" si="58"/>
        <v>2074</v>
      </c>
      <c r="AG54" s="77">
        <f t="shared" si="58"/>
        <v>1165</v>
      </c>
      <c r="AH54" s="77">
        <f t="shared" si="58"/>
        <v>993</v>
      </c>
      <c r="AI54" s="77">
        <f t="shared" si="58"/>
        <v>1197</v>
      </c>
      <c r="AJ54" s="77">
        <f t="shared" si="58"/>
        <v>1833</v>
      </c>
      <c r="AK54" s="77">
        <f t="shared" si="58"/>
        <v>504</v>
      </c>
      <c r="AL54" s="77">
        <f t="shared" si="58"/>
        <v>717</v>
      </c>
      <c r="AM54" s="77">
        <f t="shared" si="58"/>
        <v>2113</v>
      </c>
      <c r="AN54" s="77">
        <f t="shared" si="58"/>
        <v>1327</v>
      </c>
      <c r="AO54" s="77">
        <f t="shared" si="58"/>
        <v>1193</v>
      </c>
      <c r="AP54" s="77">
        <f t="shared" si="58"/>
        <v>2158</v>
      </c>
      <c r="AQ54" s="77">
        <f t="shared" si="58"/>
        <v>265</v>
      </c>
      <c r="AR54" s="77">
        <f t="shared" si="58"/>
        <v>1480</v>
      </c>
      <c r="AS54" s="77">
        <f t="shared" si="58"/>
        <v>304</v>
      </c>
      <c r="AT54" s="77">
        <f t="shared" si="58"/>
        <v>2419</v>
      </c>
      <c r="AU54" s="77">
        <f t="shared" si="58"/>
        <v>918</v>
      </c>
      <c r="AV54" s="77">
        <f t="shared" si="58"/>
        <v>416</v>
      </c>
      <c r="AW54" s="77">
        <f t="shared" si="58"/>
        <v>470</v>
      </c>
      <c r="AX54" s="77">
        <f t="shared" si="58"/>
        <v>837</v>
      </c>
      <c r="AY54" s="77">
        <f t="shared" si="58"/>
        <v>1229</v>
      </c>
      <c r="AZ54" s="77">
        <f t="shared" si="58"/>
        <v>555</v>
      </c>
      <c r="BA54" s="77">
        <f t="shared" si="58"/>
        <v>0</v>
      </c>
      <c r="BB54" s="77">
        <f t="shared" si="58"/>
        <v>1513</v>
      </c>
      <c r="BC54" s="77">
        <f t="shared" si="58"/>
        <v>807</v>
      </c>
      <c r="BD54" s="77">
        <f t="shared" si="58"/>
        <v>860</v>
      </c>
      <c r="BE54" s="77">
        <f t="shared" si="58"/>
        <v>638</v>
      </c>
      <c r="BF54" s="77">
        <f t="shared" si="58"/>
        <v>2075</v>
      </c>
      <c r="BG54" s="77">
        <f t="shared" si="58"/>
        <v>893</v>
      </c>
      <c r="BH54" s="77">
        <f t="shared" si="58"/>
        <v>176</v>
      </c>
      <c r="BI54" s="77">
        <f t="shared" si="58"/>
        <v>1954</v>
      </c>
      <c r="BJ54" s="77">
        <f t="shared" si="58"/>
        <v>1541</v>
      </c>
      <c r="BK54" s="77">
        <f t="shared" si="58"/>
        <v>1859</v>
      </c>
      <c r="BL54" s="77">
        <f t="shared" si="58"/>
        <v>892</v>
      </c>
    </row>
    <row r="55" ht="13.5" customHeight="1">
      <c r="A55" s="67">
        <v>45360.0</v>
      </c>
      <c r="B55" s="68" t="s">
        <v>71</v>
      </c>
      <c r="C55" s="55"/>
      <c r="D55" s="81" t="s">
        <v>29</v>
      </c>
      <c r="E55" s="77">
        <f t="shared" si="2"/>
        <v>1193</v>
      </c>
      <c r="F55" s="78">
        <v>1.0</v>
      </c>
      <c r="G55" s="78">
        <v>21.0</v>
      </c>
      <c r="H55" s="72">
        <f t="shared" si="3"/>
        <v>24</v>
      </c>
      <c r="I55" s="55"/>
      <c r="J55" s="82" t="s">
        <v>34</v>
      </c>
      <c r="K55" s="77">
        <f t="shared" si="4"/>
        <v>1327</v>
      </c>
      <c r="L55" s="79">
        <v>1.0</v>
      </c>
      <c r="M55" s="79">
        <v>14.0</v>
      </c>
      <c r="N55" s="72">
        <f t="shared" si="5"/>
        <v>17</v>
      </c>
      <c r="O55" s="55"/>
      <c r="P55" s="64" t="s">
        <v>72</v>
      </c>
      <c r="Q55" s="55"/>
      <c r="R55" s="75">
        <f>MIN(Rules!$E$2,(MAX(H55/N55,N55/H55)))</f>
        <v>1.411764706</v>
      </c>
      <c r="S55" s="75">
        <f>VLOOKUP(B55,Rules!A:B,2,FALSE)</f>
        <v>40</v>
      </c>
      <c r="T55" s="55"/>
      <c r="U55" s="76">
        <f>1/(10^(-(E55+(IF(P55="Y",Rules!$I$2,0))-K55)/Rules!$E$12)+1)</f>
        <v>0.5184123512</v>
      </c>
      <c r="V55" s="75">
        <f t="shared" si="6"/>
        <v>27</v>
      </c>
      <c r="W55" s="75">
        <f t="shared" si="7"/>
        <v>-27</v>
      </c>
      <c r="X55" s="55"/>
      <c r="Y55" s="55"/>
      <c r="Z55" s="55"/>
      <c r="AA55" s="77">
        <f t="shared" ref="AA55:BL55" si="59">IF($D55=AA$1,$E55+$V55,(IF($J55=AA$1,$K55+$W55,AA54)))</f>
        <v>1526</v>
      </c>
      <c r="AB55" s="77">
        <f t="shared" si="59"/>
        <v>644</v>
      </c>
      <c r="AC55" s="77">
        <f t="shared" si="59"/>
        <v>1554</v>
      </c>
      <c r="AD55" s="77">
        <f t="shared" si="59"/>
        <v>210</v>
      </c>
      <c r="AE55" s="77">
        <f t="shared" si="59"/>
        <v>2125</v>
      </c>
      <c r="AF55" s="77">
        <f t="shared" si="59"/>
        <v>2074</v>
      </c>
      <c r="AG55" s="77">
        <f t="shared" si="59"/>
        <v>1165</v>
      </c>
      <c r="AH55" s="77">
        <f t="shared" si="59"/>
        <v>993</v>
      </c>
      <c r="AI55" s="77">
        <f t="shared" si="59"/>
        <v>1197</v>
      </c>
      <c r="AJ55" s="77">
        <f t="shared" si="59"/>
        <v>1833</v>
      </c>
      <c r="AK55" s="77">
        <f t="shared" si="59"/>
        <v>504</v>
      </c>
      <c r="AL55" s="77">
        <f t="shared" si="59"/>
        <v>717</v>
      </c>
      <c r="AM55" s="77">
        <f t="shared" si="59"/>
        <v>2113</v>
      </c>
      <c r="AN55" s="77">
        <f t="shared" si="59"/>
        <v>1300</v>
      </c>
      <c r="AO55" s="77">
        <f t="shared" si="59"/>
        <v>1220</v>
      </c>
      <c r="AP55" s="77">
        <f t="shared" si="59"/>
        <v>2158</v>
      </c>
      <c r="AQ55" s="77">
        <f t="shared" si="59"/>
        <v>265</v>
      </c>
      <c r="AR55" s="77">
        <f t="shared" si="59"/>
        <v>1480</v>
      </c>
      <c r="AS55" s="77">
        <f t="shared" si="59"/>
        <v>304</v>
      </c>
      <c r="AT55" s="77">
        <f t="shared" si="59"/>
        <v>2419</v>
      </c>
      <c r="AU55" s="77">
        <f t="shared" si="59"/>
        <v>918</v>
      </c>
      <c r="AV55" s="77">
        <f t="shared" si="59"/>
        <v>416</v>
      </c>
      <c r="AW55" s="77">
        <f t="shared" si="59"/>
        <v>470</v>
      </c>
      <c r="AX55" s="77">
        <f t="shared" si="59"/>
        <v>837</v>
      </c>
      <c r="AY55" s="77">
        <f t="shared" si="59"/>
        <v>1229</v>
      </c>
      <c r="AZ55" s="77">
        <f t="shared" si="59"/>
        <v>555</v>
      </c>
      <c r="BA55" s="77">
        <f t="shared" si="59"/>
        <v>0</v>
      </c>
      <c r="BB55" s="77">
        <f t="shared" si="59"/>
        <v>1513</v>
      </c>
      <c r="BC55" s="77">
        <f t="shared" si="59"/>
        <v>807</v>
      </c>
      <c r="BD55" s="77">
        <f t="shared" si="59"/>
        <v>860</v>
      </c>
      <c r="BE55" s="77">
        <f t="shared" si="59"/>
        <v>638</v>
      </c>
      <c r="BF55" s="77">
        <f t="shared" si="59"/>
        <v>2075</v>
      </c>
      <c r="BG55" s="77">
        <f t="shared" si="59"/>
        <v>893</v>
      </c>
      <c r="BH55" s="77">
        <f t="shared" si="59"/>
        <v>176</v>
      </c>
      <c r="BI55" s="77">
        <f t="shared" si="59"/>
        <v>1954</v>
      </c>
      <c r="BJ55" s="77">
        <f t="shared" si="59"/>
        <v>1541</v>
      </c>
      <c r="BK55" s="77">
        <f t="shared" si="59"/>
        <v>1859</v>
      </c>
      <c r="BL55" s="77">
        <f t="shared" si="59"/>
        <v>892</v>
      </c>
    </row>
    <row r="56" ht="13.5" customHeight="1">
      <c r="A56" s="67">
        <v>45360.0</v>
      </c>
      <c r="B56" s="68" t="s">
        <v>71</v>
      </c>
      <c r="C56" s="55"/>
      <c r="D56" s="81" t="s">
        <v>49</v>
      </c>
      <c r="E56" s="77">
        <f t="shared" si="2"/>
        <v>210</v>
      </c>
      <c r="F56" s="78">
        <v>2.0</v>
      </c>
      <c r="G56" s="78">
        <v>13.0</v>
      </c>
      <c r="H56" s="72">
        <f t="shared" si="3"/>
        <v>19</v>
      </c>
      <c r="I56" s="55"/>
      <c r="J56" s="82" t="s">
        <v>43</v>
      </c>
      <c r="K56" s="77">
        <f t="shared" si="4"/>
        <v>644</v>
      </c>
      <c r="L56" s="79">
        <v>0.0</v>
      </c>
      <c r="M56" s="79">
        <v>16.0</v>
      </c>
      <c r="N56" s="72">
        <f t="shared" si="5"/>
        <v>16</v>
      </c>
      <c r="O56" s="55"/>
      <c r="P56" s="64" t="s">
        <v>72</v>
      </c>
      <c r="Q56" s="55"/>
      <c r="R56" s="75">
        <f>MIN(Rules!$E$2,(MAX(H56/N56,N56/H56)))</f>
        <v>1.1875</v>
      </c>
      <c r="S56" s="75">
        <f>VLOOKUP(B56,Rules!A:B,2,FALSE)</f>
        <v>40</v>
      </c>
      <c r="T56" s="55"/>
      <c r="U56" s="76">
        <f>1/(10^(-(E56+(IF(P56="Y",Rules!$I$2,0))-K56)/Rules!$E$12)+1)</f>
        <v>0.2128437678</v>
      </c>
      <c r="V56" s="75">
        <f t="shared" si="6"/>
        <v>37</v>
      </c>
      <c r="W56" s="75">
        <f t="shared" si="7"/>
        <v>-37</v>
      </c>
      <c r="X56" s="55"/>
      <c r="Y56" s="55"/>
      <c r="Z56" s="55"/>
      <c r="AA56" s="77">
        <f t="shared" ref="AA56:BL56" si="60">IF($D56=AA$1,$E56+$V56,(IF($J56=AA$1,$K56+$W56,AA55)))</f>
        <v>1526</v>
      </c>
      <c r="AB56" s="77">
        <f t="shared" si="60"/>
        <v>607</v>
      </c>
      <c r="AC56" s="77">
        <f t="shared" si="60"/>
        <v>1554</v>
      </c>
      <c r="AD56" s="77">
        <f t="shared" si="60"/>
        <v>247</v>
      </c>
      <c r="AE56" s="77">
        <f t="shared" si="60"/>
        <v>2125</v>
      </c>
      <c r="AF56" s="77">
        <f t="shared" si="60"/>
        <v>2074</v>
      </c>
      <c r="AG56" s="77">
        <f t="shared" si="60"/>
        <v>1165</v>
      </c>
      <c r="AH56" s="77">
        <f t="shared" si="60"/>
        <v>993</v>
      </c>
      <c r="AI56" s="77">
        <f t="shared" si="60"/>
        <v>1197</v>
      </c>
      <c r="AJ56" s="77">
        <f t="shared" si="60"/>
        <v>1833</v>
      </c>
      <c r="AK56" s="77">
        <f t="shared" si="60"/>
        <v>504</v>
      </c>
      <c r="AL56" s="77">
        <f t="shared" si="60"/>
        <v>717</v>
      </c>
      <c r="AM56" s="77">
        <f t="shared" si="60"/>
        <v>2113</v>
      </c>
      <c r="AN56" s="77">
        <f t="shared" si="60"/>
        <v>1300</v>
      </c>
      <c r="AO56" s="77">
        <f t="shared" si="60"/>
        <v>1220</v>
      </c>
      <c r="AP56" s="77">
        <f t="shared" si="60"/>
        <v>2158</v>
      </c>
      <c r="AQ56" s="77">
        <f t="shared" si="60"/>
        <v>265</v>
      </c>
      <c r="AR56" s="77">
        <f t="shared" si="60"/>
        <v>1480</v>
      </c>
      <c r="AS56" s="77">
        <f t="shared" si="60"/>
        <v>304</v>
      </c>
      <c r="AT56" s="77">
        <f t="shared" si="60"/>
        <v>2419</v>
      </c>
      <c r="AU56" s="77">
        <f t="shared" si="60"/>
        <v>918</v>
      </c>
      <c r="AV56" s="77">
        <f t="shared" si="60"/>
        <v>416</v>
      </c>
      <c r="AW56" s="77">
        <f t="shared" si="60"/>
        <v>470</v>
      </c>
      <c r="AX56" s="77">
        <f t="shared" si="60"/>
        <v>837</v>
      </c>
      <c r="AY56" s="77">
        <f t="shared" si="60"/>
        <v>1229</v>
      </c>
      <c r="AZ56" s="77">
        <f t="shared" si="60"/>
        <v>555</v>
      </c>
      <c r="BA56" s="77">
        <f t="shared" si="60"/>
        <v>0</v>
      </c>
      <c r="BB56" s="77">
        <f t="shared" si="60"/>
        <v>1513</v>
      </c>
      <c r="BC56" s="77">
        <f t="shared" si="60"/>
        <v>807</v>
      </c>
      <c r="BD56" s="77">
        <f t="shared" si="60"/>
        <v>860</v>
      </c>
      <c r="BE56" s="77">
        <f t="shared" si="60"/>
        <v>638</v>
      </c>
      <c r="BF56" s="77">
        <f t="shared" si="60"/>
        <v>2075</v>
      </c>
      <c r="BG56" s="77">
        <f t="shared" si="60"/>
        <v>893</v>
      </c>
      <c r="BH56" s="77">
        <f t="shared" si="60"/>
        <v>176</v>
      </c>
      <c r="BI56" s="77">
        <f t="shared" si="60"/>
        <v>1954</v>
      </c>
      <c r="BJ56" s="77">
        <f t="shared" si="60"/>
        <v>1541</v>
      </c>
      <c r="BK56" s="77">
        <f t="shared" si="60"/>
        <v>1859</v>
      </c>
      <c r="BL56" s="77">
        <f t="shared" si="60"/>
        <v>892</v>
      </c>
    </row>
    <row r="57" ht="13.5" customHeight="1">
      <c r="A57" s="67">
        <v>45360.0</v>
      </c>
      <c r="B57" s="68" t="s">
        <v>71</v>
      </c>
      <c r="C57" s="55"/>
      <c r="D57" s="81" t="s">
        <v>50</v>
      </c>
      <c r="E57" s="77">
        <f t="shared" si="2"/>
        <v>416</v>
      </c>
      <c r="F57" s="78">
        <v>2.0</v>
      </c>
      <c r="G57" s="78">
        <v>15.0</v>
      </c>
      <c r="H57" s="72">
        <f t="shared" si="3"/>
        <v>21</v>
      </c>
      <c r="I57" s="55"/>
      <c r="J57" s="82" t="s">
        <v>52</v>
      </c>
      <c r="K57" s="77">
        <f t="shared" si="4"/>
        <v>304</v>
      </c>
      <c r="L57" s="79">
        <v>1.0</v>
      </c>
      <c r="M57" s="79">
        <v>7.0</v>
      </c>
      <c r="N57" s="72">
        <f t="shared" si="5"/>
        <v>10</v>
      </c>
      <c r="O57" s="55"/>
      <c r="P57" s="64" t="s">
        <v>72</v>
      </c>
      <c r="Q57" s="55"/>
      <c r="R57" s="75">
        <f>MIN(Rules!$E$2,(MAX(H57/N57,N57/H57)))</f>
        <v>2</v>
      </c>
      <c r="S57" s="75">
        <f>VLOOKUP(B57,Rules!A:B,2,FALSE)</f>
        <v>40</v>
      </c>
      <c r="T57" s="55"/>
      <c r="U57" s="76">
        <f>1/(10^(-(E57+(IF(P57="Y",Rules!$I$2,0))-K57)/Rules!$E$12)+1)</f>
        <v>0.7696887556</v>
      </c>
      <c r="V57" s="75">
        <f t="shared" si="6"/>
        <v>18</v>
      </c>
      <c r="W57" s="75">
        <f t="shared" si="7"/>
        <v>-18</v>
      </c>
      <c r="X57" s="55"/>
      <c r="Y57" s="55"/>
      <c r="Z57" s="55"/>
      <c r="AA57" s="77">
        <f t="shared" ref="AA57:BL57" si="61">IF($D57=AA$1,$E57+$V57,(IF($J57=AA$1,$K57+$W57,AA56)))</f>
        <v>1526</v>
      </c>
      <c r="AB57" s="77">
        <f t="shared" si="61"/>
        <v>607</v>
      </c>
      <c r="AC57" s="77">
        <f t="shared" si="61"/>
        <v>1554</v>
      </c>
      <c r="AD57" s="77">
        <f t="shared" si="61"/>
        <v>247</v>
      </c>
      <c r="AE57" s="77">
        <f t="shared" si="61"/>
        <v>2125</v>
      </c>
      <c r="AF57" s="77">
        <f t="shared" si="61"/>
        <v>2074</v>
      </c>
      <c r="AG57" s="77">
        <f t="shared" si="61"/>
        <v>1165</v>
      </c>
      <c r="AH57" s="77">
        <f t="shared" si="61"/>
        <v>993</v>
      </c>
      <c r="AI57" s="77">
        <f t="shared" si="61"/>
        <v>1197</v>
      </c>
      <c r="AJ57" s="77">
        <f t="shared" si="61"/>
        <v>1833</v>
      </c>
      <c r="AK57" s="77">
        <f t="shared" si="61"/>
        <v>504</v>
      </c>
      <c r="AL57" s="77">
        <f t="shared" si="61"/>
        <v>717</v>
      </c>
      <c r="AM57" s="77">
        <f t="shared" si="61"/>
        <v>2113</v>
      </c>
      <c r="AN57" s="77">
        <f t="shared" si="61"/>
        <v>1300</v>
      </c>
      <c r="AO57" s="77">
        <f t="shared" si="61"/>
        <v>1220</v>
      </c>
      <c r="AP57" s="77">
        <f t="shared" si="61"/>
        <v>2158</v>
      </c>
      <c r="AQ57" s="77">
        <f t="shared" si="61"/>
        <v>265</v>
      </c>
      <c r="AR57" s="77">
        <f t="shared" si="61"/>
        <v>1480</v>
      </c>
      <c r="AS57" s="77">
        <f t="shared" si="61"/>
        <v>286</v>
      </c>
      <c r="AT57" s="77">
        <f t="shared" si="61"/>
        <v>2419</v>
      </c>
      <c r="AU57" s="77">
        <f t="shared" si="61"/>
        <v>918</v>
      </c>
      <c r="AV57" s="77">
        <f t="shared" si="61"/>
        <v>434</v>
      </c>
      <c r="AW57" s="77">
        <f t="shared" si="61"/>
        <v>470</v>
      </c>
      <c r="AX57" s="77">
        <f t="shared" si="61"/>
        <v>837</v>
      </c>
      <c r="AY57" s="77">
        <f t="shared" si="61"/>
        <v>1229</v>
      </c>
      <c r="AZ57" s="77">
        <f t="shared" si="61"/>
        <v>555</v>
      </c>
      <c r="BA57" s="77">
        <f t="shared" si="61"/>
        <v>0</v>
      </c>
      <c r="BB57" s="77">
        <f t="shared" si="61"/>
        <v>1513</v>
      </c>
      <c r="BC57" s="77">
        <f t="shared" si="61"/>
        <v>807</v>
      </c>
      <c r="BD57" s="77">
        <f t="shared" si="61"/>
        <v>860</v>
      </c>
      <c r="BE57" s="77">
        <f t="shared" si="61"/>
        <v>638</v>
      </c>
      <c r="BF57" s="77">
        <f t="shared" si="61"/>
        <v>2075</v>
      </c>
      <c r="BG57" s="77">
        <f t="shared" si="61"/>
        <v>893</v>
      </c>
      <c r="BH57" s="77">
        <f t="shared" si="61"/>
        <v>176</v>
      </c>
      <c r="BI57" s="77">
        <f t="shared" si="61"/>
        <v>1954</v>
      </c>
      <c r="BJ57" s="77">
        <f t="shared" si="61"/>
        <v>1541</v>
      </c>
      <c r="BK57" s="77">
        <f t="shared" si="61"/>
        <v>1859</v>
      </c>
      <c r="BL57" s="77">
        <f t="shared" si="61"/>
        <v>892</v>
      </c>
    </row>
    <row r="58" ht="13.5" customHeight="1">
      <c r="A58" s="67">
        <v>45360.0</v>
      </c>
      <c r="B58" s="68" t="s">
        <v>71</v>
      </c>
      <c r="C58" s="55"/>
      <c r="D58" s="81" t="s">
        <v>48</v>
      </c>
      <c r="E58" s="77">
        <f t="shared" si="2"/>
        <v>504</v>
      </c>
      <c r="F58" s="78">
        <v>1.0</v>
      </c>
      <c r="G58" s="78">
        <v>13.0</v>
      </c>
      <c r="H58" s="72">
        <f t="shared" si="3"/>
        <v>16</v>
      </c>
      <c r="I58" s="55"/>
      <c r="J58" s="82" t="s">
        <v>54</v>
      </c>
      <c r="K58" s="77">
        <f t="shared" si="4"/>
        <v>265</v>
      </c>
      <c r="L58" s="79">
        <v>1.0</v>
      </c>
      <c r="M58" s="79">
        <v>8.0</v>
      </c>
      <c r="N58" s="72">
        <f t="shared" si="5"/>
        <v>11</v>
      </c>
      <c r="O58" s="55"/>
      <c r="P58" s="64" t="s">
        <v>72</v>
      </c>
      <c r="Q58" s="55"/>
      <c r="R58" s="75">
        <f>MIN(Rules!$E$2,(MAX(H58/N58,N58/H58)))</f>
        <v>1.454545455</v>
      </c>
      <c r="S58" s="75">
        <f>VLOOKUP(B58,Rules!A:B,2,FALSE)</f>
        <v>40</v>
      </c>
      <c r="T58" s="55"/>
      <c r="U58" s="76">
        <f>1/(10^(-(E58+(IF(P58="Y",Rules!$I$2,0))-K58)/Rules!$E$12)+1)</f>
        <v>0.8571002069</v>
      </c>
      <c r="V58" s="75">
        <f t="shared" si="6"/>
        <v>8</v>
      </c>
      <c r="W58" s="75">
        <f t="shared" si="7"/>
        <v>-8</v>
      </c>
      <c r="X58" s="55"/>
      <c r="Y58" s="55"/>
      <c r="Z58" s="55"/>
      <c r="AA58" s="77">
        <f t="shared" ref="AA58:BL58" si="62">IF($D58=AA$1,$E58+$V58,(IF($J58=AA$1,$K58+$W58,AA57)))</f>
        <v>1526</v>
      </c>
      <c r="AB58" s="77">
        <f t="shared" si="62"/>
        <v>607</v>
      </c>
      <c r="AC58" s="77">
        <f t="shared" si="62"/>
        <v>1554</v>
      </c>
      <c r="AD58" s="77">
        <f t="shared" si="62"/>
        <v>247</v>
      </c>
      <c r="AE58" s="77">
        <f t="shared" si="62"/>
        <v>2125</v>
      </c>
      <c r="AF58" s="77">
        <f t="shared" si="62"/>
        <v>2074</v>
      </c>
      <c r="AG58" s="77">
        <f t="shared" si="62"/>
        <v>1165</v>
      </c>
      <c r="AH58" s="77">
        <f t="shared" si="62"/>
        <v>993</v>
      </c>
      <c r="AI58" s="77">
        <f t="shared" si="62"/>
        <v>1197</v>
      </c>
      <c r="AJ58" s="77">
        <f t="shared" si="62"/>
        <v>1833</v>
      </c>
      <c r="AK58" s="77">
        <f t="shared" si="62"/>
        <v>512</v>
      </c>
      <c r="AL58" s="77">
        <f t="shared" si="62"/>
        <v>717</v>
      </c>
      <c r="AM58" s="77">
        <f t="shared" si="62"/>
        <v>2113</v>
      </c>
      <c r="AN58" s="77">
        <f t="shared" si="62"/>
        <v>1300</v>
      </c>
      <c r="AO58" s="77">
        <f t="shared" si="62"/>
        <v>1220</v>
      </c>
      <c r="AP58" s="77">
        <f t="shared" si="62"/>
        <v>2158</v>
      </c>
      <c r="AQ58" s="77">
        <f t="shared" si="62"/>
        <v>257</v>
      </c>
      <c r="AR58" s="77">
        <f t="shared" si="62"/>
        <v>1480</v>
      </c>
      <c r="AS58" s="77">
        <f t="shared" si="62"/>
        <v>286</v>
      </c>
      <c r="AT58" s="77">
        <f t="shared" si="62"/>
        <v>2419</v>
      </c>
      <c r="AU58" s="77">
        <f t="shared" si="62"/>
        <v>918</v>
      </c>
      <c r="AV58" s="77">
        <f t="shared" si="62"/>
        <v>434</v>
      </c>
      <c r="AW58" s="77">
        <f t="shared" si="62"/>
        <v>470</v>
      </c>
      <c r="AX58" s="77">
        <f t="shared" si="62"/>
        <v>837</v>
      </c>
      <c r="AY58" s="77">
        <f t="shared" si="62"/>
        <v>1229</v>
      </c>
      <c r="AZ58" s="77">
        <f t="shared" si="62"/>
        <v>555</v>
      </c>
      <c r="BA58" s="77">
        <f t="shared" si="62"/>
        <v>0</v>
      </c>
      <c r="BB58" s="77">
        <f t="shared" si="62"/>
        <v>1513</v>
      </c>
      <c r="BC58" s="77">
        <f t="shared" si="62"/>
        <v>807</v>
      </c>
      <c r="BD58" s="77">
        <f t="shared" si="62"/>
        <v>860</v>
      </c>
      <c r="BE58" s="77">
        <f t="shared" si="62"/>
        <v>638</v>
      </c>
      <c r="BF58" s="77">
        <f t="shared" si="62"/>
        <v>2075</v>
      </c>
      <c r="BG58" s="77">
        <f t="shared" si="62"/>
        <v>893</v>
      </c>
      <c r="BH58" s="77">
        <f t="shared" si="62"/>
        <v>176</v>
      </c>
      <c r="BI58" s="77">
        <f t="shared" si="62"/>
        <v>1954</v>
      </c>
      <c r="BJ58" s="77">
        <f t="shared" si="62"/>
        <v>1541</v>
      </c>
      <c r="BK58" s="77">
        <f t="shared" si="62"/>
        <v>1859</v>
      </c>
      <c r="BL58" s="77">
        <f t="shared" si="62"/>
        <v>892</v>
      </c>
    </row>
    <row r="59" ht="13.5" customHeight="1">
      <c r="A59" s="67">
        <v>45361.0</v>
      </c>
      <c r="B59" s="68" t="s">
        <v>71</v>
      </c>
      <c r="C59" s="55"/>
      <c r="D59" s="81" t="s">
        <v>25</v>
      </c>
      <c r="E59" s="77">
        <f t="shared" si="2"/>
        <v>1954</v>
      </c>
      <c r="F59" s="78">
        <v>1.0</v>
      </c>
      <c r="G59" s="78">
        <v>23.0</v>
      </c>
      <c r="H59" s="72">
        <f t="shared" si="3"/>
        <v>26</v>
      </c>
      <c r="I59" s="55"/>
      <c r="J59" s="82" t="s">
        <v>24</v>
      </c>
      <c r="K59" s="77">
        <f t="shared" si="4"/>
        <v>1859</v>
      </c>
      <c r="L59" s="79">
        <v>2.0</v>
      </c>
      <c r="M59" s="79">
        <v>23.0</v>
      </c>
      <c r="N59" s="72">
        <f t="shared" si="5"/>
        <v>29</v>
      </c>
      <c r="O59" s="55"/>
      <c r="P59" s="64" t="s">
        <v>72</v>
      </c>
      <c r="Q59" s="55"/>
      <c r="R59" s="75">
        <f>MIN(Rules!$E$2,(MAX(H59/N59,N59/H59)))</f>
        <v>1.115384615</v>
      </c>
      <c r="S59" s="75">
        <f>VLOOKUP(B59,Rules!A:B,2,FALSE)</f>
        <v>40</v>
      </c>
      <c r="T59" s="55"/>
      <c r="U59" s="76">
        <f>1/(10^(-(E59+(IF(P59="Y",Rules!$I$2,0))-K59)/Rules!$E$12)+1)</f>
        <v>0.7555188821</v>
      </c>
      <c r="V59" s="75">
        <f t="shared" si="6"/>
        <v>-34</v>
      </c>
      <c r="W59" s="75">
        <f t="shared" si="7"/>
        <v>34</v>
      </c>
      <c r="X59" s="55"/>
      <c r="Y59" s="55"/>
      <c r="Z59" s="55"/>
      <c r="AA59" s="77">
        <f t="shared" ref="AA59:BL59" si="63">IF($D59=AA$1,$E59+$V59,(IF($J59=AA$1,$K59+$W59,AA58)))</f>
        <v>1526</v>
      </c>
      <c r="AB59" s="77">
        <f t="shared" si="63"/>
        <v>607</v>
      </c>
      <c r="AC59" s="77">
        <f t="shared" si="63"/>
        <v>1554</v>
      </c>
      <c r="AD59" s="77">
        <f t="shared" si="63"/>
        <v>247</v>
      </c>
      <c r="AE59" s="77">
        <f t="shared" si="63"/>
        <v>2125</v>
      </c>
      <c r="AF59" s="77">
        <f t="shared" si="63"/>
        <v>2074</v>
      </c>
      <c r="AG59" s="77">
        <f t="shared" si="63"/>
        <v>1165</v>
      </c>
      <c r="AH59" s="77">
        <f t="shared" si="63"/>
        <v>993</v>
      </c>
      <c r="AI59" s="77">
        <f t="shared" si="63"/>
        <v>1197</v>
      </c>
      <c r="AJ59" s="77">
        <f t="shared" si="63"/>
        <v>1833</v>
      </c>
      <c r="AK59" s="77">
        <f t="shared" si="63"/>
        <v>512</v>
      </c>
      <c r="AL59" s="77">
        <f t="shared" si="63"/>
        <v>717</v>
      </c>
      <c r="AM59" s="77">
        <f t="shared" si="63"/>
        <v>2113</v>
      </c>
      <c r="AN59" s="77">
        <f t="shared" si="63"/>
        <v>1300</v>
      </c>
      <c r="AO59" s="77">
        <f t="shared" si="63"/>
        <v>1220</v>
      </c>
      <c r="AP59" s="77">
        <f t="shared" si="63"/>
        <v>2158</v>
      </c>
      <c r="AQ59" s="77">
        <f t="shared" si="63"/>
        <v>257</v>
      </c>
      <c r="AR59" s="77">
        <f t="shared" si="63"/>
        <v>1480</v>
      </c>
      <c r="AS59" s="77">
        <f t="shared" si="63"/>
        <v>286</v>
      </c>
      <c r="AT59" s="77">
        <f t="shared" si="63"/>
        <v>2419</v>
      </c>
      <c r="AU59" s="77">
        <f t="shared" si="63"/>
        <v>918</v>
      </c>
      <c r="AV59" s="77">
        <f t="shared" si="63"/>
        <v>434</v>
      </c>
      <c r="AW59" s="77">
        <f t="shared" si="63"/>
        <v>470</v>
      </c>
      <c r="AX59" s="77">
        <f t="shared" si="63"/>
        <v>837</v>
      </c>
      <c r="AY59" s="77">
        <f t="shared" si="63"/>
        <v>1229</v>
      </c>
      <c r="AZ59" s="77">
        <f t="shared" si="63"/>
        <v>555</v>
      </c>
      <c r="BA59" s="77">
        <f t="shared" si="63"/>
        <v>0</v>
      </c>
      <c r="BB59" s="77">
        <f t="shared" si="63"/>
        <v>1513</v>
      </c>
      <c r="BC59" s="77">
        <f t="shared" si="63"/>
        <v>807</v>
      </c>
      <c r="BD59" s="77">
        <f t="shared" si="63"/>
        <v>860</v>
      </c>
      <c r="BE59" s="77">
        <f t="shared" si="63"/>
        <v>638</v>
      </c>
      <c r="BF59" s="77">
        <f t="shared" si="63"/>
        <v>2075</v>
      </c>
      <c r="BG59" s="77">
        <f t="shared" si="63"/>
        <v>893</v>
      </c>
      <c r="BH59" s="77">
        <f t="shared" si="63"/>
        <v>176</v>
      </c>
      <c r="BI59" s="77">
        <f t="shared" si="63"/>
        <v>1920</v>
      </c>
      <c r="BJ59" s="77">
        <f t="shared" si="63"/>
        <v>1541</v>
      </c>
      <c r="BK59" s="77">
        <f t="shared" si="63"/>
        <v>1893</v>
      </c>
      <c r="BL59" s="77">
        <f t="shared" si="63"/>
        <v>892</v>
      </c>
    </row>
    <row r="60" ht="13.5" customHeight="1">
      <c r="A60" s="67">
        <v>45361.0</v>
      </c>
      <c r="B60" s="68" t="s">
        <v>71</v>
      </c>
      <c r="C60" s="55"/>
      <c r="D60" s="81" t="s">
        <v>21</v>
      </c>
      <c r="E60" s="77">
        <f t="shared" si="2"/>
        <v>2125</v>
      </c>
      <c r="F60" s="78">
        <v>0.0</v>
      </c>
      <c r="G60" s="78">
        <v>19.0</v>
      </c>
      <c r="H60" s="72">
        <f t="shared" si="3"/>
        <v>19</v>
      </c>
      <c r="I60" s="55"/>
      <c r="J60" s="82" t="s">
        <v>22</v>
      </c>
      <c r="K60" s="77">
        <f t="shared" si="4"/>
        <v>2158</v>
      </c>
      <c r="L60" s="79">
        <v>0.0</v>
      </c>
      <c r="M60" s="79">
        <v>16.0</v>
      </c>
      <c r="N60" s="72">
        <f t="shared" si="5"/>
        <v>16</v>
      </c>
      <c r="O60" s="55"/>
      <c r="P60" s="64" t="s">
        <v>72</v>
      </c>
      <c r="Q60" s="55"/>
      <c r="R60" s="75">
        <f>MIN(Rules!$E$2,(MAX(H60/N60,N60/H60)))</f>
        <v>1.1875</v>
      </c>
      <c r="S60" s="75">
        <f>VLOOKUP(B60,Rules!A:B,2,FALSE)</f>
        <v>40</v>
      </c>
      <c r="T60" s="55"/>
      <c r="U60" s="76">
        <f>1/(10^(-(E60+(IF(P60="Y",Rules!$I$2,0))-K60)/Rules!$E$12)+1)</f>
        <v>0.631534366</v>
      </c>
      <c r="V60" s="75">
        <f t="shared" si="6"/>
        <v>18</v>
      </c>
      <c r="W60" s="75">
        <f t="shared" si="7"/>
        <v>-18</v>
      </c>
      <c r="X60" s="55"/>
      <c r="Y60" s="55"/>
      <c r="Z60" s="55"/>
      <c r="AA60" s="77">
        <f t="shared" ref="AA60:BL60" si="64">IF($D60=AA$1,$E60+$V60,(IF($J60=AA$1,$K60+$W60,AA59)))</f>
        <v>1526</v>
      </c>
      <c r="AB60" s="77">
        <f t="shared" si="64"/>
        <v>607</v>
      </c>
      <c r="AC60" s="77">
        <f t="shared" si="64"/>
        <v>1554</v>
      </c>
      <c r="AD60" s="77">
        <f t="shared" si="64"/>
        <v>247</v>
      </c>
      <c r="AE60" s="77">
        <f t="shared" si="64"/>
        <v>2143</v>
      </c>
      <c r="AF60" s="77">
        <f t="shared" si="64"/>
        <v>2074</v>
      </c>
      <c r="AG60" s="77">
        <f t="shared" si="64"/>
        <v>1165</v>
      </c>
      <c r="AH60" s="77">
        <f t="shared" si="64"/>
        <v>993</v>
      </c>
      <c r="AI60" s="77">
        <f t="shared" si="64"/>
        <v>1197</v>
      </c>
      <c r="AJ60" s="77">
        <f t="shared" si="64"/>
        <v>1833</v>
      </c>
      <c r="AK60" s="77">
        <f t="shared" si="64"/>
        <v>512</v>
      </c>
      <c r="AL60" s="77">
        <f t="shared" si="64"/>
        <v>717</v>
      </c>
      <c r="AM60" s="77">
        <f t="shared" si="64"/>
        <v>2113</v>
      </c>
      <c r="AN60" s="77">
        <f t="shared" si="64"/>
        <v>1300</v>
      </c>
      <c r="AO60" s="77">
        <f t="shared" si="64"/>
        <v>1220</v>
      </c>
      <c r="AP60" s="77">
        <f t="shared" si="64"/>
        <v>2140</v>
      </c>
      <c r="AQ60" s="77">
        <f t="shared" si="64"/>
        <v>257</v>
      </c>
      <c r="AR60" s="77">
        <f t="shared" si="64"/>
        <v>1480</v>
      </c>
      <c r="AS60" s="77">
        <f t="shared" si="64"/>
        <v>286</v>
      </c>
      <c r="AT60" s="77">
        <f t="shared" si="64"/>
        <v>2419</v>
      </c>
      <c r="AU60" s="77">
        <f t="shared" si="64"/>
        <v>918</v>
      </c>
      <c r="AV60" s="77">
        <f t="shared" si="64"/>
        <v>434</v>
      </c>
      <c r="AW60" s="77">
        <f t="shared" si="64"/>
        <v>470</v>
      </c>
      <c r="AX60" s="77">
        <f t="shared" si="64"/>
        <v>837</v>
      </c>
      <c r="AY60" s="77">
        <f t="shared" si="64"/>
        <v>1229</v>
      </c>
      <c r="AZ60" s="77">
        <f t="shared" si="64"/>
        <v>555</v>
      </c>
      <c r="BA60" s="77">
        <f t="shared" si="64"/>
        <v>0</v>
      </c>
      <c r="BB60" s="77">
        <f t="shared" si="64"/>
        <v>1513</v>
      </c>
      <c r="BC60" s="77">
        <f t="shared" si="64"/>
        <v>807</v>
      </c>
      <c r="BD60" s="77">
        <f t="shared" si="64"/>
        <v>860</v>
      </c>
      <c r="BE60" s="77">
        <f t="shared" si="64"/>
        <v>638</v>
      </c>
      <c r="BF60" s="77">
        <f t="shared" si="64"/>
        <v>2075</v>
      </c>
      <c r="BG60" s="77">
        <f t="shared" si="64"/>
        <v>893</v>
      </c>
      <c r="BH60" s="77">
        <f t="shared" si="64"/>
        <v>176</v>
      </c>
      <c r="BI60" s="77">
        <f t="shared" si="64"/>
        <v>1920</v>
      </c>
      <c r="BJ60" s="77">
        <f t="shared" si="64"/>
        <v>1541</v>
      </c>
      <c r="BK60" s="77">
        <f t="shared" si="64"/>
        <v>1893</v>
      </c>
      <c r="BL60" s="77">
        <f t="shared" si="64"/>
        <v>892</v>
      </c>
    </row>
    <row r="61" ht="13.5" customHeight="1">
      <c r="A61" s="67">
        <v>45361.0</v>
      </c>
      <c r="B61" s="68" t="s">
        <v>71</v>
      </c>
      <c r="C61" s="55"/>
      <c r="D61" s="81" t="s">
        <v>27</v>
      </c>
      <c r="E61" s="77">
        <f t="shared" si="2"/>
        <v>1513</v>
      </c>
      <c r="F61" s="78">
        <v>0.0</v>
      </c>
      <c r="G61" s="78">
        <v>16.0</v>
      </c>
      <c r="H61" s="72">
        <f t="shared" si="3"/>
        <v>16</v>
      </c>
      <c r="I61" s="55"/>
      <c r="J61" s="82" t="s">
        <v>19</v>
      </c>
      <c r="K61" s="77">
        <f t="shared" si="4"/>
        <v>2074</v>
      </c>
      <c r="L61" s="79">
        <v>5.0</v>
      </c>
      <c r="M61" s="79">
        <v>28.0</v>
      </c>
      <c r="N61" s="72">
        <f t="shared" si="5"/>
        <v>43</v>
      </c>
      <c r="O61" s="55"/>
      <c r="P61" s="64" t="s">
        <v>72</v>
      </c>
      <c r="Q61" s="55"/>
      <c r="R61" s="75">
        <f>MIN(Rules!$E$2,(MAX(H61/N61,N61/H61)))</f>
        <v>2</v>
      </c>
      <c r="S61" s="75">
        <f>VLOOKUP(B61,Rules!A:B,2,FALSE)</f>
        <v>40</v>
      </c>
      <c r="T61" s="55"/>
      <c r="U61" s="76">
        <f>1/(10^(-(E61+(IF(P61="Y",Rules!$I$2,0))-K61)/Rules!$E$12)+1)</f>
        <v>0.1309340849</v>
      </c>
      <c r="V61" s="75">
        <f t="shared" si="6"/>
        <v>-10</v>
      </c>
      <c r="W61" s="75">
        <f t="shared" si="7"/>
        <v>10</v>
      </c>
      <c r="X61" s="55"/>
      <c r="Y61" s="55"/>
      <c r="Z61" s="55"/>
      <c r="AA61" s="77">
        <f t="shared" ref="AA61:BL61" si="65">IF($D61=AA$1,$E61+$V61,(IF($J61=AA$1,$K61+$W61,AA60)))</f>
        <v>1526</v>
      </c>
      <c r="AB61" s="77">
        <f t="shared" si="65"/>
        <v>607</v>
      </c>
      <c r="AC61" s="77">
        <f t="shared" si="65"/>
        <v>1554</v>
      </c>
      <c r="AD61" s="77">
        <f t="shared" si="65"/>
        <v>247</v>
      </c>
      <c r="AE61" s="77">
        <f t="shared" si="65"/>
        <v>2143</v>
      </c>
      <c r="AF61" s="77">
        <f t="shared" si="65"/>
        <v>2084</v>
      </c>
      <c r="AG61" s="77">
        <f t="shared" si="65"/>
        <v>1165</v>
      </c>
      <c r="AH61" s="77">
        <f t="shared" si="65"/>
        <v>993</v>
      </c>
      <c r="AI61" s="77">
        <f t="shared" si="65"/>
        <v>1197</v>
      </c>
      <c r="AJ61" s="77">
        <f t="shared" si="65"/>
        <v>1833</v>
      </c>
      <c r="AK61" s="77">
        <f t="shared" si="65"/>
        <v>512</v>
      </c>
      <c r="AL61" s="77">
        <f t="shared" si="65"/>
        <v>717</v>
      </c>
      <c r="AM61" s="77">
        <f t="shared" si="65"/>
        <v>2113</v>
      </c>
      <c r="AN61" s="77">
        <f t="shared" si="65"/>
        <v>1300</v>
      </c>
      <c r="AO61" s="77">
        <f t="shared" si="65"/>
        <v>1220</v>
      </c>
      <c r="AP61" s="77">
        <f t="shared" si="65"/>
        <v>2140</v>
      </c>
      <c r="AQ61" s="77">
        <f t="shared" si="65"/>
        <v>257</v>
      </c>
      <c r="AR61" s="77">
        <f t="shared" si="65"/>
        <v>1480</v>
      </c>
      <c r="AS61" s="77">
        <f t="shared" si="65"/>
        <v>286</v>
      </c>
      <c r="AT61" s="77">
        <f t="shared" si="65"/>
        <v>2419</v>
      </c>
      <c r="AU61" s="77">
        <f t="shared" si="65"/>
        <v>918</v>
      </c>
      <c r="AV61" s="77">
        <f t="shared" si="65"/>
        <v>434</v>
      </c>
      <c r="AW61" s="77">
        <f t="shared" si="65"/>
        <v>470</v>
      </c>
      <c r="AX61" s="77">
        <f t="shared" si="65"/>
        <v>837</v>
      </c>
      <c r="AY61" s="77">
        <f t="shared" si="65"/>
        <v>1229</v>
      </c>
      <c r="AZ61" s="77">
        <f t="shared" si="65"/>
        <v>555</v>
      </c>
      <c r="BA61" s="77">
        <f t="shared" si="65"/>
        <v>0</v>
      </c>
      <c r="BB61" s="77">
        <f t="shared" si="65"/>
        <v>1503</v>
      </c>
      <c r="BC61" s="77">
        <f t="shared" si="65"/>
        <v>807</v>
      </c>
      <c r="BD61" s="77">
        <f t="shared" si="65"/>
        <v>860</v>
      </c>
      <c r="BE61" s="77">
        <f t="shared" si="65"/>
        <v>638</v>
      </c>
      <c r="BF61" s="77">
        <f t="shared" si="65"/>
        <v>2075</v>
      </c>
      <c r="BG61" s="77">
        <f t="shared" si="65"/>
        <v>893</v>
      </c>
      <c r="BH61" s="77">
        <f t="shared" si="65"/>
        <v>176</v>
      </c>
      <c r="BI61" s="77">
        <f t="shared" si="65"/>
        <v>1920</v>
      </c>
      <c r="BJ61" s="77">
        <f t="shared" si="65"/>
        <v>1541</v>
      </c>
      <c r="BK61" s="77">
        <f t="shared" si="65"/>
        <v>1893</v>
      </c>
      <c r="BL61" s="77">
        <f t="shared" si="65"/>
        <v>892</v>
      </c>
    </row>
    <row r="62" ht="13.5" customHeight="1">
      <c r="A62" s="67">
        <v>45361.0</v>
      </c>
      <c r="B62" s="68" t="s">
        <v>71</v>
      </c>
      <c r="C62" s="55"/>
      <c r="D62" s="81" t="s">
        <v>23</v>
      </c>
      <c r="E62" s="77">
        <f t="shared" si="2"/>
        <v>2113</v>
      </c>
      <c r="F62" s="78">
        <v>1.0</v>
      </c>
      <c r="G62" s="78">
        <v>23.0</v>
      </c>
      <c r="H62" s="72">
        <f t="shared" si="3"/>
        <v>26</v>
      </c>
      <c r="I62" s="55"/>
      <c r="J62" s="82" t="s">
        <v>26</v>
      </c>
      <c r="K62" s="77">
        <f t="shared" si="4"/>
        <v>1833</v>
      </c>
      <c r="L62" s="79">
        <v>1.0</v>
      </c>
      <c r="M62" s="79">
        <v>15.0</v>
      </c>
      <c r="N62" s="72">
        <f t="shared" si="5"/>
        <v>18</v>
      </c>
      <c r="O62" s="55"/>
      <c r="P62" s="64" t="s">
        <v>72</v>
      </c>
      <c r="Q62" s="55"/>
      <c r="R62" s="75">
        <f>MIN(Rules!$E$2,(MAX(H62/N62,N62/H62)))</f>
        <v>1.444444444</v>
      </c>
      <c r="S62" s="75">
        <f>VLOOKUP(B62,Rules!A:B,2,FALSE)</f>
        <v>40</v>
      </c>
      <c r="T62" s="55"/>
      <c r="U62" s="76">
        <f>1/(10^(-(E62+(IF(P62="Y",Rules!$I$2,0))-K62)/Rules!$E$12)+1)</f>
        <v>0.8787049512</v>
      </c>
      <c r="V62" s="75">
        <f t="shared" si="6"/>
        <v>7</v>
      </c>
      <c r="W62" s="75">
        <f t="shared" si="7"/>
        <v>-7</v>
      </c>
      <c r="X62" s="55"/>
      <c r="Y62" s="55"/>
      <c r="Z62" s="55"/>
      <c r="AA62" s="77">
        <f t="shared" ref="AA62:BL62" si="66">IF($D62=AA$1,$E62+$V62,(IF($J62=AA$1,$K62+$W62,AA61)))</f>
        <v>1526</v>
      </c>
      <c r="AB62" s="77">
        <f t="shared" si="66"/>
        <v>607</v>
      </c>
      <c r="AC62" s="77">
        <f t="shared" si="66"/>
        <v>1554</v>
      </c>
      <c r="AD62" s="77">
        <f t="shared" si="66"/>
        <v>247</v>
      </c>
      <c r="AE62" s="77">
        <f t="shared" si="66"/>
        <v>2143</v>
      </c>
      <c r="AF62" s="77">
        <f t="shared" si="66"/>
        <v>2084</v>
      </c>
      <c r="AG62" s="77">
        <f t="shared" si="66"/>
        <v>1165</v>
      </c>
      <c r="AH62" s="77">
        <f t="shared" si="66"/>
        <v>993</v>
      </c>
      <c r="AI62" s="77">
        <f t="shared" si="66"/>
        <v>1197</v>
      </c>
      <c r="AJ62" s="77">
        <f t="shared" si="66"/>
        <v>1826</v>
      </c>
      <c r="AK62" s="77">
        <f t="shared" si="66"/>
        <v>512</v>
      </c>
      <c r="AL62" s="77">
        <f t="shared" si="66"/>
        <v>717</v>
      </c>
      <c r="AM62" s="77">
        <f t="shared" si="66"/>
        <v>2120</v>
      </c>
      <c r="AN62" s="77">
        <f t="shared" si="66"/>
        <v>1300</v>
      </c>
      <c r="AO62" s="77">
        <f t="shared" si="66"/>
        <v>1220</v>
      </c>
      <c r="AP62" s="77">
        <f t="shared" si="66"/>
        <v>2140</v>
      </c>
      <c r="AQ62" s="77">
        <f t="shared" si="66"/>
        <v>257</v>
      </c>
      <c r="AR62" s="77">
        <f t="shared" si="66"/>
        <v>1480</v>
      </c>
      <c r="AS62" s="77">
        <f t="shared" si="66"/>
        <v>286</v>
      </c>
      <c r="AT62" s="77">
        <f t="shared" si="66"/>
        <v>2419</v>
      </c>
      <c r="AU62" s="77">
        <f t="shared" si="66"/>
        <v>918</v>
      </c>
      <c r="AV62" s="77">
        <f t="shared" si="66"/>
        <v>434</v>
      </c>
      <c r="AW62" s="77">
        <f t="shared" si="66"/>
        <v>470</v>
      </c>
      <c r="AX62" s="77">
        <f t="shared" si="66"/>
        <v>837</v>
      </c>
      <c r="AY62" s="77">
        <f t="shared" si="66"/>
        <v>1229</v>
      </c>
      <c r="AZ62" s="77">
        <f t="shared" si="66"/>
        <v>555</v>
      </c>
      <c r="BA62" s="77">
        <f t="shared" si="66"/>
        <v>0</v>
      </c>
      <c r="BB62" s="77">
        <f t="shared" si="66"/>
        <v>1503</v>
      </c>
      <c r="BC62" s="77">
        <f t="shared" si="66"/>
        <v>807</v>
      </c>
      <c r="BD62" s="77">
        <f t="shared" si="66"/>
        <v>860</v>
      </c>
      <c r="BE62" s="77">
        <f t="shared" si="66"/>
        <v>638</v>
      </c>
      <c r="BF62" s="77">
        <f t="shared" si="66"/>
        <v>2075</v>
      </c>
      <c r="BG62" s="77">
        <f t="shared" si="66"/>
        <v>893</v>
      </c>
      <c r="BH62" s="77">
        <f t="shared" si="66"/>
        <v>176</v>
      </c>
      <c r="BI62" s="77">
        <f t="shared" si="66"/>
        <v>1920</v>
      </c>
      <c r="BJ62" s="77">
        <f t="shared" si="66"/>
        <v>1541</v>
      </c>
      <c r="BK62" s="77">
        <f t="shared" si="66"/>
        <v>1893</v>
      </c>
      <c r="BL62" s="77">
        <f t="shared" si="66"/>
        <v>892</v>
      </c>
    </row>
    <row r="63" ht="13.5" customHeight="1">
      <c r="A63" s="67">
        <v>45361.0</v>
      </c>
      <c r="B63" s="68" t="s">
        <v>71</v>
      </c>
      <c r="C63" s="55"/>
      <c r="D63" s="81" t="s">
        <v>38</v>
      </c>
      <c r="E63" s="77">
        <f t="shared" si="2"/>
        <v>1229</v>
      </c>
      <c r="F63" s="78">
        <v>1.0</v>
      </c>
      <c r="G63" s="78">
        <v>12.0</v>
      </c>
      <c r="H63" s="72">
        <f t="shared" si="3"/>
        <v>15</v>
      </c>
      <c r="I63" s="55"/>
      <c r="J63" s="82" t="s">
        <v>31</v>
      </c>
      <c r="K63" s="77">
        <f t="shared" si="4"/>
        <v>1480</v>
      </c>
      <c r="L63" s="79">
        <v>4.0</v>
      </c>
      <c r="M63" s="79">
        <v>26.0</v>
      </c>
      <c r="N63" s="72">
        <f t="shared" si="5"/>
        <v>38</v>
      </c>
      <c r="O63" s="55"/>
      <c r="P63" s="64" t="s">
        <v>72</v>
      </c>
      <c r="Q63" s="55"/>
      <c r="R63" s="75">
        <f>MIN(Rules!$E$2,(MAX(H63/N63,N63/H63)))</f>
        <v>2</v>
      </c>
      <c r="S63" s="75">
        <f>VLOOKUP(B63,Rules!A:B,2,FALSE)</f>
        <v>40</v>
      </c>
      <c r="T63" s="55"/>
      <c r="U63" s="76">
        <f>1/(10^(-(E63+(IF(P63="Y",Rules!$I$2,0))-K63)/Rules!$E$12)+1)</f>
        <v>0.385771404</v>
      </c>
      <c r="V63" s="75">
        <f t="shared" si="6"/>
        <v>-31</v>
      </c>
      <c r="W63" s="75">
        <f t="shared" si="7"/>
        <v>31</v>
      </c>
      <c r="X63" s="55"/>
      <c r="Y63" s="55"/>
      <c r="Z63" s="55"/>
      <c r="AA63" s="77">
        <f t="shared" ref="AA63:BL63" si="67">IF($D63=AA$1,$E63+$V63,(IF($J63=AA$1,$K63+$W63,AA62)))</f>
        <v>1526</v>
      </c>
      <c r="AB63" s="77">
        <f t="shared" si="67"/>
        <v>607</v>
      </c>
      <c r="AC63" s="77">
        <f t="shared" si="67"/>
        <v>1554</v>
      </c>
      <c r="AD63" s="77">
        <f t="shared" si="67"/>
        <v>247</v>
      </c>
      <c r="AE63" s="77">
        <f t="shared" si="67"/>
        <v>2143</v>
      </c>
      <c r="AF63" s="77">
        <f t="shared" si="67"/>
        <v>2084</v>
      </c>
      <c r="AG63" s="77">
        <f t="shared" si="67"/>
        <v>1165</v>
      </c>
      <c r="AH63" s="77">
        <f t="shared" si="67"/>
        <v>993</v>
      </c>
      <c r="AI63" s="77">
        <f t="shared" si="67"/>
        <v>1197</v>
      </c>
      <c r="AJ63" s="77">
        <f t="shared" si="67"/>
        <v>1826</v>
      </c>
      <c r="AK63" s="77">
        <f t="shared" si="67"/>
        <v>512</v>
      </c>
      <c r="AL63" s="77">
        <f t="shared" si="67"/>
        <v>717</v>
      </c>
      <c r="AM63" s="77">
        <f t="shared" si="67"/>
        <v>2120</v>
      </c>
      <c r="AN63" s="77">
        <f t="shared" si="67"/>
        <v>1300</v>
      </c>
      <c r="AO63" s="77">
        <f t="shared" si="67"/>
        <v>1220</v>
      </c>
      <c r="AP63" s="77">
        <f t="shared" si="67"/>
        <v>2140</v>
      </c>
      <c r="AQ63" s="77">
        <f t="shared" si="67"/>
        <v>257</v>
      </c>
      <c r="AR63" s="77">
        <f t="shared" si="67"/>
        <v>1511</v>
      </c>
      <c r="AS63" s="77">
        <f t="shared" si="67"/>
        <v>286</v>
      </c>
      <c r="AT63" s="77">
        <f t="shared" si="67"/>
        <v>2419</v>
      </c>
      <c r="AU63" s="77">
        <f t="shared" si="67"/>
        <v>918</v>
      </c>
      <c r="AV63" s="77">
        <f t="shared" si="67"/>
        <v>434</v>
      </c>
      <c r="AW63" s="77">
        <f t="shared" si="67"/>
        <v>470</v>
      </c>
      <c r="AX63" s="77">
        <f t="shared" si="67"/>
        <v>837</v>
      </c>
      <c r="AY63" s="77">
        <f t="shared" si="67"/>
        <v>1198</v>
      </c>
      <c r="AZ63" s="77">
        <f t="shared" si="67"/>
        <v>555</v>
      </c>
      <c r="BA63" s="77">
        <f t="shared" si="67"/>
        <v>0</v>
      </c>
      <c r="BB63" s="77">
        <f t="shared" si="67"/>
        <v>1503</v>
      </c>
      <c r="BC63" s="77">
        <f t="shared" si="67"/>
        <v>807</v>
      </c>
      <c r="BD63" s="77">
        <f t="shared" si="67"/>
        <v>860</v>
      </c>
      <c r="BE63" s="77">
        <f t="shared" si="67"/>
        <v>638</v>
      </c>
      <c r="BF63" s="77">
        <f t="shared" si="67"/>
        <v>2075</v>
      </c>
      <c r="BG63" s="77">
        <f t="shared" si="67"/>
        <v>893</v>
      </c>
      <c r="BH63" s="77">
        <f t="shared" si="67"/>
        <v>176</v>
      </c>
      <c r="BI63" s="77">
        <f t="shared" si="67"/>
        <v>1920</v>
      </c>
      <c r="BJ63" s="77">
        <f t="shared" si="67"/>
        <v>1541</v>
      </c>
      <c r="BK63" s="77">
        <f t="shared" si="67"/>
        <v>1893</v>
      </c>
      <c r="BL63" s="77">
        <f t="shared" si="67"/>
        <v>892</v>
      </c>
    </row>
    <row r="64" ht="13.5" customHeight="1">
      <c r="A64" s="67">
        <v>45361.0</v>
      </c>
      <c r="B64" s="68" t="s">
        <v>71</v>
      </c>
      <c r="C64" s="55"/>
      <c r="D64" s="81" t="s">
        <v>28</v>
      </c>
      <c r="E64" s="77">
        <f t="shared" si="2"/>
        <v>1554</v>
      </c>
      <c r="F64" s="78">
        <v>3.0</v>
      </c>
      <c r="G64" s="78">
        <v>20.0</v>
      </c>
      <c r="H64" s="72">
        <f t="shared" si="3"/>
        <v>29</v>
      </c>
      <c r="I64" s="55"/>
      <c r="J64" s="82" t="s">
        <v>33</v>
      </c>
      <c r="K64" s="77">
        <f t="shared" si="4"/>
        <v>1197</v>
      </c>
      <c r="L64" s="79">
        <v>2.0</v>
      </c>
      <c r="M64" s="79">
        <v>18.0</v>
      </c>
      <c r="N64" s="72">
        <f t="shared" si="5"/>
        <v>24</v>
      </c>
      <c r="O64" s="55"/>
      <c r="P64" s="64" t="s">
        <v>72</v>
      </c>
      <c r="Q64" s="55"/>
      <c r="R64" s="75">
        <f>MIN(Rules!$E$2,(MAX(H64/N64,N64/H64)))</f>
        <v>1.208333333</v>
      </c>
      <c r="S64" s="75">
        <f>VLOOKUP(B64,Rules!A:B,2,FALSE)</f>
        <v>40</v>
      </c>
      <c r="T64" s="55"/>
      <c r="U64" s="76">
        <f>1/(10^(-(E64+(IF(P64="Y",Rules!$I$2,0))-K64)/Rules!$E$12)+1)</f>
        <v>0.9117201562</v>
      </c>
      <c r="V64" s="75">
        <f t="shared" si="6"/>
        <v>4</v>
      </c>
      <c r="W64" s="75">
        <f t="shared" si="7"/>
        <v>-4</v>
      </c>
      <c r="X64" s="55"/>
      <c r="Y64" s="55"/>
      <c r="Z64" s="55"/>
      <c r="AA64" s="77">
        <f t="shared" ref="AA64:BL64" si="68">IF($D64=AA$1,$E64+$V64,(IF($J64=AA$1,$K64+$W64,AA63)))</f>
        <v>1526</v>
      </c>
      <c r="AB64" s="77">
        <f t="shared" si="68"/>
        <v>607</v>
      </c>
      <c r="AC64" s="77">
        <f t="shared" si="68"/>
        <v>1558</v>
      </c>
      <c r="AD64" s="77">
        <f t="shared" si="68"/>
        <v>247</v>
      </c>
      <c r="AE64" s="77">
        <f t="shared" si="68"/>
        <v>2143</v>
      </c>
      <c r="AF64" s="77">
        <f t="shared" si="68"/>
        <v>2084</v>
      </c>
      <c r="AG64" s="77">
        <f t="shared" si="68"/>
        <v>1165</v>
      </c>
      <c r="AH64" s="77">
        <f t="shared" si="68"/>
        <v>993</v>
      </c>
      <c r="AI64" s="77">
        <f t="shared" si="68"/>
        <v>1193</v>
      </c>
      <c r="AJ64" s="77">
        <f t="shared" si="68"/>
        <v>1826</v>
      </c>
      <c r="AK64" s="77">
        <f t="shared" si="68"/>
        <v>512</v>
      </c>
      <c r="AL64" s="77">
        <f t="shared" si="68"/>
        <v>717</v>
      </c>
      <c r="AM64" s="77">
        <f t="shared" si="68"/>
        <v>2120</v>
      </c>
      <c r="AN64" s="77">
        <f t="shared" si="68"/>
        <v>1300</v>
      </c>
      <c r="AO64" s="77">
        <f t="shared" si="68"/>
        <v>1220</v>
      </c>
      <c r="AP64" s="77">
        <f t="shared" si="68"/>
        <v>2140</v>
      </c>
      <c r="AQ64" s="77">
        <f t="shared" si="68"/>
        <v>257</v>
      </c>
      <c r="AR64" s="77">
        <f t="shared" si="68"/>
        <v>1511</v>
      </c>
      <c r="AS64" s="77">
        <f t="shared" si="68"/>
        <v>286</v>
      </c>
      <c r="AT64" s="77">
        <f t="shared" si="68"/>
        <v>2419</v>
      </c>
      <c r="AU64" s="77">
        <f t="shared" si="68"/>
        <v>918</v>
      </c>
      <c r="AV64" s="77">
        <f t="shared" si="68"/>
        <v>434</v>
      </c>
      <c r="AW64" s="77">
        <f t="shared" si="68"/>
        <v>470</v>
      </c>
      <c r="AX64" s="77">
        <f t="shared" si="68"/>
        <v>837</v>
      </c>
      <c r="AY64" s="77">
        <f t="shared" si="68"/>
        <v>1198</v>
      </c>
      <c r="AZ64" s="77">
        <f t="shared" si="68"/>
        <v>555</v>
      </c>
      <c r="BA64" s="77">
        <f t="shared" si="68"/>
        <v>0</v>
      </c>
      <c r="BB64" s="77">
        <f t="shared" si="68"/>
        <v>1503</v>
      </c>
      <c r="BC64" s="77">
        <f t="shared" si="68"/>
        <v>807</v>
      </c>
      <c r="BD64" s="77">
        <f t="shared" si="68"/>
        <v>860</v>
      </c>
      <c r="BE64" s="77">
        <f t="shared" si="68"/>
        <v>638</v>
      </c>
      <c r="BF64" s="77">
        <f t="shared" si="68"/>
        <v>2075</v>
      </c>
      <c r="BG64" s="77">
        <f t="shared" si="68"/>
        <v>893</v>
      </c>
      <c r="BH64" s="77">
        <f t="shared" si="68"/>
        <v>176</v>
      </c>
      <c r="BI64" s="77">
        <f t="shared" si="68"/>
        <v>1920</v>
      </c>
      <c r="BJ64" s="77">
        <f t="shared" si="68"/>
        <v>1541</v>
      </c>
      <c r="BK64" s="77">
        <f t="shared" si="68"/>
        <v>1893</v>
      </c>
      <c r="BL64" s="77">
        <f t="shared" si="68"/>
        <v>892</v>
      </c>
    </row>
    <row r="65" ht="13.5" customHeight="1">
      <c r="A65" s="67">
        <v>45361.0</v>
      </c>
      <c r="B65" s="68" t="s">
        <v>71</v>
      </c>
      <c r="C65" s="55"/>
      <c r="D65" s="81" t="s">
        <v>41</v>
      </c>
      <c r="E65" s="77">
        <f t="shared" si="2"/>
        <v>807</v>
      </c>
      <c r="F65" s="78">
        <v>1.0</v>
      </c>
      <c r="G65" s="78">
        <v>14.0</v>
      </c>
      <c r="H65" s="72">
        <f t="shared" si="3"/>
        <v>17</v>
      </c>
      <c r="I65" s="55"/>
      <c r="J65" s="82" t="s">
        <v>37</v>
      </c>
      <c r="K65" s="77">
        <f t="shared" si="4"/>
        <v>993</v>
      </c>
      <c r="L65" s="79">
        <v>0.0</v>
      </c>
      <c r="M65" s="79">
        <v>24.0</v>
      </c>
      <c r="N65" s="72">
        <f t="shared" si="5"/>
        <v>24</v>
      </c>
      <c r="O65" s="55"/>
      <c r="P65" s="64" t="s">
        <v>72</v>
      </c>
      <c r="Q65" s="55"/>
      <c r="R65" s="75">
        <f>MIN(Rules!$E$2,(MAX(H65/N65,N65/H65)))</f>
        <v>1.411764706</v>
      </c>
      <c r="S65" s="75">
        <f>VLOOKUP(B65,Rules!A:B,2,FALSE)</f>
        <v>40</v>
      </c>
      <c r="T65" s="55"/>
      <c r="U65" s="76">
        <f>1/(10^(-(E65+(IF(P65="Y",Rules!$I$2,0))-K65)/Rules!$E$12)+1)</f>
        <v>0.4586481381</v>
      </c>
      <c r="V65" s="75">
        <f t="shared" si="6"/>
        <v>-26</v>
      </c>
      <c r="W65" s="75">
        <f t="shared" si="7"/>
        <v>26</v>
      </c>
      <c r="X65" s="55"/>
      <c r="Y65" s="55"/>
      <c r="Z65" s="55"/>
      <c r="AA65" s="77">
        <f t="shared" ref="AA65:BL65" si="69">IF($D65=AA$1,$E65+$V65,(IF($J65=AA$1,$K65+$W65,AA64)))</f>
        <v>1526</v>
      </c>
      <c r="AB65" s="77">
        <f t="shared" si="69"/>
        <v>607</v>
      </c>
      <c r="AC65" s="77">
        <f t="shared" si="69"/>
        <v>1558</v>
      </c>
      <c r="AD65" s="77">
        <f t="shared" si="69"/>
        <v>247</v>
      </c>
      <c r="AE65" s="77">
        <f t="shared" si="69"/>
        <v>2143</v>
      </c>
      <c r="AF65" s="77">
        <f t="shared" si="69"/>
        <v>2084</v>
      </c>
      <c r="AG65" s="77">
        <f t="shared" si="69"/>
        <v>1165</v>
      </c>
      <c r="AH65" s="77">
        <f t="shared" si="69"/>
        <v>1019</v>
      </c>
      <c r="AI65" s="77">
        <f t="shared" si="69"/>
        <v>1193</v>
      </c>
      <c r="AJ65" s="77">
        <f t="shared" si="69"/>
        <v>1826</v>
      </c>
      <c r="AK65" s="77">
        <f t="shared" si="69"/>
        <v>512</v>
      </c>
      <c r="AL65" s="77">
        <f t="shared" si="69"/>
        <v>717</v>
      </c>
      <c r="AM65" s="77">
        <f t="shared" si="69"/>
        <v>2120</v>
      </c>
      <c r="AN65" s="77">
        <f t="shared" si="69"/>
        <v>1300</v>
      </c>
      <c r="AO65" s="77">
        <f t="shared" si="69"/>
        <v>1220</v>
      </c>
      <c r="AP65" s="77">
        <f t="shared" si="69"/>
        <v>2140</v>
      </c>
      <c r="AQ65" s="77">
        <f t="shared" si="69"/>
        <v>257</v>
      </c>
      <c r="AR65" s="77">
        <f t="shared" si="69"/>
        <v>1511</v>
      </c>
      <c r="AS65" s="77">
        <f t="shared" si="69"/>
        <v>286</v>
      </c>
      <c r="AT65" s="77">
        <f t="shared" si="69"/>
        <v>2419</v>
      </c>
      <c r="AU65" s="77">
        <f t="shared" si="69"/>
        <v>918</v>
      </c>
      <c r="AV65" s="77">
        <f t="shared" si="69"/>
        <v>434</v>
      </c>
      <c r="AW65" s="77">
        <f t="shared" si="69"/>
        <v>470</v>
      </c>
      <c r="AX65" s="77">
        <f t="shared" si="69"/>
        <v>837</v>
      </c>
      <c r="AY65" s="77">
        <f t="shared" si="69"/>
        <v>1198</v>
      </c>
      <c r="AZ65" s="77">
        <f t="shared" si="69"/>
        <v>555</v>
      </c>
      <c r="BA65" s="77">
        <f t="shared" si="69"/>
        <v>0</v>
      </c>
      <c r="BB65" s="77">
        <f t="shared" si="69"/>
        <v>1503</v>
      </c>
      <c r="BC65" s="77">
        <f t="shared" si="69"/>
        <v>781</v>
      </c>
      <c r="BD65" s="77">
        <f t="shared" si="69"/>
        <v>860</v>
      </c>
      <c r="BE65" s="77">
        <f t="shared" si="69"/>
        <v>638</v>
      </c>
      <c r="BF65" s="77">
        <f t="shared" si="69"/>
        <v>2075</v>
      </c>
      <c r="BG65" s="77">
        <f t="shared" si="69"/>
        <v>893</v>
      </c>
      <c r="BH65" s="77">
        <f t="shared" si="69"/>
        <v>176</v>
      </c>
      <c r="BI65" s="77">
        <f t="shared" si="69"/>
        <v>1920</v>
      </c>
      <c r="BJ65" s="77">
        <f t="shared" si="69"/>
        <v>1541</v>
      </c>
      <c r="BK65" s="77">
        <f t="shared" si="69"/>
        <v>1893</v>
      </c>
      <c r="BL65" s="77">
        <f t="shared" si="69"/>
        <v>892</v>
      </c>
    </row>
    <row r="66" ht="13.5" customHeight="1">
      <c r="A66" s="67">
        <v>45361.0</v>
      </c>
      <c r="B66" s="68" t="s">
        <v>71</v>
      </c>
      <c r="C66" s="55"/>
      <c r="D66" s="81" t="s">
        <v>40</v>
      </c>
      <c r="E66" s="77">
        <f t="shared" si="2"/>
        <v>892</v>
      </c>
      <c r="F66" s="78">
        <v>0.0</v>
      </c>
      <c r="G66" s="78">
        <v>18.0</v>
      </c>
      <c r="H66" s="72">
        <f t="shared" si="3"/>
        <v>18</v>
      </c>
      <c r="I66" s="55"/>
      <c r="J66" s="82" t="s">
        <v>35</v>
      </c>
      <c r="K66" s="77">
        <f t="shared" si="4"/>
        <v>1165</v>
      </c>
      <c r="L66" s="79">
        <v>0.0</v>
      </c>
      <c r="M66" s="79">
        <v>18.0</v>
      </c>
      <c r="N66" s="72">
        <f t="shared" si="5"/>
        <v>18</v>
      </c>
      <c r="O66" s="55"/>
      <c r="P66" s="64" t="s">
        <v>72</v>
      </c>
      <c r="Q66" s="55"/>
      <c r="R66" s="75">
        <f>MIN(Rules!$E$2,(MAX(H66/N66,N66/H66)))</f>
        <v>1</v>
      </c>
      <c r="S66" s="75">
        <f>VLOOKUP(B66,Rules!A:B,2,FALSE)</f>
        <v>40</v>
      </c>
      <c r="T66" s="55"/>
      <c r="U66" s="76">
        <f>1/(10^(-(E66+(IF(P66="Y",Rules!$I$2,0))-K66)/Rules!$E$12)+1)</f>
        <v>0.3620596208</v>
      </c>
      <c r="V66" s="75">
        <f t="shared" si="6"/>
        <v>6</v>
      </c>
      <c r="W66" s="75">
        <f t="shared" si="7"/>
        <v>-6</v>
      </c>
      <c r="X66" s="55"/>
      <c r="Y66" s="55"/>
      <c r="Z66" s="55"/>
      <c r="AA66" s="77">
        <f t="shared" ref="AA66:BL66" si="70">IF($D66=AA$1,$E66+$V66,(IF($J66=AA$1,$K66+$W66,AA65)))</f>
        <v>1526</v>
      </c>
      <c r="AB66" s="77">
        <f t="shared" si="70"/>
        <v>607</v>
      </c>
      <c r="AC66" s="77">
        <f t="shared" si="70"/>
        <v>1558</v>
      </c>
      <c r="AD66" s="77">
        <f t="shared" si="70"/>
        <v>247</v>
      </c>
      <c r="AE66" s="77">
        <f t="shared" si="70"/>
        <v>2143</v>
      </c>
      <c r="AF66" s="77">
        <f t="shared" si="70"/>
        <v>2084</v>
      </c>
      <c r="AG66" s="77">
        <f t="shared" si="70"/>
        <v>1159</v>
      </c>
      <c r="AH66" s="77">
        <f t="shared" si="70"/>
        <v>1019</v>
      </c>
      <c r="AI66" s="77">
        <f t="shared" si="70"/>
        <v>1193</v>
      </c>
      <c r="AJ66" s="77">
        <f t="shared" si="70"/>
        <v>1826</v>
      </c>
      <c r="AK66" s="77">
        <f t="shared" si="70"/>
        <v>512</v>
      </c>
      <c r="AL66" s="77">
        <f t="shared" si="70"/>
        <v>717</v>
      </c>
      <c r="AM66" s="77">
        <f t="shared" si="70"/>
        <v>2120</v>
      </c>
      <c r="AN66" s="77">
        <f t="shared" si="70"/>
        <v>1300</v>
      </c>
      <c r="AO66" s="77">
        <f t="shared" si="70"/>
        <v>1220</v>
      </c>
      <c r="AP66" s="77">
        <f t="shared" si="70"/>
        <v>2140</v>
      </c>
      <c r="AQ66" s="77">
        <f t="shared" si="70"/>
        <v>257</v>
      </c>
      <c r="AR66" s="77">
        <f t="shared" si="70"/>
        <v>1511</v>
      </c>
      <c r="AS66" s="77">
        <f t="shared" si="70"/>
        <v>286</v>
      </c>
      <c r="AT66" s="77">
        <f t="shared" si="70"/>
        <v>2419</v>
      </c>
      <c r="AU66" s="77">
        <f t="shared" si="70"/>
        <v>918</v>
      </c>
      <c r="AV66" s="77">
        <f t="shared" si="70"/>
        <v>434</v>
      </c>
      <c r="AW66" s="77">
        <f t="shared" si="70"/>
        <v>470</v>
      </c>
      <c r="AX66" s="77">
        <f t="shared" si="70"/>
        <v>837</v>
      </c>
      <c r="AY66" s="77">
        <f t="shared" si="70"/>
        <v>1198</v>
      </c>
      <c r="AZ66" s="77">
        <f t="shared" si="70"/>
        <v>555</v>
      </c>
      <c r="BA66" s="77">
        <f t="shared" si="70"/>
        <v>0</v>
      </c>
      <c r="BB66" s="77">
        <f t="shared" si="70"/>
        <v>1503</v>
      </c>
      <c r="BC66" s="77">
        <f t="shared" si="70"/>
        <v>781</v>
      </c>
      <c r="BD66" s="77">
        <f t="shared" si="70"/>
        <v>860</v>
      </c>
      <c r="BE66" s="77">
        <f t="shared" si="70"/>
        <v>638</v>
      </c>
      <c r="BF66" s="77">
        <f t="shared" si="70"/>
        <v>2075</v>
      </c>
      <c r="BG66" s="77">
        <f t="shared" si="70"/>
        <v>893</v>
      </c>
      <c r="BH66" s="77">
        <f t="shared" si="70"/>
        <v>176</v>
      </c>
      <c r="BI66" s="77">
        <f t="shared" si="70"/>
        <v>1920</v>
      </c>
      <c r="BJ66" s="77">
        <f t="shared" si="70"/>
        <v>1541</v>
      </c>
      <c r="BK66" s="77">
        <f t="shared" si="70"/>
        <v>1893</v>
      </c>
      <c r="BL66" s="77">
        <f t="shared" si="70"/>
        <v>898</v>
      </c>
    </row>
    <row r="67" ht="13.5" customHeight="1">
      <c r="A67" s="67">
        <v>45361.0</v>
      </c>
      <c r="B67" s="68" t="s">
        <v>71</v>
      </c>
      <c r="C67" s="55"/>
      <c r="D67" s="81" t="s">
        <v>36</v>
      </c>
      <c r="E67" s="77">
        <f t="shared" si="2"/>
        <v>918</v>
      </c>
      <c r="F67" s="78">
        <v>0.0</v>
      </c>
      <c r="G67" s="78">
        <v>18.0</v>
      </c>
      <c r="H67" s="72">
        <f t="shared" si="3"/>
        <v>18</v>
      </c>
      <c r="I67" s="55"/>
      <c r="J67" s="82" t="s">
        <v>42</v>
      </c>
      <c r="K67" s="77">
        <f t="shared" si="4"/>
        <v>893</v>
      </c>
      <c r="L67" s="79">
        <v>0.0</v>
      </c>
      <c r="M67" s="79">
        <v>11.0</v>
      </c>
      <c r="N67" s="72">
        <f t="shared" si="5"/>
        <v>11</v>
      </c>
      <c r="O67" s="55"/>
      <c r="P67" s="64" t="s">
        <v>72</v>
      </c>
      <c r="Q67" s="55"/>
      <c r="R67" s="75">
        <f>MIN(Rules!$E$2,(MAX(H67/N67,N67/H67)))</f>
        <v>1.636363636</v>
      </c>
      <c r="S67" s="75">
        <f>VLOOKUP(B67,Rules!A:B,2,FALSE)</f>
        <v>40</v>
      </c>
      <c r="T67" s="55"/>
      <c r="U67" s="76">
        <f>1/(10^(-(E67+(IF(P67="Y",Rules!$I$2,0))-K67)/Rules!$E$12)+1)</f>
        <v>0.6912361524</v>
      </c>
      <c r="V67" s="75">
        <f t="shared" si="6"/>
        <v>20</v>
      </c>
      <c r="W67" s="75">
        <f t="shared" si="7"/>
        <v>-20</v>
      </c>
      <c r="X67" s="55"/>
      <c r="Y67" s="55"/>
      <c r="Z67" s="55"/>
      <c r="AA67" s="77">
        <f t="shared" ref="AA67:BL67" si="71">IF($D67=AA$1,$E67+$V67,(IF($J67=AA$1,$K67+$W67,AA66)))</f>
        <v>1526</v>
      </c>
      <c r="AB67" s="77">
        <f t="shared" si="71"/>
        <v>607</v>
      </c>
      <c r="AC67" s="77">
        <f t="shared" si="71"/>
        <v>1558</v>
      </c>
      <c r="AD67" s="77">
        <f t="shared" si="71"/>
        <v>247</v>
      </c>
      <c r="AE67" s="77">
        <f t="shared" si="71"/>
        <v>2143</v>
      </c>
      <c r="AF67" s="77">
        <f t="shared" si="71"/>
        <v>2084</v>
      </c>
      <c r="AG67" s="77">
        <f t="shared" si="71"/>
        <v>1159</v>
      </c>
      <c r="AH67" s="77">
        <f t="shared" si="71"/>
        <v>1019</v>
      </c>
      <c r="AI67" s="77">
        <f t="shared" si="71"/>
        <v>1193</v>
      </c>
      <c r="AJ67" s="77">
        <f t="shared" si="71"/>
        <v>1826</v>
      </c>
      <c r="AK67" s="77">
        <f t="shared" si="71"/>
        <v>512</v>
      </c>
      <c r="AL67" s="77">
        <f t="shared" si="71"/>
        <v>717</v>
      </c>
      <c r="AM67" s="77">
        <f t="shared" si="71"/>
        <v>2120</v>
      </c>
      <c r="AN67" s="77">
        <f t="shared" si="71"/>
        <v>1300</v>
      </c>
      <c r="AO67" s="77">
        <f t="shared" si="71"/>
        <v>1220</v>
      </c>
      <c r="AP67" s="77">
        <f t="shared" si="71"/>
        <v>2140</v>
      </c>
      <c r="AQ67" s="77">
        <f t="shared" si="71"/>
        <v>257</v>
      </c>
      <c r="AR67" s="77">
        <f t="shared" si="71"/>
        <v>1511</v>
      </c>
      <c r="AS67" s="77">
        <f t="shared" si="71"/>
        <v>286</v>
      </c>
      <c r="AT67" s="77">
        <f t="shared" si="71"/>
        <v>2419</v>
      </c>
      <c r="AU67" s="77">
        <f t="shared" si="71"/>
        <v>938</v>
      </c>
      <c r="AV67" s="77">
        <f t="shared" si="71"/>
        <v>434</v>
      </c>
      <c r="AW67" s="77">
        <f t="shared" si="71"/>
        <v>470</v>
      </c>
      <c r="AX67" s="77">
        <f t="shared" si="71"/>
        <v>837</v>
      </c>
      <c r="AY67" s="77">
        <f t="shared" si="71"/>
        <v>1198</v>
      </c>
      <c r="AZ67" s="77">
        <f t="shared" si="71"/>
        <v>555</v>
      </c>
      <c r="BA67" s="77">
        <f t="shared" si="71"/>
        <v>0</v>
      </c>
      <c r="BB67" s="77">
        <f t="shared" si="71"/>
        <v>1503</v>
      </c>
      <c r="BC67" s="77">
        <f t="shared" si="71"/>
        <v>781</v>
      </c>
      <c r="BD67" s="77">
        <f t="shared" si="71"/>
        <v>860</v>
      </c>
      <c r="BE67" s="77">
        <f t="shared" si="71"/>
        <v>638</v>
      </c>
      <c r="BF67" s="77">
        <f t="shared" si="71"/>
        <v>2075</v>
      </c>
      <c r="BG67" s="77">
        <f t="shared" si="71"/>
        <v>873</v>
      </c>
      <c r="BH67" s="77">
        <f t="shared" si="71"/>
        <v>176</v>
      </c>
      <c r="BI67" s="77">
        <f t="shared" si="71"/>
        <v>1920</v>
      </c>
      <c r="BJ67" s="77">
        <f t="shared" si="71"/>
        <v>1541</v>
      </c>
      <c r="BK67" s="77">
        <f t="shared" si="71"/>
        <v>1893</v>
      </c>
      <c r="BL67" s="77">
        <f t="shared" si="71"/>
        <v>898</v>
      </c>
    </row>
    <row r="68" ht="13.5" customHeight="1">
      <c r="A68" s="67">
        <v>45361.0</v>
      </c>
      <c r="B68" s="68" t="s">
        <v>71</v>
      </c>
      <c r="C68" s="55"/>
      <c r="D68" s="81" t="s">
        <v>44</v>
      </c>
      <c r="E68" s="77">
        <f t="shared" si="2"/>
        <v>860</v>
      </c>
      <c r="F68" s="78">
        <v>2.0</v>
      </c>
      <c r="G68" s="78">
        <v>23.0</v>
      </c>
      <c r="H68" s="72">
        <f t="shared" si="3"/>
        <v>29</v>
      </c>
      <c r="I68" s="55"/>
      <c r="J68" s="82" t="s">
        <v>51</v>
      </c>
      <c r="K68" s="77">
        <f t="shared" si="4"/>
        <v>555</v>
      </c>
      <c r="L68" s="79">
        <v>1.0</v>
      </c>
      <c r="M68" s="79">
        <v>20.0</v>
      </c>
      <c r="N68" s="72">
        <f t="shared" si="5"/>
        <v>23</v>
      </c>
      <c r="O68" s="55"/>
      <c r="P68" s="64" t="s">
        <v>72</v>
      </c>
      <c r="Q68" s="55"/>
      <c r="R68" s="75">
        <f>MIN(Rules!$E$2,(MAX(H68/N68,N68/H68)))</f>
        <v>1.260869565</v>
      </c>
      <c r="S68" s="75">
        <f>VLOOKUP(B68,Rules!A:B,2,FALSE)</f>
        <v>40</v>
      </c>
      <c r="T68" s="55"/>
      <c r="U68" s="76">
        <f>1/(10^(-(E68+(IF(P68="Y",Rules!$I$2,0))-K68)/Rules!$E$12)+1)</f>
        <v>0.8904506387</v>
      </c>
      <c r="V68" s="75">
        <f t="shared" si="6"/>
        <v>6</v>
      </c>
      <c r="W68" s="75">
        <f t="shared" si="7"/>
        <v>-6</v>
      </c>
      <c r="X68" s="55"/>
      <c r="Y68" s="55"/>
      <c r="Z68" s="55"/>
      <c r="AA68" s="77">
        <f t="shared" ref="AA68:BL68" si="72">IF($D68=AA$1,$E68+$V68,(IF($J68=AA$1,$K68+$W68,AA67)))</f>
        <v>1526</v>
      </c>
      <c r="AB68" s="77">
        <f t="shared" si="72"/>
        <v>607</v>
      </c>
      <c r="AC68" s="77">
        <f t="shared" si="72"/>
        <v>1558</v>
      </c>
      <c r="AD68" s="77">
        <f t="shared" si="72"/>
        <v>247</v>
      </c>
      <c r="AE68" s="77">
        <f t="shared" si="72"/>
        <v>2143</v>
      </c>
      <c r="AF68" s="77">
        <f t="shared" si="72"/>
        <v>2084</v>
      </c>
      <c r="AG68" s="77">
        <f t="shared" si="72"/>
        <v>1159</v>
      </c>
      <c r="AH68" s="77">
        <f t="shared" si="72"/>
        <v>1019</v>
      </c>
      <c r="AI68" s="77">
        <f t="shared" si="72"/>
        <v>1193</v>
      </c>
      <c r="AJ68" s="77">
        <f t="shared" si="72"/>
        <v>1826</v>
      </c>
      <c r="AK68" s="77">
        <f t="shared" si="72"/>
        <v>512</v>
      </c>
      <c r="AL68" s="77">
        <f t="shared" si="72"/>
        <v>717</v>
      </c>
      <c r="AM68" s="77">
        <f t="shared" si="72"/>
        <v>2120</v>
      </c>
      <c r="AN68" s="77">
        <f t="shared" si="72"/>
        <v>1300</v>
      </c>
      <c r="AO68" s="77">
        <f t="shared" si="72"/>
        <v>1220</v>
      </c>
      <c r="AP68" s="77">
        <f t="shared" si="72"/>
        <v>2140</v>
      </c>
      <c r="AQ68" s="77">
        <f t="shared" si="72"/>
        <v>257</v>
      </c>
      <c r="AR68" s="77">
        <f t="shared" si="72"/>
        <v>1511</v>
      </c>
      <c r="AS68" s="77">
        <f t="shared" si="72"/>
        <v>286</v>
      </c>
      <c r="AT68" s="77">
        <f t="shared" si="72"/>
        <v>2419</v>
      </c>
      <c r="AU68" s="77">
        <f t="shared" si="72"/>
        <v>938</v>
      </c>
      <c r="AV68" s="77">
        <f t="shared" si="72"/>
        <v>434</v>
      </c>
      <c r="AW68" s="77">
        <f t="shared" si="72"/>
        <v>470</v>
      </c>
      <c r="AX68" s="77">
        <f t="shared" si="72"/>
        <v>837</v>
      </c>
      <c r="AY68" s="77">
        <f t="shared" si="72"/>
        <v>1198</v>
      </c>
      <c r="AZ68" s="77">
        <f t="shared" si="72"/>
        <v>549</v>
      </c>
      <c r="BA68" s="77">
        <f t="shared" si="72"/>
        <v>0</v>
      </c>
      <c r="BB68" s="77">
        <f t="shared" si="72"/>
        <v>1503</v>
      </c>
      <c r="BC68" s="77">
        <f t="shared" si="72"/>
        <v>781</v>
      </c>
      <c r="BD68" s="77">
        <f t="shared" si="72"/>
        <v>866</v>
      </c>
      <c r="BE68" s="77">
        <f t="shared" si="72"/>
        <v>638</v>
      </c>
      <c r="BF68" s="77">
        <f t="shared" si="72"/>
        <v>2075</v>
      </c>
      <c r="BG68" s="77">
        <f t="shared" si="72"/>
        <v>873</v>
      </c>
      <c r="BH68" s="77">
        <f t="shared" si="72"/>
        <v>176</v>
      </c>
      <c r="BI68" s="77">
        <f t="shared" si="72"/>
        <v>1920</v>
      </c>
      <c r="BJ68" s="77">
        <f t="shared" si="72"/>
        <v>1541</v>
      </c>
      <c r="BK68" s="77">
        <f t="shared" si="72"/>
        <v>1893</v>
      </c>
      <c r="BL68" s="77">
        <f t="shared" si="72"/>
        <v>898</v>
      </c>
    </row>
    <row r="69" ht="13.5" customHeight="1">
      <c r="A69" s="67">
        <v>45361.0</v>
      </c>
      <c r="B69" s="68" t="s">
        <v>71</v>
      </c>
      <c r="C69" s="55"/>
      <c r="D69" s="81" t="s">
        <v>39</v>
      </c>
      <c r="E69" s="77">
        <f t="shared" si="2"/>
        <v>837</v>
      </c>
      <c r="F69" s="78">
        <v>0.0</v>
      </c>
      <c r="G69" s="78">
        <v>28.0</v>
      </c>
      <c r="H69" s="72">
        <f t="shared" si="3"/>
        <v>28</v>
      </c>
      <c r="I69" s="55"/>
      <c r="J69" s="82" t="s">
        <v>47</v>
      </c>
      <c r="K69" s="77">
        <f t="shared" si="4"/>
        <v>470</v>
      </c>
      <c r="L69" s="79">
        <v>0.0</v>
      </c>
      <c r="M69" s="79">
        <v>13.0</v>
      </c>
      <c r="N69" s="72">
        <f t="shared" si="5"/>
        <v>13</v>
      </c>
      <c r="O69" s="55"/>
      <c r="P69" s="64" t="s">
        <v>72</v>
      </c>
      <c r="Q69" s="55"/>
      <c r="R69" s="75">
        <f>MIN(Rules!$E$2,(MAX(H69/N69,N69/H69)))</f>
        <v>2</v>
      </c>
      <c r="S69" s="75">
        <f>VLOOKUP(B69,Rules!A:B,2,FALSE)</f>
        <v>40</v>
      </c>
      <c r="T69" s="55"/>
      <c r="U69" s="76">
        <f>1/(10^(-(E69+(IF(P69="Y",Rules!$I$2,0))-K69)/Rules!$E$12)+1)</f>
        <v>0.9153570964</v>
      </c>
      <c r="V69" s="75">
        <f t="shared" si="6"/>
        <v>7</v>
      </c>
      <c r="W69" s="75">
        <f t="shared" si="7"/>
        <v>-7</v>
      </c>
      <c r="X69" s="55"/>
      <c r="Y69" s="55"/>
      <c r="Z69" s="55"/>
      <c r="AA69" s="77">
        <f t="shared" ref="AA69:BL69" si="73">IF($D69=AA$1,$E69+$V69,(IF($J69=AA$1,$K69+$W69,AA68)))</f>
        <v>1526</v>
      </c>
      <c r="AB69" s="77">
        <f t="shared" si="73"/>
        <v>607</v>
      </c>
      <c r="AC69" s="77">
        <f t="shared" si="73"/>
        <v>1558</v>
      </c>
      <c r="AD69" s="77">
        <f t="shared" si="73"/>
        <v>247</v>
      </c>
      <c r="AE69" s="77">
        <f t="shared" si="73"/>
        <v>2143</v>
      </c>
      <c r="AF69" s="77">
        <f t="shared" si="73"/>
        <v>2084</v>
      </c>
      <c r="AG69" s="77">
        <f t="shared" si="73"/>
        <v>1159</v>
      </c>
      <c r="AH69" s="77">
        <f t="shared" si="73"/>
        <v>1019</v>
      </c>
      <c r="AI69" s="77">
        <f t="shared" si="73"/>
        <v>1193</v>
      </c>
      <c r="AJ69" s="77">
        <f t="shared" si="73"/>
        <v>1826</v>
      </c>
      <c r="AK69" s="77">
        <f t="shared" si="73"/>
        <v>512</v>
      </c>
      <c r="AL69" s="77">
        <f t="shared" si="73"/>
        <v>717</v>
      </c>
      <c r="AM69" s="77">
        <f t="shared" si="73"/>
        <v>2120</v>
      </c>
      <c r="AN69" s="77">
        <f t="shared" si="73"/>
        <v>1300</v>
      </c>
      <c r="AO69" s="77">
        <f t="shared" si="73"/>
        <v>1220</v>
      </c>
      <c r="AP69" s="77">
        <f t="shared" si="73"/>
        <v>2140</v>
      </c>
      <c r="AQ69" s="77">
        <f t="shared" si="73"/>
        <v>257</v>
      </c>
      <c r="AR69" s="77">
        <f t="shared" si="73"/>
        <v>1511</v>
      </c>
      <c r="AS69" s="77">
        <f t="shared" si="73"/>
        <v>286</v>
      </c>
      <c r="AT69" s="77">
        <f t="shared" si="73"/>
        <v>2419</v>
      </c>
      <c r="AU69" s="77">
        <f t="shared" si="73"/>
        <v>938</v>
      </c>
      <c r="AV69" s="77">
        <f t="shared" si="73"/>
        <v>434</v>
      </c>
      <c r="AW69" s="77">
        <f t="shared" si="73"/>
        <v>463</v>
      </c>
      <c r="AX69" s="77">
        <f t="shared" si="73"/>
        <v>844</v>
      </c>
      <c r="AY69" s="77">
        <f t="shared" si="73"/>
        <v>1198</v>
      </c>
      <c r="AZ69" s="77">
        <f t="shared" si="73"/>
        <v>549</v>
      </c>
      <c r="BA69" s="77">
        <f t="shared" si="73"/>
        <v>0</v>
      </c>
      <c r="BB69" s="77">
        <f t="shared" si="73"/>
        <v>1503</v>
      </c>
      <c r="BC69" s="77">
        <f t="shared" si="73"/>
        <v>781</v>
      </c>
      <c r="BD69" s="77">
        <f t="shared" si="73"/>
        <v>866</v>
      </c>
      <c r="BE69" s="77">
        <f t="shared" si="73"/>
        <v>638</v>
      </c>
      <c r="BF69" s="77">
        <f t="shared" si="73"/>
        <v>2075</v>
      </c>
      <c r="BG69" s="77">
        <f t="shared" si="73"/>
        <v>873</v>
      </c>
      <c r="BH69" s="77">
        <f t="shared" si="73"/>
        <v>176</v>
      </c>
      <c r="BI69" s="77">
        <f t="shared" si="73"/>
        <v>1920</v>
      </c>
      <c r="BJ69" s="77">
        <f t="shared" si="73"/>
        <v>1541</v>
      </c>
      <c r="BK69" s="77">
        <f t="shared" si="73"/>
        <v>1893</v>
      </c>
      <c r="BL69" s="77">
        <f t="shared" si="73"/>
        <v>898</v>
      </c>
    </row>
    <row r="70" ht="13.5" customHeight="1">
      <c r="A70" s="67">
        <v>45366.0</v>
      </c>
      <c r="B70" s="68" t="s">
        <v>71</v>
      </c>
      <c r="C70" s="55"/>
      <c r="D70" s="81" t="s">
        <v>29</v>
      </c>
      <c r="E70" s="77">
        <f t="shared" si="2"/>
        <v>1220</v>
      </c>
      <c r="F70" s="78">
        <v>1.0</v>
      </c>
      <c r="G70" s="78">
        <v>16.0</v>
      </c>
      <c r="H70" s="72">
        <f t="shared" si="3"/>
        <v>19</v>
      </c>
      <c r="I70" s="55"/>
      <c r="J70" s="82" t="s">
        <v>28</v>
      </c>
      <c r="K70" s="77">
        <f t="shared" si="4"/>
        <v>1558</v>
      </c>
      <c r="L70" s="79">
        <v>0.0</v>
      </c>
      <c r="M70" s="79">
        <v>15.0</v>
      </c>
      <c r="N70" s="72">
        <f t="shared" si="5"/>
        <v>15</v>
      </c>
      <c r="O70" s="55"/>
      <c r="P70" s="64" t="s">
        <v>72</v>
      </c>
      <c r="Q70" s="55"/>
      <c r="R70" s="75">
        <f>MIN(Rules!$E$2,(MAX(H70/N70,N70/H70)))</f>
        <v>1.266666667</v>
      </c>
      <c r="S70" s="75">
        <f>VLOOKUP(B70,Rules!A:B,2,FALSE)</f>
        <v>40</v>
      </c>
      <c r="T70" s="55"/>
      <c r="U70" s="76">
        <f>1/(10^(-(E70+(IF(P70="Y",Rules!$I$2,0))-K70)/Rules!$E$12)+1)</f>
        <v>0.2961348228</v>
      </c>
      <c r="V70" s="75">
        <f t="shared" si="6"/>
        <v>36</v>
      </c>
      <c r="W70" s="75">
        <f t="shared" si="7"/>
        <v>-36</v>
      </c>
      <c r="X70" s="55"/>
      <c r="Y70" s="55"/>
      <c r="Z70" s="55"/>
      <c r="AA70" s="77">
        <f t="shared" ref="AA70:BL70" si="74">IF($D70=AA$1,$E70+$V70,(IF($J70=AA$1,$K70+$W70,AA69)))</f>
        <v>1526</v>
      </c>
      <c r="AB70" s="77">
        <f t="shared" si="74"/>
        <v>607</v>
      </c>
      <c r="AC70" s="77">
        <f t="shared" si="74"/>
        <v>1522</v>
      </c>
      <c r="AD70" s="77">
        <f t="shared" si="74"/>
        <v>247</v>
      </c>
      <c r="AE70" s="77">
        <f t="shared" si="74"/>
        <v>2143</v>
      </c>
      <c r="AF70" s="77">
        <f t="shared" si="74"/>
        <v>2084</v>
      </c>
      <c r="AG70" s="77">
        <f t="shared" si="74"/>
        <v>1159</v>
      </c>
      <c r="AH70" s="77">
        <f t="shared" si="74"/>
        <v>1019</v>
      </c>
      <c r="AI70" s="77">
        <f t="shared" si="74"/>
        <v>1193</v>
      </c>
      <c r="AJ70" s="77">
        <f t="shared" si="74"/>
        <v>1826</v>
      </c>
      <c r="AK70" s="77">
        <f t="shared" si="74"/>
        <v>512</v>
      </c>
      <c r="AL70" s="77">
        <f t="shared" si="74"/>
        <v>717</v>
      </c>
      <c r="AM70" s="77">
        <f t="shared" si="74"/>
        <v>2120</v>
      </c>
      <c r="AN70" s="77">
        <f t="shared" si="74"/>
        <v>1300</v>
      </c>
      <c r="AO70" s="77">
        <f t="shared" si="74"/>
        <v>1256</v>
      </c>
      <c r="AP70" s="77">
        <f t="shared" si="74"/>
        <v>2140</v>
      </c>
      <c r="AQ70" s="77">
        <f t="shared" si="74"/>
        <v>257</v>
      </c>
      <c r="AR70" s="77">
        <f t="shared" si="74"/>
        <v>1511</v>
      </c>
      <c r="AS70" s="77">
        <f t="shared" si="74"/>
        <v>286</v>
      </c>
      <c r="AT70" s="77">
        <f t="shared" si="74"/>
        <v>2419</v>
      </c>
      <c r="AU70" s="77">
        <f t="shared" si="74"/>
        <v>938</v>
      </c>
      <c r="AV70" s="77">
        <f t="shared" si="74"/>
        <v>434</v>
      </c>
      <c r="AW70" s="77">
        <f t="shared" si="74"/>
        <v>463</v>
      </c>
      <c r="AX70" s="77">
        <f t="shared" si="74"/>
        <v>844</v>
      </c>
      <c r="AY70" s="77">
        <f t="shared" si="74"/>
        <v>1198</v>
      </c>
      <c r="AZ70" s="77">
        <f t="shared" si="74"/>
        <v>549</v>
      </c>
      <c r="BA70" s="77">
        <f t="shared" si="74"/>
        <v>0</v>
      </c>
      <c r="BB70" s="77">
        <f t="shared" si="74"/>
        <v>1503</v>
      </c>
      <c r="BC70" s="77">
        <f t="shared" si="74"/>
        <v>781</v>
      </c>
      <c r="BD70" s="77">
        <f t="shared" si="74"/>
        <v>866</v>
      </c>
      <c r="BE70" s="77">
        <f t="shared" si="74"/>
        <v>638</v>
      </c>
      <c r="BF70" s="77">
        <f t="shared" si="74"/>
        <v>2075</v>
      </c>
      <c r="BG70" s="77">
        <f t="shared" si="74"/>
        <v>873</v>
      </c>
      <c r="BH70" s="77">
        <f t="shared" si="74"/>
        <v>176</v>
      </c>
      <c r="BI70" s="77">
        <f t="shared" si="74"/>
        <v>1920</v>
      </c>
      <c r="BJ70" s="77">
        <f t="shared" si="74"/>
        <v>1541</v>
      </c>
      <c r="BK70" s="77">
        <f t="shared" si="74"/>
        <v>1893</v>
      </c>
      <c r="BL70" s="77">
        <f t="shared" si="74"/>
        <v>898</v>
      </c>
    </row>
    <row r="71" ht="13.5" customHeight="1">
      <c r="A71" s="67">
        <v>45367.0</v>
      </c>
      <c r="B71" s="68" t="s">
        <v>71</v>
      </c>
      <c r="C71" s="55"/>
      <c r="D71" s="81" t="s">
        <v>27</v>
      </c>
      <c r="E71" s="77">
        <f t="shared" si="2"/>
        <v>1503</v>
      </c>
      <c r="F71" s="78">
        <v>1.0</v>
      </c>
      <c r="G71" s="78">
        <v>19.0</v>
      </c>
      <c r="H71" s="72">
        <f t="shared" si="3"/>
        <v>22</v>
      </c>
      <c r="I71" s="55"/>
      <c r="J71" s="82" t="s">
        <v>21</v>
      </c>
      <c r="K71" s="77">
        <f t="shared" si="4"/>
        <v>2143</v>
      </c>
      <c r="L71" s="79">
        <v>0.0</v>
      </c>
      <c r="M71" s="79">
        <v>23.0</v>
      </c>
      <c r="N71" s="72">
        <f t="shared" si="5"/>
        <v>23</v>
      </c>
      <c r="O71" s="55"/>
      <c r="P71" s="64" t="s">
        <v>72</v>
      </c>
      <c r="Q71" s="55"/>
      <c r="R71" s="75">
        <f>MIN(Rules!$E$2,(MAX(H71/N71,N71/H71)))</f>
        <v>1.045454545</v>
      </c>
      <c r="S71" s="75">
        <f>VLOOKUP(B71,Rules!A:B,2,FALSE)</f>
        <v>40</v>
      </c>
      <c r="T71" s="55"/>
      <c r="U71" s="76">
        <f>1/(10^(-(E71+(IF(P71="Y",Rules!$I$2,0))-K71)/Rules!$E$12)+1)</f>
        <v>0.09478739597</v>
      </c>
      <c r="V71" s="75">
        <f t="shared" si="6"/>
        <v>-4</v>
      </c>
      <c r="W71" s="75">
        <f t="shared" si="7"/>
        <v>4</v>
      </c>
      <c r="X71" s="55"/>
      <c r="Y71" s="55"/>
      <c r="Z71" s="55"/>
      <c r="AA71" s="77">
        <f t="shared" ref="AA71:BL71" si="75">IF($D71=AA$1,$E71+$V71,(IF($J71=AA$1,$K71+$W71,AA70)))</f>
        <v>1526</v>
      </c>
      <c r="AB71" s="77">
        <f t="shared" si="75"/>
        <v>607</v>
      </c>
      <c r="AC71" s="77">
        <f t="shared" si="75"/>
        <v>1522</v>
      </c>
      <c r="AD71" s="77">
        <f t="shared" si="75"/>
        <v>247</v>
      </c>
      <c r="AE71" s="77">
        <f t="shared" si="75"/>
        <v>2147</v>
      </c>
      <c r="AF71" s="77">
        <f t="shared" si="75"/>
        <v>2084</v>
      </c>
      <c r="AG71" s="77">
        <f t="shared" si="75"/>
        <v>1159</v>
      </c>
      <c r="AH71" s="77">
        <f t="shared" si="75"/>
        <v>1019</v>
      </c>
      <c r="AI71" s="77">
        <f t="shared" si="75"/>
        <v>1193</v>
      </c>
      <c r="AJ71" s="77">
        <f t="shared" si="75"/>
        <v>1826</v>
      </c>
      <c r="AK71" s="77">
        <f t="shared" si="75"/>
        <v>512</v>
      </c>
      <c r="AL71" s="77">
        <f t="shared" si="75"/>
        <v>717</v>
      </c>
      <c r="AM71" s="77">
        <f t="shared" si="75"/>
        <v>2120</v>
      </c>
      <c r="AN71" s="77">
        <f t="shared" si="75"/>
        <v>1300</v>
      </c>
      <c r="AO71" s="77">
        <f t="shared" si="75"/>
        <v>1256</v>
      </c>
      <c r="AP71" s="77">
        <f t="shared" si="75"/>
        <v>2140</v>
      </c>
      <c r="AQ71" s="77">
        <f t="shared" si="75"/>
        <v>257</v>
      </c>
      <c r="AR71" s="77">
        <f t="shared" si="75"/>
        <v>1511</v>
      </c>
      <c r="AS71" s="77">
        <f t="shared" si="75"/>
        <v>286</v>
      </c>
      <c r="AT71" s="77">
        <f t="shared" si="75"/>
        <v>2419</v>
      </c>
      <c r="AU71" s="77">
        <f t="shared" si="75"/>
        <v>938</v>
      </c>
      <c r="AV71" s="77">
        <f t="shared" si="75"/>
        <v>434</v>
      </c>
      <c r="AW71" s="77">
        <f t="shared" si="75"/>
        <v>463</v>
      </c>
      <c r="AX71" s="77">
        <f t="shared" si="75"/>
        <v>844</v>
      </c>
      <c r="AY71" s="77">
        <f t="shared" si="75"/>
        <v>1198</v>
      </c>
      <c r="AZ71" s="77">
        <f t="shared" si="75"/>
        <v>549</v>
      </c>
      <c r="BA71" s="77">
        <f t="shared" si="75"/>
        <v>0</v>
      </c>
      <c r="BB71" s="77">
        <f t="shared" si="75"/>
        <v>1499</v>
      </c>
      <c r="BC71" s="77">
        <f t="shared" si="75"/>
        <v>781</v>
      </c>
      <c r="BD71" s="77">
        <f t="shared" si="75"/>
        <v>866</v>
      </c>
      <c r="BE71" s="77">
        <f t="shared" si="75"/>
        <v>638</v>
      </c>
      <c r="BF71" s="77">
        <f t="shared" si="75"/>
        <v>2075</v>
      </c>
      <c r="BG71" s="77">
        <f t="shared" si="75"/>
        <v>873</v>
      </c>
      <c r="BH71" s="77">
        <f t="shared" si="75"/>
        <v>176</v>
      </c>
      <c r="BI71" s="77">
        <f t="shared" si="75"/>
        <v>1920</v>
      </c>
      <c r="BJ71" s="77">
        <f t="shared" si="75"/>
        <v>1541</v>
      </c>
      <c r="BK71" s="77">
        <f t="shared" si="75"/>
        <v>1893</v>
      </c>
      <c r="BL71" s="77">
        <f t="shared" si="75"/>
        <v>898</v>
      </c>
    </row>
    <row r="72" ht="13.5" customHeight="1">
      <c r="A72" s="67">
        <v>45367.0</v>
      </c>
      <c r="B72" s="68" t="s">
        <v>71</v>
      </c>
      <c r="C72" s="55"/>
      <c r="D72" s="81" t="s">
        <v>25</v>
      </c>
      <c r="E72" s="77">
        <f t="shared" si="2"/>
        <v>1920</v>
      </c>
      <c r="F72" s="78">
        <v>2.0</v>
      </c>
      <c r="G72" s="78">
        <v>9.0</v>
      </c>
      <c r="H72" s="72">
        <f t="shared" si="3"/>
        <v>15</v>
      </c>
      <c r="I72" s="55"/>
      <c r="J72" s="82" t="s">
        <v>22</v>
      </c>
      <c r="K72" s="77">
        <f t="shared" si="4"/>
        <v>2140</v>
      </c>
      <c r="L72" s="79">
        <v>0.0</v>
      </c>
      <c r="M72" s="79">
        <v>18.0</v>
      </c>
      <c r="N72" s="72">
        <f t="shared" si="5"/>
        <v>18</v>
      </c>
      <c r="O72" s="55"/>
      <c r="P72" s="64" t="s">
        <v>72</v>
      </c>
      <c r="Q72" s="55"/>
      <c r="R72" s="75">
        <f>MIN(Rules!$E$2,(MAX(H72/N72,N72/H72)))</f>
        <v>1.2</v>
      </c>
      <c r="S72" s="75">
        <f>VLOOKUP(B72,Rules!A:B,2,FALSE)</f>
        <v>40</v>
      </c>
      <c r="T72" s="55"/>
      <c r="U72" s="76">
        <f>1/(10^(-(E72+(IF(P72="Y",Rules!$I$2,0))-K72)/Rules!$E$12)+1)</f>
        <v>0.4201002396</v>
      </c>
      <c r="V72" s="75">
        <f t="shared" si="6"/>
        <v>-20</v>
      </c>
      <c r="W72" s="75">
        <f t="shared" si="7"/>
        <v>20</v>
      </c>
      <c r="X72" s="55"/>
      <c r="Y72" s="55"/>
      <c r="Z72" s="55"/>
      <c r="AA72" s="77">
        <f t="shared" ref="AA72:BL72" si="76">IF($D72=AA$1,$E72+$V72,(IF($J72=AA$1,$K72+$W72,AA71)))</f>
        <v>1526</v>
      </c>
      <c r="AB72" s="77">
        <f t="shared" si="76"/>
        <v>607</v>
      </c>
      <c r="AC72" s="77">
        <f t="shared" si="76"/>
        <v>1522</v>
      </c>
      <c r="AD72" s="77">
        <f t="shared" si="76"/>
        <v>247</v>
      </c>
      <c r="AE72" s="77">
        <f t="shared" si="76"/>
        <v>2147</v>
      </c>
      <c r="AF72" s="77">
        <f t="shared" si="76"/>
        <v>2084</v>
      </c>
      <c r="AG72" s="77">
        <f t="shared" si="76"/>
        <v>1159</v>
      </c>
      <c r="AH72" s="77">
        <f t="shared" si="76"/>
        <v>1019</v>
      </c>
      <c r="AI72" s="77">
        <f t="shared" si="76"/>
        <v>1193</v>
      </c>
      <c r="AJ72" s="77">
        <f t="shared" si="76"/>
        <v>1826</v>
      </c>
      <c r="AK72" s="77">
        <f t="shared" si="76"/>
        <v>512</v>
      </c>
      <c r="AL72" s="77">
        <f t="shared" si="76"/>
        <v>717</v>
      </c>
      <c r="AM72" s="77">
        <f t="shared" si="76"/>
        <v>2120</v>
      </c>
      <c r="AN72" s="77">
        <f t="shared" si="76"/>
        <v>1300</v>
      </c>
      <c r="AO72" s="77">
        <f t="shared" si="76"/>
        <v>1256</v>
      </c>
      <c r="AP72" s="77">
        <f t="shared" si="76"/>
        <v>2160</v>
      </c>
      <c r="AQ72" s="77">
        <f t="shared" si="76"/>
        <v>257</v>
      </c>
      <c r="AR72" s="77">
        <f t="shared" si="76"/>
        <v>1511</v>
      </c>
      <c r="AS72" s="77">
        <f t="shared" si="76"/>
        <v>286</v>
      </c>
      <c r="AT72" s="77">
        <f t="shared" si="76"/>
        <v>2419</v>
      </c>
      <c r="AU72" s="77">
        <f t="shared" si="76"/>
        <v>938</v>
      </c>
      <c r="AV72" s="77">
        <f t="shared" si="76"/>
        <v>434</v>
      </c>
      <c r="AW72" s="77">
        <f t="shared" si="76"/>
        <v>463</v>
      </c>
      <c r="AX72" s="77">
        <f t="shared" si="76"/>
        <v>844</v>
      </c>
      <c r="AY72" s="77">
        <f t="shared" si="76"/>
        <v>1198</v>
      </c>
      <c r="AZ72" s="77">
        <f t="shared" si="76"/>
        <v>549</v>
      </c>
      <c r="BA72" s="77">
        <f t="shared" si="76"/>
        <v>0</v>
      </c>
      <c r="BB72" s="77">
        <f t="shared" si="76"/>
        <v>1499</v>
      </c>
      <c r="BC72" s="77">
        <f t="shared" si="76"/>
        <v>781</v>
      </c>
      <c r="BD72" s="77">
        <f t="shared" si="76"/>
        <v>866</v>
      </c>
      <c r="BE72" s="77">
        <f t="shared" si="76"/>
        <v>638</v>
      </c>
      <c r="BF72" s="77">
        <f t="shared" si="76"/>
        <v>2075</v>
      </c>
      <c r="BG72" s="77">
        <f t="shared" si="76"/>
        <v>873</v>
      </c>
      <c r="BH72" s="77">
        <f t="shared" si="76"/>
        <v>176</v>
      </c>
      <c r="BI72" s="77">
        <f t="shared" si="76"/>
        <v>1900</v>
      </c>
      <c r="BJ72" s="77">
        <f t="shared" si="76"/>
        <v>1541</v>
      </c>
      <c r="BK72" s="77">
        <f t="shared" si="76"/>
        <v>1893</v>
      </c>
      <c r="BL72" s="77">
        <f t="shared" si="76"/>
        <v>898</v>
      </c>
    </row>
    <row r="73" ht="13.5" customHeight="1">
      <c r="A73" s="67">
        <v>45367.0</v>
      </c>
      <c r="B73" s="68" t="s">
        <v>71</v>
      </c>
      <c r="C73" s="55"/>
      <c r="D73" s="81" t="s">
        <v>24</v>
      </c>
      <c r="E73" s="77">
        <f t="shared" si="2"/>
        <v>1893</v>
      </c>
      <c r="F73" s="78">
        <v>1.0</v>
      </c>
      <c r="G73" s="78">
        <v>15.0</v>
      </c>
      <c r="H73" s="72">
        <f t="shared" si="3"/>
        <v>18</v>
      </c>
      <c r="I73" s="55"/>
      <c r="J73" s="82" t="s">
        <v>19</v>
      </c>
      <c r="K73" s="77">
        <f t="shared" si="4"/>
        <v>2084</v>
      </c>
      <c r="L73" s="79">
        <v>3.0</v>
      </c>
      <c r="M73" s="79">
        <v>21.0</v>
      </c>
      <c r="N73" s="72">
        <f t="shared" si="5"/>
        <v>30</v>
      </c>
      <c r="O73" s="55"/>
      <c r="P73" s="64" t="s">
        <v>72</v>
      </c>
      <c r="Q73" s="55"/>
      <c r="R73" s="75">
        <f>MIN(Rules!$E$2,(MAX(H73/N73,N73/H73)))</f>
        <v>1.666666667</v>
      </c>
      <c r="S73" s="75">
        <f>VLOOKUP(B73,Rules!A:B,2,FALSE)</f>
        <v>40</v>
      </c>
      <c r="T73" s="55"/>
      <c r="U73" s="76">
        <f>1/(10^(-(E73+(IF(P73="Y",Rules!$I$2,0))-K73)/Rules!$E$12)+1)</f>
        <v>0.4529367395</v>
      </c>
      <c r="V73" s="75">
        <f t="shared" si="6"/>
        <v>-30</v>
      </c>
      <c r="W73" s="75">
        <f t="shared" si="7"/>
        <v>30</v>
      </c>
      <c r="X73" s="55"/>
      <c r="Y73" s="55"/>
      <c r="Z73" s="55"/>
      <c r="AA73" s="77">
        <f t="shared" ref="AA73:BL73" si="77">IF($D73=AA$1,$E73+$V73,(IF($J73=AA$1,$K73+$W73,AA72)))</f>
        <v>1526</v>
      </c>
      <c r="AB73" s="77">
        <f t="shared" si="77"/>
        <v>607</v>
      </c>
      <c r="AC73" s="77">
        <f t="shared" si="77"/>
        <v>1522</v>
      </c>
      <c r="AD73" s="77">
        <f t="shared" si="77"/>
        <v>247</v>
      </c>
      <c r="AE73" s="77">
        <f t="shared" si="77"/>
        <v>2147</v>
      </c>
      <c r="AF73" s="77">
        <f t="shared" si="77"/>
        <v>2114</v>
      </c>
      <c r="AG73" s="77">
        <f t="shared" si="77"/>
        <v>1159</v>
      </c>
      <c r="AH73" s="77">
        <f t="shared" si="77"/>
        <v>1019</v>
      </c>
      <c r="AI73" s="77">
        <f t="shared" si="77"/>
        <v>1193</v>
      </c>
      <c r="AJ73" s="77">
        <f t="shared" si="77"/>
        <v>1826</v>
      </c>
      <c r="AK73" s="77">
        <f t="shared" si="77"/>
        <v>512</v>
      </c>
      <c r="AL73" s="77">
        <f t="shared" si="77"/>
        <v>717</v>
      </c>
      <c r="AM73" s="77">
        <f t="shared" si="77"/>
        <v>2120</v>
      </c>
      <c r="AN73" s="77">
        <f t="shared" si="77"/>
        <v>1300</v>
      </c>
      <c r="AO73" s="77">
        <f t="shared" si="77"/>
        <v>1256</v>
      </c>
      <c r="AP73" s="77">
        <f t="shared" si="77"/>
        <v>2160</v>
      </c>
      <c r="AQ73" s="77">
        <f t="shared" si="77"/>
        <v>257</v>
      </c>
      <c r="AR73" s="77">
        <f t="shared" si="77"/>
        <v>1511</v>
      </c>
      <c r="AS73" s="77">
        <f t="shared" si="77"/>
        <v>286</v>
      </c>
      <c r="AT73" s="77">
        <f t="shared" si="77"/>
        <v>2419</v>
      </c>
      <c r="AU73" s="77">
        <f t="shared" si="77"/>
        <v>938</v>
      </c>
      <c r="AV73" s="77">
        <f t="shared" si="77"/>
        <v>434</v>
      </c>
      <c r="AW73" s="77">
        <f t="shared" si="77"/>
        <v>463</v>
      </c>
      <c r="AX73" s="77">
        <f t="shared" si="77"/>
        <v>844</v>
      </c>
      <c r="AY73" s="77">
        <f t="shared" si="77"/>
        <v>1198</v>
      </c>
      <c r="AZ73" s="77">
        <f t="shared" si="77"/>
        <v>549</v>
      </c>
      <c r="BA73" s="77">
        <f t="shared" si="77"/>
        <v>0</v>
      </c>
      <c r="BB73" s="77">
        <f t="shared" si="77"/>
        <v>1499</v>
      </c>
      <c r="BC73" s="77">
        <f t="shared" si="77"/>
        <v>781</v>
      </c>
      <c r="BD73" s="77">
        <f t="shared" si="77"/>
        <v>866</v>
      </c>
      <c r="BE73" s="77">
        <f t="shared" si="77"/>
        <v>638</v>
      </c>
      <c r="BF73" s="77">
        <f t="shared" si="77"/>
        <v>2075</v>
      </c>
      <c r="BG73" s="77">
        <f t="shared" si="77"/>
        <v>873</v>
      </c>
      <c r="BH73" s="77">
        <f t="shared" si="77"/>
        <v>176</v>
      </c>
      <c r="BI73" s="77">
        <f t="shared" si="77"/>
        <v>1900</v>
      </c>
      <c r="BJ73" s="77">
        <f t="shared" si="77"/>
        <v>1541</v>
      </c>
      <c r="BK73" s="77">
        <f t="shared" si="77"/>
        <v>1863</v>
      </c>
      <c r="BL73" s="77">
        <f t="shared" si="77"/>
        <v>898</v>
      </c>
    </row>
    <row r="74" ht="13.5" customHeight="1">
      <c r="A74" s="67">
        <v>45367.0</v>
      </c>
      <c r="B74" s="68" t="s">
        <v>71</v>
      </c>
      <c r="C74" s="55"/>
      <c r="D74" s="81" t="s">
        <v>30</v>
      </c>
      <c r="E74" s="77">
        <f t="shared" si="2"/>
        <v>1526</v>
      </c>
      <c r="F74" s="78">
        <v>0.0</v>
      </c>
      <c r="G74" s="78">
        <v>12.0</v>
      </c>
      <c r="H74" s="72">
        <f t="shared" si="3"/>
        <v>12</v>
      </c>
      <c r="I74" s="55"/>
      <c r="J74" s="82" t="s">
        <v>18</v>
      </c>
      <c r="K74" s="77">
        <f t="shared" si="4"/>
        <v>2075</v>
      </c>
      <c r="L74" s="79">
        <v>2.0</v>
      </c>
      <c r="M74" s="79">
        <v>21.0</v>
      </c>
      <c r="N74" s="72">
        <f t="shared" si="5"/>
        <v>27</v>
      </c>
      <c r="O74" s="55"/>
      <c r="P74" s="64" t="s">
        <v>72</v>
      </c>
      <c r="Q74" s="55"/>
      <c r="R74" s="75">
        <f>MIN(Rules!$E$2,(MAX(H74/N74,N74/H74)))</f>
        <v>2</v>
      </c>
      <c r="S74" s="75">
        <f>VLOOKUP(B74,Rules!A:B,2,FALSE)</f>
        <v>40</v>
      </c>
      <c r="T74" s="55"/>
      <c r="U74" s="76">
        <f>1/(10^(-(E74+(IF(P74="Y",Rules!$I$2,0))-K74)/Rules!$E$12)+1)</f>
        <v>0.1373516268</v>
      </c>
      <c r="V74" s="75">
        <f t="shared" si="6"/>
        <v>-11</v>
      </c>
      <c r="W74" s="75">
        <f t="shared" si="7"/>
        <v>11</v>
      </c>
      <c r="X74" s="55"/>
      <c r="Y74" s="55"/>
      <c r="Z74" s="55"/>
      <c r="AA74" s="77">
        <f t="shared" ref="AA74:BL74" si="78">IF($D74=AA$1,$E74+$V74,(IF($J74=AA$1,$K74+$W74,AA73)))</f>
        <v>1515</v>
      </c>
      <c r="AB74" s="77">
        <f t="shared" si="78"/>
        <v>607</v>
      </c>
      <c r="AC74" s="77">
        <f t="shared" si="78"/>
        <v>1522</v>
      </c>
      <c r="AD74" s="77">
        <f t="shared" si="78"/>
        <v>247</v>
      </c>
      <c r="AE74" s="77">
        <f t="shared" si="78"/>
        <v>2147</v>
      </c>
      <c r="AF74" s="77">
        <f t="shared" si="78"/>
        <v>2114</v>
      </c>
      <c r="AG74" s="77">
        <f t="shared" si="78"/>
        <v>1159</v>
      </c>
      <c r="AH74" s="77">
        <f t="shared" si="78"/>
        <v>1019</v>
      </c>
      <c r="AI74" s="77">
        <f t="shared" si="78"/>
        <v>1193</v>
      </c>
      <c r="AJ74" s="77">
        <f t="shared" si="78"/>
        <v>1826</v>
      </c>
      <c r="AK74" s="77">
        <f t="shared" si="78"/>
        <v>512</v>
      </c>
      <c r="AL74" s="77">
        <f t="shared" si="78"/>
        <v>717</v>
      </c>
      <c r="AM74" s="77">
        <f t="shared" si="78"/>
        <v>2120</v>
      </c>
      <c r="AN74" s="77">
        <f t="shared" si="78"/>
        <v>1300</v>
      </c>
      <c r="AO74" s="77">
        <f t="shared" si="78"/>
        <v>1256</v>
      </c>
      <c r="AP74" s="77">
        <f t="shared" si="78"/>
        <v>2160</v>
      </c>
      <c r="AQ74" s="77">
        <f t="shared" si="78"/>
        <v>257</v>
      </c>
      <c r="AR74" s="77">
        <f t="shared" si="78"/>
        <v>1511</v>
      </c>
      <c r="AS74" s="77">
        <f t="shared" si="78"/>
        <v>286</v>
      </c>
      <c r="AT74" s="77">
        <f t="shared" si="78"/>
        <v>2419</v>
      </c>
      <c r="AU74" s="77">
        <f t="shared" si="78"/>
        <v>938</v>
      </c>
      <c r="AV74" s="77">
        <f t="shared" si="78"/>
        <v>434</v>
      </c>
      <c r="AW74" s="77">
        <f t="shared" si="78"/>
        <v>463</v>
      </c>
      <c r="AX74" s="77">
        <f t="shared" si="78"/>
        <v>844</v>
      </c>
      <c r="AY74" s="77">
        <f t="shared" si="78"/>
        <v>1198</v>
      </c>
      <c r="AZ74" s="77">
        <f t="shared" si="78"/>
        <v>549</v>
      </c>
      <c r="BA74" s="77">
        <f t="shared" si="78"/>
        <v>0</v>
      </c>
      <c r="BB74" s="77">
        <f t="shared" si="78"/>
        <v>1499</v>
      </c>
      <c r="BC74" s="77">
        <f t="shared" si="78"/>
        <v>781</v>
      </c>
      <c r="BD74" s="77">
        <f t="shared" si="78"/>
        <v>866</v>
      </c>
      <c r="BE74" s="77">
        <f t="shared" si="78"/>
        <v>638</v>
      </c>
      <c r="BF74" s="77">
        <f t="shared" si="78"/>
        <v>2086</v>
      </c>
      <c r="BG74" s="77">
        <f t="shared" si="78"/>
        <v>873</v>
      </c>
      <c r="BH74" s="77">
        <f t="shared" si="78"/>
        <v>176</v>
      </c>
      <c r="BI74" s="77">
        <f t="shared" si="78"/>
        <v>1900</v>
      </c>
      <c r="BJ74" s="77">
        <f t="shared" si="78"/>
        <v>1541</v>
      </c>
      <c r="BK74" s="77">
        <f t="shared" si="78"/>
        <v>1863</v>
      </c>
      <c r="BL74" s="77">
        <f t="shared" si="78"/>
        <v>898</v>
      </c>
    </row>
    <row r="75" ht="13.5" customHeight="1">
      <c r="A75" s="67">
        <v>45367.0</v>
      </c>
      <c r="B75" s="68" t="s">
        <v>71</v>
      </c>
      <c r="C75" s="55"/>
      <c r="D75" s="81" t="s">
        <v>26</v>
      </c>
      <c r="E75" s="77">
        <f t="shared" si="2"/>
        <v>1826</v>
      </c>
      <c r="F75" s="78">
        <v>2.0</v>
      </c>
      <c r="G75" s="78">
        <v>22.0</v>
      </c>
      <c r="H75" s="72">
        <f t="shared" si="3"/>
        <v>28</v>
      </c>
      <c r="I75" s="55"/>
      <c r="J75" s="82" t="s">
        <v>32</v>
      </c>
      <c r="K75" s="77">
        <f t="shared" si="4"/>
        <v>1541</v>
      </c>
      <c r="L75" s="79">
        <v>0.0</v>
      </c>
      <c r="M75" s="79">
        <v>15.0</v>
      </c>
      <c r="N75" s="72">
        <f t="shared" si="5"/>
        <v>15</v>
      </c>
      <c r="O75" s="55"/>
      <c r="P75" s="64" t="s">
        <v>72</v>
      </c>
      <c r="Q75" s="55"/>
      <c r="R75" s="75">
        <f>MIN(Rules!$E$2,(MAX(H75/N75,N75/H75)))</f>
        <v>1.866666667</v>
      </c>
      <c r="S75" s="75">
        <f>VLOOKUP(B75,Rules!A:B,2,FALSE)</f>
        <v>40</v>
      </c>
      <c r="T75" s="55"/>
      <c r="U75" s="76">
        <f>1/(10^(-(E75+(IF(P75="Y",Rules!$I$2,0))-K75)/Rules!$E$12)+1)</f>
        <v>0.8811377836</v>
      </c>
      <c r="V75" s="75">
        <f t="shared" si="6"/>
        <v>9</v>
      </c>
      <c r="W75" s="75">
        <f t="shared" si="7"/>
        <v>-9</v>
      </c>
      <c r="X75" s="55"/>
      <c r="Y75" s="55"/>
      <c r="Z75" s="55"/>
      <c r="AA75" s="77">
        <f t="shared" ref="AA75:BL75" si="79">IF($D75=AA$1,$E75+$V75,(IF($J75=AA$1,$K75+$W75,AA74)))</f>
        <v>1515</v>
      </c>
      <c r="AB75" s="77">
        <f t="shared" si="79"/>
        <v>607</v>
      </c>
      <c r="AC75" s="77">
        <f t="shared" si="79"/>
        <v>1522</v>
      </c>
      <c r="AD75" s="77">
        <f t="shared" si="79"/>
        <v>247</v>
      </c>
      <c r="AE75" s="77">
        <f t="shared" si="79"/>
        <v>2147</v>
      </c>
      <c r="AF75" s="77">
        <f t="shared" si="79"/>
        <v>2114</v>
      </c>
      <c r="AG75" s="77">
        <f t="shared" si="79"/>
        <v>1159</v>
      </c>
      <c r="AH75" s="77">
        <f t="shared" si="79"/>
        <v>1019</v>
      </c>
      <c r="AI75" s="77">
        <f t="shared" si="79"/>
        <v>1193</v>
      </c>
      <c r="AJ75" s="77">
        <f t="shared" si="79"/>
        <v>1835</v>
      </c>
      <c r="AK75" s="77">
        <f t="shared" si="79"/>
        <v>512</v>
      </c>
      <c r="AL75" s="77">
        <f t="shared" si="79"/>
        <v>717</v>
      </c>
      <c r="AM75" s="77">
        <f t="shared" si="79"/>
        <v>2120</v>
      </c>
      <c r="AN75" s="77">
        <f t="shared" si="79"/>
        <v>1300</v>
      </c>
      <c r="AO75" s="77">
        <f t="shared" si="79"/>
        <v>1256</v>
      </c>
      <c r="AP75" s="77">
        <f t="shared" si="79"/>
        <v>2160</v>
      </c>
      <c r="AQ75" s="77">
        <f t="shared" si="79"/>
        <v>257</v>
      </c>
      <c r="AR75" s="77">
        <f t="shared" si="79"/>
        <v>1511</v>
      </c>
      <c r="AS75" s="77">
        <f t="shared" si="79"/>
        <v>286</v>
      </c>
      <c r="AT75" s="77">
        <f t="shared" si="79"/>
        <v>2419</v>
      </c>
      <c r="AU75" s="77">
        <f t="shared" si="79"/>
        <v>938</v>
      </c>
      <c r="AV75" s="77">
        <f t="shared" si="79"/>
        <v>434</v>
      </c>
      <c r="AW75" s="77">
        <f t="shared" si="79"/>
        <v>463</v>
      </c>
      <c r="AX75" s="77">
        <f t="shared" si="79"/>
        <v>844</v>
      </c>
      <c r="AY75" s="77">
        <f t="shared" si="79"/>
        <v>1198</v>
      </c>
      <c r="AZ75" s="77">
        <f t="shared" si="79"/>
        <v>549</v>
      </c>
      <c r="BA75" s="77">
        <f t="shared" si="79"/>
        <v>0</v>
      </c>
      <c r="BB75" s="77">
        <f t="shared" si="79"/>
        <v>1499</v>
      </c>
      <c r="BC75" s="77">
        <f t="shared" si="79"/>
        <v>781</v>
      </c>
      <c r="BD75" s="77">
        <f t="shared" si="79"/>
        <v>866</v>
      </c>
      <c r="BE75" s="77">
        <f t="shared" si="79"/>
        <v>638</v>
      </c>
      <c r="BF75" s="77">
        <f t="shared" si="79"/>
        <v>2086</v>
      </c>
      <c r="BG75" s="77">
        <f t="shared" si="79"/>
        <v>873</v>
      </c>
      <c r="BH75" s="77">
        <f t="shared" si="79"/>
        <v>176</v>
      </c>
      <c r="BI75" s="77">
        <f t="shared" si="79"/>
        <v>1900</v>
      </c>
      <c r="BJ75" s="77">
        <f t="shared" si="79"/>
        <v>1532</v>
      </c>
      <c r="BK75" s="77">
        <f t="shared" si="79"/>
        <v>1863</v>
      </c>
      <c r="BL75" s="77">
        <f t="shared" si="79"/>
        <v>898</v>
      </c>
    </row>
    <row r="76" ht="13.5" customHeight="1">
      <c r="A76" s="67">
        <v>45367.0</v>
      </c>
      <c r="B76" s="68" t="s">
        <v>71</v>
      </c>
      <c r="C76" s="55"/>
      <c r="D76" s="81" t="s">
        <v>23</v>
      </c>
      <c r="E76" s="77">
        <f t="shared" si="2"/>
        <v>2120</v>
      </c>
      <c r="F76" s="78">
        <v>0.0</v>
      </c>
      <c r="G76" s="78">
        <v>17.0</v>
      </c>
      <c r="H76" s="72">
        <f t="shared" si="3"/>
        <v>17</v>
      </c>
      <c r="I76" s="55"/>
      <c r="J76" s="82" t="s">
        <v>20</v>
      </c>
      <c r="K76" s="77">
        <f t="shared" si="4"/>
        <v>2419</v>
      </c>
      <c r="L76" s="79">
        <v>0.0</v>
      </c>
      <c r="M76" s="79">
        <v>17.0</v>
      </c>
      <c r="N76" s="72">
        <f t="shared" si="5"/>
        <v>17</v>
      </c>
      <c r="O76" s="55"/>
      <c r="P76" s="64" t="s">
        <v>72</v>
      </c>
      <c r="Q76" s="55"/>
      <c r="R76" s="75">
        <f>MIN(Rules!$E$2,(MAX(H76/N76,N76/H76)))</f>
        <v>1</v>
      </c>
      <c r="S76" s="75">
        <f>VLOOKUP(B76,Rules!A:B,2,FALSE)</f>
        <v>40</v>
      </c>
      <c r="T76" s="55"/>
      <c r="U76" s="76">
        <f>1/(10^(-(E76+(IF(P76="Y",Rules!$I$2,0))-K76)/Rules!$E$12)+1)</f>
        <v>0.334885537</v>
      </c>
      <c r="V76" s="75">
        <f t="shared" si="6"/>
        <v>7</v>
      </c>
      <c r="W76" s="75">
        <f t="shared" si="7"/>
        <v>-7</v>
      </c>
      <c r="X76" s="55"/>
      <c r="Y76" s="55"/>
      <c r="Z76" s="55"/>
      <c r="AA76" s="77">
        <f t="shared" ref="AA76:BL76" si="80">IF($D76=AA$1,$E76+$V76,(IF($J76=AA$1,$K76+$W76,AA75)))</f>
        <v>1515</v>
      </c>
      <c r="AB76" s="77">
        <f t="shared" si="80"/>
        <v>607</v>
      </c>
      <c r="AC76" s="77">
        <f t="shared" si="80"/>
        <v>1522</v>
      </c>
      <c r="AD76" s="77">
        <f t="shared" si="80"/>
        <v>247</v>
      </c>
      <c r="AE76" s="77">
        <f t="shared" si="80"/>
        <v>2147</v>
      </c>
      <c r="AF76" s="77">
        <f t="shared" si="80"/>
        <v>2114</v>
      </c>
      <c r="AG76" s="77">
        <f t="shared" si="80"/>
        <v>1159</v>
      </c>
      <c r="AH76" s="77">
        <f t="shared" si="80"/>
        <v>1019</v>
      </c>
      <c r="AI76" s="77">
        <f t="shared" si="80"/>
        <v>1193</v>
      </c>
      <c r="AJ76" s="77">
        <f t="shared" si="80"/>
        <v>1835</v>
      </c>
      <c r="AK76" s="77">
        <f t="shared" si="80"/>
        <v>512</v>
      </c>
      <c r="AL76" s="77">
        <f t="shared" si="80"/>
        <v>717</v>
      </c>
      <c r="AM76" s="77">
        <f t="shared" si="80"/>
        <v>2127</v>
      </c>
      <c r="AN76" s="77">
        <f t="shared" si="80"/>
        <v>1300</v>
      </c>
      <c r="AO76" s="77">
        <f t="shared" si="80"/>
        <v>1256</v>
      </c>
      <c r="AP76" s="77">
        <f t="shared" si="80"/>
        <v>2160</v>
      </c>
      <c r="AQ76" s="77">
        <f t="shared" si="80"/>
        <v>257</v>
      </c>
      <c r="AR76" s="77">
        <f t="shared" si="80"/>
        <v>1511</v>
      </c>
      <c r="AS76" s="77">
        <f t="shared" si="80"/>
        <v>286</v>
      </c>
      <c r="AT76" s="77">
        <f t="shared" si="80"/>
        <v>2412</v>
      </c>
      <c r="AU76" s="77">
        <f t="shared" si="80"/>
        <v>938</v>
      </c>
      <c r="AV76" s="77">
        <f t="shared" si="80"/>
        <v>434</v>
      </c>
      <c r="AW76" s="77">
        <f t="shared" si="80"/>
        <v>463</v>
      </c>
      <c r="AX76" s="77">
        <f t="shared" si="80"/>
        <v>844</v>
      </c>
      <c r="AY76" s="77">
        <f t="shared" si="80"/>
        <v>1198</v>
      </c>
      <c r="AZ76" s="77">
        <f t="shared" si="80"/>
        <v>549</v>
      </c>
      <c r="BA76" s="77">
        <f t="shared" si="80"/>
        <v>0</v>
      </c>
      <c r="BB76" s="77">
        <f t="shared" si="80"/>
        <v>1499</v>
      </c>
      <c r="BC76" s="77">
        <f t="shared" si="80"/>
        <v>781</v>
      </c>
      <c r="BD76" s="77">
        <f t="shared" si="80"/>
        <v>866</v>
      </c>
      <c r="BE76" s="77">
        <f t="shared" si="80"/>
        <v>638</v>
      </c>
      <c r="BF76" s="77">
        <f t="shared" si="80"/>
        <v>2086</v>
      </c>
      <c r="BG76" s="77">
        <f t="shared" si="80"/>
        <v>873</v>
      </c>
      <c r="BH76" s="77">
        <f t="shared" si="80"/>
        <v>176</v>
      </c>
      <c r="BI76" s="77">
        <f t="shared" si="80"/>
        <v>1900</v>
      </c>
      <c r="BJ76" s="77">
        <f t="shared" si="80"/>
        <v>1532</v>
      </c>
      <c r="BK76" s="77">
        <f t="shared" si="80"/>
        <v>1863</v>
      </c>
      <c r="BL76" s="77">
        <f t="shared" si="80"/>
        <v>898</v>
      </c>
    </row>
    <row r="77" ht="13.5" customHeight="1">
      <c r="A77" s="67">
        <v>45367.0</v>
      </c>
      <c r="B77" s="68" t="s">
        <v>71</v>
      </c>
      <c r="C77" s="55"/>
      <c r="D77" s="81" t="s">
        <v>31</v>
      </c>
      <c r="E77" s="77">
        <f t="shared" si="2"/>
        <v>1511</v>
      </c>
      <c r="F77" s="78">
        <v>4.0</v>
      </c>
      <c r="G77" s="78">
        <v>20.0</v>
      </c>
      <c r="H77" s="72">
        <f t="shared" si="3"/>
        <v>32</v>
      </c>
      <c r="I77" s="55"/>
      <c r="J77" s="82" t="s">
        <v>34</v>
      </c>
      <c r="K77" s="77">
        <f t="shared" si="4"/>
        <v>1300</v>
      </c>
      <c r="L77" s="79">
        <v>1.0</v>
      </c>
      <c r="M77" s="79">
        <v>19.0</v>
      </c>
      <c r="N77" s="72">
        <f t="shared" si="5"/>
        <v>22</v>
      </c>
      <c r="O77" s="55"/>
      <c r="P77" s="64" t="s">
        <v>72</v>
      </c>
      <c r="Q77" s="55"/>
      <c r="R77" s="75">
        <f>MIN(Rules!$E$2,(MAX(H77/N77,N77/H77)))</f>
        <v>1.454545455</v>
      </c>
      <c r="S77" s="75">
        <f>VLOOKUP(B77,Rules!A:B,2,FALSE)</f>
        <v>40</v>
      </c>
      <c r="T77" s="55"/>
      <c r="U77" s="76">
        <f>1/(10^(-(E77+(IF(P77="Y",Rules!$I$2,0))-K77)/Rules!$E$12)+1)</f>
        <v>0.8405688151</v>
      </c>
      <c r="V77" s="75">
        <f t="shared" si="6"/>
        <v>9</v>
      </c>
      <c r="W77" s="75">
        <f t="shared" si="7"/>
        <v>-9</v>
      </c>
      <c r="X77" s="55"/>
      <c r="Y77" s="55"/>
      <c r="Z77" s="55"/>
      <c r="AA77" s="77">
        <f t="shared" ref="AA77:BL77" si="81">IF($D77=AA$1,$E77+$V77,(IF($J77=AA$1,$K77+$W77,AA76)))</f>
        <v>1515</v>
      </c>
      <c r="AB77" s="77">
        <f t="shared" si="81"/>
        <v>607</v>
      </c>
      <c r="AC77" s="77">
        <f t="shared" si="81"/>
        <v>1522</v>
      </c>
      <c r="AD77" s="77">
        <f t="shared" si="81"/>
        <v>247</v>
      </c>
      <c r="AE77" s="77">
        <f t="shared" si="81"/>
        <v>2147</v>
      </c>
      <c r="AF77" s="77">
        <f t="shared" si="81"/>
        <v>2114</v>
      </c>
      <c r="AG77" s="77">
        <f t="shared" si="81"/>
        <v>1159</v>
      </c>
      <c r="AH77" s="77">
        <f t="shared" si="81"/>
        <v>1019</v>
      </c>
      <c r="AI77" s="77">
        <f t="shared" si="81"/>
        <v>1193</v>
      </c>
      <c r="AJ77" s="77">
        <f t="shared" si="81"/>
        <v>1835</v>
      </c>
      <c r="AK77" s="77">
        <f t="shared" si="81"/>
        <v>512</v>
      </c>
      <c r="AL77" s="77">
        <f t="shared" si="81"/>
        <v>717</v>
      </c>
      <c r="AM77" s="77">
        <f t="shared" si="81"/>
        <v>2127</v>
      </c>
      <c r="AN77" s="77">
        <f t="shared" si="81"/>
        <v>1291</v>
      </c>
      <c r="AO77" s="77">
        <f t="shared" si="81"/>
        <v>1256</v>
      </c>
      <c r="AP77" s="77">
        <f t="shared" si="81"/>
        <v>2160</v>
      </c>
      <c r="AQ77" s="77">
        <f t="shared" si="81"/>
        <v>257</v>
      </c>
      <c r="AR77" s="77">
        <f t="shared" si="81"/>
        <v>1520</v>
      </c>
      <c r="AS77" s="77">
        <f t="shared" si="81"/>
        <v>286</v>
      </c>
      <c r="AT77" s="77">
        <f t="shared" si="81"/>
        <v>2412</v>
      </c>
      <c r="AU77" s="77">
        <f t="shared" si="81"/>
        <v>938</v>
      </c>
      <c r="AV77" s="77">
        <f t="shared" si="81"/>
        <v>434</v>
      </c>
      <c r="AW77" s="77">
        <f t="shared" si="81"/>
        <v>463</v>
      </c>
      <c r="AX77" s="77">
        <f t="shared" si="81"/>
        <v>844</v>
      </c>
      <c r="AY77" s="77">
        <f t="shared" si="81"/>
        <v>1198</v>
      </c>
      <c r="AZ77" s="77">
        <f t="shared" si="81"/>
        <v>549</v>
      </c>
      <c r="BA77" s="77">
        <f t="shared" si="81"/>
        <v>0</v>
      </c>
      <c r="BB77" s="77">
        <f t="shared" si="81"/>
        <v>1499</v>
      </c>
      <c r="BC77" s="77">
        <f t="shared" si="81"/>
        <v>781</v>
      </c>
      <c r="BD77" s="77">
        <f t="shared" si="81"/>
        <v>866</v>
      </c>
      <c r="BE77" s="77">
        <f t="shared" si="81"/>
        <v>638</v>
      </c>
      <c r="BF77" s="77">
        <f t="shared" si="81"/>
        <v>2086</v>
      </c>
      <c r="BG77" s="77">
        <f t="shared" si="81"/>
        <v>873</v>
      </c>
      <c r="BH77" s="77">
        <f t="shared" si="81"/>
        <v>176</v>
      </c>
      <c r="BI77" s="77">
        <f t="shared" si="81"/>
        <v>1900</v>
      </c>
      <c r="BJ77" s="77">
        <f t="shared" si="81"/>
        <v>1532</v>
      </c>
      <c r="BK77" s="77">
        <f t="shared" si="81"/>
        <v>1863</v>
      </c>
      <c r="BL77" s="77">
        <f t="shared" si="81"/>
        <v>898</v>
      </c>
    </row>
    <row r="78" ht="13.5" customHeight="1">
      <c r="A78" s="67">
        <v>45367.0</v>
      </c>
      <c r="B78" s="68" t="s">
        <v>71</v>
      </c>
      <c r="C78" s="55"/>
      <c r="D78" s="81" t="s">
        <v>33</v>
      </c>
      <c r="E78" s="77">
        <f t="shared" si="2"/>
        <v>1193</v>
      </c>
      <c r="F78" s="78">
        <v>3.0</v>
      </c>
      <c r="G78" s="78">
        <v>19.0</v>
      </c>
      <c r="H78" s="72">
        <f t="shared" si="3"/>
        <v>28</v>
      </c>
      <c r="I78" s="55"/>
      <c r="J78" s="82" t="s">
        <v>38</v>
      </c>
      <c r="K78" s="77">
        <f t="shared" si="4"/>
        <v>1198</v>
      </c>
      <c r="L78" s="79">
        <v>1.0</v>
      </c>
      <c r="M78" s="79">
        <v>16.0</v>
      </c>
      <c r="N78" s="72">
        <f t="shared" si="5"/>
        <v>19</v>
      </c>
      <c r="O78" s="55"/>
      <c r="P78" s="64" t="s">
        <v>72</v>
      </c>
      <c r="Q78" s="55"/>
      <c r="R78" s="75">
        <f>MIN(Rules!$E$2,(MAX(H78/N78,N78/H78)))</f>
        <v>1.473684211</v>
      </c>
      <c r="S78" s="75">
        <f>VLOOKUP(B78,Rules!A:B,2,FALSE)</f>
        <v>40</v>
      </c>
      <c r="T78" s="55"/>
      <c r="U78" s="76">
        <f>1/(10^(-(E78+(IF(P78="Y",Rules!$I$2,0))-K78)/Rules!$E$12)+1)</f>
        <v>0.6609990912</v>
      </c>
      <c r="V78" s="75">
        <f t="shared" si="6"/>
        <v>20</v>
      </c>
      <c r="W78" s="75">
        <f t="shared" si="7"/>
        <v>-20</v>
      </c>
      <c r="X78" s="55"/>
      <c r="Y78" s="55"/>
      <c r="Z78" s="55"/>
      <c r="AA78" s="77">
        <f t="shared" ref="AA78:BL78" si="82">IF($D78=AA$1,$E78+$V78,(IF($J78=AA$1,$K78+$W78,AA77)))</f>
        <v>1515</v>
      </c>
      <c r="AB78" s="77">
        <f t="shared" si="82"/>
        <v>607</v>
      </c>
      <c r="AC78" s="77">
        <f t="shared" si="82"/>
        <v>1522</v>
      </c>
      <c r="AD78" s="77">
        <f t="shared" si="82"/>
        <v>247</v>
      </c>
      <c r="AE78" s="77">
        <f t="shared" si="82"/>
        <v>2147</v>
      </c>
      <c r="AF78" s="77">
        <f t="shared" si="82"/>
        <v>2114</v>
      </c>
      <c r="AG78" s="77">
        <f t="shared" si="82"/>
        <v>1159</v>
      </c>
      <c r="AH78" s="77">
        <f t="shared" si="82"/>
        <v>1019</v>
      </c>
      <c r="AI78" s="77">
        <f t="shared" si="82"/>
        <v>1213</v>
      </c>
      <c r="AJ78" s="77">
        <f t="shared" si="82"/>
        <v>1835</v>
      </c>
      <c r="AK78" s="77">
        <f t="shared" si="82"/>
        <v>512</v>
      </c>
      <c r="AL78" s="77">
        <f t="shared" si="82"/>
        <v>717</v>
      </c>
      <c r="AM78" s="77">
        <f t="shared" si="82"/>
        <v>2127</v>
      </c>
      <c r="AN78" s="77">
        <f t="shared" si="82"/>
        <v>1291</v>
      </c>
      <c r="AO78" s="77">
        <f t="shared" si="82"/>
        <v>1256</v>
      </c>
      <c r="AP78" s="77">
        <f t="shared" si="82"/>
        <v>2160</v>
      </c>
      <c r="AQ78" s="77">
        <f t="shared" si="82"/>
        <v>257</v>
      </c>
      <c r="AR78" s="77">
        <f t="shared" si="82"/>
        <v>1520</v>
      </c>
      <c r="AS78" s="77">
        <f t="shared" si="82"/>
        <v>286</v>
      </c>
      <c r="AT78" s="77">
        <f t="shared" si="82"/>
        <v>2412</v>
      </c>
      <c r="AU78" s="77">
        <f t="shared" si="82"/>
        <v>938</v>
      </c>
      <c r="AV78" s="77">
        <f t="shared" si="82"/>
        <v>434</v>
      </c>
      <c r="AW78" s="77">
        <f t="shared" si="82"/>
        <v>463</v>
      </c>
      <c r="AX78" s="77">
        <f t="shared" si="82"/>
        <v>844</v>
      </c>
      <c r="AY78" s="77">
        <f t="shared" si="82"/>
        <v>1178</v>
      </c>
      <c r="AZ78" s="77">
        <f t="shared" si="82"/>
        <v>549</v>
      </c>
      <c r="BA78" s="77">
        <f t="shared" si="82"/>
        <v>0</v>
      </c>
      <c r="BB78" s="77">
        <f t="shared" si="82"/>
        <v>1499</v>
      </c>
      <c r="BC78" s="77">
        <f t="shared" si="82"/>
        <v>781</v>
      </c>
      <c r="BD78" s="77">
        <f t="shared" si="82"/>
        <v>866</v>
      </c>
      <c r="BE78" s="77">
        <f t="shared" si="82"/>
        <v>638</v>
      </c>
      <c r="BF78" s="77">
        <f t="shared" si="82"/>
        <v>2086</v>
      </c>
      <c r="BG78" s="77">
        <f t="shared" si="82"/>
        <v>873</v>
      </c>
      <c r="BH78" s="77">
        <f t="shared" si="82"/>
        <v>176</v>
      </c>
      <c r="BI78" s="77">
        <f t="shared" si="82"/>
        <v>1900</v>
      </c>
      <c r="BJ78" s="77">
        <f t="shared" si="82"/>
        <v>1532</v>
      </c>
      <c r="BK78" s="77">
        <f t="shared" si="82"/>
        <v>1863</v>
      </c>
      <c r="BL78" s="77">
        <f t="shared" si="82"/>
        <v>898</v>
      </c>
    </row>
    <row r="79" ht="13.5" customHeight="1">
      <c r="A79" s="67">
        <v>45367.0</v>
      </c>
      <c r="B79" s="68" t="s">
        <v>71</v>
      </c>
      <c r="C79" s="55"/>
      <c r="D79" s="81" t="s">
        <v>43</v>
      </c>
      <c r="E79" s="77">
        <f t="shared" si="2"/>
        <v>607</v>
      </c>
      <c r="F79" s="78">
        <v>0.0</v>
      </c>
      <c r="G79" s="78">
        <v>19.0</v>
      </c>
      <c r="H79" s="72">
        <f t="shared" si="3"/>
        <v>19</v>
      </c>
      <c r="I79" s="55"/>
      <c r="J79" s="82" t="s">
        <v>47</v>
      </c>
      <c r="K79" s="77">
        <f t="shared" si="4"/>
        <v>463</v>
      </c>
      <c r="L79" s="79">
        <v>2.0</v>
      </c>
      <c r="M79" s="79">
        <v>10.0</v>
      </c>
      <c r="N79" s="72">
        <f t="shared" si="5"/>
        <v>16</v>
      </c>
      <c r="O79" s="55"/>
      <c r="P79" s="64" t="s">
        <v>72</v>
      </c>
      <c r="Q79" s="55"/>
      <c r="R79" s="75">
        <f>MIN(Rules!$E$2,(MAX(H79/N79,N79/H79)))</f>
        <v>1.1875</v>
      </c>
      <c r="S79" s="75">
        <f>VLOOKUP(B79,Rules!A:B,2,FALSE)</f>
        <v>40</v>
      </c>
      <c r="T79" s="55"/>
      <c r="U79" s="76">
        <f>1/(10^(-(E79+(IF(P79="Y",Rules!$I$2,0))-K79)/Rules!$E$12)+1)</f>
        <v>0.794769767</v>
      </c>
      <c r="V79" s="75">
        <f t="shared" si="6"/>
        <v>10</v>
      </c>
      <c r="W79" s="75">
        <f t="shared" si="7"/>
        <v>-10</v>
      </c>
      <c r="X79" s="55"/>
      <c r="Y79" s="55"/>
      <c r="Z79" s="55"/>
      <c r="AA79" s="77">
        <f t="shared" ref="AA79:BL79" si="83">IF($D79=AA$1,$E79+$V79,(IF($J79=AA$1,$K79+$W79,AA78)))</f>
        <v>1515</v>
      </c>
      <c r="AB79" s="77">
        <f t="shared" si="83"/>
        <v>617</v>
      </c>
      <c r="AC79" s="77">
        <f t="shared" si="83"/>
        <v>1522</v>
      </c>
      <c r="AD79" s="77">
        <f t="shared" si="83"/>
        <v>247</v>
      </c>
      <c r="AE79" s="77">
        <f t="shared" si="83"/>
        <v>2147</v>
      </c>
      <c r="AF79" s="77">
        <f t="shared" si="83"/>
        <v>2114</v>
      </c>
      <c r="AG79" s="77">
        <f t="shared" si="83"/>
        <v>1159</v>
      </c>
      <c r="AH79" s="77">
        <f t="shared" si="83"/>
        <v>1019</v>
      </c>
      <c r="AI79" s="77">
        <f t="shared" si="83"/>
        <v>1213</v>
      </c>
      <c r="AJ79" s="77">
        <f t="shared" si="83"/>
        <v>1835</v>
      </c>
      <c r="AK79" s="77">
        <f t="shared" si="83"/>
        <v>512</v>
      </c>
      <c r="AL79" s="77">
        <f t="shared" si="83"/>
        <v>717</v>
      </c>
      <c r="AM79" s="77">
        <f t="shared" si="83"/>
        <v>2127</v>
      </c>
      <c r="AN79" s="77">
        <f t="shared" si="83"/>
        <v>1291</v>
      </c>
      <c r="AO79" s="77">
        <f t="shared" si="83"/>
        <v>1256</v>
      </c>
      <c r="AP79" s="77">
        <f t="shared" si="83"/>
        <v>2160</v>
      </c>
      <c r="AQ79" s="77">
        <f t="shared" si="83"/>
        <v>257</v>
      </c>
      <c r="AR79" s="77">
        <f t="shared" si="83"/>
        <v>1520</v>
      </c>
      <c r="AS79" s="77">
        <f t="shared" si="83"/>
        <v>286</v>
      </c>
      <c r="AT79" s="77">
        <f t="shared" si="83"/>
        <v>2412</v>
      </c>
      <c r="AU79" s="77">
        <f t="shared" si="83"/>
        <v>938</v>
      </c>
      <c r="AV79" s="77">
        <f t="shared" si="83"/>
        <v>434</v>
      </c>
      <c r="AW79" s="77">
        <f t="shared" si="83"/>
        <v>453</v>
      </c>
      <c r="AX79" s="77">
        <f t="shared" si="83"/>
        <v>844</v>
      </c>
      <c r="AY79" s="77">
        <f t="shared" si="83"/>
        <v>1178</v>
      </c>
      <c r="AZ79" s="77">
        <f t="shared" si="83"/>
        <v>549</v>
      </c>
      <c r="BA79" s="77">
        <f t="shared" si="83"/>
        <v>0</v>
      </c>
      <c r="BB79" s="77">
        <f t="shared" si="83"/>
        <v>1499</v>
      </c>
      <c r="BC79" s="77">
        <f t="shared" si="83"/>
        <v>781</v>
      </c>
      <c r="BD79" s="77">
        <f t="shared" si="83"/>
        <v>866</v>
      </c>
      <c r="BE79" s="77">
        <f t="shared" si="83"/>
        <v>638</v>
      </c>
      <c r="BF79" s="77">
        <f t="shared" si="83"/>
        <v>2086</v>
      </c>
      <c r="BG79" s="77">
        <f t="shared" si="83"/>
        <v>873</v>
      </c>
      <c r="BH79" s="77">
        <f t="shared" si="83"/>
        <v>176</v>
      </c>
      <c r="BI79" s="77">
        <f t="shared" si="83"/>
        <v>1900</v>
      </c>
      <c r="BJ79" s="77">
        <f t="shared" si="83"/>
        <v>1532</v>
      </c>
      <c r="BK79" s="77">
        <f t="shared" si="83"/>
        <v>1863</v>
      </c>
      <c r="BL79" s="77">
        <f t="shared" si="83"/>
        <v>898</v>
      </c>
    </row>
    <row r="80" ht="13.5" customHeight="1">
      <c r="A80" s="67">
        <v>45367.0</v>
      </c>
      <c r="B80" s="68" t="s">
        <v>71</v>
      </c>
      <c r="C80" s="55"/>
      <c r="D80" s="81" t="s">
        <v>49</v>
      </c>
      <c r="E80" s="77">
        <f t="shared" si="2"/>
        <v>247</v>
      </c>
      <c r="F80" s="78">
        <v>2.0</v>
      </c>
      <c r="G80" s="78">
        <v>13.0</v>
      </c>
      <c r="H80" s="72">
        <f t="shared" si="3"/>
        <v>19</v>
      </c>
      <c r="I80" s="55"/>
      <c r="J80" s="82" t="s">
        <v>51</v>
      </c>
      <c r="K80" s="77">
        <f t="shared" si="4"/>
        <v>549</v>
      </c>
      <c r="L80" s="79">
        <v>0.0</v>
      </c>
      <c r="M80" s="79">
        <v>13.0</v>
      </c>
      <c r="N80" s="72">
        <f t="shared" si="5"/>
        <v>13</v>
      </c>
      <c r="O80" s="55"/>
      <c r="P80" s="64" t="s">
        <v>72</v>
      </c>
      <c r="Q80" s="55"/>
      <c r="R80" s="75">
        <f>MIN(Rules!$E$2,(MAX(H80/N80,N80/H80)))</f>
        <v>1.461538462</v>
      </c>
      <c r="S80" s="75">
        <f>VLOOKUP(B80,Rules!A:B,2,FALSE)</f>
        <v>40</v>
      </c>
      <c r="T80" s="55"/>
      <c r="U80" s="76">
        <f>1/(10^(-(E80+(IF(P80="Y",Rules!$I$2,0))-K80)/Rules!$E$12)+1)</f>
        <v>0.331815361</v>
      </c>
      <c r="V80" s="75">
        <f t="shared" si="6"/>
        <v>39</v>
      </c>
      <c r="W80" s="75">
        <f t="shared" si="7"/>
        <v>-39</v>
      </c>
      <c r="X80" s="55"/>
      <c r="Y80" s="55"/>
      <c r="Z80" s="55"/>
      <c r="AA80" s="77">
        <f t="shared" ref="AA80:BL80" si="84">IF($D80=AA$1,$E80+$V80,(IF($J80=AA$1,$K80+$W80,AA79)))</f>
        <v>1515</v>
      </c>
      <c r="AB80" s="77">
        <f t="shared" si="84"/>
        <v>617</v>
      </c>
      <c r="AC80" s="77">
        <f t="shared" si="84"/>
        <v>1522</v>
      </c>
      <c r="AD80" s="77">
        <f t="shared" si="84"/>
        <v>286</v>
      </c>
      <c r="AE80" s="77">
        <f t="shared" si="84"/>
        <v>2147</v>
      </c>
      <c r="AF80" s="77">
        <f t="shared" si="84"/>
        <v>2114</v>
      </c>
      <c r="AG80" s="77">
        <f t="shared" si="84"/>
        <v>1159</v>
      </c>
      <c r="AH80" s="77">
        <f t="shared" si="84"/>
        <v>1019</v>
      </c>
      <c r="AI80" s="77">
        <f t="shared" si="84"/>
        <v>1213</v>
      </c>
      <c r="AJ80" s="77">
        <f t="shared" si="84"/>
        <v>1835</v>
      </c>
      <c r="AK80" s="77">
        <f t="shared" si="84"/>
        <v>512</v>
      </c>
      <c r="AL80" s="77">
        <f t="shared" si="84"/>
        <v>717</v>
      </c>
      <c r="AM80" s="77">
        <f t="shared" si="84"/>
        <v>2127</v>
      </c>
      <c r="AN80" s="77">
        <f t="shared" si="84"/>
        <v>1291</v>
      </c>
      <c r="AO80" s="77">
        <f t="shared" si="84"/>
        <v>1256</v>
      </c>
      <c r="AP80" s="77">
        <f t="shared" si="84"/>
        <v>2160</v>
      </c>
      <c r="AQ80" s="77">
        <f t="shared" si="84"/>
        <v>257</v>
      </c>
      <c r="AR80" s="77">
        <f t="shared" si="84"/>
        <v>1520</v>
      </c>
      <c r="AS80" s="77">
        <f t="shared" si="84"/>
        <v>286</v>
      </c>
      <c r="AT80" s="77">
        <f t="shared" si="84"/>
        <v>2412</v>
      </c>
      <c r="AU80" s="77">
        <f t="shared" si="84"/>
        <v>938</v>
      </c>
      <c r="AV80" s="77">
        <f t="shared" si="84"/>
        <v>434</v>
      </c>
      <c r="AW80" s="77">
        <f t="shared" si="84"/>
        <v>453</v>
      </c>
      <c r="AX80" s="77">
        <f t="shared" si="84"/>
        <v>844</v>
      </c>
      <c r="AY80" s="77">
        <f t="shared" si="84"/>
        <v>1178</v>
      </c>
      <c r="AZ80" s="77">
        <f t="shared" si="84"/>
        <v>510</v>
      </c>
      <c r="BA80" s="77">
        <f t="shared" si="84"/>
        <v>0</v>
      </c>
      <c r="BB80" s="77">
        <f t="shared" si="84"/>
        <v>1499</v>
      </c>
      <c r="BC80" s="77">
        <f t="shared" si="84"/>
        <v>781</v>
      </c>
      <c r="BD80" s="77">
        <f t="shared" si="84"/>
        <v>866</v>
      </c>
      <c r="BE80" s="77">
        <f t="shared" si="84"/>
        <v>638</v>
      </c>
      <c r="BF80" s="77">
        <f t="shared" si="84"/>
        <v>2086</v>
      </c>
      <c r="BG80" s="77">
        <f t="shared" si="84"/>
        <v>873</v>
      </c>
      <c r="BH80" s="77">
        <f t="shared" si="84"/>
        <v>176</v>
      </c>
      <c r="BI80" s="77">
        <f t="shared" si="84"/>
        <v>1900</v>
      </c>
      <c r="BJ80" s="77">
        <f t="shared" si="84"/>
        <v>1532</v>
      </c>
      <c r="BK80" s="77">
        <f t="shared" si="84"/>
        <v>1863</v>
      </c>
      <c r="BL80" s="77">
        <f t="shared" si="84"/>
        <v>898</v>
      </c>
    </row>
    <row r="81" ht="13.5" customHeight="1">
      <c r="A81" s="67">
        <v>45367.0</v>
      </c>
      <c r="B81" s="68" t="s">
        <v>71</v>
      </c>
      <c r="C81" s="55"/>
      <c r="D81" s="81" t="s">
        <v>44</v>
      </c>
      <c r="E81" s="77">
        <f t="shared" si="2"/>
        <v>866</v>
      </c>
      <c r="F81" s="78">
        <v>0.0</v>
      </c>
      <c r="G81" s="78">
        <v>14.0</v>
      </c>
      <c r="H81" s="72">
        <f t="shared" si="3"/>
        <v>14</v>
      </c>
      <c r="I81" s="55"/>
      <c r="J81" s="82" t="s">
        <v>39</v>
      </c>
      <c r="K81" s="77">
        <f t="shared" si="4"/>
        <v>844</v>
      </c>
      <c r="L81" s="79">
        <v>2.0</v>
      </c>
      <c r="M81" s="79">
        <v>12.0</v>
      </c>
      <c r="N81" s="72">
        <f t="shared" si="5"/>
        <v>18</v>
      </c>
      <c r="O81" s="55"/>
      <c r="P81" s="64" t="s">
        <v>72</v>
      </c>
      <c r="Q81" s="55"/>
      <c r="R81" s="75">
        <f>MIN(Rules!$E$2,(MAX(H81/N81,N81/H81)))</f>
        <v>1.285714286</v>
      </c>
      <c r="S81" s="75">
        <f>VLOOKUP(B81,Rules!A:B,2,FALSE)</f>
        <v>40</v>
      </c>
      <c r="T81" s="55"/>
      <c r="U81" s="76">
        <f>1/(10^(-(E81+(IF(P81="Y",Rules!$I$2,0))-K81)/Rules!$E$12)+1)</f>
        <v>0.6882797617</v>
      </c>
      <c r="V81" s="75">
        <f t="shared" si="6"/>
        <v>-35</v>
      </c>
      <c r="W81" s="75">
        <f t="shared" si="7"/>
        <v>35</v>
      </c>
      <c r="X81" s="55"/>
      <c r="Y81" s="55"/>
      <c r="Z81" s="55"/>
      <c r="AA81" s="77">
        <f t="shared" ref="AA81:BL81" si="85">IF($D81=AA$1,$E81+$V81,(IF($J81=AA$1,$K81+$W81,AA80)))</f>
        <v>1515</v>
      </c>
      <c r="AB81" s="77">
        <f t="shared" si="85"/>
        <v>617</v>
      </c>
      <c r="AC81" s="77">
        <f t="shared" si="85"/>
        <v>1522</v>
      </c>
      <c r="AD81" s="77">
        <f t="shared" si="85"/>
        <v>286</v>
      </c>
      <c r="AE81" s="77">
        <f t="shared" si="85"/>
        <v>2147</v>
      </c>
      <c r="AF81" s="77">
        <f t="shared" si="85"/>
        <v>2114</v>
      </c>
      <c r="AG81" s="77">
        <f t="shared" si="85"/>
        <v>1159</v>
      </c>
      <c r="AH81" s="77">
        <f t="shared" si="85"/>
        <v>1019</v>
      </c>
      <c r="AI81" s="77">
        <f t="shared" si="85"/>
        <v>1213</v>
      </c>
      <c r="AJ81" s="77">
        <f t="shared" si="85"/>
        <v>1835</v>
      </c>
      <c r="AK81" s="77">
        <f t="shared" si="85"/>
        <v>512</v>
      </c>
      <c r="AL81" s="77">
        <f t="shared" si="85"/>
        <v>717</v>
      </c>
      <c r="AM81" s="77">
        <f t="shared" si="85"/>
        <v>2127</v>
      </c>
      <c r="AN81" s="77">
        <f t="shared" si="85"/>
        <v>1291</v>
      </c>
      <c r="AO81" s="77">
        <f t="shared" si="85"/>
        <v>1256</v>
      </c>
      <c r="AP81" s="77">
        <f t="shared" si="85"/>
        <v>2160</v>
      </c>
      <c r="AQ81" s="77">
        <f t="shared" si="85"/>
        <v>257</v>
      </c>
      <c r="AR81" s="77">
        <f t="shared" si="85"/>
        <v>1520</v>
      </c>
      <c r="AS81" s="77">
        <f t="shared" si="85"/>
        <v>286</v>
      </c>
      <c r="AT81" s="77">
        <f t="shared" si="85"/>
        <v>2412</v>
      </c>
      <c r="AU81" s="77">
        <f t="shared" si="85"/>
        <v>938</v>
      </c>
      <c r="AV81" s="77">
        <f t="shared" si="85"/>
        <v>434</v>
      </c>
      <c r="AW81" s="77">
        <f t="shared" si="85"/>
        <v>453</v>
      </c>
      <c r="AX81" s="77">
        <f t="shared" si="85"/>
        <v>879</v>
      </c>
      <c r="AY81" s="77">
        <f t="shared" si="85"/>
        <v>1178</v>
      </c>
      <c r="AZ81" s="77">
        <f t="shared" si="85"/>
        <v>510</v>
      </c>
      <c r="BA81" s="77">
        <f t="shared" si="85"/>
        <v>0</v>
      </c>
      <c r="BB81" s="77">
        <f t="shared" si="85"/>
        <v>1499</v>
      </c>
      <c r="BC81" s="77">
        <f t="shared" si="85"/>
        <v>781</v>
      </c>
      <c r="BD81" s="77">
        <f t="shared" si="85"/>
        <v>831</v>
      </c>
      <c r="BE81" s="77">
        <f t="shared" si="85"/>
        <v>638</v>
      </c>
      <c r="BF81" s="77">
        <f t="shared" si="85"/>
        <v>2086</v>
      </c>
      <c r="BG81" s="77">
        <f t="shared" si="85"/>
        <v>873</v>
      </c>
      <c r="BH81" s="77">
        <f t="shared" si="85"/>
        <v>176</v>
      </c>
      <c r="BI81" s="77">
        <f t="shared" si="85"/>
        <v>1900</v>
      </c>
      <c r="BJ81" s="77">
        <f t="shared" si="85"/>
        <v>1532</v>
      </c>
      <c r="BK81" s="77">
        <f t="shared" si="85"/>
        <v>1863</v>
      </c>
      <c r="BL81" s="77">
        <f t="shared" si="85"/>
        <v>898</v>
      </c>
    </row>
    <row r="82" ht="13.5" customHeight="1">
      <c r="A82" s="67">
        <v>45367.0</v>
      </c>
      <c r="B82" s="68" t="s">
        <v>71</v>
      </c>
      <c r="C82" s="55"/>
      <c r="D82" s="81" t="s">
        <v>48</v>
      </c>
      <c r="E82" s="77">
        <f t="shared" si="2"/>
        <v>512</v>
      </c>
      <c r="F82" s="78">
        <v>0.0</v>
      </c>
      <c r="G82" s="78">
        <v>11.0</v>
      </c>
      <c r="H82" s="72">
        <f t="shared" si="3"/>
        <v>11</v>
      </c>
      <c r="I82" s="55"/>
      <c r="J82" s="82" t="s">
        <v>50</v>
      </c>
      <c r="K82" s="77">
        <f t="shared" si="4"/>
        <v>434</v>
      </c>
      <c r="L82" s="79">
        <v>0.0</v>
      </c>
      <c r="M82" s="79">
        <v>7.0</v>
      </c>
      <c r="N82" s="72">
        <f t="shared" si="5"/>
        <v>7</v>
      </c>
      <c r="O82" s="55"/>
      <c r="P82" s="64" t="s">
        <v>72</v>
      </c>
      <c r="Q82" s="55"/>
      <c r="R82" s="75">
        <f>MIN(Rules!$E$2,(MAX(H82/N82,N82/H82)))</f>
        <v>1.571428571</v>
      </c>
      <c r="S82" s="75">
        <f>VLOOKUP(B82,Rules!A:B,2,FALSE)</f>
        <v>40</v>
      </c>
      <c r="T82" s="55"/>
      <c r="U82" s="76">
        <f>1/(10^(-(E82+(IF(P82="Y",Rules!$I$2,0))-K82)/Rules!$E$12)+1)</f>
        <v>0.7407708286</v>
      </c>
      <c r="V82" s="75">
        <f t="shared" si="6"/>
        <v>16</v>
      </c>
      <c r="W82" s="75">
        <f t="shared" si="7"/>
        <v>-16</v>
      </c>
      <c r="X82" s="55"/>
      <c r="Y82" s="55"/>
      <c r="Z82" s="55"/>
      <c r="AA82" s="77">
        <f t="shared" ref="AA82:BL82" si="86">IF($D82=AA$1,$E82+$V82,(IF($J82=AA$1,$K82+$W82,AA81)))</f>
        <v>1515</v>
      </c>
      <c r="AB82" s="77">
        <f t="shared" si="86"/>
        <v>617</v>
      </c>
      <c r="AC82" s="77">
        <f t="shared" si="86"/>
        <v>1522</v>
      </c>
      <c r="AD82" s="77">
        <f t="shared" si="86"/>
        <v>286</v>
      </c>
      <c r="AE82" s="77">
        <f t="shared" si="86"/>
        <v>2147</v>
      </c>
      <c r="AF82" s="77">
        <f t="shared" si="86"/>
        <v>2114</v>
      </c>
      <c r="AG82" s="77">
        <f t="shared" si="86"/>
        <v>1159</v>
      </c>
      <c r="AH82" s="77">
        <f t="shared" si="86"/>
        <v>1019</v>
      </c>
      <c r="AI82" s="77">
        <f t="shared" si="86"/>
        <v>1213</v>
      </c>
      <c r="AJ82" s="77">
        <f t="shared" si="86"/>
        <v>1835</v>
      </c>
      <c r="AK82" s="77">
        <f t="shared" si="86"/>
        <v>528</v>
      </c>
      <c r="AL82" s="77">
        <f t="shared" si="86"/>
        <v>717</v>
      </c>
      <c r="AM82" s="77">
        <f t="shared" si="86"/>
        <v>2127</v>
      </c>
      <c r="AN82" s="77">
        <f t="shared" si="86"/>
        <v>1291</v>
      </c>
      <c r="AO82" s="77">
        <f t="shared" si="86"/>
        <v>1256</v>
      </c>
      <c r="AP82" s="77">
        <f t="shared" si="86"/>
        <v>2160</v>
      </c>
      <c r="AQ82" s="77">
        <f t="shared" si="86"/>
        <v>257</v>
      </c>
      <c r="AR82" s="77">
        <f t="shared" si="86"/>
        <v>1520</v>
      </c>
      <c r="AS82" s="77">
        <f t="shared" si="86"/>
        <v>286</v>
      </c>
      <c r="AT82" s="77">
        <f t="shared" si="86"/>
        <v>2412</v>
      </c>
      <c r="AU82" s="77">
        <f t="shared" si="86"/>
        <v>938</v>
      </c>
      <c r="AV82" s="77">
        <f t="shared" si="86"/>
        <v>418</v>
      </c>
      <c r="AW82" s="77">
        <f t="shared" si="86"/>
        <v>453</v>
      </c>
      <c r="AX82" s="77">
        <f t="shared" si="86"/>
        <v>879</v>
      </c>
      <c r="AY82" s="77">
        <f t="shared" si="86"/>
        <v>1178</v>
      </c>
      <c r="AZ82" s="77">
        <f t="shared" si="86"/>
        <v>510</v>
      </c>
      <c r="BA82" s="77">
        <f t="shared" si="86"/>
        <v>0</v>
      </c>
      <c r="BB82" s="77">
        <f t="shared" si="86"/>
        <v>1499</v>
      </c>
      <c r="BC82" s="77">
        <f t="shared" si="86"/>
        <v>781</v>
      </c>
      <c r="BD82" s="77">
        <f t="shared" si="86"/>
        <v>831</v>
      </c>
      <c r="BE82" s="77">
        <f t="shared" si="86"/>
        <v>638</v>
      </c>
      <c r="BF82" s="77">
        <f t="shared" si="86"/>
        <v>2086</v>
      </c>
      <c r="BG82" s="77">
        <f t="shared" si="86"/>
        <v>873</v>
      </c>
      <c r="BH82" s="77">
        <f t="shared" si="86"/>
        <v>176</v>
      </c>
      <c r="BI82" s="77">
        <f t="shared" si="86"/>
        <v>1900</v>
      </c>
      <c r="BJ82" s="77">
        <f t="shared" si="86"/>
        <v>1532</v>
      </c>
      <c r="BK82" s="77">
        <f t="shared" si="86"/>
        <v>1863</v>
      </c>
      <c r="BL82" s="77">
        <f t="shared" si="86"/>
        <v>898</v>
      </c>
    </row>
    <row r="83" ht="13.5" customHeight="1">
      <c r="A83" s="67">
        <v>45367.0</v>
      </c>
      <c r="B83" s="68" t="s">
        <v>71</v>
      </c>
      <c r="C83" s="55"/>
      <c r="D83" s="81" t="s">
        <v>53</v>
      </c>
      <c r="E83" s="77">
        <f t="shared" si="2"/>
        <v>176</v>
      </c>
      <c r="F83" s="78">
        <v>3.0</v>
      </c>
      <c r="G83" s="78">
        <v>23.0</v>
      </c>
      <c r="H83" s="72">
        <f t="shared" si="3"/>
        <v>32</v>
      </c>
      <c r="I83" s="55"/>
      <c r="J83" s="82" t="s">
        <v>54</v>
      </c>
      <c r="K83" s="77">
        <f t="shared" si="4"/>
        <v>257</v>
      </c>
      <c r="L83" s="79">
        <v>3.0</v>
      </c>
      <c r="M83" s="79">
        <v>17.0</v>
      </c>
      <c r="N83" s="72">
        <f t="shared" si="5"/>
        <v>26</v>
      </c>
      <c r="O83" s="55"/>
      <c r="P83" s="64" t="s">
        <v>72</v>
      </c>
      <c r="Q83" s="55"/>
      <c r="R83" s="75">
        <f>MIN(Rules!$E$2,(MAX(H83/N83,N83/H83)))</f>
        <v>1.230769231</v>
      </c>
      <c r="S83" s="75">
        <f>VLOOKUP(B83,Rules!A:B,2,FALSE)</f>
        <v>40</v>
      </c>
      <c r="T83" s="55"/>
      <c r="U83" s="76">
        <f>1/(10^(-(E83+(IF(P83="Y",Rules!$I$2,0))-K83)/Rules!$E$12)+1)</f>
        <v>0.5787774561</v>
      </c>
      <c r="V83" s="75">
        <f t="shared" si="6"/>
        <v>21</v>
      </c>
      <c r="W83" s="75">
        <f t="shared" si="7"/>
        <v>-21</v>
      </c>
      <c r="X83" s="55"/>
      <c r="Y83" s="55"/>
      <c r="Z83" s="55"/>
      <c r="AA83" s="77">
        <f t="shared" ref="AA83:BL83" si="87">IF($D83=AA$1,$E83+$V83,(IF($J83=AA$1,$K83+$W83,AA82)))</f>
        <v>1515</v>
      </c>
      <c r="AB83" s="77">
        <f t="shared" si="87"/>
        <v>617</v>
      </c>
      <c r="AC83" s="77">
        <f t="shared" si="87"/>
        <v>1522</v>
      </c>
      <c r="AD83" s="77">
        <f t="shared" si="87"/>
        <v>286</v>
      </c>
      <c r="AE83" s="77">
        <f t="shared" si="87"/>
        <v>2147</v>
      </c>
      <c r="AF83" s="77">
        <f t="shared" si="87"/>
        <v>2114</v>
      </c>
      <c r="AG83" s="77">
        <f t="shared" si="87"/>
        <v>1159</v>
      </c>
      <c r="AH83" s="77">
        <f t="shared" si="87"/>
        <v>1019</v>
      </c>
      <c r="AI83" s="77">
        <f t="shared" si="87"/>
        <v>1213</v>
      </c>
      <c r="AJ83" s="77">
        <f t="shared" si="87"/>
        <v>1835</v>
      </c>
      <c r="AK83" s="77">
        <f t="shared" si="87"/>
        <v>528</v>
      </c>
      <c r="AL83" s="77">
        <f t="shared" si="87"/>
        <v>717</v>
      </c>
      <c r="AM83" s="77">
        <f t="shared" si="87"/>
        <v>2127</v>
      </c>
      <c r="AN83" s="77">
        <f t="shared" si="87"/>
        <v>1291</v>
      </c>
      <c r="AO83" s="77">
        <f t="shared" si="87"/>
        <v>1256</v>
      </c>
      <c r="AP83" s="77">
        <f t="shared" si="87"/>
        <v>2160</v>
      </c>
      <c r="AQ83" s="77">
        <f t="shared" si="87"/>
        <v>236</v>
      </c>
      <c r="AR83" s="77">
        <f t="shared" si="87"/>
        <v>1520</v>
      </c>
      <c r="AS83" s="77">
        <f t="shared" si="87"/>
        <v>286</v>
      </c>
      <c r="AT83" s="77">
        <f t="shared" si="87"/>
        <v>2412</v>
      </c>
      <c r="AU83" s="77">
        <f t="shared" si="87"/>
        <v>938</v>
      </c>
      <c r="AV83" s="77">
        <f t="shared" si="87"/>
        <v>418</v>
      </c>
      <c r="AW83" s="77">
        <f t="shared" si="87"/>
        <v>453</v>
      </c>
      <c r="AX83" s="77">
        <f t="shared" si="87"/>
        <v>879</v>
      </c>
      <c r="AY83" s="77">
        <f t="shared" si="87"/>
        <v>1178</v>
      </c>
      <c r="AZ83" s="77">
        <f t="shared" si="87"/>
        <v>510</v>
      </c>
      <c r="BA83" s="77">
        <f t="shared" si="87"/>
        <v>0</v>
      </c>
      <c r="BB83" s="77">
        <f t="shared" si="87"/>
        <v>1499</v>
      </c>
      <c r="BC83" s="77">
        <f t="shared" si="87"/>
        <v>781</v>
      </c>
      <c r="BD83" s="77">
        <f t="shared" si="87"/>
        <v>831</v>
      </c>
      <c r="BE83" s="77">
        <f t="shared" si="87"/>
        <v>638</v>
      </c>
      <c r="BF83" s="77">
        <f t="shared" si="87"/>
        <v>2086</v>
      </c>
      <c r="BG83" s="77">
        <f t="shared" si="87"/>
        <v>873</v>
      </c>
      <c r="BH83" s="77">
        <f t="shared" si="87"/>
        <v>197</v>
      </c>
      <c r="BI83" s="77">
        <f t="shared" si="87"/>
        <v>1900</v>
      </c>
      <c r="BJ83" s="77">
        <f t="shared" si="87"/>
        <v>1532</v>
      </c>
      <c r="BK83" s="77">
        <f t="shared" si="87"/>
        <v>1863</v>
      </c>
      <c r="BL83" s="77">
        <f t="shared" si="87"/>
        <v>898</v>
      </c>
    </row>
    <row r="84" ht="13.5" customHeight="1">
      <c r="A84" s="67">
        <v>45368.0</v>
      </c>
      <c r="B84" s="68" t="s">
        <v>71</v>
      </c>
      <c r="C84" s="55"/>
      <c r="D84" s="81" t="s">
        <v>35</v>
      </c>
      <c r="E84" s="77">
        <f t="shared" si="2"/>
        <v>1159</v>
      </c>
      <c r="F84" s="78">
        <v>2.0</v>
      </c>
      <c r="G84" s="78">
        <v>31.0</v>
      </c>
      <c r="H84" s="72">
        <f t="shared" si="3"/>
        <v>37</v>
      </c>
      <c r="I84" s="55"/>
      <c r="J84" s="82" t="s">
        <v>41</v>
      </c>
      <c r="K84" s="77">
        <f t="shared" si="4"/>
        <v>781</v>
      </c>
      <c r="L84" s="79">
        <v>0.0</v>
      </c>
      <c r="M84" s="79">
        <v>14.0</v>
      </c>
      <c r="N84" s="72">
        <f t="shared" si="5"/>
        <v>14</v>
      </c>
      <c r="O84" s="55"/>
      <c r="P84" s="64" t="s">
        <v>72</v>
      </c>
      <c r="Q84" s="55"/>
      <c r="R84" s="75">
        <f>MIN(Rules!$E$2,(MAX(H84/N84,N84/H84)))</f>
        <v>2</v>
      </c>
      <c r="S84" s="75">
        <f>VLOOKUP(B84,Rules!A:B,2,FALSE)</f>
        <v>40</v>
      </c>
      <c r="T84" s="55"/>
      <c r="U84" s="76">
        <f>1/(10^(-(E84+(IF(P84="Y",Rules!$I$2,0))-K84)/Rules!$E$12)+1)</f>
        <v>0.91920023</v>
      </c>
      <c r="V84" s="75">
        <f t="shared" si="6"/>
        <v>6</v>
      </c>
      <c r="W84" s="75">
        <f t="shared" si="7"/>
        <v>-6</v>
      </c>
      <c r="X84" s="55"/>
      <c r="Y84" s="55"/>
      <c r="Z84" s="55"/>
      <c r="AA84" s="77">
        <f t="shared" ref="AA84:BL84" si="88">IF($D84=AA$1,$E84+$V84,(IF($J84=AA$1,$K84+$W84,AA83)))</f>
        <v>1515</v>
      </c>
      <c r="AB84" s="77">
        <f t="shared" si="88"/>
        <v>617</v>
      </c>
      <c r="AC84" s="77">
        <f t="shared" si="88"/>
        <v>1522</v>
      </c>
      <c r="AD84" s="77">
        <f t="shared" si="88"/>
        <v>286</v>
      </c>
      <c r="AE84" s="77">
        <f t="shared" si="88"/>
        <v>2147</v>
      </c>
      <c r="AF84" s="77">
        <f t="shared" si="88"/>
        <v>2114</v>
      </c>
      <c r="AG84" s="77">
        <f t="shared" si="88"/>
        <v>1165</v>
      </c>
      <c r="AH84" s="77">
        <f t="shared" si="88"/>
        <v>1019</v>
      </c>
      <c r="AI84" s="77">
        <f t="shared" si="88"/>
        <v>1213</v>
      </c>
      <c r="AJ84" s="77">
        <f t="shared" si="88"/>
        <v>1835</v>
      </c>
      <c r="AK84" s="77">
        <f t="shared" si="88"/>
        <v>528</v>
      </c>
      <c r="AL84" s="77">
        <f t="shared" si="88"/>
        <v>717</v>
      </c>
      <c r="AM84" s="77">
        <f t="shared" si="88"/>
        <v>2127</v>
      </c>
      <c r="AN84" s="77">
        <f t="shared" si="88"/>
        <v>1291</v>
      </c>
      <c r="AO84" s="77">
        <f t="shared" si="88"/>
        <v>1256</v>
      </c>
      <c r="AP84" s="77">
        <f t="shared" si="88"/>
        <v>2160</v>
      </c>
      <c r="AQ84" s="77">
        <f t="shared" si="88"/>
        <v>236</v>
      </c>
      <c r="AR84" s="77">
        <f t="shared" si="88"/>
        <v>1520</v>
      </c>
      <c r="AS84" s="77">
        <f t="shared" si="88"/>
        <v>286</v>
      </c>
      <c r="AT84" s="77">
        <f t="shared" si="88"/>
        <v>2412</v>
      </c>
      <c r="AU84" s="77">
        <f t="shared" si="88"/>
        <v>938</v>
      </c>
      <c r="AV84" s="77">
        <f t="shared" si="88"/>
        <v>418</v>
      </c>
      <c r="AW84" s="77">
        <f t="shared" si="88"/>
        <v>453</v>
      </c>
      <c r="AX84" s="77">
        <f t="shared" si="88"/>
        <v>879</v>
      </c>
      <c r="AY84" s="77">
        <f t="shared" si="88"/>
        <v>1178</v>
      </c>
      <c r="AZ84" s="77">
        <f t="shared" si="88"/>
        <v>510</v>
      </c>
      <c r="BA84" s="77">
        <f t="shared" si="88"/>
        <v>0</v>
      </c>
      <c r="BB84" s="77">
        <f t="shared" si="88"/>
        <v>1499</v>
      </c>
      <c r="BC84" s="77">
        <f t="shared" si="88"/>
        <v>775</v>
      </c>
      <c r="BD84" s="77">
        <f t="shared" si="88"/>
        <v>831</v>
      </c>
      <c r="BE84" s="77">
        <f t="shared" si="88"/>
        <v>638</v>
      </c>
      <c r="BF84" s="77">
        <f t="shared" si="88"/>
        <v>2086</v>
      </c>
      <c r="BG84" s="77">
        <f t="shared" si="88"/>
        <v>873</v>
      </c>
      <c r="BH84" s="77">
        <f t="shared" si="88"/>
        <v>197</v>
      </c>
      <c r="BI84" s="77">
        <f t="shared" si="88"/>
        <v>1900</v>
      </c>
      <c r="BJ84" s="77">
        <f t="shared" si="88"/>
        <v>1532</v>
      </c>
      <c r="BK84" s="77">
        <f t="shared" si="88"/>
        <v>1863</v>
      </c>
      <c r="BL84" s="77">
        <f t="shared" si="88"/>
        <v>898</v>
      </c>
    </row>
    <row r="85" ht="13.5" customHeight="1">
      <c r="A85" s="67">
        <v>45374.0</v>
      </c>
      <c r="B85" s="68" t="s">
        <v>71</v>
      </c>
      <c r="C85" s="55"/>
      <c r="D85" s="81" t="s">
        <v>37</v>
      </c>
      <c r="E85" s="77">
        <f t="shared" si="2"/>
        <v>1019</v>
      </c>
      <c r="F85" s="78">
        <v>2.0</v>
      </c>
      <c r="G85" s="78">
        <v>26.0</v>
      </c>
      <c r="H85" s="72">
        <f t="shared" si="3"/>
        <v>32</v>
      </c>
      <c r="I85" s="55"/>
      <c r="J85" s="82" t="s">
        <v>36</v>
      </c>
      <c r="K85" s="77">
        <f t="shared" si="4"/>
        <v>938</v>
      </c>
      <c r="L85" s="79">
        <v>1.0</v>
      </c>
      <c r="M85" s="79">
        <v>16.0</v>
      </c>
      <c r="N85" s="72">
        <f t="shared" si="5"/>
        <v>19</v>
      </c>
      <c r="O85" s="55"/>
      <c r="P85" s="64" t="s">
        <v>72</v>
      </c>
      <c r="Q85" s="55"/>
      <c r="R85" s="75">
        <f>MIN(Rules!$E$2,(MAX(H85/N85,N85/H85)))</f>
        <v>1.684210526</v>
      </c>
      <c r="S85" s="75">
        <f>VLOOKUP(B85,Rules!A:B,2,FALSE)</f>
        <v>40</v>
      </c>
      <c r="T85" s="55"/>
      <c r="U85" s="76">
        <f>1/(10^(-(E85+(IF(P85="Y",Rules!$I$2,0))-K85)/Rules!$E$12)+1)</f>
        <v>0.7434149755</v>
      </c>
      <c r="V85" s="75">
        <f t="shared" si="6"/>
        <v>17</v>
      </c>
      <c r="W85" s="75">
        <f t="shared" si="7"/>
        <v>-17</v>
      </c>
      <c r="X85" s="55"/>
      <c r="Y85" s="55"/>
      <c r="Z85" s="55"/>
      <c r="AA85" s="77">
        <f t="shared" ref="AA85:BL85" si="89">IF($D85=AA$1,$E85+$V85,(IF($J85=AA$1,$K85+$W85,AA84)))</f>
        <v>1515</v>
      </c>
      <c r="AB85" s="77">
        <f t="shared" si="89"/>
        <v>617</v>
      </c>
      <c r="AC85" s="77">
        <f t="shared" si="89"/>
        <v>1522</v>
      </c>
      <c r="AD85" s="77">
        <f t="shared" si="89"/>
        <v>286</v>
      </c>
      <c r="AE85" s="77">
        <f t="shared" si="89"/>
        <v>2147</v>
      </c>
      <c r="AF85" s="77">
        <f t="shared" si="89"/>
        <v>2114</v>
      </c>
      <c r="AG85" s="77">
        <f t="shared" si="89"/>
        <v>1165</v>
      </c>
      <c r="AH85" s="77">
        <f t="shared" si="89"/>
        <v>1036</v>
      </c>
      <c r="AI85" s="77">
        <f t="shared" si="89"/>
        <v>1213</v>
      </c>
      <c r="AJ85" s="77">
        <f t="shared" si="89"/>
        <v>1835</v>
      </c>
      <c r="AK85" s="77">
        <f t="shared" si="89"/>
        <v>528</v>
      </c>
      <c r="AL85" s="77">
        <f t="shared" si="89"/>
        <v>717</v>
      </c>
      <c r="AM85" s="77">
        <f t="shared" si="89"/>
        <v>2127</v>
      </c>
      <c r="AN85" s="77">
        <f t="shared" si="89"/>
        <v>1291</v>
      </c>
      <c r="AO85" s="77">
        <f t="shared" si="89"/>
        <v>1256</v>
      </c>
      <c r="AP85" s="77">
        <f t="shared" si="89"/>
        <v>2160</v>
      </c>
      <c r="AQ85" s="77">
        <f t="shared" si="89"/>
        <v>236</v>
      </c>
      <c r="AR85" s="77">
        <f t="shared" si="89"/>
        <v>1520</v>
      </c>
      <c r="AS85" s="77">
        <f t="shared" si="89"/>
        <v>286</v>
      </c>
      <c r="AT85" s="77">
        <f t="shared" si="89"/>
        <v>2412</v>
      </c>
      <c r="AU85" s="77">
        <f t="shared" si="89"/>
        <v>921</v>
      </c>
      <c r="AV85" s="77">
        <f t="shared" si="89"/>
        <v>418</v>
      </c>
      <c r="AW85" s="77">
        <f t="shared" si="89"/>
        <v>453</v>
      </c>
      <c r="AX85" s="77">
        <f t="shared" si="89"/>
        <v>879</v>
      </c>
      <c r="AY85" s="77">
        <f t="shared" si="89"/>
        <v>1178</v>
      </c>
      <c r="AZ85" s="77">
        <f t="shared" si="89"/>
        <v>510</v>
      </c>
      <c r="BA85" s="77">
        <f t="shared" si="89"/>
        <v>0</v>
      </c>
      <c r="BB85" s="77">
        <f t="shared" si="89"/>
        <v>1499</v>
      </c>
      <c r="BC85" s="77">
        <f t="shared" si="89"/>
        <v>775</v>
      </c>
      <c r="BD85" s="77">
        <f t="shared" si="89"/>
        <v>831</v>
      </c>
      <c r="BE85" s="77">
        <f t="shared" si="89"/>
        <v>638</v>
      </c>
      <c r="BF85" s="77">
        <f t="shared" si="89"/>
        <v>2086</v>
      </c>
      <c r="BG85" s="77">
        <f t="shared" si="89"/>
        <v>873</v>
      </c>
      <c r="BH85" s="77">
        <f t="shared" si="89"/>
        <v>197</v>
      </c>
      <c r="BI85" s="77">
        <f t="shared" si="89"/>
        <v>1900</v>
      </c>
      <c r="BJ85" s="77">
        <f t="shared" si="89"/>
        <v>1532</v>
      </c>
      <c r="BK85" s="77">
        <f t="shared" si="89"/>
        <v>1863</v>
      </c>
      <c r="BL85" s="77">
        <f t="shared" si="89"/>
        <v>898</v>
      </c>
    </row>
    <row r="86" ht="13.5" customHeight="1">
      <c r="A86" s="67">
        <v>45374.0</v>
      </c>
      <c r="B86" s="68" t="s">
        <v>71</v>
      </c>
      <c r="C86" s="55"/>
      <c r="D86" s="81" t="s">
        <v>42</v>
      </c>
      <c r="E86" s="77">
        <f t="shared" si="2"/>
        <v>873</v>
      </c>
      <c r="F86" s="78">
        <v>1.0</v>
      </c>
      <c r="G86" s="78">
        <v>29.0</v>
      </c>
      <c r="H86" s="72">
        <f t="shared" si="3"/>
        <v>32</v>
      </c>
      <c r="I86" s="55"/>
      <c r="J86" s="82" t="s">
        <v>40</v>
      </c>
      <c r="K86" s="77">
        <f t="shared" si="4"/>
        <v>898</v>
      </c>
      <c r="L86" s="79">
        <v>2.0</v>
      </c>
      <c r="M86" s="79">
        <v>17.0</v>
      </c>
      <c r="N86" s="72">
        <f t="shared" si="5"/>
        <v>23</v>
      </c>
      <c r="O86" s="55"/>
      <c r="P86" s="64" t="s">
        <v>72</v>
      </c>
      <c r="Q86" s="55"/>
      <c r="R86" s="75">
        <f>MIN(Rules!$E$2,(MAX(H86/N86,N86/H86)))</f>
        <v>1.391304348</v>
      </c>
      <c r="S86" s="75">
        <f>VLOOKUP(B86,Rules!A:B,2,FALSE)</f>
        <v>40</v>
      </c>
      <c r="T86" s="55"/>
      <c r="U86" s="76">
        <f>1/(10^(-(E86+(IF(P86="Y",Rules!$I$2,0))-K86)/Rules!$E$12)+1)</f>
        <v>0.6400649998</v>
      </c>
      <c r="V86" s="75">
        <f t="shared" si="6"/>
        <v>20</v>
      </c>
      <c r="W86" s="75">
        <f t="shared" si="7"/>
        <v>-20</v>
      </c>
      <c r="X86" s="55"/>
      <c r="Y86" s="55"/>
      <c r="Z86" s="55"/>
      <c r="AA86" s="77">
        <f t="shared" ref="AA86:BL86" si="90">IF($D86=AA$1,$E86+$V86,(IF($J86=AA$1,$K86+$W86,AA85)))</f>
        <v>1515</v>
      </c>
      <c r="AB86" s="77">
        <f t="shared" si="90"/>
        <v>617</v>
      </c>
      <c r="AC86" s="77">
        <f t="shared" si="90"/>
        <v>1522</v>
      </c>
      <c r="AD86" s="77">
        <f t="shared" si="90"/>
        <v>286</v>
      </c>
      <c r="AE86" s="77">
        <f t="shared" si="90"/>
        <v>2147</v>
      </c>
      <c r="AF86" s="77">
        <f t="shared" si="90"/>
        <v>2114</v>
      </c>
      <c r="AG86" s="77">
        <f t="shared" si="90"/>
        <v>1165</v>
      </c>
      <c r="AH86" s="77">
        <f t="shared" si="90"/>
        <v>1036</v>
      </c>
      <c r="AI86" s="77">
        <f t="shared" si="90"/>
        <v>1213</v>
      </c>
      <c r="AJ86" s="77">
        <f t="shared" si="90"/>
        <v>1835</v>
      </c>
      <c r="AK86" s="77">
        <f t="shared" si="90"/>
        <v>528</v>
      </c>
      <c r="AL86" s="77">
        <f t="shared" si="90"/>
        <v>717</v>
      </c>
      <c r="AM86" s="77">
        <f t="shared" si="90"/>
        <v>2127</v>
      </c>
      <c r="AN86" s="77">
        <f t="shared" si="90"/>
        <v>1291</v>
      </c>
      <c r="AO86" s="77">
        <f t="shared" si="90"/>
        <v>1256</v>
      </c>
      <c r="AP86" s="77">
        <f t="shared" si="90"/>
        <v>2160</v>
      </c>
      <c r="AQ86" s="77">
        <f t="shared" si="90"/>
        <v>236</v>
      </c>
      <c r="AR86" s="77">
        <f t="shared" si="90"/>
        <v>1520</v>
      </c>
      <c r="AS86" s="77">
        <f t="shared" si="90"/>
        <v>286</v>
      </c>
      <c r="AT86" s="77">
        <f t="shared" si="90"/>
        <v>2412</v>
      </c>
      <c r="AU86" s="77">
        <f t="shared" si="90"/>
        <v>921</v>
      </c>
      <c r="AV86" s="77">
        <f t="shared" si="90"/>
        <v>418</v>
      </c>
      <c r="AW86" s="77">
        <f t="shared" si="90"/>
        <v>453</v>
      </c>
      <c r="AX86" s="77">
        <f t="shared" si="90"/>
        <v>879</v>
      </c>
      <c r="AY86" s="77">
        <f t="shared" si="90"/>
        <v>1178</v>
      </c>
      <c r="AZ86" s="77">
        <f t="shared" si="90"/>
        <v>510</v>
      </c>
      <c r="BA86" s="77">
        <f t="shared" si="90"/>
        <v>0</v>
      </c>
      <c r="BB86" s="77">
        <f t="shared" si="90"/>
        <v>1499</v>
      </c>
      <c r="BC86" s="77">
        <f t="shared" si="90"/>
        <v>775</v>
      </c>
      <c r="BD86" s="77">
        <f t="shared" si="90"/>
        <v>831</v>
      </c>
      <c r="BE86" s="77">
        <f t="shared" si="90"/>
        <v>638</v>
      </c>
      <c r="BF86" s="77">
        <f t="shared" si="90"/>
        <v>2086</v>
      </c>
      <c r="BG86" s="77">
        <f t="shared" si="90"/>
        <v>893</v>
      </c>
      <c r="BH86" s="77">
        <f t="shared" si="90"/>
        <v>197</v>
      </c>
      <c r="BI86" s="77">
        <f t="shared" si="90"/>
        <v>1900</v>
      </c>
      <c r="BJ86" s="77">
        <f t="shared" si="90"/>
        <v>1532</v>
      </c>
      <c r="BK86" s="77">
        <f t="shared" si="90"/>
        <v>1863</v>
      </c>
      <c r="BL86" s="77">
        <f t="shared" si="90"/>
        <v>878</v>
      </c>
    </row>
    <row r="87" ht="13.5" customHeight="1">
      <c r="A87" s="67">
        <v>45374.0</v>
      </c>
      <c r="B87" s="68" t="s">
        <v>71</v>
      </c>
      <c r="C87" s="55"/>
      <c r="D87" s="81" t="s">
        <v>20</v>
      </c>
      <c r="E87" s="77">
        <f t="shared" si="2"/>
        <v>2412</v>
      </c>
      <c r="F87" s="78">
        <v>1.0</v>
      </c>
      <c r="G87" s="78">
        <v>15.0</v>
      </c>
      <c r="H87" s="72">
        <f t="shared" si="3"/>
        <v>18</v>
      </c>
      <c r="I87" s="55"/>
      <c r="J87" s="82" t="s">
        <v>22</v>
      </c>
      <c r="K87" s="77">
        <f t="shared" si="4"/>
        <v>2160</v>
      </c>
      <c r="L87" s="79">
        <v>3.0</v>
      </c>
      <c r="M87" s="79">
        <v>17.0</v>
      </c>
      <c r="N87" s="72">
        <f t="shared" si="5"/>
        <v>26</v>
      </c>
      <c r="O87" s="55"/>
      <c r="P87" s="62" t="s">
        <v>73</v>
      </c>
      <c r="Q87" s="55"/>
      <c r="R87" s="75">
        <f>MIN(Rules!$E$2,(MAX(H87/N87,N87/H87)))</f>
        <v>1.444444444</v>
      </c>
      <c r="S87" s="75">
        <f>VLOOKUP(B87,Rules!A:B,2,FALSE)</f>
        <v>40</v>
      </c>
      <c r="T87" s="55"/>
      <c r="U87" s="76">
        <f>1/(10^(-(E87+(IF(P87="Y",Rules!$I$2,0))-K87)/Rules!$E$12)+1)</f>
        <v>0.76142408</v>
      </c>
      <c r="V87" s="75">
        <f t="shared" si="6"/>
        <v>-44</v>
      </c>
      <c r="W87" s="75">
        <f t="shared" si="7"/>
        <v>44</v>
      </c>
      <c r="X87" s="55"/>
      <c r="Y87" s="55"/>
      <c r="Z87" s="55"/>
      <c r="AA87" s="77">
        <f t="shared" ref="AA87:BL87" si="91">IF($D87=AA$1,$E87+$V87,(IF($J87=AA$1,$K87+$W87,AA86)))</f>
        <v>1515</v>
      </c>
      <c r="AB87" s="77">
        <f t="shared" si="91"/>
        <v>617</v>
      </c>
      <c r="AC87" s="77">
        <f t="shared" si="91"/>
        <v>1522</v>
      </c>
      <c r="AD87" s="77">
        <f t="shared" si="91"/>
        <v>286</v>
      </c>
      <c r="AE87" s="77">
        <f t="shared" si="91"/>
        <v>2147</v>
      </c>
      <c r="AF87" s="77">
        <f t="shared" si="91"/>
        <v>2114</v>
      </c>
      <c r="AG87" s="77">
        <f t="shared" si="91"/>
        <v>1165</v>
      </c>
      <c r="AH87" s="77">
        <f t="shared" si="91"/>
        <v>1036</v>
      </c>
      <c r="AI87" s="77">
        <f t="shared" si="91"/>
        <v>1213</v>
      </c>
      <c r="AJ87" s="77">
        <f t="shared" si="91"/>
        <v>1835</v>
      </c>
      <c r="AK87" s="77">
        <f t="shared" si="91"/>
        <v>528</v>
      </c>
      <c r="AL87" s="77">
        <f t="shared" si="91"/>
        <v>717</v>
      </c>
      <c r="AM87" s="77">
        <f t="shared" si="91"/>
        <v>2127</v>
      </c>
      <c r="AN87" s="77">
        <f t="shared" si="91"/>
        <v>1291</v>
      </c>
      <c r="AO87" s="77">
        <f t="shared" si="91"/>
        <v>1256</v>
      </c>
      <c r="AP87" s="77">
        <f t="shared" si="91"/>
        <v>2204</v>
      </c>
      <c r="AQ87" s="77">
        <f t="shared" si="91"/>
        <v>236</v>
      </c>
      <c r="AR87" s="77">
        <f t="shared" si="91"/>
        <v>1520</v>
      </c>
      <c r="AS87" s="77">
        <f t="shared" si="91"/>
        <v>286</v>
      </c>
      <c r="AT87" s="77">
        <f t="shared" si="91"/>
        <v>2368</v>
      </c>
      <c r="AU87" s="77">
        <f t="shared" si="91"/>
        <v>921</v>
      </c>
      <c r="AV87" s="77">
        <f t="shared" si="91"/>
        <v>418</v>
      </c>
      <c r="AW87" s="77">
        <f t="shared" si="91"/>
        <v>453</v>
      </c>
      <c r="AX87" s="77">
        <f t="shared" si="91"/>
        <v>879</v>
      </c>
      <c r="AY87" s="77">
        <f t="shared" si="91"/>
        <v>1178</v>
      </c>
      <c r="AZ87" s="77">
        <f t="shared" si="91"/>
        <v>510</v>
      </c>
      <c r="BA87" s="77">
        <f t="shared" si="91"/>
        <v>0</v>
      </c>
      <c r="BB87" s="77">
        <f t="shared" si="91"/>
        <v>1499</v>
      </c>
      <c r="BC87" s="77">
        <f t="shared" si="91"/>
        <v>775</v>
      </c>
      <c r="BD87" s="77">
        <f t="shared" si="91"/>
        <v>831</v>
      </c>
      <c r="BE87" s="77">
        <f t="shared" si="91"/>
        <v>638</v>
      </c>
      <c r="BF87" s="77">
        <f t="shared" si="91"/>
        <v>2086</v>
      </c>
      <c r="BG87" s="77">
        <f t="shared" si="91"/>
        <v>893</v>
      </c>
      <c r="BH87" s="77">
        <f t="shared" si="91"/>
        <v>197</v>
      </c>
      <c r="BI87" s="77">
        <f t="shared" si="91"/>
        <v>1900</v>
      </c>
      <c r="BJ87" s="77">
        <f t="shared" si="91"/>
        <v>1532</v>
      </c>
      <c r="BK87" s="77">
        <f t="shared" si="91"/>
        <v>1863</v>
      </c>
      <c r="BL87" s="77">
        <f t="shared" si="91"/>
        <v>878</v>
      </c>
    </row>
    <row r="88" ht="13.5" customHeight="1">
      <c r="A88" s="67">
        <v>45374.0</v>
      </c>
      <c r="B88" s="68" t="s">
        <v>71</v>
      </c>
      <c r="C88" s="55"/>
      <c r="D88" s="81" t="s">
        <v>31</v>
      </c>
      <c r="E88" s="77">
        <f t="shared" si="2"/>
        <v>1520</v>
      </c>
      <c r="F88" s="78">
        <v>1.0</v>
      </c>
      <c r="G88" s="78">
        <v>24.0</v>
      </c>
      <c r="H88" s="72">
        <f t="shared" si="3"/>
        <v>27</v>
      </c>
      <c r="I88" s="55"/>
      <c r="J88" s="82" t="s">
        <v>33</v>
      </c>
      <c r="K88" s="77">
        <f t="shared" si="4"/>
        <v>1213</v>
      </c>
      <c r="L88" s="79">
        <v>0.0</v>
      </c>
      <c r="M88" s="79">
        <v>13.0</v>
      </c>
      <c r="N88" s="72">
        <f t="shared" si="5"/>
        <v>13</v>
      </c>
      <c r="O88" s="55"/>
      <c r="P88" s="64" t="s">
        <v>72</v>
      </c>
      <c r="Q88" s="55"/>
      <c r="R88" s="75">
        <f>MIN(Rules!$E$2,(MAX(H88/N88,N88/H88)))</f>
        <v>2</v>
      </c>
      <c r="S88" s="75">
        <f>VLOOKUP(B88,Rules!A:B,2,FALSE)</f>
        <v>40</v>
      </c>
      <c r="T88" s="55"/>
      <c r="U88" s="76">
        <f>1/(10^(-(E88+(IF(P88="Y",Rules!$I$2,0))-K88)/Rules!$E$12)+1)</f>
        <v>0.891345866</v>
      </c>
      <c r="V88" s="75">
        <f t="shared" si="6"/>
        <v>9</v>
      </c>
      <c r="W88" s="75">
        <f t="shared" si="7"/>
        <v>-9</v>
      </c>
      <c r="X88" s="55"/>
      <c r="Y88" s="55"/>
      <c r="Z88" s="55"/>
      <c r="AA88" s="77">
        <f t="shared" ref="AA88:BL88" si="92">IF($D88=AA$1,$E88+$V88,(IF($J88=AA$1,$K88+$W88,AA87)))</f>
        <v>1515</v>
      </c>
      <c r="AB88" s="77">
        <f t="shared" si="92"/>
        <v>617</v>
      </c>
      <c r="AC88" s="77">
        <f t="shared" si="92"/>
        <v>1522</v>
      </c>
      <c r="AD88" s="77">
        <f t="shared" si="92"/>
        <v>286</v>
      </c>
      <c r="AE88" s="77">
        <f t="shared" si="92"/>
        <v>2147</v>
      </c>
      <c r="AF88" s="77">
        <f t="shared" si="92"/>
        <v>2114</v>
      </c>
      <c r="AG88" s="77">
        <f t="shared" si="92"/>
        <v>1165</v>
      </c>
      <c r="AH88" s="77">
        <f t="shared" si="92"/>
        <v>1036</v>
      </c>
      <c r="AI88" s="77">
        <f t="shared" si="92"/>
        <v>1204</v>
      </c>
      <c r="AJ88" s="77">
        <f t="shared" si="92"/>
        <v>1835</v>
      </c>
      <c r="AK88" s="77">
        <f t="shared" si="92"/>
        <v>528</v>
      </c>
      <c r="AL88" s="77">
        <f t="shared" si="92"/>
        <v>717</v>
      </c>
      <c r="AM88" s="77">
        <f t="shared" si="92"/>
        <v>2127</v>
      </c>
      <c r="AN88" s="77">
        <f t="shared" si="92"/>
        <v>1291</v>
      </c>
      <c r="AO88" s="77">
        <f t="shared" si="92"/>
        <v>1256</v>
      </c>
      <c r="AP88" s="77">
        <f t="shared" si="92"/>
        <v>2204</v>
      </c>
      <c r="AQ88" s="77">
        <f t="shared" si="92"/>
        <v>236</v>
      </c>
      <c r="AR88" s="77">
        <f t="shared" si="92"/>
        <v>1529</v>
      </c>
      <c r="AS88" s="77">
        <f t="shared" si="92"/>
        <v>286</v>
      </c>
      <c r="AT88" s="77">
        <f t="shared" si="92"/>
        <v>2368</v>
      </c>
      <c r="AU88" s="77">
        <f t="shared" si="92"/>
        <v>921</v>
      </c>
      <c r="AV88" s="77">
        <f t="shared" si="92"/>
        <v>418</v>
      </c>
      <c r="AW88" s="77">
        <f t="shared" si="92"/>
        <v>453</v>
      </c>
      <c r="AX88" s="77">
        <f t="shared" si="92"/>
        <v>879</v>
      </c>
      <c r="AY88" s="77">
        <f t="shared" si="92"/>
        <v>1178</v>
      </c>
      <c r="AZ88" s="77">
        <f t="shared" si="92"/>
        <v>510</v>
      </c>
      <c r="BA88" s="77">
        <f t="shared" si="92"/>
        <v>0</v>
      </c>
      <c r="BB88" s="77">
        <f t="shared" si="92"/>
        <v>1499</v>
      </c>
      <c r="BC88" s="77">
        <f t="shared" si="92"/>
        <v>775</v>
      </c>
      <c r="BD88" s="77">
        <f t="shared" si="92"/>
        <v>831</v>
      </c>
      <c r="BE88" s="77">
        <f t="shared" si="92"/>
        <v>638</v>
      </c>
      <c r="BF88" s="77">
        <f t="shared" si="92"/>
        <v>2086</v>
      </c>
      <c r="BG88" s="77">
        <f t="shared" si="92"/>
        <v>893</v>
      </c>
      <c r="BH88" s="77">
        <f t="shared" si="92"/>
        <v>197</v>
      </c>
      <c r="BI88" s="77">
        <f t="shared" si="92"/>
        <v>1900</v>
      </c>
      <c r="BJ88" s="77">
        <f t="shared" si="92"/>
        <v>1532</v>
      </c>
      <c r="BK88" s="77">
        <f t="shared" si="92"/>
        <v>1863</v>
      </c>
      <c r="BL88" s="77">
        <f t="shared" si="92"/>
        <v>878</v>
      </c>
    </row>
    <row r="89" ht="13.5" customHeight="1">
      <c r="A89" s="67">
        <v>45374.0</v>
      </c>
      <c r="B89" s="68" t="s">
        <v>71</v>
      </c>
      <c r="C89" s="55"/>
      <c r="D89" s="81" t="s">
        <v>37</v>
      </c>
      <c r="E89" s="77">
        <f t="shared" si="2"/>
        <v>1036</v>
      </c>
      <c r="F89" s="78">
        <v>3.0</v>
      </c>
      <c r="G89" s="78">
        <v>14.0</v>
      </c>
      <c r="H89" s="72">
        <f t="shared" si="3"/>
        <v>23</v>
      </c>
      <c r="I89" s="55"/>
      <c r="J89" s="82" t="s">
        <v>42</v>
      </c>
      <c r="K89" s="77">
        <f t="shared" si="4"/>
        <v>893</v>
      </c>
      <c r="L89" s="79">
        <v>5.0</v>
      </c>
      <c r="M89" s="79">
        <v>9.0</v>
      </c>
      <c r="N89" s="72">
        <f t="shared" si="5"/>
        <v>24</v>
      </c>
      <c r="O89" s="55"/>
      <c r="P89" s="64" t="s">
        <v>72</v>
      </c>
      <c r="Q89" s="55"/>
      <c r="R89" s="75">
        <f>MIN(Rules!$E$2,(MAX(H89/N89,N89/H89)))</f>
        <v>1.043478261</v>
      </c>
      <c r="S89" s="75">
        <f>VLOOKUP(B89,Rules!A:B,2,FALSE)</f>
        <v>40</v>
      </c>
      <c r="T89" s="55"/>
      <c r="U89" s="76">
        <f>1/(10^(-(E89+(IF(P89="Y",Rules!$I$2,0))-K89)/Rules!$E$12)+1)</f>
        <v>0.7940175944</v>
      </c>
      <c r="V89" s="75">
        <f t="shared" si="6"/>
        <v>-33</v>
      </c>
      <c r="W89" s="75">
        <f t="shared" si="7"/>
        <v>33</v>
      </c>
      <c r="X89" s="55"/>
      <c r="Y89" s="55"/>
      <c r="Z89" s="55"/>
      <c r="AA89" s="77">
        <f t="shared" ref="AA89:BL89" si="93">IF($D89=AA$1,$E89+$V89,(IF($J89=AA$1,$K89+$W89,AA88)))</f>
        <v>1515</v>
      </c>
      <c r="AB89" s="77">
        <f t="shared" si="93"/>
        <v>617</v>
      </c>
      <c r="AC89" s="77">
        <f t="shared" si="93"/>
        <v>1522</v>
      </c>
      <c r="AD89" s="77">
        <f t="shared" si="93"/>
        <v>286</v>
      </c>
      <c r="AE89" s="77">
        <f t="shared" si="93"/>
        <v>2147</v>
      </c>
      <c r="AF89" s="77">
        <f t="shared" si="93"/>
        <v>2114</v>
      </c>
      <c r="AG89" s="77">
        <f t="shared" si="93"/>
        <v>1165</v>
      </c>
      <c r="AH89" s="77">
        <f t="shared" si="93"/>
        <v>1003</v>
      </c>
      <c r="AI89" s="77">
        <f t="shared" si="93"/>
        <v>1204</v>
      </c>
      <c r="AJ89" s="77">
        <f t="shared" si="93"/>
        <v>1835</v>
      </c>
      <c r="AK89" s="77">
        <f t="shared" si="93"/>
        <v>528</v>
      </c>
      <c r="AL89" s="77">
        <f t="shared" si="93"/>
        <v>717</v>
      </c>
      <c r="AM89" s="77">
        <f t="shared" si="93"/>
        <v>2127</v>
      </c>
      <c r="AN89" s="77">
        <f t="shared" si="93"/>
        <v>1291</v>
      </c>
      <c r="AO89" s="77">
        <f t="shared" si="93"/>
        <v>1256</v>
      </c>
      <c r="AP89" s="77">
        <f t="shared" si="93"/>
        <v>2204</v>
      </c>
      <c r="AQ89" s="77">
        <f t="shared" si="93"/>
        <v>236</v>
      </c>
      <c r="AR89" s="77">
        <f t="shared" si="93"/>
        <v>1529</v>
      </c>
      <c r="AS89" s="77">
        <f t="shared" si="93"/>
        <v>286</v>
      </c>
      <c r="AT89" s="77">
        <f t="shared" si="93"/>
        <v>2368</v>
      </c>
      <c r="AU89" s="77">
        <f t="shared" si="93"/>
        <v>921</v>
      </c>
      <c r="AV89" s="77">
        <f t="shared" si="93"/>
        <v>418</v>
      </c>
      <c r="AW89" s="77">
        <f t="shared" si="93"/>
        <v>453</v>
      </c>
      <c r="AX89" s="77">
        <f t="shared" si="93"/>
        <v>879</v>
      </c>
      <c r="AY89" s="77">
        <f t="shared" si="93"/>
        <v>1178</v>
      </c>
      <c r="AZ89" s="77">
        <f t="shared" si="93"/>
        <v>510</v>
      </c>
      <c r="BA89" s="77">
        <f t="shared" si="93"/>
        <v>0</v>
      </c>
      <c r="BB89" s="77">
        <f t="shared" si="93"/>
        <v>1499</v>
      </c>
      <c r="BC89" s="77">
        <f t="shared" si="93"/>
        <v>775</v>
      </c>
      <c r="BD89" s="77">
        <f t="shared" si="93"/>
        <v>831</v>
      </c>
      <c r="BE89" s="77">
        <f t="shared" si="93"/>
        <v>638</v>
      </c>
      <c r="BF89" s="77">
        <f t="shared" si="93"/>
        <v>2086</v>
      </c>
      <c r="BG89" s="77">
        <f t="shared" si="93"/>
        <v>926</v>
      </c>
      <c r="BH89" s="77">
        <f t="shared" si="93"/>
        <v>197</v>
      </c>
      <c r="BI89" s="77">
        <f t="shared" si="93"/>
        <v>1900</v>
      </c>
      <c r="BJ89" s="77">
        <f t="shared" si="93"/>
        <v>1532</v>
      </c>
      <c r="BK89" s="77">
        <f t="shared" si="93"/>
        <v>1863</v>
      </c>
      <c r="BL89" s="77">
        <f t="shared" si="93"/>
        <v>878</v>
      </c>
    </row>
    <row r="90" ht="13.5" customHeight="1">
      <c r="A90" s="67">
        <v>45374.0</v>
      </c>
      <c r="B90" s="68" t="s">
        <v>71</v>
      </c>
      <c r="C90" s="55"/>
      <c r="D90" s="81" t="s">
        <v>44</v>
      </c>
      <c r="E90" s="77">
        <f t="shared" si="2"/>
        <v>831</v>
      </c>
      <c r="F90" s="78">
        <v>0.0</v>
      </c>
      <c r="G90" s="78">
        <v>22.0</v>
      </c>
      <c r="H90" s="72">
        <f t="shared" si="3"/>
        <v>22</v>
      </c>
      <c r="I90" s="55"/>
      <c r="J90" s="82" t="s">
        <v>49</v>
      </c>
      <c r="K90" s="77">
        <f t="shared" si="4"/>
        <v>286</v>
      </c>
      <c r="L90" s="79">
        <v>1.0</v>
      </c>
      <c r="M90" s="79">
        <v>14.0</v>
      </c>
      <c r="N90" s="72">
        <f t="shared" si="5"/>
        <v>17</v>
      </c>
      <c r="O90" s="55"/>
      <c r="P90" s="64" t="s">
        <v>72</v>
      </c>
      <c r="Q90" s="55"/>
      <c r="R90" s="75">
        <f>MIN(Rules!$E$2,(MAX(H90/N90,N90/H90)))</f>
        <v>1.294117647</v>
      </c>
      <c r="S90" s="75">
        <f>VLOOKUP(B90,Rules!A:B,2,FALSE)</f>
        <v>40</v>
      </c>
      <c r="T90" s="55"/>
      <c r="U90" s="76">
        <f>1/(10^(-(E90+(IF(P90="Y",Rules!$I$2,0))-K90)/Rules!$E$12)+1)</f>
        <v>0.9608565972</v>
      </c>
      <c r="V90" s="75">
        <f t="shared" si="6"/>
        <v>2</v>
      </c>
      <c r="W90" s="75">
        <f t="shared" si="7"/>
        <v>-2</v>
      </c>
      <c r="X90" s="55"/>
      <c r="Y90" s="55"/>
      <c r="Z90" s="55"/>
      <c r="AA90" s="77">
        <f t="shared" ref="AA90:BL90" si="94">IF($D90=AA$1,$E90+$V90,(IF($J90=AA$1,$K90+$W90,AA89)))</f>
        <v>1515</v>
      </c>
      <c r="AB90" s="77">
        <f t="shared" si="94"/>
        <v>617</v>
      </c>
      <c r="AC90" s="77">
        <f t="shared" si="94"/>
        <v>1522</v>
      </c>
      <c r="AD90" s="77">
        <f t="shared" si="94"/>
        <v>284</v>
      </c>
      <c r="AE90" s="77">
        <f t="shared" si="94"/>
        <v>2147</v>
      </c>
      <c r="AF90" s="77">
        <f t="shared" si="94"/>
        <v>2114</v>
      </c>
      <c r="AG90" s="77">
        <f t="shared" si="94"/>
        <v>1165</v>
      </c>
      <c r="AH90" s="77">
        <f t="shared" si="94"/>
        <v>1003</v>
      </c>
      <c r="AI90" s="77">
        <f t="shared" si="94"/>
        <v>1204</v>
      </c>
      <c r="AJ90" s="77">
        <f t="shared" si="94"/>
        <v>1835</v>
      </c>
      <c r="AK90" s="77">
        <f t="shared" si="94"/>
        <v>528</v>
      </c>
      <c r="AL90" s="77">
        <f t="shared" si="94"/>
        <v>717</v>
      </c>
      <c r="AM90" s="77">
        <f t="shared" si="94"/>
        <v>2127</v>
      </c>
      <c r="AN90" s="77">
        <f t="shared" si="94"/>
        <v>1291</v>
      </c>
      <c r="AO90" s="77">
        <f t="shared" si="94"/>
        <v>1256</v>
      </c>
      <c r="AP90" s="77">
        <f t="shared" si="94"/>
        <v>2204</v>
      </c>
      <c r="AQ90" s="77">
        <f t="shared" si="94"/>
        <v>236</v>
      </c>
      <c r="AR90" s="77">
        <f t="shared" si="94"/>
        <v>1529</v>
      </c>
      <c r="AS90" s="77">
        <f t="shared" si="94"/>
        <v>286</v>
      </c>
      <c r="AT90" s="77">
        <f t="shared" si="94"/>
        <v>2368</v>
      </c>
      <c r="AU90" s="77">
        <f t="shared" si="94"/>
        <v>921</v>
      </c>
      <c r="AV90" s="77">
        <f t="shared" si="94"/>
        <v>418</v>
      </c>
      <c r="AW90" s="77">
        <f t="shared" si="94"/>
        <v>453</v>
      </c>
      <c r="AX90" s="77">
        <f t="shared" si="94"/>
        <v>879</v>
      </c>
      <c r="AY90" s="77">
        <f t="shared" si="94"/>
        <v>1178</v>
      </c>
      <c r="AZ90" s="77">
        <f t="shared" si="94"/>
        <v>510</v>
      </c>
      <c r="BA90" s="77">
        <f t="shared" si="94"/>
        <v>0</v>
      </c>
      <c r="BB90" s="77">
        <f t="shared" si="94"/>
        <v>1499</v>
      </c>
      <c r="BC90" s="77">
        <f t="shared" si="94"/>
        <v>775</v>
      </c>
      <c r="BD90" s="77">
        <f t="shared" si="94"/>
        <v>833</v>
      </c>
      <c r="BE90" s="77">
        <f t="shared" si="94"/>
        <v>638</v>
      </c>
      <c r="BF90" s="77">
        <f t="shared" si="94"/>
        <v>2086</v>
      </c>
      <c r="BG90" s="77">
        <f t="shared" si="94"/>
        <v>926</v>
      </c>
      <c r="BH90" s="77">
        <f t="shared" si="94"/>
        <v>197</v>
      </c>
      <c r="BI90" s="77">
        <f t="shared" si="94"/>
        <v>1900</v>
      </c>
      <c r="BJ90" s="77">
        <f t="shared" si="94"/>
        <v>1532</v>
      </c>
      <c r="BK90" s="77">
        <f t="shared" si="94"/>
        <v>1863</v>
      </c>
      <c r="BL90" s="77">
        <f t="shared" si="94"/>
        <v>878</v>
      </c>
    </row>
    <row r="91" ht="13.5" customHeight="1">
      <c r="A91" s="67">
        <v>45374.0</v>
      </c>
      <c r="B91" s="68" t="s">
        <v>71</v>
      </c>
      <c r="C91" s="55"/>
      <c r="D91" s="81" t="s">
        <v>50</v>
      </c>
      <c r="E91" s="77">
        <f t="shared" si="2"/>
        <v>418</v>
      </c>
      <c r="F91" s="78">
        <v>1.0</v>
      </c>
      <c r="G91" s="78">
        <v>12.0</v>
      </c>
      <c r="H91" s="72">
        <f t="shared" si="3"/>
        <v>15</v>
      </c>
      <c r="I91" s="55"/>
      <c r="J91" s="82" t="s">
        <v>53</v>
      </c>
      <c r="K91" s="77">
        <f t="shared" si="4"/>
        <v>197</v>
      </c>
      <c r="L91" s="79">
        <v>1.0</v>
      </c>
      <c r="M91" s="79">
        <v>16.0</v>
      </c>
      <c r="N91" s="72">
        <f t="shared" si="5"/>
        <v>19</v>
      </c>
      <c r="O91" s="55"/>
      <c r="P91" s="64" t="s">
        <v>72</v>
      </c>
      <c r="Q91" s="55"/>
      <c r="R91" s="75">
        <f>MIN(Rules!$E$2,(MAX(H91/N91,N91/H91)))</f>
        <v>1.266666667</v>
      </c>
      <c r="S91" s="75">
        <f>VLOOKUP(B91,Rules!A:B,2,FALSE)</f>
        <v>40</v>
      </c>
      <c r="T91" s="55"/>
      <c r="U91" s="76">
        <f>1/(10^(-(E91+(IF(P91="Y",Rules!$I$2,0))-K91)/Rules!$E$12)+1)</f>
        <v>0.8466439813</v>
      </c>
      <c r="V91" s="75">
        <f t="shared" si="6"/>
        <v>-43</v>
      </c>
      <c r="W91" s="75">
        <f t="shared" si="7"/>
        <v>43</v>
      </c>
      <c r="X91" s="55"/>
      <c r="Y91" s="55"/>
      <c r="Z91" s="55"/>
      <c r="AA91" s="77">
        <f t="shared" ref="AA91:BL91" si="95">IF($D91=AA$1,$E91+$V91,(IF($J91=AA$1,$K91+$W91,AA90)))</f>
        <v>1515</v>
      </c>
      <c r="AB91" s="77">
        <f t="shared" si="95"/>
        <v>617</v>
      </c>
      <c r="AC91" s="77">
        <f t="shared" si="95"/>
        <v>1522</v>
      </c>
      <c r="AD91" s="77">
        <f t="shared" si="95"/>
        <v>284</v>
      </c>
      <c r="AE91" s="77">
        <f t="shared" si="95"/>
        <v>2147</v>
      </c>
      <c r="AF91" s="77">
        <f t="shared" si="95"/>
        <v>2114</v>
      </c>
      <c r="AG91" s="77">
        <f t="shared" si="95"/>
        <v>1165</v>
      </c>
      <c r="AH91" s="77">
        <f t="shared" si="95"/>
        <v>1003</v>
      </c>
      <c r="AI91" s="77">
        <f t="shared" si="95"/>
        <v>1204</v>
      </c>
      <c r="AJ91" s="77">
        <f t="shared" si="95"/>
        <v>1835</v>
      </c>
      <c r="AK91" s="77">
        <f t="shared" si="95"/>
        <v>528</v>
      </c>
      <c r="AL91" s="77">
        <f t="shared" si="95"/>
        <v>717</v>
      </c>
      <c r="AM91" s="77">
        <f t="shared" si="95"/>
        <v>2127</v>
      </c>
      <c r="AN91" s="77">
        <f t="shared" si="95"/>
        <v>1291</v>
      </c>
      <c r="AO91" s="77">
        <f t="shared" si="95"/>
        <v>1256</v>
      </c>
      <c r="AP91" s="77">
        <f t="shared" si="95"/>
        <v>2204</v>
      </c>
      <c r="AQ91" s="77">
        <f t="shared" si="95"/>
        <v>236</v>
      </c>
      <c r="AR91" s="77">
        <f t="shared" si="95"/>
        <v>1529</v>
      </c>
      <c r="AS91" s="77">
        <f t="shared" si="95"/>
        <v>286</v>
      </c>
      <c r="AT91" s="77">
        <f t="shared" si="95"/>
        <v>2368</v>
      </c>
      <c r="AU91" s="77">
        <f t="shared" si="95"/>
        <v>921</v>
      </c>
      <c r="AV91" s="77">
        <f t="shared" si="95"/>
        <v>375</v>
      </c>
      <c r="AW91" s="77">
        <f t="shared" si="95"/>
        <v>453</v>
      </c>
      <c r="AX91" s="77">
        <f t="shared" si="95"/>
        <v>879</v>
      </c>
      <c r="AY91" s="77">
        <f t="shared" si="95"/>
        <v>1178</v>
      </c>
      <c r="AZ91" s="77">
        <f t="shared" si="95"/>
        <v>510</v>
      </c>
      <c r="BA91" s="77">
        <f t="shared" si="95"/>
        <v>0</v>
      </c>
      <c r="BB91" s="77">
        <f t="shared" si="95"/>
        <v>1499</v>
      </c>
      <c r="BC91" s="77">
        <f t="shared" si="95"/>
        <v>775</v>
      </c>
      <c r="BD91" s="77">
        <f t="shared" si="95"/>
        <v>833</v>
      </c>
      <c r="BE91" s="77">
        <f t="shared" si="95"/>
        <v>638</v>
      </c>
      <c r="BF91" s="77">
        <f t="shared" si="95"/>
        <v>2086</v>
      </c>
      <c r="BG91" s="77">
        <f t="shared" si="95"/>
        <v>926</v>
      </c>
      <c r="BH91" s="77">
        <f t="shared" si="95"/>
        <v>240</v>
      </c>
      <c r="BI91" s="77">
        <f t="shared" si="95"/>
        <v>1900</v>
      </c>
      <c r="BJ91" s="77">
        <f t="shared" si="95"/>
        <v>1532</v>
      </c>
      <c r="BK91" s="77">
        <f t="shared" si="95"/>
        <v>1863</v>
      </c>
      <c r="BL91" s="77">
        <f t="shared" si="95"/>
        <v>878</v>
      </c>
    </row>
    <row r="92" ht="13.5" customHeight="1">
      <c r="A92" s="67">
        <v>45375.0</v>
      </c>
      <c r="B92" s="68" t="s">
        <v>71</v>
      </c>
      <c r="C92" s="55"/>
      <c r="D92" s="81" t="s">
        <v>21</v>
      </c>
      <c r="E92" s="77">
        <f t="shared" si="2"/>
        <v>2147</v>
      </c>
      <c r="F92" s="78">
        <v>1.0</v>
      </c>
      <c r="G92" s="78">
        <v>24.0</v>
      </c>
      <c r="H92" s="72">
        <f t="shared" si="3"/>
        <v>27</v>
      </c>
      <c r="I92" s="55"/>
      <c r="J92" s="82" t="s">
        <v>18</v>
      </c>
      <c r="K92" s="77">
        <f t="shared" si="4"/>
        <v>2086</v>
      </c>
      <c r="L92" s="79">
        <v>2.0</v>
      </c>
      <c r="M92" s="79">
        <v>13.0</v>
      </c>
      <c r="N92" s="72">
        <f t="shared" si="5"/>
        <v>19</v>
      </c>
      <c r="O92" s="55"/>
      <c r="P92" s="62" t="s">
        <v>73</v>
      </c>
      <c r="Q92" s="55"/>
      <c r="R92" s="75">
        <f>MIN(Rules!$E$2,(MAX(H92/N92,N92/H92)))</f>
        <v>1.421052632</v>
      </c>
      <c r="S92" s="75">
        <f>VLOOKUP(B92,Rules!A:B,2,FALSE)</f>
        <v>40</v>
      </c>
      <c r="T92" s="55"/>
      <c r="U92" s="76">
        <f>1/(10^(-(E92+(IF(P92="Y",Rules!$I$2,0))-K92)/Rules!$E$12)+1)</f>
        <v>0.5697706276</v>
      </c>
      <c r="V92" s="75">
        <f t="shared" si="6"/>
        <v>24</v>
      </c>
      <c r="W92" s="75">
        <f t="shared" si="7"/>
        <v>-24</v>
      </c>
      <c r="X92" s="55"/>
      <c r="Y92" s="55"/>
      <c r="Z92" s="55"/>
      <c r="AA92" s="77">
        <f t="shared" ref="AA92:BL92" si="96">IF($D92=AA$1,$E92+$V92,(IF($J92=AA$1,$K92+$W92,AA91)))</f>
        <v>1515</v>
      </c>
      <c r="AB92" s="77">
        <f t="shared" si="96"/>
        <v>617</v>
      </c>
      <c r="AC92" s="77">
        <f t="shared" si="96"/>
        <v>1522</v>
      </c>
      <c r="AD92" s="77">
        <f t="shared" si="96"/>
        <v>284</v>
      </c>
      <c r="AE92" s="77">
        <f t="shared" si="96"/>
        <v>2171</v>
      </c>
      <c r="AF92" s="77">
        <f t="shared" si="96"/>
        <v>2114</v>
      </c>
      <c r="AG92" s="77">
        <f t="shared" si="96"/>
        <v>1165</v>
      </c>
      <c r="AH92" s="77">
        <f t="shared" si="96"/>
        <v>1003</v>
      </c>
      <c r="AI92" s="77">
        <f t="shared" si="96"/>
        <v>1204</v>
      </c>
      <c r="AJ92" s="77">
        <f t="shared" si="96"/>
        <v>1835</v>
      </c>
      <c r="AK92" s="77">
        <f t="shared" si="96"/>
        <v>528</v>
      </c>
      <c r="AL92" s="77">
        <f t="shared" si="96"/>
        <v>717</v>
      </c>
      <c r="AM92" s="77">
        <f t="shared" si="96"/>
        <v>2127</v>
      </c>
      <c r="AN92" s="77">
        <f t="shared" si="96"/>
        <v>1291</v>
      </c>
      <c r="AO92" s="77">
        <f t="shared" si="96"/>
        <v>1256</v>
      </c>
      <c r="AP92" s="77">
        <f t="shared" si="96"/>
        <v>2204</v>
      </c>
      <c r="AQ92" s="77">
        <f t="shared" si="96"/>
        <v>236</v>
      </c>
      <c r="AR92" s="77">
        <f t="shared" si="96"/>
        <v>1529</v>
      </c>
      <c r="AS92" s="77">
        <f t="shared" si="96"/>
        <v>286</v>
      </c>
      <c r="AT92" s="77">
        <f t="shared" si="96"/>
        <v>2368</v>
      </c>
      <c r="AU92" s="77">
        <f t="shared" si="96"/>
        <v>921</v>
      </c>
      <c r="AV92" s="77">
        <f t="shared" si="96"/>
        <v>375</v>
      </c>
      <c r="AW92" s="77">
        <f t="shared" si="96"/>
        <v>453</v>
      </c>
      <c r="AX92" s="77">
        <f t="shared" si="96"/>
        <v>879</v>
      </c>
      <c r="AY92" s="77">
        <f t="shared" si="96"/>
        <v>1178</v>
      </c>
      <c r="AZ92" s="77">
        <f t="shared" si="96"/>
        <v>510</v>
      </c>
      <c r="BA92" s="77">
        <f t="shared" si="96"/>
        <v>0</v>
      </c>
      <c r="BB92" s="77">
        <f t="shared" si="96"/>
        <v>1499</v>
      </c>
      <c r="BC92" s="77">
        <f t="shared" si="96"/>
        <v>775</v>
      </c>
      <c r="BD92" s="77">
        <f t="shared" si="96"/>
        <v>833</v>
      </c>
      <c r="BE92" s="77">
        <f t="shared" si="96"/>
        <v>638</v>
      </c>
      <c r="BF92" s="77">
        <f t="shared" si="96"/>
        <v>2062</v>
      </c>
      <c r="BG92" s="77">
        <f t="shared" si="96"/>
        <v>926</v>
      </c>
      <c r="BH92" s="77">
        <f t="shared" si="96"/>
        <v>240</v>
      </c>
      <c r="BI92" s="77">
        <f t="shared" si="96"/>
        <v>1900</v>
      </c>
      <c r="BJ92" s="77">
        <f t="shared" si="96"/>
        <v>1532</v>
      </c>
      <c r="BK92" s="77">
        <f t="shared" si="96"/>
        <v>1863</v>
      </c>
      <c r="BL92" s="77">
        <f t="shared" si="96"/>
        <v>878</v>
      </c>
    </row>
    <row r="93" ht="13.5" customHeight="1">
      <c r="A93" s="67">
        <v>45381.0</v>
      </c>
      <c r="B93" s="68" t="s">
        <v>71</v>
      </c>
      <c r="C93" s="55"/>
      <c r="D93" s="81" t="s">
        <v>35</v>
      </c>
      <c r="E93" s="77">
        <f t="shared" si="2"/>
        <v>1165</v>
      </c>
      <c r="F93" s="78">
        <v>1.0</v>
      </c>
      <c r="G93" s="78">
        <v>14.0</v>
      </c>
      <c r="H93" s="72">
        <f t="shared" si="3"/>
        <v>17</v>
      </c>
      <c r="I93" s="55"/>
      <c r="J93" s="82" t="s">
        <v>42</v>
      </c>
      <c r="K93" s="77">
        <f t="shared" si="4"/>
        <v>926</v>
      </c>
      <c r="L93" s="79">
        <v>1.0</v>
      </c>
      <c r="M93" s="79">
        <v>8.0</v>
      </c>
      <c r="N93" s="72">
        <f t="shared" si="5"/>
        <v>11</v>
      </c>
      <c r="O93" s="55"/>
      <c r="P93" s="64" t="s">
        <v>72</v>
      </c>
      <c r="Q93" s="55"/>
      <c r="R93" s="75">
        <f>MIN(Rules!$E$2,(MAX(H93/N93,N93/H93)))</f>
        <v>1.545454545</v>
      </c>
      <c r="S93" s="75">
        <f>VLOOKUP(B93,Rules!A:B,2,FALSE)</f>
        <v>40</v>
      </c>
      <c r="T93" s="55"/>
      <c r="U93" s="76">
        <f>1/(10^(-(E93+(IF(P93="Y",Rules!$I$2,0))-K93)/Rules!$E$12)+1)</f>
        <v>0.8571002069</v>
      </c>
      <c r="V93" s="75">
        <f t="shared" si="6"/>
        <v>9</v>
      </c>
      <c r="W93" s="75">
        <f t="shared" si="7"/>
        <v>-9</v>
      </c>
      <c r="X93" s="55"/>
      <c r="Y93" s="55"/>
      <c r="Z93" s="55"/>
      <c r="AA93" s="77">
        <f t="shared" ref="AA93:BL93" si="97">IF($D93=AA$1,$E93+$V93,(IF($J93=AA$1,$K93+$W93,AA92)))</f>
        <v>1515</v>
      </c>
      <c r="AB93" s="77">
        <f t="shared" si="97"/>
        <v>617</v>
      </c>
      <c r="AC93" s="77">
        <f t="shared" si="97"/>
        <v>1522</v>
      </c>
      <c r="AD93" s="77">
        <f t="shared" si="97"/>
        <v>284</v>
      </c>
      <c r="AE93" s="77">
        <f t="shared" si="97"/>
        <v>2171</v>
      </c>
      <c r="AF93" s="77">
        <f t="shared" si="97"/>
        <v>2114</v>
      </c>
      <c r="AG93" s="77">
        <f t="shared" si="97"/>
        <v>1174</v>
      </c>
      <c r="AH93" s="77">
        <f t="shared" si="97"/>
        <v>1003</v>
      </c>
      <c r="AI93" s="77">
        <f t="shared" si="97"/>
        <v>1204</v>
      </c>
      <c r="AJ93" s="77">
        <f t="shared" si="97"/>
        <v>1835</v>
      </c>
      <c r="AK93" s="77">
        <f t="shared" si="97"/>
        <v>528</v>
      </c>
      <c r="AL93" s="77">
        <f t="shared" si="97"/>
        <v>717</v>
      </c>
      <c r="AM93" s="77">
        <f t="shared" si="97"/>
        <v>2127</v>
      </c>
      <c r="AN93" s="77">
        <f t="shared" si="97"/>
        <v>1291</v>
      </c>
      <c r="AO93" s="77">
        <f t="shared" si="97"/>
        <v>1256</v>
      </c>
      <c r="AP93" s="77">
        <f t="shared" si="97"/>
        <v>2204</v>
      </c>
      <c r="AQ93" s="77">
        <f t="shared" si="97"/>
        <v>236</v>
      </c>
      <c r="AR93" s="77">
        <f t="shared" si="97"/>
        <v>1529</v>
      </c>
      <c r="AS93" s="77">
        <f t="shared" si="97"/>
        <v>286</v>
      </c>
      <c r="AT93" s="77">
        <f t="shared" si="97"/>
        <v>2368</v>
      </c>
      <c r="AU93" s="77">
        <f t="shared" si="97"/>
        <v>921</v>
      </c>
      <c r="AV93" s="77">
        <f t="shared" si="97"/>
        <v>375</v>
      </c>
      <c r="AW93" s="77">
        <f t="shared" si="97"/>
        <v>453</v>
      </c>
      <c r="AX93" s="77">
        <f t="shared" si="97"/>
        <v>879</v>
      </c>
      <c r="AY93" s="77">
        <f t="shared" si="97"/>
        <v>1178</v>
      </c>
      <c r="AZ93" s="77">
        <f t="shared" si="97"/>
        <v>510</v>
      </c>
      <c r="BA93" s="77">
        <f t="shared" si="97"/>
        <v>0</v>
      </c>
      <c r="BB93" s="77">
        <f t="shared" si="97"/>
        <v>1499</v>
      </c>
      <c r="BC93" s="77">
        <f t="shared" si="97"/>
        <v>775</v>
      </c>
      <c r="BD93" s="77">
        <f t="shared" si="97"/>
        <v>833</v>
      </c>
      <c r="BE93" s="77">
        <f t="shared" si="97"/>
        <v>638</v>
      </c>
      <c r="BF93" s="77">
        <f t="shared" si="97"/>
        <v>2062</v>
      </c>
      <c r="BG93" s="77">
        <f t="shared" si="97"/>
        <v>917</v>
      </c>
      <c r="BH93" s="77">
        <f t="shared" si="97"/>
        <v>240</v>
      </c>
      <c r="BI93" s="77">
        <f t="shared" si="97"/>
        <v>1900</v>
      </c>
      <c r="BJ93" s="77">
        <f t="shared" si="97"/>
        <v>1532</v>
      </c>
      <c r="BK93" s="77">
        <f t="shared" si="97"/>
        <v>1863</v>
      </c>
      <c r="BL93" s="77">
        <f t="shared" si="97"/>
        <v>878</v>
      </c>
    </row>
    <row r="94" ht="13.5" customHeight="1">
      <c r="A94" s="67">
        <v>45382.0</v>
      </c>
      <c r="B94" s="68" t="s">
        <v>71</v>
      </c>
      <c r="C94" s="55"/>
      <c r="D94" s="81" t="s">
        <v>28</v>
      </c>
      <c r="E94" s="77">
        <f t="shared" si="2"/>
        <v>1522</v>
      </c>
      <c r="F94" s="78">
        <v>1.0</v>
      </c>
      <c r="G94" s="78">
        <v>12.0</v>
      </c>
      <c r="H94" s="72">
        <f t="shared" si="3"/>
        <v>15</v>
      </c>
      <c r="I94" s="55"/>
      <c r="J94" s="82" t="s">
        <v>31</v>
      </c>
      <c r="K94" s="77">
        <f t="shared" si="4"/>
        <v>1529</v>
      </c>
      <c r="L94" s="79">
        <v>2.0</v>
      </c>
      <c r="M94" s="79">
        <v>22.0</v>
      </c>
      <c r="N94" s="72">
        <f t="shared" si="5"/>
        <v>28</v>
      </c>
      <c r="O94" s="55"/>
      <c r="P94" s="64" t="s">
        <v>72</v>
      </c>
      <c r="Q94" s="55"/>
      <c r="R94" s="75">
        <f>MIN(Rules!$E$2,(MAX(H94/N94,N94/H94)))</f>
        <v>1.866666667</v>
      </c>
      <c r="S94" s="75">
        <f>VLOOKUP(B94,Rules!A:B,2,FALSE)</f>
        <v>40</v>
      </c>
      <c r="T94" s="55"/>
      <c r="U94" s="76">
        <f>1/(10^(-(E94+(IF(P94="Y",Rules!$I$2,0))-K94)/Rules!$E$12)+1)</f>
        <v>0.6589321944</v>
      </c>
      <c r="V94" s="75">
        <f t="shared" si="6"/>
        <v>-49</v>
      </c>
      <c r="W94" s="75">
        <f t="shared" si="7"/>
        <v>49</v>
      </c>
      <c r="X94" s="55"/>
      <c r="Y94" s="55"/>
      <c r="Z94" s="55"/>
      <c r="AA94" s="77">
        <f t="shared" ref="AA94:BL94" si="98">IF($D94=AA$1,$E94+$V94,(IF($J94=AA$1,$K94+$W94,AA93)))</f>
        <v>1515</v>
      </c>
      <c r="AB94" s="77">
        <f t="shared" si="98"/>
        <v>617</v>
      </c>
      <c r="AC94" s="77">
        <f t="shared" si="98"/>
        <v>1473</v>
      </c>
      <c r="AD94" s="77">
        <f t="shared" si="98"/>
        <v>284</v>
      </c>
      <c r="AE94" s="77">
        <f t="shared" si="98"/>
        <v>2171</v>
      </c>
      <c r="AF94" s="77">
        <f t="shared" si="98"/>
        <v>2114</v>
      </c>
      <c r="AG94" s="77">
        <f t="shared" si="98"/>
        <v>1174</v>
      </c>
      <c r="AH94" s="77">
        <f t="shared" si="98"/>
        <v>1003</v>
      </c>
      <c r="AI94" s="77">
        <f t="shared" si="98"/>
        <v>1204</v>
      </c>
      <c r="AJ94" s="77">
        <f t="shared" si="98"/>
        <v>1835</v>
      </c>
      <c r="AK94" s="77">
        <f t="shared" si="98"/>
        <v>528</v>
      </c>
      <c r="AL94" s="77">
        <f t="shared" si="98"/>
        <v>717</v>
      </c>
      <c r="AM94" s="77">
        <f t="shared" si="98"/>
        <v>2127</v>
      </c>
      <c r="AN94" s="77">
        <f t="shared" si="98"/>
        <v>1291</v>
      </c>
      <c r="AO94" s="77">
        <f t="shared" si="98"/>
        <v>1256</v>
      </c>
      <c r="AP94" s="77">
        <f t="shared" si="98"/>
        <v>2204</v>
      </c>
      <c r="AQ94" s="77">
        <f t="shared" si="98"/>
        <v>236</v>
      </c>
      <c r="AR94" s="77">
        <f t="shared" si="98"/>
        <v>1578</v>
      </c>
      <c r="AS94" s="77">
        <f t="shared" si="98"/>
        <v>286</v>
      </c>
      <c r="AT94" s="77">
        <f t="shared" si="98"/>
        <v>2368</v>
      </c>
      <c r="AU94" s="77">
        <f t="shared" si="98"/>
        <v>921</v>
      </c>
      <c r="AV94" s="77">
        <f t="shared" si="98"/>
        <v>375</v>
      </c>
      <c r="AW94" s="77">
        <f t="shared" si="98"/>
        <v>453</v>
      </c>
      <c r="AX94" s="77">
        <f t="shared" si="98"/>
        <v>879</v>
      </c>
      <c r="AY94" s="77">
        <f t="shared" si="98"/>
        <v>1178</v>
      </c>
      <c r="AZ94" s="77">
        <f t="shared" si="98"/>
        <v>510</v>
      </c>
      <c r="BA94" s="77">
        <f t="shared" si="98"/>
        <v>0</v>
      </c>
      <c r="BB94" s="77">
        <f t="shared" si="98"/>
        <v>1499</v>
      </c>
      <c r="BC94" s="77">
        <f t="shared" si="98"/>
        <v>775</v>
      </c>
      <c r="BD94" s="77">
        <f t="shared" si="98"/>
        <v>833</v>
      </c>
      <c r="BE94" s="77">
        <f t="shared" si="98"/>
        <v>638</v>
      </c>
      <c r="BF94" s="77">
        <f t="shared" si="98"/>
        <v>2062</v>
      </c>
      <c r="BG94" s="77">
        <f t="shared" si="98"/>
        <v>917</v>
      </c>
      <c r="BH94" s="77">
        <f t="shared" si="98"/>
        <v>240</v>
      </c>
      <c r="BI94" s="77">
        <f t="shared" si="98"/>
        <v>1900</v>
      </c>
      <c r="BJ94" s="77">
        <f t="shared" si="98"/>
        <v>1532</v>
      </c>
      <c r="BK94" s="77">
        <f t="shared" si="98"/>
        <v>1863</v>
      </c>
      <c r="BL94" s="77">
        <f t="shared" si="98"/>
        <v>878</v>
      </c>
    </row>
    <row r="95" ht="13.5" customHeight="1">
      <c r="A95" s="67">
        <v>45382.0</v>
      </c>
      <c r="B95" s="68" t="s">
        <v>71</v>
      </c>
      <c r="C95" s="55"/>
      <c r="D95" s="81" t="s">
        <v>39</v>
      </c>
      <c r="E95" s="77">
        <f t="shared" si="2"/>
        <v>879</v>
      </c>
      <c r="F95" s="78">
        <v>3.0</v>
      </c>
      <c r="G95" s="78">
        <v>19.0</v>
      </c>
      <c r="H95" s="72">
        <f t="shared" si="3"/>
        <v>28</v>
      </c>
      <c r="I95" s="55"/>
      <c r="J95" s="82" t="s">
        <v>44</v>
      </c>
      <c r="K95" s="77">
        <f t="shared" si="4"/>
        <v>833</v>
      </c>
      <c r="L95" s="79">
        <v>3.0</v>
      </c>
      <c r="M95" s="79">
        <v>16.0</v>
      </c>
      <c r="N95" s="72">
        <f t="shared" si="5"/>
        <v>25</v>
      </c>
      <c r="O95" s="55"/>
      <c r="P95" s="64" t="s">
        <v>72</v>
      </c>
      <c r="Q95" s="55"/>
      <c r="R95" s="75">
        <f>MIN(Rules!$E$2,(MAX(H95/N95,N95/H95)))</f>
        <v>1.12</v>
      </c>
      <c r="S95" s="75">
        <f>VLOOKUP(B95,Rules!A:B,2,FALSE)</f>
        <v>40</v>
      </c>
      <c r="T95" s="55"/>
      <c r="U95" s="76">
        <f>1/(10^(-(E95+(IF(P95="Y",Rules!$I$2,0))-K95)/Rules!$E$12)+1)</f>
        <v>0.711486252</v>
      </c>
      <c r="V95" s="75">
        <f t="shared" si="6"/>
        <v>13</v>
      </c>
      <c r="W95" s="75">
        <f t="shared" si="7"/>
        <v>-13</v>
      </c>
      <c r="X95" s="55"/>
      <c r="Y95" s="55"/>
      <c r="Z95" s="55"/>
      <c r="AA95" s="77">
        <f t="shared" ref="AA95:BL95" si="99">IF($D95=AA$1,$E95+$V95,(IF($J95=AA$1,$K95+$W95,AA94)))</f>
        <v>1515</v>
      </c>
      <c r="AB95" s="77">
        <f t="shared" si="99"/>
        <v>617</v>
      </c>
      <c r="AC95" s="77">
        <f t="shared" si="99"/>
        <v>1473</v>
      </c>
      <c r="AD95" s="77">
        <f t="shared" si="99"/>
        <v>284</v>
      </c>
      <c r="AE95" s="77">
        <f t="shared" si="99"/>
        <v>2171</v>
      </c>
      <c r="AF95" s="77">
        <f t="shared" si="99"/>
        <v>2114</v>
      </c>
      <c r="AG95" s="77">
        <f t="shared" si="99"/>
        <v>1174</v>
      </c>
      <c r="AH95" s="77">
        <f t="shared" si="99"/>
        <v>1003</v>
      </c>
      <c r="AI95" s="77">
        <f t="shared" si="99"/>
        <v>1204</v>
      </c>
      <c r="AJ95" s="77">
        <f t="shared" si="99"/>
        <v>1835</v>
      </c>
      <c r="AK95" s="77">
        <f t="shared" si="99"/>
        <v>528</v>
      </c>
      <c r="AL95" s="77">
        <f t="shared" si="99"/>
        <v>717</v>
      </c>
      <c r="AM95" s="77">
        <f t="shared" si="99"/>
        <v>2127</v>
      </c>
      <c r="AN95" s="77">
        <f t="shared" si="99"/>
        <v>1291</v>
      </c>
      <c r="AO95" s="77">
        <f t="shared" si="99"/>
        <v>1256</v>
      </c>
      <c r="AP95" s="77">
        <f t="shared" si="99"/>
        <v>2204</v>
      </c>
      <c r="AQ95" s="77">
        <f t="shared" si="99"/>
        <v>236</v>
      </c>
      <c r="AR95" s="77">
        <f t="shared" si="99"/>
        <v>1578</v>
      </c>
      <c r="AS95" s="77">
        <f t="shared" si="99"/>
        <v>286</v>
      </c>
      <c r="AT95" s="77">
        <f t="shared" si="99"/>
        <v>2368</v>
      </c>
      <c r="AU95" s="77">
        <f t="shared" si="99"/>
        <v>921</v>
      </c>
      <c r="AV95" s="77">
        <f t="shared" si="99"/>
        <v>375</v>
      </c>
      <c r="AW95" s="77">
        <f t="shared" si="99"/>
        <v>453</v>
      </c>
      <c r="AX95" s="77">
        <f t="shared" si="99"/>
        <v>892</v>
      </c>
      <c r="AY95" s="77">
        <f t="shared" si="99"/>
        <v>1178</v>
      </c>
      <c r="AZ95" s="77">
        <f t="shared" si="99"/>
        <v>510</v>
      </c>
      <c r="BA95" s="77">
        <f t="shared" si="99"/>
        <v>0</v>
      </c>
      <c r="BB95" s="77">
        <f t="shared" si="99"/>
        <v>1499</v>
      </c>
      <c r="BC95" s="77">
        <f t="shared" si="99"/>
        <v>775</v>
      </c>
      <c r="BD95" s="77">
        <f t="shared" si="99"/>
        <v>820</v>
      </c>
      <c r="BE95" s="77">
        <f t="shared" si="99"/>
        <v>638</v>
      </c>
      <c r="BF95" s="77">
        <f t="shared" si="99"/>
        <v>2062</v>
      </c>
      <c r="BG95" s="77">
        <f t="shared" si="99"/>
        <v>917</v>
      </c>
      <c r="BH95" s="77">
        <f t="shared" si="99"/>
        <v>240</v>
      </c>
      <c r="BI95" s="77">
        <f t="shared" si="99"/>
        <v>1900</v>
      </c>
      <c r="BJ95" s="77">
        <f t="shared" si="99"/>
        <v>1532</v>
      </c>
      <c r="BK95" s="77">
        <f t="shared" si="99"/>
        <v>1863</v>
      </c>
      <c r="BL95" s="77">
        <f t="shared" si="99"/>
        <v>878</v>
      </c>
    </row>
    <row r="96" ht="13.5" customHeight="1">
      <c r="A96" s="67">
        <v>45382.0</v>
      </c>
      <c r="B96" s="68" t="s">
        <v>71</v>
      </c>
      <c r="C96" s="55"/>
      <c r="D96" s="81" t="s">
        <v>48</v>
      </c>
      <c r="E96" s="77">
        <f t="shared" si="2"/>
        <v>528</v>
      </c>
      <c r="F96" s="78">
        <v>1.0</v>
      </c>
      <c r="G96" s="78">
        <v>13.0</v>
      </c>
      <c r="H96" s="72">
        <f t="shared" si="3"/>
        <v>16</v>
      </c>
      <c r="I96" s="55"/>
      <c r="J96" s="82" t="s">
        <v>53</v>
      </c>
      <c r="K96" s="77">
        <f t="shared" si="4"/>
        <v>240</v>
      </c>
      <c r="L96" s="79">
        <v>1.0</v>
      </c>
      <c r="M96" s="79">
        <v>18.0</v>
      </c>
      <c r="N96" s="72">
        <f t="shared" si="5"/>
        <v>21</v>
      </c>
      <c r="O96" s="55"/>
      <c r="P96" s="64" t="s">
        <v>72</v>
      </c>
      <c r="Q96" s="55"/>
      <c r="R96" s="75">
        <f>MIN(Rules!$E$2,(MAX(H96/N96,N96/H96)))</f>
        <v>1.3125</v>
      </c>
      <c r="S96" s="75">
        <f>VLOOKUP(B96,Rules!A:B,2,FALSE)</f>
        <v>40</v>
      </c>
      <c r="T96" s="55"/>
      <c r="U96" s="76">
        <f>1/(10^(-(E96+(IF(P96="Y",Rules!$I$2,0))-K96)/Rules!$E$12)+1)</f>
        <v>0.8825771351</v>
      </c>
      <c r="V96" s="75">
        <f t="shared" si="6"/>
        <v>-46</v>
      </c>
      <c r="W96" s="75">
        <f t="shared" si="7"/>
        <v>46</v>
      </c>
      <c r="X96" s="55"/>
      <c r="Y96" s="55"/>
      <c r="Z96" s="55"/>
      <c r="AA96" s="77">
        <f t="shared" ref="AA96:BL96" si="100">IF($D96=AA$1,$E96+$V96,(IF($J96=AA$1,$K96+$W96,AA95)))</f>
        <v>1515</v>
      </c>
      <c r="AB96" s="77">
        <f t="shared" si="100"/>
        <v>617</v>
      </c>
      <c r="AC96" s="77">
        <f t="shared" si="100"/>
        <v>1473</v>
      </c>
      <c r="AD96" s="77">
        <f t="shared" si="100"/>
        <v>284</v>
      </c>
      <c r="AE96" s="77">
        <f t="shared" si="100"/>
        <v>2171</v>
      </c>
      <c r="AF96" s="77">
        <f t="shared" si="100"/>
        <v>2114</v>
      </c>
      <c r="AG96" s="77">
        <f t="shared" si="100"/>
        <v>1174</v>
      </c>
      <c r="AH96" s="77">
        <f t="shared" si="100"/>
        <v>1003</v>
      </c>
      <c r="AI96" s="77">
        <f t="shared" si="100"/>
        <v>1204</v>
      </c>
      <c r="AJ96" s="77">
        <f t="shared" si="100"/>
        <v>1835</v>
      </c>
      <c r="AK96" s="77">
        <f t="shared" si="100"/>
        <v>482</v>
      </c>
      <c r="AL96" s="77">
        <f t="shared" si="100"/>
        <v>717</v>
      </c>
      <c r="AM96" s="77">
        <f t="shared" si="100"/>
        <v>2127</v>
      </c>
      <c r="AN96" s="77">
        <f t="shared" si="100"/>
        <v>1291</v>
      </c>
      <c r="AO96" s="77">
        <f t="shared" si="100"/>
        <v>1256</v>
      </c>
      <c r="AP96" s="77">
        <f t="shared" si="100"/>
        <v>2204</v>
      </c>
      <c r="AQ96" s="77">
        <f t="shared" si="100"/>
        <v>236</v>
      </c>
      <c r="AR96" s="77">
        <f t="shared" si="100"/>
        <v>1578</v>
      </c>
      <c r="AS96" s="77">
        <f t="shared" si="100"/>
        <v>286</v>
      </c>
      <c r="AT96" s="77">
        <f t="shared" si="100"/>
        <v>2368</v>
      </c>
      <c r="AU96" s="77">
        <f t="shared" si="100"/>
        <v>921</v>
      </c>
      <c r="AV96" s="77">
        <f t="shared" si="100"/>
        <v>375</v>
      </c>
      <c r="AW96" s="77">
        <f t="shared" si="100"/>
        <v>453</v>
      </c>
      <c r="AX96" s="77">
        <f t="shared" si="100"/>
        <v>892</v>
      </c>
      <c r="AY96" s="77">
        <f t="shared" si="100"/>
        <v>1178</v>
      </c>
      <c r="AZ96" s="77">
        <f t="shared" si="100"/>
        <v>510</v>
      </c>
      <c r="BA96" s="77">
        <f t="shared" si="100"/>
        <v>0</v>
      </c>
      <c r="BB96" s="77">
        <f t="shared" si="100"/>
        <v>1499</v>
      </c>
      <c r="BC96" s="77">
        <f t="shared" si="100"/>
        <v>775</v>
      </c>
      <c r="BD96" s="77">
        <f t="shared" si="100"/>
        <v>820</v>
      </c>
      <c r="BE96" s="77">
        <f t="shared" si="100"/>
        <v>638</v>
      </c>
      <c r="BF96" s="77">
        <f t="shared" si="100"/>
        <v>2062</v>
      </c>
      <c r="BG96" s="77">
        <f t="shared" si="100"/>
        <v>917</v>
      </c>
      <c r="BH96" s="77">
        <f t="shared" si="100"/>
        <v>286</v>
      </c>
      <c r="BI96" s="77">
        <f t="shared" si="100"/>
        <v>1900</v>
      </c>
      <c r="BJ96" s="77">
        <f t="shared" si="100"/>
        <v>1532</v>
      </c>
      <c r="BK96" s="77">
        <f t="shared" si="100"/>
        <v>1863</v>
      </c>
      <c r="BL96" s="77">
        <f t="shared" si="100"/>
        <v>878</v>
      </c>
    </row>
    <row r="97" ht="13.5" customHeight="1">
      <c r="A97" s="80">
        <v>45388.0</v>
      </c>
      <c r="B97" s="68" t="s">
        <v>71</v>
      </c>
      <c r="C97" s="55"/>
      <c r="D97" s="69" t="s">
        <v>21</v>
      </c>
      <c r="E97" s="77">
        <f t="shared" si="2"/>
        <v>2171</v>
      </c>
      <c r="F97" s="71">
        <v>3.0</v>
      </c>
      <c r="G97" s="71">
        <v>16.0</v>
      </c>
      <c r="H97" s="72">
        <f t="shared" si="3"/>
        <v>25</v>
      </c>
      <c r="I97" s="55"/>
      <c r="J97" s="73" t="s">
        <v>22</v>
      </c>
      <c r="K97" s="77">
        <f t="shared" si="4"/>
        <v>2204</v>
      </c>
      <c r="L97" s="74">
        <v>1.0</v>
      </c>
      <c r="M97" s="74">
        <v>20.0</v>
      </c>
      <c r="N97" s="72">
        <f t="shared" si="5"/>
        <v>23</v>
      </c>
      <c r="O97" s="55"/>
      <c r="P97" s="62" t="s">
        <v>73</v>
      </c>
      <c r="Q97" s="55"/>
      <c r="R97" s="75">
        <f>MIN(Rules!$E$2,(MAX(H97/N97,N97/H97)))</f>
        <v>1.086956522</v>
      </c>
      <c r="S97" s="75">
        <f>VLOOKUP(B97,Rules!A:B,2,FALSE)</f>
        <v>40</v>
      </c>
      <c r="T97" s="55"/>
      <c r="U97" s="76">
        <f>1/(10^(-(E97+(IF(P97="Y",Rules!$I$2,0))-K97)/Rules!$E$12)+1)</f>
        <v>0.4620802977</v>
      </c>
      <c r="V97" s="75">
        <f t="shared" si="6"/>
        <v>23</v>
      </c>
      <c r="W97" s="75">
        <f t="shared" si="7"/>
        <v>-23</v>
      </c>
      <c r="X97" s="55"/>
      <c r="Y97" s="55"/>
      <c r="Z97" s="55"/>
      <c r="AA97" s="77">
        <f t="shared" ref="AA97:BL97" si="101">IF($D97=AA$1,$E97+$V97,(IF($J97=AA$1,$K97+$W97,AA96)))</f>
        <v>1515</v>
      </c>
      <c r="AB97" s="77">
        <f t="shared" si="101"/>
        <v>617</v>
      </c>
      <c r="AC97" s="77">
        <f t="shared" si="101"/>
        <v>1473</v>
      </c>
      <c r="AD97" s="77">
        <f t="shared" si="101"/>
        <v>284</v>
      </c>
      <c r="AE97" s="77">
        <f t="shared" si="101"/>
        <v>2194</v>
      </c>
      <c r="AF97" s="77">
        <f t="shared" si="101"/>
        <v>2114</v>
      </c>
      <c r="AG97" s="77">
        <f t="shared" si="101"/>
        <v>1174</v>
      </c>
      <c r="AH97" s="77">
        <f t="shared" si="101"/>
        <v>1003</v>
      </c>
      <c r="AI97" s="77">
        <f t="shared" si="101"/>
        <v>1204</v>
      </c>
      <c r="AJ97" s="77">
        <f t="shared" si="101"/>
        <v>1835</v>
      </c>
      <c r="AK97" s="77">
        <f t="shared" si="101"/>
        <v>482</v>
      </c>
      <c r="AL97" s="77">
        <f t="shared" si="101"/>
        <v>717</v>
      </c>
      <c r="AM97" s="77">
        <f t="shared" si="101"/>
        <v>2127</v>
      </c>
      <c r="AN97" s="77">
        <f t="shared" si="101"/>
        <v>1291</v>
      </c>
      <c r="AO97" s="77">
        <f t="shared" si="101"/>
        <v>1256</v>
      </c>
      <c r="AP97" s="77">
        <f t="shared" si="101"/>
        <v>2181</v>
      </c>
      <c r="AQ97" s="77">
        <f t="shared" si="101"/>
        <v>236</v>
      </c>
      <c r="AR97" s="77">
        <f t="shared" si="101"/>
        <v>1578</v>
      </c>
      <c r="AS97" s="77">
        <f t="shared" si="101"/>
        <v>286</v>
      </c>
      <c r="AT97" s="77">
        <f t="shared" si="101"/>
        <v>2368</v>
      </c>
      <c r="AU97" s="77">
        <f t="shared" si="101"/>
        <v>921</v>
      </c>
      <c r="AV97" s="77">
        <f t="shared" si="101"/>
        <v>375</v>
      </c>
      <c r="AW97" s="77">
        <f t="shared" si="101"/>
        <v>453</v>
      </c>
      <c r="AX97" s="77">
        <f t="shared" si="101"/>
        <v>892</v>
      </c>
      <c r="AY97" s="77">
        <f t="shared" si="101"/>
        <v>1178</v>
      </c>
      <c r="AZ97" s="77">
        <f t="shared" si="101"/>
        <v>510</v>
      </c>
      <c r="BA97" s="77">
        <f t="shared" si="101"/>
        <v>0</v>
      </c>
      <c r="BB97" s="77">
        <f t="shared" si="101"/>
        <v>1499</v>
      </c>
      <c r="BC97" s="77">
        <f t="shared" si="101"/>
        <v>775</v>
      </c>
      <c r="BD97" s="77">
        <f t="shared" si="101"/>
        <v>820</v>
      </c>
      <c r="BE97" s="77">
        <f t="shared" si="101"/>
        <v>638</v>
      </c>
      <c r="BF97" s="77">
        <f t="shared" si="101"/>
        <v>2062</v>
      </c>
      <c r="BG97" s="77">
        <f t="shared" si="101"/>
        <v>917</v>
      </c>
      <c r="BH97" s="77">
        <f t="shared" si="101"/>
        <v>286</v>
      </c>
      <c r="BI97" s="77">
        <f t="shared" si="101"/>
        <v>1900</v>
      </c>
      <c r="BJ97" s="77">
        <f t="shared" si="101"/>
        <v>1532</v>
      </c>
      <c r="BK97" s="77">
        <f t="shared" si="101"/>
        <v>1863</v>
      </c>
      <c r="BL97" s="77">
        <f t="shared" si="101"/>
        <v>878</v>
      </c>
    </row>
    <row r="98" ht="13.5" customHeight="1">
      <c r="A98" s="80">
        <v>45395.0</v>
      </c>
      <c r="B98" s="68" t="s">
        <v>74</v>
      </c>
      <c r="C98" s="55"/>
      <c r="D98" s="69" t="s">
        <v>44</v>
      </c>
      <c r="E98" s="77">
        <f t="shared" si="2"/>
        <v>820</v>
      </c>
      <c r="F98" s="71">
        <v>2.0</v>
      </c>
      <c r="G98" s="71">
        <v>8.0</v>
      </c>
      <c r="H98" s="72">
        <f t="shared" si="3"/>
        <v>14</v>
      </c>
      <c r="I98" s="55"/>
      <c r="J98" s="73" t="s">
        <v>29</v>
      </c>
      <c r="K98" s="77">
        <f t="shared" si="4"/>
        <v>1256</v>
      </c>
      <c r="L98" s="74">
        <v>2.0</v>
      </c>
      <c r="M98" s="74">
        <v>19.0</v>
      </c>
      <c r="N98" s="72">
        <f t="shared" si="5"/>
        <v>25</v>
      </c>
      <c r="O98" s="55"/>
      <c r="P98" s="62" t="s">
        <v>72</v>
      </c>
      <c r="Q98" s="55"/>
      <c r="R98" s="75">
        <f>MIN(Rules!$E$2,(MAX(H98/N98,N98/H98)))</f>
        <v>1.785714286</v>
      </c>
      <c r="S98" s="75">
        <f>VLOOKUP(B98,Rules!A:B,2,FALSE)</f>
        <v>50</v>
      </c>
      <c r="T98" s="55"/>
      <c r="U98" s="76">
        <f>1/(10^(-(E98+(IF(P98="Y",Rules!$I$2,0))-K98)/Rules!$E$12)+1)</f>
        <v>0.2113047367</v>
      </c>
      <c r="V98" s="75">
        <f t="shared" si="6"/>
        <v>-19</v>
      </c>
      <c r="W98" s="75">
        <f t="shared" si="7"/>
        <v>19</v>
      </c>
      <c r="X98" s="55"/>
      <c r="Y98" s="55"/>
      <c r="Z98" s="55"/>
      <c r="AA98" s="77">
        <f t="shared" ref="AA98:BL98" si="102">IF($D98=AA$1,$E98+$V98,(IF($J98=AA$1,$K98+$W98,AA97)))</f>
        <v>1515</v>
      </c>
      <c r="AB98" s="77">
        <f t="shared" si="102"/>
        <v>617</v>
      </c>
      <c r="AC98" s="77">
        <f t="shared" si="102"/>
        <v>1473</v>
      </c>
      <c r="AD98" s="77">
        <f t="shared" si="102"/>
        <v>284</v>
      </c>
      <c r="AE98" s="77">
        <f t="shared" si="102"/>
        <v>2194</v>
      </c>
      <c r="AF98" s="77">
        <f t="shared" si="102"/>
        <v>2114</v>
      </c>
      <c r="AG98" s="77">
        <f t="shared" si="102"/>
        <v>1174</v>
      </c>
      <c r="AH98" s="77">
        <f t="shared" si="102"/>
        <v>1003</v>
      </c>
      <c r="AI98" s="77">
        <f t="shared" si="102"/>
        <v>1204</v>
      </c>
      <c r="AJ98" s="77">
        <f t="shared" si="102"/>
        <v>1835</v>
      </c>
      <c r="AK98" s="77">
        <f t="shared" si="102"/>
        <v>482</v>
      </c>
      <c r="AL98" s="77">
        <f t="shared" si="102"/>
        <v>717</v>
      </c>
      <c r="AM98" s="77">
        <f t="shared" si="102"/>
        <v>2127</v>
      </c>
      <c r="AN98" s="77">
        <f t="shared" si="102"/>
        <v>1291</v>
      </c>
      <c r="AO98" s="77">
        <f t="shared" si="102"/>
        <v>1275</v>
      </c>
      <c r="AP98" s="77">
        <f t="shared" si="102"/>
        <v>2181</v>
      </c>
      <c r="AQ98" s="77">
        <f t="shared" si="102"/>
        <v>236</v>
      </c>
      <c r="AR98" s="77">
        <f t="shared" si="102"/>
        <v>1578</v>
      </c>
      <c r="AS98" s="77">
        <f t="shared" si="102"/>
        <v>286</v>
      </c>
      <c r="AT98" s="77">
        <f t="shared" si="102"/>
        <v>2368</v>
      </c>
      <c r="AU98" s="77">
        <f t="shared" si="102"/>
        <v>921</v>
      </c>
      <c r="AV98" s="77">
        <f t="shared" si="102"/>
        <v>375</v>
      </c>
      <c r="AW98" s="77">
        <f t="shared" si="102"/>
        <v>453</v>
      </c>
      <c r="AX98" s="77">
        <f t="shared" si="102"/>
        <v>892</v>
      </c>
      <c r="AY98" s="77">
        <f t="shared" si="102"/>
        <v>1178</v>
      </c>
      <c r="AZ98" s="77">
        <f t="shared" si="102"/>
        <v>510</v>
      </c>
      <c r="BA98" s="77">
        <f t="shared" si="102"/>
        <v>0</v>
      </c>
      <c r="BB98" s="77">
        <f t="shared" si="102"/>
        <v>1499</v>
      </c>
      <c r="BC98" s="77">
        <f t="shared" si="102"/>
        <v>775</v>
      </c>
      <c r="BD98" s="77">
        <f t="shared" si="102"/>
        <v>801</v>
      </c>
      <c r="BE98" s="77">
        <f t="shared" si="102"/>
        <v>638</v>
      </c>
      <c r="BF98" s="77">
        <f t="shared" si="102"/>
        <v>2062</v>
      </c>
      <c r="BG98" s="77">
        <f t="shared" si="102"/>
        <v>917</v>
      </c>
      <c r="BH98" s="77">
        <f t="shared" si="102"/>
        <v>286</v>
      </c>
      <c r="BI98" s="77">
        <f t="shared" si="102"/>
        <v>1900</v>
      </c>
      <c r="BJ98" s="77">
        <f t="shared" si="102"/>
        <v>1532</v>
      </c>
      <c r="BK98" s="77">
        <f t="shared" si="102"/>
        <v>1863</v>
      </c>
      <c r="BL98" s="77">
        <f t="shared" si="102"/>
        <v>878</v>
      </c>
    </row>
    <row r="99" ht="13.5" customHeight="1">
      <c r="A99" s="80">
        <v>45395.0</v>
      </c>
      <c r="B99" s="68" t="s">
        <v>74</v>
      </c>
      <c r="C99" s="55"/>
      <c r="D99" s="69" t="s">
        <v>43</v>
      </c>
      <c r="E99" s="77">
        <f t="shared" si="2"/>
        <v>617</v>
      </c>
      <c r="F99" s="71">
        <v>1.0</v>
      </c>
      <c r="G99" s="71">
        <v>12.0</v>
      </c>
      <c r="H99" s="72">
        <f t="shared" si="3"/>
        <v>15</v>
      </c>
      <c r="I99" s="55"/>
      <c r="J99" s="73" t="s">
        <v>37</v>
      </c>
      <c r="K99" s="77">
        <f t="shared" si="4"/>
        <v>1003</v>
      </c>
      <c r="L99" s="74">
        <v>0.0</v>
      </c>
      <c r="M99" s="74">
        <v>22.0</v>
      </c>
      <c r="N99" s="72">
        <f t="shared" si="5"/>
        <v>22</v>
      </c>
      <c r="O99" s="55"/>
      <c r="P99" s="62" t="s">
        <v>72</v>
      </c>
      <c r="Q99" s="55"/>
      <c r="R99" s="75">
        <f>MIN(Rules!$E$2,(MAX(H99/N99,N99/H99)))</f>
        <v>1.466666667</v>
      </c>
      <c r="S99" s="75">
        <f>VLOOKUP(B99,Rules!A:B,2,FALSE)</f>
        <v>50</v>
      </c>
      <c r="T99" s="55"/>
      <c r="U99" s="76">
        <f>1/(10^(-(E99+(IF(P99="Y",Rules!$I$2,0))-K99)/Rules!$E$12)+1)</f>
        <v>0.2522175351</v>
      </c>
      <c r="V99" s="75">
        <f t="shared" si="6"/>
        <v>-18</v>
      </c>
      <c r="W99" s="75">
        <f t="shared" si="7"/>
        <v>18</v>
      </c>
      <c r="X99" s="55"/>
      <c r="Y99" s="55"/>
      <c r="Z99" s="55"/>
      <c r="AA99" s="77">
        <f t="shared" ref="AA99:BL99" si="103">IF($D99=AA$1,$E99+$V99,(IF($J99=AA$1,$K99+$W99,AA98)))</f>
        <v>1515</v>
      </c>
      <c r="AB99" s="77">
        <f t="shared" si="103"/>
        <v>599</v>
      </c>
      <c r="AC99" s="77">
        <f t="shared" si="103"/>
        <v>1473</v>
      </c>
      <c r="AD99" s="77">
        <f t="shared" si="103"/>
        <v>284</v>
      </c>
      <c r="AE99" s="77">
        <f t="shared" si="103"/>
        <v>2194</v>
      </c>
      <c r="AF99" s="77">
        <f t="shared" si="103"/>
        <v>2114</v>
      </c>
      <c r="AG99" s="77">
        <f t="shared" si="103"/>
        <v>1174</v>
      </c>
      <c r="AH99" s="77">
        <f t="shared" si="103"/>
        <v>1021</v>
      </c>
      <c r="AI99" s="77">
        <f t="shared" si="103"/>
        <v>1204</v>
      </c>
      <c r="AJ99" s="77">
        <f t="shared" si="103"/>
        <v>1835</v>
      </c>
      <c r="AK99" s="77">
        <f t="shared" si="103"/>
        <v>482</v>
      </c>
      <c r="AL99" s="77">
        <f t="shared" si="103"/>
        <v>717</v>
      </c>
      <c r="AM99" s="77">
        <f t="shared" si="103"/>
        <v>2127</v>
      </c>
      <c r="AN99" s="77">
        <f t="shared" si="103"/>
        <v>1291</v>
      </c>
      <c r="AO99" s="77">
        <f t="shared" si="103"/>
        <v>1275</v>
      </c>
      <c r="AP99" s="77">
        <f t="shared" si="103"/>
        <v>2181</v>
      </c>
      <c r="AQ99" s="77">
        <f t="shared" si="103"/>
        <v>236</v>
      </c>
      <c r="AR99" s="77">
        <f t="shared" si="103"/>
        <v>1578</v>
      </c>
      <c r="AS99" s="77">
        <f t="shared" si="103"/>
        <v>286</v>
      </c>
      <c r="AT99" s="77">
        <f t="shared" si="103"/>
        <v>2368</v>
      </c>
      <c r="AU99" s="77">
        <f t="shared" si="103"/>
        <v>921</v>
      </c>
      <c r="AV99" s="77">
        <f t="shared" si="103"/>
        <v>375</v>
      </c>
      <c r="AW99" s="77">
        <f t="shared" si="103"/>
        <v>453</v>
      </c>
      <c r="AX99" s="77">
        <f t="shared" si="103"/>
        <v>892</v>
      </c>
      <c r="AY99" s="77">
        <f t="shared" si="103"/>
        <v>1178</v>
      </c>
      <c r="AZ99" s="77">
        <f t="shared" si="103"/>
        <v>510</v>
      </c>
      <c r="BA99" s="77">
        <f t="shared" si="103"/>
        <v>0</v>
      </c>
      <c r="BB99" s="77">
        <f t="shared" si="103"/>
        <v>1499</v>
      </c>
      <c r="BC99" s="77">
        <f t="shared" si="103"/>
        <v>775</v>
      </c>
      <c r="BD99" s="77">
        <f t="shared" si="103"/>
        <v>801</v>
      </c>
      <c r="BE99" s="77">
        <f t="shared" si="103"/>
        <v>638</v>
      </c>
      <c r="BF99" s="77">
        <f t="shared" si="103"/>
        <v>2062</v>
      </c>
      <c r="BG99" s="77">
        <f t="shared" si="103"/>
        <v>917</v>
      </c>
      <c r="BH99" s="77">
        <f t="shared" si="103"/>
        <v>286</v>
      </c>
      <c r="BI99" s="77">
        <f t="shared" si="103"/>
        <v>1900</v>
      </c>
      <c r="BJ99" s="77">
        <f t="shared" si="103"/>
        <v>1532</v>
      </c>
      <c r="BK99" s="77">
        <f t="shared" si="103"/>
        <v>1863</v>
      </c>
      <c r="BL99" s="77">
        <f t="shared" si="103"/>
        <v>878</v>
      </c>
    </row>
    <row r="100" ht="13.5" customHeight="1">
      <c r="A100" s="80">
        <v>45395.0</v>
      </c>
      <c r="B100" s="68" t="s">
        <v>74</v>
      </c>
      <c r="C100" s="55"/>
      <c r="D100" s="69" t="s">
        <v>41</v>
      </c>
      <c r="E100" s="77">
        <f t="shared" si="2"/>
        <v>775</v>
      </c>
      <c r="F100" s="71">
        <v>1.0</v>
      </c>
      <c r="G100" s="71">
        <v>20.0</v>
      </c>
      <c r="H100" s="72">
        <f t="shared" si="3"/>
        <v>23</v>
      </c>
      <c r="I100" s="55"/>
      <c r="J100" s="73" t="s">
        <v>47</v>
      </c>
      <c r="K100" s="77">
        <f t="shared" si="4"/>
        <v>453</v>
      </c>
      <c r="L100" s="74">
        <v>1.0</v>
      </c>
      <c r="M100" s="74">
        <v>14.0</v>
      </c>
      <c r="N100" s="72">
        <f t="shared" si="5"/>
        <v>17</v>
      </c>
      <c r="O100" s="55"/>
      <c r="P100" s="62" t="s">
        <v>72</v>
      </c>
      <c r="Q100" s="55"/>
      <c r="R100" s="75">
        <f>MIN(Rules!$E$2,(MAX(H100/N100,N100/H100)))</f>
        <v>1.352941176</v>
      </c>
      <c r="S100" s="75">
        <f>VLOOKUP(B100,Rules!A:B,2,FALSE)</f>
        <v>50</v>
      </c>
      <c r="T100" s="55"/>
      <c r="U100" s="76">
        <f>1/(10^(-(E100+(IF(P100="Y",Rules!$I$2,0))-K100)/Rules!$E$12)+1)</f>
        <v>0.8978573033</v>
      </c>
      <c r="V100" s="75">
        <f t="shared" si="6"/>
        <v>7</v>
      </c>
      <c r="W100" s="75">
        <f t="shared" si="7"/>
        <v>-7</v>
      </c>
      <c r="X100" s="55"/>
      <c r="Y100" s="55"/>
      <c r="Z100" s="55"/>
      <c r="AA100" s="77">
        <f t="shared" ref="AA100:BL100" si="104">IF($D100=AA$1,$E100+$V100,(IF($J100=AA$1,$K100+$W100,AA99)))</f>
        <v>1515</v>
      </c>
      <c r="AB100" s="77">
        <f t="shared" si="104"/>
        <v>599</v>
      </c>
      <c r="AC100" s="77">
        <f t="shared" si="104"/>
        <v>1473</v>
      </c>
      <c r="AD100" s="77">
        <f t="shared" si="104"/>
        <v>284</v>
      </c>
      <c r="AE100" s="77">
        <f t="shared" si="104"/>
        <v>2194</v>
      </c>
      <c r="AF100" s="77">
        <f t="shared" si="104"/>
        <v>2114</v>
      </c>
      <c r="AG100" s="77">
        <f t="shared" si="104"/>
        <v>1174</v>
      </c>
      <c r="AH100" s="77">
        <f t="shared" si="104"/>
        <v>1021</v>
      </c>
      <c r="AI100" s="77">
        <f t="shared" si="104"/>
        <v>1204</v>
      </c>
      <c r="AJ100" s="77">
        <f t="shared" si="104"/>
        <v>1835</v>
      </c>
      <c r="AK100" s="77">
        <f t="shared" si="104"/>
        <v>482</v>
      </c>
      <c r="AL100" s="77">
        <f t="shared" si="104"/>
        <v>717</v>
      </c>
      <c r="AM100" s="77">
        <f t="shared" si="104"/>
        <v>2127</v>
      </c>
      <c r="AN100" s="77">
        <f t="shared" si="104"/>
        <v>1291</v>
      </c>
      <c r="AO100" s="77">
        <f t="shared" si="104"/>
        <v>1275</v>
      </c>
      <c r="AP100" s="77">
        <f t="shared" si="104"/>
        <v>2181</v>
      </c>
      <c r="AQ100" s="77">
        <f t="shared" si="104"/>
        <v>236</v>
      </c>
      <c r="AR100" s="77">
        <f t="shared" si="104"/>
        <v>1578</v>
      </c>
      <c r="AS100" s="77">
        <f t="shared" si="104"/>
        <v>286</v>
      </c>
      <c r="AT100" s="77">
        <f t="shared" si="104"/>
        <v>2368</v>
      </c>
      <c r="AU100" s="77">
        <f t="shared" si="104"/>
        <v>921</v>
      </c>
      <c r="AV100" s="77">
        <f t="shared" si="104"/>
        <v>375</v>
      </c>
      <c r="AW100" s="77">
        <f t="shared" si="104"/>
        <v>446</v>
      </c>
      <c r="AX100" s="77">
        <f t="shared" si="104"/>
        <v>892</v>
      </c>
      <c r="AY100" s="77">
        <f t="shared" si="104"/>
        <v>1178</v>
      </c>
      <c r="AZ100" s="77">
        <f t="shared" si="104"/>
        <v>510</v>
      </c>
      <c r="BA100" s="77">
        <f t="shared" si="104"/>
        <v>0</v>
      </c>
      <c r="BB100" s="77">
        <f t="shared" si="104"/>
        <v>1499</v>
      </c>
      <c r="BC100" s="77">
        <f t="shared" si="104"/>
        <v>782</v>
      </c>
      <c r="BD100" s="77">
        <f t="shared" si="104"/>
        <v>801</v>
      </c>
      <c r="BE100" s="77">
        <f t="shared" si="104"/>
        <v>638</v>
      </c>
      <c r="BF100" s="77">
        <f t="shared" si="104"/>
        <v>2062</v>
      </c>
      <c r="BG100" s="77">
        <f t="shared" si="104"/>
        <v>917</v>
      </c>
      <c r="BH100" s="77">
        <f t="shared" si="104"/>
        <v>286</v>
      </c>
      <c r="BI100" s="77">
        <f t="shared" si="104"/>
        <v>1900</v>
      </c>
      <c r="BJ100" s="77">
        <f t="shared" si="104"/>
        <v>1532</v>
      </c>
      <c r="BK100" s="77">
        <f t="shared" si="104"/>
        <v>1863</v>
      </c>
      <c r="BL100" s="77">
        <f t="shared" si="104"/>
        <v>878</v>
      </c>
    </row>
    <row r="101" ht="13.5" customHeight="1">
      <c r="A101" s="80">
        <v>45395.0</v>
      </c>
      <c r="B101" s="68" t="s">
        <v>74</v>
      </c>
      <c r="C101" s="55"/>
      <c r="D101" s="69" t="s">
        <v>50</v>
      </c>
      <c r="E101" s="77">
        <f t="shared" si="2"/>
        <v>375</v>
      </c>
      <c r="F101" s="71">
        <v>2.0</v>
      </c>
      <c r="G101" s="71">
        <v>22.0</v>
      </c>
      <c r="H101" s="72">
        <f t="shared" si="3"/>
        <v>28</v>
      </c>
      <c r="I101" s="55"/>
      <c r="J101" s="73" t="s">
        <v>54</v>
      </c>
      <c r="K101" s="77">
        <f t="shared" si="4"/>
        <v>236</v>
      </c>
      <c r="L101" s="74">
        <v>0.0</v>
      </c>
      <c r="M101" s="74">
        <v>10.0</v>
      </c>
      <c r="N101" s="72">
        <f t="shared" si="5"/>
        <v>10</v>
      </c>
      <c r="O101" s="55"/>
      <c r="P101" s="62" t="s">
        <v>72</v>
      </c>
      <c r="Q101" s="55"/>
      <c r="R101" s="75">
        <f>MIN(Rules!$E$2,(MAX(H101/N101,N101/H101)))</f>
        <v>2</v>
      </c>
      <c r="S101" s="75">
        <f>VLOOKUP(B101,Rules!A:B,2,FALSE)</f>
        <v>50</v>
      </c>
      <c r="T101" s="55"/>
      <c r="U101" s="76">
        <f>1/(10^(-(E101+(IF(P101="Y",Rules!$I$2,0))-K101)/Rules!$E$12)+1)</f>
        <v>0.7909885048</v>
      </c>
      <c r="V101" s="75">
        <f t="shared" si="6"/>
        <v>21</v>
      </c>
      <c r="W101" s="75">
        <f t="shared" si="7"/>
        <v>-21</v>
      </c>
      <c r="X101" s="55"/>
      <c r="Y101" s="55"/>
      <c r="Z101" s="55"/>
      <c r="AA101" s="77">
        <f t="shared" ref="AA101:BL101" si="105">IF($D101=AA$1,$E101+$V101,(IF($J101=AA$1,$K101+$W101,AA100)))</f>
        <v>1515</v>
      </c>
      <c r="AB101" s="77">
        <f t="shared" si="105"/>
        <v>599</v>
      </c>
      <c r="AC101" s="77">
        <f t="shared" si="105"/>
        <v>1473</v>
      </c>
      <c r="AD101" s="77">
        <f t="shared" si="105"/>
        <v>284</v>
      </c>
      <c r="AE101" s="77">
        <f t="shared" si="105"/>
        <v>2194</v>
      </c>
      <c r="AF101" s="77">
        <f t="shared" si="105"/>
        <v>2114</v>
      </c>
      <c r="AG101" s="77">
        <f t="shared" si="105"/>
        <v>1174</v>
      </c>
      <c r="AH101" s="77">
        <f t="shared" si="105"/>
        <v>1021</v>
      </c>
      <c r="AI101" s="77">
        <f t="shared" si="105"/>
        <v>1204</v>
      </c>
      <c r="AJ101" s="77">
        <f t="shared" si="105"/>
        <v>1835</v>
      </c>
      <c r="AK101" s="77">
        <f t="shared" si="105"/>
        <v>482</v>
      </c>
      <c r="AL101" s="77">
        <f t="shared" si="105"/>
        <v>717</v>
      </c>
      <c r="AM101" s="77">
        <f t="shared" si="105"/>
        <v>2127</v>
      </c>
      <c r="AN101" s="77">
        <f t="shared" si="105"/>
        <v>1291</v>
      </c>
      <c r="AO101" s="77">
        <f t="shared" si="105"/>
        <v>1275</v>
      </c>
      <c r="AP101" s="77">
        <f t="shared" si="105"/>
        <v>2181</v>
      </c>
      <c r="AQ101" s="77">
        <f t="shared" si="105"/>
        <v>215</v>
      </c>
      <c r="AR101" s="77">
        <f t="shared" si="105"/>
        <v>1578</v>
      </c>
      <c r="AS101" s="77">
        <f t="shared" si="105"/>
        <v>286</v>
      </c>
      <c r="AT101" s="77">
        <f t="shared" si="105"/>
        <v>2368</v>
      </c>
      <c r="AU101" s="77">
        <f t="shared" si="105"/>
        <v>921</v>
      </c>
      <c r="AV101" s="77">
        <f t="shared" si="105"/>
        <v>396</v>
      </c>
      <c r="AW101" s="77">
        <f t="shared" si="105"/>
        <v>446</v>
      </c>
      <c r="AX101" s="77">
        <f t="shared" si="105"/>
        <v>892</v>
      </c>
      <c r="AY101" s="77">
        <f t="shared" si="105"/>
        <v>1178</v>
      </c>
      <c r="AZ101" s="77">
        <f t="shared" si="105"/>
        <v>510</v>
      </c>
      <c r="BA101" s="77">
        <f t="shared" si="105"/>
        <v>0</v>
      </c>
      <c r="BB101" s="77">
        <f t="shared" si="105"/>
        <v>1499</v>
      </c>
      <c r="BC101" s="77">
        <f t="shared" si="105"/>
        <v>782</v>
      </c>
      <c r="BD101" s="77">
        <f t="shared" si="105"/>
        <v>801</v>
      </c>
      <c r="BE101" s="77">
        <f t="shared" si="105"/>
        <v>638</v>
      </c>
      <c r="BF101" s="77">
        <f t="shared" si="105"/>
        <v>2062</v>
      </c>
      <c r="BG101" s="77">
        <f t="shared" si="105"/>
        <v>917</v>
      </c>
      <c r="BH101" s="77">
        <f t="shared" si="105"/>
        <v>286</v>
      </c>
      <c r="BI101" s="77">
        <f t="shared" si="105"/>
        <v>1900</v>
      </c>
      <c r="BJ101" s="77">
        <f t="shared" si="105"/>
        <v>1532</v>
      </c>
      <c r="BK101" s="77">
        <f t="shared" si="105"/>
        <v>1863</v>
      </c>
      <c r="BL101" s="77">
        <f t="shared" si="105"/>
        <v>878</v>
      </c>
    </row>
    <row r="102" ht="13.5" customHeight="1">
      <c r="A102" s="80">
        <v>45395.0</v>
      </c>
      <c r="B102" s="68" t="s">
        <v>74</v>
      </c>
      <c r="C102" s="55"/>
      <c r="D102" s="69" t="s">
        <v>52</v>
      </c>
      <c r="E102" s="77">
        <f t="shared" si="2"/>
        <v>286</v>
      </c>
      <c r="F102" s="71">
        <v>1.0</v>
      </c>
      <c r="G102" s="71">
        <v>9.0</v>
      </c>
      <c r="H102" s="72">
        <f t="shared" si="3"/>
        <v>12</v>
      </c>
      <c r="I102" s="55"/>
      <c r="J102" s="73" t="s">
        <v>48</v>
      </c>
      <c r="K102" s="77">
        <f t="shared" si="4"/>
        <v>482</v>
      </c>
      <c r="L102" s="74">
        <v>0.0</v>
      </c>
      <c r="M102" s="74">
        <v>19.0</v>
      </c>
      <c r="N102" s="72">
        <f t="shared" si="5"/>
        <v>19</v>
      </c>
      <c r="O102" s="55"/>
      <c r="P102" s="62" t="s">
        <v>72</v>
      </c>
      <c r="Q102" s="55"/>
      <c r="R102" s="75">
        <f>MIN(Rules!$E$2,(MAX(H102/N102,N102/H102)))</f>
        <v>1.583333333</v>
      </c>
      <c r="S102" s="75">
        <f>VLOOKUP(B102,Rules!A:B,2,FALSE)</f>
        <v>50</v>
      </c>
      <c r="T102" s="55"/>
      <c r="U102" s="76">
        <f>1/(10^(-(E102+(IF(P102="Y",Rules!$I$2,0))-K102)/Rules!$E$12)+1)</f>
        <v>0.4472377056</v>
      </c>
      <c r="V102" s="75">
        <f t="shared" si="6"/>
        <v>-35</v>
      </c>
      <c r="W102" s="75">
        <f t="shared" si="7"/>
        <v>35</v>
      </c>
      <c r="X102" s="55"/>
      <c r="Y102" s="55"/>
      <c r="Z102" s="55"/>
      <c r="AA102" s="77">
        <f t="shared" ref="AA102:BL102" si="106">IF($D102=AA$1,$E102+$V102,(IF($J102=AA$1,$K102+$W102,AA101)))</f>
        <v>1515</v>
      </c>
      <c r="AB102" s="77">
        <f t="shared" si="106"/>
        <v>599</v>
      </c>
      <c r="AC102" s="77">
        <f t="shared" si="106"/>
        <v>1473</v>
      </c>
      <c r="AD102" s="77">
        <f t="shared" si="106"/>
        <v>284</v>
      </c>
      <c r="AE102" s="77">
        <f t="shared" si="106"/>
        <v>2194</v>
      </c>
      <c r="AF102" s="77">
        <f t="shared" si="106"/>
        <v>2114</v>
      </c>
      <c r="AG102" s="77">
        <f t="shared" si="106"/>
        <v>1174</v>
      </c>
      <c r="AH102" s="77">
        <f t="shared" si="106"/>
        <v>1021</v>
      </c>
      <c r="AI102" s="77">
        <f t="shared" si="106"/>
        <v>1204</v>
      </c>
      <c r="AJ102" s="77">
        <f t="shared" si="106"/>
        <v>1835</v>
      </c>
      <c r="AK102" s="77">
        <f t="shared" si="106"/>
        <v>517</v>
      </c>
      <c r="AL102" s="77">
        <f t="shared" si="106"/>
        <v>717</v>
      </c>
      <c r="AM102" s="77">
        <f t="shared" si="106"/>
        <v>2127</v>
      </c>
      <c r="AN102" s="77">
        <f t="shared" si="106"/>
        <v>1291</v>
      </c>
      <c r="AO102" s="77">
        <f t="shared" si="106"/>
        <v>1275</v>
      </c>
      <c r="AP102" s="77">
        <f t="shared" si="106"/>
        <v>2181</v>
      </c>
      <c r="AQ102" s="77">
        <f t="shared" si="106"/>
        <v>215</v>
      </c>
      <c r="AR102" s="77">
        <f t="shared" si="106"/>
        <v>1578</v>
      </c>
      <c r="AS102" s="77">
        <f t="shared" si="106"/>
        <v>251</v>
      </c>
      <c r="AT102" s="77">
        <f t="shared" si="106"/>
        <v>2368</v>
      </c>
      <c r="AU102" s="77">
        <f t="shared" si="106"/>
        <v>921</v>
      </c>
      <c r="AV102" s="77">
        <f t="shared" si="106"/>
        <v>396</v>
      </c>
      <c r="AW102" s="77">
        <f t="shared" si="106"/>
        <v>446</v>
      </c>
      <c r="AX102" s="77">
        <f t="shared" si="106"/>
        <v>892</v>
      </c>
      <c r="AY102" s="77">
        <f t="shared" si="106"/>
        <v>1178</v>
      </c>
      <c r="AZ102" s="77">
        <f t="shared" si="106"/>
        <v>510</v>
      </c>
      <c r="BA102" s="77">
        <f t="shared" si="106"/>
        <v>0</v>
      </c>
      <c r="BB102" s="77">
        <f t="shared" si="106"/>
        <v>1499</v>
      </c>
      <c r="BC102" s="77">
        <f t="shared" si="106"/>
        <v>782</v>
      </c>
      <c r="BD102" s="77">
        <f t="shared" si="106"/>
        <v>801</v>
      </c>
      <c r="BE102" s="77">
        <f t="shared" si="106"/>
        <v>638</v>
      </c>
      <c r="BF102" s="77">
        <f t="shared" si="106"/>
        <v>2062</v>
      </c>
      <c r="BG102" s="77">
        <f t="shared" si="106"/>
        <v>917</v>
      </c>
      <c r="BH102" s="77">
        <f t="shared" si="106"/>
        <v>286</v>
      </c>
      <c r="BI102" s="77">
        <f t="shared" si="106"/>
        <v>1900</v>
      </c>
      <c r="BJ102" s="77">
        <f t="shared" si="106"/>
        <v>1532</v>
      </c>
      <c r="BK102" s="77">
        <f t="shared" si="106"/>
        <v>1863</v>
      </c>
      <c r="BL102" s="77">
        <f t="shared" si="106"/>
        <v>878</v>
      </c>
    </row>
    <row r="103" ht="13.5" customHeight="1">
      <c r="A103" s="80">
        <v>45395.0</v>
      </c>
      <c r="B103" s="68" t="s">
        <v>74</v>
      </c>
      <c r="C103" s="55"/>
      <c r="D103" s="69" t="s">
        <v>49</v>
      </c>
      <c r="E103" s="77">
        <f t="shared" si="2"/>
        <v>284</v>
      </c>
      <c r="F103" s="71">
        <v>1.0</v>
      </c>
      <c r="G103" s="71">
        <v>22.0</v>
      </c>
      <c r="H103" s="72">
        <f t="shared" si="3"/>
        <v>25</v>
      </c>
      <c r="I103" s="55"/>
      <c r="J103" s="73" t="s">
        <v>53</v>
      </c>
      <c r="K103" s="77">
        <f t="shared" si="4"/>
        <v>286</v>
      </c>
      <c r="L103" s="74">
        <v>2.0</v>
      </c>
      <c r="M103" s="74">
        <v>13.0</v>
      </c>
      <c r="N103" s="72">
        <f t="shared" si="5"/>
        <v>19</v>
      </c>
      <c r="O103" s="55"/>
      <c r="P103" s="62" t="s">
        <v>72</v>
      </c>
      <c r="Q103" s="55"/>
      <c r="R103" s="75">
        <f>MIN(Rules!$E$2,(MAX(H103/N103,N103/H103)))</f>
        <v>1.315789474</v>
      </c>
      <c r="S103" s="75">
        <f>VLOOKUP(B103,Rules!A:B,2,FALSE)</f>
        <v>50</v>
      </c>
      <c r="T103" s="55"/>
      <c r="U103" s="76">
        <f>1/(10^(-(E103+(IF(P103="Y",Rules!$I$2,0))-K103)/Rules!$E$12)+1)</f>
        <v>0.6640879415</v>
      </c>
      <c r="V103" s="75">
        <f t="shared" si="6"/>
        <v>22</v>
      </c>
      <c r="W103" s="75">
        <f t="shared" si="7"/>
        <v>-22</v>
      </c>
      <c r="X103" s="55"/>
      <c r="Y103" s="55"/>
      <c r="Z103" s="55"/>
      <c r="AA103" s="77">
        <f t="shared" ref="AA103:BL103" si="107">IF($D103=AA$1,$E103+$V103,(IF($J103=AA$1,$K103+$W103,AA102)))</f>
        <v>1515</v>
      </c>
      <c r="AB103" s="77">
        <f t="shared" si="107"/>
        <v>599</v>
      </c>
      <c r="AC103" s="77">
        <f t="shared" si="107"/>
        <v>1473</v>
      </c>
      <c r="AD103" s="77">
        <f t="shared" si="107"/>
        <v>306</v>
      </c>
      <c r="AE103" s="77">
        <f t="shared" si="107"/>
        <v>2194</v>
      </c>
      <c r="AF103" s="77">
        <f t="shared" si="107"/>
        <v>2114</v>
      </c>
      <c r="AG103" s="77">
        <f t="shared" si="107"/>
        <v>1174</v>
      </c>
      <c r="AH103" s="77">
        <f t="shared" si="107"/>
        <v>1021</v>
      </c>
      <c r="AI103" s="77">
        <f t="shared" si="107"/>
        <v>1204</v>
      </c>
      <c r="AJ103" s="77">
        <f t="shared" si="107"/>
        <v>1835</v>
      </c>
      <c r="AK103" s="77">
        <f t="shared" si="107"/>
        <v>517</v>
      </c>
      <c r="AL103" s="77">
        <f t="shared" si="107"/>
        <v>717</v>
      </c>
      <c r="AM103" s="77">
        <f t="shared" si="107"/>
        <v>2127</v>
      </c>
      <c r="AN103" s="77">
        <f t="shared" si="107"/>
        <v>1291</v>
      </c>
      <c r="AO103" s="77">
        <f t="shared" si="107"/>
        <v>1275</v>
      </c>
      <c r="AP103" s="77">
        <f t="shared" si="107"/>
        <v>2181</v>
      </c>
      <c r="AQ103" s="77">
        <f t="shared" si="107"/>
        <v>215</v>
      </c>
      <c r="AR103" s="77">
        <f t="shared" si="107"/>
        <v>1578</v>
      </c>
      <c r="AS103" s="77">
        <f t="shared" si="107"/>
        <v>251</v>
      </c>
      <c r="AT103" s="77">
        <f t="shared" si="107"/>
        <v>2368</v>
      </c>
      <c r="AU103" s="77">
        <f t="shared" si="107"/>
        <v>921</v>
      </c>
      <c r="AV103" s="77">
        <f t="shared" si="107"/>
        <v>396</v>
      </c>
      <c r="AW103" s="77">
        <f t="shared" si="107"/>
        <v>446</v>
      </c>
      <c r="AX103" s="77">
        <f t="shared" si="107"/>
        <v>892</v>
      </c>
      <c r="AY103" s="77">
        <f t="shared" si="107"/>
        <v>1178</v>
      </c>
      <c r="AZ103" s="77">
        <f t="shared" si="107"/>
        <v>510</v>
      </c>
      <c r="BA103" s="77">
        <f t="shared" si="107"/>
        <v>0</v>
      </c>
      <c r="BB103" s="77">
        <f t="shared" si="107"/>
        <v>1499</v>
      </c>
      <c r="BC103" s="77">
        <f t="shared" si="107"/>
        <v>782</v>
      </c>
      <c r="BD103" s="77">
        <f t="shared" si="107"/>
        <v>801</v>
      </c>
      <c r="BE103" s="77">
        <f t="shared" si="107"/>
        <v>638</v>
      </c>
      <c r="BF103" s="77">
        <f t="shared" si="107"/>
        <v>2062</v>
      </c>
      <c r="BG103" s="77">
        <f t="shared" si="107"/>
        <v>917</v>
      </c>
      <c r="BH103" s="77">
        <f t="shared" si="107"/>
        <v>264</v>
      </c>
      <c r="BI103" s="77">
        <f t="shared" si="107"/>
        <v>1900</v>
      </c>
      <c r="BJ103" s="77">
        <f t="shared" si="107"/>
        <v>1532</v>
      </c>
      <c r="BK103" s="77">
        <f t="shared" si="107"/>
        <v>1863</v>
      </c>
      <c r="BL103" s="77">
        <f t="shared" si="107"/>
        <v>878</v>
      </c>
    </row>
    <row r="104" ht="13.5" customHeight="1">
      <c r="A104" s="80">
        <v>45396.0</v>
      </c>
      <c r="B104" s="68" t="s">
        <v>74</v>
      </c>
      <c r="C104" s="55"/>
      <c r="D104" s="69" t="s">
        <v>40</v>
      </c>
      <c r="E104" s="77">
        <f t="shared" si="2"/>
        <v>878</v>
      </c>
      <c r="F104" s="71">
        <v>0.0</v>
      </c>
      <c r="G104" s="71">
        <v>12.0</v>
      </c>
      <c r="H104" s="72">
        <f t="shared" si="3"/>
        <v>12</v>
      </c>
      <c r="I104" s="55"/>
      <c r="J104" s="73" t="s">
        <v>35</v>
      </c>
      <c r="K104" s="77">
        <f t="shared" si="4"/>
        <v>1174</v>
      </c>
      <c r="L104" s="74">
        <v>0.0</v>
      </c>
      <c r="M104" s="74">
        <v>17.0</v>
      </c>
      <c r="N104" s="72">
        <f t="shared" si="5"/>
        <v>17</v>
      </c>
      <c r="O104" s="55"/>
      <c r="P104" s="62" t="s">
        <v>72</v>
      </c>
      <c r="Q104" s="55"/>
      <c r="R104" s="75">
        <f>MIN(Rules!$E$2,(MAX(H104/N104,N104/H104)))</f>
        <v>1.416666667</v>
      </c>
      <c r="S104" s="75">
        <f>VLOOKUP(B104,Rules!A:B,2,FALSE)</f>
        <v>50</v>
      </c>
      <c r="T104" s="55"/>
      <c r="U104" s="76">
        <f>1/(10^(-(E104+(IF(P104="Y",Rules!$I$2,0))-K104)/Rules!$E$12)+1)</f>
        <v>0.3379697518</v>
      </c>
      <c r="V104" s="75">
        <f t="shared" si="6"/>
        <v>-24</v>
      </c>
      <c r="W104" s="75">
        <f t="shared" si="7"/>
        <v>24</v>
      </c>
      <c r="X104" s="55"/>
      <c r="Y104" s="55"/>
      <c r="Z104" s="55"/>
      <c r="AA104" s="77">
        <f t="shared" ref="AA104:BL104" si="108">IF($D104=AA$1,$E104+$V104,(IF($J104=AA$1,$K104+$W104,AA103)))</f>
        <v>1515</v>
      </c>
      <c r="AB104" s="77">
        <f t="shared" si="108"/>
        <v>599</v>
      </c>
      <c r="AC104" s="77">
        <f t="shared" si="108"/>
        <v>1473</v>
      </c>
      <c r="AD104" s="77">
        <f t="shared" si="108"/>
        <v>306</v>
      </c>
      <c r="AE104" s="77">
        <f t="shared" si="108"/>
        <v>2194</v>
      </c>
      <c r="AF104" s="77">
        <f t="shared" si="108"/>
        <v>2114</v>
      </c>
      <c r="AG104" s="77">
        <f t="shared" si="108"/>
        <v>1198</v>
      </c>
      <c r="AH104" s="77">
        <f t="shared" si="108"/>
        <v>1021</v>
      </c>
      <c r="AI104" s="77">
        <f t="shared" si="108"/>
        <v>1204</v>
      </c>
      <c r="AJ104" s="77">
        <f t="shared" si="108"/>
        <v>1835</v>
      </c>
      <c r="AK104" s="77">
        <f t="shared" si="108"/>
        <v>517</v>
      </c>
      <c r="AL104" s="77">
        <f t="shared" si="108"/>
        <v>717</v>
      </c>
      <c r="AM104" s="77">
        <f t="shared" si="108"/>
        <v>2127</v>
      </c>
      <c r="AN104" s="77">
        <f t="shared" si="108"/>
        <v>1291</v>
      </c>
      <c r="AO104" s="77">
        <f t="shared" si="108"/>
        <v>1275</v>
      </c>
      <c r="AP104" s="77">
        <f t="shared" si="108"/>
        <v>2181</v>
      </c>
      <c r="AQ104" s="77">
        <f t="shared" si="108"/>
        <v>215</v>
      </c>
      <c r="AR104" s="77">
        <f t="shared" si="108"/>
        <v>1578</v>
      </c>
      <c r="AS104" s="77">
        <f t="shared" si="108"/>
        <v>251</v>
      </c>
      <c r="AT104" s="77">
        <f t="shared" si="108"/>
        <v>2368</v>
      </c>
      <c r="AU104" s="77">
        <f t="shared" si="108"/>
        <v>921</v>
      </c>
      <c r="AV104" s="77">
        <f t="shared" si="108"/>
        <v>396</v>
      </c>
      <c r="AW104" s="77">
        <f t="shared" si="108"/>
        <v>446</v>
      </c>
      <c r="AX104" s="77">
        <f t="shared" si="108"/>
        <v>892</v>
      </c>
      <c r="AY104" s="77">
        <f t="shared" si="108"/>
        <v>1178</v>
      </c>
      <c r="AZ104" s="77">
        <f t="shared" si="108"/>
        <v>510</v>
      </c>
      <c r="BA104" s="77">
        <f t="shared" si="108"/>
        <v>0</v>
      </c>
      <c r="BB104" s="77">
        <f t="shared" si="108"/>
        <v>1499</v>
      </c>
      <c r="BC104" s="77">
        <f t="shared" si="108"/>
        <v>782</v>
      </c>
      <c r="BD104" s="77">
        <f t="shared" si="108"/>
        <v>801</v>
      </c>
      <c r="BE104" s="77">
        <f t="shared" si="108"/>
        <v>638</v>
      </c>
      <c r="BF104" s="77">
        <f t="shared" si="108"/>
        <v>2062</v>
      </c>
      <c r="BG104" s="77">
        <f t="shared" si="108"/>
        <v>917</v>
      </c>
      <c r="BH104" s="77">
        <f t="shared" si="108"/>
        <v>264</v>
      </c>
      <c r="BI104" s="77">
        <f t="shared" si="108"/>
        <v>1900</v>
      </c>
      <c r="BJ104" s="77">
        <f t="shared" si="108"/>
        <v>1532</v>
      </c>
      <c r="BK104" s="77">
        <f t="shared" si="108"/>
        <v>1863</v>
      </c>
      <c r="BL104" s="77">
        <f t="shared" si="108"/>
        <v>854</v>
      </c>
    </row>
    <row r="105" ht="13.5" customHeight="1">
      <c r="A105" s="80">
        <v>45396.0</v>
      </c>
      <c r="B105" s="68" t="s">
        <v>74</v>
      </c>
      <c r="C105" s="55"/>
      <c r="D105" s="69" t="s">
        <v>42</v>
      </c>
      <c r="E105" s="77">
        <f t="shared" si="2"/>
        <v>917</v>
      </c>
      <c r="F105" s="71">
        <v>2.0</v>
      </c>
      <c r="G105" s="71">
        <v>12.0</v>
      </c>
      <c r="H105" s="72">
        <f t="shared" si="3"/>
        <v>18</v>
      </c>
      <c r="I105" s="55"/>
      <c r="J105" s="73" t="s">
        <v>36</v>
      </c>
      <c r="K105" s="77">
        <f t="shared" si="4"/>
        <v>921</v>
      </c>
      <c r="L105" s="74">
        <v>2.0</v>
      </c>
      <c r="M105" s="74">
        <v>23.0</v>
      </c>
      <c r="N105" s="72">
        <f t="shared" si="5"/>
        <v>29</v>
      </c>
      <c r="O105" s="55"/>
      <c r="P105" s="62" t="s">
        <v>72</v>
      </c>
      <c r="Q105" s="55"/>
      <c r="R105" s="75">
        <f>MIN(Rules!$E$2,(MAX(H105/N105,N105/H105)))</f>
        <v>1.611111111</v>
      </c>
      <c r="S105" s="75">
        <f>VLOOKUP(B105,Rules!A:B,2,FALSE)</f>
        <v>50</v>
      </c>
      <c r="T105" s="55"/>
      <c r="U105" s="76">
        <f>1/(10^(-(E105+(IF(P105="Y",Rules!$I$2,0))-K105)/Rules!$E$12)+1)</f>
        <v>0.6620302482</v>
      </c>
      <c r="V105" s="75">
        <f t="shared" si="6"/>
        <v>-53</v>
      </c>
      <c r="W105" s="75">
        <f t="shared" si="7"/>
        <v>53</v>
      </c>
      <c r="X105" s="55"/>
      <c r="Y105" s="55"/>
      <c r="Z105" s="55"/>
      <c r="AA105" s="77">
        <f t="shared" ref="AA105:BL105" si="109">IF($D105=AA$1,$E105+$V105,(IF($J105=AA$1,$K105+$W105,AA104)))</f>
        <v>1515</v>
      </c>
      <c r="AB105" s="77">
        <f t="shared" si="109"/>
        <v>599</v>
      </c>
      <c r="AC105" s="77">
        <f t="shared" si="109"/>
        <v>1473</v>
      </c>
      <c r="AD105" s="77">
        <f t="shared" si="109"/>
        <v>306</v>
      </c>
      <c r="AE105" s="77">
        <f t="shared" si="109"/>
        <v>2194</v>
      </c>
      <c r="AF105" s="77">
        <f t="shared" si="109"/>
        <v>2114</v>
      </c>
      <c r="AG105" s="77">
        <f t="shared" si="109"/>
        <v>1198</v>
      </c>
      <c r="AH105" s="77">
        <f t="shared" si="109"/>
        <v>1021</v>
      </c>
      <c r="AI105" s="77">
        <f t="shared" si="109"/>
        <v>1204</v>
      </c>
      <c r="AJ105" s="77">
        <f t="shared" si="109"/>
        <v>1835</v>
      </c>
      <c r="AK105" s="77">
        <f t="shared" si="109"/>
        <v>517</v>
      </c>
      <c r="AL105" s="77">
        <f t="shared" si="109"/>
        <v>717</v>
      </c>
      <c r="AM105" s="77">
        <f t="shared" si="109"/>
        <v>2127</v>
      </c>
      <c r="AN105" s="77">
        <f t="shared" si="109"/>
        <v>1291</v>
      </c>
      <c r="AO105" s="77">
        <f t="shared" si="109"/>
        <v>1275</v>
      </c>
      <c r="AP105" s="77">
        <f t="shared" si="109"/>
        <v>2181</v>
      </c>
      <c r="AQ105" s="77">
        <f t="shared" si="109"/>
        <v>215</v>
      </c>
      <c r="AR105" s="77">
        <f t="shared" si="109"/>
        <v>1578</v>
      </c>
      <c r="AS105" s="77">
        <f t="shared" si="109"/>
        <v>251</v>
      </c>
      <c r="AT105" s="77">
        <f t="shared" si="109"/>
        <v>2368</v>
      </c>
      <c r="AU105" s="77">
        <f t="shared" si="109"/>
        <v>974</v>
      </c>
      <c r="AV105" s="77">
        <f t="shared" si="109"/>
        <v>396</v>
      </c>
      <c r="AW105" s="77">
        <f t="shared" si="109"/>
        <v>446</v>
      </c>
      <c r="AX105" s="77">
        <f t="shared" si="109"/>
        <v>892</v>
      </c>
      <c r="AY105" s="77">
        <f t="shared" si="109"/>
        <v>1178</v>
      </c>
      <c r="AZ105" s="77">
        <f t="shared" si="109"/>
        <v>510</v>
      </c>
      <c r="BA105" s="77">
        <f t="shared" si="109"/>
        <v>0</v>
      </c>
      <c r="BB105" s="77">
        <f t="shared" si="109"/>
        <v>1499</v>
      </c>
      <c r="BC105" s="77">
        <f t="shared" si="109"/>
        <v>782</v>
      </c>
      <c r="BD105" s="77">
        <f t="shared" si="109"/>
        <v>801</v>
      </c>
      <c r="BE105" s="77">
        <f t="shared" si="109"/>
        <v>638</v>
      </c>
      <c r="BF105" s="77">
        <f t="shared" si="109"/>
        <v>2062</v>
      </c>
      <c r="BG105" s="77">
        <f t="shared" si="109"/>
        <v>864</v>
      </c>
      <c r="BH105" s="77">
        <f t="shared" si="109"/>
        <v>264</v>
      </c>
      <c r="BI105" s="77">
        <f t="shared" si="109"/>
        <v>1900</v>
      </c>
      <c r="BJ105" s="77">
        <f t="shared" si="109"/>
        <v>1532</v>
      </c>
      <c r="BK105" s="77">
        <f t="shared" si="109"/>
        <v>1863</v>
      </c>
      <c r="BL105" s="77">
        <f t="shared" si="109"/>
        <v>854</v>
      </c>
    </row>
    <row r="106" ht="13.5" customHeight="1">
      <c r="A106" s="80">
        <v>45396.0</v>
      </c>
      <c r="B106" s="68" t="s">
        <v>74</v>
      </c>
      <c r="C106" s="55"/>
      <c r="D106" s="69" t="s">
        <v>39</v>
      </c>
      <c r="E106" s="77">
        <f t="shared" si="2"/>
        <v>892</v>
      </c>
      <c r="F106" s="71">
        <v>4.0</v>
      </c>
      <c r="G106" s="71">
        <v>24.0</v>
      </c>
      <c r="H106" s="72">
        <f t="shared" si="3"/>
        <v>36</v>
      </c>
      <c r="I106" s="55"/>
      <c r="J106" s="73" t="s">
        <v>51</v>
      </c>
      <c r="K106" s="77">
        <f t="shared" si="4"/>
        <v>510</v>
      </c>
      <c r="L106" s="74">
        <v>2.0</v>
      </c>
      <c r="M106" s="74">
        <v>8.0</v>
      </c>
      <c r="N106" s="72">
        <f t="shared" si="5"/>
        <v>14</v>
      </c>
      <c r="O106" s="55"/>
      <c r="P106" s="62" t="s">
        <v>72</v>
      </c>
      <c r="Q106" s="55"/>
      <c r="R106" s="75">
        <f>MIN(Rules!$E$2,(MAX(H106/N106,N106/H106)))</f>
        <v>2</v>
      </c>
      <c r="S106" s="75">
        <f>VLOOKUP(B106,Rules!A:B,2,FALSE)</f>
        <v>50</v>
      </c>
      <c r="T106" s="55"/>
      <c r="U106" s="76">
        <f>1/(10^(-(E106+(IF(P106="Y",Rules!$I$2,0))-K106)/Rules!$E$12)+1)</f>
        <v>0.9205578337</v>
      </c>
      <c r="V106" s="75">
        <f t="shared" si="6"/>
        <v>8</v>
      </c>
      <c r="W106" s="75">
        <f t="shared" si="7"/>
        <v>-8</v>
      </c>
      <c r="X106" s="55"/>
      <c r="Y106" s="55"/>
      <c r="Z106" s="55"/>
      <c r="AA106" s="77">
        <f t="shared" ref="AA106:BL106" si="110">IF($D106=AA$1,$E106+$V106,(IF($J106=AA$1,$K106+$W106,AA105)))</f>
        <v>1515</v>
      </c>
      <c r="AB106" s="77">
        <f t="shared" si="110"/>
        <v>599</v>
      </c>
      <c r="AC106" s="77">
        <f t="shared" si="110"/>
        <v>1473</v>
      </c>
      <c r="AD106" s="77">
        <f t="shared" si="110"/>
        <v>306</v>
      </c>
      <c r="AE106" s="77">
        <f t="shared" si="110"/>
        <v>2194</v>
      </c>
      <c r="AF106" s="77">
        <f t="shared" si="110"/>
        <v>2114</v>
      </c>
      <c r="AG106" s="77">
        <f t="shared" si="110"/>
        <v>1198</v>
      </c>
      <c r="AH106" s="77">
        <f t="shared" si="110"/>
        <v>1021</v>
      </c>
      <c r="AI106" s="77">
        <f t="shared" si="110"/>
        <v>1204</v>
      </c>
      <c r="AJ106" s="77">
        <f t="shared" si="110"/>
        <v>1835</v>
      </c>
      <c r="AK106" s="77">
        <f t="shared" si="110"/>
        <v>517</v>
      </c>
      <c r="AL106" s="77">
        <f t="shared" si="110"/>
        <v>717</v>
      </c>
      <c r="AM106" s="77">
        <f t="shared" si="110"/>
        <v>2127</v>
      </c>
      <c r="AN106" s="77">
        <f t="shared" si="110"/>
        <v>1291</v>
      </c>
      <c r="AO106" s="77">
        <f t="shared" si="110"/>
        <v>1275</v>
      </c>
      <c r="AP106" s="77">
        <f t="shared" si="110"/>
        <v>2181</v>
      </c>
      <c r="AQ106" s="77">
        <f t="shared" si="110"/>
        <v>215</v>
      </c>
      <c r="AR106" s="77">
        <f t="shared" si="110"/>
        <v>1578</v>
      </c>
      <c r="AS106" s="77">
        <f t="shared" si="110"/>
        <v>251</v>
      </c>
      <c r="AT106" s="77">
        <f t="shared" si="110"/>
        <v>2368</v>
      </c>
      <c r="AU106" s="77">
        <f t="shared" si="110"/>
        <v>974</v>
      </c>
      <c r="AV106" s="77">
        <f t="shared" si="110"/>
        <v>396</v>
      </c>
      <c r="AW106" s="77">
        <f t="shared" si="110"/>
        <v>446</v>
      </c>
      <c r="AX106" s="77">
        <f t="shared" si="110"/>
        <v>900</v>
      </c>
      <c r="AY106" s="77">
        <f t="shared" si="110"/>
        <v>1178</v>
      </c>
      <c r="AZ106" s="77">
        <f t="shared" si="110"/>
        <v>502</v>
      </c>
      <c r="BA106" s="77">
        <f t="shared" si="110"/>
        <v>0</v>
      </c>
      <c r="BB106" s="77">
        <f t="shared" si="110"/>
        <v>1499</v>
      </c>
      <c r="BC106" s="77">
        <f t="shared" si="110"/>
        <v>782</v>
      </c>
      <c r="BD106" s="77">
        <f t="shared" si="110"/>
        <v>801</v>
      </c>
      <c r="BE106" s="77">
        <f t="shared" si="110"/>
        <v>638</v>
      </c>
      <c r="BF106" s="77">
        <f t="shared" si="110"/>
        <v>2062</v>
      </c>
      <c r="BG106" s="77">
        <f t="shared" si="110"/>
        <v>864</v>
      </c>
      <c r="BH106" s="77">
        <f t="shared" si="110"/>
        <v>264</v>
      </c>
      <c r="BI106" s="77">
        <f t="shared" si="110"/>
        <v>1900</v>
      </c>
      <c r="BJ106" s="77">
        <f t="shared" si="110"/>
        <v>1532</v>
      </c>
      <c r="BK106" s="77">
        <f t="shared" si="110"/>
        <v>1863</v>
      </c>
      <c r="BL106" s="77">
        <f t="shared" si="110"/>
        <v>854</v>
      </c>
    </row>
    <row r="107" ht="13.5" customHeight="1">
      <c r="A107" s="80">
        <v>45402.0</v>
      </c>
      <c r="B107" s="68" t="s">
        <v>74</v>
      </c>
      <c r="C107" s="55"/>
      <c r="D107" s="69" t="s">
        <v>33</v>
      </c>
      <c r="E107" s="77">
        <f t="shared" si="2"/>
        <v>1204</v>
      </c>
      <c r="F107" s="71">
        <v>3.0</v>
      </c>
      <c r="G107" s="71">
        <v>24.0</v>
      </c>
      <c r="H107" s="72">
        <f t="shared" si="3"/>
        <v>33</v>
      </c>
      <c r="I107" s="55"/>
      <c r="J107" s="73" t="s">
        <v>38</v>
      </c>
      <c r="K107" s="77">
        <f t="shared" si="4"/>
        <v>1178</v>
      </c>
      <c r="L107" s="74">
        <v>0.0</v>
      </c>
      <c r="M107" s="74">
        <v>25.0</v>
      </c>
      <c r="N107" s="72">
        <f t="shared" si="5"/>
        <v>25</v>
      </c>
      <c r="O107" s="55"/>
      <c r="P107" s="62" t="s">
        <v>72</v>
      </c>
      <c r="Q107" s="55"/>
      <c r="R107" s="75">
        <f>MIN(Rules!$E$2,(MAX(H107/N107,N107/H107)))</f>
        <v>1.32</v>
      </c>
      <c r="S107" s="75">
        <f>VLOOKUP(B107,Rules!A:B,2,FALSE)</f>
        <v>50</v>
      </c>
      <c r="T107" s="55"/>
      <c r="U107" s="76">
        <f>1/(10^(-(E107+(IF(P107="Y",Rules!$I$2,0))-K107)/Rules!$E$12)+1)</f>
        <v>0.6922181615</v>
      </c>
      <c r="V107" s="75">
        <f t="shared" si="6"/>
        <v>20</v>
      </c>
      <c r="W107" s="75">
        <f t="shared" si="7"/>
        <v>-20</v>
      </c>
      <c r="X107" s="55"/>
      <c r="Y107" s="55"/>
      <c r="Z107" s="55"/>
      <c r="AA107" s="77">
        <f t="shared" ref="AA107:BL107" si="111">IF($D107=AA$1,$E107+$V107,(IF($J107=AA$1,$K107+$W107,AA106)))</f>
        <v>1515</v>
      </c>
      <c r="AB107" s="77">
        <f t="shared" si="111"/>
        <v>599</v>
      </c>
      <c r="AC107" s="77">
        <f t="shared" si="111"/>
        <v>1473</v>
      </c>
      <c r="AD107" s="77">
        <f t="shared" si="111"/>
        <v>306</v>
      </c>
      <c r="AE107" s="77">
        <f t="shared" si="111"/>
        <v>2194</v>
      </c>
      <c r="AF107" s="77">
        <f t="shared" si="111"/>
        <v>2114</v>
      </c>
      <c r="AG107" s="77">
        <f t="shared" si="111"/>
        <v>1198</v>
      </c>
      <c r="AH107" s="77">
        <f t="shared" si="111"/>
        <v>1021</v>
      </c>
      <c r="AI107" s="77">
        <f t="shared" si="111"/>
        <v>1224</v>
      </c>
      <c r="AJ107" s="77">
        <f t="shared" si="111"/>
        <v>1835</v>
      </c>
      <c r="AK107" s="77">
        <f t="shared" si="111"/>
        <v>517</v>
      </c>
      <c r="AL107" s="77">
        <f t="shared" si="111"/>
        <v>717</v>
      </c>
      <c r="AM107" s="77">
        <f t="shared" si="111"/>
        <v>2127</v>
      </c>
      <c r="AN107" s="77">
        <f t="shared" si="111"/>
        <v>1291</v>
      </c>
      <c r="AO107" s="77">
        <f t="shared" si="111"/>
        <v>1275</v>
      </c>
      <c r="AP107" s="77">
        <f t="shared" si="111"/>
        <v>2181</v>
      </c>
      <c r="AQ107" s="77">
        <f t="shared" si="111"/>
        <v>215</v>
      </c>
      <c r="AR107" s="77">
        <f t="shared" si="111"/>
        <v>1578</v>
      </c>
      <c r="AS107" s="77">
        <f t="shared" si="111"/>
        <v>251</v>
      </c>
      <c r="AT107" s="77">
        <f t="shared" si="111"/>
        <v>2368</v>
      </c>
      <c r="AU107" s="77">
        <f t="shared" si="111"/>
        <v>974</v>
      </c>
      <c r="AV107" s="77">
        <f t="shared" si="111"/>
        <v>396</v>
      </c>
      <c r="AW107" s="77">
        <f t="shared" si="111"/>
        <v>446</v>
      </c>
      <c r="AX107" s="77">
        <f t="shared" si="111"/>
        <v>900</v>
      </c>
      <c r="AY107" s="77">
        <f t="shared" si="111"/>
        <v>1158</v>
      </c>
      <c r="AZ107" s="77">
        <f t="shared" si="111"/>
        <v>502</v>
      </c>
      <c r="BA107" s="77">
        <f t="shared" si="111"/>
        <v>0</v>
      </c>
      <c r="BB107" s="77">
        <f t="shared" si="111"/>
        <v>1499</v>
      </c>
      <c r="BC107" s="77">
        <f t="shared" si="111"/>
        <v>782</v>
      </c>
      <c r="BD107" s="77">
        <f t="shared" si="111"/>
        <v>801</v>
      </c>
      <c r="BE107" s="77">
        <f t="shared" si="111"/>
        <v>638</v>
      </c>
      <c r="BF107" s="77">
        <f t="shared" si="111"/>
        <v>2062</v>
      </c>
      <c r="BG107" s="77">
        <f t="shared" si="111"/>
        <v>864</v>
      </c>
      <c r="BH107" s="77">
        <f t="shared" si="111"/>
        <v>264</v>
      </c>
      <c r="BI107" s="77">
        <f t="shared" si="111"/>
        <v>1900</v>
      </c>
      <c r="BJ107" s="77">
        <f t="shared" si="111"/>
        <v>1532</v>
      </c>
      <c r="BK107" s="77">
        <f t="shared" si="111"/>
        <v>1863</v>
      </c>
      <c r="BL107" s="77">
        <f t="shared" si="111"/>
        <v>854</v>
      </c>
    </row>
    <row r="108" ht="13.5" customHeight="1">
      <c r="A108" s="80">
        <v>45402.0</v>
      </c>
      <c r="B108" s="68" t="s">
        <v>74</v>
      </c>
      <c r="C108" s="55"/>
      <c r="D108" s="69" t="s">
        <v>35</v>
      </c>
      <c r="E108" s="77">
        <f t="shared" si="2"/>
        <v>1198</v>
      </c>
      <c r="F108" s="71">
        <v>2.0</v>
      </c>
      <c r="G108" s="71">
        <v>26.0</v>
      </c>
      <c r="H108" s="72">
        <f t="shared" si="3"/>
        <v>32</v>
      </c>
      <c r="I108" s="55"/>
      <c r="J108" s="73" t="s">
        <v>42</v>
      </c>
      <c r="K108" s="77">
        <f t="shared" si="4"/>
        <v>864</v>
      </c>
      <c r="L108" s="74">
        <v>0.0</v>
      </c>
      <c r="M108" s="74">
        <v>13.0</v>
      </c>
      <c r="N108" s="72">
        <f t="shared" si="5"/>
        <v>13</v>
      </c>
      <c r="O108" s="55"/>
      <c r="P108" s="62" t="s">
        <v>72</v>
      </c>
      <c r="Q108" s="55"/>
      <c r="R108" s="75">
        <f>MIN(Rules!$E$2,(MAX(H108/N108,N108/H108)))</f>
        <v>2</v>
      </c>
      <c r="S108" s="75">
        <f>VLOOKUP(B108,Rules!A:B,2,FALSE)</f>
        <v>50</v>
      </c>
      <c r="T108" s="55"/>
      <c r="U108" s="76">
        <f>1/(10^(-(E108+(IF(P108="Y",Rules!$I$2,0))-K108)/Rules!$E$12)+1)</f>
        <v>0.9028150955</v>
      </c>
      <c r="V108" s="75">
        <f t="shared" si="6"/>
        <v>10</v>
      </c>
      <c r="W108" s="75">
        <f t="shared" si="7"/>
        <v>-10</v>
      </c>
      <c r="X108" s="55"/>
      <c r="Y108" s="55"/>
      <c r="Z108" s="55"/>
      <c r="AA108" s="77">
        <f t="shared" ref="AA108:BL108" si="112">IF($D108=AA$1,$E108+$V108,(IF($J108=AA$1,$K108+$W108,AA107)))</f>
        <v>1515</v>
      </c>
      <c r="AB108" s="77">
        <f t="shared" si="112"/>
        <v>599</v>
      </c>
      <c r="AC108" s="77">
        <f t="shared" si="112"/>
        <v>1473</v>
      </c>
      <c r="AD108" s="77">
        <f t="shared" si="112"/>
        <v>306</v>
      </c>
      <c r="AE108" s="77">
        <f t="shared" si="112"/>
        <v>2194</v>
      </c>
      <c r="AF108" s="77">
        <f t="shared" si="112"/>
        <v>2114</v>
      </c>
      <c r="AG108" s="77">
        <f t="shared" si="112"/>
        <v>1208</v>
      </c>
      <c r="AH108" s="77">
        <f t="shared" si="112"/>
        <v>1021</v>
      </c>
      <c r="AI108" s="77">
        <f t="shared" si="112"/>
        <v>1224</v>
      </c>
      <c r="AJ108" s="77">
        <f t="shared" si="112"/>
        <v>1835</v>
      </c>
      <c r="AK108" s="77">
        <f t="shared" si="112"/>
        <v>517</v>
      </c>
      <c r="AL108" s="77">
        <f t="shared" si="112"/>
        <v>717</v>
      </c>
      <c r="AM108" s="77">
        <f t="shared" si="112"/>
        <v>2127</v>
      </c>
      <c r="AN108" s="77">
        <f t="shared" si="112"/>
        <v>1291</v>
      </c>
      <c r="AO108" s="77">
        <f t="shared" si="112"/>
        <v>1275</v>
      </c>
      <c r="AP108" s="77">
        <f t="shared" si="112"/>
        <v>2181</v>
      </c>
      <c r="AQ108" s="77">
        <f t="shared" si="112"/>
        <v>215</v>
      </c>
      <c r="AR108" s="77">
        <f t="shared" si="112"/>
        <v>1578</v>
      </c>
      <c r="AS108" s="77">
        <f t="shared" si="112"/>
        <v>251</v>
      </c>
      <c r="AT108" s="77">
        <f t="shared" si="112"/>
        <v>2368</v>
      </c>
      <c r="AU108" s="77">
        <f t="shared" si="112"/>
        <v>974</v>
      </c>
      <c r="AV108" s="77">
        <f t="shared" si="112"/>
        <v>396</v>
      </c>
      <c r="AW108" s="77">
        <f t="shared" si="112"/>
        <v>446</v>
      </c>
      <c r="AX108" s="77">
        <f t="shared" si="112"/>
        <v>900</v>
      </c>
      <c r="AY108" s="77">
        <f t="shared" si="112"/>
        <v>1158</v>
      </c>
      <c r="AZ108" s="77">
        <f t="shared" si="112"/>
        <v>502</v>
      </c>
      <c r="BA108" s="77">
        <f t="shared" si="112"/>
        <v>0</v>
      </c>
      <c r="BB108" s="77">
        <f t="shared" si="112"/>
        <v>1499</v>
      </c>
      <c r="BC108" s="77">
        <f t="shared" si="112"/>
        <v>782</v>
      </c>
      <c r="BD108" s="77">
        <f t="shared" si="112"/>
        <v>801</v>
      </c>
      <c r="BE108" s="77">
        <f t="shared" si="112"/>
        <v>638</v>
      </c>
      <c r="BF108" s="77">
        <f t="shared" si="112"/>
        <v>2062</v>
      </c>
      <c r="BG108" s="77">
        <f t="shared" si="112"/>
        <v>854</v>
      </c>
      <c r="BH108" s="77">
        <f t="shared" si="112"/>
        <v>264</v>
      </c>
      <c r="BI108" s="77">
        <f t="shared" si="112"/>
        <v>1900</v>
      </c>
      <c r="BJ108" s="77">
        <f t="shared" si="112"/>
        <v>1532</v>
      </c>
      <c r="BK108" s="77">
        <f t="shared" si="112"/>
        <v>1863</v>
      </c>
      <c r="BL108" s="77">
        <f t="shared" si="112"/>
        <v>854</v>
      </c>
    </row>
    <row r="109" ht="13.5" customHeight="1">
      <c r="A109" s="80">
        <v>45402.0</v>
      </c>
      <c r="B109" s="68" t="s">
        <v>74</v>
      </c>
      <c r="C109" s="55"/>
      <c r="D109" s="69" t="s">
        <v>36</v>
      </c>
      <c r="E109" s="77">
        <f t="shared" si="2"/>
        <v>974</v>
      </c>
      <c r="F109" s="71">
        <v>4.0</v>
      </c>
      <c r="G109" s="71">
        <v>26.0</v>
      </c>
      <c r="H109" s="72">
        <f t="shared" si="3"/>
        <v>38</v>
      </c>
      <c r="I109" s="55"/>
      <c r="J109" s="73" t="s">
        <v>44</v>
      </c>
      <c r="K109" s="77">
        <f t="shared" si="4"/>
        <v>801</v>
      </c>
      <c r="L109" s="74">
        <v>0.0</v>
      </c>
      <c r="M109" s="74">
        <v>12.0</v>
      </c>
      <c r="N109" s="72">
        <f t="shared" si="5"/>
        <v>12</v>
      </c>
      <c r="O109" s="55"/>
      <c r="P109" s="62" t="s">
        <v>72</v>
      </c>
      <c r="Q109" s="55"/>
      <c r="R109" s="75">
        <f>MIN(Rules!$E$2,(MAX(H109/N109,N109/H109)))</f>
        <v>2</v>
      </c>
      <c r="S109" s="75">
        <f>VLOOKUP(B109,Rules!A:B,2,FALSE)</f>
        <v>50</v>
      </c>
      <c r="T109" s="55"/>
      <c r="U109" s="76">
        <f>1/(10^(-(E109+(IF(P109="Y",Rules!$I$2,0))-K109)/Rules!$E$12)+1)</f>
        <v>0.8156982252</v>
      </c>
      <c r="V109" s="75">
        <f t="shared" si="6"/>
        <v>18</v>
      </c>
      <c r="W109" s="75">
        <f t="shared" si="7"/>
        <v>-18</v>
      </c>
      <c r="X109" s="55"/>
      <c r="Y109" s="55"/>
      <c r="Z109" s="55"/>
      <c r="AA109" s="77">
        <f t="shared" ref="AA109:BL109" si="113">IF($D109=AA$1,$E109+$V109,(IF($J109=AA$1,$K109+$W109,AA108)))</f>
        <v>1515</v>
      </c>
      <c r="AB109" s="77">
        <f t="shared" si="113"/>
        <v>599</v>
      </c>
      <c r="AC109" s="77">
        <f t="shared" si="113"/>
        <v>1473</v>
      </c>
      <c r="AD109" s="77">
        <f t="shared" si="113"/>
        <v>306</v>
      </c>
      <c r="AE109" s="77">
        <f t="shared" si="113"/>
        <v>2194</v>
      </c>
      <c r="AF109" s="77">
        <f t="shared" si="113"/>
        <v>2114</v>
      </c>
      <c r="AG109" s="77">
        <f t="shared" si="113"/>
        <v>1208</v>
      </c>
      <c r="AH109" s="77">
        <f t="shared" si="113"/>
        <v>1021</v>
      </c>
      <c r="AI109" s="77">
        <f t="shared" si="113"/>
        <v>1224</v>
      </c>
      <c r="AJ109" s="77">
        <f t="shared" si="113"/>
        <v>1835</v>
      </c>
      <c r="AK109" s="77">
        <f t="shared" si="113"/>
        <v>517</v>
      </c>
      <c r="AL109" s="77">
        <f t="shared" si="113"/>
        <v>717</v>
      </c>
      <c r="AM109" s="77">
        <f t="shared" si="113"/>
        <v>2127</v>
      </c>
      <c r="AN109" s="77">
        <f t="shared" si="113"/>
        <v>1291</v>
      </c>
      <c r="AO109" s="77">
        <f t="shared" si="113"/>
        <v>1275</v>
      </c>
      <c r="AP109" s="77">
        <f t="shared" si="113"/>
        <v>2181</v>
      </c>
      <c r="AQ109" s="77">
        <f t="shared" si="113"/>
        <v>215</v>
      </c>
      <c r="AR109" s="77">
        <f t="shared" si="113"/>
        <v>1578</v>
      </c>
      <c r="AS109" s="77">
        <f t="shared" si="113"/>
        <v>251</v>
      </c>
      <c r="AT109" s="77">
        <f t="shared" si="113"/>
        <v>2368</v>
      </c>
      <c r="AU109" s="77">
        <f t="shared" si="113"/>
        <v>992</v>
      </c>
      <c r="AV109" s="77">
        <f t="shared" si="113"/>
        <v>396</v>
      </c>
      <c r="AW109" s="77">
        <f t="shared" si="113"/>
        <v>446</v>
      </c>
      <c r="AX109" s="77">
        <f t="shared" si="113"/>
        <v>900</v>
      </c>
      <c r="AY109" s="77">
        <f t="shared" si="113"/>
        <v>1158</v>
      </c>
      <c r="AZ109" s="77">
        <f t="shared" si="113"/>
        <v>502</v>
      </c>
      <c r="BA109" s="77">
        <f t="shared" si="113"/>
        <v>0</v>
      </c>
      <c r="BB109" s="77">
        <f t="shared" si="113"/>
        <v>1499</v>
      </c>
      <c r="BC109" s="77">
        <f t="shared" si="113"/>
        <v>782</v>
      </c>
      <c r="BD109" s="77">
        <f t="shared" si="113"/>
        <v>783</v>
      </c>
      <c r="BE109" s="77">
        <f t="shared" si="113"/>
        <v>638</v>
      </c>
      <c r="BF109" s="77">
        <f t="shared" si="113"/>
        <v>2062</v>
      </c>
      <c r="BG109" s="77">
        <f t="shared" si="113"/>
        <v>854</v>
      </c>
      <c r="BH109" s="77">
        <f t="shared" si="113"/>
        <v>264</v>
      </c>
      <c r="BI109" s="77">
        <f t="shared" si="113"/>
        <v>1900</v>
      </c>
      <c r="BJ109" s="77">
        <f t="shared" si="113"/>
        <v>1532</v>
      </c>
      <c r="BK109" s="77">
        <f t="shared" si="113"/>
        <v>1863</v>
      </c>
      <c r="BL109" s="77">
        <f t="shared" si="113"/>
        <v>854</v>
      </c>
    </row>
    <row r="110" ht="13.5" customHeight="1">
      <c r="A110" s="80">
        <v>45402.0</v>
      </c>
      <c r="B110" s="68" t="s">
        <v>74</v>
      </c>
      <c r="C110" s="55"/>
      <c r="D110" s="69" t="s">
        <v>51</v>
      </c>
      <c r="E110" s="77">
        <f t="shared" si="2"/>
        <v>502</v>
      </c>
      <c r="F110" s="71">
        <v>0.0</v>
      </c>
      <c r="G110" s="71">
        <v>16.0</v>
      </c>
      <c r="H110" s="72">
        <f t="shared" si="3"/>
        <v>16</v>
      </c>
      <c r="I110" s="55"/>
      <c r="J110" s="73" t="s">
        <v>41</v>
      </c>
      <c r="K110" s="77">
        <f t="shared" si="4"/>
        <v>782</v>
      </c>
      <c r="L110" s="74">
        <v>4.0</v>
      </c>
      <c r="M110" s="74">
        <v>17.0</v>
      </c>
      <c r="N110" s="72">
        <f t="shared" si="5"/>
        <v>29</v>
      </c>
      <c r="O110" s="55"/>
      <c r="P110" s="62" t="s">
        <v>72</v>
      </c>
      <c r="Q110" s="55"/>
      <c r="R110" s="75">
        <f>MIN(Rules!$E$2,(MAX(H110/N110,N110/H110)))</f>
        <v>1.8125</v>
      </c>
      <c r="S110" s="75">
        <f>VLOOKUP(B110,Rules!A:B,2,FALSE)</f>
        <v>50</v>
      </c>
      <c r="T110" s="55"/>
      <c r="U110" s="76">
        <f>1/(10^(-(E110+(IF(P110="Y",Rules!$I$2,0))-K110)/Rules!$E$12)+1)</f>
        <v>0.3546475496</v>
      </c>
      <c r="V110" s="75">
        <f t="shared" si="6"/>
        <v>-32</v>
      </c>
      <c r="W110" s="75">
        <f t="shared" si="7"/>
        <v>32</v>
      </c>
      <c r="X110" s="55"/>
      <c r="Y110" s="55"/>
      <c r="Z110" s="55"/>
      <c r="AA110" s="77">
        <f t="shared" ref="AA110:BL110" si="114">IF($D110=AA$1,$E110+$V110,(IF($J110=AA$1,$K110+$W110,AA109)))</f>
        <v>1515</v>
      </c>
      <c r="AB110" s="77">
        <f t="shared" si="114"/>
        <v>599</v>
      </c>
      <c r="AC110" s="77">
        <f t="shared" si="114"/>
        <v>1473</v>
      </c>
      <c r="AD110" s="77">
        <f t="shared" si="114"/>
        <v>306</v>
      </c>
      <c r="AE110" s="77">
        <f t="shared" si="114"/>
        <v>2194</v>
      </c>
      <c r="AF110" s="77">
        <f t="shared" si="114"/>
        <v>2114</v>
      </c>
      <c r="AG110" s="77">
        <f t="shared" si="114"/>
        <v>1208</v>
      </c>
      <c r="AH110" s="77">
        <f t="shared" si="114"/>
        <v>1021</v>
      </c>
      <c r="AI110" s="77">
        <f t="shared" si="114"/>
        <v>1224</v>
      </c>
      <c r="AJ110" s="77">
        <f t="shared" si="114"/>
        <v>1835</v>
      </c>
      <c r="AK110" s="77">
        <f t="shared" si="114"/>
        <v>517</v>
      </c>
      <c r="AL110" s="77">
        <f t="shared" si="114"/>
        <v>717</v>
      </c>
      <c r="AM110" s="77">
        <f t="shared" si="114"/>
        <v>2127</v>
      </c>
      <c r="AN110" s="77">
        <f t="shared" si="114"/>
        <v>1291</v>
      </c>
      <c r="AO110" s="77">
        <f t="shared" si="114"/>
        <v>1275</v>
      </c>
      <c r="AP110" s="77">
        <f t="shared" si="114"/>
        <v>2181</v>
      </c>
      <c r="AQ110" s="77">
        <f t="shared" si="114"/>
        <v>215</v>
      </c>
      <c r="AR110" s="77">
        <f t="shared" si="114"/>
        <v>1578</v>
      </c>
      <c r="AS110" s="77">
        <f t="shared" si="114"/>
        <v>251</v>
      </c>
      <c r="AT110" s="77">
        <f t="shared" si="114"/>
        <v>2368</v>
      </c>
      <c r="AU110" s="77">
        <f t="shared" si="114"/>
        <v>992</v>
      </c>
      <c r="AV110" s="77">
        <f t="shared" si="114"/>
        <v>396</v>
      </c>
      <c r="AW110" s="77">
        <f t="shared" si="114"/>
        <v>446</v>
      </c>
      <c r="AX110" s="77">
        <f t="shared" si="114"/>
        <v>900</v>
      </c>
      <c r="AY110" s="77">
        <f t="shared" si="114"/>
        <v>1158</v>
      </c>
      <c r="AZ110" s="77">
        <f t="shared" si="114"/>
        <v>470</v>
      </c>
      <c r="BA110" s="77">
        <f t="shared" si="114"/>
        <v>0</v>
      </c>
      <c r="BB110" s="77">
        <f t="shared" si="114"/>
        <v>1499</v>
      </c>
      <c r="BC110" s="77">
        <f t="shared" si="114"/>
        <v>814</v>
      </c>
      <c r="BD110" s="77">
        <f t="shared" si="114"/>
        <v>783</v>
      </c>
      <c r="BE110" s="77">
        <f t="shared" si="114"/>
        <v>638</v>
      </c>
      <c r="BF110" s="77">
        <f t="shared" si="114"/>
        <v>2062</v>
      </c>
      <c r="BG110" s="77">
        <f t="shared" si="114"/>
        <v>854</v>
      </c>
      <c r="BH110" s="77">
        <f t="shared" si="114"/>
        <v>264</v>
      </c>
      <c r="BI110" s="77">
        <f t="shared" si="114"/>
        <v>1900</v>
      </c>
      <c r="BJ110" s="77">
        <f t="shared" si="114"/>
        <v>1532</v>
      </c>
      <c r="BK110" s="77">
        <f t="shared" si="114"/>
        <v>1863</v>
      </c>
      <c r="BL110" s="77">
        <f t="shared" si="114"/>
        <v>854</v>
      </c>
    </row>
    <row r="111" ht="13.5" customHeight="1">
      <c r="A111" s="80">
        <v>45402.0</v>
      </c>
      <c r="B111" s="68" t="s">
        <v>74</v>
      </c>
      <c r="C111" s="55"/>
      <c r="D111" s="69" t="s">
        <v>37</v>
      </c>
      <c r="E111" s="77">
        <f t="shared" si="2"/>
        <v>1021</v>
      </c>
      <c r="F111" s="71">
        <v>0.0</v>
      </c>
      <c r="G111" s="71">
        <v>21.0</v>
      </c>
      <c r="H111" s="72">
        <f t="shared" si="3"/>
        <v>21</v>
      </c>
      <c r="I111" s="55"/>
      <c r="J111" s="73" t="s">
        <v>39</v>
      </c>
      <c r="K111" s="77">
        <f t="shared" si="4"/>
        <v>900</v>
      </c>
      <c r="L111" s="74">
        <v>0.0</v>
      </c>
      <c r="M111" s="74">
        <v>14.0</v>
      </c>
      <c r="N111" s="72">
        <f t="shared" si="5"/>
        <v>14</v>
      </c>
      <c r="O111" s="55"/>
      <c r="P111" s="62" t="s">
        <v>72</v>
      </c>
      <c r="Q111" s="55"/>
      <c r="R111" s="75">
        <f>MIN(Rules!$E$2,(MAX(H111/N111,N111/H111)))</f>
        <v>1.5</v>
      </c>
      <c r="S111" s="75">
        <f>VLOOKUP(B111,Rules!A:B,2,FALSE)</f>
        <v>50</v>
      </c>
      <c r="T111" s="55"/>
      <c r="U111" s="76">
        <f>1/(10^(-(E111+(IF(P111="Y",Rules!$I$2,0))-K111)/Rules!$E$12)+1)</f>
        <v>0.7769536538</v>
      </c>
      <c r="V111" s="75">
        <f t="shared" si="6"/>
        <v>17</v>
      </c>
      <c r="W111" s="75">
        <f t="shared" si="7"/>
        <v>-17</v>
      </c>
      <c r="X111" s="55"/>
      <c r="Y111" s="55"/>
      <c r="Z111" s="55"/>
      <c r="AA111" s="77">
        <f t="shared" ref="AA111:BL111" si="115">IF($D111=AA$1,$E111+$V111,(IF($J111=AA$1,$K111+$W111,AA110)))</f>
        <v>1515</v>
      </c>
      <c r="AB111" s="77">
        <f t="shared" si="115"/>
        <v>599</v>
      </c>
      <c r="AC111" s="77">
        <f t="shared" si="115"/>
        <v>1473</v>
      </c>
      <c r="AD111" s="77">
        <f t="shared" si="115"/>
        <v>306</v>
      </c>
      <c r="AE111" s="77">
        <f t="shared" si="115"/>
        <v>2194</v>
      </c>
      <c r="AF111" s="77">
        <f t="shared" si="115"/>
        <v>2114</v>
      </c>
      <c r="AG111" s="77">
        <f t="shared" si="115"/>
        <v>1208</v>
      </c>
      <c r="AH111" s="77">
        <f t="shared" si="115"/>
        <v>1038</v>
      </c>
      <c r="AI111" s="77">
        <f t="shared" si="115"/>
        <v>1224</v>
      </c>
      <c r="AJ111" s="77">
        <f t="shared" si="115"/>
        <v>1835</v>
      </c>
      <c r="AK111" s="77">
        <f t="shared" si="115"/>
        <v>517</v>
      </c>
      <c r="AL111" s="77">
        <f t="shared" si="115"/>
        <v>717</v>
      </c>
      <c r="AM111" s="77">
        <f t="shared" si="115"/>
        <v>2127</v>
      </c>
      <c r="AN111" s="77">
        <f t="shared" si="115"/>
        <v>1291</v>
      </c>
      <c r="AO111" s="77">
        <f t="shared" si="115"/>
        <v>1275</v>
      </c>
      <c r="AP111" s="77">
        <f t="shared" si="115"/>
        <v>2181</v>
      </c>
      <c r="AQ111" s="77">
        <f t="shared" si="115"/>
        <v>215</v>
      </c>
      <c r="AR111" s="77">
        <f t="shared" si="115"/>
        <v>1578</v>
      </c>
      <c r="AS111" s="77">
        <f t="shared" si="115"/>
        <v>251</v>
      </c>
      <c r="AT111" s="77">
        <f t="shared" si="115"/>
        <v>2368</v>
      </c>
      <c r="AU111" s="77">
        <f t="shared" si="115"/>
        <v>992</v>
      </c>
      <c r="AV111" s="77">
        <f t="shared" si="115"/>
        <v>396</v>
      </c>
      <c r="AW111" s="77">
        <f t="shared" si="115"/>
        <v>446</v>
      </c>
      <c r="AX111" s="77">
        <f t="shared" si="115"/>
        <v>883</v>
      </c>
      <c r="AY111" s="77">
        <f t="shared" si="115"/>
        <v>1158</v>
      </c>
      <c r="AZ111" s="77">
        <f t="shared" si="115"/>
        <v>470</v>
      </c>
      <c r="BA111" s="77">
        <f t="shared" si="115"/>
        <v>0</v>
      </c>
      <c r="BB111" s="77">
        <f t="shared" si="115"/>
        <v>1499</v>
      </c>
      <c r="BC111" s="77">
        <f t="shared" si="115"/>
        <v>814</v>
      </c>
      <c r="BD111" s="77">
        <f t="shared" si="115"/>
        <v>783</v>
      </c>
      <c r="BE111" s="77">
        <f t="shared" si="115"/>
        <v>638</v>
      </c>
      <c r="BF111" s="77">
        <f t="shared" si="115"/>
        <v>2062</v>
      </c>
      <c r="BG111" s="77">
        <f t="shared" si="115"/>
        <v>854</v>
      </c>
      <c r="BH111" s="77">
        <f t="shared" si="115"/>
        <v>264</v>
      </c>
      <c r="BI111" s="77">
        <f t="shared" si="115"/>
        <v>1900</v>
      </c>
      <c r="BJ111" s="77">
        <f t="shared" si="115"/>
        <v>1532</v>
      </c>
      <c r="BK111" s="77">
        <f t="shared" si="115"/>
        <v>1863</v>
      </c>
      <c r="BL111" s="77">
        <f t="shared" si="115"/>
        <v>854</v>
      </c>
    </row>
    <row r="112" ht="13.5" customHeight="1">
      <c r="A112" s="80">
        <v>45402.0</v>
      </c>
      <c r="B112" s="68" t="s">
        <v>74</v>
      </c>
      <c r="C112" s="55"/>
      <c r="D112" s="69" t="s">
        <v>48</v>
      </c>
      <c r="E112" s="77">
        <f t="shared" si="2"/>
        <v>517</v>
      </c>
      <c r="F112" s="71">
        <v>5.0</v>
      </c>
      <c r="G112" s="71">
        <v>12.0</v>
      </c>
      <c r="H112" s="72">
        <f t="shared" si="3"/>
        <v>27</v>
      </c>
      <c r="I112" s="55"/>
      <c r="J112" s="73" t="s">
        <v>49</v>
      </c>
      <c r="K112" s="77">
        <f t="shared" si="4"/>
        <v>306</v>
      </c>
      <c r="L112" s="74">
        <v>3.0</v>
      </c>
      <c r="M112" s="74">
        <v>18.0</v>
      </c>
      <c r="N112" s="72">
        <f t="shared" si="5"/>
        <v>27</v>
      </c>
      <c r="O112" s="55"/>
      <c r="P112" s="62" t="s">
        <v>72</v>
      </c>
      <c r="Q112" s="55"/>
      <c r="R112" s="75">
        <f>MIN(Rules!$E$2,(MAX(H112/N112,N112/H112)))</f>
        <v>1</v>
      </c>
      <c r="S112" s="75">
        <f>VLOOKUP(B112,Rules!A:B,2,FALSE)</f>
        <v>50</v>
      </c>
      <c r="T112" s="55"/>
      <c r="U112" s="76">
        <f>1/(10^(-(E112+(IF(P112="Y",Rules!$I$2,0))-K112)/Rules!$E$12)+1)</f>
        <v>0.8405688151</v>
      </c>
      <c r="V112" s="75">
        <f t="shared" si="6"/>
        <v>-17</v>
      </c>
      <c r="W112" s="75">
        <f t="shared" si="7"/>
        <v>17</v>
      </c>
      <c r="X112" s="55"/>
      <c r="Y112" s="55"/>
      <c r="Z112" s="55"/>
      <c r="AA112" s="77">
        <f t="shared" ref="AA112:BL112" si="116">IF($D112=AA$1,$E112+$V112,(IF($J112=AA$1,$K112+$W112,AA111)))</f>
        <v>1515</v>
      </c>
      <c r="AB112" s="77">
        <f t="shared" si="116"/>
        <v>599</v>
      </c>
      <c r="AC112" s="77">
        <f t="shared" si="116"/>
        <v>1473</v>
      </c>
      <c r="AD112" s="77">
        <f t="shared" si="116"/>
        <v>323</v>
      </c>
      <c r="AE112" s="77">
        <f t="shared" si="116"/>
        <v>2194</v>
      </c>
      <c r="AF112" s="77">
        <f t="shared" si="116"/>
        <v>2114</v>
      </c>
      <c r="AG112" s="77">
        <f t="shared" si="116"/>
        <v>1208</v>
      </c>
      <c r="AH112" s="77">
        <f t="shared" si="116"/>
        <v>1038</v>
      </c>
      <c r="AI112" s="77">
        <f t="shared" si="116"/>
        <v>1224</v>
      </c>
      <c r="AJ112" s="77">
        <f t="shared" si="116"/>
        <v>1835</v>
      </c>
      <c r="AK112" s="77">
        <f t="shared" si="116"/>
        <v>500</v>
      </c>
      <c r="AL112" s="77">
        <f t="shared" si="116"/>
        <v>717</v>
      </c>
      <c r="AM112" s="77">
        <f t="shared" si="116"/>
        <v>2127</v>
      </c>
      <c r="AN112" s="77">
        <f t="shared" si="116"/>
        <v>1291</v>
      </c>
      <c r="AO112" s="77">
        <f t="shared" si="116"/>
        <v>1275</v>
      </c>
      <c r="AP112" s="77">
        <f t="shared" si="116"/>
        <v>2181</v>
      </c>
      <c r="AQ112" s="77">
        <f t="shared" si="116"/>
        <v>215</v>
      </c>
      <c r="AR112" s="77">
        <f t="shared" si="116"/>
        <v>1578</v>
      </c>
      <c r="AS112" s="77">
        <f t="shared" si="116"/>
        <v>251</v>
      </c>
      <c r="AT112" s="77">
        <f t="shared" si="116"/>
        <v>2368</v>
      </c>
      <c r="AU112" s="77">
        <f t="shared" si="116"/>
        <v>992</v>
      </c>
      <c r="AV112" s="77">
        <f t="shared" si="116"/>
        <v>396</v>
      </c>
      <c r="AW112" s="77">
        <f t="shared" si="116"/>
        <v>446</v>
      </c>
      <c r="AX112" s="77">
        <f t="shared" si="116"/>
        <v>883</v>
      </c>
      <c r="AY112" s="77">
        <f t="shared" si="116"/>
        <v>1158</v>
      </c>
      <c r="AZ112" s="77">
        <f t="shared" si="116"/>
        <v>470</v>
      </c>
      <c r="BA112" s="77">
        <f t="shared" si="116"/>
        <v>0</v>
      </c>
      <c r="BB112" s="77">
        <f t="shared" si="116"/>
        <v>1499</v>
      </c>
      <c r="BC112" s="77">
        <f t="shared" si="116"/>
        <v>814</v>
      </c>
      <c r="BD112" s="77">
        <f t="shared" si="116"/>
        <v>783</v>
      </c>
      <c r="BE112" s="77">
        <f t="shared" si="116"/>
        <v>638</v>
      </c>
      <c r="BF112" s="77">
        <f t="shared" si="116"/>
        <v>2062</v>
      </c>
      <c r="BG112" s="77">
        <f t="shared" si="116"/>
        <v>854</v>
      </c>
      <c r="BH112" s="77">
        <f t="shared" si="116"/>
        <v>264</v>
      </c>
      <c r="BI112" s="77">
        <f t="shared" si="116"/>
        <v>1900</v>
      </c>
      <c r="BJ112" s="77">
        <f t="shared" si="116"/>
        <v>1532</v>
      </c>
      <c r="BK112" s="77">
        <f t="shared" si="116"/>
        <v>1863</v>
      </c>
      <c r="BL112" s="77">
        <f t="shared" si="116"/>
        <v>854</v>
      </c>
    </row>
    <row r="113" ht="13.5" customHeight="1">
      <c r="A113" s="80">
        <v>45402.0</v>
      </c>
      <c r="B113" s="68" t="s">
        <v>74</v>
      </c>
      <c r="C113" s="55"/>
      <c r="D113" s="69" t="s">
        <v>54</v>
      </c>
      <c r="E113" s="77">
        <f t="shared" si="2"/>
        <v>215</v>
      </c>
      <c r="F113" s="71">
        <v>1.0</v>
      </c>
      <c r="G113" s="71">
        <v>20.0</v>
      </c>
      <c r="H113" s="72">
        <f t="shared" si="3"/>
        <v>23</v>
      </c>
      <c r="I113" s="55"/>
      <c r="J113" s="73" t="s">
        <v>52</v>
      </c>
      <c r="K113" s="77">
        <f t="shared" si="4"/>
        <v>251</v>
      </c>
      <c r="L113" s="74">
        <v>2.0</v>
      </c>
      <c r="M113" s="74">
        <v>25.0</v>
      </c>
      <c r="N113" s="72">
        <f t="shared" si="5"/>
        <v>31</v>
      </c>
      <c r="O113" s="55"/>
      <c r="P113" s="62" t="s">
        <v>73</v>
      </c>
      <c r="Q113" s="55"/>
      <c r="R113" s="75">
        <f>MIN(Rules!$E$2,(MAX(H113/N113,N113/H113)))</f>
        <v>1.347826087</v>
      </c>
      <c r="S113" s="75">
        <f>VLOOKUP(B113,Rules!A:B,2,FALSE)</f>
        <v>50</v>
      </c>
      <c r="T113" s="55"/>
      <c r="U113" s="76">
        <f>1/(10^(-(E113+(IF(P113="Y",Rules!$I$2,0))-K113)/Rules!$E$12)+1)</f>
        <v>0.4586481381</v>
      </c>
      <c r="V113" s="75">
        <f t="shared" si="6"/>
        <v>-31</v>
      </c>
      <c r="W113" s="75">
        <f t="shared" si="7"/>
        <v>31</v>
      </c>
      <c r="X113" s="55"/>
      <c r="Y113" s="55"/>
      <c r="Z113" s="55"/>
      <c r="AA113" s="77">
        <f t="shared" ref="AA113:BL113" si="117">IF($D113=AA$1,$E113+$V113,(IF($J113=AA$1,$K113+$W113,AA112)))</f>
        <v>1515</v>
      </c>
      <c r="AB113" s="77">
        <f t="shared" si="117"/>
        <v>599</v>
      </c>
      <c r="AC113" s="77">
        <f t="shared" si="117"/>
        <v>1473</v>
      </c>
      <c r="AD113" s="77">
        <f t="shared" si="117"/>
        <v>323</v>
      </c>
      <c r="AE113" s="77">
        <f t="shared" si="117"/>
        <v>2194</v>
      </c>
      <c r="AF113" s="77">
        <f t="shared" si="117"/>
        <v>2114</v>
      </c>
      <c r="AG113" s="77">
        <f t="shared" si="117"/>
        <v>1208</v>
      </c>
      <c r="AH113" s="77">
        <f t="shared" si="117"/>
        <v>1038</v>
      </c>
      <c r="AI113" s="77">
        <f t="shared" si="117"/>
        <v>1224</v>
      </c>
      <c r="AJ113" s="77">
        <f t="shared" si="117"/>
        <v>1835</v>
      </c>
      <c r="AK113" s="77">
        <f t="shared" si="117"/>
        <v>500</v>
      </c>
      <c r="AL113" s="77">
        <f t="shared" si="117"/>
        <v>717</v>
      </c>
      <c r="AM113" s="77">
        <f t="shared" si="117"/>
        <v>2127</v>
      </c>
      <c r="AN113" s="77">
        <f t="shared" si="117"/>
        <v>1291</v>
      </c>
      <c r="AO113" s="77">
        <f t="shared" si="117"/>
        <v>1275</v>
      </c>
      <c r="AP113" s="77">
        <f t="shared" si="117"/>
        <v>2181</v>
      </c>
      <c r="AQ113" s="77">
        <f t="shared" si="117"/>
        <v>184</v>
      </c>
      <c r="AR113" s="77">
        <f t="shared" si="117"/>
        <v>1578</v>
      </c>
      <c r="AS113" s="77">
        <f t="shared" si="117"/>
        <v>282</v>
      </c>
      <c r="AT113" s="77">
        <f t="shared" si="117"/>
        <v>2368</v>
      </c>
      <c r="AU113" s="77">
        <f t="shared" si="117"/>
        <v>992</v>
      </c>
      <c r="AV113" s="77">
        <f t="shared" si="117"/>
        <v>396</v>
      </c>
      <c r="AW113" s="77">
        <f t="shared" si="117"/>
        <v>446</v>
      </c>
      <c r="AX113" s="77">
        <f t="shared" si="117"/>
        <v>883</v>
      </c>
      <c r="AY113" s="77">
        <f t="shared" si="117"/>
        <v>1158</v>
      </c>
      <c r="AZ113" s="77">
        <f t="shared" si="117"/>
        <v>470</v>
      </c>
      <c r="BA113" s="77">
        <f t="shared" si="117"/>
        <v>0</v>
      </c>
      <c r="BB113" s="77">
        <f t="shared" si="117"/>
        <v>1499</v>
      </c>
      <c r="BC113" s="77">
        <f t="shared" si="117"/>
        <v>814</v>
      </c>
      <c r="BD113" s="77">
        <f t="shared" si="117"/>
        <v>783</v>
      </c>
      <c r="BE113" s="77">
        <f t="shared" si="117"/>
        <v>638</v>
      </c>
      <c r="BF113" s="77">
        <f t="shared" si="117"/>
        <v>2062</v>
      </c>
      <c r="BG113" s="77">
        <f t="shared" si="117"/>
        <v>854</v>
      </c>
      <c r="BH113" s="77">
        <f t="shared" si="117"/>
        <v>264</v>
      </c>
      <c r="BI113" s="77">
        <f t="shared" si="117"/>
        <v>1900</v>
      </c>
      <c r="BJ113" s="77">
        <f t="shared" si="117"/>
        <v>1532</v>
      </c>
      <c r="BK113" s="77">
        <f t="shared" si="117"/>
        <v>1863</v>
      </c>
      <c r="BL113" s="77">
        <f t="shared" si="117"/>
        <v>854</v>
      </c>
    </row>
    <row r="114" ht="13.5" customHeight="1">
      <c r="A114" s="80">
        <v>45403.0</v>
      </c>
      <c r="B114" s="68" t="s">
        <v>75</v>
      </c>
      <c r="C114" s="55"/>
      <c r="D114" s="69" t="s">
        <v>25</v>
      </c>
      <c r="E114" s="77">
        <f t="shared" si="2"/>
        <v>1900</v>
      </c>
      <c r="F114" s="71">
        <v>2.0</v>
      </c>
      <c r="G114" s="71">
        <v>25.0</v>
      </c>
      <c r="H114" s="72">
        <f t="shared" si="3"/>
        <v>31</v>
      </c>
      <c r="I114" s="55"/>
      <c r="J114" s="73" t="s">
        <v>19</v>
      </c>
      <c r="K114" s="77">
        <f t="shared" si="4"/>
        <v>2114</v>
      </c>
      <c r="L114" s="74">
        <v>1.0</v>
      </c>
      <c r="M114" s="74">
        <v>25.0</v>
      </c>
      <c r="N114" s="72">
        <f t="shared" si="5"/>
        <v>28</v>
      </c>
      <c r="O114" s="55"/>
      <c r="P114" s="62" t="s">
        <v>72</v>
      </c>
      <c r="Q114" s="55"/>
      <c r="R114" s="75">
        <f>MIN(Rules!$E$2,(MAX(H114/N114,N114/H114)))</f>
        <v>1.107142857</v>
      </c>
      <c r="S114" s="75">
        <f>VLOOKUP(B114,Rules!A:B,2,FALSE)</f>
        <v>60</v>
      </c>
      <c r="T114" s="55"/>
      <c r="U114" s="76">
        <f>1/(10^(-(E114+(IF(P114="Y",Rules!$I$2,0))-K114)/Rules!$E$12)+1)</f>
        <v>0.4268460629</v>
      </c>
      <c r="V114" s="75">
        <f t="shared" si="6"/>
        <v>38</v>
      </c>
      <c r="W114" s="75">
        <f t="shared" si="7"/>
        <v>-38</v>
      </c>
      <c r="X114" s="55"/>
      <c r="Y114" s="55"/>
      <c r="Z114" s="55"/>
      <c r="AA114" s="77">
        <f t="shared" ref="AA114:BL114" si="118">IF($D114=AA$1,$E114+$V114,(IF($J114=AA$1,$K114+$W114,AA113)))</f>
        <v>1515</v>
      </c>
      <c r="AB114" s="77">
        <f t="shared" si="118"/>
        <v>599</v>
      </c>
      <c r="AC114" s="77">
        <f t="shared" si="118"/>
        <v>1473</v>
      </c>
      <c r="AD114" s="77">
        <f t="shared" si="118"/>
        <v>323</v>
      </c>
      <c r="AE114" s="77">
        <f t="shared" si="118"/>
        <v>2194</v>
      </c>
      <c r="AF114" s="77">
        <f t="shared" si="118"/>
        <v>2076</v>
      </c>
      <c r="AG114" s="77">
        <f t="shared" si="118"/>
        <v>1208</v>
      </c>
      <c r="AH114" s="77">
        <f t="shared" si="118"/>
        <v>1038</v>
      </c>
      <c r="AI114" s="77">
        <f t="shared" si="118"/>
        <v>1224</v>
      </c>
      <c r="AJ114" s="77">
        <f t="shared" si="118"/>
        <v>1835</v>
      </c>
      <c r="AK114" s="77">
        <f t="shared" si="118"/>
        <v>500</v>
      </c>
      <c r="AL114" s="77">
        <f t="shared" si="118"/>
        <v>717</v>
      </c>
      <c r="AM114" s="77">
        <f t="shared" si="118"/>
        <v>2127</v>
      </c>
      <c r="AN114" s="77">
        <f t="shared" si="118"/>
        <v>1291</v>
      </c>
      <c r="AO114" s="77">
        <f t="shared" si="118"/>
        <v>1275</v>
      </c>
      <c r="AP114" s="77">
        <f t="shared" si="118"/>
        <v>2181</v>
      </c>
      <c r="AQ114" s="77">
        <f t="shared" si="118"/>
        <v>184</v>
      </c>
      <c r="AR114" s="77">
        <f t="shared" si="118"/>
        <v>1578</v>
      </c>
      <c r="AS114" s="77">
        <f t="shared" si="118"/>
        <v>282</v>
      </c>
      <c r="AT114" s="77">
        <f t="shared" si="118"/>
        <v>2368</v>
      </c>
      <c r="AU114" s="77">
        <f t="shared" si="118"/>
        <v>992</v>
      </c>
      <c r="AV114" s="77">
        <f t="shared" si="118"/>
        <v>396</v>
      </c>
      <c r="AW114" s="77">
        <f t="shared" si="118"/>
        <v>446</v>
      </c>
      <c r="AX114" s="77">
        <f t="shared" si="118"/>
        <v>883</v>
      </c>
      <c r="AY114" s="77">
        <f t="shared" si="118"/>
        <v>1158</v>
      </c>
      <c r="AZ114" s="77">
        <f t="shared" si="118"/>
        <v>470</v>
      </c>
      <c r="BA114" s="77">
        <f t="shared" si="118"/>
        <v>0</v>
      </c>
      <c r="BB114" s="77">
        <f t="shared" si="118"/>
        <v>1499</v>
      </c>
      <c r="BC114" s="77">
        <f t="shared" si="118"/>
        <v>814</v>
      </c>
      <c r="BD114" s="77">
        <f t="shared" si="118"/>
        <v>783</v>
      </c>
      <c r="BE114" s="77">
        <f t="shared" si="118"/>
        <v>638</v>
      </c>
      <c r="BF114" s="77">
        <f t="shared" si="118"/>
        <v>2062</v>
      </c>
      <c r="BG114" s="77">
        <f t="shared" si="118"/>
        <v>854</v>
      </c>
      <c r="BH114" s="77">
        <f t="shared" si="118"/>
        <v>264</v>
      </c>
      <c r="BI114" s="77">
        <f t="shared" si="118"/>
        <v>1938</v>
      </c>
      <c r="BJ114" s="77">
        <f t="shared" si="118"/>
        <v>1532</v>
      </c>
      <c r="BK114" s="77">
        <f t="shared" si="118"/>
        <v>1863</v>
      </c>
      <c r="BL114" s="77">
        <f t="shared" si="118"/>
        <v>854</v>
      </c>
    </row>
    <row r="115" ht="13.5" customHeight="1">
      <c r="A115" s="80">
        <v>45403.0</v>
      </c>
      <c r="B115" s="68" t="s">
        <v>75</v>
      </c>
      <c r="C115" s="55"/>
      <c r="D115" s="69" t="s">
        <v>21</v>
      </c>
      <c r="E115" s="77">
        <f t="shared" si="2"/>
        <v>2194</v>
      </c>
      <c r="F115" s="71">
        <v>1.0</v>
      </c>
      <c r="G115" s="71">
        <v>18.0</v>
      </c>
      <c r="H115" s="72">
        <f t="shared" si="3"/>
        <v>21</v>
      </c>
      <c r="I115" s="55"/>
      <c r="J115" s="73" t="s">
        <v>20</v>
      </c>
      <c r="K115" s="77">
        <f t="shared" si="4"/>
        <v>2368</v>
      </c>
      <c r="L115" s="74">
        <v>3.0</v>
      </c>
      <c r="M115" s="74">
        <v>15.0</v>
      </c>
      <c r="N115" s="72">
        <f t="shared" si="5"/>
        <v>24</v>
      </c>
      <c r="O115" s="55"/>
      <c r="P115" s="62" t="s">
        <v>72</v>
      </c>
      <c r="Q115" s="55"/>
      <c r="R115" s="75">
        <f>MIN(Rules!$E$2,(MAX(H115/N115,N115/H115)))</f>
        <v>1.142857143</v>
      </c>
      <c r="S115" s="75">
        <f>VLOOKUP(B115,Rules!A:B,2,FALSE)</f>
        <v>60</v>
      </c>
      <c r="T115" s="55"/>
      <c r="U115" s="76">
        <f>1/(10^(-(E115+(IF(P115="Y",Rules!$I$2,0))-K115)/Rules!$E$12)+1)</f>
        <v>0.472397072</v>
      </c>
      <c r="V115" s="75">
        <f t="shared" si="6"/>
        <v>-32</v>
      </c>
      <c r="W115" s="75">
        <f t="shared" si="7"/>
        <v>32</v>
      </c>
      <c r="X115" s="55"/>
      <c r="Y115" s="55"/>
      <c r="Z115" s="55"/>
      <c r="AA115" s="77">
        <f t="shared" ref="AA115:BL115" si="119">IF($D115=AA$1,$E115+$V115,(IF($J115=AA$1,$K115+$W115,AA114)))</f>
        <v>1515</v>
      </c>
      <c r="AB115" s="77">
        <f t="shared" si="119"/>
        <v>599</v>
      </c>
      <c r="AC115" s="77">
        <f t="shared" si="119"/>
        <v>1473</v>
      </c>
      <c r="AD115" s="77">
        <f t="shared" si="119"/>
        <v>323</v>
      </c>
      <c r="AE115" s="77">
        <f t="shared" si="119"/>
        <v>2162</v>
      </c>
      <c r="AF115" s="77">
        <f t="shared" si="119"/>
        <v>2076</v>
      </c>
      <c r="AG115" s="77">
        <f t="shared" si="119"/>
        <v>1208</v>
      </c>
      <c r="AH115" s="77">
        <f t="shared" si="119"/>
        <v>1038</v>
      </c>
      <c r="AI115" s="77">
        <f t="shared" si="119"/>
        <v>1224</v>
      </c>
      <c r="AJ115" s="77">
        <f t="shared" si="119"/>
        <v>1835</v>
      </c>
      <c r="AK115" s="77">
        <f t="shared" si="119"/>
        <v>500</v>
      </c>
      <c r="AL115" s="77">
        <f t="shared" si="119"/>
        <v>717</v>
      </c>
      <c r="AM115" s="77">
        <f t="shared" si="119"/>
        <v>2127</v>
      </c>
      <c r="AN115" s="77">
        <f t="shared" si="119"/>
        <v>1291</v>
      </c>
      <c r="AO115" s="77">
        <f t="shared" si="119"/>
        <v>1275</v>
      </c>
      <c r="AP115" s="77">
        <f t="shared" si="119"/>
        <v>2181</v>
      </c>
      <c r="AQ115" s="77">
        <f t="shared" si="119"/>
        <v>184</v>
      </c>
      <c r="AR115" s="77">
        <f t="shared" si="119"/>
        <v>1578</v>
      </c>
      <c r="AS115" s="77">
        <f t="shared" si="119"/>
        <v>282</v>
      </c>
      <c r="AT115" s="77">
        <f t="shared" si="119"/>
        <v>2400</v>
      </c>
      <c r="AU115" s="77">
        <f t="shared" si="119"/>
        <v>992</v>
      </c>
      <c r="AV115" s="77">
        <f t="shared" si="119"/>
        <v>396</v>
      </c>
      <c r="AW115" s="77">
        <f t="shared" si="119"/>
        <v>446</v>
      </c>
      <c r="AX115" s="77">
        <f t="shared" si="119"/>
        <v>883</v>
      </c>
      <c r="AY115" s="77">
        <f t="shared" si="119"/>
        <v>1158</v>
      </c>
      <c r="AZ115" s="77">
        <f t="shared" si="119"/>
        <v>470</v>
      </c>
      <c r="BA115" s="77">
        <f t="shared" si="119"/>
        <v>0</v>
      </c>
      <c r="BB115" s="77">
        <f t="shared" si="119"/>
        <v>1499</v>
      </c>
      <c r="BC115" s="77">
        <f t="shared" si="119"/>
        <v>814</v>
      </c>
      <c r="BD115" s="77">
        <f t="shared" si="119"/>
        <v>783</v>
      </c>
      <c r="BE115" s="77">
        <f t="shared" si="119"/>
        <v>638</v>
      </c>
      <c r="BF115" s="77">
        <f t="shared" si="119"/>
        <v>2062</v>
      </c>
      <c r="BG115" s="77">
        <f t="shared" si="119"/>
        <v>854</v>
      </c>
      <c r="BH115" s="77">
        <f t="shared" si="119"/>
        <v>264</v>
      </c>
      <c r="BI115" s="77">
        <f t="shared" si="119"/>
        <v>1938</v>
      </c>
      <c r="BJ115" s="77">
        <f t="shared" si="119"/>
        <v>1532</v>
      </c>
      <c r="BK115" s="77">
        <f t="shared" si="119"/>
        <v>1863</v>
      </c>
      <c r="BL115" s="77">
        <f t="shared" si="119"/>
        <v>854</v>
      </c>
    </row>
    <row r="116" ht="13.5" customHeight="1">
      <c r="A116" s="80">
        <v>45403.0</v>
      </c>
      <c r="B116" s="68" t="s">
        <v>75</v>
      </c>
      <c r="C116" s="55"/>
      <c r="D116" s="69" t="s">
        <v>22</v>
      </c>
      <c r="E116" s="77">
        <f t="shared" si="2"/>
        <v>2181</v>
      </c>
      <c r="F116" s="71">
        <v>5.0</v>
      </c>
      <c r="G116" s="71">
        <v>30.0</v>
      </c>
      <c r="H116" s="72">
        <f t="shared" si="3"/>
        <v>45</v>
      </c>
      <c r="I116" s="55"/>
      <c r="J116" s="73" t="s">
        <v>30</v>
      </c>
      <c r="K116" s="77">
        <f t="shared" si="4"/>
        <v>1515</v>
      </c>
      <c r="L116" s="74">
        <v>0.0</v>
      </c>
      <c r="M116" s="74">
        <v>13.0</v>
      </c>
      <c r="N116" s="72">
        <f t="shared" si="5"/>
        <v>13</v>
      </c>
      <c r="O116" s="55"/>
      <c r="P116" s="62" t="s">
        <v>72</v>
      </c>
      <c r="Q116" s="55"/>
      <c r="R116" s="75">
        <f>MIN(Rules!$E$2,(MAX(H116/N116,N116/H116)))</f>
        <v>2</v>
      </c>
      <c r="S116" s="75">
        <f>VLOOKUP(B116,Rules!A:B,2,FALSE)</f>
        <v>60</v>
      </c>
      <c r="T116" s="55"/>
      <c r="U116" s="76">
        <f>1/(10^(-(E116+(IF(P116="Y",Rules!$I$2,0))-K116)/Rules!$E$12)+1)</f>
        <v>0.977197506</v>
      </c>
      <c r="V116" s="75">
        <f t="shared" si="6"/>
        <v>3</v>
      </c>
      <c r="W116" s="75">
        <f t="shared" si="7"/>
        <v>-3</v>
      </c>
      <c r="X116" s="55"/>
      <c r="Y116" s="55"/>
      <c r="Z116" s="55"/>
      <c r="AA116" s="77">
        <f t="shared" ref="AA116:BL116" si="120">IF($D116=AA$1,$E116+$V116,(IF($J116=AA$1,$K116+$W116,AA115)))</f>
        <v>1512</v>
      </c>
      <c r="AB116" s="77">
        <f t="shared" si="120"/>
        <v>599</v>
      </c>
      <c r="AC116" s="77">
        <f t="shared" si="120"/>
        <v>1473</v>
      </c>
      <c r="AD116" s="77">
        <f t="shared" si="120"/>
        <v>323</v>
      </c>
      <c r="AE116" s="77">
        <f t="shared" si="120"/>
        <v>2162</v>
      </c>
      <c r="AF116" s="77">
        <f t="shared" si="120"/>
        <v>2076</v>
      </c>
      <c r="AG116" s="77">
        <f t="shared" si="120"/>
        <v>1208</v>
      </c>
      <c r="AH116" s="77">
        <f t="shared" si="120"/>
        <v>1038</v>
      </c>
      <c r="AI116" s="77">
        <f t="shared" si="120"/>
        <v>1224</v>
      </c>
      <c r="AJ116" s="77">
        <f t="shared" si="120"/>
        <v>1835</v>
      </c>
      <c r="AK116" s="77">
        <f t="shared" si="120"/>
        <v>500</v>
      </c>
      <c r="AL116" s="77">
        <f t="shared" si="120"/>
        <v>717</v>
      </c>
      <c r="AM116" s="77">
        <f t="shared" si="120"/>
        <v>2127</v>
      </c>
      <c r="AN116" s="77">
        <f t="shared" si="120"/>
        <v>1291</v>
      </c>
      <c r="AO116" s="77">
        <f t="shared" si="120"/>
        <v>1275</v>
      </c>
      <c r="AP116" s="77">
        <f t="shared" si="120"/>
        <v>2184</v>
      </c>
      <c r="AQ116" s="77">
        <f t="shared" si="120"/>
        <v>184</v>
      </c>
      <c r="AR116" s="77">
        <f t="shared" si="120"/>
        <v>1578</v>
      </c>
      <c r="AS116" s="77">
        <f t="shared" si="120"/>
        <v>282</v>
      </c>
      <c r="AT116" s="77">
        <f t="shared" si="120"/>
        <v>2400</v>
      </c>
      <c r="AU116" s="77">
        <f t="shared" si="120"/>
        <v>992</v>
      </c>
      <c r="AV116" s="77">
        <f t="shared" si="120"/>
        <v>396</v>
      </c>
      <c r="AW116" s="77">
        <f t="shared" si="120"/>
        <v>446</v>
      </c>
      <c r="AX116" s="77">
        <f t="shared" si="120"/>
        <v>883</v>
      </c>
      <c r="AY116" s="77">
        <f t="shared" si="120"/>
        <v>1158</v>
      </c>
      <c r="AZ116" s="77">
        <f t="shared" si="120"/>
        <v>470</v>
      </c>
      <c r="BA116" s="77">
        <f t="shared" si="120"/>
        <v>0</v>
      </c>
      <c r="BB116" s="77">
        <f t="shared" si="120"/>
        <v>1499</v>
      </c>
      <c r="BC116" s="77">
        <f t="shared" si="120"/>
        <v>814</v>
      </c>
      <c r="BD116" s="77">
        <f t="shared" si="120"/>
        <v>783</v>
      </c>
      <c r="BE116" s="77">
        <f t="shared" si="120"/>
        <v>638</v>
      </c>
      <c r="BF116" s="77">
        <f t="shared" si="120"/>
        <v>2062</v>
      </c>
      <c r="BG116" s="77">
        <f t="shared" si="120"/>
        <v>854</v>
      </c>
      <c r="BH116" s="77">
        <f t="shared" si="120"/>
        <v>264</v>
      </c>
      <c r="BI116" s="77">
        <f t="shared" si="120"/>
        <v>1938</v>
      </c>
      <c r="BJ116" s="77">
        <f t="shared" si="120"/>
        <v>1532</v>
      </c>
      <c r="BK116" s="77">
        <f t="shared" si="120"/>
        <v>1863</v>
      </c>
      <c r="BL116" s="77">
        <f t="shared" si="120"/>
        <v>854</v>
      </c>
    </row>
    <row r="117" ht="13.5" customHeight="1">
      <c r="A117" s="80">
        <v>45403.0</v>
      </c>
      <c r="B117" s="68" t="s">
        <v>75</v>
      </c>
      <c r="C117" s="55"/>
      <c r="D117" s="69" t="s">
        <v>24</v>
      </c>
      <c r="E117" s="77">
        <f t="shared" si="2"/>
        <v>1863</v>
      </c>
      <c r="F117" s="71">
        <v>1.0</v>
      </c>
      <c r="G117" s="71">
        <v>21.0</v>
      </c>
      <c r="H117" s="72">
        <f t="shared" si="3"/>
        <v>24</v>
      </c>
      <c r="I117" s="55"/>
      <c r="J117" s="73" t="s">
        <v>26</v>
      </c>
      <c r="K117" s="77">
        <f t="shared" si="4"/>
        <v>1835</v>
      </c>
      <c r="L117" s="74">
        <v>2.0</v>
      </c>
      <c r="M117" s="74">
        <v>18.0</v>
      </c>
      <c r="N117" s="72">
        <f t="shared" si="5"/>
        <v>24</v>
      </c>
      <c r="O117" s="55"/>
      <c r="P117" s="62" t="s">
        <v>72</v>
      </c>
      <c r="Q117" s="55"/>
      <c r="R117" s="75">
        <f>MIN(Rules!$E$2,(MAX(H117/N117,N117/H117)))</f>
        <v>1</v>
      </c>
      <c r="S117" s="75">
        <f>VLOOKUP(B117,Rules!A:B,2,FALSE)</f>
        <v>60</v>
      </c>
      <c r="T117" s="55"/>
      <c r="U117" s="76">
        <f>1/(10^(-(E117+(IF(P117="Y",Rules!$I$2,0))-K117)/Rules!$E$12)+1)</f>
        <v>0.6941769629</v>
      </c>
      <c r="V117" s="75">
        <f t="shared" si="6"/>
        <v>-12</v>
      </c>
      <c r="W117" s="75">
        <f t="shared" si="7"/>
        <v>12</v>
      </c>
      <c r="X117" s="55"/>
      <c r="Y117" s="55"/>
      <c r="Z117" s="55"/>
      <c r="AA117" s="77">
        <f t="shared" ref="AA117:BL117" si="121">IF($D117=AA$1,$E117+$V117,(IF($J117=AA$1,$K117+$W117,AA116)))</f>
        <v>1512</v>
      </c>
      <c r="AB117" s="77">
        <f t="shared" si="121"/>
        <v>599</v>
      </c>
      <c r="AC117" s="77">
        <f t="shared" si="121"/>
        <v>1473</v>
      </c>
      <c r="AD117" s="77">
        <f t="shared" si="121"/>
        <v>323</v>
      </c>
      <c r="AE117" s="77">
        <f t="shared" si="121"/>
        <v>2162</v>
      </c>
      <c r="AF117" s="77">
        <f t="shared" si="121"/>
        <v>2076</v>
      </c>
      <c r="AG117" s="77">
        <f t="shared" si="121"/>
        <v>1208</v>
      </c>
      <c r="AH117" s="77">
        <f t="shared" si="121"/>
        <v>1038</v>
      </c>
      <c r="AI117" s="77">
        <f t="shared" si="121"/>
        <v>1224</v>
      </c>
      <c r="AJ117" s="77">
        <f t="shared" si="121"/>
        <v>1847</v>
      </c>
      <c r="AK117" s="77">
        <f t="shared" si="121"/>
        <v>500</v>
      </c>
      <c r="AL117" s="77">
        <f t="shared" si="121"/>
        <v>717</v>
      </c>
      <c r="AM117" s="77">
        <f t="shared" si="121"/>
        <v>2127</v>
      </c>
      <c r="AN117" s="77">
        <f t="shared" si="121"/>
        <v>1291</v>
      </c>
      <c r="AO117" s="77">
        <f t="shared" si="121"/>
        <v>1275</v>
      </c>
      <c r="AP117" s="77">
        <f t="shared" si="121"/>
        <v>2184</v>
      </c>
      <c r="AQ117" s="77">
        <f t="shared" si="121"/>
        <v>184</v>
      </c>
      <c r="AR117" s="77">
        <f t="shared" si="121"/>
        <v>1578</v>
      </c>
      <c r="AS117" s="77">
        <f t="shared" si="121"/>
        <v>282</v>
      </c>
      <c r="AT117" s="77">
        <f t="shared" si="121"/>
        <v>2400</v>
      </c>
      <c r="AU117" s="77">
        <f t="shared" si="121"/>
        <v>992</v>
      </c>
      <c r="AV117" s="77">
        <f t="shared" si="121"/>
        <v>396</v>
      </c>
      <c r="AW117" s="77">
        <f t="shared" si="121"/>
        <v>446</v>
      </c>
      <c r="AX117" s="77">
        <f t="shared" si="121"/>
        <v>883</v>
      </c>
      <c r="AY117" s="77">
        <f t="shared" si="121"/>
        <v>1158</v>
      </c>
      <c r="AZ117" s="77">
        <f t="shared" si="121"/>
        <v>470</v>
      </c>
      <c r="BA117" s="77">
        <f t="shared" si="121"/>
        <v>0</v>
      </c>
      <c r="BB117" s="77">
        <f t="shared" si="121"/>
        <v>1499</v>
      </c>
      <c r="BC117" s="77">
        <f t="shared" si="121"/>
        <v>814</v>
      </c>
      <c r="BD117" s="77">
        <f t="shared" si="121"/>
        <v>783</v>
      </c>
      <c r="BE117" s="77">
        <f t="shared" si="121"/>
        <v>638</v>
      </c>
      <c r="BF117" s="77">
        <f t="shared" si="121"/>
        <v>2062</v>
      </c>
      <c r="BG117" s="77">
        <f t="shared" si="121"/>
        <v>854</v>
      </c>
      <c r="BH117" s="77">
        <f t="shared" si="121"/>
        <v>264</v>
      </c>
      <c r="BI117" s="77">
        <f t="shared" si="121"/>
        <v>1938</v>
      </c>
      <c r="BJ117" s="77">
        <f t="shared" si="121"/>
        <v>1532</v>
      </c>
      <c r="BK117" s="77">
        <f t="shared" si="121"/>
        <v>1851</v>
      </c>
      <c r="BL117" s="77">
        <f t="shared" si="121"/>
        <v>854</v>
      </c>
    </row>
    <row r="118" ht="13.5" customHeight="1">
      <c r="A118" s="80">
        <v>45403.0</v>
      </c>
      <c r="B118" s="68" t="s">
        <v>75</v>
      </c>
      <c r="C118" s="55"/>
      <c r="D118" s="69" t="s">
        <v>23</v>
      </c>
      <c r="E118" s="77">
        <f t="shared" si="2"/>
        <v>2127</v>
      </c>
      <c r="F118" s="71">
        <v>2.0</v>
      </c>
      <c r="G118" s="71">
        <v>25.0</v>
      </c>
      <c r="H118" s="72">
        <f t="shared" si="3"/>
        <v>31</v>
      </c>
      <c r="I118" s="55"/>
      <c r="J118" s="73" t="s">
        <v>28</v>
      </c>
      <c r="K118" s="77">
        <f t="shared" si="4"/>
        <v>1473</v>
      </c>
      <c r="L118" s="74">
        <v>2.0</v>
      </c>
      <c r="M118" s="74">
        <v>14.0</v>
      </c>
      <c r="N118" s="72">
        <f t="shared" si="5"/>
        <v>20</v>
      </c>
      <c r="O118" s="55"/>
      <c r="P118" s="62" t="s">
        <v>72</v>
      </c>
      <c r="Q118" s="55"/>
      <c r="R118" s="75">
        <f>MIN(Rules!$E$2,(MAX(H118/N118,N118/H118)))</f>
        <v>1.55</v>
      </c>
      <c r="S118" s="75">
        <f>VLOOKUP(B118,Rules!A:B,2,FALSE)</f>
        <v>60</v>
      </c>
      <c r="T118" s="55"/>
      <c r="U118" s="76">
        <f>1/(10^(-(E118+(IF(P118="Y",Rules!$I$2,0))-K118)/Rules!$E$12)+1)</f>
        <v>0.9759331057</v>
      </c>
      <c r="V118" s="75">
        <f t="shared" si="6"/>
        <v>2</v>
      </c>
      <c r="W118" s="75">
        <f t="shared" si="7"/>
        <v>-2</v>
      </c>
      <c r="X118" s="55"/>
      <c r="Y118" s="55"/>
      <c r="Z118" s="55"/>
      <c r="AA118" s="77">
        <f t="shared" ref="AA118:BL118" si="122">IF($D118=AA$1,$E118+$V118,(IF($J118=AA$1,$K118+$W118,AA117)))</f>
        <v>1512</v>
      </c>
      <c r="AB118" s="77">
        <f t="shared" si="122"/>
        <v>599</v>
      </c>
      <c r="AC118" s="77">
        <f t="shared" si="122"/>
        <v>1471</v>
      </c>
      <c r="AD118" s="77">
        <f t="shared" si="122"/>
        <v>323</v>
      </c>
      <c r="AE118" s="77">
        <f t="shared" si="122"/>
        <v>2162</v>
      </c>
      <c r="AF118" s="77">
        <f t="shared" si="122"/>
        <v>2076</v>
      </c>
      <c r="AG118" s="77">
        <f t="shared" si="122"/>
        <v>1208</v>
      </c>
      <c r="AH118" s="77">
        <f t="shared" si="122"/>
        <v>1038</v>
      </c>
      <c r="AI118" s="77">
        <f t="shared" si="122"/>
        <v>1224</v>
      </c>
      <c r="AJ118" s="77">
        <f t="shared" si="122"/>
        <v>1847</v>
      </c>
      <c r="AK118" s="77">
        <f t="shared" si="122"/>
        <v>500</v>
      </c>
      <c r="AL118" s="77">
        <f t="shared" si="122"/>
        <v>717</v>
      </c>
      <c r="AM118" s="77">
        <f t="shared" si="122"/>
        <v>2129</v>
      </c>
      <c r="AN118" s="77">
        <f t="shared" si="122"/>
        <v>1291</v>
      </c>
      <c r="AO118" s="77">
        <f t="shared" si="122"/>
        <v>1275</v>
      </c>
      <c r="AP118" s="77">
        <f t="shared" si="122"/>
        <v>2184</v>
      </c>
      <c r="AQ118" s="77">
        <f t="shared" si="122"/>
        <v>184</v>
      </c>
      <c r="AR118" s="77">
        <f t="shared" si="122"/>
        <v>1578</v>
      </c>
      <c r="AS118" s="77">
        <f t="shared" si="122"/>
        <v>282</v>
      </c>
      <c r="AT118" s="77">
        <f t="shared" si="122"/>
        <v>2400</v>
      </c>
      <c r="AU118" s="77">
        <f t="shared" si="122"/>
        <v>992</v>
      </c>
      <c r="AV118" s="77">
        <f t="shared" si="122"/>
        <v>396</v>
      </c>
      <c r="AW118" s="77">
        <f t="shared" si="122"/>
        <v>446</v>
      </c>
      <c r="AX118" s="77">
        <f t="shared" si="122"/>
        <v>883</v>
      </c>
      <c r="AY118" s="77">
        <f t="shared" si="122"/>
        <v>1158</v>
      </c>
      <c r="AZ118" s="77">
        <f t="shared" si="122"/>
        <v>470</v>
      </c>
      <c r="BA118" s="77">
        <f t="shared" si="122"/>
        <v>0</v>
      </c>
      <c r="BB118" s="77">
        <f t="shared" si="122"/>
        <v>1499</v>
      </c>
      <c r="BC118" s="77">
        <f t="shared" si="122"/>
        <v>814</v>
      </c>
      <c r="BD118" s="77">
        <f t="shared" si="122"/>
        <v>783</v>
      </c>
      <c r="BE118" s="77">
        <f t="shared" si="122"/>
        <v>638</v>
      </c>
      <c r="BF118" s="77">
        <f t="shared" si="122"/>
        <v>2062</v>
      </c>
      <c r="BG118" s="77">
        <f t="shared" si="122"/>
        <v>854</v>
      </c>
      <c r="BH118" s="77">
        <f t="shared" si="122"/>
        <v>264</v>
      </c>
      <c r="BI118" s="77">
        <f t="shared" si="122"/>
        <v>1938</v>
      </c>
      <c r="BJ118" s="77">
        <f t="shared" si="122"/>
        <v>1532</v>
      </c>
      <c r="BK118" s="77">
        <f t="shared" si="122"/>
        <v>1851</v>
      </c>
      <c r="BL118" s="77">
        <f t="shared" si="122"/>
        <v>854</v>
      </c>
    </row>
    <row r="119" ht="13.5" customHeight="1">
      <c r="A119" s="80">
        <v>45403.0</v>
      </c>
      <c r="B119" s="68" t="s">
        <v>74</v>
      </c>
      <c r="C119" s="55"/>
      <c r="D119" s="69" t="s">
        <v>31</v>
      </c>
      <c r="E119" s="77">
        <f t="shared" si="2"/>
        <v>1578</v>
      </c>
      <c r="F119" s="71">
        <v>2.0</v>
      </c>
      <c r="G119" s="71">
        <v>21.0</v>
      </c>
      <c r="H119" s="72">
        <f t="shared" si="3"/>
        <v>27</v>
      </c>
      <c r="I119" s="55"/>
      <c r="J119" s="73" t="s">
        <v>27</v>
      </c>
      <c r="K119" s="77">
        <f t="shared" si="4"/>
        <v>1499</v>
      </c>
      <c r="L119" s="74">
        <v>0.0</v>
      </c>
      <c r="M119" s="74">
        <v>24.0</v>
      </c>
      <c r="N119" s="72">
        <f t="shared" si="5"/>
        <v>24</v>
      </c>
      <c r="O119" s="55"/>
      <c r="P119" s="62" t="s">
        <v>72</v>
      </c>
      <c r="Q119" s="55"/>
      <c r="R119" s="75">
        <f>MIN(Rules!$E$2,(MAX(H119/N119,N119/H119)))</f>
        <v>1.125</v>
      </c>
      <c r="S119" s="75">
        <f>VLOOKUP(B119,Rules!A:B,2,FALSE)</f>
        <v>50</v>
      </c>
      <c r="T119" s="55"/>
      <c r="U119" s="76">
        <f>1/(10^(-(E119+(IF(P119="Y",Rules!$I$2,0))-K119)/Rules!$E$12)+1)</f>
        <v>0.7416541757</v>
      </c>
      <c r="V119" s="75">
        <f t="shared" si="6"/>
        <v>15</v>
      </c>
      <c r="W119" s="75">
        <f t="shared" si="7"/>
        <v>-15</v>
      </c>
      <c r="X119" s="55"/>
      <c r="Y119" s="55"/>
      <c r="Z119" s="55"/>
      <c r="AA119" s="77">
        <f t="shared" ref="AA119:BL119" si="123">IF($D119=AA$1,$E119+$V119,(IF($J119=AA$1,$K119+$W119,AA118)))</f>
        <v>1512</v>
      </c>
      <c r="AB119" s="77">
        <f t="shared" si="123"/>
        <v>599</v>
      </c>
      <c r="AC119" s="77">
        <f t="shared" si="123"/>
        <v>1471</v>
      </c>
      <c r="AD119" s="77">
        <f t="shared" si="123"/>
        <v>323</v>
      </c>
      <c r="AE119" s="77">
        <f t="shared" si="123"/>
        <v>2162</v>
      </c>
      <c r="AF119" s="77">
        <f t="shared" si="123"/>
        <v>2076</v>
      </c>
      <c r="AG119" s="77">
        <f t="shared" si="123"/>
        <v>1208</v>
      </c>
      <c r="AH119" s="77">
        <f t="shared" si="123"/>
        <v>1038</v>
      </c>
      <c r="AI119" s="77">
        <f t="shared" si="123"/>
        <v>1224</v>
      </c>
      <c r="AJ119" s="77">
        <f t="shared" si="123"/>
        <v>1847</v>
      </c>
      <c r="AK119" s="77">
        <f t="shared" si="123"/>
        <v>500</v>
      </c>
      <c r="AL119" s="77">
        <f t="shared" si="123"/>
        <v>717</v>
      </c>
      <c r="AM119" s="77">
        <f t="shared" si="123"/>
        <v>2129</v>
      </c>
      <c r="AN119" s="77">
        <f t="shared" si="123"/>
        <v>1291</v>
      </c>
      <c r="AO119" s="77">
        <f t="shared" si="123"/>
        <v>1275</v>
      </c>
      <c r="AP119" s="77">
        <f t="shared" si="123"/>
        <v>2184</v>
      </c>
      <c r="AQ119" s="77">
        <f t="shared" si="123"/>
        <v>184</v>
      </c>
      <c r="AR119" s="77">
        <f t="shared" si="123"/>
        <v>1593</v>
      </c>
      <c r="AS119" s="77">
        <f t="shared" si="123"/>
        <v>282</v>
      </c>
      <c r="AT119" s="77">
        <f t="shared" si="123"/>
        <v>2400</v>
      </c>
      <c r="AU119" s="77">
        <f t="shared" si="123"/>
        <v>992</v>
      </c>
      <c r="AV119" s="77">
        <f t="shared" si="123"/>
        <v>396</v>
      </c>
      <c r="AW119" s="77">
        <f t="shared" si="123"/>
        <v>446</v>
      </c>
      <c r="AX119" s="77">
        <f t="shared" si="123"/>
        <v>883</v>
      </c>
      <c r="AY119" s="77">
        <f t="shared" si="123"/>
        <v>1158</v>
      </c>
      <c r="AZ119" s="77">
        <f t="shared" si="123"/>
        <v>470</v>
      </c>
      <c r="BA119" s="77">
        <f t="shared" si="123"/>
        <v>0</v>
      </c>
      <c r="BB119" s="77">
        <f t="shared" si="123"/>
        <v>1484</v>
      </c>
      <c r="BC119" s="77">
        <f t="shared" si="123"/>
        <v>814</v>
      </c>
      <c r="BD119" s="77">
        <f t="shared" si="123"/>
        <v>783</v>
      </c>
      <c r="BE119" s="77">
        <f t="shared" si="123"/>
        <v>638</v>
      </c>
      <c r="BF119" s="77">
        <f t="shared" si="123"/>
        <v>2062</v>
      </c>
      <c r="BG119" s="77">
        <f t="shared" si="123"/>
        <v>854</v>
      </c>
      <c r="BH119" s="77">
        <f t="shared" si="123"/>
        <v>264</v>
      </c>
      <c r="BI119" s="77">
        <f t="shared" si="123"/>
        <v>1938</v>
      </c>
      <c r="BJ119" s="77">
        <f t="shared" si="123"/>
        <v>1532</v>
      </c>
      <c r="BK119" s="77">
        <f t="shared" si="123"/>
        <v>1851</v>
      </c>
      <c r="BL119" s="77">
        <f t="shared" si="123"/>
        <v>854</v>
      </c>
    </row>
    <row r="120" ht="13.5" customHeight="1">
      <c r="A120" s="80">
        <v>45403.0</v>
      </c>
      <c r="B120" s="68" t="s">
        <v>74</v>
      </c>
      <c r="C120" s="55"/>
      <c r="D120" s="69" t="s">
        <v>32</v>
      </c>
      <c r="E120" s="77">
        <f t="shared" si="2"/>
        <v>1532</v>
      </c>
      <c r="F120" s="71">
        <v>1.0</v>
      </c>
      <c r="G120" s="71">
        <v>14.0</v>
      </c>
      <c r="H120" s="72">
        <f t="shared" si="3"/>
        <v>17</v>
      </c>
      <c r="I120" s="55"/>
      <c r="J120" s="73" t="s">
        <v>34</v>
      </c>
      <c r="K120" s="77">
        <f t="shared" si="4"/>
        <v>1291</v>
      </c>
      <c r="L120" s="74">
        <v>1.0</v>
      </c>
      <c r="M120" s="74">
        <v>20.0</v>
      </c>
      <c r="N120" s="72">
        <f t="shared" si="5"/>
        <v>23</v>
      </c>
      <c r="O120" s="55"/>
      <c r="P120" s="62" t="s">
        <v>72</v>
      </c>
      <c r="Q120" s="55"/>
      <c r="R120" s="75">
        <f>MIN(Rules!$E$2,(MAX(H120/N120,N120/H120)))</f>
        <v>1.352941176</v>
      </c>
      <c r="S120" s="75">
        <f>VLOOKUP(B120,Rules!A:B,2,FALSE)</f>
        <v>50</v>
      </c>
      <c r="T120" s="55"/>
      <c r="U120" s="76">
        <f>1/(10^(-(E120+(IF(P120="Y",Rules!$I$2,0))-K120)/Rules!$E$12)+1)</f>
        <v>0.8582245782</v>
      </c>
      <c r="V120" s="75">
        <f t="shared" si="6"/>
        <v>-58</v>
      </c>
      <c r="W120" s="75">
        <f t="shared" si="7"/>
        <v>58</v>
      </c>
      <c r="X120" s="55"/>
      <c r="Y120" s="55"/>
      <c r="Z120" s="55"/>
      <c r="AA120" s="77">
        <f t="shared" ref="AA120:BL120" si="124">IF($D120=AA$1,$E120+$V120,(IF($J120=AA$1,$K120+$W120,AA119)))</f>
        <v>1512</v>
      </c>
      <c r="AB120" s="77">
        <f t="shared" si="124"/>
        <v>599</v>
      </c>
      <c r="AC120" s="77">
        <f t="shared" si="124"/>
        <v>1471</v>
      </c>
      <c r="AD120" s="77">
        <f t="shared" si="124"/>
        <v>323</v>
      </c>
      <c r="AE120" s="77">
        <f t="shared" si="124"/>
        <v>2162</v>
      </c>
      <c r="AF120" s="77">
        <f t="shared" si="124"/>
        <v>2076</v>
      </c>
      <c r="AG120" s="77">
        <f t="shared" si="124"/>
        <v>1208</v>
      </c>
      <c r="AH120" s="77">
        <f t="shared" si="124"/>
        <v>1038</v>
      </c>
      <c r="AI120" s="77">
        <f t="shared" si="124"/>
        <v>1224</v>
      </c>
      <c r="AJ120" s="77">
        <f t="shared" si="124"/>
        <v>1847</v>
      </c>
      <c r="AK120" s="77">
        <f t="shared" si="124"/>
        <v>500</v>
      </c>
      <c r="AL120" s="77">
        <f t="shared" si="124"/>
        <v>717</v>
      </c>
      <c r="AM120" s="77">
        <f t="shared" si="124"/>
        <v>2129</v>
      </c>
      <c r="AN120" s="77">
        <f t="shared" si="124"/>
        <v>1349</v>
      </c>
      <c r="AO120" s="77">
        <f t="shared" si="124"/>
        <v>1275</v>
      </c>
      <c r="AP120" s="77">
        <f t="shared" si="124"/>
        <v>2184</v>
      </c>
      <c r="AQ120" s="77">
        <f t="shared" si="124"/>
        <v>184</v>
      </c>
      <c r="AR120" s="77">
        <f t="shared" si="124"/>
        <v>1593</v>
      </c>
      <c r="AS120" s="77">
        <f t="shared" si="124"/>
        <v>282</v>
      </c>
      <c r="AT120" s="77">
        <f t="shared" si="124"/>
        <v>2400</v>
      </c>
      <c r="AU120" s="77">
        <f t="shared" si="124"/>
        <v>992</v>
      </c>
      <c r="AV120" s="77">
        <f t="shared" si="124"/>
        <v>396</v>
      </c>
      <c r="AW120" s="77">
        <f t="shared" si="124"/>
        <v>446</v>
      </c>
      <c r="AX120" s="77">
        <f t="shared" si="124"/>
        <v>883</v>
      </c>
      <c r="AY120" s="77">
        <f t="shared" si="124"/>
        <v>1158</v>
      </c>
      <c r="AZ120" s="77">
        <f t="shared" si="124"/>
        <v>470</v>
      </c>
      <c r="BA120" s="77">
        <f t="shared" si="124"/>
        <v>0</v>
      </c>
      <c r="BB120" s="77">
        <f t="shared" si="124"/>
        <v>1484</v>
      </c>
      <c r="BC120" s="77">
        <f t="shared" si="124"/>
        <v>814</v>
      </c>
      <c r="BD120" s="77">
        <f t="shared" si="124"/>
        <v>783</v>
      </c>
      <c r="BE120" s="77">
        <f t="shared" si="124"/>
        <v>638</v>
      </c>
      <c r="BF120" s="77">
        <f t="shared" si="124"/>
        <v>2062</v>
      </c>
      <c r="BG120" s="77">
        <f t="shared" si="124"/>
        <v>854</v>
      </c>
      <c r="BH120" s="77">
        <f t="shared" si="124"/>
        <v>264</v>
      </c>
      <c r="BI120" s="77">
        <f t="shared" si="124"/>
        <v>1938</v>
      </c>
      <c r="BJ120" s="77">
        <f t="shared" si="124"/>
        <v>1474</v>
      </c>
      <c r="BK120" s="77">
        <f t="shared" si="124"/>
        <v>1851</v>
      </c>
      <c r="BL120" s="77">
        <f t="shared" si="124"/>
        <v>854</v>
      </c>
    </row>
    <row r="121" ht="13.5" customHeight="1">
      <c r="A121" s="80">
        <v>45403.0</v>
      </c>
      <c r="B121" s="68" t="s">
        <v>74</v>
      </c>
      <c r="C121" s="55"/>
      <c r="D121" s="69" t="s">
        <v>29</v>
      </c>
      <c r="E121" s="77">
        <f t="shared" si="2"/>
        <v>1275</v>
      </c>
      <c r="F121" s="71">
        <v>3.0</v>
      </c>
      <c r="G121" s="71">
        <v>27.0</v>
      </c>
      <c r="H121" s="72">
        <f t="shared" si="3"/>
        <v>36</v>
      </c>
      <c r="I121" s="55"/>
      <c r="J121" s="73" t="s">
        <v>40</v>
      </c>
      <c r="K121" s="77">
        <f t="shared" si="4"/>
        <v>854</v>
      </c>
      <c r="L121" s="74">
        <v>0.0</v>
      </c>
      <c r="M121" s="74">
        <v>14.0</v>
      </c>
      <c r="N121" s="72">
        <f t="shared" si="5"/>
        <v>14</v>
      </c>
      <c r="O121" s="55"/>
      <c r="P121" s="62" t="s">
        <v>72</v>
      </c>
      <c r="Q121" s="55"/>
      <c r="R121" s="75">
        <f>MIN(Rules!$E$2,(MAX(H121/N121,N121/H121)))</f>
        <v>2</v>
      </c>
      <c r="S121" s="75">
        <f>VLOOKUP(B121,Rules!A:B,2,FALSE)</f>
        <v>50</v>
      </c>
      <c r="T121" s="55"/>
      <c r="U121" s="76">
        <f>1/(10^(-(E121+(IF(P121="Y",Rules!$I$2,0))-K121)/Rules!$E$12)+1)</f>
        <v>0.9327394599</v>
      </c>
      <c r="V121" s="75">
        <f t="shared" si="6"/>
        <v>7</v>
      </c>
      <c r="W121" s="75">
        <f t="shared" si="7"/>
        <v>-7</v>
      </c>
      <c r="X121" s="55"/>
      <c r="Y121" s="55"/>
      <c r="Z121" s="55"/>
      <c r="AA121" s="77">
        <f t="shared" ref="AA121:BL121" si="125">IF($D121=AA$1,$E121+$V121,(IF($J121=AA$1,$K121+$W121,AA120)))</f>
        <v>1512</v>
      </c>
      <c r="AB121" s="77">
        <f t="shared" si="125"/>
        <v>599</v>
      </c>
      <c r="AC121" s="77">
        <f t="shared" si="125"/>
        <v>1471</v>
      </c>
      <c r="AD121" s="77">
        <f t="shared" si="125"/>
        <v>323</v>
      </c>
      <c r="AE121" s="77">
        <f t="shared" si="125"/>
        <v>2162</v>
      </c>
      <c r="AF121" s="77">
        <f t="shared" si="125"/>
        <v>2076</v>
      </c>
      <c r="AG121" s="77">
        <f t="shared" si="125"/>
        <v>1208</v>
      </c>
      <c r="AH121" s="77">
        <f t="shared" si="125"/>
        <v>1038</v>
      </c>
      <c r="AI121" s="77">
        <f t="shared" si="125"/>
        <v>1224</v>
      </c>
      <c r="AJ121" s="77">
        <f t="shared" si="125"/>
        <v>1847</v>
      </c>
      <c r="AK121" s="77">
        <f t="shared" si="125"/>
        <v>500</v>
      </c>
      <c r="AL121" s="77">
        <f t="shared" si="125"/>
        <v>717</v>
      </c>
      <c r="AM121" s="77">
        <f t="shared" si="125"/>
        <v>2129</v>
      </c>
      <c r="AN121" s="77">
        <f t="shared" si="125"/>
        <v>1349</v>
      </c>
      <c r="AO121" s="77">
        <f t="shared" si="125"/>
        <v>1282</v>
      </c>
      <c r="AP121" s="77">
        <f t="shared" si="125"/>
        <v>2184</v>
      </c>
      <c r="AQ121" s="77">
        <f t="shared" si="125"/>
        <v>184</v>
      </c>
      <c r="AR121" s="77">
        <f t="shared" si="125"/>
        <v>1593</v>
      </c>
      <c r="AS121" s="77">
        <f t="shared" si="125"/>
        <v>282</v>
      </c>
      <c r="AT121" s="77">
        <f t="shared" si="125"/>
        <v>2400</v>
      </c>
      <c r="AU121" s="77">
        <f t="shared" si="125"/>
        <v>992</v>
      </c>
      <c r="AV121" s="77">
        <f t="shared" si="125"/>
        <v>396</v>
      </c>
      <c r="AW121" s="77">
        <f t="shared" si="125"/>
        <v>446</v>
      </c>
      <c r="AX121" s="77">
        <f t="shared" si="125"/>
        <v>883</v>
      </c>
      <c r="AY121" s="77">
        <f t="shared" si="125"/>
        <v>1158</v>
      </c>
      <c r="AZ121" s="77">
        <f t="shared" si="125"/>
        <v>470</v>
      </c>
      <c r="BA121" s="77">
        <f t="shared" si="125"/>
        <v>0</v>
      </c>
      <c r="BB121" s="77">
        <f t="shared" si="125"/>
        <v>1484</v>
      </c>
      <c r="BC121" s="77">
        <f t="shared" si="125"/>
        <v>814</v>
      </c>
      <c r="BD121" s="77">
        <f t="shared" si="125"/>
        <v>783</v>
      </c>
      <c r="BE121" s="77">
        <f t="shared" si="125"/>
        <v>638</v>
      </c>
      <c r="BF121" s="77">
        <f t="shared" si="125"/>
        <v>2062</v>
      </c>
      <c r="BG121" s="77">
        <f t="shared" si="125"/>
        <v>854</v>
      </c>
      <c r="BH121" s="77">
        <f t="shared" si="125"/>
        <v>264</v>
      </c>
      <c r="BI121" s="77">
        <f t="shared" si="125"/>
        <v>1938</v>
      </c>
      <c r="BJ121" s="77">
        <f t="shared" si="125"/>
        <v>1474</v>
      </c>
      <c r="BK121" s="77">
        <f t="shared" si="125"/>
        <v>1851</v>
      </c>
      <c r="BL121" s="77">
        <f t="shared" si="125"/>
        <v>847</v>
      </c>
    </row>
    <row r="122" ht="13.5" customHeight="1">
      <c r="A122" s="80">
        <v>45403.0</v>
      </c>
      <c r="B122" s="68" t="s">
        <v>74</v>
      </c>
      <c r="C122" s="55"/>
      <c r="D122" s="69" t="s">
        <v>47</v>
      </c>
      <c r="E122" s="77">
        <f t="shared" si="2"/>
        <v>446</v>
      </c>
      <c r="F122" s="71">
        <v>0.0</v>
      </c>
      <c r="G122" s="71">
        <v>17.0</v>
      </c>
      <c r="H122" s="72">
        <f t="shared" si="3"/>
        <v>17</v>
      </c>
      <c r="I122" s="55"/>
      <c r="J122" s="73" t="s">
        <v>43</v>
      </c>
      <c r="K122" s="77">
        <f t="shared" si="4"/>
        <v>599</v>
      </c>
      <c r="L122" s="74">
        <v>0.0</v>
      </c>
      <c r="M122" s="74">
        <v>18.0</v>
      </c>
      <c r="N122" s="72">
        <f t="shared" si="5"/>
        <v>18</v>
      </c>
      <c r="O122" s="55"/>
      <c r="P122" s="62" t="s">
        <v>72</v>
      </c>
      <c r="Q122" s="55"/>
      <c r="R122" s="75">
        <f>MIN(Rules!$E$2,(MAX(H122/N122,N122/H122)))</f>
        <v>1.058823529</v>
      </c>
      <c r="S122" s="75">
        <f>VLOOKUP(B122,Rules!A:B,2,FALSE)</f>
        <v>50</v>
      </c>
      <c r="T122" s="55"/>
      <c r="U122" s="76">
        <f>1/(10^(-(E122+(IF(P122="Y",Rules!$I$2,0))-K122)/Rules!$E$12)+1)</f>
        <v>0.4965461773</v>
      </c>
      <c r="V122" s="75">
        <f t="shared" si="6"/>
        <v>-26</v>
      </c>
      <c r="W122" s="75">
        <f t="shared" si="7"/>
        <v>26</v>
      </c>
      <c r="X122" s="55"/>
      <c r="Y122" s="55"/>
      <c r="Z122" s="55"/>
      <c r="AA122" s="77">
        <f t="shared" ref="AA122:BL122" si="126">IF($D122=AA$1,$E122+$V122,(IF($J122=AA$1,$K122+$W122,AA121)))</f>
        <v>1512</v>
      </c>
      <c r="AB122" s="77">
        <f t="shared" si="126"/>
        <v>625</v>
      </c>
      <c r="AC122" s="77">
        <f t="shared" si="126"/>
        <v>1471</v>
      </c>
      <c r="AD122" s="77">
        <f t="shared" si="126"/>
        <v>323</v>
      </c>
      <c r="AE122" s="77">
        <f t="shared" si="126"/>
        <v>2162</v>
      </c>
      <c r="AF122" s="77">
        <f t="shared" si="126"/>
        <v>2076</v>
      </c>
      <c r="AG122" s="77">
        <f t="shared" si="126"/>
        <v>1208</v>
      </c>
      <c r="AH122" s="77">
        <f t="shared" si="126"/>
        <v>1038</v>
      </c>
      <c r="AI122" s="77">
        <f t="shared" si="126"/>
        <v>1224</v>
      </c>
      <c r="AJ122" s="77">
        <f t="shared" si="126"/>
        <v>1847</v>
      </c>
      <c r="AK122" s="77">
        <f t="shared" si="126"/>
        <v>500</v>
      </c>
      <c r="AL122" s="77">
        <f t="shared" si="126"/>
        <v>717</v>
      </c>
      <c r="AM122" s="77">
        <f t="shared" si="126"/>
        <v>2129</v>
      </c>
      <c r="AN122" s="77">
        <f t="shared" si="126"/>
        <v>1349</v>
      </c>
      <c r="AO122" s="77">
        <f t="shared" si="126"/>
        <v>1282</v>
      </c>
      <c r="AP122" s="77">
        <f t="shared" si="126"/>
        <v>2184</v>
      </c>
      <c r="AQ122" s="77">
        <f t="shared" si="126"/>
        <v>184</v>
      </c>
      <c r="AR122" s="77">
        <f t="shared" si="126"/>
        <v>1593</v>
      </c>
      <c r="AS122" s="77">
        <f t="shared" si="126"/>
        <v>282</v>
      </c>
      <c r="AT122" s="77">
        <f t="shared" si="126"/>
        <v>2400</v>
      </c>
      <c r="AU122" s="77">
        <f t="shared" si="126"/>
        <v>992</v>
      </c>
      <c r="AV122" s="77">
        <f t="shared" si="126"/>
        <v>396</v>
      </c>
      <c r="AW122" s="77">
        <f t="shared" si="126"/>
        <v>420</v>
      </c>
      <c r="AX122" s="77">
        <f t="shared" si="126"/>
        <v>883</v>
      </c>
      <c r="AY122" s="77">
        <f t="shared" si="126"/>
        <v>1158</v>
      </c>
      <c r="AZ122" s="77">
        <f t="shared" si="126"/>
        <v>470</v>
      </c>
      <c r="BA122" s="77">
        <f t="shared" si="126"/>
        <v>0</v>
      </c>
      <c r="BB122" s="77">
        <f t="shared" si="126"/>
        <v>1484</v>
      </c>
      <c r="BC122" s="77">
        <f t="shared" si="126"/>
        <v>814</v>
      </c>
      <c r="BD122" s="77">
        <f t="shared" si="126"/>
        <v>783</v>
      </c>
      <c r="BE122" s="77">
        <f t="shared" si="126"/>
        <v>638</v>
      </c>
      <c r="BF122" s="77">
        <f t="shared" si="126"/>
        <v>2062</v>
      </c>
      <c r="BG122" s="77">
        <f t="shared" si="126"/>
        <v>854</v>
      </c>
      <c r="BH122" s="77">
        <f t="shared" si="126"/>
        <v>264</v>
      </c>
      <c r="BI122" s="77">
        <f t="shared" si="126"/>
        <v>1938</v>
      </c>
      <c r="BJ122" s="77">
        <f t="shared" si="126"/>
        <v>1474</v>
      </c>
      <c r="BK122" s="77">
        <f t="shared" si="126"/>
        <v>1851</v>
      </c>
      <c r="BL122" s="77">
        <f t="shared" si="126"/>
        <v>847</v>
      </c>
    </row>
    <row r="123" ht="13.5" customHeight="1">
      <c r="A123" s="80">
        <v>45403.0</v>
      </c>
      <c r="B123" s="68" t="s">
        <v>74</v>
      </c>
      <c r="C123" s="55"/>
      <c r="D123" s="69" t="s">
        <v>53</v>
      </c>
      <c r="E123" s="77">
        <f t="shared" si="2"/>
        <v>264</v>
      </c>
      <c r="F123" s="71">
        <v>2.0</v>
      </c>
      <c r="G123" s="71">
        <v>21.0</v>
      </c>
      <c r="H123" s="72">
        <f t="shared" si="3"/>
        <v>27</v>
      </c>
      <c r="I123" s="55"/>
      <c r="J123" s="73" t="s">
        <v>50</v>
      </c>
      <c r="K123" s="77">
        <f t="shared" si="4"/>
        <v>396</v>
      </c>
      <c r="L123" s="74">
        <v>2.0</v>
      </c>
      <c r="M123" s="74">
        <v>16.0</v>
      </c>
      <c r="N123" s="72">
        <f t="shared" si="5"/>
        <v>22</v>
      </c>
      <c r="O123" s="55"/>
      <c r="P123" s="62" t="s">
        <v>72</v>
      </c>
      <c r="Q123" s="55"/>
      <c r="R123" s="75">
        <f>MIN(Rules!$E$2,(MAX(H123/N123,N123/H123)))</f>
        <v>1.227272727</v>
      </c>
      <c r="S123" s="75">
        <f>VLOOKUP(B123,Rules!A:B,2,FALSE)</f>
        <v>50</v>
      </c>
      <c r="T123" s="55"/>
      <c r="U123" s="76">
        <f>1/(10^(-(E123+(IF(P123="Y",Rules!$I$2,0))-K123)/Rules!$E$12)+1)</f>
        <v>0.5207114077</v>
      </c>
      <c r="V123" s="75">
        <f t="shared" si="6"/>
        <v>29</v>
      </c>
      <c r="W123" s="75">
        <f t="shared" si="7"/>
        <v>-29</v>
      </c>
      <c r="X123" s="55"/>
      <c r="Y123" s="55"/>
      <c r="Z123" s="55"/>
      <c r="AA123" s="77">
        <f t="shared" ref="AA123:BL123" si="127">IF($D123=AA$1,$E123+$V123,(IF($J123=AA$1,$K123+$W123,AA122)))</f>
        <v>1512</v>
      </c>
      <c r="AB123" s="77">
        <f t="shared" si="127"/>
        <v>625</v>
      </c>
      <c r="AC123" s="77">
        <f t="shared" si="127"/>
        <v>1471</v>
      </c>
      <c r="AD123" s="77">
        <f t="shared" si="127"/>
        <v>323</v>
      </c>
      <c r="AE123" s="77">
        <f t="shared" si="127"/>
        <v>2162</v>
      </c>
      <c r="AF123" s="77">
        <f t="shared" si="127"/>
        <v>2076</v>
      </c>
      <c r="AG123" s="77">
        <f t="shared" si="127"/>
        <v>1208</v>
      </c>
      <c r="AH123" s="77">
        <f t="shared" si="127"/>
        <v>1038</v>
      </c>
      <c r="AI123" s="77">
        <f t="shared" si="127"/>
        <v>1224</v>
      </c>
      <c r="AJ123" s="77">
        <f t="shared" si="127"/>
        <v>1847</v>
      </c>
      <c r="AK123" s="77">
        <f t="shared" si="127"/>
        <v>500</v>
      </c>
      <c r="AL123" s="77">
        <f t="shared" si="127"/>
        <v>717</v>
      </c>
      <c r="AM123" s="77">
        <f t="shared" si="127"/>
        <v>2129</v>
      </c>
      <c r="AN123" s="77">
        <f t="shared" si="127"/>
        <v>1349</v>
      </c>
      <c r="AO123" s="77">
        <f t="shared" si="127"/>
        <v>1282</v>
      </c>
      <c r="AP123" s="77">
        <f t="shared" si="127"/>
        <v>2184</v>
      </c>
      <c r="AQ123" s="77">
        <f t="shared" si="127"/>
        <v>184</v>
      </c>
      <c r="AR123" s="77">
        <f t="shared" si="127"/>
        <v>1593</v>
      </c>
      <c r="AS123" s="77">
        <f t="shared" si="127"/>
        <v>282</v>
      </c>
      <c r="AT123" s="77">
        <f t="shared" si="127"/>
        <v>2400</v>
      </c>
      <c r="AU123" s="77">
        <f t="shared" si="127"/>
        <v>992</v>
      </c>
      <c r="AV123" s="77">
        <f t="shared" si="127"/>
        <v>367</v>
      </c>
      <c r="AW123" s="77">
        <f t="shared" si="127"/>
        <v>420</v>
      </c>
      <c r="AX123" s="77">
        <f t="shared" si="127"/>
        <v>883</v>
      </c>
      <c r="AY123" s="77">
        <f t="shared" si="127"/>
        <v>1158</v>
      </c>
      <c r="AZ123" s="77">
        <f t="shared" si="127"/>
        <v>470</v>
      </c>
      <c r="BA123" s="77">
        <f t="shared" si="127"/>
        <v>0</v>
      </c>
      <c r="BB123" s="77">
        <f t="shared" si="127"/>
        <v>1484</v>
      </c>
      <c r="BC123" s="77">
        <f t="shared" si="127"/>
        <v>814</v>
      </c>
      <c r="BD123" s="77">
        <f t="shared" si="127"/>
        <v>783</v>
      </c>
      <c r="BE123" s="77">
        <f t="shared" si="127"/>
        <v>638</v>
      </c>
      <c r="BF123" s="77">
        <f t="shared" si="127"/>
        <v>2062</v>
      </c>
      <c r="BG123" s="77">
        <f t="shared" si="127"/>
        <v>854</v>
      </c>
      <c r="BH123" s="77">
        <f t="shared" si="127"/>
        <v>293</v>
      </c>
      <c r="BI123" s="77">
        <f t="shared" si="127"/>
        <v>1938</v>
      </c>
      <c r="BJ123" s="77">
        <f t="shared" si="127"/>
        <v>1474</v>
      </c>
      <c r="BK123" s="77">
        <f t="shared" si="127"/>
        <v>1851</v>
      </c>
      <c r="BL123" s="77">
        <f t="shared" si="127"/>
        <v>847</v>
      </c>
    </row>
    <row r="124" ht="13.5" customHeight="1">
      <c r="A124" s="80">
        <v>45409.0</v>
      </c>
      <c r="B124" s="68" t="s">
        <v>75</v>
      </c>
      <c r="C124" s="55"/>
      <c r="D124" s="69" t="s">
        <v>28</v>
      </c>
      <c r="E124" s="77">
        <f t="shared" si="2"/>
        <v>1471</v>
      </c>
      <c r="F124" s="71">
        <v>0.0</v>
      </c>
      <c r="G124" s="71">
        <v>22.0</v>
      </c>
      <c r="H124" s="72">
        <f t="shared" si="3"/>
        <v>22</v>
      </c>
      <c r="I124" s="55"/>
      <c r="J124" s="73" t="s">
        <v>26</v>
      </c>
      <c r="K124" s="77">
        <f t="shared" si="4"/>
        <v>1847</v>
      </c>
      <c r="L124" s="74">
        <v>1.0</v>
      </c>
      <c r="M124" s="74">
        <v>24.0</v>
      </c>
      <c r="N124" s="72">
        <f t="shared" si="5"/>
        <v>27</v>
      </c>
      <c r="O124" s="55"/>
      <c r="P124" s="62" t="s">
        <v>72</v>
      </c>
      <c r="Q124" s="55"/>
      <c r="R124" s="75">
        <f>MIN(Rules!$E$2,(MAX(H124/N124,N124/H124)))</f>
        <v>1.227272727</v>
      </c>
      <c r="S124" s="75">
        <f>VLOOKUP(B124,Rules!A:B,2,FALSE)</f>
        <v>60</v>
      </c>
      <c r="T124" s="55"/>
      <c r="U124" s="76">
        <f>1/(10^(-(E124+(IF(P124="Y",Rules!$I$2,0))-K124)/Rules!$E$12)+1)</f>
        <v>0.2610017459</v>
      </c>
      <c r="V124" s="75">
        <f t="shared" si="6"/>
        <v>-19</v>
      </c>
      <c r="W124" s="75">
        <f t="shared" si="7"/>
        <v>19</v>
      </c>
      <c r="X124" s="55"/>
      <c r="Y124" s="55"/>
      <c r="Z124" s="55"/>
      <c r="AA124" s="77">
        <f t="shared" ref="AA124:BL124" si="128">IF($D124=AA$1,$E124+$V124,(IF($J124=AA$1,$K124+$W124,AA123)))</f>
        <v>1512</v>
      </c>
      <c r="AB124" s="77">
        <f t="shared" si="128"/>
        <v>625</v>
      </c>
      <c r="AC124" s="77">
        <f t="shared" si="128"/>
        <v>1452</v>
      </c>
      <c r="AD124" s="77">
        <f t="shared" si="128"/>
        <v>323</v>
      </c>
      <c r="AE124" s="77">
        <f t="shared" si="128"/>
        <v>2162</v>
      </c>
      <c r="AF124" s="77">
        <f t="shared" si="128"/>
        <v>2076</v>
      </c>
      <c r="AG124" s="77">
        <f t="shared" si="128"/>
        <v>1208</v>
      </c>
      <c r="AH124" s="77">
        <f t="shared" si="128"/>
        <v>1038</v>
      </c>
      <c r="AI124" s="77">
        <f t="shared" si="128"/>
        <v>1224</v>
      </c>
      <c r="AJ124" s="77">
        <f t="shared" si="128"/>
        <v>1866</v>
      </c>
      <c r="AK124" s="77">
        <f t="shared" si="128"/>
        <v>500</v>
      </c>
      <c r="AL124" s="77">
        <f t="shared" si="128"/>
        <v>717</v>
      </c>
      <c r="AM124" s="77">
        <f t="shared" si="128"/>
        <v>2129</v>
      </c>
      <c r="AN124" s="77">
        <f t="shared" si="128"/>
        <v>1349</v>
      </c>
      <c r="AO124" s="77">
        <f t="shared" si="128"/>
        <v>1282</v>
      </c>
      <c r="AP124" s="77">
        <f t="shared" si="128"/>
        <v>2184</v>
      </c>
      <c r="AQ124" s="77">
        <f t="shared" si="128"/>
        <v>184</v>
      </c>
      <c r="AR124" s="77">
        <f t="shared" si="128"/>
        <v>1593</v>
      </c>
      <c r="AS124" s="77">
        <f t="shared" si="128"/>
        <v>282</v>
      </c>
      <c r="AT124" s="77">
        <f t="shared" si="128"/>
        <v>2400</v>
      </c>
      <c r="AU124" s="77">
        <f t="shared" si="128"/>
        <v>992</v>
      </c>
      <c r="AV124" s="77">
        <f t="shared" si="128"/>
        <v>367</v>
      </c>
      <c r="AW124" s="77">
        <f t="shared" si="128"/>
        <v>420</v>
      </c>
      <c r="AX124" s="77">
        <f t="shared" si="128"/>
        <v>883</v>
      </c>
      <c r="AY124" s="77">
        <f t="shared" si="128"/>
        <v>1158</v>
      </c>
      <c r="AZ124" s="77">
        <f t="shared" si="128"/>
        <v>470</v>
      </c>
      <c r="BA124" s="77">
        <f t="shared" si="128"/>
        <v>0</v>
      </c>
      <c r="BB124" s="77">
        <f t="shared" si="128"/>
        <v>1484</v>
      </c>
      <c r="BC124" s="77">
        <f t="shared" si="128"/>
        <v>814</v>
      </c>
      <c r="BD124" s="77">
        <f t="shared" si="128"/>
        <v>783</v>
      </c>
      <c r="BE124" s="77">
        <f t="shared" si="128"/>
        <v>638</v>
      </c>
      <c r="BF124" s="77">
        <f t="shared" si="128"/>
        <v>2062</v>
      </c>
      <c r="BG124" s="77">
        <f t="shared" si="128"/>
        <v>854</v>
      </c>
      <c r="BH124" s="77">
        <f t="shared" si="128"/>
        <v>293</v>
      </c>
      <c r="BI124" s="77">
        <f t="shared" si="128"/>
        <v>1938</v>
      </c>
      <c r="BJ124" s="77">
        <f t="shared" si="128"/>
        <v>1474</v>
      </c>
      <c r="BK124" s="77">
        <f t="shared" si="128"/>
        <v>1851</v>
      </c>
      <c r="BL124" s="77">
        <f t="shared" si="128"/>
        <v>847</v>
      </c>
    </row>
    <row r="125" ht="13.5" customHeight="1">
      <c r="A125" s="80">
        <v>45409.0</v>
      </c>
      <c r="B125" s="68" t="s">
        <v>75</v>
      </c>
      <c r="C125" s="55"/>
      <c r="D125" s="69" t="s">
        <v>30</v>
      </c>
      <c r="E125" s="77">
        <f t="shared" si="2"/>
        <v>1512</v>
      </c>
      <c r="F125" s="71">
        <v>2.0</v>
      </c>
      <c r="G125" s="71">
        <v>22.0</v>
      </c>
      <c r="H125" s="72">
        <f t="shared" si="3"/>
        <v>28</v>
      </c>
      <c r="I125" s="55"/>
      <c r="J125" s="73" t="s">
        <v>24</v>
      </c>
      <c r="K125" s="77">
        <f t="shared" si="4"/>
        <v>1851</v>
      </c>
      <c r="L125" s="74">
        <v>2.0</v>
      </c>
      <c r="M125" s="74">
        <v>20.0</v>
      </c>
      <c r="N125" s="72">
        <f t="shared" si="5"/>
        <v>26</v>
      </c>
      <c r="O125" s="55"/>
      <c r="P125" s="62" t="s">
        <v>72</v>
      </c>
      <c r="Q125" s="55"/>
      <c r="R125" s="75">
        <f>MIN(Rules!$E$2,(MAX(H125/N125,N125/H125)))</f>
        <v>1.076923077</v>
      </c>
      <c r="S125" s="75">
        <f>VLOOKUP(B125,Rules!A:B,2,FALSE)</f>
        <v>60</v>
      </c>
      <c r="T125" s="55"/>
      <c r="U125" s="76">
        <f>1/(10^(-(E125+(IF(P125="Y",Rules!$I$2,0))-K125)/Rules!$E$12)+1)</f>
        <v>0.2951758278</v>
      </c>
      <c r="V125" s="75">
        <f t="shared" si="6"/>
        <v>46</v>
      </c>
      <c r="W125" s="75">
        <f t="shared" si="7"/>
        <v>-46</v>
      </c>
      <c r="X125" s="55"/>
      <c r="Y125" s="55"/>
      <c r="Z125" s="55"/>
      <c r="AA125" s="77">
        <f t="shared" ref="AA125:BL125" si="129">IF($D125=AA$1,$E125+$V125,(IF($J125=AA$1,$K125+$W125,AA124)))</f>
        <v>1558</v>
      </c>
      <c r="AB125" s="77">
        <f t="shared" si="129"/>
        <v>625</v>
      </c>
      <c r="AC125" s="77">
        <f t="shared" si="129"/>
        <v>1452</v>
      </c>
      <c r="AD125" s="77">
        <f t="shared" si="129"/>
        <v>323</v>
      </c>
      <c r="AE125" s="77">
        <f t="shared" si="129"/>
        <v>2162</v>
      </c>
      <c r="AF125" s="77">
        <f t="shared" si="129"/>
        <v>2076</v>
      </c>
      <c r="AG125" s="77">
        <f t="shared" si="129"/>
        <v>1208</v>
      </c>
      <c r="AH125" s="77">
        <f t="shared" si="129"/>
        <v>1038</v>
      </c>
      <c r="AI125" s="77">
        <f t="shared" si="129"/>
        <v>1224</v>
      </c>
      <c r="AJ125" s="77">
        <f t="shared" si="129"/>
        <v>1866</v>
      </c>
      <c r="AK125" s="77">
        <f t="shared" si="129"/>
        <v>500</v>
      </c>
      <c r="AL125" s="77">
        <f t="shared" si="129"/>
        <v>717</v>
      </c>
      <c r="AM125" s="77">
        <f t="shared" si="129"/>
        <v>2129</v>
      </c>
      <c r="AN125" s="77">
        <f t="shared" si="129"/>
        <v>1349</v>
      </c>
      <c r="AO125" s="77">
        <f t="shared" si="129"/>
        <v>1282</v>
      </c>
      <c r="AP125" s="77">
        <f t="shared" si="129"/>
        <v>2184</v>
      </c>
      <c r="AQ125" s="77">
        <f t="shared" si="129"/>
        <v>184</v>
      </c>
      <c r="AR125" s="77">
        <f t="shared" si="129"/>
        <v>1593</v>
      </c>
      <c r="AS125" s="77">
        <f t="shared" si="129"/>
        <v>282</v>
      </c>
      <c r="AT125" s="77">
        <f t="shared" si="129"/>
        <v>2400</v>
      </c>
      <c r="AU125" s="77">
        <f t="shared" si="129"/>
        <v>992</v>
      </c>
      <c r="AV125" s="77">
        <f t="shared" si="129"/>
        <v>367</v>
      </c>
      <c r="AW125" s="77">
        <f t="shared" si="129"/>
        <v>420</v>
      </c>
      <c r="AX125" s="77">
        <f t="shared" si="129"/>
        <v>883</v>
      </c>
      <c r="AY125" s="77">
        <f t="shared" si="129"/>
        <v>1158</v>
      </c>
      <c r="AZ125" s="77">
        <f t="shared" si="129"/>
        <v>470</v>
      </c>
      <c r="BA125" s="77">
        <f t="shared" si="129"/>
        <v>0</v>
      </c>
      <c r="BB125" s="77">
        <f t="shared" si="129"/>
        <v>1484</v>
      </c>
      <c r="BC125" s="77">
        <f t="shared" si="129"/>
        <v>814</v>
      </c>
      <c r="BD125" s="77">
        <f t="shared" si="129"/>
        <v>783</v>
      </c>
      <c r="BE125" s="77">
        <f t="shared" si="129"/>
        <v>638</v>
      </c>
      <c r="BF125" s="77">
        <f t="shared" si="129"/>
        <v>2062</v>
      </c>
      <c r="BG125" s="77">
        <f t="shared" si="129"/>
        <v>854</v>
      </c>
      <c r="BH125" s="77">
        <f t="shared" si="129"/>
        <v>293</v>
      </c>
      <c r="BI125" s="77">
        <f t="shared" si="129"/>
        <v>1938</v>
      </c>
      <c r="BJ125" s="77">
        <f t="shared" si="129"/>
        <v>1474</v>
      </c>
      <c r="BK125" s="77">
        <f t="shared" si="129"/>
        <v>1805</v>
      </c>
      <c r="BL125" s="77">
        <f t="shared" si="129"/>
        <v>847</v>
      </c>
    </row>
    <row r="126" ht="13.5" customHeight="1">
      <c r="A126" s="80">
        <v>45409.0</v>
      </c>
      <c r="B126" s="68" t="s">
        <v>74</v>
      </c>
      <c r="C126" s="55"/>
      <c r="D126" s="69" t="s">
        <v>27</v>
      </c>
      <c r="E126" s="77">
        <f t="shared" si="2"/>
        <v>1484</v>
      </c>
      <c r="F126" s="71">
        <v>2.0</v>
      </c>
      <c r="G126" s="71">
        <v>23.0</v>
      </c>
      <c r="H126" s="72">
        <f t="shared" si="3"/>
        <v>29</v>
      </c>
      <c r="I126" s="55"/>
      <c r="J126" s="73" t="s">
        <v>32</v>
      </c>
      <c r="K126" s="77">
        <f t="shared" si="4"/>
        <v>1474</v>
      </c>
      <c r="L126" s="74">
        <v>1.0</v>
      </c>
      <c r="M126" s="74">
        <v>20.0</v>
      </c>
      <c r="N126" s="72">
        <f t="shared" si="5"/>
        <v>23</v>
      </c>
      <c r="O126" s="55"/>
      <c r="P126" s="62" t="s">
        <v>72</v>
      </c>
      <c r="Q126" s="55"/>
      <c r="R126" s="75">
        <f>MIN(Rules!$E$2,(MAX(H126/N126,N126/H126)))</f>
        <v>1.260869565</v>
      </c>
      <c r="S126" s="75">
        <f>VLOOKUP(B126,Rules!A:B,2,FALSE)</f>
        <v>50</v>
      </c>
      <c r="T126" s="55"/>
      <c r="U126" s="76">
        <f>1/(10^(-(E126+(IF(P126="Y",Rules!$I$2,0))-K126)/Rules!$E$12)+1)</f>
        <v>0.6763016695</v>
      </c>
      <c r="V126" s="75">
        <f t="shared" si="6"/>
        <v>20</v>
      </c>
      <c r="W126" s="75">
        <f t="shared" si="7"/>
        <v>-20</v>
      </c>
      <c r="X126" s="55"/>
      <c r="Y126" s="55"/>
      <c r="Z126" s="55"/>
      <c r="AA126" s="77">
        <f t="shared" ref="AA126:BL126" si="130">IF($D126=AA$1,$E126+$V126,(IF($J126=AA$1,$K126+$W126,AA125)))</f>
        <v>1558</v>
      </c>
      <c r="AB126" s="77">
        <f t="shared" si="130"/>
        <v>625</v>
      </c>
      <c r="AC126" s="77">
        <f t="shared" si="130"/>
        <v>1452</v>
      </c>
      <c r="AD126" s="77">
        <f t="shared" si="130"/>
        <v>323</v>
      </c>
      <c r="AE126" s="77">
        <f t="shared" si="130"/>
        <v>2162</v>
      </c>
      <c r="AF126" s="77">
        <f t="shared" si="130"/>
        <v>2076</v>
      </c>
      <c r="AG126" s="77">
        <f t="shared" si="130"/>
        <v>1208</v>
      </c>
      <c r="AH126" s="77">
        <f t="shared" si="130"/>
        <v>1038</v>
      </c>
      <c r="AI126" s="77">
        <f t="shared" si="130"/>
        <v>1224</v>
      </c>
      <c r="AJ126" s="77">
        <f t="shared" si="130"/>
        <v>1866</v>
      </c>
      <c r="AK126" s="77">
        <f t="shared" si="130"/>
        <v>500</v>
      </c>
      <c r="AL126" s="77">
        <f t="shared" si="130"/>
        <v>717</v>
      </c>
      <c r="AM126" s="77">
        <f t="shared" si="130"/>
        <v>2129</v>
      </c>
      <c r="AN126" s="77">
        <f t="shared" si="130"/>
        <v>1349</v>
      </c>
      <c r="AO126" s="77">
        <f t="shared" si="130"/>
        <v>1282</v>
      </c>
      <c r="AP126" s="77">
        <f t="shared" si="130"/>
        <v>2184</v>
      </c>
      <c r="AQ126" s="77">
        <f t="shared" si="130"/>
        <v>184</v>
      </c>
      <c r="AR126" s="77">
        <f t="shared" si="130"/>
        <v>1593</v>
      </c>
      <c r="AS126" s="77">
        <f t="shared" si="130"/>
        <v>282</v>
      </c>
      <c r="AT126" s="77">
        <f t="shared" si="130"/>
        <v>2400</v>
      </c>
      <c r="AU126" s="77">
        <f t="shared" si="130"/>
        <v>992</v>
      </c>
      <c r="AV126" s="77">
        <f t="shared" si="130"/>
        <v>367</v>
      </c>
      <c r="AW126" s="77">
        <f t="shared" si="130"/>
        <v>420</v>
      </c>
      <c r="AX126" s="77">
        <f t="shared" si="130"/>
        <v>883</v>
      </c>
      <c r="AY126" s="77">
        <f t="shared" si="130"/>
        <v>1158</v>
      </c>
      <c r="AZ126" s="77">
        <f t="shared" si="130"/>
        <v>470</v>
      </c>
      <c r="BA126" s="77">
        <f t="shared" si="130"/>
        <v>0</v>
      </c>
      <c r="BB126" s="77">
        <f t="shared" si="130"/>
        <v>1504</v>
      </c>
      <c r="BC126" s="77">
        <f t="shared" si="130"/>
        <v>814</v>
      </c>
      <c r="BD126" s="77">
        <f t="shared" si="130"/>
        <v>783</v>
      </c>
      <c r="BE126" s="77">
        <f t="shared" si="130"/>
        <v>638</v>
      </c>
      <c r="BF126" s="77">
        <f t="shared" si="130"/>
        <v>2062</v>
      </c>
      <c r="BG126" s="77">
        <f t="shared" si="130"/>
        <v>854</v>
      </c>
      <c r="BH126" s="77">
        <f t="shared" si="130"/>
        <v>293</v>
      </c>
      <c r="BI126" s="77">
        <f t="shared" si="130"/>
        <v>1938</v>
      </c>
      <c r="BJ126" s="77">
        <f t="shared" si="130"/>
        <v>1454</v>
      </c>
      <c r="BK126" s="77">
        <f t="shared" si="130"/>
        <v>1805</v>
      </c>
      <c r="BL126" s="77">
        <f t="shared" si="130"/>
        <v>847</v>
      </c>
    </row>
    <row r="127" ht="13.5" customHeight="1">
      <c r="A127" s="80">
        <v>45409.0</v>
      </c>
      <c r="B127" s="68" t="s">
        <v>74</v>
      </c>
      <c r="C127" s="55"/>
      <c r="D127" s="69" t="s">
        <v>38</v>
      </c>
      <c r="E127" s="77">
        <f t="shared" si="2"/>
        <v>1158</v>
      </c>
      <c r="F127" s="71">
        <v>1.0</v>
      </c>
      <c r="G127" s="71">
        <v>16.0</v>
      </c>
      <c r="H127" s="72">
        <f t="shared" si="3"/>
        <v>19</v>
      </c>
      <c r="I127" s="55"/>
      <c r="J127" s="73" t="s">
        <v>31</v>
      </c>
      <c r="K127" s="77">
        <f t="shared" si="4"/>
        <v>1593</v>
      </c>
      <c r="L127" s="74">
        <v>7.0</v>
      </c>
      <c r="M127" s="74">
        <v>29.0</v>
      </c>
      <c r="N127" s="72">
        <f t="shared" si="5"/>
        <v>50</v>
      </c>
      <c r="O127" s="55"/>
      <c r="P127" s="62" t="s">
        <v>72</v>
      </c>
      <c r="Q127" s="55"/>
      <c r="R127" s="75">
        <f>MIN(Rules!$E$2,(MAX(H127/N127,N127/H127)))</f>
        <v>2</v>
      </c>
      <c r="S127" s="75">
        <f>VLOOKUP(B127,Rules!A:B,2,FALSE)</f>
        <v>50</v>
      </c>
      <c r="T127" s="55"/>
      <c r="U127" s="76">
        <f>1/(10^(-(E127+(IF(P127="Y",Rules!$I$2,0))-K127)/Rules!$E$12)+1)</f>
        <v>0.2120732319</v>
      </c>
      <c r="V127" s="75">
        <f t="shared" si="6"/>
        <v>-21</v>
      </c>
      <c r="W127" s="75">
        <f t="shared" si="7"/>
        <v>21</v>
      </c>
      <c r="X127" s="55"/>
      <c r="Y127" s="55"/>
      <c r="Z127" s="55"/>
      <c r="AA127" s="77">
        <f t="shared" ref="AA127:BL127" si="131">IF($D127=AA$1,$E127+$V127,(IF($J127=AA$1,$K127+$W127,AA126)))</f>
        <v>1558</v>
      </c>
      <c r="AB127" s="77">
        <f t="shared" si="131"/>
        <v>625</v>
      </c>
      <c r="AC127" s="77">
        <f t="shared" si="131"/>
        <v>1452</v>
      </c>
      <c r="AD127" s="77">
        <f t="shared" si="131"/>
        <v>323</v>
      </c>
      <c r="AE127" s="77">
        <f t="shared" si="131"/>
        <v>2162</v>
      </c>
      <c r="AF127" s="77">
        <f t="shared" si="131"/>
        <v>2076</v>
      </c>
      <c r="AG127" s="77">
        <f t="shared" si="131"/>
        <v>1208</v>
      </c>
      <c r="AH127" s="77">
        <f t="shared" si="131"/>
        <v>1038</v>
      </c>
      <c r="AI127" s="77">
        <f t="shared" si="131"/>
        <v>1224</v>
      </c>
      <c r="AJ127" s="77">
        <f t="shared" si="131"/>
        <v>1866</v>
      </c>
      <c r="AK127" s="77">
        <f t="shared" si="131"/>
        <v>500</v>
      </c>
      <c r="AL127" s="77">
        <f t="shared" si="131"/>
        <v>717</v>
      </c>
      <c r="AM127" s="77">
        <f t="shared" si="131"/>
        <v>2129</v>
      </c>
      <c r="AN127" s="77">
        <f t="shared" si="131"/>
        <v>1349</v>
      </c>
      <c r="AO127" s="77">
        <f t="shared" si="131"/>
        <v>1282</v>
      </c>
      <c r="AP127" s="77">
        <f t="shared" si="131"/>
        <v>2184</v>
      </c>
      <c r="AQ127" s="77">
        <f t="shared" si="131"/>
        <v>184</v>
      </c>
      <c r="AR127" s="77">
        <f t="shared" si="131"/>
        <v>1614</v>
      </c>
      <c r="AS127" s="77">
        <f t="shared" si="131"/>
        <v>282</v>
      </c>
      <c r="AT127" s="77">
        <f t="shared" si="131"/>
        <v>2400</v>
      </c>
      <c r="AU127" s="77">
        <f t="shared" si="131"/>
        <v>992</v>
      </c>
      <c r="AV127" s="77">
        <f t="shared" si="131"/>
        <v>367</v>
      </c>
      <c r="AW127" s="77">
        <f t="shared" si="131"/>
        <v>420</v>
      </c>
      <c r="AX127" s="77">
        <f t="shared" si="131"/>
        <v>883</v>
      </c>
      <c r="AY127" s="77">
        <f t="shared" si="131"/>
        <v>1137</v>
      </c>
      <c r="AZ127" s="77">
        <f t="shared" si="131"/>
        <v>470</v>
      </c>
      <c r="BA127" s="77">
        <f t="shared" si="131"/>
        <v>0</v>
      </c>
      <c r="BB127" s="77">
        <f t="shared" si="131"/>
        <v>1504</v>
      </c>
      <c r="BC127" s="77">
        <f t="shared" si="131"/>
        <v>814</v>
      </c>
      <c r="BD127" s="77">
        <f t="shared" si="131"/>
        <v>783</v>
      </c>
      <c r="BE127" s="77">
        <f t="shared" si="131"/>
        <v>638</v>
      </c>
      <c r="BF127" s="77">
        <f t="shared" si="131"/>
        <v>2062</v>
      </c>
      <c r="BG127" s="77">
        <f t="shared" si="131"/>
        <v>854</v>
      </c>
      <c r="BH127" s="77">
        <f t="shared" si="131"/>
        <v>293</v>
      </c>
      <c r="BI127" s="77">
        <f t="shared" si="131"/>
        <v>1938</v>
      </c>
      <c r="BJ127" s="77">
        <f t="shared" si="131"/>
        <v>1454</v>
      </c>
      <c r="BK127" s="77">
        <f t="shared" si="131"/>
        <v>1805</v>
      </c>
      <c r="BL127" s="77">
        <f t="shared" si="131"/>
        <v>847</v>
      </c>
    </row>
    <row r="128" ht="13.5" customHeight="1">
      <c r="A128" s="80">
        <v>45409.0</v>
      </c>
      <c r="B128" s="68" t="s">
        <v>74</v>
      </c>
      <c r="C128" s="55"/>
      <c r="D128" s="69" t="s">
        <v>44</v>
      </c>
      <c r="E128" s="77">
        <f t="shared" si="2"/>
        <v>783</v>
      </c>
      <c r="F128" s="71">
        <v>2.0</v>
      </c>
      <c r="G128" s="71">
        <v>14.0</v>
      </c>
      <c r="H128" s="72">
        <f t="shared" si="3"/>
        <v>20</v>
      </c>
      <c r="I128" s="55"/>
      <c r="J128" s="73" t="s">
        <v>42</v>
      </c>
      <c r="K128" s="77">
        <f t="shared" si="4"/>
        <v>854</v>
      </c>
      <c r="L128" s="74">
        <v>2.0</v>
      </c>
      <c r="M128" s="74">
        <v>17.0</v>
      </c>
      <c r="N128" s="72">
        <f t="shared" si="5"/>
        <v>23</v>
      </c>
      <c r="O128" s="55"/>
      <c r="P128" s="62" t="s">
        <v>72</v>
      </c>
      <c r="Q128" s="55"/>
      <c r="R128" s="75">
        <f>MIN(Rules!$E$2,(MAX(H128/N128,N128/H128)))</f>
        <v>1.15</v>
      </c>
      <c r="S128" s="75">
        <f>VLOOKUP(B128,Rules!A:B,2,FALSE)</f>
        <v>50</v>
      </c>
      <c r="T128" s="55"/>
      <c r="U128" s="76">
        <f>1/(10^(-(E128+(IF(P128="Y",Rules!$I$2,0))-K128)/Rules!$E$12)+1)</f>
        <v>0.5899620375</v>
      </c>
      <c r="V128" s="75">
        <f t="shared" si="6"/>
        <v>-34</v>
      </c>
      <c r="W128" s="75">
        <f t="shared" si="7"/>
        <v>34</v>
      </c>
      <c r="X128" s="55"/>
      <c r="Y128" s="55"/>
      <c r="Z128" s="55"/>
      <c r="AA128" s="77">
        <f t="shared" ref="AA128:BL128" si="132">IF($D128=AA$1,$E128+$V128,(IF($J128=AA$1,$K128+$W128,AA127)))</f>
        <v>1558</v>
      </c>
      <c r="AB128" s="77">
        <f t="shared" si="132"/>
        <v>625</v>
      </c>
      <c r="AC128" s="77">
        <f t="shared" si="132"/>
        <v>1452</v>
      </c>
      <c r="AD128" s="77">
        <f t="shared" si="132"/>
        <v>323</v>
      </c>
      <c r="AE128" s="77">
        <f t="shared" si="132"/>
        <v>2162</v>
      </c>
      <c r="AF128" s="77">
        <f t="shared" si="132"/>
        <v>2076</v>
      </c>
      <c r="AG128" s="77">
        <f t="shared" si="132"/>
        <v>1208</v>
      </c>
      <c r="AH128" s="77">
        <f t="shared" si="132"/>
        <v>1038</v>
      </c>
      <c r="AI128" s="77">
        <f t="shared" si="132"/>
        <v>1224</v>
      </c>
      <c r="AJ128" s="77">
        <f t="shared" si="132"/>
        <v>1866</v>
      </c>
      <c r="AK128" s="77">
        <f t="shared" si="132"/>
        <v>500</v>
      </c>
      <c r="AL128" s="77">
        <f t="shared" si="132"/>
        <v>717</v>
      </c>
      <c r="AM128" s="77">
        <f t="shared" si="132"/>
        <v>2129</v>
      </c>
      <c r="AN128" s="77">
        <f t="shared" si="132"/>
        <v>1349</v>
      </c>
      <c r="AO128" s="77">
        <f t="shared" si="132"/>
        <v>1282</v>
      </c>
      <c r="AP128" s="77">
        <f t="shared" si="132"/>
        <v>2184</v>
      </c>
      <c r="AQ128" s="77">
        <f t="shared" si="132"/>
        <v>184</v>
      </c>
      <c r="AR128" s="77">
        <f t="shared" si="132"/>
        <v>1614</v>
      </c>
      <c r="AS128" s="77">
        <f t="shared" si="132"/>
        <v>282</v>
      </c>
      <c r="AT128" s="77">
        <f t="shared" si="132"/>
        <v>2400</v>
      </c>
      <c r="AU128" s="77">
        <f t="shared" si="132"/>
        <v>992</v>
      </c>
      <c r="AV128" s="77">
        <f t="shared" si="132"/>
        <v>367</v>
      </c>
      <c r="AW128" s="77">
        <f t="shared" si="132"/>
        <v>420</v>
      </c>
      <c r="AX128" s="77">
        <f t="shared" si="132"/>
        <v>883</v>
      </c>
      <c r="AY128" s="77">
        <f t="shared" si="132"/>
        <v>1137</v>
      </c>
      <c r="AZ128" s="77">
        <f t="shared" si="132"/>
        <v>470</v>
      </c>
      <c r="BA128" s="77">
        <f t="shared" si="132"/>
        <v>0</v>
      </c>
      <c r="BB128" s="77">
        <f t="shared" si="132"/>
        <v>1504</v>
      </c>
      <c r="BC128" s="77">
        <f t="shared" si="132"/>
        <v>814</v>
      </c>
      <c r="BD128" s="77">
        <f t="shared" si="132"/>
        <v>749</v>
      </c>
      <c r="BE128" s="77">
        <f t="shared" si="132"/>
        <v>638</v>
      </c>
      <c r="BF128" s="77">
        <f t="shared" si="132"/>
        <v>2062</v>
      </c>
      <c r="BG128" s="77">
        <f t="shared" si="132"/>
        <v>888</v>
      </c>
      <c r="BH128" s="77">
        <f t="shared" si="132"/>
        <v>293</v>
      </c>
      <c r="BI128" s="77">
        <f t="shared" si="132"/>
        <v>1938</v>
      </c>
      <c r="BJ128" s="77">
        <f t="shared" si="132"/>
        <v>1454</v>
      </c>
      <c r="BK128" s="77">
        <f t="shared" si="132"/>
        <v>1805</v>
      </c>
      <c r="BL128" s="77">
        <f t="shared" si="132"/>
        <v>847</v>
      </c>
    </row>
    <row r="129" ht="13.5" customHeight="1">
      <c r="A129" s="80">
        <v>45409.0</v>
      </c>
      <c r="B129" s="68" t="s">
        <v>74</v>
      </c>
      <c r="C129" s="55"/>
      <c r="D129" s="69" t="s">
        <v>36</v>
      </c>
      <c r="E129" s="77">
        <f t="shared" si="2"/>
        <v>992</v>
      </c>
      <c r="F129" s="71">
        <v>2.0</v>
      </c>
      <c r="G129" s="71">
        <v>20.0</v>
      </c>
      <c r="H129" s="72">
        <f t="shared" si="3"/>
        <v>26</v>
      </c>
      <c r="I129" s="55"/>
      <c r="J129" s="73" t="s">
        <v>40</v>
      </c>
      <c r="K129" s="77">
        <f t="shared" si="4"/>
        <v>847</v>
      </c>
      <c r="L129" s="74">
        <v>0.0</v>
      </c>
      <c r="M129" s="74">
        <v>14.0</v>
      </c>
      <c r="N129" s="72">
        <f t="shared" si="5"/>
        <v>14</v>
      </c>
      <c r="O129" s="55"/>
      <c r="P129" s="62" t="s">
        <v>72</v>
      </c>
      <c r="Q129" s="55"/>
      <c r="R129" s="75">
        <f>MIN(Rules!$E$2,(MAX(H129/N129,N129/H129)))</f>
        <v>1.857142857</v>
      </c>
      <c r="S129" s="75">
        <f>VLOOKUP(B129,Rules!A:B,2,FALSE)</f>
        <v>50</v>
      </c>
      <c r="T129" s="55"/>
      <c r="U129" s="76">
        <f>1/(10^(-(E129+(IF(P129="Y",Rules!$I$2,0))-K129)/Rules!$E$12)+1)</f>
        <v>0.7955199003</v>
      </c>
      <c r="V129" s="75">
        <f t="shared" si="6"/>
        <v>19</v>
      </c>
      <c r="W129" s="75">
        <f t="shared" si="7"/>
        <v>-19</v>
      </c>
      <c r="X129" s="55"/>
      <c r="Y129" s="55"/>
      <c r="Z129" s="55"/>
      <c r="AA129" s="77">
        <f t="shared" ref="AA129:BL129" si="133">IF($D129=AA$1,$E129+$V129,(IF($J129=AA$1,$K129+$W129,AA128)))</f>
        <v>1558</v>
      </c>
      <c r="AB129" s="77">
        <f t="shared" si="133"/>
        <v>625</v>
      </c>
      <c r="AC129" s="77">
        <f t="shared" si="133"/>
        <v>1452</v>
      </c>
      <c r="AD129" s="77">
        <f t="shared" si="133"/>
        <v>323</v>
      </c>
      <c r="AE129" s="77">
        <f t="shared" si="133"/>
        <v>2162</v>
      </c>
      <c r="AF129" s="77">
        <f t="shared" si="133"/>
        <v>2076</v>
      </c>
      <c r="AG129" s="77">
        <f t="shared" si="133"/>
        <v>1208</v>
      </c>
      <c r="AH129" s="77">
        <f t="shared" si="133"/>
        <v>1038</v>
      </c>
      <c r="AI129" s="77">
        <f t="shared" si="133"/>
        <v>1224</v>
      </c>
      <c r="AJ129" s="77">
        <f t="shared" si="133"/>
        <v>1866</v>
      </c>
      <c r="AK129" s="77">
        <f t="shared" si="133"/>
        <v>500</v>
      </c>
      <c r="AL129" s="77">
        <f t="shared" si="133"/>
        <v>717</v>
      </c>
      <c r="AM129" s="77">
        <f t="shared" si="133"/>
        <v>2129</v>
      </c>
      <c r="AN129" s="77">
        <f t="shared" si="133"/>
        <v>1349</v>
      </c>
      <c r="AO129" s="77">
        <f t="shared" si="133"/>
        <v>1282</v>
      </c>
      <c r="AP129" s="77">
        <f t="shared" si="133"/>
        <v>2184</v>
      </c>
      <c r="AQ129" s="77">
        <f t="shared" si="133"/>
        <v>184</v>
      </c>
      <c r="AR129" s="77">
        <f t="shared" si="133"/>
        <v>1614</v>
      </c>
      <c r="AS129" s="77">
        <f t="shared" si="133"/>
        <v>282</v>
      </c>
      <c r="AT129" s="77">
        <f t="shared" si="133"/>
        <v>2400</v>
      </c>
      <c r="AU129" s="77">
        <f t="shared" si="133"/>
        <v>1011</v>
      </c>
      <c r="AV129" s="77">
        <f t="shared" si="133"/>
        <v>367</v>
      </c>
      <c r="AW129" s="77">
        <f t="shared" si="133"/>
        <v>420</v>
      </c>
      <c r="AX129" s="77">
        <f t="shared" si="133"/>
        <v>883</v>
      </c>
      <c r="AY129" s="77">
        <f t="shared" si="133"/>
        <v>1137</v>
      </c>
      <c r="AZ129" s="77">
        <f t="shared" si="133"/>
        <v>470</v>
      </c>
      <c r="BA129" s="77">
        <f t="shared" si="133"/>
        <v>0</v>
      </c>
      <c r="BB129" s="77">
        <f t="shared" si="133"/>
        <v>1504</v>
      </c>
      <c r="BC129" s="77">
        <f t="shared" si="133"/>
        <v>814</v>
      </c>
      <c r="BD129" s="77">
        <f t="shared" si="133"/>
        <v>749</v>
      </c>
      <c r="BE129" s="77">
        <f t="shared" si="133"/>
        <v>638</v>
      </c>
      <c r="BF129" s="77">
        <f t="shared" si="133"/>
        <v>2062</v>
      </c>
      <c r="BG129" s="77">
        <f t="shared" si="133"/>
        <v>888</v>
      </c>
      <c r="BH129" s="77">
        <f t="shared" si="133"/>
        <v>293</v>
      </c>
      <c r="BI129" s="77">
        <f t="shared" si="133"/>
        <v>1938</v>
      </c>
      <c r="BJ129" s="77">
        <f t="shared" si="133"/>
        <v>1454</v>
      </c>
      <c r="BK129" s="77">
        <f t="shared" si="133"/>
        <v>1805</v>
      </c>
      <c r="BL129" s="77">
        <f t="shared" si="133"/>
        <v>828</v>
      </c>
    </row>
    <row r="130" ht="13.5" customHeight="1">
      <c r="A130" s="80">
        <v>45409.0</v>
      </c>
      <c r="B130" s="68" t="s">
        <v>74</v>
      </c>
      <c r="C130" s="55"/>
      <c r="D130" s="69" t="s">
        <v>29</v>
      </c>
      <c r="E130" s="77">
        <f t="shared" si="2"/>
        <v>1282</v>
      </c>
      <c r="F130" s="71">
        <v>2.0</v>
      </c>
      <c r="G130" s="71">
        <v>19.0</v>
      </c>
      <c r="H130" s="72">
        <f t="shared" si="3"/>
        <v>25</v>
      </c>
      <c r="I130" s="55"/>
      <c r="J130" s="73" t="s">
        <v>35</v>
      </c>
      <c r="K130" s="77">
        <f t="shared" si="4"/>
        <v>1208</v>
      </c>
      <c r="L130" s="74">
        <v>0.0</v>
      </c>
      <c r="M130" s="74">
        <v>18.0</v>
      </c>
      <c r="N130" s="72">
        <f t="shared" si="5"/>
        <v>18</v>
      </c>
      <c r="O130" s="55"/>
      <c r="P130" s="62" t="s">
        <v>72</v>
      </c>
      <c r="Q130" s="55"/>
      <c r="R130" s="75">
        <f>MIN(Rules!$E$2,(MAX(H130/N130,N130/H130)))</f>
        <v>1.388888889</v>
      </c>
      <c r="S130" s="75">
        <f>VLOOKUP(B130,Rules!A:B,2,FALSE)</f>
        <v>50</v>
      </c>
      <c r="T130" s="55"/>
      <c r="U130" s="76">
        <f>1/(10^(-(E130+(IF(P130="Y",Rules!$I$2,0))-K130)/Rules!$E$12)+1)</f>
        <v>0.7372178587</v>
      </c>
      <c r="V130" s="75">
        <f t="shared" si="6"/>
        <v>18</v>
      </c>
      <c r="W130" s="75">
        <f t="shared" si="7"/>
        <v>-18</v>
      </c>
      <c r="X130" s="55"/>
      <c r="Y130" s="55"/>
      <c r="Z130" s="55"/>
      <c r="AA130" s="77">
        <f t="shared" ref="AA130:BL130" si="134">IF($D130=AA$1,$E130+$V130,(IF($J130=AA$1,$K130+$W130,AA129)))</f>
        <v>1558</v>
      </c>
      <c r="AB130" s="77">
        <f t="shared" si="134"/>
        <v>625</v>
      </c>
      <c r="AC130" s="77">
        <f t="shared" si="134"/>
        <v>1452</v>
      </c>
      <c r="AD130" s="77">
        <f t="shared" si="134"/>
        <v>323</v>
      </c>
      <c r="AE130" s="77">
        <f t="shared" si="134"/>
        <v>2162</v>
      </c>
      <c r="AF130" s="77">
        <f t="shared" si="134"/>
        <v>2076</v>
      </c>
      <c r="AG130" s="77">
        <f t="shared" si="134"/>
        <v>1190</v>
      </c>
      <c r="AH130" s="77">
        <f t="shared" si="134"/>
        <v>1038</v>
      </c>
      <c r="AI130" s="77">
        <f t="shared" si="134"/>
        <v>1224</v>
      </c>
      <c r="AJ130" s="77">
        <f t="shared" si="134"/>
        <v>1866</v>
      </c>
      <c r="AK130" s="77">
        <f t="shared" si="134"/>
        <v>500</v>
      </c>
      <c r="AL130" s="77">
        <f t="shared" si="134"/>
        <v>717</v>
      </c>
      <c r="AM130" s="77">
        <f t="shared" si="134"/>
        <v>2129</v>
      </c>
      <c r="AN130" s="77">
        <f t="shared" si="134"/>
        <v>1349</v>
      </c>
      <c r="AO130" s="77">
        <f t="shared" si="134"/>
        <v>1300</v>
      </c>
      <c r="AP130" s="77">
        <f t="shared" si="134"/>
        <v>2184</v>
      </c>
      <c r="AQ130" s="77">
        <f t="shared" si="134"/>
        <v>184</v>
      </c>
      <c r="AR130" s="77">
        <f t="shared" si="134"/>
        <v>1614</v>
      </c>
      <c r="AS130" s="77">
        <f t="shared" si="134"/>
        <v>282</v>
      </c>
      <c r="AT130" s="77">
        <f t="shared" si="134"/>
        <v>2400</v>
      </c>
      <c r="AU130" s="77">
        <f t="shared" si="134"/>
        <v>1011</v>
      </c>
      <c r="AV130" s="77">
        <f t="shared" si="134"/>
        <v>367</v>
      </c>
      <c r="AW130" s="77">
        <f t="shared" si="134"/>
        <v>420</v>
      </c>
      <c r="AX130" s="77">
        <f t="shared" si="134"/>
        <v>883</v>
      </c>
      <c r="AY130" s="77">
        <f t="shared" si="134"/>
        <v>1137</v>
      </c>
      <c r="AZ130" s="77">
        <f t="shared" si="134"/>
        <v>470</v>
      </c>
      <c r="BA130" s="77">
        <f t="shared" si="134"/>
        <v>0</v>
      </c>
      <c r="BB130" s="77">
        <f t="shared" si="134"/>
        <v>1504</v>
      </c>
      <c r="BC130" s="77">
        <f t="shared" si="134"/>
        <v>814</v>
      </c>
      <c r="BD130" s="77">
        <f t="shared" si="134"/>
        <v>749</v>
      </c>
      <c r="BE130" s="77">
        <f t="shared" si="134"/>
        <v>638</v>
      </c>
      <c r="BF130" s="77">
        <f t="shared" si="134"/>
        <v>2062</v>
      </c>
      <c r="BG130" s="77">
        <f t="shared" si="134"/>
        <v>888</v>
      </c>
      <c r="BH130" s="77">
        <f t="shared" si="134"/>
        <v>293</v>
      </c>
      <c r="BI130" s="77">
        <f t="shared" si="134"/>
        <v>1938</v>
      </c>
      <c r="BJ130" s="77">
        <f t="shared" si="134"/>
        <v>1454</v>
      </c>
      <c r="BK130" s="77">
        <f t="shared" si="134"/>
        <v>1805</v>
      </c>
      <c r="BL130" s="77">
        <f t="shared" si="134"/>
        <v>828</v>
      </c>
    </row>
    <row r="131" ht="13.5" customHeight="1">
      <c r="A131" s="80">
        <v>45409.0</v>
      </c>
      <c r="B131" s="68" t="s">
        <v>74</v>
      </c>
      <c r="C131" s="55"/>
      <c r="D131" s="69" t="s">
        <v>37</v>
      </c>
      <c r="E131" s="77">
        <f t="shared" si="2"/>
        <v>1038</v>
      </c>
      <c r="F131" s="71">
        <v>4.0</v>
      </c>
      <c r="G131" s="71">
        <v>27.0</v>
      </c>
      <c r="H131" s="72">
        <f t="shared" si="3"/>
        <v>39</v>
      </c>
      <c r="I131" s="55"/>
      <c r="J131" s="73" t="s">
        <v>51</v>
      </c>
      <c r="K131" s="77">
        <f t="shared" si="4"/>
        <v>470</v>
      </c>
      <c r="L131" s="74">
        <v>0.0</v>
      </c>
      <c r="M131" s="74">
        <v>15.0</v>
      </c>
      <c r="N131" s="72">
        <f t="shared" si="5"/>
        <v>15</v>
      </c>
      <c r="O131" s="55"/>
      <c r="P131" s="62" t="s">
        <v>72</v>
      </c>
      <c r="Q131" s="55"/>
      <c r="R131" s="75">
        <f>MIN(Rules!$E$2,(MAX(H131/N131,N131/H131)))</f>
        <v>2</v>
      </c>
      <c r="S131" s="75">
        <f>VLOOKUP(B131,Rules!A:B,2,FALSE)</f>
        <v>50</v>
      </c>
      <c r="T131" s="55"/>
      <c r="U131" s="76">
        <f>1/(10^(-(E131+(IF(P131="Y",Rules!$I$2,0))-K131)/Rules!$E$12)+1)</f>
        <v>0.9646515428</v>
      </c>
      <c r="V131" s="75">
        <f t="shared" si="6"/>
        <v>4</v>
      </c>
      <c r="W131" s="75">
        <f t="shared" si="7"/>
        <v>-4</v>
      </c>
      <c r="X131" s="55"/>
      <c r="Y131" s="55"/>
      <c r="Z131" s="55"/>
      <c r="AA131" s="77">
        <f t="shared" ref="AA131:BL131" si="135">IF($D131=AA$1,$E131+$V131,(IF($J131=AA$1,$K131+$W131,AA130)))</f>
        <v>1558</v>
      </c>
      <c r="AB131" s="77">
        <f t="shared" si="135"/>
        <v>625</v>
      </c>
      <c r="AC131" s="77">
        <f t="shared" si="135"/>
        <v>1452</v>
      </c>
      <c r="AD131" s="77">
        <f t="shared" si="135"/>
        <v>323</v>
      </c>
      <c r="AE131" s="77">
        <f t="shared" si="135"/>
        <v>2162</v>
      </c>
      <c r="AF131" s="77">
        <f t="shared" si="135"/>
        <v>2076</v>
      </c>
      <c r="AG131" s="77">
        <f t="shared" si="135"/>
        <v>1190</v>
      </c>
      <c r="AH131" s="77">
        <f t="shared" si="135"/>
        <v>1042</v>
      </c>
      <c r="AI131" s="77">
        <f t="shared" si="135"/>
        <v>1224</v>
      </c>
      <c r="AJ131" s="77">
        <f t="shared" si="135"/>
        <v>1866</v>
      </c>
      <c r="AK131" s="77">
        <f t="shared" si="135"/>
        <v>500</v>
      </c>
      <c r="AL131" s="77">
        <f t="shared" si="135"/>
        <v>717</v>
      </c>
      <c r="AM131" s="77">
        <f t="shared" si="135"/>
        <v>2129</v>
      </c>
      <c r="AN131" s="77">
        <f t="shared" si="135"/>
        <v>1349</v>
      </c>
      <c r="AO131" s="77">
        <f t="shared" si="135"/>
        <v>1300</v>
      </c>
      <c r="AP131" s="77">
        <f t="shared" si="135"/>
        <v>2184</v>
      </c>
      <c r="AQ131" s="77">
        <f t="shared" si="135"/>
        <v>184</v>
      </c>
      <c r="AR131" s="77">
        <f t="shared" si="135"/>
        <v>1614</v>
      </c>
      <c r="AS131" s="77">
        <f t="shared" si="135"/>
        <v>282</v>
      </c>
      <c r="AT131" s="77">
        <f t="shared" si="135"/>
        <v>2400</v>
      </c>
      <c r="AU131" s="77">
        <f t="shared" si="135"/>
        <v>1011</v>
      </c>
      <c r="AV131" s="77">
        <f t="shared" si="135"/>
        <v>367</v>
      </c>
      <c r="AW131" s="77">
        <f t="shared" si="135"/>
        <v>420</v>
      </c>
      <c r="AX131" s="77">
        <f t="shared" si="135"/>
        <v>883</v>
      </c>
      <c r="AY131" s="77">
        <f t="shared" si="135"/>
        <v>1137</v>
      </c>
      <c r="AZ131" s="77">
        <f t="shared" si="135"/>
        <v>466</v>
      </c>
      <c r="BA131" s="77">
        <f t="shared" si="135"/>
        <v>0</v>
      </c>
      <c r="BB131" s="77">
        <f t="shared" si="135"/>
        <v>1504</v>
      </c>
      <c r="BC131" s="77">
        <f t="shared" si="135"/>
        <v>814</v>
      </c>
      <c r="BD131" s="77">
        <f t="shared" si="135"/>
        <v>749</v>
      </c>
      <c r="BE131" s="77">
        <f t="shared" si="135"/>
        <v>638</v>
      </c>
      <c r="BF131" s="77">
        <f t="shared" si="135"/>
        <v>2062</v>
      </c>
      <c r="BG131" s="77">
        <f t="shared" si="135"/>
        <v>888</v>
      </c>
      <c r="BH131" s="77">
        <f t="shared" si="135"/>
        <v>293</v>
      </c>
      <c r="BI131" s="77">
        <f t="shared" si="135"/>
        <v>1938</v>
      </c>
      <c r="BJ131" s="77">
        <f t="shared" si="135"/>
        <v>1454</v>
      </c>
      <c r="BK131" s="77">
        <f t="shared" si="135"/>
        <v>1805</v>
      </c>
      <c r="BL131" s="77">
        <f t="shared" si="135"/>
        <v>828</v>
      </c>
    </row>
    <row r="132" ht="13.5" customHeight="1">
      <c r="A132" s="80">
        <v>45409.0</v>
      </c>
      <c r="B132" s="68" t="s">
        <v>74</v>
      </c>
      <c r="C132" s="55"/>
      <c r="D132" s="69" t="s">
        <v>47</v>
      </c>
      <c r="E132" s="77">
        <f t="shared" si="2"/>
        <v>420</v>
      </c>
      <c r="F132" s="71">
        <v>0.0</v>
      </c>
      <c r="G132" s="71">
        <v>17.0</v>
      </c>
      <c r="H132" s="72">
        <f t="shared" si="3"/>
        <v>17</v>
      </c>
      <c r="I132" s="55"/>
      <c r="J132" s="73" t="s">
        <v>39</v>
      </c>
      <c r="K132" s="77">
        <f t="shared" si="4"/>
        <v>883</v>
      </c>
      <c r="L132" s="74">
        <v>3.0</v>
      </c>
      <c r="M132" s="74">
        <v>22.0</v>
      </c>
      <c r="N132" s="72">
        <f t="shared" si="5"/>
        <v>31</v>
      </c>
      <c r="O132" s="55"/>
      <c r="P132" s="62" t="s">
        <v>72</v>
      </c>
      <c r="Q132" s="55"/>
      <c r="R132" s="75">
        <f>MIN(Rules!$E$2,(MAX(H132/N132,N132/H132)))</f>
        <v>1.823529412</v>
      </c>
      <c r="S132" s="75">
        <f>VLOOKUP(B132,Rules!A:B,2,FALSE)</f>
        <v>50</v>
      </c>
      <c r="T132" s="55"/>
      <c r="U132" s="76">
        <f>1/(10^(-(E132+(IF(P132="Y",Rules!$I$2,0))-K132)/Rules!$E$12)+1)</f>
        <v>0.1913258177</v>
      </c>
      <c r="V132" s="75">
        <f t="shared" si="6"/>
        <v>-17</v>
      </c>
      <c r="W132" s="75">
        <f t="shared" si="7"/>
        <v>17</v>
      </c>
      <c r="X132" s="55"/>
      <c r="Y132" s="55"/>
      <c r="Z132" s="55"/>
      <c r="AA132" s="77">
        <f t="shared" ref="AA132:BL132" si="136">IF($D132=AA$1,$E132+$V132,(IF($J132=AA$1,$K132+$W132,AA131)))</f>
        <v>1558</v>
      </c>
      <c r="AB132" s="77">
        <f t="shared" si="136"/>
        <v>625</v>
      </c>
      <c r="AC132" s="77">
        <f t="shared" si="136"/>
        <v>1452</v>
      </c>
      <c r="AD132" s="77">
        <f t="shared" si="136"/>
        <v>323</v>
      </c>
      <c r="AE132" s="77">
        <f t="shared" si="136"/>
        <v>2162</v>
      </c>
      <c r="AF132" s="77">
        <f t="shared" si="136"/>
        <v>2076</v>
      </c>
      <c r="AG132" s="77">
        <f t="shared" si="136"/>
        <v>1190</v>
      </c>
      <c r="AH132" s="77">
        <f t="shared" si="136"/>
        <v>1042</v>
      </c>
      <c r="AI132" s="77">
        <f t="shared" si="136"/>
        <v>1224</v>
      </c>
      <c r="AJ132" s="77">
        <f t="shared" si="136"/>
        <v>1866</v>
      </c>
      <c r="AK132" s="77">
        <f t="shared" si="136"/>
        <v>500</v>
      </c>
      <c r="AL132" s="77">
        <f t="shared" si="136"/>
        <v>717</v>
      </c>
      <c r="AM132" s="77">
        <f t="shared" si="136"/>
        <v>2129</v>
      </c>
      <c r="AN132" s="77">
        <f t="shared" si="136"/>
        <v>1349</v>
      </c>
      <c r="AO132" s="77">
        <f t="shared" si="136"/>
        <v>1300</v>
      </c>
      <c r="AP132" s="77">
        <f t="shared" si="136"/>
        <v>2184</v>
      </c>
      <c r="AQ132" s="77">
        <f t="shared" si="136"/>
        <v>184</v>
      </c>
      <c r="AR132" s="77">
        <f t="shared" si="136"/>
        <v>1614</v>
      </c>
      <c r="AS132" s="77">
        <f t="shared" si="136"/>
        <v>282</v>
      </c>
      <c r="AT132" s="77">
        <f t="shared" si="136"/>
        <v>2400</v>
      </c>
      <c r="AU132" s="77">
        <f t="shared" si="136"/>
        <v>1011</v>
      </c>
      <c r="AV132" s="77">
        <f t="shared" si="136"/>
        <v>367</v>
      </c>
      <c r="AW132" s="77">
        <f t="shared" si="136"/>
        <v>403</v>
      </c>
      <c r="AX132" s="77">
        <f t="shared" si="136"/>
        <v>900</v>
      </c>
      <c r="AY132" s="77">
        <f t="shared" si="136"/>
        <v>1137</v>
      </c>
      <c r="AZ132" s="77">
        <f t="shared" si="136"/>
        <v>466</v>
      </c>
      <c r="BA132" s="77">
        <f t="shared" si="136"/>
        <v>0</v>
      </c>
      <c r="BB132" s="77">
        <f t="shared" si="136"/>
        <v>1504</v>
      </c>
      <c r="BC132" s="77">
        <f t="shared" si="136"/>
        <v>814</v>
      </c>
      <c r="BD132" s="77">
        <f t="shared" si="136"/>
        <v>749</v>
      </c>
      <c r="BE132" s="77">
        <f t="shared" si="136"/>
        <v>638</v>
      </c>
      <c r="BF132" s="77">
        <f t="shared" si="136"/>
        <v>2062</v>
      </c>
      <c r="BG132" s="77">
        <f t="shared" si="136"/>
        <v>888</v>
      </c>
      <c r="BH132" s="77">
        <f t="shared" si="136"/>
        <v>293</v>
      </c>
      <c r="BI132" s="77">
        <f t="shared" si="136"/>
        <v>1938</v>
      </c>
      <c r="BJ132" s="77">
        <f t="shared" si="136"/>
        <v>1454</v>
      </c>
      <c r="BK132" s="77">
        <f t="shared" si="136"/>
        <v>1805</v>
      </c>
      <c r="BL132" s="77">
        <f t="shared" si="136"/>
        <v>828</v>
      </c>
    </row>
    <row r="133" ht="13.5" customHeight="1">
      <c r="A133" s="80">
        <v>45409.0</v>
      </c>
      <c r="B133" s="68" t="s">
        <v>74</v>
      </c>
      <c r="C133" s="55"/>
      <c r="D133" s="69" t="s">
        <v>54</v>
      </c>
      <c r="E133" s="77">
        <f t="shared" si="2"/>
        <v>184</v>
      </c>
      <c r="F133" s="71">
        <v>0.0</v>
      </c>
      <c r="G133" s="71">
        <v>21.0</v>
      </c>
      <c r="H133" s="72">
        <f t="shared" si="3"/>
        <v>21</v>
      </c>
      <c r="I133" s="55"/>
      <c r="J133" s="73" t="s">
        <v>49</v>
      </c>
      <c r="K133" s="77">
        <f t="shared" si="4"/>
        <v>323</v>
      </c>
      <c r="L133" s="74">
        <v>2.0</v>
      </c>
      <c r="M133" s="74">
        <v>25.0</v>
      </c>
      <c r="N133" s="72">
        <f t="shared" si="5"/>
        <v>31</v>
      </c>
      <c r="O133" s="55"/>
      <c r="P133" s="62" t="s">
        <v>73</v>
      </c>
      <c r="Q133" s="55"/>
      <c r="R133" s="75">
        <f>MIN(Rules!$E$2,(MAX(H133/N133,N133/H133)))</f>
        <v>1.476190476</v>
      </c>
      <c r="S133" s="75">
        <f>VLOOKUP(B133,Rules!A:B,2,FALSE)</f>
        <v>50</v>
      </c>
      <c r="T133" s="55"/>
      <c r="U133" s="76">
        <f>1/(10^(-(E133+(IF(P133="Y",Rules!$I$2,0))-K133)/Rules!$E$12)+1)</f>
        <v>0.3452197176</v>
      </c>
      <c r="V133" s="75">
        <f t="shared" si="6"/>
        <v>-25</v>
      </c>
      <c r="W133" s="75">
        <f t="shared" si="7"/>
        <v>25</v>
      </c>
      <c r="X133" s="55"/>
      <c r="Y133" s="55"/>
      <c r="Z133" s="55"/>
      <c r="AA133" s="77">
        <f t="shared" ref="AA133:BL133" si="137">IF($D133=AA$1,$E133+$V133,(IF($J133=AA$1,$K133+$W133,AA132)))</f>
        <v>1558</v>
      </c>
      <c r="AB133" s="77">
        <f t="shared" si="137"/>
        <v>625</v>
      </c>
      <c r="AC133" s="77">
        <f t="shared" si="137"/>
        <v>1452</v>
      </c>
      <c r="AD133" s="77">
        <f t="shared" si="137"/>
        <v>348</v>
      </c>
      <c r="AE133" s="77">
        <f t="shared" si="137"/>
        <v>2162</v>
      </c>
      <c r="AF133" s="77">
        <f t="shared" si="137"/>
        <v>2076</v>
      </c>
      <c r="AG133" s="77">
        <f t="shared" si="137"/>
        <v>1190</v>
      </c>
      <c r="AH133" s="77">
        <f t="shared" si="137"/>
        <v>1042</v>
      </c>
      <c r="AI133" s="77">
        <f t="shared" si="137"/>
        <v>1224</v>
      </c>
      <c r="AJ133" s="77">
        <f t="shared" si="137"/>
        <v>1866</v>
      </c>
      <c r="AK133" s="77">
        <f t="shared" si="137"/>
        <v>500</v>
      </c>
      <c r="AL133" s="77">
        <f t="shared" si="137"/>
        <v>717</v>
      </c>
      <c r="AM133" s="77">
        <f t="shared" si="137"/>
        <v>2129</v>
      </c>
      <c r="AN133" s="77">
        <f t="shared" si="137"/>
        <v>1349</v>
      </c>
      <c r="AO133" s="77">
        <f t="shared" si="137"/>
        <v>1300</v>
      </c>
      <c r="AP133" s="77">
        <f t="shared" si="137"/>
        <v>2184</v>
      </c>
      <c r="AQ133" s="77">
        <f t="shared" si="137"/>
        <v>159</v>
      </c>
      <c r="AR133" s="77">
        <f t="shared" si="137"/>
        <v>1614</v>
      </c>
      <c r="AS133" s="77">
        <f t="shared" si="137"/>
        <v>282</v>
      </c>
      <c r="AT133" s="77">
        <f t="shared" si="137"/>
        <v>2400</v>
      </c>
      <c r="AU133" s="77">
        <f t="shared" si="137"/>
        <v>1011</v>
      </c>
      <c r="AV133" s="77">
        <f t="shared" si="137"/>
        <v>367</v>
      </c>
      <c r="AW133" s="77">
        <f t="shared" si="137"/>
        <v>403</v>
      </c>
      <c r="AX133" s="77">
        <f t="shared" si="137"/>
        <v>900</v>
      </c>
      <c r="AY133" s="77">
        <f t="shared" si="137"/>
        <v>1137</v>
      </c>
      <c r="AZ133" s="77">
        <f t="shared" si="137"/>
        <v>466</v>
      </c>
      <c r="BA133" s="77">
        <f t="shared" si="137"/>
        <v>0</v>
      </c>
      <c r="BB133" s="77">
        <f t="shared" si="137"/>
        <v>1504</v>
      </c>
      <c r="BC133" s="77">
        <f t="shared" si="137"/>
        <v>814</v>
      </c>
      <c r="BD133" s="77">
        <f t="shared" si="137"/>
        <v>749</v>
      </c>
      <c r="BE133" s="77">
        <f t="shared" si="137"/>
        <v>638</v>
      </c>
      <c r="BF133" s="77">
        <f t="shared" si="137"/>
        <v>2062</v>
      </c>
      <c r="BG133" s="77">
        <f t="shared" si="137"/>
        <v>888</v>
      </c>
      <c r="BH133" s="77">
        <f t="shared" si="137"/>
        <v>293</v>
      </c>
      <c r="BI133" s="77">
        <f t="shared" si="137"/>
        <v>1938</v>
      </c>
      <c r="BJ133" s="77">
        <f t="shared" si="137"/>
        <v>1454</v>
      </c>
      <c r="BK133" s="77">
        <f t="shared" si="137"/>
        <v>1805</v>
      </c>
      <c r="BL133" s="77">
        <f t="shared" si="137"/>
        <v>828</v>
      </c>
    </row>
    <row r="134" ht="13.5" customHeight="1">
      <c r="A134" s="80">
        <v>45409.0</v>
      </c>
      <c r="B134" s="68" t="s">
        <v>74</v>
      </c>
      <c r="C134" s="55"/>
      <c r="D134" s="69" t="s">
        <v>50</v>
      </c>
      <c r="E134" s="77">
        <f t="shared" si="2"/>
        <v>367</v>
      </c>
      <c r="F134" s="71">
        <v>2.0</v>
      </c>
      <c r="G134" s="71">
        <v>22.0</v>
      </c>
      <c r="H134" s="72">
        <f t="shared" si="3"/>
        <v>28</v>
      </c>
      <c r="I134" s="55"/>
      <c r="J134" s="73" t="s">
        <v>52</v>
      </c>
      <c r="K134" s="77">
        <f t="shared" si="4"/>
        <v>282</v>
      </c>
      <c r="L134" s="74">
        <v>3.0</v>
      </c>
      <c r="M134" s="74">
        <v>9.0</v>
      </c>
      <c r="N134" s="72">
        <f t="shared" si="5"/>
        <v>18</v>
      </c>
      <c r="O134" s="55"/>
      <c r="P134" s="62" t="s">
        <v>72</v>
      </c>
      <c r="Q134" s="55"/>
      <c r="R134" s="75">
        <f>MIN(Rules!$E$2,(MAX(H134/N134,N134/H134)))</f>
        <v>1.555555556</v>
      </c>
      <c r="S134" s="75">
        <f>VLOOKUP(B134,Rules!A:B,2,FALSE)</f>
        <v>50</v>
      </c>
      <c r="T134" s="55"/>
      <c r="U134" s="76">
        <f>1/(10^(-(E134+(IF(P134="Y",Rules!$I$2,0))-K134)/Rules!$E$12)+1)</f>
        <v>0.7469129214</v>
      </c>
      <c r="V134" s="75">
        <f t="shared" si="6"/>
        <v>20</v>
      </c>
      <c r="W134" s="75">
        <f t="shared" si="7"/>
        <v>-20</v>
      </c>
      <c r="X134" s="55"/>
      <c r="Y134" s="55"/>
      <c r="Z134" s="55"/>
      <c r="AA134" s="77">
        <f t="shared" ref="AA134:BL134" si="138">IF($D134=AA$1,$E134+$V134,(IF($J134=AA$1,$K134+$W134,AA133)))</f>
        <v>1558</v>
      </c>
      <c r="AB134" s="77">
        <f t="shared" si="138"/>
        <v>625</v>
      </c>
      <c r="AC134" s="77">
        <f t="shared" si="138"/>
        <v>1452</v>
      </c>
      <c r="AD134" s="77">
        <f t="shared" si="138"/>
        <v>348</v>
      </c>
      <c r="AE134" s="77">
        <f t="shared" si="138"/>
        <v>2162</v>
      </c>
      <c r="AF134" s="77">
        <f t="shared" si="138"/>
        <v>2076</v>
      </c>
      <c r="AG134" s="77">
        <f t="shared" si="138"/>
        <v>1190</v>
      </c>
      <c r="AH134" s="77">
        <f t="shared" si="138"/>
        <v>1042</v>
      </c>
      <c r="AI134" s="77">
        <f t="shared" si="138"/>
        <v>1224</v>
      </c>
      <c r="AJ134" s="77">
        <f t="shared" si="138"/>
        <v>1866</v>
      </c>
      <c r="AK134" s="77">
        <f t="shared" si="138"/>
        <v>500</v>
      </c>
      <c r="AL134" s="77">
        <f t="shared" si="138"/>
        <v>717</v>
      </c>
      <c r="AM134" s="77">
        <f t="shared" si="138"/>
        <v>2129</v>
      </c>
      <c r="AN134" s="77">
        <f t="shared" si="138"/>
        <v>1349</v>
      </c>
      <c r="AO134" s="77">
        <f t="shared" si="138"/>
        <v>1300</v>
      </c>
      <c r="AP134" s="77">
        <f t="shared" si="138"/>
        <v>2184</v>
      </c>
      <c r="AQ134" s="77">
        <f t="shared" si="138"/>
        <v>159</v>
      </c>
      <c r="AR134" s="77">
        <f t="shared" si="138"/>
        <v>1614</v>
      </c>
      <c r="AS134" s="77">
        <f t="shared" si="138"/>
        <v>262</v>
      </c>
      <c r="AT134" s="77">
        <f t="shared" si="138"/>
        <v>2400</v>
      </c>
      <c r="AU134" s="77">
        <f t="shared" si="138"/>
        <v>1011</v>
      </c>
      <c r="AV134" s="77">
        <f t="shared" si="138"/>
        <v>387</v>
      </c>
      <c r="AW134" s="77">
        <f t="shared" si="138"/>
        <v>403</v>
      </c>
      <c r="AX134" s="77">
        <f t="shared" si="138"/>
        <v>900</v>
      </c>
      <c r="AY134" s="77">
        <f t="shared" si="138"/>
        <v>1137</v>
      </c>
      <c r="AZ134" s="77">
        <f t="shared" si="138"/>
        <v>466</v>
      </c>
      <c r="BA134" s="77">
        <f t="shared" si="138"/>
        <v>0</v>
      </c>
      <c r="BB134" s="77">
        <f t="shared" si="138"/>
        <v>1504</v>
      </c>
      <c r="BC134" s="77">
        <f t="shared" si="138"/>
        <v>814</v>
      </c>
      <c r="BD134" s="77">
        <f t="shared" si="138"/>
        <v>749</v>
      </c>
      <c r="BE134" s="77">
        <f t="shared" si="138"/>
        <v>638</v>
      </c>
      <c r="BF134" s="77">
        <f t="shared" si="138"/>
        <v>2062</v>
      </c>
      <c r="BG134" s="77">
        <f t="shared" si="138"/>
        <v>888</v>
      </c>
      <c r="BH134" s="77">
        <f t="shared" si="138"/>
        <v>293</v>
      </c>
      <c r="BI134" s="77">
        <f t="shared" si="138"/>
        <v>1938</v>
      </c>
      <c r="BJ134" s="77">
        <f t="shared" si="138"/>
        <v>1454</v>
      </c>
      <c r="BK134" s="77">
        <f t="shared" si="138"/>
        <v>1805</v>
      </c>
      <c r="BL134" s="77">
        <f t="shared" si="138"/>
        <v>828</v>
      </c>
    </row>
    <row r="135" ht="13.5" customHeight="1">
      <c r="A135" s="80">
        <v>45410.0</v>
      </c>
      <c r="B135" s="68" t="s">
        <v>75</v>
      </c>
      <c r="C135" s="55"/>
      <c r="D135" s="69" t="s">
        <v>23</v>
      </c>
      <c r="E135" s="77">
        <f t="shared" si="2"/>
        <v>2129</v>
      </c>
      <c r="F135" s="71">
        <v>2.0</v>
      </c>
      <c r="G135" s="71">
        <v>23.0</v>
      </c>
      <c r="H135" s="72">
        <f t="shared" si="3"/>
        <v>29</v>
      </c>
      <c r="I135" s="55"/>
      <c r="J135" s="73" t="s">
        <v>22</v>
      </c>
      <c r="K135" s="77">
        <f t="shared" si="4"/>
        <v>2184</v>
      </c>
      <c r="L135" s="74">
        <v>0.0</v>
      </c>
      <c r="M135" s="74">
        <v>29.0</v>
      </c>
      <c r="N135" s="72">
        <f t="shared" si="5"/>
        <v>29</v>
      </c>
      <c r="O135" s="55"/>
      <c r="P135" s="62" t="s">
        <v>72</v>
      </c>
      <c r="Q135" s="55"/>
      <c r="R135" s="75">
        <f>MIN(Rules!$E$2,(MAX(H135/N135,N135/H135)))</f>
        <v>1</v>
      </c>
      <c r="S135" s="75">
        <f>VLOOKUP(B135,Rules!A:B,2,FALSE)</f>
        <v>60</v>
      </c>
      <c r="T135" s="55"/>
      <c r="U135" s="76">
        <f>1/(10^(-(E135+(IF(P135="Y",Rules!$I$2,0))-K135)/Rules!$E$12)+1)</f>
        <v>0.6076610641</v>
      </c>
      <c r="V135" s="75">
        <f t="shared" si="6"/>
        <v>-6</v>
      </c>
      <c r="W135" s="75">
        <f t="shared" si="7"/>
        <v>6</v>
      </c>
      <c r="X135" s="55"/>
      <c r="Y135" s="55"/>
      <c r="Z135" s="55"/>
      <c r="AA135" s="77">
        <f t="shared" ref="AA135:BL135" si="139">IF($D135=AA$1,$E135+$V135,(IF($J135=AA$1,$K135+$W135,AA134)))</f>
        <v>1558</v>
      </c>
      <c r="AB135" s="77">
        <f t="shared" si="139"/>
        <v>625</v>
      </c>
      <c r="AC135" s="77">
        <f t="shared" si="139"/>
        <v>1452</v>
      </c>
      <c r="AD135" s="77">
        <f t="shared" si="139"/>
        <v>348</v>
      </c>
      <c r="AE135" s="77">
        <f t="shared" si="139"/>
        <v>2162</v>
      </c>
      <c r="AF135" s="77">
        <f t="shared" si="139"/>
        <v>2076</v>
      </c>
      <c r="AG135" s="77">
        <f t="shared" si="139"/>
        <v>1190</v>
      </c>
      <c r="AH135" s="77">
        <f t="shared" si="139"/>
        <v>1042</v>
      </c>
      <c r="AI135" s="77">
        <f t="shared" si="139"/>
        <v>1224</v>
      </c>
      <c r="AJ135" s="77">
        <f t="shared" si="139"/>
        <v>1866</v>
      </c>
      <c r="AK135" s="77">
        <f t="shared" si="139"/>
        <v>500</v>
      </c>
      <c r="AL135" s="77">
        <f t="shared" si="139"/>
        <v>717</v>
      </c>
      <c r="AM135" s="77">
        <f t="shared" si="139"/>
        <v>2123</v>
      </c>
      <c r="AN135" s="77">
        <f t="shared" si="139"/>
        <v>1349</v>
      </c>
      <c r="AO135" s="77">
        <f t="shared" si="139"/>
        <v>1300</v>
      </c>
      <c r="AP135" s="77">
        <f t="shared" si="139"/>
        <v>2190</v>
      </c>
      <c r="AQ135" s="77">
        <f t="shared" si="139"/>
        <v>159</v>
      </c>
      <c r="AR135" s="77">
        <f t="shared" si="139"/>
        <v>1614</v>
      </c>
      <c r="AS135" s="77">
        <f t="shared" si="139"/>
        <v>262</v>
      </c>
      <c r="AT135" s="77">
        <f t="shared" si="139"/>
        <v>2400</v>
      </c>
      <c r="AU135" s="77">
        <f t="shared" si="139"/>
        <v>1011</v>
      </c>
      <c r="AV135" s="77">
        <f t="shared" si="139"/>
        <v>387</v>
      </c>
      <c r="AW135" s="77">
        <f t="shared" si="139"/>
        <v>403</v>
      </c>
      <c r="AX135" s="77">
        <f t="shared" si="139"/>
        <v>900</v>
      </c>
      <c r="AY135" s="77">
        <f t="shared" si="139"/>
        <v>1137</v>
      </c>
      <c r="AZ135" s="77">
        <f t="shared" si="139"/>
        <v>466</v>
      </c>
      <c r="BA135" s="77">
        <f t="shared" si="139"/>
        <v>0</v>
      </c>
      <c r="BB135" s="77">
        <f t="shared" si="139"/>
        <v>1504</v>
      </c>
      <c r="BC135" s="77">
        <f t="shared" si="139"/>
        <v>814</v>
      </c>
      <c r="BD135" s="77">
        <f t="shared" si="139"/>
        <v>749</v>
      </c>
      <c r="BE135" s="77">
        <f t="shared" si="139"/>
        <v>638</v>
      </c>
      <c r="BF135" s="77">
        <f t="shared" si="139"/>
        <v>2062</v>
      </c>
      <c r="BG135" s="77">
        <f t="shared" si="139"/>
        <v>888</v>
      </c>
      <c r="BH135" s="77">
        <f t="shared" si="139"/>
        <v>293</v>
      </c>
      <c r="BI135" s="77">
        <f t="shared" si="139"/>
        <v>1938</v>
      </c>
      <c r="BJ135" s="77">
        <f t="shared" si="139"/>
        <v>1454</v>
      </c>
      <c r="BK135" s="77">
        <f t="shared" si="139"/>
        <v>1805</v>
      </c>
      <c r="BL135" s="77">
        <f t="shared" si="139"/>
        <v>828</v>
      </c>
    </row>
    <row r="136" ht="13.5" customHeight="1">
      <c r="A136" s="80">
        <v>45410.0</v>
      </c>
      <c r="B136" s="68" t="s">
        <v>75</v>
      </c>
      <c r="C136" s="55"/>
      <c r="D136" s="69" t="s">
        <v>19</v>
      </c>
      <c r="E136" s="77">
        <f t="shared" si="2"/>
        <v>2076</v>
      </c>
      <c r="F136" s="71">
        <v>3.0</v>
      </c>
      <c r="G136" s="71">
        <v>24.0</v>
      </c>
      <c r="H136" s="72">
        <f t="shared" si="3"/>
        <v>33</v>
      </c>
      <c r="I136" s="55"/>
      <c r="J136" s="73" t="s">
        <v>21</v>
      </c>
      <c r="K136" s="77">
        <f t="shared" si="4"/>
        <v>2162</v>
      </c>
      <c r="L136" s="74">
        <v>3.0</v>
      </c>
      <c r="M136" s="74">
        <v>26.0</v>
      </c>
      <c r="N136" s="72">
        <f t="shared" si="5"/>
        <v>35</v>
      </c>
      <c r="O136" s="55"/>
      <c r="P136" s="62" t="s">
        <v>72</v>
      </c>
      <c r="Q136" s="55"/>
      <c r="R136" s="75">
        <f>MIN(Rules!$E$2,(MAX(H136/N136,N136/H136)))</f>
        <v>1.060606061</v>
      </c>
      <c r="S136" s="75">
        <f>VLOOKUP(B136,Rules!A:B,2,FALSE)</f>
        <v>60</v>
      </c>
      <c r="T136" s="55"/>
      <c r="U136" s="76">
        <f>1/(10^(-(E136+(IF(P136="Y",Rules!$I$2,0))-K136)/Rules!$E$12)+1)</f>
        <v>0.5731539371</v>
      </c>
      <c r="V136" s="75">
        <f t="shared" si="6"/>
        <v>-36</v>
      </c>
      <c r="W136" s="75">
        <f t="shared" si="7"/>
        <v>36</v>
      </c>
      <c r="X136" s="55"/>
      <c r="Y136" s="55"/>
      <c r="Z136" s="55"/>
      <c r="AA136" s="77">
        <f t="shared" ref="AA136:BL136" si="140">IF($D136=AA$1,$E136+$V136,(IF($J136=AA$1,$K136+$W136,AA135)))</f>
        <v>1558</v>
      </c>
      <c r="AB136" s="77">
        <f t="shared" si="140"/>
        <v>625</v>
      </c>
      <c r="AC136" s="77">
        <f t="shared" si="140"/>
        <v>1452</v>
      </c>
      <c r="AD136" s="77">
        <f t="shared" si="140"/>
        <v>348</v>
      </c>
      <c r="AE136" s="77">
        <f t="shared" si="140"/>
        <v>2198</v>
      </c>
      <c r="AF136" s="77">
        <f t="shared" si="140"/>
        <v>2040</v>
      </c>
      <c r="AG136" s="77">
        <f t="shared" si="140"/>
        <v>1190</v>
      </c>
      <c r="AH136" s="77">
        <f t="shared" si="140"/>
        <v>1042</v>
      </c>
      <c r="AI136" s="77">
        <f t="shared" si="140"/>
        <v>1224</v>
      </c>
      <c r="AJ136" s="77">
        <f t="shared" si="140"/>
        <v>1866</v>
      </c>
      <c r="AK136" s="77">
        <f t="shared" si="140"/>
        <v>500</v>
      </c>
      <c r="AL136" s="77">
        <f t="shared" si="140"/>
        <v>717</v>
      </c>
      <c r="AM136" s="77">
        <f t="shared" si="140"/>
        <v>2123</v>
      </c>
      <c r="AN136" s="77">
        <f t="shared" si="140"/>
        <v>1349</v>
      </c>
      <c r="AO136" s="77">
        <f t="shared" si="140"/>
        <v>1300</v>
      </c>
      <c r="AP136" s="77">
        <f t="shared" si="140"/>
        <v>2190</v>
      </c>
      <c r="AQ136" s="77">
        <f t="shared" si="140"/>
        <v>159</v>
      </c>
      <c r="AR136" s="77">
        <f t="shared" si="140"/>
        <v>1614</v>
      </c>
      <c r="AS136" s="77">
        <f t="shared" si="140"/>
        <v>262</v>
      </c>
      <c r="AT136" s="77">
        <f t="shared" si="140"/>
        <v>2400</v>
      </c>
      <c r="AU136" s="77">
        <f t="shared" si="140"/>
        <v>1011</v>
      </c>
      <c r="AV136" s="77">
        <f t="shared" si="140"/>
        <v>387</v>
      </c>
      <c r="AW136" s="77">
        <f t="shared" si="140"/>
        <v>403</v>
      </c>
      <c r="AX136" s="77">
        <f t="shared" si="140"/>
        <v>900</v>
      </c>
      <c r="AY136" s="77">
        <f t="shared" si="140"/>
        <v>1137</v>
      </c>
      <c r="AZ136" s="77">
        <f t="shared" si="140"/>
        <v>466</v>
      </c>
      <c r="BA136" s="77">
        <f t="shared" si="140"/>
        <v>0</v>
      </c>
      <c r="BB136" s="77">
        <f t="shared" si="140"/>
        <v>1504</v>
      </c>
      <c r="BC136" s="77">
        <f t="shared" si="140"/>
        <v>814</v>
      </c>
      <c r="BD136" s="77">
        <f t="shared" si="140"/>
        <v>749</v>
      </c>
      <c r="BE136" s="77">
        <f t="shared" si="140"/>
        <v>638</v>
      </c>
      <c r="BF136" s="77">
        <f t="shared" si="140"/>
        <v>2062</v>
      </c>
      <c r="BG136" s="77">
        <f t="shared" si="140"/>
        <v>888</v>
      </c>
      <c r="BH136" s="77">
        <f t="shared" si="140"/>
        <v>293</v>
      </c>
      <c r="BI136" s="77">
        <f t="shared" si="140"/>
        <v>1938</v>
      </c>
      <c r="BJ136" s="77">
        <f t="shared" si="140"/>
        <v>1454</v>
      </c>
      <c r="BK136" s="77">
        <f t="shared" si="140"/>
        <v>1805</v>
      </c>
      <c r="BL136" s="77">
        <f t="shared" si="140"/>
        <v>828</v>
      </c>
    </row>
    <row r="137" ht="13.5" customHeight="1">
      <c r="A137" s="80">
        <v>45410.0</v>
      </c>
      <c r="B137" s="68" t="s">
        <v>75</v>
      </c>
      <c r="C137" s="55"/>
      <c r="D137" s="69" t="s">
        <v>20</v>
      </c>
      <c r="E137" s="77">
        <f t="shared" si="2"/>
        <v>2400</v>
      </c>
      <c r="F137" s="71">
        <v>2.0</v>
      </c>
      <c r="G137" s="71">
        <v>27.0</v>
      </c>
      <c r="H137" s="72">
        <f t="shared" si="3"/>
        <v>33</v>
      </c>
      <c r="I137" s="55"/>
      <c r="J137" s="73" t="s">
        <v>18</v>
      </c>
      <c r="K137" s="77">
        <f t="shared" si="4"/>
        <v>2062</v>
      </c>
      <c r="L137" s="74">
        <v>0.0</v>
      </c>
      <c r="M137" s="74">
        <v>18.0</v>
      </c>
      <c r="N137" s="72">
        <f t="shared" si="5"/>
        <v>18</v>
      </c>
      <c r="O137" s="55"/>
      <c r="P137" s="62" t="s">
        <v>72</v>
      </c>
      <c r="Q137" s="55"/>
      <c r="R137" s="75">
        <f>MIN(Rules!$E$2,(MAX(H137/N137,N137/H137)))</f>
        <v>1.833333333</v>
      </c>
      <c r="S137" s="75">
        <f>VLOOKUP(B137,Rules!A:B,2,FALSE)</f>
        <v>60</v>
      </c>
      <c r="T137" s="55"/>
      <c r="U137" s="76">
        <f>1/(10^(-(E137+(IF(P137="Y",Rules!$I$2,0))-K137)/Rules!$E$12)+1)</f>
        <v>0.9044193767</v>
      </c>
      <c r="V137" s="75">
        <f t="shared" si="6"/>
        <v>11</v>
      </c>
      <c r="W137" s="75">
        <f t="shared" si="7"/>
        <v>-11</v>
      </c>
      <c r="X137" s="55"/>
      <c r="Y137" s="55"/>
      <c r="Z137" s="55"/>
      <c r="AA137" s="77">
        <f t="shared" ref="AA137:BL137" si="141">IF($D137=AA$1,$E137+$V137,(IF($J137=AA$1,$K137+$W137,AA135)))</f>
        <v>1558</v>
      </c>
      <c r="AB137" s="77">
        <f t="shared" si="141"/>
        <v>625</v>
      </c>
      <c r="AC137" s="77">
        <f t="shared" si="141"/>
        <v>1452</v>
      </c>
      <c r="AD137" s="77">
        <f t="shared" si="141"/>
        <v>348</v>
      </c>
      <c r="AE137" s="77">
        <f t="shared" si="141"/>
        <v>2162</v>
      </c>
      <c r="AF137" s="77">
        <f t="shared" si="141"/>
        <v>2076</v>
      </c>
      <c r="AG137" s="77">
        <f t="shared" si="141"/>
        <v>1190</v>
      </c>
      <c r="AH137" s="77">
        <f t="shared" si="141"/>
        <v>1042</v>
      </c>
      <c r="AI137" s="77">
        <f t="shared" si="141"/>
        <v>1224</v>
      </c>
      <c r="AJ137" s="77">
        <f t="shared" si="141"/>
        <v>1866</v>
      </c>
      <c r="AK137" s="77">
        <f t="shared" si="141"/>
        <v>500</v>
      </c>
      <c r="AL137" s="77">
        <f t="shared" si="141"/>
        <v>717</v>
      </c>
      <c r="AM137" s="77">
        <f t="shared" si="141"/>
        <v>2123</v>
      </c>
      <c r="AN137" s="77">
        <f t="shared" si="141"/>
        <v>1349</v>
      </c>
      <c r="AO137" s="77">
        <f t="shared" si="141"/>
        <v>1300</v>
      </c>
      <c r="AP137" s="77">
        <f t="shared" si="141"/>
        <v>2190</v>
      </c>
      <c r="AQ137" s="77">
        <f t="shared" si="141"/>
        <v>159</v>
      </c>
      <c r="AR137" s="77">
        <f t="shared" si="141"/>
        <v>1614</v>
      </c>
      <c r="AS137" s="77">
        <f t="shared" si="141"/>
        <v>262</v>
      </c>
      <c r="AT137" s="77">
        <f t="shared" si="141"/>
        <v>2411</v>
      </c>
      <c r="AU137" s="77">
        <f t="shared" si="141"/>
        <v>1011</v>
      </c>
      <c r="AV137" s="77">
        <f t="shared" si="141"/>
        <v>387</v>
      </c>
      <c r="AW137" s="77">
        <f t="shared" si="141"/>
        <v>403</v>
      </c>
      <c r="AX137" s="77">
        <f t="shared" si="141"/>
        <v>900</v>
      </c>
      <c r="AY137" s="77">
        <f t="shared" si="141"/>
        <v>1137</v>
      </c>
      <c r="AZ137" s="77">
        <f t="shared" si="141"/>
        <v>466</v>
      </c>
      <c r="BA137" s="77">
        <f t="shared" si="141"/>
        <v>0</v>
      </c>
      <c r="BB137" s="77">
        <f t="shared" si="141"/>
        <v>1504</v>
      </c>
      <c r="BC137" s="77">
        <f t="shared" si="141"/>
        <v>814</v>
      </c>
      <c r="BD137" s="77">
        <f t="shared" si="141"/>
        <v>749</v>
      </c>
      <c r="BE137" s="77">
        <f t="shared" si="141"/>
        <v>638</v>
      </c>
      <c r="BF137" s="77">
        <f t="shared" si="141"/>
        <v>2051</v>
      </c>
      <c r="BG137" s="77">
        <f t="shared" si="141"/>
        <v>888</v>
      </c>
      <c r="BH137" s="77">
        <f t="shared" si="141"/>
        <v>293</v>
      </c>
      <c r="BI137" s="77">
        <f t="shared" si="141"/>
        <v>1938</v>
      </c>
      <c r="BJ137" s="77">
        <f t="shared" si="141"/>
        <v>1454</v>
      </c>
      <c r="BK137" s="77">
        <f t="shared" si="141"/>
        <v>1805</v>
      </c>
      <c r="BL137" s="77">
        <f t="shared" si="141"/>
        <v>828</v>
      </c>
    </row>
    <row r="138" ht="13.5" customHeight="1">
      <c r="A138" s="80">
        <v>45410.0</v>
      </c>
      <c r="B138" s="68" t="s">
        <v>74</v>
      </c>
      <c r="C138" s="55"/>
      <c r="D138" s="69" t="s">
        <v>34</v>
      </c>
      <c r="E138" s="77">
        <f t="shared" si="2"/>
        <v>1349</v>
      </c>
      <c r="F138" s="71">
        <v>0.0</v>
      </c>
      <c r="G138" s="71">
        <v>26.0</v>
      </c>
      <c r="H138" s="72">
        <f t="shared" si="3"/>
        <v>26</v>
      </c>
      <c r="I138" s="55"/>
      <c r="J138" s="73" t="s">
        <v>33</v>
      </c>
      <c r="K138" s="77">
        <f t="shared" si="4"/>
        <v>1224</v>
      </c>
      <c r="L138" s="74">
        <v>2.0</v>
      </c>
      <c r="M138" s="74">
        <v>12.0</v>
      </c>
      <c r="N138" s="72">
        <f t="shared" si="5"/>
        <v>18</v>
      </c>
      <c r="O138" s="55"/>
      <c r="P138" s="62" t="s">
        <v>72</v>
      </c>
      <c r="Q138" s="55"/>
      <c r="R138" s="75">
        <f>MIN(Rules!$E$2,(MAX(H138/N138,N138/H138)))</f>
        <v>1.444444444</v>
      </c>
      <c r="S138" s="75">
        <f>VLOOKUP(B138,Rules!A:B,2,FALSE)</f>
        <v>50</v>
      </c>
      <c r="T138" s="55"/>
      <c r="U138" s="76">
        <f>1/(10^(-(E138+(IF(P138="Y",Rules!$I$2,0))-K138)/Rules!$E$12)+1)</f>
        <v>0.780129604</v>
      </c>
      <c r="V138" s="75">
        <f t="shared" si="6"/>
        <v>16</v>
      </c>
      <c r="W138" s="75">
        <f t="shared" si="7"/>
        <v>-16</v>
      </c>
      <c r="X138" s="55"/>
      <c r="Y138" s="55"/>
      <c r="Z138" s="55"/>
      <c r="AA138" s="77">
        <f t="shared" ref="AA138:BL138" si="142">IF($D138=AA$1,$E138+$V138,(IF($J138=AA$1,$K138+$W138,AA137)))</f>
        <v>1558</v>
      </c>
      <c r="AB138" s="77">
        <f t="shared" si="142"/>
        <v>625</v>
      </c>
      <c r="AC138" s="77">
        <f t="shared" si="142"/>
        <v>1452</v>
      </c>
      <c r="AD138" s="77">
        <f t="shared" si="142"/>
        <v>348</v>
      </c>
      <c r="AE138" s="77">
        <f t="shared" si="142"/>
        <v>2162</v>
      </c>
      <c r="AF138" s="77">
        <f t="shared" si="142"/>
        <v>2076</v>
      </c>
      <c r="AG138" s="77">
        <f t="shared" si="142"/>
        <v>1190</v>
      </c>
      <c r="AH138" s="77">
        <f t="shared" si="142"/>
        <v>1042</v>
      </c>
      <c r="AI138" s="77">
        <f t="shared" si="142"/>
        <v>1208</v>
      </c>
      <c r="AJ138" s="77">
        <f t="shared" si="142"/>
        <v>1866</v>
      </c>
      <c r="AK138" s="77">
        <f t="shared" si="142"/>
        <v>500</v>
      </c>
      <c r="AL138" s="77">
        <f t="shared" si="142"/>
        <v>717</v>
      </c>
      <c r="AM138" s="77">
        <f t="shared" si="142"/>
        <v>2123</v>
      </c>
      <c r="AN138" s="77">
        <f t="shared" si="142"/>
        <v>1365</v>
      </c>
      <c r="AO138" s="77">
        <f t="shared" si="142"/>
        <v>1300</v>
      </c>
      <c r="AP138" s="77">
        <f t="shared" si="142"/>
        <v>2190</v>
      </c>
      <c r="AQ138" s="77">
        <f t="shared" si="142"/>
        <v>159</v>
      </c>
      <c r="AR138" s="77">
        <f t="shared" si="142"/>
        <v>1614</v>
      </c>
      <c r="AS138" s="77">
        <f t="shared" si="142"/>
        <v>262</v>
      </c>
      <c r="AT138" s="77">
        <f t="shared" si="142"/>
        <v>2411</v>
      </c>
      <c r="AU138" s="77">
        <f t="shared" si="142"/>
        <v>1011</v>
      </c>
      <c r="AV138" s="77">
        <f t="shared" si="142"/>
        <v>387</v>
      </c>
      <c r="AW138" s="77">
        <f t="shared" si="142"/>
        <v>403</v>
      </c>
      <c r="AX138" s="77">
        <f t="shared" si="142"/>
        <v>900</v>
      </c>
      <c r="AY138" s="77">
        <f t="shared" si="142"/>
        <v>1137</v>
      </c>
      <c r="AZ138" s="77">
        <f t="shared" si="142"/>
        <v>466</v>
      </c>
      <c r="BA138" s="77">
        <f t="shared" si="142"/>
        <v>0</v>
      </c>
      <c r="BB138" s="77">
        <f t="shared" si="142"/>
        <v>1504</v>
      </c>
      <c r="BC138" s="77">
        <f t="shared" si="142"/>
        <v>814</v>
      </c>
      <c r="BD138" s="77">
        <f t="shared" si="142"/>
        <v>749</v>
      </c>
      <c r="BE138" s="77">
        <f t="shared" si="142"/>
        <v>638</v>
      </c>
      <c r="BF138" s="77">
        <f t="shared" si="142"/>
        <v>2051</v>
      </c>
      <c r="BG138" s="77">
        <f t="shared" si="142"/>
        <v>888</v>
      </c>
      <c r="BH138" s="77">
        <f t="shared" si="142"/>
        <v>293</v>
      </c>
      <c r="BI138" s="77">
        <f t="shared" si="142"/>
        <v>1938</v>
      </c>
      <c r="BJ138" s="77">
        <f t="shared" si="142"/>
        <v>1454</v>
      </c>
      <c r="BK138" s="77">
        <f t="shared" si="142"/>
        <v>1805</v>
      </c>
      <c r="BL138" s="77">
        <f t="shared" si="142"/>
        <v>828</v>
      </c>
    </row>
    <row r="139" ht="13.5" customHeight="1">
      <c r="A139" s="80">
        <v>45410.0</v>
      </c>
      <c r="B139" s="68" t="s">
        <v>74</v>
      </c>
      <c r="C139" s="55"/>
      <c r="D139" s="69" t="s">
        <v>43</v>
      </c>
      <c r="E139" s="77">
        <f t="shared" si="2"/>
        <v>625</v>
      </c>
      <c r="F139" s="71">
        <v>0.0</v>
      </c>
      <c r="G139" s="71">
        <v>20.0</v>
      </c>
      <c r="H139" s="72">
        <f t="shared" si="3"/>
        <v>20</v>
      </c>
      <c r="I139" s="55"/>
      <c r="J139" s="73" t="s">
        <v>41</v>
      </c>
      <c r="K139" s="77">
        <f t="shared" si="4"/>
        <v>814</v>
      </c>
      <c r="L139" s="74">
        <v>0.0</v>
      </c>
      <c r="M139" s="74">
        <v>21.0</v>
      </c>
      <c r="N139" s="72">
        <f t="shared" si="5"/>
        <v>21</v>
      </c>
      <c r="O139" s="55"/>
      <c r="P139" s="62" t="s">
        <v>72</v>
      </c>
      <c r="Q139" s="55"/>
      <c r="R139" s="75">
        <f>MIN(Rules!$E$2,(MAX(H139/N139,N139/H139)))</f>
        <v>1.05</v>
      </c>
      <c r="S139" s="75">
        <f>VLOOKUP(B139,Rules!A:B,2,FALSE)</f>
        <v>50</v>
      </c>
      <c r="T139" s="55"/>
      <c r="U139" s="76">
        <f>1/(10^(-(E139+(IF(P139="Y",Rules!$I$2,0))-K139)/Rules!$E$12)+1)</f>
        <v>0.4552198977</v>
      </c>
      <c r="V139" s="75">
        <f t="shared" si="6"/>
        <v>-24</v>
      </c>
      <c r="W139" s="75">
        <f t="shared" si="7"/>
        <v>24</v>
      </c>
      <c r="X139" s="55"/>
      <c r="Y139" s="55"/>
      <c r="Z139" s="55"/>
      <c r="AA139" s="77">
        <f t="shared" ref="AA139:BL139" si="143">IF($D139=AA$1,$E139+$V139,(IF($J139=AA$1,$K139+$W139,AA138)))</f>
        <v>1558</v>
      </c>
      <c r="AB139" s="77">
        <f t="shared" si="143"/>
        <v>601</v>
      </c>
      <c r="AC139" s="77">
        <f t="shared" si="143"/>
        <v>1452</v>
      </c>
      <c r="AD139" s="77">
        <f t="shared" si="143"/>
        <v>348</v>
      </c>
      <c r="AE139" s="77">
        <f t="shared" si="143"/>
        <v>2162</v>
      </c>
      <c r="AF139" s="77">
        <f t="shared" si="143"/>
        <v>2076</v>
      </c>
      <c r="AG139" s="77">
        <f t="shared" si="143"/>
        <v>1190</v>
      </c>
      <c r="AH139" s="77">
        <f t="shared" si="143"/>
        <v>1042</v>
      </c>
      <c r="AI139" s="77">
        <f t="shared" si="143"/>
        <v>1208</v>
      </c>
      <c r="AJ139" s="77">
        <f t="shared" si="143"/>
        <v>1866</v>
      </c>
      <c r="AK139" s="77">
        <f t="shared" si="143"/>
        <v>500</v>
      </c>
      <c r="AL139" s="77">
        <f t="shared" si="143"/>
        <v>717</v>
      </c>
      <c r="AM139" s="77">
        <f t="shared" si="143"/>
        <v>2123</v>
      </c>
      <c r="AN139" s="77">
        <f t="shared" si="143"/>
        <v>1365</v>
      </c>
      <c r="AO139" s="77">
        <f t="shared" si="143"/>
        <v>1300</v>
      </c>
      <c r="AP139" s="77">
        <f t="shared" si="143"/>
        <v>2190</v>
      </c>
      <c r="AQ139" s="77">
        <f t="shared" si="143"/>
        <v>159</v>
      </c>
      <c r="AR139" s="77">
        <f t="shared" si="143"/>
        <v>1614</v>
      </c>
      <c r="AS139" s="77">
        <f t="shared" si="143"/>
        <v>262</v>
      </c>
      <c r="AT139" s="77">
        <f t="shared" si="143"/>
        <v>2411</v>
      </c>
      <c r="AU139" s="77">
        <f t="shared" si="143"/>
        <v>1011</v>
      </c>
      <c r="AV139" s="77">
        <f t="shared" si="143"/>
        <v>387</v>
      </c>
      <c r="AW139" s="77">
        <f t="shared" si="143"/>
        <v>403</v>
      </c>
      <c r="AX139" s="77">
        <f t="shared" si="143"/>
        <v>900</v>
      </c>
      <c r="AY139" s="77">
        <f t="shared" si="143"/>
        <v>1137</v>
      </c>
      <c r="AZ139" s="77">
        <f t="shared" si="143"/>
        <v>466</v>
      </c>
      <c r="BA139" s="77">
        <f t="shared" si="143"/>
        <v>0</v>
      </c>
      <c r="BB139" s="77">
        <f t="shared" si="143"/>
        <v>1504</v>
      </c>
      <c r="BC139" s="77">
        <f t="shared" si="143"/>
        <v>838</v>
      </c>
      <c r="BD139" s="77">
        <f t="shared" si="143"/>
        <v>749</v>
      </c>
      <c r="BE139" s="77">
        <f t="shared" si="143"/>
        <v>638</v>
      </c>
      <c r="BF139" s="77">
        <f t="shared" si="143"/>
        <v>2051</v>
      </c>
      <c r="BG139" s="77">
        <f t="shared" si="143"/>
        <v>888</v>
      </c>
      <c r="BH139" s="77">
        <f t="shared" si="143"/>
        <v>293</v>
      </c>
      <c r="BI139" s="77">
        <f t="shared" si="143"/>
        <v>1938</v>
      </c>
      <c r="BJ139" s="77">
        <f t="shared" si="143"/>
        <v>1454</v>
      </c>
      <c r="BK139" s="77">
        <f t="shared" si="143"/>
        <v>1805</v>
      </c>
      <c r="BL139" s="77">
        <f t="shared" si="143"/>
        <v>828</v>
      </c>
    </row>
    <row r="140" ht="13.5" customHeight="1">
      <c r="A140" s="80">
        <v>45410.0</v>
      </c>
      <c r="B140" s="68" t="s">
        <v>74</v>
      </c>
      <c r="C140" s="55"/>
      <c r="D140" s="69" t="s">
        <v>53</v>
      </c>
      <c r="E140" s="77">
        <f t="shared" si="2"/>
        <v>293</v>
      </c>
      <c r="F140" s="71">
        <v>0.0</v>
      </c>
      <c r="G140" s="71">
        <v>8.0</v>
      </c>
      <c r="H140" s="72">
        <f t="shared" si="3"/>
        <v>8</v>
      </c>
      <c r="I140" s="55"/>
      <c r="J140" s="73" t="s">
        <v>48</v>
      </c>
      <c r="K140" s="77">
        <f t="shared" si="4"/>
        <v>500</v>
      </c>
      <c r="L140" s="74">
        <v>3.0</v>
      </c>
      <c r="M140" s="74">
        <v>27.0</v>
      </c>
      <c r="N140" s="72">
        <f t="shared" si="5"/>
        <v>36</v>
      </c>
      <c r="O140" s="55"/>
      <c r="P140" s="62" t="s">
        <v>72</v>
      </c>
      <c r="Q140" s="55"/>
      <c r="R140" s="75">
        <f>MIN(Rules!$E$2,(MAX(H140/N140,N140/H140)))</f>
        <v>2</v>
      </c>
      <c r="S140" s="75">
        <f>VLOOKUP(B140,Rules!A:B,2,FALSE)</f>
        <v>50</v>
      </c>
      <c r="T140" s="55"/>
      <c r="U140" s="76">
        <f>1/(10^(-(E140+(IF(P140="Y",Rules!$I$2,0))-K140)/Rules!$E$12)+1)</f>
        <v>0.4347505547</v>
      </c>
      <c r="V140" s="75">
        <f t="shared" si="6"/>
        <v>-43</v>
      </c>
      <c r="W140" s="75">
        <f t="shared" si="7"/>
        <v>43</v>
      </c>
      <c r="X140" s="55"/>
      <c r="Y140" s="55"/>
      <c r="Z140" s="55"/>
      <c r="AA140" s="77">
        <f t="shared" ref="AA140:BL140" si="144">IF($D140=AA$1,$E140+$V140,(IF($J140=AA$1,$K140+$W140,AA139)))</f>
        <v>1558</v>
      </c>
      <c r="AB140" s="77">
        <f t="shared" si="144"/>
        <v>601</v>
      </c>
      <c r="AC140" s="77">
        <f t="shared" si="144"/>
        <v>1452</v>
      </c>
      <c r="AD140" s="77">
        <f t="shared" si="144"/>
        <v>348</v>
      </c>
      <c r="AE140" s="77">
        <f t="shared" si="144"/>
        <v>2162</v>
      </c>
      <c r="AF140" s="77">
        <f t="shared" si="144"/>
        <v>2076</v>
      </c>
      <c r="AG140" s="77">
        <f t="shared" si="144"/>
        <v>1190</v>
      </c>
      <c r="AH140" s="77">
        <f t="shared" si="144"/>
        <v>1042</v>
      </c>
      <c r="AI140" s="77">
        <f t="shared" si="144"/>
        <v>1208</v>
      </c>
      <c r="AJ140" s="77">
        <f t="shared" si="144"/>
        <v>1866</v>
      </c>
      <c r="AK140" s="77">
        <f t="shared" si="144"/>
        <v>543</v>
      </c>
      <c r="AL140" s="77">
        <f t="shared" si="144"/>
        <v>717</v>
      </c>
      <c r="AM140" s="77">
        <f t="shared" si="144"/>
        <v>2123</v>
      </c>
      <c r="AN140" s="77">
        <f t="shared" si="144"/>
        <v>1365</v>
      </c>
      <c r="AO140" s="77">
        <f t="shared" si="144"/>
        <v>1300</v>
      </c>
      <c r="AP140" s="77">
        <f t="shared" si="144"/>
        <v>2190</v>
      </c>
      <c r="AQ140" s="77">
        <f t="shared" si="144"/>
        <v>159</v>
      </c>
      <c r="AR140" s="77">
        <f t="shared" si="144"/>
        <v>1614</v>
      </c>
      <c r="AS140" s="77">
        <f t="shared" si="144"/>
        <v>262</v>
      </c>
      <c r="AT140" s="77">
        <f t="shared" si="144"/>
        <v>2411</v>
      </c>
      <c r="AU140" s="77">
        <f t="shared" si="144"/>
        <v>1011</v>
      </c>
      <c r="AV140" s="77">
        <f t="shared" si="144"/>
        <v>387</v>
      </c>
      <c r="AW140" s="77">
        <f t="shared" si="144"/>
        <v>403</v>
      </c>
      <c r="AX140" s="77">
        <f t="shared" si="144"/>
        <v>900</v>
      </c>
      <c r="AY140" s="77">
        <f t="shared" si="144"/>
        <v>1137</v>
      </c>
      <c r="AZ140" s="77">
        <f t="shared" si="144"/>
        <v>466</v>
      </c>
      <c r="BA140" s="77">
        <f t="shared" si="144"/>
        <v>0</v>
      </c>
      <c r="BB140" s="77">
        <f t="shared" si="144"/>
        <v>1504</v>
      </c>
      <c r="BC140" s="77">
        <f t="shared" si="144"/>
        <v>838</v>
      </c>
      <c r="BD140" s="77">
        <f t="shared" si="144"/>
        <v>749</v>
      </c>
      <c r="BE140" s="77">
        <f t="shared" si="144"/>
        <v>638</v>
      </c>
      <c r="BF140" s="77">
        <f t="shared" si="144"/>
        <v>2051</v>
      </c>
      <c r="BG140" s="77">
        <f t="shared" si="144"/>
        <v>888</v>
      </c>
      <c r="BH140" s="77">
        <f t="shared" si="144"/>
        <v>250</v>
      </c>
      <c r="BI140" s="77">
        <f t="shared" si="144"/>
        <v>1938</v>
      </c>
      <c r="BJ140" s="77">
        <f t="shared" si="144"/>
        <v>1454</v>
      </c>
      <c r="BK140" s="77">
        <f t="shared" si="144"/>
        <v>1805</v>
      </c>
      <c r="BL140" s="77">
        <f t="shared" si="144"/>
        <v>828</v>
      </c>
    </row>
    <row r="141" ht="13.5" customHeight="1">
      <c r="A141" s="80">
        <v>45416.0</v>
      </c>
      <c r="B141" s="62" t="s">
        <v>75</v>
      </c>
      <c r="C141" s="55"/>
      <c r="D141" s="69" t="s">
        <v>24</v>
      </c>
      <c r="E141" s="70">
        <f t="shared" si="2"/>
        <v>1805</v>
      </c>
      <c r="F141" s="71">
        <v>1.0</v>
      </c>
      <c r="G141" s="71">
        <v>28.0</v>
      </c>
      <c r="H141" s="72">
        <f t="shared" si="3"/>
        <v>31</v>
      </c>
      <c r="I141" s="55"/>
      <c r="J141" s="73" t="s">
        <v>23</v>
      </c>
      <c r="K141" s="70">
        <f t="shared" si="4"/>
        <v>2123</v>
      </c>
      <c r="L141" s="74">
        <v>0.0</v>
      </c>
      <c r="M141" s="74">
        <v>23.0</v>
      </c>
      <c r="N141" s="72">
        <f t="shared" si="5"/>
        <v>23</v>
      </c>
      <c r="O141" s="55"/>
      <c r="P141" s="62" t="s">
        <v>72</v>
      </c>
      <c r="Q141" s="55"/>
      <c r="R141" s="75">
        <f>MIN(Rules!$E$2,(MAX(H141/N141,N141/H141)))</f>
        <v>1.347826087</v>
      </c>
      <c r="S141" s="75">
        <f>VLOOKUP(B141,Rules!A:B,2,FALSE)</f>
        <v>60</v>
      </c>
      <c r="T141" s="55"/>
      <c r="U141" s="76">
        <f>1/(10^(-(E141+(IF(P141="Y",Rules!$I$2,0))-K141)/Rules!$E$12)+1)</f>
        <v>0.3156860511</v>
      </c>
      <c r="V141" s="75">
        <f t="shared" si="6"/>
        <v>55</v>
      </c>
      <c r="W141" s="75">
        <f t="shared" si="7"/>
        <v>-55</v>
      </c>
      <c r="X141" s="55"/>
      <c r="Y141" s="55"/>
      <c r="Z141" s="55"/>
      <c r="AA141" s="77">
        <f t="shared" ref="AA141:BL141" si="145">IF($D141=AA$1,$E141+$V141,(IF($J141=AA$1,$K141+$W141,AA140)))</f>
        <v>1558</v>
      </c>
      <c r="AB141" s="77">
        <f t="shared" si="145"/>
        <v>601</v>
      </c>
      <c r="AC141" s="77">
        <f t="shared" si="145"/>
        <v>1452</v>
      </c>
      <c r="AD141" s="77">
        <f t="shared" si="145"/>
        <v>348</v>
      </c>
      <c r="AE141" s="77">
        <f t="shared" si="145"/>
        <v>2162</v>
      </c>
      <c r="AF141" s="77">
        <f t="shared" si="145"/>
        <v>2076</v>
      </c>
      <c r="AG141" s="77">
        <f t="shared" si="145"/>
        <v>1190</v>
      </c>
      <c r="AH141" s="77">
        <f t="shared" si="145"/>
        <v>1042</v>
      </c>
      <c r="AI141" s="77">
        <f t="shared" si="145"/>
        <v>1208</v>
      </c>
      <c r="AJ141" s="77">
        <f t="shared" si="145"/>
        <v>1866</v>
      </c>
      <c r="AK141" s="77">
        <f t="shared" si="145"/>
        <v>543</v>
      </c>
      <c r="AL141" s="77">
        <f t="shared" si="145"/>
        <v>717</v>
      </c>
      <c r="AM141" s="77">
        <f t="shared" si="145"/>
        <v>2068</v>
      </c>
      <c r="AN141" s="77">
        <f t="shared" si="145"/>
        <v>1365</v>
      </c>
      <c r="AO141" s="77">
        <f t="shared" si="145"/>
        <v>1300</v>
      </c>
      <c r="AP141" s="77">
        <f t="shared" si="145"/>
        <v>2190</v>
      </c>
      <c r="AQ141" s="77">
        <f t="shared" si="145"/>
        <v>159</v>
      </c>
      <c r="AR141" s="77">
        <f t="shared" si="145"/>
        <v>1614</v>
      </c>
      <c r="AS141" s="77">
        <f t="shared" si="145"/>
        <v>262</v>
      </c>
      <c r="AT141" s="77">
        <f t="shared" si="145"/>
        <v>2411</v>
      </c>
      <c r="AU141" s="77">
        <f t="shared" si="145"/>
        <v>1011</v>
      </c>
      <c r="AV141" s="77">
        <f t="shared" si="145"/>
        <v>387</v>
      </c>
      <c r="AW141" s="77">
        <f t="shared" si="145"/>
        <v>403</v>
      </c>
      <c r="AX141" s="77">
        <f t="shared" si="145"/>
        <v>900</v>
      </c>
      <c r="AY141" s="77">
        <f t="shared" si="145"/>
        <v>1137</v>
      </c>
      <c r="AZ141" s="77">
        <f t="shared" si="145"/>
        <v>466</v>
      </c>
      <c r="BA141" s="77">
        <f t="shared" si="145"/>
        <v>0</v>
      </c>
      <c r="BB141" s="77">
        <f t="shared" si="145"/>
        <v>1504</v>
      </c>
      <c r="BC141" s="77">
        <f t="shared" si="145"/>
        <v>838</v>
      </c>
      <c r="BD141" s="77">
        <f t="shared" si="145"/>
        <v>749</v>
      </c>
      <c r="BE141" s="77">
        <f t="shared" si="145"/>
        <v>638</v>
      </c>
      <c r="BF141" s="77">
        <f t="shared" si="145"/>
        <v>2051</v>
      </c>
      <c r="BG141" s="77">
        <f t="shared" si="145"/>
        <v>888</v>
      </c>
      <c r="BH141" s="77">
        <f t="shared" si="145"/>
        <v>250</v>
      </c>
      <c r="BI141" s="77">
        <f t="shared" si="145"/>
        <v>1938</v>
      </c>
      <c r="BJ141" s="77">
        <f t="shared" si="145"/>
        <v>1454</v>
      </c>
      <c r="BK141" s="77">
        <f t="shared" si="145"/>
        <v>1860</v>
      </c>
      <c r="BL141" s="77">
        <f t="shared" si="145"/>
        <v>828</v>
      </c>
    </row>
    <row r="142" ht="13.5" customHeight="1">
      <c r="A142" s="80">
        <v>45416.0</v>
      </c>
      <c r="B142" s="62" t="s">
        <v>75</v>
      </c>
      <c r="C142" s="55"/>
      <c r="D142" s="69" t="s">
        <v>25</v>
      </c>
      <c r="E142" s="70">
        <f t="shared" si="2"/>
        <v>1938</v>
      </c>
      <c r="F142" s="71">
        <v>3.0</v>
      </c>
      <c r="G142" s="71">
        <v>21.0</v>
      </c>
      <c r="H142" s="72">
        <f t="shared" si="3"/>
        <v>30</v>
      </c>
      <c r="I142" s="55"/>
      <c r="J142" s="73" t="s">
        <v>18</v>
      </c>
      <c r="K142" s="70">
        <f t="shared" si="4"/>
        <v>2051</v>
      </c>
      <c r="L142" s="74">
        <v>1.0</v>
      </c>
      <c r="M142" s="74">
        <v>27.0</v>
      </c>
      <c r="N142" s="72">
        <f t="shared" si="5"/>
        <v>30</v>
      </c>
      <c r="O142" s="55"/>
      <c r="P142" s="62" t="s">
        <v>72</v>
      </c>
      <c r="Q142" s="55"/>
      <c r="R142" s="75">
        <f>MIN(Rules!$E$2,(MAX(H142/N142,N142/H142)))</f>
        <v>1</v>
      </c>
      <c r="S142" s="75">
        <f>VLOOKUP(B142,Rules!A:B,2,FALSE)</f>
        <v>60</v>
      </c>
      <c r="T142" s="55"/>
      <c r="U142" s="76">
        <f>1/(10^(-(E142+(IF(P142="Y",Rules!$I$2,0))-K142)/Rules!$E$12)+1)</f>
        <v>0.54249506</v>
      </c>
      <c r="V142" s="75">
        <f t="shared" si="6"/>
        <v>-3</v>
      </c>
      <c r="W142" s="75">
        <f t="shared" si="7"/>
        <v>3</v>
      </c>
      <c r="X142" s="55"/>
      <c r="Y142" s="55"/>
      <c r="Z142" s="55"/>
      <c r="AA142" s="77">
        <f t="shared" ref="AA142:BL142" si="146">IF($D142=AA$1,$E142+$V142,(IF($J142=AA$1,$K142+$W142,AA141)))</f>
        <v>1558</v>
      </c>
      <c r="AB142" s="77">
        <f t="shared" si="146"/>
        <v>601</v>
      </c>
      <c r="AC142" s="77">
        <f t="shared" si="146"/>
        <v>1452</v>
      </c>
      <c r="AD142" s="77">
        <f t="shared" si="146"/>
        <v>348</v>
      </c>
      <c r="AE142" s="77">
        <f t="shared" si="146"/>
        <v>2162</v>
      </c>
      <c r="AF142" s="77">
        <f t="shared" si="146"/>
        <v>2076</v>
      </c>
      <c r="AG142" s="77">
        <f t="shared" si="146"/>
        <v>1190</v>
      </c>
      <c r="AH142" s="77">
        <f t="shared" si="146"/>
        <v>1042</v>
      </c>
      <c r="AI142" s="77">
        <f t="shared" si="146"/>
        <v>1208</v>
      </c>
      <c r="AJ142" s="77">
        <f t="shared" si="146"/>
        <v>1866</v>
      </c>
      <c r="AK142" s="77">
        <f t="shared" si="146"/>
        <v>543</v>
      </c>
      <c r="AL142" s="77">
        <f t="shared" si="146"/>
        <v>717</v>
      </c>
      <c r="AM142" s="77">
        <f t="shared" si="146"/>
        <v>2068</v>
      </c>
      <c r="AN142" s="77">
        <f t="shared" si="146"/>
        <v>1365</v>
      </c>
      <c r="AO142" s="77">
        <f t="shared" si="146"/>
        <v>1300</v>
      </c>
      <c r="AP142" s="77">
        <f t="shared" si="146"/>
        <v>2190</v>
      </c>
      <c r="AQ142" s="77">
        <f t="shared" si="146"/>
        <v>159</v>
      </c>
      <c r="AR142" s="77">
        <f t="shared" si="146"/>
        <v>1614</v>
      </c>
      <c r="AS142" s="77">
        <f t="shared" si="146"/>
        <v>262</v>
      </c>
      <c r="AT142" s="77">
        <f t="shared" si="146"/>
        <v>2411</v>
      </c>
      <c r="AU142" s="77">
        <f t="shared" si="146"/>
        <v>1011</v>
      </c>
      <c r="AV142" s="77">
        <f t="shared" si="146"/>
        <v>387</v>
      </c>
      <c r="AW142" s="77">
        <f t="shared" si="146"/>
        <v>403</v>
      </c>
      <c r="AX142" s="77">
        <f t="shared" si="146"/>
        <v>900</v>
      </c>
      <c r="AY142" s="77">
        <f t="shared" si="146"/>
        <v>1137</v>
      </c>
      <c r="AZ142" s="77">
        <f t="shared" si="146"/>
        <v>466</v>
      </c>
      <c r="BA142" s="77">
        <f t="shared" si="146"/>
        <v>0</v>
      </c>
      <c r="BB142" s="77">
        <f t="shared" si="146"/>
        <v>1504</v>
      </c>
      <c r="BC142" s="77">
        <f t="shared" si="146"/>
        <v>838</v>
      </c>
      <c r="BD142" s="77">
        <f t="shared" si="146"/>
        <v>749</v>
      </c>
      <c r="BE142" s="77">
        <f t="shared" si="146"/>
        <v>638</v>
      </c>
      <c r="BF142" s="77">
        <f t="shared" si="146"/>
        <v>2054</v>
      </c>
      <c r="BG142" s="77">
        <f t="shared" si="146"/>
        <v>888</v>
      </c>
      <c r="BH142" s="77">
        <f t="shared" si="146"/>
        <v>250</v>
      </c>
      <c r="BI142" s="77">
        <f t="shared" si="146"/>
        <v>1935</v>
      </c>
      <c r="BJ142" s="77">
        <f t="shared" si="146"/>
        <v>1454</v>
      </c>
      <c r="BK142" s="77">
        <f t="shared" si="146"/>
        <v>1860</v>
      </c>
      <c r="BL142" s="77">
        <f t="shared" si="146"/>
        <v>828</v>
      </c>
    </row>
    <row r="143" ht="13.5" customHeight="1">
      <c r="A143" s="80">
        <v>45416.0</v>
      </c>
      <c r="B143" s="68" t="s">
        <v>74</v>
      </c>
      <c r="C143" s="55"/>
      <c r="D143" s="69" t="s">
        <v>33</v>
      </c>
      <c r="E143" s="70">
        <f t="shared" si="2"/>
        <v>1208</v>
      </c>
      <c r="F143" s="71">
        <v>3.0</v>
      </c>
      <c r="G143" s="71">
        <v>19.0</v>
      </c>
      <c r="H143" s="72">
        <f t="shared" si="3"/>
        <v>28</v>
      </c>
      <c r="I143" s="55"/>
      <c r="J143" s="73" t="s">
        <v>32</v>
      </c>
      <c r="K143" s="70">
        <f t="shared" si="4"/>
        <v>1454</v>
      </c>
      <c r="L143" s="74">
        <v>1.0</v>
      </c>
      <c r="M143" s="74">
        <v>25.0</v>
      </c>
      <c r="N143" s="72">
        <f t="shared" si="5"/>
        <v>28</v>
      </c>
      <c r="O143" s="55"/>
      <c r="P143" s="62" t="s">
        <v>72</v>
      </c>
      <c r="Q143" s="55"/>
      <c r="R143" s="75">
        <f>MIN(Rules!$E$2,(MAX(H143/N143,N143/H143)))</f>
        <v>1</v>
      </c>
      <c r="S143" s="75">
        <f>VLOOKUP(B143,Rules!A:B,2,FALSE)</f>
        <v>50</v>
      </c>
      <c r="T143" s="55"/>
      <c r="U143" s="76">
        <f>1/(10^(-(E143+(IF(P143="Y",Rules!$I$2,0))-K143)/Rules!$E$12)+1)</f>
        <v>0.3912415674</v>
      </c>
      <c r="V143" s="75">
        <f t="shared" si="6"/>
        <v>5</v>
      </c>
      <c r="W143" s="75">
        <f t="shared" si="7"/>
        <v>-5</v>
      </c>
      <c r="X143" s="55"/>
      <c r="Y143" s="55"/>
      <c r="Z143" s="55"/>
      <c r="AA143" s="77">
        <f t="shared" ref="AA143:BL143" si="147">IF($D143=AA$1,$E143+$V143,(IF($J143=AA$1,$K143+$W143,AA142)))</f>
        <v>1558</v>
      </c>
      <c r="AB143" s="77">
        <f t="shared" si="147"/>
        <v>601</v>
      </c>
      <c r="AC143" s="77">
        <f t="shared" si="147"/>
        <v>1452</v>
      </c>
      <c r="AD143" s="77">
        <f t="shared" si="147"/>
        <v>348</v>
      </c>
      <c r="AE143" s="77">
        <f t="shared" si="147"/>
        <v>2162</v>
      </c>
      <c r="AF143" s="77">
        <f t="shared" si="147"/>
        <v>2076</v>
      </c>
      <c r="AG143" s="77">
        <f t="shared" si="147"/>
        <v>1190</v>
      </c>
      <c r="AH143" s="77">
        <f t="shared" si="147"/>
        <v>1042</v>
      </c>
      <c r="AI143" s="77">
        <f t="shared" si="147"/>
        <v>1213</v>
      </c>
      <c r="AJ143" s="77">
        <f t="shared" si="147"/>
        <v>1866</v>
      </c>
      <c r="AK143" s="77">
        <f t="shared" si="147"/>
        <v>543</v>
      </c>
      <c r="AL143" s="77">
        <f t="shared" si="147"/>
        <v>717</v>
      </c>
      <c r="AM143" s="77">
        <f t="shared" si="147"/>
        <v>2068</v>
      </c>
      <c r="AN143" s="77">
        <f t="shared" si="147"/>
        <v>1365</v>
      </c>
      <c r="AO143" s="77">
        <f t="shared" si="147"/>
        <v>1300</v>
      </c>
      <c r="AP143" s="77">
        <f t="shared" si="147"/>
        <v>2190</v>
      </c>
      <c r="AQ143" s="77">
        <f t="shared" si="147"/>
        <v>159</v>
      </c>
      <c r="AR143" s="77">
        <f t="shared" si="147"/>
        <v>1614</v>
      </c>
      <c r="AS143" s="77">
        <f t="shared" si="147"/>
        <v>262</v>
      </c>
      <c r="AT143" s="77">
        <f t="shared" si="147"/>
        <v>2411</v>
      </c>
      <c r="AU143" s="77">
        <f t="shared" si="147"/>
        <v>1011</v>
      </c>
      <c r="AV143" s="77">
        <f t="shared" si="147"/>
        <v>387</v>
      </c>
      <c r="AW143" s="77">
        <f t="shared" si="147"/>
        <v>403</v>
      </c>
      <c r="AX143" s="77">
        <f t="shared" si="147"/>
        <v>900</v>
      </c>
      <c r="AY143" s="77">
        <f t="shared" si="147"/>
        <v>1137</v>
      </c>
      <c r="AZ143" s="77">
        <f t="shared" si="147"/>
        <v>466</v>
      </c>
      <c r="BA143" s="77">
        <f t="shared" si="147"/>
        <v>0</v>
      </c>
      <c r="BB143" s="77">
        <f t="shared" si="147"/>
        <v>1504</v>
      </c>
      <c r="BC143" s="77">
        <f t="shared" si="147"/>
        <v>838</v>
      </c>
      <c r="BD143" s="77">
        <f t="shared" si="147"/>
        <v>749</v>
      </c>
      <c r="BE143" s="77">
        <f t="shared" si="147"/>
        <v>638</v>
      </c>
      <c r="BF143" s="77">
        <f t="shared" si="147"/>
        <v>2054</v>
      </c>
      <c r="BG143" s="77">
        <f t="shared" si="147"/>
        <v>888</v>
      </c>
      <c r="BH143" s="77">
        <f t="shared" si="147"/>
        <v>250</v>
      </c>
      <c r="BI143" s="77">
        <f t="shared" si="147"/>
        <v>1935</v>
      </c>
      <c r="BJ143" s="77">
        <f t="shared" si="147"/>
        <v>1449</v>
      </c>
      <c r="BK143" s="77">
        <f t="shared" si="147"/>
        <v>1860</v>
      </c>
      <c r="BL143" s="77">
        <f t="shared" si="147"/>
        <v>828</v>
      </c>
    </row>
    <row r="144" ht="13.5" customHeight="1">
      <c r="A144" s="80">
        <v>45416.0</v>
      </c>
      <c r="B144" s="68" t="s">
        <v>74</v>
      </c>
      <c r="C144" s="55"/>
      <c r="D144" s="69" t="s">
        <v>34</v>
      </c>
      <c r="E144" s="70">
        <f t="shared" si="2"/>
        <v>1365</v>
      </c>
      <c r="F144" s="71">
        <v>0.0</v>
      </c>
      <c r="G144" s="71">
        <v>18.0</v>
      </c>
      <c r="H144" s="72">
        <f t="shared" si="3"/>
        <v>18</v>
      </c>
      <c r="I144" s="55"/>
      <c r="J144" s="73" t="s">
        <v>31</v>
      </c>
      <c r="K144" s="70">
        <f t="shared" si="4"/>
        <v>1614</v>
      </c>
      <c r="L144" s="74">
        <v>1.0</v>
      </c>
      <c r="M144" s="74">
        <v>25.0</v>
      </c>
      <c r="N144" s="72">
        <f t="shared" si="5"/>
        <v>28</v>
      </c>
      <c r="O144" s="55"/>
      <c r="P144" s="62" t="s">
        <v>72</v>
      </c>
      <c r="Q144" s="55"/>
      <c r="R144" s="75">
        <f>MIN(Rules!$E$2,(MAX(H144/N144,N144/H144)))</f>
        <v>1.555555556</v>
      </c>
      <c r="S144" s="75">
        <f>VLOOKUP(B144,Rules!A:B,2,FALSE)</f>
        <v>50</v>
      </c>
      <c r="T144" s="55"/>
      <c r="U144" s="76">
        <f>1/(10^(-(E144+(IF(P144="Y",Rules!$I$2,0))-K144)/Rules!$E$12)+1)</f>
        <v>0.387956094</v>
      </c>
      <c r="V144" s="75">
        <f t="shared" si="6"/>
        <v>-30</v>
      </c>
      <c r="W144" s="75">
        <f t="shared" si="7"/>
        <v>30</v>
      </c>
      <c r="X144" s="55"/>
      <c r="Y144" s="55"/>
      <c r="Z144" s="55"/>
      <c r="AA144" s="77">
        <f t="shared" ref="AA144:BL144" si="148">IF($D144=AA$1,$E144+$V144,(IF($J144=AA$1,$K144+$W144,AA143)))</f>
        <v>1558</v>
      </c>
      <c r="AB144" s="77">
        <f t="shared" si="148"/>
        <v>601</v>
      </c>
      <c r="AC144" s="77">
        <f t="shared" si="148"/>
        <v>1452</v>
      </c>
      <c r="AD144" s="77">
        <f t="shared" si="148"/>
        <v>348</v>
      </c>
      <c r="AE144" s="77">
        <f t="shared" si="148"/>
        <v>2162</v>
      </c>
      <c r="AF144" s="77">
        <f t="shared" si="148"/>
        <v>2076</v>
      </c>
      <c r="AG144" s="77">
        <f t="shared" si="148"/>
        <v>1190</v>
      </c>
      <c r="AH144" s="77">
        <f t="shared" si="148"/>
        <v>1042</v>
      </c>
      <c r="AI144" s="77">
        <f t="shared" si="148"/>
        <v>1213</v>
      </c>
      <c r="AJ144" s="77">
        <f t="shared" si="148"/>
        <v>1866</v>
      </c>
      <c r="AK144" s="77">
        <f t="shared" si="148"/>
        <v>543</v>
      </c>
      <c r="AL144" s="77">
        <f t="shared" si="148"/>
        <v>717</v>
      </c>
      <c r="AM144" s="77">
        <f t="shared" si="148"/>
        <v>2068</v>
      </c>
      <c r="AN144" s="77">
        <f t="shared" si="148"/>
        <v>1335</v>
      </c>
      <c r="AO144" s="77">
        <f t="shared" si="148"/>
        <v>1300</v>
      </c>
      <c r="AP144" s="77">
        <f t="shared" si="148"/>
        <v>2190</v>
      </c>
      <c r="AQ144" s="77">
        <f t="shared" si="148"/>
        <v>159</v>
      </c>
      <c r="AR144" s="77">
        <f t="shared" si="148"/>
        <v>1644</v>
      </c>
      <c r="AS144" s="77">
        <f t="shared" si="148"/>
        <v>262</v>
      </c>
      <c r="AT144" s="77">
        <f t="shared" si="148"/>
        <v>2411</v>
      </c>
      <c r="AU144" s="77">
        <f t="shared" si="148"/>
        <v>1011</v>
      </c>
      <c r="AV144" s="77">
        <f t="shared" si="148"/>
        <v>387</v>
      </c>
      <c r="AW144" s="77">
        <f t="shared" si="148"/>
        <v>403</v>
      </c>
      <c r="AX144" s="77">
        <f t="shared" si="148"/>
        <v>900</v>
      </c>
      <c r="AY144" s="77">
        <f t="shared" si="148"/>
        <v>1137</v>
      </c>
      <c r="AZ144" s="77">
        <f t="shared" si="148"/>
        <v>466</v>
      </c>
      <c r="BA144" s="77">
        <f t="shared" si="148"/>
        <v>0</v>
      </c>
      <c r="BB144" s="77">
        <f t="shared" si="148"/>
        <v>1504</v>
      </c>
      <c r="BC144" s="77">
        <f t="shared" si="148"/>
        <v>838</v>
      </c>
      <c r="BD144" s="77">
        <f t="shared" si="148"/>
        <v>749</v>
      </c>
      <c r="BE144" s="77">
        <f t="shared" si="148"/>
        <v>638</v>
      </c>
      <c r="BF144" s="77">
        <f t="shared" si="148"/>
        <v>2054</v>
      </c>
      <c r="BG144" s="77">
        <f t="shared" si="148"/>
        <v>888</v>
      </c>
      <c r="BH144" s="77">
        <f t="shared" si="148"/>
        <v>250</v>
      </c>
      <c r="BI144" s="77">
        <f t="shared" si="148"/>
        <v>1935</v>
      </c>
      <c r="BJ144" s="77">
        <f t="shared" si="148"/>
        <v>1449</v>
      </c>
      <c r="BK144" s="77">
        <f t="shared" si="148"/>
        <v>1860</v>
      </c>
      <c r="BL144" s="77">
        <f t="shared" si="148"/>
        <v>828</v>
      </c>
    </row>
    <row r="145" ht="13.5" customHeight="1">
      <c r="A145" s="80">
        <v>45416.0</v>
      </c>
      <c r="B145" s="68" t="s">
        <v>74</v>
      </c>
      <c r="C145" s="55"/>
      <c r="D145" s="69" t="s">
        <v>38</v>
      </c>
      <c r="E145" s="70">
        <f t="shared" si="2"/>
        <v>1137</v>
      </c>
      <c r="F145" s="71">
        <v>3.0</v>
      </c>
      <c r="G145" s="71">
        <v>16.0</v>
      </c>
      <c r="H145" s="72">
        <f t="shared" si="3"/>
        <v>25</v>
      </c>
      <c r="I145" s="55"/>
      <c r="J145" s="73" t="s">
        <v>27</v>
      </c>
      <c r="K145" s="70">
        <f t="shared" si="4"/>
        <v>1504</v>
      </c>
      <c r="L145" s="74">
        <v>5.0</v>
      </c>
      <c r="M145" s="74">
        <v>31.0</v>
      </c>
      <c r="N145" s="72">
        <f t="shared" si="5"/>
        <v>46</v>
      </c>
      <c r="O145" s="55"/>
      <c r="P145" s="62" t="s">
        <v>72</v>
      </c>
      <c r="Q145" s="55"/>
      <c r="R145" s="75">
        <f>MIN(Rules!$E$2,(MAX(H145/N145,N145/H145)))</f>
        <v>1.84</v>
      </c>
      <c r="S145" s="75">
        <f>VLOOKUP(B145,Rules!A:B,2,FALSE)</f>
        <v>50</v>
      </c>
      <c r="T145" s="55"/>
      <c r="U145" s="76">
        <f>1/(10^(-(E145+(IF(P145="Y",Rules!$I$2,0))-K145)/Rules!$E$12)+1)</f>
        <v>0.2690747588</v>
      </c>
      <c r="V145" s="75">
        <f t="shared" si="6"/>
        <v>-25</v>
      </c>
      <c r="W145" s="75">
        <f t="shared" si="7"/>
        <v>25</v>
      </c>
      <c r="X145" s="55"/>
      <c r="Y145" s="55"/>
      <c r="Z145" s="55"/>
      <c r="AA145" s="77">
        <f t="shared" ref="AA145:BL145" si="149">IF($D145=AA$1,$E145+$V145,(IF($J145=AA$1,$K145+$W145,AA144)))</f>
        <v>1558</v>
      </c>
      <c r="AB145" s="77">
        <f t="shared" si="149"/>
        <v>601</v>
      </c>
      <c r="AC145" s="77">
        <f t="shared" si="149"/>
        <v>1452</v>
      </c>
      <c r="AD145" s="77">
        <f t="shared" si="149"/>
        <v>348</v>
      </c>
      <c r="AE145" s="77">
        <f t="shared" si="149"/>
        <v>2162</v>
      </c>
      <c r="AF145" s="77">
        <f t="shared" si="149"/>
        <v>2076</v>
      </c>
      <c r="AG145" s="77">
        <f t="shared" si="149"/>
        <v>1190</v>
      </c>
      <c r="AH145" s="77">
        <f t="shared" si="149"/>
        <v>1042</v>
      </c>
      <c r="AI145" s="77">
        <f t="shared" si="149"/>
        <v>1213</v>
      </c>
      <c r="AJ145" s="77">
        <f t="shared" si="149"/>
        <v>1866</v>
      </c>
      <c r="AK145" s="77">
        <f t="shared" si="149"/>
        <v>543</v>
      </c>
      <c r="AL145" s="77">
        <f t="shared" si="149"/>
        <v>717</v>
      </c>
      <c r="AM145" s="77">
        <f t="shared" si="149"/>
        <v>2068</v>
      </c>
      <c r="AN145" s="77">
        <f t="shared" si="149"/>
        <v>1335</v>
      </c>
      <c r="AO145" s="77">
        <f t="shared" si="149"/>
        <v>1300</v>
      </c>
      <c r="AP145" s="77">
        <f t="shared" si="149"/>
        <v>2190</v>
      </c>
      <c r="AQ145" s="77">
        <f t="shared" si="149"/>
        <v>159</v>
      </c>
      <c r="AR145" s="77">
        <f t="shared" si="149"/>
        <v>1644</v>
      </c>
      <c r="AS145" s="77">
        <f t="shared" si="149"/>
        <v>262</v>
      </c>
      <c r="AT145" s="77">
        <f t="shared" si="149"/>
        <v>2411</v>
      </c>
      <c r="AU145" s="77">
        <f t="shared" si="149"/>
        <v>1011</v>
      </c>
      <c r="AV145" s="77">
        <f t="shared" si="149"/>
        <v>387</v>
      </c>
      <c r="AW145" s="77">
        <f t="shared" si="149"/>
        <v>403</v>
      </c>
      <c r="AX145" s="77">
        <f t="shared" si="149"/>
        <v>900</v>
      </c>
      <c r="AY145" s="77">
        <f t="shared" si="149"/>
        <v>1112</v>
      </c>
      <c r="AZ145" s="77">
        <f t="shared" si="149"/>
        <v>466</v>
      </c>
      <c r="BA145" s="77">
        <f t="shared" si="149"/>
        <v>0</v>
      </c>
      <c r="BB145" s="77">
        <f t="shared" si="149"/>
        <v>1529</v>
      </c>
      <c r="BC145" s="77">
        <f t="shared" si="149"/>
        <v>838</v>
      </c>
      <c r="BD145" s="77">
        <f t="shared" si="149"/>
        <v>749</v>
      </c>
      <c r="BE145" s="77">
        <f t="shared" si="149"/>
        <v>638</v>
      </c>
      <c r="BF145" s="77">
        <f t="shared" si="149"/>
        <v>2054</v>
      </c>
      <c r="BG145" s="77">
        <f t="shared" si="149"/>
        <v>888</v>
      </c>
      <c r="BH145" s="77">
        <f t="shared" si="149"/>
        <v>250</v>
      </c>
      <c r="BI145" s="77">
        <f t="shared" si="149"/>
        <v>1935</v>
      </c>
      <c r="BJ145" s="77">
        <f t="shared" si="149"/>
        <v>1449</v>
      </c>
      <c r="BK145" s="77">
        <f t="shared" si="149"/>
        <v>1860</v>
      </c>
      <c r="BL145" s="77">
        <f t="shared" si="149"/>
        <v>828</v>
      </c>
    </row>
    <row r="146" ht="13.5" customHeight="1">
      <c r="A146" s="80">
        <v>45423.0</v>
      </c>
      <c r="B146" s="62" t="s">
        <v>75</v>
      </c>
      <c r="C146" s="55"/>
      <c r="D146" s="69" t="s">
        <v>28</v>
      </c>
      <c r="E146" s="70">
        <f t="shared" si="2"/>
        <v>1452</v>
      </c>
      <c r="F146" s="71">
        <v>1.0</v>
      </c>
      <c r="G146" s="71">
        <v>20.0</v>
      </c>
      <c r="H146" s="72">
        <f t="shared" si="3"/>
        <v>23</v>
      </c>
      <c r="I146" s="55"/>
      <c r="J146" s="73" t="s">
        <v>22</v>
      </c>
      <c r="K146" s="70">
        <f t="shared" si="4"/>
        <v>2190</v>
      </c>
      <c r="L146" s="74">
        <v>1.0</v>
      </c>
      <c r="M146" s="74">
        <v>20.0</v>
      </c>
      <c r="N146" s="72">
        <f t="shared" si="5"/>
        <v>23</v>
      </c>
      <c r="O146" s="55"/>
      <c r="P146" s="62" t="s">
        <v>72</v>
      </c>
      <c r="Q146" s="55"/>
      <c r="R146" s="75">
        <f>MIN(Rules!$E$2,(MAX(H146/N146,N146/H146)))</f>
        <v>1</v>
      </c>
      <c r="S146" s="75">
        <f>VLOOKUP(B146,Rules!A:B,2,FALSE)</f>
        <v>60</v>
      </c>
      <c r="T146" s="55"/>
      <c r="U146" s="76">
        <f>1/(10^(-(E146+(IF(P146="Y",Rules!$I$2,0))-K146)/Rules!$E$12)+1)</f>
        <v>0.06251231354</v>
      </c>
      <c r="V146" s="75">
        <f t="shared" si="6"/>
        <v>26</v>
      </c>
      <c r="W146" s="75">
        <f t="shared" si="7"/>
        <v>-26</v>
      </c>
      <c r="X146" s="55"/>
      <c r="Y146" s="55"/>
      <c r="Z146" s="55"/>
      <c r="AA146" s="77">
        <f t="shared" ref="AA146:BL146" si="150">IF($D146=AA$1,$E146+$V146,(IF($J146=AA$1,$K146+$W146,AA145)))</f>
        <v>1558</v>
      </c>
      <c r="AB146" s="77">
        <f t="shared" si="150"/>
        <v>601</v>
      </c>
      <c r="AC146" s="77">
        <f t="shared" si="150"/>
        <v>1478</v>
      </c>
      <c r="AD146" s="77">
        <f t="shared" si="150"/>
        <v>348</v>
      </c>
      <c r="AE146" s="77">
        <f t="shared" si="150"/>
        <v>2162</v>
      </c>
      <c r="AF146" s="77">
        <f t="shared" si="150"/>
        <v>2076</v>
      </c>
      <c r="AG146" s="77">
        <f t="shared" si="150"/>
        <v>1190</v>
      </c>
      <c r="AH146" s="77">
        <f t="shared" si="150"/>
        <v>1042</v>
      </c>
      <c r="AI146" s="77">
        <f t="shared" si="150"/>
        <v>1213</v>
      </c>
      <c r="AJ146" s="77">
        <f t="shared" si="150"/>
        <v>1866</v>
      </c>
      <c r="AK146" s="77">
        <f t="shared" si="150"/>
        <v>543</v>
      </c>
      <c r="AL146" s="77">
        <f t="shared" si="150"/>
        <v>717</v>
      </c>
      <c r="AM146" s="77">
        <f t="shared" si="150"/>
        <v>2068</v>
      </c>
      <c r="AN146" s="77">
        <f t="shared" si="150"/>
        <v>1335</v>
      </c>
      <c r="AO146" s="77">
        <f t="shared" si="150"/>
        <v>1300</v>
      </c>
      <c r="AP146" s="77">
        <f t="shared" si="150"/>
        <v>2164</v>
      </c>
      <c r="AQ146" s="77">
        <f t="shared" si="150"/>
        <v>159</v>
      </c>
      <c r="AR146" s="77">
        <f t="shared" si="150"/>
        <v>1644</v>
      </c>
      <c r="AS146" s="77">
        <f t="shared" si="150"/>
        <v>262</v>
      </c>
      <c r="AT146" s="77">
        <f t="shared" si="150"/>
        <v>2411</v>
      </c>
      <c r="AU146" s="77">
        <f t="shared" si="150"/>
        <v>1011</v>
      </c>
      <c r="AV146" s="77">
        <f t="shared" si="150"/>
        <v>387</v>
      </c>
      <c r="AW146" s="77">
        <f t="shared" si="150"/>
        <v>403</v>
      </c>
      <c r="AX146" s="77">
        <f t="shared" si="150"/>
        <v>900</v>
      </c>
      <c r="AY146" s="77">
        <f t="shared" si="150"/>
        <v>1112</v>
      </c>
      <c r="AZ146" s="77">
        <f t="shared" si="150"/>
        <v>466</v>
      </c>
      <c r="BA146" s="77">
        <f t="shared" si="150"/>
        <v>0</v>
      </c>
      <c r="BB146" s="77">
        <f t="shared" si="150"/>
        <v>1529</v>
      </c>
      <c r="BC146" s="77">
        <f t="shared" si="150"/>
        <v>838</v>
      </c>
      <c r="BD146" s="77">
        <f t="shared" si="150"/>
        <v>749</v>
      </c>
      <c r="BE146" s="77">
        <f t="shared" si="150"/>
        <v>638</v>
      </c>
      <c r="BF146" s="77">
        <f t="shared" si="150"/>
        <v>2054</v>
      </c>
      <c r="BG146" s="77">
        <f t="shared" si="150"/>
        <v>888</v>
      </c>
      <c r="BH146" s="77">
        <f t="shared" si="150"/>
        <v>250</v>
      </c>
      <c r="BI146" s="77">
        <f t="shared" si="150"/>
        <v>1935</v>
      </c>
      <c r="BJ146" s="77">
        <f t="shared" si="150"/>
        <v>1449</v>
      </c>
      <c r="BK146" s="77">
        <f t="shared" si="150"/>
        <v>1860</v>
      </c>
      <c r="BL146" s="77">
        <f t="shared" si="150"/>
        <v>828</v>
      </c>
    </row>
    <row r="147" ht="13.5" customHeight="1">
      <c r="A147" s="80">
        <v>45423.0</v>
      </c>
      <c r="B147" s="62" t="s">
        <v>75</v>
      </c>
      <c r="C147" s="55"/>
      <c r="D147" s="69" t="s">
        <v>26</v>
      </c>
      <c r="E147" s="70">
        <f t="shared" si="2"/>
        <v>1866</v>
      </c>
      <c r="F147" s="71">
        <v>3.0</v>
      </c>
      <c r="G147" s="71">
        <v>22.0</v>
      </c>
      <c r="H147" s="72">
        <f t="shared" si="3"/>
        <v>31</v>
      </c>
      <c r="I147" s="55"/>
      <c r="J147" s="73" t="s">
        <v>30</v>
      </c>
      <c r="K147" s="70">
        <f t="shared" si="4"/>
        <v>1558</v>
      </c>
      <c r="L147" s="74">
        <v>1.0</v>
      </c>
      <c r="M147" s="74">
        <v>18.0</v>
      </c>
      <c r="N147" s="72">
        <f t="shared" si="5"/>
        <v>21</v>
      </c>
      <c r="O147" s="55"/>
      <c r="P147" s="62" t="s">
        <v>72</v>
      </c>
      <c r="Q147" s="55"/>
      <c r="R147" s="75">
        <f>MIN(Rules!$E$2,(MAX(H147/N147,N147/H147)))</f>
        <v>1.476190476</v>
      </c>
      <c r="S147" s="75">
        <f>VLOOKUP(B147,Rules!A:B,2,FALSE)</f>
        <v>60</v>
      </c>
      <c r="T147" s="55"/>
      <c r="U147" s="76">
        <f>1/(10^(-(E147+(IF(P147="Y",Rules!$I$2,0))-K147)/Rules!$E$12)+1)</f>
        <v>0.8917910663</v>
      </c>
      <c r="V147" s="75">
        <f t="shared" si="6"/>
        <v>10</v>
      </c>
      <c r="W147" s="75">
        <f t="shared" si="7"/>
        <v>-10</v>
      </c>
      <c r="X147" s="55"/>
      <c r="Y147" s="55"/>
      <c r="Z147" s="55"/>
      <c r="AA147" s="77">
        <f t="shared" ref="AA147:BL147" si="151">IF($D147=AA$1,$E147+$V147,(IF($J147=AA$1,$K147+$W147,AA146)))</f>
        <v>1548</v>
      </c>
      <c r="AB147" s="77">
        <f t="shared" si="151"/>
        <v>601</v>
      </c>
      <c r="AC147" s="77">
        <f t="shared" si="151"/>
        <v>1478</v>
      </c>
      <c r="AD147" s="77">
        <f t="shared" si="151"/>
        <v>348</v>
      </c>
      <c r="AE147" s="77">
        <f t="shared" si="151"/>
        <v>2162</v>
      </c>
      <c r="AF147" s="77">
        <f t="shared" si="151"/>
        <v>2076</v>
      </c>
      <c r="AG147" s="77">
        <f t="shared" si="151"/>
        <v>1190</v>
      </c>
      <c r="AH147" s="77">
        <f t="shared" si="151"/>
        <v>1042</v>
      </c>
      <c r="AI147" s="77">
        <f t="shared" si="151"/>
        <v>1213</v>
      </c>
      <c r="AJ147" s="77">
        <f t="shared" si="151"/>
        <v>1876</v>
      </c>
      <c r="AK147" s="77">
        <f t="shared" si="151"/>
        <v>543</v>
      </c>
      <c r="AL147" s="77">
        <f t="shared" si="151"/>
        <v>717</v>
      </c>
      <c r="AM147" s="77">
        <f t="shared" si="151"/>
        <v>2068</v>
      </c>
      <c r="AN147" s="77">
        <f t="shared" si="151"/>
        <v>1335</v>
      </c>
      <c r="AO147" s="77">
        <f t="shared" si="151"/>
        <v>1300</v>
      </c>
      <c r="AP147" s="77">
        <f t="shared" si="151"/>
        <v>2164</v>
      </c>
      <c r="AQ147" s="77">
        <f t="shared" si="151"/>
        <v>159</v>
      </c>
      <c r="AR147" s="77">
        <f t="shared" si="151"/>
        <v>1644</v>
      </c>
      <c r="AS147" s="77">
        <f t="shared" si="151"/>
        <v>262</v>
      </c>
      <c r="AT147" s="77">
        <f t="shared" si="151"/>
        <v>2411</v>
      </c>
      <c r="AU147" s="77">
        <f t="shared" si="151"/>
        <v>1011</v>
      </c>
      <c r="AV147" s="77">
        <f t="shared" si="151"/>
        <v>387</v>
      </c>
      <c r="AW147" s="77">
        <f t="shared" si="151"/>
        <v>403</v>
      </c>
      <c r="AX147" s="77">
        <f t="shared" si="151"/>
        <v>900</v>
      </c>
      <c r="AY147" s="77">
        <f t="shared" si="151"/>
        <v>1112</v>
      </c>
      <c r="AZ147" s="77">
        <f t="shared" si="151"/>
        <v>466</v>
      </c>
      <c r="BA147" s="77">
        <f t="shared" si="151"/>
        <v>0</v>
      </c>
      <c r="BB147" s="77">
        <f t="shared" si="151"/>
        <v>1529</v>
      </c>
      <c r="BC147" s="77">
        <f t="shared" si="151"/>
        <v>838</v>
      </c>
      <c r="BD147" s="77">
        <f t="shared" si="151"/>
        <v>749</v>
      </c>
      <c r="BE147" s="77">
        <f t="shared" si="151"/>
        <v>638</v>
      </c>
      <c r="BF147" s="77">
        <f t="shared" si="151"/>
        <v>2054</v>
      </c>
      <c r="BG147" s="77">
        <f t="shared" si="151"/>
        <v>888</v>
      </c>
      <c r="BH147" s="77">
        <f t="shared" si="151"/>
        <v>250</v>
      </c>
      <c r="BI147" s="77">
        <f t="shared" si="151"/>
        <v>1935</v>
      </c>
      <c r="BJ147" s="77">
        <f t="shared" si="151"/>
        <v>1449</v>
      </c>
      <c r="BK147" s="77">
        <f t="shared" si="151"/>
        <v>1860</v>
      </c>
      <c r="BL147" s="77">
        <f t="shared" si="151"/>
        <v>828</v>
      </c>
    </row>
    <row r="148" ht="13.5" customHeight="1">
      <c r="A148" s="80">
        <v>45423.0</v>
      </c>
      <c r="B148" s="62" t="s">
        <v>75</v>
      </c>
      <c r="C148" s="55"/>
      <c r="D148" s="69" t="s">
        <v>19</v>
      </c>
      <c r="E148" s="70">
        <f t="shared" si="2"/>
        <v>2076</v>
      </c>
      <c r="F148" s="71">
        <v>3.0</v>
      </c>
      <c r="G148" s="71">
        <v>28.0</v>
      </c>
      <c r="H148" s="72">
        <f t="shared" si="3"/>
        <v>37</v>
      </c>
      <c r="I148" s="55"/>
      <c r="J148" s="73" t="s">
        <v>20</v>
      </c>
      <c r="K148" s="70">
        <f t="shared" si="4"/>
        <v>2411</v>
      </c>
      <c r="L148" s="74">
        <v>3.0</v>
      </c>
      <c r="M148" s="74">
        <v>26.0</v>
      </c>
      <c r="N148" s="72">
        <f t="shared" si="5"/>
        <v>35</v>
      </c>
      <c r="O148" s="55"/>
      <c r="P148" s="62" t="s">
        <v>72</v>
      </c>
      <c r="Q148" s="55"/>
      <c r="R148" s="75">
        <f>MIN(Rules!$E$2,(MAX(H148/N148,N148/H148)))</f>
        <v>1.057142857</v>
      </c>
      <c r="S148" s="75">
        <f>VLOOKUP(B148,Rules!A:B,2,FALSE)</f>
        <v>60</v>
      </c>
      <c r="T148" s="55"/>
      <c r="U148" s="76">
        <f>1/(10^(-(E148+(IF(P148="Y",Rules!$I$2,0))-K148)/Rules!$E$12)+1)</f>
        <v>0.2990226014</v>
      </c>
      <c r="V148" s="75">
        <f t="shared" si="6"/>
        <v>44</v>
      </c>
      <c r="W148" s="75">
        <f t="shared" si="7"/>
        <v>-44</v>
      </c>
      <c r="X148" s="55"/>
      <c r="Y148" s="55"/>
      <c r="Z148" s="55"/>
      <c r="AA148" s="77">
        <f t="shared" ref="AA148:BL148" si="152">IF($D148=AA$1,$E148+$V148,(IF($J148=AA$1,$K148+$W148,AA147)))</f>
        <v>1548</v>
      </c>
      <c r="AB148" s="77">
        <f t="shared" si="152"/>
        <v>601</v>
      </c>
      <c r="AC148" s="77">
        <f t="shared" si="152"/>
        <v>1478</v>
      </c>
      <c r="AD148" s="77">
        <f t="shared" si="152"/>
        <v>348</v>
      </c>
      <c r="AE148" s="77">
        <f t="shared" si="152"/>
        <v>2162</v>
      </c>
      <c r="AF148" s="77">
        <f t="shared" si="152"/>
        <v>2120</v>
      </c>
      <c r="AG148" s="77">
        <f t="shared" si="152"/>
        <v>1190</v>
      </c>
      <c r="AH148" s="77">
        <f t="shared" si="152"/>
        <v>1042</v>
      </c>
      <c r="AI148" s="77">
        <f t="shared" si="152"/>
        <v>1213</v>
      </c>
      <c r="AJ148" s="77">
        <f t="shared" si="152"/>
        <v>1876</v>
      </c>
      <c r="AK148" s="77">
        <f t="shared" si="152"/>
        <v>543</v>
      </c>
      <c r="AL148" s="77">
        <f t="shared" si="152"/>
        <v>717</v>
      </c>
      <c r="AM148" s="77">
        <f t="shared" si="152"/>
        <v>2068</v>
      </c>
      <c r="AN148" s="77">
        <f t="shared" si="152"/>
        <v>1335</v>
      </c>
      <c r="AO148" s="77">
        <f t="shared" si="152"/>
        <v>1300</v>
      </c>
      <c r="AP148" s="77">
        <f t="shared" si="152"/>
        <v>2164</v>
      </c>
      <c r="AQ148" s="77">
        <f t="shared" si="152"/>
        <v>159</v>
      </c>
      <c r="AR148" s="77">
        <f t="shared" si="152"/>
        <v>1644</v>
      </c>
      <c r="AS148" s="77">
        <f t="shared" si="152"/>
        <v>262</v>
      </c>
      <c r="AT148" s="77">
        <f t="shared" si="152"/>
        <v>2367</v>
      </c>
      <c r="AU148" s="77">
        <f t="shared" si="152"/>
        <v>1011</v>
      </c>
      <c r="AV148" s="77">
        <f t="shared" si="152"/>
        <v>387</v>
      </c>
      <c r="AW148" s="77">
        <f t="shared" si="152"/>
        <v>403</v>
      </c>
      <c r="AX148" s="77">
        <f t="shared" si="152"/>
        <v>900</v>
      </c>
      <c r="AY148" s="77">
        <f t="shared" si="152"/>
        <v>1112</v>
      </c>
      <c r="AZ148" s="77">
        <f t="shared" si="152"/>
        <v>466</v>
      </c>
      <c r="BA148" s="77">
        <f t="shared" si="152"/>
        <v>0</v>
      </c>
      <c r="BB148" s="77">
        <f t="shared" si="152"/>
        <v>1529</v>
      </c>
      <c r="BC148" s="77">
        <f t="shared" si="152"/>
        <v>838</v>
      </c>
      <c r="BD148" s="77">
        <f t="shared" si="152"/>
        <v>749</v>
      </c>
      <c r="BE148" s="77">
        <f t="shared" si="152"/>
        <v>638</v>
      </c>
      <c r="BF148" s="77">
        <f t="shared" si="152"/>
        <v>2054</v>
      </c>
      <c r="BG148" s="77">
        <f t="shared" si="152"/>
        <v>888</v>
      </c>
      <c r="BH148" s="77">
        <f t="shared" si="152"/>
        <v>250</v>
      </c>
      <c r="BI148" s="77">
        <f t="shared" si="152"/>
        <v>1935</v>
      </c>
      <c r="BJ148" s="77">
        <f t="shared" si="152"/>
        <v>1449</v>
      </c>
      <c r="BK148" s="77">
        <f t="shared" si="152"/>
        <v>1860</v>
      </c>
      <c r="BL148" s="77">
        <f t="shared" si="152"/>
        <v>828</v>
      </c>
    </row>
    <row r="149" ht="13.5" customHeight="1">
      <c r="A149" s="80">
        <v>45423.0</v>
      </c>
      <c r="B149" s="68" t="s">
        <v>74</v>
      </c>
      <c r="C149" s="55"/>
      <c r="D149" s="69" t="s">
        <v>35</v>
      </c>
      <c r="E149" s="70">
        <f t="shared" si="2"/>
        <v>1190</v>
      </c>
      <c r="F149" s="71">
        <v>2.0</v>
      </c>
      <c r="G149" s="71">
        <v>22.0</v>
      </c>
      <c r="H149" s="72">
        <f t="shared" si="3"/>
        <v>28</v>
      </c>
      <c r="I149" s="55"/>
      <c r="J149" s="73" t="s">
        <v>36</v>
      </c>
      <c r="K149" s="70">
        <f t="shared" si="4"/>
        <v>1011</v>
      </c>
      <c r="L149" s="74">
        <v>2.0</v>
      </c>
      <c r="M149" s="74">
        <v>13.0</v>
      </c>
      <c r="N149" s="72">
        <f t="shared" si="5"/>
        <v>19</v>
      </c>
      <c r="O149" s="55"/>
      <c r="P149" s="62" t="s">
        <v>72</v>
      </c>
      <c r="Q149" s="55"/>
      <c r="R149" s="75">
        <f>MIN(Rules!$E$2,(MAX(H149/N149,N149/H149)))</f>
        <v>1.473684211</v>
      </c>
      <c r="S149" s="75">
        <f>VLOOKUP(B149,Rules!A:B,2,FALSE)</f>
        <v>50</v>
      </c>
      <c r="T149" s="55"/>
      <c r="U149" s="76">
        <f>1/(10^(-(E149+(IF(P149="Y",Rules!$I$2,0))-K149)/Rules!$E$12)+1)</f>
        <v>0.8198159435</v>
      </c>
      <c r="V149" s="75">
        <f t="shared" si="6"/>
        <v>13</v>
      </c>
      <c r="W149" s="75">
        <f t="shared" si="7"/>
        <v>-13</v>
      </c>
      <c r="X149" s="55"/>
      <c r="Y149" s="55"/>
      <c r="Z149" s="55"/>
      <c r="AA149" s="77">
        <f t="shared" ref="AA149:BL149" si="153">IF($D149=AA$1,$E149+$V149,(IF($J149=AA$1,$K149+$W149,AA148)))</f>
        <v>1548</v>
      </c>
      <c r="AB149" s="77">
        <f t="shared" si="153"/>
        <v>601</v>
      </c>
      <c r="AC149" s="77">
        <f t="shared" si="153"/>
        <v>1478</v>
      </c>
      <c r="AD149" s="77">
        <f t="shared" si="153"/>
        <v>348</v>
      </c>
      <c r="AE149" s="77">
        <f t="shared" si="153"/>
        <v>2162</v>
      </c>
      <c r="AF149" s="77">
        <f t="shared" si="153"/>
        <v>2120</v>
      </c>
      <c r="AG149" s="77">
        <f t="shared" si="153"/>
        <v>1203</v>
      </c>
      <c r="AH149" s="77">
        <f t="shared" si="153"/>
        <v>1042</v>
      </c>
      <c r="AI149" s="77">
        <f t="shared" si="153"/>
        <v>1213</v>
      </c>
      <c r="AJ149" s="77">
        <f t="shared" si="153"/>
        <v>1876</v>
      </c>
      <c r="AK149" s="77">
        <f t="shared" si="153"/>
        <v>543</v>
      </c>
      <c r="AL149" s="77">
        <f t="shared" si="153"/>
        <v>717</v>
      </c>
      <c r="AM149" s="77">
        <f t="shared" si="153"/>
        <v>2068</v>
      </c>
      <c r="AN149" s="77">
        <f t="shared" si="153"/>
        <v>1335</v>
      </c>
      <c r="AO149" s="77">
        <f t="shared" si="153"/>
        <v>1300</v>
      </c>
      <c r="AP149" s="77">
        <f t="shared" si="153"/>
        <v>2164</v>
      </c>
      <c r="AQ149" s="77">
        <f t="shared" si="153"/>
        <v>159</v>
      </c>
      <c r="AR149" s="77">
        <f t="shared" si="153"/>
        <v>1644</v>
      </c>
      <c r="AS149" s="77">
        <f t="shared" si="153"/>
        <v>262</v>
      </c>
      <c r="AT149" s="77">
        <f t="shared" si="153"/>
        <v>2367</v>
      </c>
      <c r="AU149" s="77">
        <f t="shared" si="153"/>
        <v>998</v>
      </c>
      <c r="AV149" s="77">
        <f t="shared" si="153"/>
        <v>387</v>
      </c>
      <c r="AW149" s="77">
        <f t="shared" si="153"/>
        <v>403</v>
      </c>
      <c r="AX149" s="77">
        <f t="shared" si="153"/>
        <v>900</v>
      </c>
      <c r="AY149" s="77">
        <f t="shared" si="153"/>
        <v>1112</v>
      </c>
      <c r="AZ149" s="77">
        <f t="shared" si="153"/>
        <v>466</v>
      </c>
      <c r="BA149" s="77">
        <f t="shared" si="153"/>
        <v>0</v>
      </c>
      <c r="BB149" s="77">
        <f t="shared" si="153"/>
        <v>1529</v>
      </c>
      <c r="BC149" s="77">
        <f t="shared" si="153"/>
        <v>838</v>
      </c>
      <c r="BD149" s="77">
        <f t="shared" si="153"/>
        <v>749</v>
      </c>
      <c r="BE149" s="77">
        <f t="shared" si="153"/>
        <v>638</v>
      </c>
      <c r="BF149" s="77">
        <f t="shared" si="153"/>
        <v>2054</v>
      </c>
      <c r="BG149" s="77">
        <f t="shared" si="153"/>
        <v>888</v>
      </c>
      <c r="BH149" s="77">
        <f t="shared" si="153"/>
        <v>250</v>
      </c>
      <c r="BI149" s="77">
        <f t="shared" si="153"/>
        <v>1935</v>
      </c>
      <c r="BJ149" s="77">
        <f t="shared" si="153"/>
        <v>1449</v>
      </c>
      <c r="BK149" s="77">
        <f t="shared" si="153"/>
        <v>1860</v>
      </c>
      <c r="BL149" s="77">
        <f t="shared" si="153"/>
        <v>828</v>
      </c>
    </row>
    <row r="150" ht="13.5" customHeight="1">
      <c r="A150" s="80">
        <v>45423.0</v>
      </c>
      <c r="B150" s="68" t="s">
        <v>74</v>
      </c>
      <c r="C150" s="55"/>
      <c r="D150" s="69" t="s">
        <v>42</v>
      </c>
      <c r="E150" s="70">
        <f t="shared" si="2"/>
        <v>888</v>
      </c>
      <c r="F150" s="71">
        <v>0.0</v>
      </c>
      <c r="G150" s="71">
        <v>11.0</v>
      </c>
      <c r="H150" s="72">
        <f t="shared" si="3"/>
        <v>11</v>
      </c>
      <c r="I150" s="55"/>
      <c r="J150" s="73" t="s">
        <v>29</v>
      </c>
      <c r="K150" s="70">
        <f t="shared" si="4"/>
        <v>1300</v>
      </c>
      <c r="L150" s="74">
        <v>2.0</v>
      </c>
      <c r="M150" s="74">
        <v>31.0</v>
      </c>
      <c r="N150" s="72">
        <f t="shared" si="5"/>
        <v>37</v>
      </c>
      <c r="O150" s="55"/>
      <c r="P150" s="62" t="s">
        <v>72</v>
      </c>
      <c r="Q150" s="55"/>
      <c r="R150" s="75">
        <f>MIN(Rules!$E$2,(MAX(H150/N150,N150/H150)))</f>
        <v>2</v>
      </c>
      <c r="S150" s="75">
        <f>VLOOKUP(B150,Rules!A:B,2,FALSE)</f>
        <v>50</v>
      </c>
      <c r="T150" s="55"/>
      <c r="U150" s="76">
        <f>1/(10^(-(E150+(IF(P150="Y",Rules!$I$2,0))-K150)/Rules!$E$12)+1)</f>
        <v>0.2303112444</v>
      </c>
      <c r="V150" s="75">
        <f t="shared" si="6"/>
        <v>-23</v>
      </c>
      <c r="W150" s="75">
        <f t="shared" si="7"/>
        <v>23</v>
      </c>
      <c r="X150" s="55"/>
      <c r="Y150" s="55"/>
      <c r="Z150" s="55"/>
      <c r="AA150" s="77">
        <f t="shared" ref="AA150:BL150" si="154">IF($D150=AA$1,$E150+$V150,(IF($J150=AA$1,$K150+$W150,AA149)))</f>
        <v>1548</v>
      </c>
      <c r="AB150" s="77">
        <f t="shared" si="154"/>
        <v>601</v>
      </c>
      <c r="AC150" s="77">
        <f t="shared" si="154"/>
        <v>1478</v>
      </c>
      <c r="AD150" s="77">
        <f t="shared" si="154"/>
        <v>348</v>
      </c>
      <c r="AE150" s="77">
        <f t="shared" si="154"/>
        <v>2162</v>
      </c>
      <c r="AF150" s="77">
        <f t="shared" si="154"/>
        <v>2120</v>
      </c>
      <c r="AG150" s="77">
        <f t="shared" si="154"/>
        <v>1203</v>
      </c>
      <c r="AH150" s="77">
        <f t="shared" si="154"/>
        <v>1042</v>
      </c>
      <c r="AI150" s="77">
        <f t="shared" si="154"/>
        <v>1213</v>
      </c>
      <c r="AJ150" s="77">
        <f t="shared" si="154"/>
        <v>1876</v>
      </c>
      <c r="AK150" s="77">
        <f t="shared" si="154"/>
        <v>543</v>
      </c>
      <c r="AL150" s="77">
        <f t="shared" si="154"/>
        <v>717</v>
      </c>
      <c r="AM150" s="77">
        <f t="shared" si="154"/>
        <v>2068</v>
      </c>
      <c r="AN150" s="77">
        <f t="shared" si="154"/>
        <v>1335</v>
      </c>
      <c r="AO150" s="77">
        <f t="shared" si="154"/>
        <v>1323</v>
      </c>
      <c r="AP150" s="77">
        <f t="shared" si="154"/>
        <v>2164</v>
      </c>
      <c r="AQ150" s="77">
        <f t="shared" si="154"/>
        <v>159</v>
      </c>
      <c r="AR150" s="77">
        <f t="shared" si="154"/>
        <v>1644</v>
      </c>
      <c r="AS150" s="77">
        <f t="shared" si="154"/>
        <v>262</v>
      </c>
      <c r="AT150" s="77">
        <f t="shared" si="154"/>
        <v>2367</v>
      </c>
      <c r="AU150" s="77">
        <f t="shared" si="154"/>
        <v>998</v>
      </c>
      <c r="AV150" s="77">
        <f t="shared" si="154"/>
        <v>387</v>
      </c>
      <c r="AW150" s="77">
        <f t="shared" si="154"/>
        <v>403</v>
      </c>
      <c r="AX150" s="77">
        <f t="shared" si="154"/>
        <v>900</v>
      </c>
      <c r="AY150" s="77">
        <f t="shared" si="154"/>
        <v>1112</v>
      </c>
      <c r="AZ150" s="77">
        <f t="shared" si="154"/>
        <v>466</v>
      </c>
      <c r="BA150" s="77">
        <f t="shared" si="154"/>
        <v>0</v>
      </c>
      <c r="BB150" s="77">
        <f t="shared" si="154"/>
        <v>1529</v>
      </c>
      <c r="BC150" s="77">
        <f t="shared" si="154"/>
        <v>838</v>
      </c>
      <c r="BD150" s="77">
        <f t="shared" si="154"/>
        <v>749</v>
      </c>
      <c r="BE150" s="77">
        <f t="shared" si="154"/>
        <v>638</v>
      </c>
      <c r="BF150" s="77">
        <f t="shared" si="154"/>
        <v>2054</v>
      </c>
      <c r="BG150" s="77">
        <f t="shared" si="154"/>
        <v>865</v>
      </c>
      <c r="BH150" s="77">
        <f t="shared" si="154"/>
        <v>250</v>
      </c>
      <c r="BI150" s="77">
        <f t="shared" si="154"/>
        <v>1935</v>
      </c>
      <c r="BJ150" s="77">
        <f t="shared" si="154"/>
        <v>1449</v>
      </c>
      <c r="BK150" s="77">
        <f t="shared" si="154"/>
        <v>1860</v>
      </c>
      <c r="BL150" s="77">
        <f t="shared" si="154"/>
        <v>828</v>
      </c>
    </row>
    <row r="151" ht="13.5" customHeight="1">
      <c r="A151" s="80">
        <v>45423.0</v>
      </c>
      <c r="B151" s="68" t="s">
        <v>74</v>
      </c>
      <c r="C151" s="55"/>
      <c r="D151" s="69" t="s">
        <v>51</v>
      </c>
      <c r="E151" s="70">
        <f t="shared" si="2"/>
        <v>466</v>
      </c>
      <c r="F151" s="71">
        <v>2.0</v>
      </c>
      <c r="G151" s="71">
        <v>17.0</v>
      </c>
      <c r="H151" s="72">
        <f t="shared" si="3"/>
        <v>23</v>
      </c>
      <c r="I151" s="55"/>
      <c r="J151" s="73" t="s">
        <v>47</v>
      </c>
      <c r="K151" s="70">
        <f t="shared" si="4"/>
        <v>403</v>
      </c>
      <c r="L151" s="74">
        <v>4.0</v>
      </c>
      <c r="M151" s="74">
        <v>12.0</v>
      </c>
      <c r="N151" s="72">
        <f t="shared" si="5"/>
        <v>24</v>
      </c>
      <c r="O151" s="55"/>
      <c r="P151" s="62" t="s">
        <v>72</v>
      </c>
      <c r="Q151" s="55"/>
      <c r="R151" s="75">
        <f>MIN(Rules!$E$2,(MAX(H151/N151,N151/H151)))</f>
        <v>1.043478261</v>
      </c>
      <c r="S151" s="75">
        <f>VLOOKUP(B151,Rules!A:B,2,FALSE)</f>
        <v>50</v>
      </c>
      <c r="T151" s="55"/>
      <c r="U151" s="76">
        <f>1/(10^(-(E151+(IF(P151="Y",Rules!$I$2,0))-K151)/Rules!$E$12)+1)</f>
        <v>0.7272870074</v>
      </c>
      <c r="V151" s="75">
        <f t="shared" si="6"/>
        <v>-38</v>
      </c>
      <c r="W151" s="75">
        <f t="shared" si="7"/>
        <v>38</v>
      </c>
      <c r="X151" s="55"/>
      <c r="Y151" s="55"/>
      <c r="Z151" s="55"/>
      <c r="AA151" s="77">
        <f t="shared" ref="AA151:BL151" si="155">IF($D151=AA$1,$E151+$V151,(IF($J151=AA$1,$K151+$W151,AA150)))</f>
        <v>1548</v>
      </c>
      <c r="AB151" s="77">
        <f t="shared" si="155"/>
        <v>601</v>
      </c>
      <c r="AC151" s="77">
        <f t="shared" si="155"/>
        <v>1478</v>
      </c>
      <c r="AD151" s="77">
        <f t="shared" si="155"/>
        <v>348</v>
      </c>
      <c r="AE151" s="77">
        <f t="shared" si="155"/>
        <v>2162</v>
      </c>
      <c r="AF151" s="77">
        <f t="shared" si="155"/>
        <v>2120</v>
      </c>
      <c r="AG151" s="77">
        <f t="shared" si="155"/>
        <v>1203</v>
      </c>
      <c r="AH151" s="77">
        <f t="shared" si="155"/>
        <v>1042</v>
      </c>
      <c r="AI151" s="77">
        <f t="shared" si="155"/>
        <v>1213</v>
      </c>
      <c r="AJ151" s="77">
        <f t="shared" si="155"/>
        <v>1876</v>
      </c>
      <c r="AK151" s="77">
        <f t="shared" si="155"/>
        <v>543</v>
      </c>
      <c r="AL151" s="77">
        <f t="shared" si="155"/>
        <v>717</v>
      </c>
      <c r="AM151" s="77">
        <f t="shared" si="155"/>
        <v>2068</v>
      </c>
      <c r="AN151" s="77">
        <f t="shared" si="155"/>
        <v>1335</v>
      </c>
      <c r="AO151" s="77">
        <f t="shared" si="155"/>
        <v>1323</v>
      </c>
      <c r="AP151" s="77">
        <f t="shared" si="155"/>
        <v>2164</v>
      </c>
      <c r="AQ151" s="77">
        <f t="shared" si="155"/>
        <v>159</v>
      </c>
      <c r="AR151" s="77">
        <f t="shared" si="155"/>
        <v>1644</v>
      </c>
      <c r="AS151" s="77">
        <f t="shared" si="155"/>
        <v>262</v>
      </c>
      <c r="AT151" s="77">
        <f t="shared" si="155"/>
        <v>2367</v>
      </c>
      <c r="AU151" s="77">
        <f t="shared" si="155"/>
        <v>998</v>
      </c>
      <c r="AV151" s="77">
        <f t="shared" si="155"/>
        <v>387</v>
      </c>
      <c r="AW151" s="77">
        <f t="shared" si="155"/>
        <v>441</v>
      </c>
      <c r="AX151" s="77">
        <f t="shared" si="155"/>
        <v>900</v>
      </c>
      <c r="AY151" s="77">
        <f t="shared" si="155"/>
        <v>1112</v>
      </c>
      <c r="AZ151" s="77">
        <f t="shared" si="155"/>
        <v>428</v>
      </c>
      <c r="BA151" s="77">
        <f t="shared" si="155"/>
        <v>0</v>
      </c>
      <c r="BB151" s="77">
        <f t="shared" si="155"/>
        <v>1529</v>
      </c>
      <c r="BC151" s="77">
        <f t="shared" si="155"/>
        <v>838</v>
      </c>
      <c r="BD151" s="77">
        <f t="shared" si="155"/>
        <v>749</v>
      </c>
      <c r="BE151" s="77">
        <f t="shared" si="155"/>
        <v>638</v>
      </c>
      <c r="BF151" s="77">
        <f t="shared" si="155"/>
        <v>2054</v>
      </c>
      <c r="BG151" s="77">
        <f t="shared" si="155"/>
        <v>865</v>
      </c>
      <c r="BH151" s="77">
        <f t="shared" si="155"/>
        <v>250</v>
      </c>
      <c r="BI151" s="77">
        <f t="shared" si="155"/>
        <v>1935</v>
      </c>
      <c r="BJ151" s="77">
        <f t="shared" si="155"/>
        <v>1449</v>
      </c>
      <c r="BK151" s="77">
        <f t="shared" si="155"/>
        <v>1860</v>
      </c>
      <c r="BL151" s="77">
        <f t="shared" si="155"/>
        <v>828</v>
      </c>
    </row>
    <row r="152" ht="13.5" customHeight="1">
      <c r="A152" s="80">
        <v>45423.0</v>
      </c>
      <c r="B152" s="68" t="s">
        <v>74</v>
      </c>
      <c r="C152" s="55"/>
      <c r="D152" s="69" t="s">
        <v>39</v>
      </c>
      <c r="E152" s="70">
        <f t="shared" si="2"/>
        <v>900</v>
      </c>
      <c r="F152" s="71">
        <v>4.0</v>
      </c>
      <c r="G152" s="71">
        <v>29.0</v>
      </c>
      <c r="H152" s="72">
        <f t="shared" si="3"/>
        <v>41</v>
      </c>
      <c r="I152" s="55"/>
      <c r="J152" s="73" t="s">
        <v>43</v>
      </c>
      <c r="K152" s="70">
        <f t="shared" si="4"/>
        <v>601</v>
      </c>
      <c r="L152" s="74">
        <v>1.0</v>
      </c>
      <c r="M152" s="74">
        <v>16.0</v>
      </c>
      <c r="N152" s="72">
        <f t="shared" si="5"/>
        <v>19</v>
      </c>
      <c r="O152" s="55"/>
      <c r="P152" s="62" t="s">
        <v>72</v>
      </c>
      <c r="Q152" s="55"/>
      <c r="R152" s="75">
        <f>MIN(Rules!$E$2,(MAX(H152/N152,N152/H152)))</f>
        <v>2</v>
      </c>
      <c r="S152" s="75">
        <f>VLOOKUP(B152,Rules!A:B,2,FALSE)</f>
        <v>50</v>
      </c>
      <c r="T152" s="55"/>
      <c r="U152" s="76">
        <f>1/(10^(-(E152+(IF(P152="Y",Rules!$I$2,0))-K152)/Rules!$E$12)+1)</f>
        <v>0.8877260587</v>
      </c>
      <c r="V152" s="75">
        <f t="shared" si="6"/>
        <v>11</v>
      </c>
      <c r="W152" s="75">
        <f t="shared" si="7"/>
        <v>-11</v>
      </c>
      <c r="X152" s="55"/>
      <c r="Y152" s="55"/>
      <c r="Z152" s="55"/>
      <c r="AA152" s="77">
        <f t="shared" ref="AA152:BL152" si="156">IF($D152=AA$1,$E152+$V152,(IF($J152=AA$1,$K152+$W152,AA151)))</f>
        <v>1548</v>
      </c>
      <c r="AB152" s="77">
        <f t="shared" si="156"/>
        <v>590</v>
      </c>
      <c r="AC152" s="77">
        <f t="shared" si="156"/>
        <v>1478</v>
      </c>
      <c r="AD152" s="77">
        <f t="shared" si="156"/>
        <v>348</v>
      </c>
      <c r="AE152" s="77">
        <f t="shared" si="156"/>
        <v>2162</v>
      </c>
      <c r="AF152" s="77">
        <f t="shared" si="156"/>
        <v>2120</v>
      </c>
      <c r="AG152" s="77">
        <f t="shared" si="156"/>
        <v>1203</v>
      </c>
      <c r="AH152" s="77">
        <f t="shared" si="156"/>
        <v>1042</v>
      </c>
      <c r="AI152" s="77">
        <f t="shared" si="156"/>
        <v>1213</v>
      </c>
      <c r="AJ152" s="77">
        <f t="shared" si="156"/>
        <v>1876</v>
      </c>
      <c r="AK152" s="77">
        <f t="shared" si="156"/>
        <v>543</v>
      </c>
      <c r="AL152" s="77">
        <f t="shared" si="156"/>
        <v>717</v>
      </c>
      <c r="AM152" s="77">
        <f t="shared" si="156"/>
        <v>2068</v>
      </c>
      <c r="AN152" s="77">
        <f t="shared" si="156"/>
        <v>1335</v>
      </c>
      <c r="AO152" s="77">
        <f t="shared" si="156"/>
        <v>1323</v>
      </c>
      <c r="AP152" s="77">
        <f t="shared" si="156"/>
        <v>2164</v>
      </c>
      <c r="AQ152" s="77">
        <f t="shared" si="156"/>
        <v>159</v>
      </c>
      <c r="AR152" s="77">
        <f t="shared" si="156"/>
        <v>1644</v>
      </c>
      <c r="AS152" s="77">
        <f t="shared" si="156"/>
        <v>262</v>
      </c>
      <c r="AT152" s="77">
        <f t="shared" si="156"/>
        <v>2367</v>
      </c>
      <c r="AU152" s="77">
        <f t="shared" si="156"/>
        <v>998</v>
      </c>
      <c r="AV152" s="77">
        <f t="shared" si="156"/>
        <v>387</v>
      </c>
      <c r="AW152" s="77">
        <f t="shared" si="156"/>
        <v>441</v>
      </c>
      <c r="AX152" s="77">
        <f t="shared" si="156"/>
        <v>911</v>
      </c>
      <c r="AY152" s="77">
        <f t="shared" si="156"/>
        <v>1112</v>
      </c>
      <c r="AZ152" s="77">
        <f t="shared" si="156"/>
        <v>428</v>
      </c>
      <c r="BA152" s="77">
        <f t="shared" si="156"/>
        <v>0</v>
      </c>
      <c r="BB152" s="77">
        <f t="shared" si="156"/>
        <v>1529</v>
      </c>
      <c r="BC152" s="77">
        <f t="shared" si="156"/>
        <v>838</v>
      </c>
      <c r="BD152" s="77">
        <f t="shared" si="156"/>
        <v>749</v>
      </c>
      <c r="BE152" s="77">
        <f t="shared" si="156"/>
        <v>638</v>
      </c>
      <c r="BF152" s="77">
        <f t="shared" si="156"/>
        <v>2054</v>
      </c>
      <c r="BG152" s="77">
        <f t="shared" si="156"/>
        <v>865</v>
      </c>
      <c r="BH152" s="77">
        <f t="shared" si="156"/>
        <v>250</v>
      </c>
      <c r="BI152" s="77">
        <f t="shared" si="156"/>
        <v>1935</v>
      </c>
      <c r="BJ152" s="77">
        <f t="shared" si="156"/>
        <v>1449</v>
      </c>
      <c r="BK152" s="77">
        <f t="shared" si="156"/>
        <v>1860</v>
      </c>
      <c r="BL152" s="77">
        <f t="shared" si="156"/>
        <v>828</v>
      </c>
    </row>
    <row r="153" ht="13.5" customHeight="1">
      <c r="A153" s="80">
        <v>45423.0</v>
      </c>
      <c r="B153" s="68" t="s">
        <v>74</v>
      </c>
      <c r="C153" s="55"/>
      <c r="D153" s="69" t="s">
        <v>41</v>
      </c>
      <c r="E153" s="70">
        <f t="shared" si="2"/>
        <v>838</v>
      </c>
      <c r="F153" s="71">
        <v>2.0</v>
      </c>
      <c r="G153" s="71">
        <v>10.0</v>
      </c>
      <c r="H153" s="72">
        <f t="shared" si="3"/>
        <v>16</v>
      </c>
      <c r="I153" s="55"/>
      <c r="J153" s="73" t="s">
        <v>37</v>
      </c>
      <c r="K153" s="70">
        <f t="shared" si="4"/>
        <v>1042</v>
      </c>
      <c r="L153" s="74">
        <v>1.0</v>
      </c>
      <c r="M153" s="74">
        <v>25.0</v>
      </c>
      <c r="N153" s="72">
        <f t="shared" si="5"/>
        <v>28</v>
      </c>
      <c r="O153" s="55"/>
      <c r="P153" s="62" t="s">
        <v>72</v>
      </c>
      <c r="Q153" s="55"/>
      <c r="R153" s="75">
        <f>MIN(Rules!$E$2,(MAX(H153/N153,N153/H153)))</f>
        <v>1.75</v>
      </c>
      <c r="S153" s="75">
        <f>VLOOKUP(B153,Rules!A:B,2,FALSE)</f>
        <v>50</v>
      </c>
      <c r="T153" s="55"/>
      <c r="U153" s="76">
        <f>1/(10^(-(E153+(IF(P153="Y",Rules!$I$2,0))-K153)/Rules!$E$12)+1)</f>
        <v>0.4381486221</v>
      </c>
      <c r="V153" s="75">
        <f t="shared" si="6"/>
        <v>-38</v>
      </c>
      <c r="W153" s="75">
        <f t="shared" si="7"/>
        <v>38</v>
      </c>
      <c r="X153" s="55"/>
      <c r="Y153" s="55"/>
      <c r="Z153" s="55"/>
      <c r="AA153" s="77">
        <f t="shared" ref="AA153:BL153" si="157">IF($D153=AA$1,$E153+$V153,(IF($J153=AA$1,$K153+$W153,AA152)))</f>
        <v>1548</v>
      </c>
      <c r="AB153" s="77">
        <f t="shared" si="157"/>
        <v>590</v>
      </c>
      <c r="AC153" s="77">
        <f t="shared" si="157"/>
        <v>1478</v>
      </c>
      <c r="AD153" s="77">
        <f t="shared" si="157"/>
        <v>348</v>
      </c>
      <c r="AE153" s="77">
        <f t="shared" si="157"/>
        <v>2162</v>
      </c>
      <c r="AF153" s="77">
        <f t="shared" si="157"/>
        <v>2120</v>
      </c>
      <c r="AG153" s="77">
        <f t="shared" si="157"/>
        <v>1203</v>
      </c>
      <c r="AH153" s="77">
        <f t="shared" si="157"/>
        <v>1080</v>
      </c>
      <c r="AI153" s="77">
        <f t="shared" si="157"/>
        <v>1213</v>
      </c>
      <c r="AJ153" s="77">
        <f t="shared" si="157"/>
        <v>1876</v>
      </c>
      <c r="AK153" s="77">
        <f t="shared" si="157"/>
        <v>543</v>
      </c>
      <c r="AL153" s="77">
        <f t="shared" si="157"/>
        <v>717</v>
      </c>
      <c r="AM153" s="77">
        <f t="shared" si="157"/>
        <v>2068</v>
      </c>
      <c r="AN153" s="77">
        <f t="shared" si="157"/>
        <v>1335</v>
      </c>
      <c r="AO153" s="77">
        <f t="shared" si="157"/>
        <v>1323</v>
      </c>
      <c r="AP153" s="77">
        <f t="shared" si="157"/>
        <v>2164</v>
      </c>
      <c r="AQ153" s="77">
        <f t="shared" si="157"/>
        <v>159</v>
      </c>
      <c r="AR153" s="77">
        <f t="shared" si="157"/>
        <v>1644</v>
      </c>
      <c r="AS153" s="77">
        <f t="shared" si="157"/>
        <v>262</v>
      </c>
      <c r="AT153" s="77">
        <f t="shared" si="157"/>
        <v>2367</v>
      </c>
      <c r="AU153" s="77">
        <f t="shared" si="157"/>
        <v>998</v>
      </c>
      <c r="AV153" s="77">
        <f t="shared" si="157"/>
        <v>387</v>
      </c>
      <c r="AW153" s="77">
        <f t="shared" si="157"/>
        <v>441</v>
      </c>
      <c r="AX153" s="77">
        <f t="shared" si="157"/>
        <v>911</v>
      </c>
      <c r="AY153" s="77">
        <f t="shared" si="157"/>
        <v>1112</v>
      </c>
      <c r="AZ153" s="77">
        <f t="shared" si="157"/>
        <v>428</v>
      </c>
      <c r="BA153" s="77">
        <f t="shared" si="157"/>
        <v>0</v>
      </c>
      <c r="BB153" s="77">
        <f t="shared" si="157"/>
        <v>1529</v>
      </c>
      <c r="BC153" s="77">
        <f t="shared" si="157"/>
        <v>800</v>
      </c>
      <c r="BD153" s="77">
        <f t="shared" si="157"/>
        <v>749</v>
      </c>
      <c r="BE153" s="77">
        <f t="shared" si="157"/>
        <v>638</v>
      </c>
      <c r="BF153" s="77">
        <f t="shared" si="157"/>
        <v>2054</v>
      </c>
      <c r="BG153" s="77">
        <f t="shared" si="157"/>
        <v>865</v>
      </c>
      <c r="BH153" s="77">
        <f t="shared" si="157"/>
        <v>250</v>
      </c>
      <c r="BI153" s="77">
        <f t="shared" si="157"/>
        <v>1935</v>
      </c>
      <c r="BJ153" s="77">
        <f t="shared" si="157"/>
        <v>1449</v>
      </c>
      <c r="BK153" s="77">
        <f t="shared" si="157"/>
        <v>1860</v>
      </c>
      <c r="BL153" s="77">
        <f t="shared" si="157"/>
        <v>828</v>
      </c>
    </row>
    <row r="154" ht="13.5" customHeight="1">
      <c r="A154" s="80">
        <v>45423.0</v>
      </c>
      <c r="B154" s="68" t="s">
        <v>74</v>
      </c>
      <c r="C154" s="55"/>
      <c r="D154" s="69" t="s">
        <v>48</v>
      </c>
      <c r="E154" s="70">
        <f t="shared" si="2"/>
        <v>543</v>
      </c>
      <c r="F154" s="71">
        <v>1.0</v>
      </c>
      <c r="G154" s="71">
        <v>23.0</v>
      </c>
      <c r="H154" s="72">
        <f t="shared" si="3"/>
        <v>26</v>
      </c>
      <c r="I154" s="55"/>
      <c r="J154" s="73" t="s">
        <v>54</v>
      </c>
      <c r="K154" s="70">
        <f t="shared" si="4"/>
        <v>159</v>
      </c>
      <c r="L154" s="74">
        <v>0.0</v>
      </c>
      <c r="M154" s="74">
        <v>20.0</v>
      </c>
      <c r="N154" s="72">
        <f t="shared" si="5"/>
        <v>20</v>
      </c>
      <c r="O154" s="55"/>
      <c r="P154" s="62" t="s">
        <v>72</v>
      </c>
      <c r="Q154" s="55"/>
      <c r="R154" s="75">
        <f>MIN(Rules!$E$2,(MAX(H154/N154,N154/H154)))</f>
        <v>1.3</v>
      </c>
      <c r="S154" s="75">
        <f>VLOOKUP(B154,Rules!A:B,2,FALSE)</f>
        <v>50</v>
      </c>
      <c r="T154" s="55"/>
      <c r="U154" s="76">
        <f>1/(10^(-(E154+(IF(P154="Y",Rules!$I$2,0))-K154)/Rules!$E$12)+1)</f>
        <v>0.9212287925</v>
      </c>
      <c r="V154" s="75">
        <f t="shared" si="6"/>
        <v>5</v>
      </c>
      <c r="W154" s="75">
        <f t="shared" si="7"/>
        <v>-5</v>
      </c>
      <c r="X154" s="55"/>
      <c r="Y154" s="55"/>
      <c r="Z154" s="55"/>
      <c r="AA154" s="77">
        <f t="shared" ref="AA154:BL154" si="158">IF($D154=AA$1,$E154+$V154,(IF($J154=AA$1,$K154+$W154,AA153)))</f>
        <v>1548</v>
      </c>
      <c r="AB154" s="77">
        <f t="shared" si="158"/>
        <v>590</v>
      </c>
      <c r="AC154" s="77">
        <f t="shared" si="158"/>
        <v>1478</v>
      </c>
      <c r="AD154" s="77">
        <f t="shared" si="158"/>
        <v>348</v>
      </c>
      <c r="AE154" s="77">
        <f t="shared" si="158"/>
        <v>2162</v>
      </c>
      <c r="AF154" s="77">
        <f t="shared" si="158"/>
        <v>2120</v>
      </c>
      <c r="AG154" s="77">
        <f t="shared" si="158"/>
        <v>1203</v>
      </c>
      <c r="AH154" s="77">
        <f t="shared" si="158"/>
        <v>1080</v>
      </c>
      <c r="AI154" s="77">
        <f t="shared" si="158"/>
        <v>1213</v>
      </c>
      <c r="AJ154" s="77">
        <f t="shared" si="158"/>
        <v>1876</v>
      </c>
      <c r="AK154" s="77">
        <f t="shared" si="158"/>
        <v>548</v>
      </c>
      <c r="AL154" s="77">
        <f t="shared" si="158"/>
        <v>717</v>
      </c>
      <c r="AM154" s="77">
        <f t="shared" si="158"/>
        <v>2068</v>
      </c>
      <c r="AN154" s="77">
        <f t="shared" si="158"/>
        <v>1335</v>
      </c>
      <c r="AO154" s="77">
        <f t="shared" si="158"/>
        <v>1323</v>
      </c>
      <c r="AP154" s="77">
        <f t="shared" si="158"/>
        <v>2164</v>
      </c>
      <c r="AQ154" s="77">
        <f t="shared" si="158"/>
        <v>154</v>
      </c>
      <c r="AR154" s="77">
        <f t="shared" si="158"/>
        <v>1644</v>
      </c>
      <c r="AS154" s="77">
        <f t="shared" si="158"/>
        <v>262</v>
      </c>
      <c r="AT154" s="77">
        <f t="shared" si="158"/>
        <v>2367</v>
      </c>
      <c r="AU154" s="77">
        <f t="shared" si="158"/>
        <v>998</v>
      </c>
      <c r="AV154" s="77">
        <f t="shared" si="158"/>
        <v>387</v>
      </c>
      <c r="AW154" s="77">
        <f t="shared" si="158"/>
        <v>441</v>
      </c>
      <c r="AX154" s="77">
        <f t="shared" si="158"/>
        <v>911</v>
      </c>
      <c r="AY154" s="77">
        <f t="shared" si="158"/>
        <v>1112</v>
      </c>
      <c r="AZ154" s="77">
        <f t="shared" si="158"/>
        <v>428</v>
      </c>
      <c r="BA154" s="77">
        <f t="shared" si="158"/>
        <v>0</v>
      </c>
      <c r="BB154" s="77">
        <f t="shared" si="158"/>
        <v>1529</v>
      </c>
      <c r="BC154" s="77">
        <f t="shared" si="158"/>
        <v>800</v>
      </c>
      <c r="BD154" s="77">
        <f t="shared" si="158"/>
        <v>749</v>
      </c>
      <c r="BE154" s="77">
        <f t="shared" si="158"/>
        <v>638</v>
      </c>
      <c r="BF154" s="77">
        <f t="shared" si="158"/>
        <v>2054</v>
      </c>
      <c r="BG154" s="77">
        <f t="shared" si="158"/>
        <v>865</v>
      </c>
      <c r="BH154" s="77">
        <f t="shared" si="158"/>
        <v>250</v>
      </c>
      <c r="BI154" s="77">
        <f t="shared" si="158"/>
        <v>1935</v>
      </c>
      <c r="BJ154" s="77">
        <f t="shared" si="158"/>
        <v>1449</v>
      </c>
      <c r="BK154" s="77">
        <f t="shared" si="158"/>
        <v>1860</v>
      </c>
      <c r="BL154" s="77">
        <f t="shared" si="158"/>
        <v>828</v>
      </c>
    </row>
    <row r="155" ht="13.5" customHeight="1">
      <c r="A155" s="80">
        <v>45423.0</v>
      </c>
      <c r="B155" s="68" t="s">
        <v>74</v>
      </c>
      <c r="C155" s="55"/>
      <c r="D155" s="69" t="s">
        <v>49</v>
      </c>
      <c r="E155" s="70">
        <f t="shared" si="2"/>
        <v>348</v>
      </c>
      <c r="F155" s="71">
        <v>1.0</v>
      </c>
      <c r="G155" s="71">
        <v>19.0</v>
      </c>
      <c r="H155" s="72">
        <f t="shared" si="3"/>
        <v>22</v>
      </c>
      <c r="I155" s="55"/>
      <c r="J155" s="73" t="s">
        <v>50</v>
      </c>
      <c r="K155" s="70">
        <f t="shared" si="4"/>
        <v>387</v>
      </c>
      <c r="L155" s="74">
        <v>0.0</v>
      </c>
      <c r="M155" s="74">
        <v>25.0</v>
      </c>
      <c r="N155" s="72">
        <f t="shared" si="5"/>
        <v>25</v>
      </c>
      <c r="O155" s="55"/>
      <c r="P155" s="62" t="s">
        <v>72</v>
      </c>
      <c r="Q155" s="55"/>
      <c r="R155" s="75">
        <f>MIN(Rules!$E$2,(MAX(H155/N155,N155/H155)))</f>
        <v>1.136363636</v>
      </c>
      <c r="S155" s="75">
        <f>VLOOKUP(B155,Rules!A:B,2,FALSE)</f>
        <v>50</v>
      </c>
      <c r="T155" s="55"/>
      <c r="U155" s="76">
        <f>1/(10^(-(E155+(IF(P155="Y",Rules!$I$2,0))-K155)/Rules!$E$12)+1)</f>
        <v>0.6250816215</v>
      </c>
      <c r="V155" s="75">
        <f t="shared" si="6"/>
        <v>-36</v>
      </c>
      <c r="W155" s="75">
        <f t="shared" si="7"/>
        <v>36</v>
      </c>
      <c r="X155" s="55"/>
      <c r="Y155" s="55"/>
      <c r="Z155" s="55"/>
      <c r="AA155" s="77">
        <f t="shared" ref="AA155:BL155" si="159">IF($D155=AA$1,$E155+$V155,(IF($J155=AA$1,$K155+$W155,AA154)))</f>
        <v>1548</v>
      </c>
      <c r="AB155" s="77">
        <f t="shared" si="159"/>
        <v>590</v>
      </c>
      <c r="AC155" s="77">
        <f t="shared" si="159"/>
        <v>1478</v>
      </c>
      <c r="AD155" s="77">
        <f t="shared" si="159"/>
        <v>312</v>
      </c>
      <c r="AE155" s="77">
        <f t="shared" si="159"/>
        <v>2162</v>
      </c>
      <c r="AF155" s="77">
        <f t="shared" si="159"/>
        <v>2120</v>
      </c>
      <c r="AG155" s="77">
        <f t="shared" si="159"/>
        <v>1203</v>
      </c>
      <c r="AH155" s="77">
        <f t="shared" si="159"/>
        <v>1080</v>
      </c>
      <c r="AI155" s="77">
        <f t="shared" si="159"/>
        <v>1213</v>
      </c>
      <c r="AJ155" s="77">
        <f t="shared" si="159"/>
        <v>1876</v>
      </c>
      <c r="AK155" s="77">
        <f t="shared" si="159"/>
        <v>548</v>
      </c>
      <c r="AL155" s="77">
        <f t="shared" si="159"/>
        <v>717</v>
      </c>
      <c r="AM155" s="77">
        <f t="shared" si="159"/>
        <v>2068</v>
      </c>
      <c r="AN155" s="77">
        <f t="shared" si="159"/>
        <v>1335</v>
      </c>
      <c r="AO155" s="77">
        <f t="shared" si="159"/>
        <v>1323</v>
      </c>
      <c r="AP155" s="77">
        <f t="shared" si="159"/>
        <v>2164</v>
      </c>
      <c r="AQ155" s="77">
        <f t="shared" si="159"/>
        <v>154</v>
      </c>
      <c r="AR155" s="77">
        <f t="shared" si="159"/>
        <v>1644</v>
      </c>
      <c r="AS155" s="77">
        <f t="shared" si="159"/>
        <v>262</v>
      </c>
      <c r="AT155" s="77">
        <f t="shared" si="159"/>
        <v>2367</v>
      </c>
      <c r="AU155" s="77">
        <f t="shared" si="159"/>
        <v>998</v>
      </c>
      <c r="AV155" s="77">
        <f t="shared" si="159"/>
        <v>423</v>
      </c>
      <c r="AW155" s="77">
        <f t="shared" si="159"/>
        <v>441</v>
      </c>
      <c r="AX155" s="77">
        <f t="shared" si="159"/>
        <v>911</v>
      </c>
      <c r="AY155" s="77">
        <f t="shared" si="159"/>
        <v>1112</v>
      </c>
      <c r="AZ155" s="77">
        <f t="shared" si="159"/>
        <v>428</v>
      </c>
      <c r="BA155" s="77">
        <f t="shared" si="159"/>
        <v>0</v>
      </c>
      <c r="BB155" s="77">
        <f t="shared" si="159"/>
        <v>1529</v>
      </c>
      <c r="BC155" s="77">
        <f t="shared" si="159"/>
        <v>800</v>
      </c>
      <c r="BD155" s="77">
        <f t="shared" si="159"/>
        <v>749</v>
      </c>
      <c r="BE155" s="77">
        <f t="shared" si="159"/>
        <v>638</v>
      </c>
      <c r="BF155" s="77">
        <f t="shared" si="159"/>
        <v>2054</v>
      </c>
      <c r="BG155" s="77">
        <f t="shared" si="159"/>
        <v>865</v>
      </c>
      <c r="BH155" s="77">
        <f t="shared" si="159"/>
        <v>250</v>
      </c>
      <c r="BI155" s="77">
        <f t="shared" si="159"/>
        <v>1935</v>
      </c>
      <c r="BJ155" s="77">
        <f t="shared" si="159"/>
        <v>1449</v>
      </c>
      <c r="BK155" s="77">
        <f t="shared" si="159"/>
        <v>1860</v>
      </c>
      <c r="BL155" s="77">
        <f t="shared" si="159"/>
        <v>828</v>
      </c>
    </row>
    <row r="156" ht="13.5" customHeight="1">
      <c r="A156" s="80">
        <v>45423.0</v>
      </c>
      <c r="B156" s="68" t="s">
        <v>74</v>
      </c>
      <c r="C156" s="55"/>
      <c r="D156" s="69" t="s">
        <v>52</v>
      </c>
      <c r="E156" s="70">
        <f t="shared" si="2"/>
        <v>262</v>
      </c>
      <c r="F156" s="71">
        <v>2.0</v>
      </c>
      <c r="G156" s="71">
        <v>25.0</v>
      </c>
      <c r="H156" s="72">
        <f t="shared" si="3"/>
        <v>31</v>
      </c>
      <c r="I156" s="55"/>
      <c r="J156" s="73" t="s">
        <v>53</v>
      </c>
      <c r="K156" s="70">
        <f t="shared" si="4"/>
        <v>250</v>
      </c>
      <c r="L156" s="74">
        <v>0.0</v>
      </c>
      <c r="M156" s="74">
        <v>16.0</v>
      </c>
      <c r="N156" s="72">
        <f t="shared" si="5"/>
        <v>16</v>
      </c>
      <c r="O156" s="55"/>
      <c r="P156" s="62" t="s">
        <v>72</v>
      </c>
      <c r="Q156" s="55"/>
      <c r="R156" s="75">
        <f>MIN(Rules!$E$2,(MAX(H156/N156,N156/H156)))</f>
        <v>1.9375</v>
      </c>
      <c r="S156" s="75">
        <f>VLOOKUP(B156,Rules!A:B,2,FALSE)</f>
        <v>50</v>
      </c>
      <c r="T156" s="55"/>
      <c r="U156" s="76">
        <f>1/(10^(-(E156+(IF(P156="Y",Rules!$I$2,0))-K156)/Rules!$E$12)+1)</f>
        <v>0.6783146932</v>
      </c>
      <c r="V156" s="75">
        <f t="shared" si="6"/>
        <v>31</v>
      </c>
      <c r="W156" s="75">
        <f t="shared" si="7"/>
        <v>-31</v>
      </c>
      <c r="X156" s="55"/>
      <c r="Y156" s="55"/>
      <c r="Z156" s="55"/>
      <c r="AA156" s="77">
        <f t="shared" ref="AA156:BL156" si="160">IF($D156=AA$1,$E156+$V156,(IF($J156=AA$1,$K156+$W156,AA155)))</f>
        <v>1548</v>
      </c>
      <c r="AB156" s="77">
        <f t="shared" si="160"/>
        <v>590</v>
      </c>
      <c r="AC156" s="77">
        <f t="shared" si="160"/>
        <v>1478</v>
      </c>
      <c r="AD156" s="77">
        <f t="shared" si="160"/>
        <v>312</v>
      </c>
      <c r="AE156" s="77">
        <f t="shared" si="160"/>
        <v>2162</v>
      </c>
      <c r="AF156" s="77">
        <f t="shared" si="160"/>
        <v>2120</v>
      </c>
      <c r="AG156" s="77">
        <f t="shared" si="160"/>
        <v>1203</v>
      </c>
      <c r="AH156" s="77">
        <f t="shared" si="160"/>
        <v>1080</v>
      </c>
      <c r="AI156" s="77">
        <f t="shared" si="160"/>
        <v>1213</v>
      </c>
      <c r="AJ156" s="77">
        <f t="shared" si="160"/>
        <v>1876</v>
      </c>
      <c r="AK156" s="77">
        <f t="shared" si="160"/>
        <v>548</v>
      </c>
      <c r="AL156" s="77">
        <f t="shared" si="160"/>
        <v>717</v>
      </c>
      <c r="AM156" s="77">
        <f t="shared" si="160"/>
        <v>2068</v>
      </c>
      <c r="AN156" s="77">
        <f t="shared" si="160"/>
        <v>1335</v>
      </c>
      <c r="AO156" s="77">
        <f t="shared" si="160"/>
        <v>1323</v>
      </c>
      <c r="AP156" s="77">
        <f t="shared" si="160"/>
        <v>2164</v>
      </c>
      <c r="AQ156" s="77">
        <f t="shared" si="160"/>
        <v>154</v>
      </c>
      <c r="AR156" s="77">
        <f t="shared" si="160"/>
        <v>1644</v>
      </c>
      <c r="AS156" s="77">
        <f t="shared" si="160"/>
        <v>293</v>
      </c>
      <c r="AT156" s="77">
        <f t="shared" si="160"/>
        <v>2367</v>
      </c>
      <c r="AU156" s="77">
        <f t="shared" si="160"/>
        <v>998</v>
      </c>
      <c r="AV156" s="77">
        <f t="shared" si="160"/>
        <v>423</v>
      </c>
      <c r="AW156" s="77">
        <f t="shared" si="160"/>
        <v>441</v>
      </c>
      <c r="AX156" s="77">
        <f t="shared" si="160"/>
        <v>911</v>
      </c>
      <c r="AY156" s="77">
        <f t="shared" si="160"/>
        <v>1112</v>
      </c>
      <c r="AZ156" s="77">
        <f t="shared" si="160"/>
        <v>428</v>
      </c>
      <c r="BA156" s="77">
        <f t="shared" si="160"/>
        <v>0</v>
      </c>
      <c r="BB156" s="77">
        <f t="shared" si="160"/>
        <v>1529</v>
      </c>
      <c r="BC156" s="77">
        <f t="shared" si="160"/>
        <v>800</v>
      </c>
      <c r="BD156" s="77">
        <f t="shared" si="160"/>
        <v>749</v>
      </c>
      <c r="BE156" s="77">
        <f t="shared" si="160"/>
        <v>638</v>
      </c>
      <c r="BF156" s="77">
        <f t="shared" si="160"/>
        <v>2054</v>
      </c>
      <c r="BG156" s="77">
        <f t="shared" si="160"/>
        <v>865</v>
      </c>
      <c r="BH156" s="77">
        <f t="shared" si="160"/>
        <v>219</v>
      </c>
      <c r="BI156" s="77">
        <f t="shared" si="160"/>
        <v>1935</v>
      </c>
      <c r="BJ156" s="77">
        <f t="shared" si="160"/>
        <v>1449</v>
      </c>
      <c r="BK156" s="77">
        <f t="shared" si="160"/>
        <v>1860</v>
      </c>
      <c r="BL156" s="77">
        <f t="shared" si="160"/>
        <v>828</v>
      </c>
    </row>
    <row r="157" ht="13.5" customHeight="1">
      <c r="A157" s="80">
        <v>45424.0</v>
      </c>
      <c r="B157" s="68" t="s">
        <v>74</v>
      </c>
      <c r="C157" s="55"/>
      <c r="D157" s="69" t="s">
        <v>40</v>
      </c>
      <c r="E157" s="70">
        <f t="shared" si="2"/>
        <v>828</v>
      </c>
      <c r="F157" s="71">
        <v>2.0</v>
      </c>
      <c r="G157" s="71">
        <v>16.0</v>
      </c>
      <c r="H157" s="72">
        <f t="shared" si="3"/>
        <v>22</v>
      </c>
      <c r="I157" s="55"/>
      <c r="J157" s="73" t="s">
        <v>44</v>
      </c>
      <c r="K157" s="70">
        <f t="shared" si="4"/>
        <v>749</v>
      </c>
      <c r="L157" s="74">
        <v>1.0</v>
      </c>
      <c r="M157" s="74">
        <v>17.0</v>
      </c>
      <c r="N157" s="72">
        <f t="shared" si="5"/>
        <v>20</v>
      </c>
      <c r="O157" s="55"/>
      <c r="P157" s="62" t="s">
        <v>72</v>
      </c>
      <c r="Q157" s="55"/>
      <c r="R157" s="75">
        <f>MIN(Rules!$E$2,(MAX(H157/N157,N157/H157)))</f>
        <v>1.1</v>
      </c>
      <c r="S157" s="75">
        <f>VLOOKUP(B157,Rules!A:B,2,FALSE)</f>
        <v>50</v>
      </c>
      <c r="T157" s="55"/>
      <c r="U157" s="76">
        <f>1/(10^(-(E157+(IF(P157="Y",Rules!$I$2,0))-K157)/Rules!$E$12)+1)</f>
        <v>0.7416541757</v>
      </c>
      <c r="V157" s="75">
        <f t="shared" si="6"/>
        <v>14</v>
      </c>
      <c r="W157" s="75">
        <f t="shared" si="7"/>
        <v>-14</v>
      </c>
      <c r="X157" s="55"/>
      <c r="Y157" s="55"/>
      <c r="Z157" s="55"/>
      <c r="AA157" s="77">
        <f t="shared" ref="AA157:BL157" si="161">IF($D157=AA$1,$E157+$V157,(IF($J157=AA$1,$K157+$W157,AA156)))</f>
        <v>1548</v>
      </c>
      <c r="AB157" s="77">
        <f t="shared" si="161"/>
        <v>590</v>
      </c>
      <c r="AC157" s="77">
        <f t="shared" si="161"/>
        <v>1478</v>
      </c>
      <c r="AD157" s="77">
        <f t="shared" si="161"/>
        <v>312</v>
      </c>
      <c r="AE157" s="77">
        <f t="shared" si="161"/>
        <v>2162</v>
      </c>
      <c r="AF157" s="77">
        <f t="shared" si="161"/>
        <v>2120</v>
      </c>
      <c r="AG157" s="77">
        <f t="shared" si="161"/>
        <v>1203</v>
      </c>
      <c r="AH157" s="77">
        <f t="shared" si="161"/>
        <v>1080</v>
      </c>
      <c r="AI157" s="77">
        <f t="shared" si="161"/>
        <v>1213</v>
      </c>
      <c r="AJ157" s="77">
        <f t="shared" si="161"/>
        <v>1876</v>
      </c>
      <c r="AK157" s="77">
        <f t="shared" si="161"/>
        <v>548</v>
      </c>
      <c r="AL157" s="77">
        <f t="shared" si="161"/>
        <v>717</v>
      </c>
      <c r="AM157" s="77">
        <f t="shared" si="161"/>
        <v>2068</v>
      </c>
      <c r="AN157" s="77">
        <f t="shared" si="161"/>
        <v>1335</v>
      </c>
      <c r="AO157" s="77">
        <f t="shared" si="161"/>
        <v>1323</v>
      </c>
      <c r="AP157" s="77">
        <f t="shared" si="161"/>
        <v>2164</v>
      </c>
      <c r="AQ157" s="77">
        <f t="shared" si="161"/>
        <v>154</v>
      </c>
      <c r="AR157" s="77">
        <f t="shared" si="161"/>
        <v>1644</v>
      </c>
      <c r="AS157" s="77">
        <f t="shared" si="161"/>
        <v>293</v>
      </c>
      <c r="AT157" s="77">
        <f t="shared" si="161"/>
        <v>2367</v>
      </c>
      <c r="AU157" s="77">
        <f t="shared" si="161"/>
        <v>998</v>
      </c>
      <c r="AV157" s="77">
        <f t="shared" si="161"/>
        <v>423</v>
      </c>
      <c r="AW157" s="77">
        <f t="shared" si="161"/>
        <v>441</v>
      </c>
      <c r="AX157" s="77">
        <f t="shared" si="161"/>
        <v>911</v>
      </c>
      <c r="AY157" s="77">
        <f t="shared" si="161"/>
        <v>1112</v>
      </c>
      <c r="AZ157" s="77">
        <f t="shared" si="161"/>
        <v>428</v>
      </c>
      <c r="BA157" s="77">
        <f t="shared" si="161"/>
        <v>0</v>
      </c>
      <c r="BB157" s="77">
        <f t="shared" si="161"/>
        <v>1529</v>
      </c>
      <c r="BC157" s="77">
        <f t="shared" si="161"/>
        <v>800</v>
      </c>
      <c r="BD157" s="77">
        <f t="shared" si="161"/>
        <v>735</v>
      </c>
      <c r="BE157" s="77">
        <f t="shared" si="161"/>
        <v>638</v>
      </c>
      <c r="BF157" s="77">
        <f t="shared" si="161"/>
        <v>2054</v>
      </c>
      <c r="BG157" s="77">
        <f t="shared" si="161"/>
        <v>865</v>
      </c>
      <c r="BH157" s="77">
        <f t="shared" si="161"/>
        <v>219</v>
      </c>
      <c r="BI157" s="77">
        <f t="shared" si="161"/>
        <v>1935</v>
      </c>
      <c r="BJ157" s="77">
        <f t="shared" si="161"/>
        <v>1449</v>
      </c>
      <c r="BK157" s="77">
        <f t="shared" si="161"/>
        <v>1860</v>
      </c>
      <c r="BL157" s="77">
        <f t="shared" si="161"/>
        <v>842</v>
      </c>
    </row>
    <row r="158" ht="13.5" customHeight="1">
      <c r="A158" s="80">
        <v>45430.0</v>
      </c>
      <c r="B158" s="62" t="s">
        <v>75</v>
      </c>
      <c r="C158" s="55"/>
      <c r="D158" s="69" t="s">
        <v>30</v>
      </c>
      <c r="E158" s="70">
        <f t="shared" si="2"/>
        <v>1548</v>
      </c>
      <c r="F158" s="71">
        <v>1.0</v>
      </c>
      <c r="G158" s="71">
        <v>14.0</v>
      </c>
      <c r="H158" s="72">
        <f t="shared" si="3"/>
        <v>17</v>
      </c>
      <c r="I158" s="55"/>
      <c r="J158" s="73" t="s">
        <v>23</v>
      </c>
      <c r="K158" s="70">
        <f t="shared" si="4"/>
        <v>2068</v>
      </c>
      <c r="L158" s="74">
        <v>3.0</v>
      </c>
      <c r="M158" s="74">
        <v>25.0</v>
      </c>
      <c r="N158" s="72">
        <f t="shared" si="5"/>
        <v>34</v>
      </c>
      <c r="O158" s="55"/>
      <c r="P158" s="62" t="s">
        <v>72</v>
      </c>
      <c r="Q158" s="55"/>
      <c r="R158" s="75">
        <f>MIN(Rules!$E$2,(MAX(H158/N158,N158/H158)))</f>
        <v>2</v>
      </c>
      <c r="S158" s="75">
        <f>VLOOKUP(B158,Rules!A:B,2,FALSE)</f>
        <v>60</v>
      </c>
      <c r="T158" s="55"/>
      <c r="U158" s="76">
        <f>1/(10^(-(E158+(IF(P158="Y",Rules!$I$2,0))-K158)/Rules!$E$12)+1)</f>
        <v>0.1539548996</v>
      </c>
      <c r="V158" s="75">
        <f t="shared" si="6"/>
        <v>-18</v>
      </c>
      <c r="W158" s="75">
        <f t="shared" si="7"/>
        <v>18</v>
      </c>
      <c r="X158" s="55"/>
      <c r="Y158" s="55"/>
      <c r="Z158" s="55"/>
      <c r="AA158" s="77">
        <f t="shared" ref="AA158:BL158" si="162">IF($D158=AA$1,$E158+$V158,(IF($J158=AA$1,$K158+$W158,AA157)))</f>
        <v>1530</v>
      </c>
      <c r="AB158" s="77">
        <f t="shared" si="162"/>
        <v>590</v>
      </c>
      <c r="AC158" s="77">
        <f t="shared" si="162"/>
        <v>1478</v>
      </c>
      <c r="AD158" s="77">
        <f t="shared" si="162"/>
        <v>312</v>
      </c>
      <c r="AE158" s="77">
        <f t="shared" si="162"/>
        <v>2162</v>
      </c>
      <c r="AF158" s="77">
        <f t="shared" si="162"/>
        <v>2120</v>
      </c>
      <c r="AG158" s="77">
        <f t="shared" si="162"/>
        <v>1203</v>
      </c>
      <c r="AH158" s="77">
        <f t="shared" si="162"/>
        <v>1080</v>
      </c>
      <c r="AI158" s="77">
        <f t="shared" si="162"/>
        <v>1213</v>
      </c>
      <c r="AJ158" s="77">
        <f t="shared" si="162"/>
        <v>1876</v>
      </c>
      <c r="AK158" s="77">
        <f t="shared" si="162"/>
        <v>548</v>
      </c>
      <c r="AL158" s="77">
        <f t="shared" si="162"/>
        <v>717</v>
      </c>
      <c r="AM158" s="77">
        <f t="shared" si="162"/>
        <v>2086</v>
      </c>
      <c r="AN158" s="77">
        <f t="shared" si="162"/>
        <v>1335</v>
      </c>
      <c r="AO158" s="77">
        <f t="shared" si="162"/>
        <v>1323</v>
      </c>
      <c r="AP158" s="77">
        <f t="shared" si="162"/>
        <v>2164</v>
      </c>
      <c r="AQ158" s="77">
        <f t="shared" si="162"/>
        <v>154</v>
      </c>
      <c r="AR158" s="77">
        <f t="shared" si="162"/>
        <v>1644</v>
      </c>
      <c r="AS158" s="77">
        <f t="shared" si="162"/>
        <v>293</v>
      </c>
      <c r="AT158" s="77">
        <f t="shared" si="162"/>
        <v>2367</v>
      </c>
      <c r="AU158" s="77">
        <f t="shared" si="162"/>
        <v>998</v>
      </c>
      <c r="AV158" s="77">
        <f t="shared" si="162"/>
        <v>423</v>
      </c>
      <c r="AW158" s="77">
        <f t="shared" si="162"/>
        <v>441</v>
      </c>
      <c r="AX158" s="77">
        <f t="shared" si="162"/>
        <v>911</v>
      </c>
      <c r="AY158" s="77">
        <f t="shared" si="162"/>
        <v>1112</v>
      </c>
      <c r="AZ158" s="77">
        <f t="shared" si="162"/>
        <v>428</v>
      </c>
      <c r="BA158" s="77">
        <f t="shared" si="162"/>
        <v>0</v>
      </c>
      <c r="BB158" s="77">
        <f t="shared" si="162"/>
        <v>1529</v>
      </c>
      <c r="BC158" s="77">
        <f t="shared" si="162"/>
        <v>800</v>
      </c>
      <c r="BD158" s="77">
        <f t="shared" si="162"/>
        <v>735</v>
      </c>
      <c r="BE158" s="77">
        <f t="shared" si="162"/>
        <v>638</v>
      </c>
      <c r="BF158" s="77">
        <f t="shared" si="162"/>
        <v>2054</v>
      </c>
      <c r="BG158" s="77">
        <f t="shared" si="162"/>
        <v>865</v>
      </c>
      <c r="BH158" s="77">
        <f t="shared" si="162"/>
        <v>219</v>
      </c>
      <c r="BI158" s="77">
        <f t="shared" si="162"/>
        <v>1935</v>
      </c>
      <c r="BJ158" s="77">
        <f t="shared" si="162"/>
        <v>1449</v>
      </c>
      <c r="BK158" s="77">
        <f t="shared" si="162"/>
        <v>1860</v>
      </c>
      <c r="BL158" s="77">
        <f t="shared" si="162"/>
        <v>842</v>
      </c>
    </row>
    <row r="159" ht="13.5" customHeight="1">
      <c r="A159" s="80">
        <v>45430.0</v>
      </c>
      <c r="B159" s="62" t="s">
        <v>75</v>
      </c>
      <c r="C159" s="55"/>
      <c r="D159" s="69" t="s">
        <v>26</v>
      </c>
      <c r="E159" s="70">
        <f t="shared" si="2"/>
        <v>1876</v>
      </c>
      <c r="F159" s="71">
        <v>2.0</v>
      </c>
      <c r="G159" s="71">
        <v>23.0</v>
      </c>
      <c r="H159" s="72">
        <f t="shared" si="3"/>
        <v>29</v>
      </c>
      <c r="I159" s="55"/>
      <c r="J159" s="73" t="s">
        <v>22</v>
      </c>
      <c r="K159" s="70">
        <f t="shared" si="4"/>
        <v>2164</v>
      </c>
      <c r="L159" s="74">
        <v>1.0</v>
      </c>
      <c r="M159" s="74">
        <v>28.0</v>
      </c>
      <c r="N159" s="72">
        <f t="shared" si="5"/>
        <v>31</v>
      </c>
      <c r="O159" s="55"/>
      <c r="P159" s="62" t="s">
        <v>72</v>
      </c>
      <c r="Q159" s="55"/>
      <c r="R159" s="75">
        <f>MIN(Rules!$E$2,(MAX(H159/N159,N159/H159)))</f>
        <v>1.068965517</v>
      </c>
      <c r="S159" s="75">
        <f>VLOOKUP(B159,Rules!A:B,2,FALSE)</f>
        <v>60</v>
      </c>
      <c r="T159" s="55"/>
      <c r="U159" s="76">
        <f>1/(10^(-(E159+(IF(P159="Y",Rules!$I$2,0))-K159)/Rules!$E$12)+1)</f>
        <v>0.346261425</v>
      </c>
      <c r="V159" s="75">
        <f t="shared" si="6"/>
        <v>-22</v>
      </c>
      <c r="W159" s="75">
        <f t="shared" si="7"/>
        <v>22</v>
      </c>
      <c r="X159" s="55"/>
      <c r="Y159" s="55"/>
      <c r="Z159" s="55"/>
      <c r="AA159" s="77">
        <f t="shared" ref="AA159:BL159" si="163">IF($D159=AA$1,$E159+$V159,(IF($J159=AA$1,$K159+$W159,AA158)))</f>
        <v>1530</v>
      </c>
      <c r="AB159" s="77">
        <f t="shared" si="163"/>
        <v>590</v>
      </c>
      <c r="AC159" s="77">
        <f t="shared" si="163"/>
        <v>1478</v>
      </c>
      <c r="AD159" s="77">
        <f t="shared" si="163"/>
        <v>312</v>
      </c>
      <c r="AE159" s="77">
        <f t="shared" si="163"/>
        <v>2162</v>
      </c>
      <c r="AF159" s="77">
        <f t="shared" si="163"/>
        <v>2120</v>
      </c>
      <c r="AG159" s="77">
        <f t="shared" si="163"/>
        <v>1203</v>
      </c>
      <c r="AH159" s="77">
        <f t="shared" si="163"/>
        <v>1080</v>
      </c>
      <c r="AI159" s="77">
        <f t="shared" si="163"/>
        <v>1213</v>
      </c>
      <c r="AJ159" s="77">
        <f t="shared" si="163"/>
        <v>1854</v>
      </c>
      <c r="AK159" s="77">
        <f t="shared" si="163"/>
        <v>548</v>
      </c>
      <c r="AL159" s="77">
        <f t="shared" si="163"/>
        <v>717</v>
      </c>
      <c r="AM159" s="77">
        <f t="shared" si="163"/>
        <v>2086</v>
      </c>
      <c r="AN159" s="77">
        <f t="shared" si="163"/>
        <v>1335</v>
      </c>
      <c r="AO159" s="77">
        <f t="shared" si="163"/>
        <v>1323</v>
      </c>
      <c r="AP159" s="77">
        <f t="shared" si="163"/>
        <v>2186</v>
      </c>
      <c r="AQ159" s="77">
        <f t="shared" si="163"/>
        <v>154</v>
      </c>
      <c r="AR159" s="77">
        <f t="shared" si="163"/>
        <v>1644</v>
      </c>
      <c r="AS159" s="77">
        <f t="shared" si="163"/>
        <v>293</v>
      </c>
      <c r="AT159" s="77">
        <f t="shared" si="163"/>
        <v>2367</v>
      </c>
      <c r="AU159" s="77">
        <f t="shared" si="163"/>
        <v>998</v>
      </c>
      <c r="AV159" s="77">
        <f t="shared" si="163"/>
        <v>423</v>
      </c>
      <c r="AW159" s="77">
        <f t="shared" si="163"/>
        <v>441</v>
      </c>
      <c r="AX159" s="77">
        <f t="shared" si="163"/>
        <v>911</v>
      </c>
      <c r="AY159" s="77">
        <f t="shared" si="163"/>
        <v>1112</v>
      </c>
      <c r="AZ159" s="77">
        <f t="shared" si="163"/>
        <v>428</v>
      </c>
      <c r="BA159" s="77">
        <f t="shared" si="163"/>
        <v>0</v>
      </c>
      <c r="BB159" s="77">
        <f t="shared" si="163"/>
        <v>1529</v>
      </c>
      <c r="BC159" s="77">
        <f t="shared" si="163"/>
        <v>800</v>
      </c>
      <c r="BD159" s="77">
        <f t="shared" si="163"/>
        <v>735</v>
      </c>
      <c r="BE159" s="77">
        <f t="shared" si="163"/>
        <v>638</v>
      </c>
      <c r="BF159" s="77">
        <f t="shared" si="163"/>
        <v>2054</v>
      </c>
      <c r="BG159" s="77">
        <f t="shared" si="163"/>
        <v>865</v>
      </c>
      <c r="BH159" s="77">
        <f t="shared" si="163"/>
        <v>219</v>
      </c>
      <c r="BI159" s="77">
        <f t="shared" si="163"/>
        <v>1935</v>
      </c>
      <c r="BJ159" s="77">
        <f t="shared" si="163"/>
        <v>1449</v>
      </c>
      <c r="BK159" s="77">
        <f t="shared" si="163"/>
        <v>1860</v>
      </c>
      <c r="BL159" s="77">
        <f t="shared" si="163"/>
        <v>842</v>
      </c>
    </row>
    <row r="160" ht="13.5" customHeight="1">
      <c r="A160" s="80">
        <v>45430.0</v>
      </c>
      <c r="B160" s="68" t="s">
        <v>74</v>
      </c>
      <c r="C160" s="55"/>
      <c r="D160" s="69" t="s">
        <v>31</v>
      </c>
      <c r="E160" s="70">
        <f t="shared" si="2"/>
        <v>1644</v>
      </c>
      <c r="F160" s="71">
        <v>4.0</v>
      </c>
      <c r="G160" s="71">
        <v>31.0</v>
      </c>
      <c r="H160" s="72">
        <f t="shared" si="3"/>
        <v>43</v>
      </c>
      <c r="I160" s="55"/>
      <c r="J160" s="73" t="s">
        <v>33</v>
      </c>
      <c r="K160" s="70">
        <f t="shared" si="4"/>
        <v>1213</v>
      </c>
      <c r="L160" s="74">
        <v>0.0</v>
      </c>
      <c r="M160" s="74">
        <v>17.0</v>
      </c>
      <c r="N160" s="72">
        <f t="shared" si="5"/>
        <v>17</v>
      </c>
      <c r="O160" s="55"/>
      <c r="P160" s="62" t="s">
        <v>72</v>
      </c>
      <c r="Q160" s="55"/>
      <c r="R160" s="75">
        <f>MIN(Rules!$E$2,(MAX(H160/N160,N160/H160)))</f>
        <v>2</v>
      </c>
      <c r="S160" s="75">
        <f>VLOOKUP(B160,Rules!A:B,2,FALSE)</f>
        <v>50</v>
      </c>
      <c r="T160" s="55"/>
      <c r="U160" s="76">
        <f>1/(10^(-(E160+(IF(P160="Y",Rules!$I$2,0))-K160)/Rules!$E$12)+1)</f>
        <v>0.9355716439</v>
      </c>
      <c r="V160" s="75">
        <f t="shared" si="6"/>
        <v>6</v>
      </c>
      <c r="W160" s="75">
        <f t="shared" si="7"/>
        <v>-6</v>
      </c>
      <c r="X160" s="55"/>
      <c r="Y160" s="55"/>
      <c r="Z160" s="55"/>
      <c r="AA160" s="77">
        <f t="shared" ref="AA160:BL160" si="164">IF($D160=AA$1,$E160+$V160,(IF($J160=AA$1,$K160+$W160,AA159)))</f>
        <v>1530</v>
      </c>
      <c r="AB160" s="77">
        <f t="shared" si="164"/>
        <v>590</v>
      </c>
      <c r="AC160" s="77">
        <f t="shared" si="164"/>
        <v>1478</v>
      </c>
      <c r="AD160" s="77">
        <f t="shared" si="164"/>
        <v>312</v>
      </c>
      <c r="AE160" s="77">
        <f t="shared" si="164"/>
        <v>2162</v>
      </c>
      <c r="AF160" s="77">
        <f t="shared" si="164"/>
        <v>2120</v>
      </c>
      <c r="AG160" s="77">
        <f t="shared" si="164"/>
        <v>1203</v>
      </c>
      <c r="AH160" s="77">
        <f t="shared" si="164"/>
        <v>1080</v>
      </c>
      <c r="AI160" s="77">
        <f t="shared" si="164"/>
        <v>1207</v>
      </c>
      <c r="AJ160" s="77">
        <f t="shared" si="164"/>
        <v>1854</v>
      </c>
      <c r="AK160" s="77">
        <f t="shared" si="164"/>
        <v>548</v>
      </c>
      <c r="AL160" s="77">
        <f t="shared" si="164"/>
        <v>717</v>
      </c>
      <c r="AM160" s="77">
        <f t="shared" si="164"/>
        <v>2086</v>
      </c>
      <c r="AN160" s="77">
        <f t="shared" si="164"/>
        <v>1335</v>
      </c>
      <c r="AO160" s="77">
        <f t="shared" si="164"/>
        <v>1323</v>
      </c>
      <c r="AP160" s="77">
        <f t="shared" si="164"/>
        <v>2186</v>
      </c>
      <c r="AQ160" s="77">
        <f t="shared" si="164"/>
        <v>154</v>
      </c>
      <c r="AR160" s="77">
        <f t="shared" si="164"/>
        <v>1650</v>
      </c>
      <c r="AS160" s="77">
        <f t="shared" si="164"/>
        <v>293</v>
      </c>
      <c r="AT160" s="77">
        <f t="shared" si="164"/>
        <v>2367</v>
      </c>
      <c r="AU160" s="77">
        <f t="shared" si="164"/>
        <v>998</v>
      </c>
      <c r="AV160" s="77">
        <f t="shared" si="164"/>
        <v>423</v>
      </c>
      <c r="AW160" s="77">
        <f t="shared" si="164"/>
        <v>441</v>
      </c>
      <c r="AX160" s="77">
        <f t="shared" si="164"/>
        <v>911</v>
      </c>
      <c r="AY160" s="77">
        <f t="shared" si="164"/>
        <v>1112</v>
      </c>
      <c r="AZ160" s="77">
        <f t="shared" si="164"/>
        <v>428</v>
      </c>
      <c r="BA160" s="77">
        <f t="shared" si="164"/>
        <v>0</v>
      </c>
      <c r="BB160" s="77">
        <f t="shared" si="164"/>
        <v>1529</v>
      </c>
      <c r="BC160" s="77">
        <f t="shared" si="164"/>
        <v>800</v>
      </c>
      <c r="BD160" s="77">
        <f t="shared" si="164"/>
        <v>735</v>
      </c>
      <c r="BE160" s="77">
        <f t="shared" si="164"/>
        <v>638</v>
      </c>
      <c r="BF160" s="77">
        <f t="shared" si="164"/>
        <v>2054</v>
      </c>
      <c r="BG160" s="77">
        <f t="shared" si="164"/>
        <v>865</v>
      </c>
      <c r="BH160" s="77">
        <f t="shared" si="164"/>
        <v>219</v>
      </c>
      <c r="BI160" s="77">
        <f t="shared" si="164"/>
        <v>1935</v>
      </c>
      <c r="BJ160" s="77">
        <f t="shared" si="164"/>
        <v>1449</v>
      </c>
      <c r="BK160" s="77">
        <f t="shared" si="164"/>
        <v>1860</v>
      </c>
      <c r="BL160" s="77">
        <f t="shared" si="164"/>
        <v>842</v>
      </c>
    </row>
    <row r="161" ht="13.5" customHeight="1">
      <c r="A161" s="80">
        <v>45430.0</v>
      </c>
      <c r="B161" s="68" t="s">
        <v>74</v>
      </c>
      <c r="C161" s="55"/>
      <c r="D161" s="69" t="s">
        <v>32</v>
      </c>
      <c r="E161" s="70">
        <f t="shared" si="2"/>
        <v>1449</v>
      </c>
      <c r="F161" s="71">
        <v>1.0</v>
      </c>
      <c r="G161" s="71">
        <v>29.0</v>
      </c>
      <c r="H161" s="72">
        <f t="shared" si="3"/>
        <v>32</v>
      </c>
      <c r="I161" s="55"/>
      <c r="J161" s="73" t="s">
        <v>38</v>
      </c>
      <c r="K161" s="70">
        <f t="shared" si="4"/>
        <v>1112</v>
      </c>
      <c r="L161" s="74">
        <v>0.0</v>
      </c>
      <c r="M161" s="74">
        <v>14.0</v>
      </c>
      <c r="N161" s="72">
        <f t="shared" si="5"/>
        <v>14</v>
      </c>
      <c r="O161" s="55"/>
      <c r="P161" s="62" t="s">
        <v>72</v>
      </c>
      <c r="Q161" s="55"/>
      <c r="R161" s="75">
        <f>MIN(Rules!$E$2,(MAX(H161/N161,N161/H161)))</f>
        <v>2</v>
      </c>
      <c r="S161" s="75">
        <f>VLOOKUP(B161,Rules!A:B,2,FALSE)</f>
        <v>50</v>
      </c>
      <c r="T161" s="55"/>
      <c r="U161" s="76">
        <f>1/(10^(-(E161+(IF(P161="Y",Rules!$I$2,0))-K161)/Rules!$E$12)+1)</f>
        <v>0.9040205408</v>
      </c>
      <c r="V161" s="75">
        <f t="shared" si="6"/>
        <v>10</v>
      </c>
      <c r="W161" s="75">
        <f t="shared" si="7"/>
        <v>-10</v>
      </c>
      <c r="X161" s="55"/>
      <c r="Y161" s="55"/>
      <c r="Z161" s="55"/>
      <c r="AA161" s="77">
        <f t="shared" ref="AA161:BL161" si="165">IF($D161=AA$1,$E161+$V161,(IF($J161=AA$1,$K161+$W161,AA160)))</f>
        <v>1530</v>
      </c>
      <c r="AB161" s="77">
        <f t="shared" si="165"/>
        <v>590</v>
      </c>
      <c r="AC161" s="77">
        <f t="shared" si="165"/>
        <v>1478</v>
      </c>
      <c r="AD161" s="77">
        <f t="shared" si="165"/>
        <v>312</v>
      </c>
      <c r="AE161" s="77">
        <f t="shared" si="165"/>
        <v>2162</v>
      </c>
      <c r="AF161" s="77">
        <f t="shared" si="165"/>
        <v>2120</v>
      </c>
      <c r="AG161" s="77">
        <f t="shared" si="165"/>
        <v>1203</v>
      </c>
      <c r="AH161" s="77">
        <f t="shared" si="165"/>
        <v>1080</v>
      </c>
      <c r="AI161" s="77">
        <f t="shared" si="165"/>
        <v>1207</v>
      </c>
      <c r="AJ161" s="77">
        <f t="shared" si="165"/>
        <v>1854</v>
      </c>
      <c r="AK161" s="77">
        <f t="shared" si="165"/>
        <v>548</v>
      </c>
      <c r="AL161" s="77">
        <f t="shared" si="165"/>
        <v>717</v>
      </c>
      <c r="AM161" s="77">
        <f t="shared" si="165"/>
        <v>2086</v>
      </c>
      <c r="AN161" s="77">
        <f t="shared" si="165"/>
        <v>1335</v>
      </c>
      <c r="AO161" s="77">
        <f t="shared" si="165"/>
        <v>1323</v>
      </c>
      <c r="AP161" s="77">
        <f t="shared" si="165"/>
        <v>2186</v>
      </c>
      <c r="AQ161" s="77">
        <f t="shared" si="165"/>
        <v>154</v>
      </c>
      <c r="AR161" s="77">
        <f t="shared" si="165"/>
        <v>1650</v>
      </c>
      <c r="AS161" s="77">
        <f t="shared" si="165"/>
        <v>293</v>
      </c>
      <c r="AT161" s="77">
        <f t="shared" si="165"/>
        <v>2367</v>
      </c>
      <c r="AU161" s="77">
        <f t="shared" si="165"/>
        <v>998</v>
      </c>
      <c r="AV161" s="77">
        <f t="shared" si="165"/>
        <v>423</v>
      </c>
      <c r="AW161" s="77">
        <f t="shared" si="165"/>
        <v>441</v>
      </c>
      <c r="AX161" s="77">
        <f t="shared" si="165"/>
        <v>911</v>
      </c>
      <c r="AY161" s="77">
        <f t="shared" si="165"/>
        <v>1102</v>
      </c>
      <c r="AZ161" s="77">
        <f t="shared" si="165"/>
        <v>428</v>
      </c>
      <c r="BA161" s="77">
        <f t="shared" si="165"/>
        <v>0</v>
      </c>
      <c r="BB161" s="77">
        <f t="shared" si="165"/>
        <v>1529</v>
      </c>
      <c r="BC161" s="77">
        <f t="shared" si="165"/>
        <v>800</v>
      </c>
      <c r="BD161" s="77">
        <f t="shared" si="165"/>
        <v>735</v>
      </c>
      <c r="BE161" s="77">
        <f t="shared" si="165"/>
        <v>638</v>
      </c>
      <c r="BF161" s="77">
        <f t="shared" si="165"/>
        <v>2054</v>
      </c>
      <c r="BG161" s="77">
        <f t="shared" si="165"/>
        <v>865</v>
      </c>
      <c r="BH161" s="77">
        <f t="shared" si="165"/>
        <v>219</v>
      </c>
      <c r="BI161" s="77">
        <f t="shared" si="165"/>
        <v>1935</v>
      </c>
      <c r="BJ161" s="77">
        <f t="shared" si="165"/>
        <v>1459</v>
      </c>
      <c r="BK161" s="77">
        <f t="shared" si="165"/>
        <v>1860</v>
      </c>
      <c r="BL161" s="77">
        <f t="shared" si="165"/>
        <v>842</v>
      </c>
    </row>
    <row r="162" ht="13.5" customHeight="1">
      <c r="A162" s="80">
        <v>45430.0</v>
      </c>
      <c r="B162" s="68" t="s">
        <v>74</v>
      </c>
      <c r="C162" s="55"/>
      <c r="D162" s="69" t="s">
        <v>36</v>
      </c>
      <c r="E162" s="70">
        <f t="shared" si="2"/>
        <v>998</v>
      </c>
      <c r="F162" s="71">
        <v>3.0</v>
      </c>
      <c r="G162" s="71">
        <v>14.0</v>
      </c>
      <c r="H162" s="72">
        <f t="shared" si="3"/>
        <v>23</v>
      </c>
      <c r="I162" s="55"/>
      <c r="J162" s="73" t="s">
        <v>29</v>
      </c>
      <c r="K162" s="70">
        <f t="shared" si="4"/>
        <v>1323</v>
      </c>
      <c r="L162" s="74">
        <v>2.0</v>
      </c>
      <c r="M162" s="74">
        <v>20.0</v>
      </c>
      <c r="N162" s="72">
        <f t="shared" si="5"/>
        <v>26</v>
      </c>
      <c r="O162" s="55"/>
      <c r="P162" s="62" t="s">
        <v>72</v>
      </c>
      <c r="Q162" s="55"/>
      <c r="R162" s="75">
        <f>MIN(Rules!$E$2,(MAX(H162/N162,N162/H162)))</f>
        <v>1.130434783</v>
      </c>
      <c r="S162" s="75">
        <f>VLOOKUP(B162,Rules!A:B,2,FALSE)</f>
        <v>50</v>
      </c>
      <c r="T162" s="55"/>
      <c r="U162" s="76">
        <f>1/(10^(-(E162+(IF(P162="Y",Rules!$I$2,0))-K162)/Rules!$E$12)+1)</f>
        <v>0.3087638476</v>
      </c>
      <c r="V162" s="75">
        <f t="shared" si="6"/>
        <v>-17</v>
      </c>
      <c r="W162" s="75">
        <f t="shared" si="7"/>
        <v>17</v>
      </c>
      <c r="X162" s="55"/>
      <c r="Y162" s="55"/>
      <c r="Z162" s="55"/>
      <c r="AA162" s="77">
        <f t="shared" ref="AA162:BL162" si="166">IF($D162=AA$1,$E162+$V162,(IF($J162=AA$1,$K162+$W162,AA161)))</f>
        <v>1530</v>
      </c>
      <c r="AB162" s="77">
        <f t="shared" si="166"/>
        <v>590</v>
      </c>
      <c r="AC162" s="77">
        <f t="shared" si="166"/>
        <v>1478</v>
      </c>
      <c r="AD162" s="77">
        <f t="shared" si="166"/>
        <v>312</v>
      </c>
      <c r="AE162" s="77">
        <f t="shared" si="166"/>
        <v>2162</v>
      </c>
      <c r="AF162" s="77">
        <f t="shared" si="166"/>
        <v>2120</v>
      </c>
      <c r="AG162" s="77">
        <f t="shared" si="166"/>
        <v>1203</v>
      </c>
      <c r="AH162" s="77">
        <f t="shared" si="166"/>
        <v>1080</v>
      </c>
      <c r="AI162" s="77">
        <f t="shared" si="166"/>
        <v>1207</v>
      </c>
      <c r="AJ162" s="77">
        <f t="shared" si="166"/>
        <v>1854</v>
      </c>
      <c r="AK162" s="77">
        <f t="shared" si="166"/>
        <v>548</v>
      </c>
      <c r="AL162" s="77">
        <f t="shared" si="166"/>
        <v>717</v>
      </c>
      <c r="AM162" s="77">
        <f t="shared" si="166"/>
        <v>2086</v>
      </c>
      <c r="AN162" s="77">
        <f t="shared" si="166"/>
        <v>1335</v>
      </c>
      <c r="AO162" s="77">
        <f t="shared" si="166"/>
        <v>1340</v>
      </c>
      <c r="AP162" s="77">
        <f t="shared" si="166"/>
        <v>2186</v>
      </c>
      <c r="AQ162" s="77">
        <f t="shared" si="166"/>
        <v>154</v>
      </c>
      <c r="AR162" s="77">
        <f t="shared" si="166"/>
        <v>1650</v>
      </c>
      <c r="AS162" s="77">
        <f t="shared" si="166"/>
        <v>293</v>
      </c>
      <c r="AT162" s="77">
        <f t="shared" si="166"/>
        <v>2367</v>
      </c>
      <c r="AU162" s="77">
        <f t="shared" si="166"/>
        <v>981</v>
      </c>
      <c r="AV162" s="77">
        <f t="shared" si="166"/>
        <v>423</v>
      </c>
      <c r="AW162" s="77">
        <f t="shared" si="166"/>
        <v>441</v>
      </c>
      <c r="AX162" s="77">
        <f t="shared" si="166"/>
        <v>911</v>
      </c>
      <c r="AY162" s="77">
        <f t="shared" si="166"/>
        <v>1102</v>
      </c>
      <c r="AZ162" s="77">
        <f t="shared" si="166"/>
        <v>428</v>
      </c>
      <c r="BA162" s="77">
        <f t="shared" si="166"/>
        <v>0</v>
      </c>
      <c r="BB162" s="77">
        <f t="shared" si="166"/>
        <v>1529</v>
      </c>
      <c r="BC162" s="77">
        <f t="shared" si="166"/>
        <v>800</v>
      </c>
      <c r="BD162" s="77">
        <f t="shared" si="166"/>
        <v>735</v>
      </c>
      <c r="BE162" s="77">
        <f t="shared" si="166"/>
        <v>638</v>
      </c>
      <c r="BF162" s="77">
        <f t="shared" si="166"/>
        <v>2054</v>
      </c>
      <c r="BG162" s="77">
        <f t="shared" si="166"/>
        <v>865</v>
      </c>
      <c r="BH162" s="77">
        <f t="shared" si="166"/>
        <v>219</v>
      </c>
      <c r="BI162" s="77">
        <f t="shared" si="166"/>
        <v>1935</v>
      </c>
      <c r="BJ162" s="77">
        <f t="shared" si="166"/>
        <v>1459</v>
      </c>
      <c r="BK162" s="77">
        <f t="shared" si="166"/>
        <v>1860</v>
      </c>
      <c r="BL162" s="77">
        <f t="shared" si="166"/>
        <v>842</v>
      </c>
    </row>
    <row r="163" ht="13.5" customHeight="1">
      <c r="A163" s="80">
        <v>45430.0</v>
      </c>
      <c r="B163" s="68" t="s">
        <v>74</v>
      </c>
      <c r="C163" s="55"/>
      <c r="D163" s="69" t="s">
        <v>44</v>
      </c>
      <c r="E163" s="70">
        <f t="shared" si="2"/>
        <v>735</v>
      </c>
      <c r="F163" s="71">
        <v>0.0</v>
      </c>
      <c r="G163" s="71">
        <v>19.0</v>
      </c>
      <c r="H163" s="72">
        <f t="shared" si="3"/>
        <v>19</v>
      </c>
      <c r="I163" s="55"/>
      <c r="J163" s="73" t="s">
        <v>35</v>
      </c>
      <c r="K163" s="70">
        <f t="shared" si="4"/>
        <v>1203</v>
      </c>
      <c r="L163" s="74">
        <v>4.0</v>
      </c>
      <c r="M163" s="74">
        <v>30.0</v>
      </c>
      <c r="N163" s="72">
        <f t="shared" si="5"/>
        <v>42</v>
      </c>
      <c r="O163" s="55"/>
      <c r="P163" s="62" t="s">
        <v>72</v>
      </c>
      <c r="Q163" s="55"/>
      <c r="R163" s="75">
        <f>MIN(Rules!$E$2,(MAX(H163/N163,N163/H163)))</f>
        <v>2</v>
      </c>
      <c r="S163" s="75">
        <f>VLOOKUP(B163,Rules!A:B,2,FALSE)</f>
        <v>50</v>
      </c>
      <c r="T163" s="55"/>
      <c r="U163" s="76">
        <f>1/(10^(-(E163+(IF(P163="Y",Rules!$I$2,0))-K163)/Rules!$E$12)+1)</f>
        <v>0.1877885497</v>
      </c>
      <c r="V163" s="75">
        <f t="shared" si="6"/>
        <v>-19</v>
      </c>
      <c r="W163" s="75">
        <f t="shared" si="7"/>
        <v>19</v>
      </c>
      <c r="X163" s="55"/>
      <c r="Y163" s="55"/>
      <c r="Z163" s="55"/>
      <c r="AA163" s="77">
        <f t="shared" ref="AA163:BL163" si="167">IF($D163=AA$1,$E163+$V163,(IF($J163=AA$1,$K163+$W163,AA162)))</f>
        <v>1530</v>
      </c>
      <c r="AB163" s="77">
        <f t="shared" si="167"/>
        <v>590</v>
      </c>
      <c r="AC163" s="77">
        <f t="shared" si="167"/>
        <v>1478</v>
      </c>
      <c r="AD163" s="77">
        <f t="shared" si="167"/>
        <v>312</v>
      </c>
      <c r="AE163" s="77">
        <f t="shared" si="167"/>
        <v>2162</v>
      </c>
      <c r="AF163" s="77">
        <f t="shared" si="167"/>
        <v>2120</v>
      </c>
      <c r="AG163" s="77">
        <f t="shared" si="167"/>
        <v>1222</v>
      </c>
      <c r="AH163" s="77">
        <f t="shared" si="167"/>
        <v>1080</v>
      </c>
      <c r="AI163" s="77">
        <f t="shared" si="167"/>
        <v>1207</v>
      </c>
      <c r="AJ163" s="77">
        <f t="shared" si="167"/>
        <v>1854</v>
      </c>
      <c r="AK163" s="77">
        <f t="shared" si="167"/>
        <v>548</v>
      </c>
      <c r="AL163" s="77">
        <f t="shared" si="167"/>
        <v>717</v>
      </c>
      <c r="AM163" s="77">
        <f t="shared" si="167"/>
        <v>2086</v>
      </c>
      <c r="AN163" s="77">
        <f t="shared" si="167"/>
        <v>1335</v>
      </c>
      <c r="AO163" s="77">
        <f t="shared" si="167"/>
        <v>1340</v>
      </c>
      <c r="AP163" s="77">
        <f t="shared" si="167"/>
        <v>2186</v>
      </c>
      <c r="AQ163" s="77">
        <f t="shared" si="167"/>
        <v>154</v>
      </c>
      <c r="AR163" s="77">
        <f t="shared" si="167"/>
        <v>1650</v>
      </c>
      <c r="AS163" s="77">
        <f t="shared" si="167"/>
        <v>293</v>
      </c>
      <c r="AT163" s="77">
        <f t="shared" si="167"/>
        <v>2367</v>
      </c>
      <c r="AU163" s="77">
        <f t="shared" si="167"/>
        <v>981</v>
      </c>
      <c r="AV163" s="77">
        <f t="shared" si="167"/>
        <v>423</v>
      </c>
      <c r="AW163" s="77">
        <f t="shared" si="167"/>
        <v>441</v>
      </c>
      <c r="AX163" s="77">
        <f t="shared" si="167"/>
        <v>911</v>
      </c>
      <c r="AY163" s="77">
        <f t="shared" si="167"/>
        <v>1102</v>
      </c>
      <c r="AZ163" s="77">
        <f t="shared" si="167"/>
        <v>428</v>
      </c>
      <c r="BA163" s="77">
        <f t="shared" si="167"/>
        <v>0</v>
      </c>
      <c r="BB163" s="77">
        <f t="shared" si="167"/>
        <v>1529</v>
      </c>
      <c r="BC163" s="77">
        <f t="shared" si="167"/>
        <v>800</v>
      </c>
      <c r="BD163" s="77">
        <f t="shared" si="167"/>
        <v>716</v>
      </c>
      <c r="BE163" s="77">
        <f t="shared" si="167"/>
        <v>638</v>
      </c>
      <c r="BF163" s="77">
        <f t="shared" si="167"/>
        <v>2054</v>
      </c>
      <c r="BG163" s="77">
        <f t="shared" si="167"/>
        <v>865</v>
      </c>
      <c r="BH163" s="77">
        <f t="shared" si="167"/>
        <v>219</v>
      </c>
      <c r="BI163" s="77">
        <f t="shared" si="167"/>
        <v>1935</v>
      </c>
      <c r="BJ163" s="77">
        <f t="shared" si="167"/>
        <v>1459</v>
      </c>
      <c r="BK163" s="77">
        <f t="shared" si="167"/>
        <v>1860</v>
      </c>
      <c r="BL163" s="77">
        <f t="shared" si="167"/>
        <v>842</v>
      </c>
    </row>
    <row r="164" ht="13.5" customHeight="1">
      <c r="A164" s="80">
        <v>45430.0</v>
      </c>
      <c r="B164" s="68" t="s">
        <v>74</v>
      </c>
      <c r="C164" s="55"/>
      <c r="D164" s="69" t="s">
        <v>42</v>
      </c>
      <c r="E164" s="70">
        <f t="shared" si="2"/>
        <v>865</v>
      </c>
      <c r="F164" s="71">
        <v>1.0</v>
      </c>
      <c r="G164" s="71">
        <v>25.0</v>
      </c>
      <c r="H164" s="72">
        <f t="shared" si="3"/>
        <v>28</v>
      </c>
      <c r="I164" s="55"/>
      <c r="J164" s="73" t="s">
        <v>40</v>
      </c>
      <c r="K164" s="70">
        <f t="shared" si="4"/>
        <v>842</v>
      </c>
      <c r="L164" s="74">
        <v>2.0</v>
      </c>
      <c r="M164" s="74">
        <v>16.0</v>
      </c>
      <c r="N164" s="72">
        <f t="shared" si="5"/>
        <v>22</v>
      </c>
      <c r="O164" s="55"/>
      <c r="P164" s="62" t="s">
        <v>72</v>
      </c>
      <c r="Q164" s="55"/>
      <c r="R164" s="75">
        <f>MIN(Rules!$E$2,(MAX(H164/N164,N164/H164)))</f>
        <v>1.272727273</v>
      </c>
      <c r="S164" s="75">
        <f>VLOOKUP(B164,Rules!A:B,2,FALSE)</f>
        <v>50</v>
      </c>
      <c r="T164" s="55"/>
      <c r="U164" s="76">
        <f>1/(10^(-(E164+(IF(P164="Y",Rules!$I$2,0))-K164)/Rules!$E$12)+1)</f>
        <v>0.6892669466</v>
      </c>
      <c r="V164" s="75">
        <f t="shared" si="6"/>
        <v>20</v>
      </c>
      <c r="W164" s="75">
        <f t="shared" si="7"/>
        <v>-20</v>
      </c>
      <c r="X164" s="55"/>
      <c r="Y164" s="55"/>
      <c r="Z164" s="55"/>
      <c r="AA164" s="77">
        <f t="shared" ref="AA164:BL164" si="168">IF($D164=AA$1,$E164+$V164,(IF($J164=AA$1,$K164+$W164,AA163)))</f>
        <v>1530</v>
      </c>
      <c r="AB164" s="77">
        <f t="shared" si="168"/>
        <v>590</v>
      </c>
      <c r="AC164" s="77">
        <f t="shared" si="168"/>
        <v>1478</v>
      </c>
      <c r="AD164" s="77">
        <f t="shared" si="168"/>
        <v>312</v>
      </c>
      <c r="AE164" s="77">
        <f t="shared" si="168"/>
        <v>2162</v>
      </c>
      <c r="AF164" s="77">
        <f t="shared" si="168"/>
        <v>2120</v>
      </c>
      <c r="AG164" s="77">
        <f t="shared" si="168"/>
        <v>1222</v>
      </c>
      <c r="AH164" s="77">
        <f t="shared" si="168"/>
        <v>1080</v>
      </c>
      <c r="AI164" s="77">
        <f t="shared" si="168"/>
        <v>1207</v>
      </c>
      <c r="AJ164" s="77">
        <f t="shared" si="168"/>
        <v>1854</v>
      </c>
      <c r="AK164" s="77">
        <f t="shared" si="168"/>
        <v>548</v>
      </c>
      <c r="AL164" s="77">
        <f t="shared" si="168"/>
        <v>717</v>
      </c>
      <c r="AM164" s="77">
        <f t="shared" si="168"/>
        <v>2086</v>
      </c>
      <c r="AN164" s="77">
        <f t="shared" si="168"/>
        <v>1335</v>
      </c>
      <c r="AO164" s="77">
        <f t="shared" si="168"/>
        <v>1340</v>
      </c>
      <c r="AP164" s="77">
        <f t="shared" si="168"/>
        <v>2186</v>
      </c>
      <c r="AQ164" s="77">
        <f t="shared" si="168"/>
        <v>154</v>
      </c>
      <c r="AR164" s="77">
        <f t="shared" si="168"/>
        <v>1650</v>
      </c>
      <c r="AS164" s="77">
        <f t="shared" si="168"/>
        <v>293</v>
      </c>
      <c r="AT164" s="77">
        <f t="shared" si="168"/>
        <v>2367</v>
      </c>
      <c r="AU164" s="77">
        <f t="shared" si="168"/>
        <v>981</v>
      </c>
      <c r="AV164" s="77">
        <f t="shared" si="168"/>
        <v>423</v>
      </c>
      <c r="AW164" s="77">
        <f t="shared" si="168"/>
        <v>441</v>
      </c>
      <c r="AX164" s="77">
        <f t="shared" si="168"/>
        <v>911</v>
      </c>
      <c r="AY164" s="77">
        <f t="shared" si="168"/>
        <v>1102</v>
      </c>
      <c r="AZ164" s="77">
        <f t="shared" si="168"/>
        <v>428</v>
      </c>
      <c r="BA164" s="77">
        <f t="shared" si="168"/>
        <v>0</v>
      </c>
      <c r="BB164" s="77">
        <f t="shared" si="168"/>
        <v>1529</v>
      </c>
      <c r="BC164" s="77">
        <f t="shared" si="168"/>
        <v>800</v>
      </c>
      <c r="BD164" s="77">
        <f t="shared" si="168"/>
        <v>716</v>
      </c>
      <c r="BE164" s="77">
        <f t="shared" si="168"/>
        <v>638</v>
      </c>
      <c r="BF164" s="77">
        <f t="shared" si="168"/>
        <v>2054</v>
      </c>
      <c r="BG164" s="77">
        <f t="shared" si="168"/>
        <v>885</v>
      </c>
      <c r="BH164" s="77">
        <f t="shared" si="168"/>
        <v>219</v>
      </c>
      <c r="BI164" s="77">
        <f t="shared" si="168"/>
        <v>1935</v>
      </c>
      <c r="BJ164" s="77">
        <f t="shared" si="168"/>
        <v>1459</v>
      </c>
      <c r="BK164" s="77">
        <f t="shared" si="168"/>
        <v>1860</v>
      </c>
      <c r="BL164" s="77">
        <f t="shared" si="168"/>
        <v>822</v>
      </c>
    </row>
    <row r="165" ht="13.5" customHeight="1">
      <c r="A165" s="80">
        <v>45430.0</v>
      </c>
      <c r="B165" s="68" t="s">
        <v>74</v>
      </c>
      <c r="C165" s="55"/>
      <c r="D165" s="69" t="s">
        <v>47</v>
      </c>
      <c r="E165" s="70">
        <f t="shared" si="2"/>
        <v>441</v>
      </c>
      <c r="F165" s="71">
        <v>1.0</v>
      </c>
      <c r="G165" s="71">
        <v>20.0</v>
      </c>
      <c r="H165" s="72">
        <f t="shared" si="3"/>
        <v>23</v>
      </c>
      <c r="I165" s="55"/>
      <c r="J165" s="73" t="s">
        <v>37</v>
      </c>
      <c r="K165" s="70">
        <f t="shared" si="4"/>
        <v>1080</v>
      </c>
      <c r="L165" s="74">
        <v>4.0</v>
      </c>
      <c r="M165" s="74">
        <v>19.0</v>
      </c>
      <c r="N165" s="72">
        <f t="shared" si="5"/>
        <v>31</v>
      </c>
      <c r="O165" s="55"/>
      <c r="P165" s="62" t="s">
        <v>72</v>
      </c>
      <c r="Q165" s="55"/>
      <c r="R165" s="75">
        <f>MIN(Rules!$E$2,(MAX(H165/N165,N165/H165)))</f>
        <v>1.347826087</v>
      </c>
      <c r="S165" s="75">
        <f>VLOOKUP(B165,Rules!A:B,2,FALSE)</f>
        <v>50</v>
      </c>
      <c r="T165" s="55"/>
      <c r="U165" s="76">
        <f>1/(10^(-(E165+(IF(P165="Y",Rules!$I$2,0))-K165)/Rules!$E$12)+1)</f>
        <v>0.09518327025</v>
      </c>
      <c r="V165" s="75">
        <f t="shared" si="6"/>
        <v>-6</v>
      </c>
      <c r="W165" s="75">
        <f t="shared" si="7"/>
        <v>6</v>
      </c>
      <c r="X165" s="55"/>
      <c r="Y165" s="55"/>
      <c r="Z165" s="55"/>
      <c r="AA165" s="77">
        <f t="shared" ref="AA165:BL165" si="169">IF($D165=AA$1,$E165+$V165,(IF($J165=AA$1,$K165+$W165,AA164)))</f>
        <v>1530</v>
      </c>
      <c r="AB165" s="77">
        <f t="shared" si="169"/>
        <v>590</v>
      </c>
      <c r="AC165" s="77">
        <f t="shared" si="169"/>
        <v>1478</v>
      </c>
      <c r="AD165" s="77">
        <f t="shared" si="169"/>
        <v>312</v>
      </c>
      <c r="AE165" s="77">
        <f t="shared" si="169"/>
        <v>2162</v>
      </c>
      <c r="AF165" s="77">
        <f t="shared" si="169"/>
        <v>2120</v>
      </c>
      <c r="AG165" s="77">
        <f t="shared" si="169"/>
        <v>1222</v>
      </c>
      <c r="AH165" s="77">
        <f t="shared" si="169"/>
        <v>1086</v>
      </c>
      <c r="AI165" s="77">
        <f t="shared" si="169"/>
        <v>1207</v>
      </c>
      <c r="AJ165" s="77">
        <f t="shared" si="169"/>
        <v>1854</v>
      </c>
      <c r="AK165" s="77">
        <f t="shared" si="169"/>
        <v>548</v>
      </c>
      <c r="AL165" s="77">
        <f t="shared" si="169"/>
        <v>717</v>
      </c>
      <c r="AM165" s="77">
        <f t="shared" si="169"/>
        <v>2086</v>
      </c>
      <c r="AN165" s="77">
        <f t="shared" si="169"/>
        <v>1335</v>
      </c>
      <c r="AO165" s="77">
        <f t="shared" si="169"/>
        <v>1340</v>
      </c>
      <c r="AP165" s="77">
        <f t="shared" si="169"/>
        <v>2186</v>
      </c>
      <c r="AQ165" s="77">
        <f t="shared" si="169"/>
        <v>154</v>
      </c>
      <c r="AR165" s="77">
        <f t="shared" si="169"/>
        <v>1650</v>
      </c>
      <c r="AS165" s="77">
        <f t="shared" si="169"/>
        <v>293</v>
      </c>
      <c r="AT165" s="77">
        <f t="shared" si="169"/>
        <v>2367</v>
      </c>
      <c r="AU165" s="77">
        <f t="shared" si="169"/>
        <v>981</v>
      </c>
      <c r="AV165" s="77">
        <f t="shared" si="169"/>
        <v>423</v>
      </c>
      <c r="AW165" s="77">
        <f t="shared" si="169"/>
        <v>435</v>
      </c>
      <c r="AX165" s="77">
        <f t="shared" si="169"/>
        <v>911</v>
      </c>
      <c r="AY165" s="77">
        <f t="shared" si="169"/>
        <v>1102</v>
      </c>
      <c r="AZ165" s="77">
        <f t="shared" si="169"/>
        <v>428</v>
      </c>
      <c r="BA165" s="77">
        <f t="shared" si="169"/>
        <v>0</v>
      </c>
      <c r="BB165" s="77">
        <f t="shared" si="169"/>
        <v>1529</v>
      </c>
      <c r="BC165" s="77">
        <f t="shared" si="169"/>
        <v>800</v>
      </c>
      <c r="BD165" s="77">
        <f t="shared" si="169"/>
        <v>716</v>
      </c>
      <c r="BE165" s="77">
        <f t="shared" si="169"/>
        <v>638</v>
      </c>
      <c r="BF165" s="77">
        <f t="shared" si="169"/>
        <v>2054</v>
      </c>
      <c r="BG165" s="77">
        <f t="shared" si="169"/>
        <v>885</v>
      </c>
      <c r="BH165" s="77">
        <f t="shared" si="169"/>
        <v>219</v>
      </c>
      <c r="BI165" s="77">
        <f t="shared" si="169"/>
        <v>1935</v>
      </c>
      <c r="BJ165" s="77">
        <f t="shared" si="169"/>
        <v>1459</v>
      </c>
      <c r="BK165" s="77">
        <f t="shared" si="169"/>
        <v>1860</v>
      </c>
      <c r="BL165" s="77">
        <f t="shared" si="169"/>
        <v>822</v>
      </c>
    </row>
    <row r="166" ht="13.5" customHeight="1">
      <c r="A166" s="80">
        <v>45430.0</v>
      </c>
      <c r="B166" s="68" t="s">
        <v>74</v>
      </c>
      <c r="C166" s="55"/>
      <c r="D166" s="69" t="s">
        <v>43</v>
      </c>
      <c r="E166" s="70">
        <f t="shared" si="2"/>
        <v>590</v>
      </c>
      <c r="F166" s="71">
        <v>3.0</v>
      </c>
      <c r="G166" s="71">
        <v>19.0</v>
      </c>
      <c r="H166" s="72">
        <f t="shared" si="3"/>
        <v>28</v>
      </c>
      <c r="I166" s="55"/>
      <c r="J166" s="73" t="s">
        <v>51</v>
      </c>
      <c r="K166" s="70">
        <f t="shared" si="4"/>
        <v>428</v>
      </c>
      <c r="L166" s="74">
        <v>0.0</v>
      </c>
      <c r="M166" s="74">
        <v>18.0</v>
      </c>
      <c r="N166" s="72">
        <f t="shared" si="5"/>
        <v>18</v>
      </c>
      <c r="O166" s="55"/>
      <c r="P166" s="62" t="s">
        <v>72</v>
      </c>
      <c r="Q166" s="55"/>
      <c r="R166" s="75">
        <f>MIN(Rules!$E$2,(MAX(H166/N166,N166/H166)))</f>
        <v>1.555555556</v>
      </c>
      <c r="S166" s="75">
        <f>VLOOKUP(B166,Rules!A:B,2,FALSE)</f>
        <v>50</v>
      </c>
      <c r="T166" s="55"/>
      <c r="U166" s="76">
        <f>1/(10^(-(E166+(IF(P166="Y",Rules!$I$2,0))-K166)/Rules!$E$12)+1)</f>
        <v>0.8079606562</v>
      </c>
      <c r="V166" s="75">
        <f t="shared" si="6"/>
        <v>15</v>
      </c>
      <c r="W166" s="75">
        <f t="shared" si="7"/>
        <v>-15</v>
      </c>
      <c r="X166" s="55"/>
      <c r="Y166" s="55"/>
      <c r="Z166" s="55"/>
      <c r="AA166" s="77">
        <f t="shared" ref="AA166:BL166" si="170">IF($D166=AA$1,$E166+$V166,(IF($J166=AA$1,$K166+$W166,AA165)))</f>
        <v>1530</v>
      </c>
      <c r="AB166" s="77">
        <f t="shared" si="170"/>
        <v>605</v>
      </c>
      <c r="AC166" s="77">
        <f t="shared" si="170"/>
        <v>1478</v>
      </c>
      <c r="AD166" s="77">
        <f t="shared" si="170"/>
        <v>312</v>
      </c>
      <c r="AE166" s="77">
        <f t="shared" si="170"/>
        <v>2162</v>
      </c>
      <c r="AF166" s="77">
        <f t="shared" si="170"/>
        <v>2120</v>
      </c>
      <c r="AG166" s="77">
        <f t="shared" si="170"/>
        <v>1222</v>
      </c>
      <c r="AH166" s="77">
        <f t="shared" si="170"/>
        <v>1086</v>
      </c>
      <c r="AI166" s="77">
        <f t="shared" si="170"/>
        <v>1207</v>
      </c>
      <c r="AJ166" s="77">
        <f t="shared" si="170"/>
        <v>1854</v>
      </c>
      <c r="AK166" s="77">
        <f t="shared" si="170"/>
        <v>548</v>
      </c>
      <c r="AL166" s="77">
        <f t="shared" si="170"/>
        <v>717</v>
      </c>
      <c r="AM166" s="77">
        <f t="shared" si="170"/>
        <v>2086</v>
      </c>
      <c r="AN166" s="77">
        <f t="shared" si="170"/>
        <v>1335</v>
      </c>
      <c r="AO166" s="77">
        <f t="shared" si="170"/>
        <v>1340</v>
      </c>
      <c r="AP166" s="77">
        <f t="shared" si="170"/>
        <v>2186</v>
      </c>
      <c r="AQ166" s="77">
        <f t="shared" si="170"/>
        <v>154</v>
      </c>
      <c r="AR166" s="77">
        <f t="shared" si="170"/>
        <v>1650</v>
      </c>
      <c r="AS166" s="77">
        <f t="shared" si="170"/>
        <v>293</v>
      </c>
      <c r="AT166" s="77">
        <f t="shared" si="170"/>
        <v>2367</v>
      </c>
      <c r="AU166" s="77">
        <f t="shared" si="170"/>
        <v>981</v>
      </c>
      <c r="AV166" s="77">
        <f t="shared" si="170"/>
        <v>423</v>
      </c>
      <c r="AW166" s="77">
        <f t="shared" si="170"/>
        <v>435</v>
      </c>
      <c r="AX166" s="77">
        <f t="shared" si="170"/>
        <v>911</v>
      </c>
      <c r="AY166" s="77">
        <f t="shared" si="170"/>
        <v>1102</v>
      </c>
      <c r="AZ166" s="77">
        <f t="shared" si="170"/>
        <v>413</v>
      </c>
      <c r="BA166" s="77">
        <f t="shared" si="170"/>
        <v>0</v>
      </c>
      <c r="BB166" s="77">
        <f t="shared" si="170"/>
        <v>1529</v>
      </c>
      <c r="BC166" s="77">
        <f t="shared" si="170"/>
        <v>800</v>
      </c>
      <c r="BD166" s="77">
        <f t="shared" si="170"/>
        <v>716</v>
      </c>
      <c r="BE166" s="77">
        <f t="shared" si="170"/>
        <v>638</v>
      </c>
      <c r="BF166" s="77">
        <f t="shared" si="170"/>
        <v>2054</v>
      </c>
      <c r="BG166" s="77">
        <f t="shared" si="170"/>
        <v>885</v>
      </c>
      <c r="BH166" s="77">
        <f t="shared" si="170"/>
        <v>219</v>
      </c>
      <c r="BI166" s="77">
        <f t="shared" si="170"/>
        <v>1935</v>
      </c>
      <c r="BJ166" s="77">
        <f t="shared" si="170"/>
        <v>1459</v>
      </c>
      <c r="BK166" s="77">
        <f t="shared" si="170"/>
        <v>1860</v>
      </c>
      <c r="BL166" s="77">
        <f t="shared" si="170"/>
        <v>822</v>
      </c>
    </row>
    <row r="167" ht="13.5" customHeight="1">
      <c r="A167" s="80">
        <v>45430.0</v>
      </c>
      <c r="B167" s="68" t="s">
        <v>74</v>
      </c>
      <c r="C167" s="55"/>
      <c r="D167" s="69" t="s">
        <v>41</v>
      </c>
      <c r="E167" s="70">
        <f t="shared" si="2"/>
        <v>800</v>
      </c>
      <c r="F167" s="71">
        <v>1.0</v>
      </c>
      <c r="G167" s="71">
        <v>19.0</v>
      </c>
      <c r="H167" s="72">
        <f t="shared" si="3"/>
        <v>22</v>
      </c>
      <c r="I167" s="55"/>
      <c r="J167" s="73" t="s">
        <v>39</v>
      </c>
      <c r="K167" s="70">
        <f t="shared" si="4"/>
        <v>911</v>
      </c>
      <c r="L167" s="74">
        <v>2.0</v>
      </c>
      <c r="M167" s="74">
        <v>16.0</v>
      </c>
      <c r="N167" s="72">
        <f t="shared" si="5"/>
        <v>22</v>
      </c>
      <c r="O167" s="55"/>
      <c r="P167" s="62" t="s">
        <v>72</v>
      </c>
      <c r="Q167" s="55"/>
      <c r="R167" s="75">
        <f>MIN(Rules!$E$2,(MAX(H167/N167,N167/H167)))</f>
        <v>1</v>
      </c>
      <c r="S167" s="75">
        <f>VLOOKUP(B167,Rules!A:B,2,FALSE)</f>
        <v>50</v>
      </c>
      <c r="T167" s="55"/>
      <c r="U167" s="76">
        <f>1/(10^(-(E167+(IF(P167="Y",Rules!$I$2,0))-K167)/Rules!$E$12)+1)</f>
        <v>0.5447801023</v>
      </c>
      <c r="V167" s="75">
        <f t="shared" si="6"/>
        <v>-2</v>
      </c>
      <c r="W167" s="75">
        <f t="shared" si="7"/>
        <v>2</v>
      </c>
      <c r="X167" s="55"/>
      <c r="Y167" s="55"/>
      <c r="Z167" s="55"/>
      <c r="AA167" s="77">
        <f t="shared" ref="AA167:BL167" si="171">IF($D167=AA$1,$E167+$V167,(IF($J167=AA$1,$K167+$W167,AA166)))</f>
        <v>1530</v>
      </c>
      <c r="AB167" s="77">
        <f t="shared" si="171"/>
        <v>605</v>
      </c>
      <c r="AC167" s="77">
        <f t="shared" si="171"/>
        <v>1478</v>
      </c>
      <c r="AD167" s="77">
        <f t="shared" si="171"/>
        <v>312</v>
      </c>
      <c r="AE167" s="77">
        <f t="shared" si="171"/>
        <v>2162</v>
      </c>
      <c r="AF167" s="77">
        <f t="shared" si="171"/>
        <v>2120</v>
      </c>
      <c r="AG167" s="77">
        <f t="shared" si="171"/>
        <v>1222</v>
      </c>
      <c r="AH167" s="77">
        <f t="shared" si="171"/>
        <v>1086</v>
      </c>
      <c r="AI167" s="77">
        <f t="shared" si="171"/>
        <v>1207</v>
      </c>
      <c r="AJ167" s="77">
        <f t="shared" si="171"/>
        <v>1854</v>
      </c>
      <c r="AK167" s="77">
        <f t="shared" si="171"/>
        <v>548</v>
      </c>
      <c r="AL167" s="77">
        <f t="shared" si="171"/>
        <v>717</v>
      </c>
      <c r="AM167" s="77">
        <f t="shared" si="171"/>
        <v>2086</v>
      </c>
      <c r="AN167" s="77">
        <f t="shared" si="171"/>
        <v>1335</v>
      </c>
      <c r="AO167" s="77">
        <f t="shared" si="171"/>
        <v>1340</v>
      </c>
      <c r="AP167" s="77">
        <f t="shared" si="171"/>
        <v>2186</v>
      </c>
      <c r="AQ167" s="77">
        <f t="shared" si="171"/>
        <v>154</v>
      </c>
      <c r="AR167" s="77">
        <f t="shared" si="171"/>
        <v>1650</v>
      </c>
      <c r="AS167" s="77">
        <f t="shared" si="171"/>
        <v>293</v>
      </c>
      <c r="AT167" s="77">
        <f t="shared" si="171"/>
        <v>2367</v>
      </c>
      <c r="AU167" s="77">
        <f t="shared" si="171"/>
        <v>981</v>
      </c>
      <c r="AV167" s="77">
        <f t="shared" si="171"/>
        <v>423</v>
      </c>
      <c r="AW167" s="77">
        <f t="shared" si="171"/>
        <v>435</v>
      </c>
      <c r="AX167" s="77">
        <f t="shared" si="171"/>
        <v>913</v>
      </c>
      <c r="AY167" s="77">
        <f t="shared" si="171"/>
        <v>1102</v>
      </c>
      <c r="AZ167" s="77">
        <f t="shared" si="171"/>
        <v>413</v>
      </c>
      <c r="BA167" s="77">
        <f t="shared" si="171"/>
        <v>0</v>
      </c>
      <c r="BB167" s="77">
        <f t="shared" si="171"/>
        <v>1529</v>
      </c>
      <c r="BC167" s="77">
        <f t="shared" si="171"/>
        <v>798</v>
      </c>
      <c r="BD167" s="77">
        <f t="shared" si="171"/>
        <v>716</v>
      </c>
      <c r="BE167" s="77">
        <f t="shared" si="171"/>
        <v>638</v>
      </c>
      <c r="BF167" s="77">
        <f t="shared" si="171"/>
        <v>2054</v>
      </c>
      <c r="BG167" s="77">
        <f t="shared" si="171"/>
        <v>885</v>
      </c>
      <c r="BH167" s="77">
        <f t="shared" si="171"/>
        <v>219</v>
      </c>
      <c r="BI167" s="77">
        <f t="shared" si="171"/>
        <v>1935</v>
      </c>
      <c r="BJ167" s="77">
        <f t="shared" si="171"/>
        <v>1459</v>
      </c>
      <c r="BK167" s="77">
        <f t="shared" si="171"/>
        <v>1860</v>
      </c>
      <c r="BL167" s="77">
        <f t="shared" si="171"/>
        <v>822</v>
      </c>
    </row>
    <row r="168" ht="13.5" customHeight="1">
      <c r="A168" s="80">
        <v>45430.0</v>
      </c>
      <c r="B168" s="68" t="s">
        <v>74</v>
      </c>
      <c r="C168" s="55"/>
      <c r="D168" s="69" t="s">
        <v>50</v>
      </c>
      <c r="E168" s="70">
        <f t="shared" si="2"/>
        <v>423</v>
      </c>
      <c r="F168" s="71">
        <v>3.0</v>
      </c>
      <c r="G168" s="71">
        <v>18.0</v>
      </c>
      <c r="H168" s="72">
        <f t="shared" si="3"/>
        <v>27</v>
      </c>
      <c r="I168" s="55"/>
      <c r="J168" s="73" t="s">
        <v>48</v>
      </c>
      <c r="K168" s="70">
        <f t="shared" si="4"/>
        <v>548</v>
      </c>
      <c r="L168" s="74">
        <v>2.0</v>
      </c>
      <c r="M168" s="74">
        <v>21.0</v>
      </c>
      <c r="N168" s="72">
        <f t="shared" si="5"/>
        <v>27</v>
      </c>
      <c r="O168" s="55"/>
      <c r="P168" s="62" t="s">
        <v>72</v>
      </c>
      <c r="Q168" s="55"/>
      <c r="R168" s="75">
        <f>MIN(Rules!$E$2,(MAX(H168/N168,N168/H168)))</f>
        <v>1</v>
      </c>
      <c r="S168" s="75">
        <f>VLOOKUP(B168,Rules!A:B,2,FALSE)</f>
        <v>50</v>
      </c>
      <c r="T168" s="55"/>
      <c r="U168" s="76">
        <f>1/(10^(-(E168+(IF(P168="Y",Rules!$I$2,0))-K168)/Rules!$E$12)+1)</f>
        <v>0.5287505639</v>
      </c>
      <c r="V168" s="75">
        <f t="shared" si="6"/>
        <v>-1</v>
      </c>
      <c r="W168" s="75">
        <f t="shared" si="7"/>
        <v>1</v>
      </c>
      <c r="X168" s="55"/>
      <c r="Y168" s="55"/>
      <c r="Z168" s="55"/>
      <c r="AA168" s="77">
        <f t="shared" ref="AA168:BL168" si="172">IF($D168=AA$1,$E168+$V168,(IF($J168=AA$1,$K168+$W168,AA167)))</f>
        <v>1530</v>
      </c>
      <c r="AB168" s="77">
        <f t="shared" si="172"/>
        <v>605</v>
      </c>
      <c r="AC168" s="77">
        <f t="shared" si="172"/>
        <v>1478</v>
      </c>
      <c r="AD168" s="77">
        <f t="shared" si="172"/>
        <v>312</v>
      </c>
      <c r="AE168" s="77">
        <f t="shared" si="172"/>
        <v>2162</v>
      </c>
      <c r="AF168" s="77">
        <f t="shared" si="172"/>
        <v>2120</v>
      </c>
      <c r="AG168" s="77">
        <f t="shared" si="172"/>
        <v>1222</v>
      </c>
      <c r="AH168" s="77">
        <f t="shared" si="172"/>
        <v>1086</v>
      </c>
      <c r="AI168" s="77">
        <f t="shared" si="172"/>
        <v>1207</v>
      </c>
      <c r="AJ168" s="77">
        <f t="shared" si="172"/>
        <v>1854</v>
      </c>
      <c r="AK168" s="77">
        <f t="shared" si="172"/>
        <v>549</v>
      </c>
      <c r="AL168" s="77">
        <f t="shared" si="172"/>
        <v>717</v>
      </c>
      <c r="AM168" s="77">
        <f t="shared" si="172"/>
        <v>2086</v>
      </c>
      <c r="AN168" s="77">
        <f t="shared" si="172"/>
        <v>1335</v>
      </c>
      <c r="AO168" s="77">
        <f t="shared" si="172"/>
        <v>1340</v>
      </c>
      <c r="AP168" s="77">
        <f t="shared" si="172"/>
        <v>2186</v>
      </c>
      <c r="AQ168" s="77">
        <f t="shared" si="172"/>
        <v>154</v>
      </c>
      <c r="AR168" s="77">
        <f t="shared" si="172"/>
        <v>1650</v>
      </c>
      <c r="AS168" s="77">
        <f t="shared" si="172"/>
        <v>293</v>
      </c>
      <c r="AT168" s="77">
        <f t="shared" si="172"/>
        <v>2367</v>
      </c>
      <c r="AU168" s="77">
        <f t="shared" si="172"/>
        <v>981</v>
      </c>
      <c r="AV168" s="77">
        <f t="shared" si="172"/>
        <v>422</v>
      </c>
      <c r="AW168" s="77">
        <f t="shared" si="172"/>
        <v>435</v>
      </c>
      <c r="AX168" s="77">
        <f t="shared" si="172"/>
        <v>913</v>
      </c>
      <c r="AY168" s="77">
        <f t="shared" si="172"/>
        <v>1102</v>
      </c>
      <c r="AZ168" s="77">
        <f t="shared" si="172"/>
        <v>413</v>
      </c>
      <c r="BA168" s="77">
        <f t="shared" si="172"/>
        <v>0</v>
      </c>
      <c r="BB168" s="77">
        <f t="shared" si="172"/>
        <v>1529</v>
      </c>
      <c r="BC168" s="77">
        <f t="shared" si="172"/>
        <v>798</v>
      </c>
      <c r="BD168" s="77">
        <f t="shared" si="172"/>
        <v>716</v>
      </c>
      <c r="BE168" s="77">
        <f t="shared" si="172"/>
        <v>638</v>
      </c>
      <c r="BF168" s="77">
        <f t="shared" si="172"/>
        <v>2054</v>
      </c>
      <c r="BG168" s="77">
        <f t="shared" si="172"/>
        <v>885</v>
      </c>
      <c r="BH168" s="77">
        <f t="shared" si="172"/>
        <v>219</v>
      </c>
      <c r="BI168" s="77">
        <f t="shared" si="172"/>
        <v>1935</v>
      </c>
      <c r="BJ168" s="77">
        <f t="shared" si="172"/>
        <v>1459</v>
      </c>
      <c r="BK168" s="77">
        <f t="shared" si="172"/>
        <v>1860</v>
      </c>
      <c r="BL168" s="77">
        <f t="shared" si="172"/>
        <v>822</v>
      </c>
    </row>
    <row r="169" ht="13.5" customHeight="1">
      <c r="A169" s="80">
        <v>45430.0</v>
      </c>
      <c r="B169" s="68" t="s">
        <v>74</v>
      </c>
      <c r="C169" s="55"/>
      <c r="D169" s="69" t="s">
        <v>52</v>
      </c>
      <c r="E169" s="70">
        <f t="shared" si="2"/>
        <v>293</v>
      </c>
      <c r="F169" s="71">
        <v>0.0</v>
      </c>
      <c r="G169" s="71">
        <v>18.0</v>
      </c>
      <c r="H169" s="72">
        <f t="shared" si="3"/>
        <v>18</v>
      </c>
      <c r="I169" s="55"/>
      <c r="J169" s="73" t="s">
        <v>49</v>
      </c>
      <c r="K169" s="70">
        <f t="shared" si="4"/>
        <v>312</v>
      </c>
      <c r="L169" s="74">
        <v>7.0</v>
      </c>
      <c r="M169" s="74">
        <v>19.0</v>
      </c>
      <c r="N169" s="72">
        <f t="shared" si="5"/>
        <v>40</v>
      </c>
      <c r="O169" s="55"/>
      <c r="P169" s="62" t="s">
        <v>72</v>
      </c>
      <c r="Q169" s="55"/>
      <c r="R169" s="75">
        <f>MIN(Rules!$E$2,(MAX(H169/N169,N169/H169)))</f>
        <v>2</v>
      </c>
      <c r="S169" s="75">
        <f>VLOOKUP(B169,Rules!A:B,2,FALSE)</f>
        <v>50</v>
      </c>
      <c r="T169" s="55"/>
      <c r="U169" s="76">
        <f>1/(10^(-(E169+(IF(P169="Y",Rules!$I$2,0))-K169)/Rules!$E$12)+1)</f>
        <v>0.6464057411</v>
      </c>
      <c r="V169" s="75">
        <f t="shared" si="6"/>
        <v>-65</v>
      </c>
      <c r="W169" s="75">
        <f t="shared" si="7"/>
        <v>65</v>
      </c>
      <c r="X169" s="55"/>
      <c r="Y169" s="55"/>
      <c r="Z169" s="55"/>
      <c r="AA169" s="77">
        <f t="shared" ref="AA169:BL169" si="173">IF($D169=AA$1,$E169+$V169,(IF($J169=AA$1,$K169+$W169,AA168)))</f>
        <v>1530</v>
      </c>
      <c r="AB169" s="77">
        <f t="shared" si="173"/>
        <v>605</v>
      </c>
      <c r="AC169" s="77">
        <f t="shared" si="173"/>
        <v>1478</v>
      </c>
      <c r="AD169" s="77">
        <f t="shared" si="173"/>
        <v>377</v>
      </c>
      <c r="AE169" s="77">
        <f t="shared" si="173"/>
        <v>2162</v>
      </c>
      <c r="AF169" s="77">
        <f t="shared" si="173"/>
        <v>2120</v>
      </c>
      <c r="AG169" s="77">
        <f t="shared" si="173"/>
        <v>1222</v>
      </c>
      <c r="AH169" s="77">
        <f t="shared" si="173"/>
        <v>1086</v>
      </c>
      <c r="AI169" s="77">
        <f t="shared" si="173"/>
        <v>1207</v>
      </c>
      <c r="AJ169" s="77">
        <f t="shared" si="173"/>
        <v>1854</v>
      </c>
      <c r="AK169" s="77">
        <f t="shared" si="173"/>
        <v>549</v>
      </c>
      <c r="AL169" s="77">
        <f t="shared" si="173"/>
        <v>717</v>
      </c>
      <c r="AM169" s="77">
        <f t="shared" si="173"/>
        <v>2086</v>
      </c>
      <c r="AN169" s="77">
        <f t="shared" si="173"/>
        <v>1335</v>
      </c>
      <c r="AO169" s="77">
        <f t="shared" si="173"/>
        <v>1340</v>
      </c>
      <c r="AP169" s="77">
        <f t="shared" si="173"/>
        <v>2186</v>
      </c>
      <c r="AQ169" s="77">
        <f t="shared" si="173"/>
        <v>154</v>
      </c>
      <c r="AR169" s="77">
        <f t="shared" si="173"/>
        <v>1650</v>
      </c>
      <c r="AS169" s="77">
        <f t="shared" si="173"/>
        <v>228</v>
      </c>
      <c r="AT169" s="77">
        <f t="shared" si="173"/>
        <v>2367</v>
      </c>
      <c r="AU169" s="77">
        <f t="shared" si="173"/>
        <v>981</v>
      </c>
      <c r="AV169" s="77">
        <f t="shared" si="173"/>
        <v>422</v>
      </c>
      <c r="AW169" s="77">
        <f t="shared" si="173"/>
        <v>435</v>
      </c>
      <c r="AX169" s="77">
        <f t="shared" si="173"/>
        <v>913</v>
      </c>
      <c r="AY169" s="77">
        <f t="shared" si="173"/>
        <v>1102</v>
      </c>
      <c r="AZ169" s="77">
        <f t="shared" si="173"/>
        <v>413</v>
      </c>
      <c r="BA169" s="77">
        <f t="shared" si="173"/>
        <v>0</v>
      </c>
      <c r="BB169" s="77">
        <f t="shared" si="173"/>
        <v>1529</v>
      </c>
      <c r="BC169" s="77">
        <f t="shared" si="173"/>
        <v>798</v>
      </c>
      <c r="BD169" s="77">
        <f t="shared" si="173"/>
        <v>716</v>
      </c>
      <c r="BE169" s="77">
        <f t="shared" si="173"/>
        <v>638</v>
      </c>
      <c r="BF169" s="77">
        <f t="shared" si="173"/>
        <v>2054</v>
      </c>
      <c r="BG169" s="77">
        <f t="shared" si="173"/>
        <v>885</v>
      </c>
      <c r="BH169" s="77">
        <f t="shared" si="173"/>
        <v>219</v>
      </c>
      <c r="BI169" s="77">
        <f t="shared" si="173"/>
        <v>1935</v>
      </c>
      <c r="BJ169" s="77">
        <f t="shared" si="173"/>
        <v>1459</v>
      </c>
      <c r="BK169" s="77">
        <f t="shared" si="173"/>
        <v>1860</v>
      </c>
      <c r="BL169" s="77">
        <f t="shared" si="173"/>
        <v>822</v>
      </c>
    </row>
    <row r="170" ht="13.5" customHeight="1">
      <c r="A170" s="80">
        <v>45430.0</v>
      </c>
      <c r="B170" s="68" t="s">
        <v>74</v>
      </c>
      <c r="C170" s="55"/>
      <c r="D170" s="69" t="s">
        <v>53</v>
      </c>
      <c r="E170" s="70">
        <f t="shared" si="2"/>
        <v>219</v>
      </c>
      <c r="F170" s="71">
        <v>6.0</v>
      </c>
      <c r="G170" s="71">
        <v>22.0</v>
      </c>
      <c r="H170" s="72">
        <f t="shared" si="3"/>
        <v>40</v>
      </c>
      <c r="I170" s="55"/>
      <c r="J170" s="73" t="s">
        <v>54</v>
      </c>
      <c r="K170" s="70">
        <f t="shared" si="4"/>
        <v>154</v>
      </c>
      <c r="L170" s="74">
        <v>2.0</v>
      </c>
      <c r="M170" s="74">
        <v>24.0</v>
      </c>
      <c r="N170" s="72">
        <f t="shared" si="5"/>
        <v>30</v>
      </c>
      <c r="O170" s="55"/>
      <c r="P170" s="62" t="s">
        <v>72</v>
      </c>
      <c r="Q170" s="55"/>
      <c r="R170" s="75">
        <f>MIN(Rules!$E$2,(MAX(H170/N170,N170/H170)))</f>
        <v>1.333333333</v>
      </c>
      <c r="S170" s="75">
        <f>VLOOKUP(B170,Rules!A:B,2,FALSE)</f>
        <v>50</v>
      </c>
      <c r="T170" s="55"/>
      <c r="U170" s="76">
        <f>1/(10^(-(E170+(IF(P170="Y",Rules!$I$2,0))-K170)/Rules!$E$12)+1)</f>
        <v>0.7291099629</v>
      </c>
      <c r="V170" s="75">
        <f t="shared" si="6"/>
        <v>18</v>
      </c>
      <c r="W170" s="75">
        <f t="shared" si="7"/>
        <v>-18</v>
      </c>
      <c r="X170" s="55"/>
      <c r="Y170" s="55"/>
      <c r="Z170" s="55"/>
      <c r="AA170" s="77">
        <f t="shared" ref="AA170:BL170" si="174">IF($D170=AA$1,$E170+$V170,(IF($J170=AA$1,$K170+$W170,AA169)))</f>
        <v>1530</v>
      </c>
      <c r="AB170" s="77">
        <f t="shared" si="174"/>
        <v>605</v>
      </c>
      <c r="AC170" s="77">
        <f t="shared" si="174"/>
        <v>1478</v>
      </c>
      <c r="AD170" s="77">
        <f t="shared" si="174"/>
        <v>377</v>
      </c>
      <c r="AE170" s="77">
        <f t="shared" si="174"/>
        <v>2162</v>
      </c>
      <c r="AF170" s="77">
        <f t="shared" si="174"/>
        <v>2120</v>
      </c>
      <c r="AG170" s="77">
        <f t="shared" si="174"/>
        <v>1222</v>
      </c>
      <c r="AH170" s="77">
        <f t="shared" si="174"/>
        <v>1086</v>
      </c>
      <c r="AI170" s="77">
        <f t="shared" si="174"/>
        <v>1207</v>
      </c>
      <c r="AJ170" s="77">
        <f t="shared" si="174"/>
        <v>1854</v>
      </c>
      <c r="AK170" s="77">
        <f t="shared" si="174"/>
        <v>549</v>
      </c>
      <c r="AL170" s="77">
        <f t="shared" si="174"/>
        <v>717</v>
      </c>
      <c r="AM170" s="77">
        <f t="shared" si="174"/>
        <v>2086</v>
      </c>
      <c r="AN170" s="77">
        <f t="shared" si="174"/>
        <v>1335</v>
      </c>
      <c r="AO170" s="77">
        <f t="shared" si="174"/>
        <v>1340</v>
      </c>
      <c r="AP170" s="77">
        <f t="shared" si="174"/>
        <v>2186</v>
      </c>
      <c r="AQ170" s="77">
        <f t="shared" si="174"/>
        <v>136</v>
      </c>
      <c r="AR170" s="77">
        <f t="shared" si="174"/>
        <v>1650</v>
      </c>
      <c r="AS170" s="77">
        <f t="shared" si="174"/>
        <v>228</v>
      </c>
      <c r="AT170" s="77">
        <f t="shared" si="174"/>
        <v>2367</v>
      </c>
      <c r="AU170" s="77">
        <f t="shared" si="174"/>
        <v>981</v>
      </c>
      <c r="AV170" s="77">
        <f t="shared" si="174"/>
        <v>422</v>
      </c>
      <c r="AW170" s="77">
        <f t="shared" si="174"/>
        <v>435</v>
      </c>
      <c r="AX170" s="77">
        <f t="shared" si="174"/>
        <v>913</v>
      </c>
      <c r="AY170" s="77">
        <f t="shared" si="174"/>
        <v>1102</v>
      </c>
      <c r="AZ170" s="77">
        <f t="shared" si="174"/>
        <v>413</v>
      </c>
      <c r="BA170" s="77">
        <f t="shared" si="174"/>
        <v>0</v>
      </c>
      <c r="BB170" s="77">
        <f t="shared" si="174"/>
        <v>1529</v>
      </c>
      <c r="BC170" s="77">
        <f t="shared" si="174"/>
        <v>798</v>
      </c>
      <c r="BD170" s="77">
        <f t="shared" si="174"/>
        <v>716</v>
      </c>
      <c r="BE170" s="77">
        <f t="shared" si="174"/>
        <v>638</v>
      </c>
      <c r="BF170" s="77">
        <f t="shared" si="174"/>
        <v>2054</v>
      </c>
      <c r="BG170" s="77">
        <f t="shared" si="174"/>
        <v>885</v>
      </c>
      <c r="BH170" s="77">
        <f t="shared" si="174"/>
        <v>237</v>
      </c>
      <c r="BI170" s="77">
        <f t="shared" si="174"/>
        <v>1935</v>
      </c>
      <c r="BJ170" s="77">
        <f t="shared" si="174"/>
        <v>1459</v>
      </c>
      <c r="BK170" s="77">
        <f t="shared" si="174"/>
        <v>1860</v>
      </c>
      <c r="BL170" s="77">
        <f t="shared" si="174"/>
        <v>822</v>
      </c>
    </row>
    <row r="171" ht="13.5" customHeight="1">
      <c r="A171" s="80">
        <v>45431.0</v>
      </c>
      <c r="B171" s="62" t="s">
        <v>75</v>
      </c>
      <c r="C171" s="55"/>
      <c r="D171" s="69" t="s">
        <v>18</v>
      </c>
      <c r="E171" s="70">
        <f t="shared" si="2"/>
        <v>2054</v>
      </c>
      <c r="F171" s="71">
        <v>1.0</v>
      </c>
      <c r="G171" s="71">
        <v>21.0</v>
      </c>
      <c r="H171" s="72">
        <f t="shared" si="3"/>
        <v>24</v>
      </c>
      <c r="I171" s="55"/>
      <c r="J171" s="73" t="s">
        <v>19</v>
      </c>
      <c r="K171" s="70">
        <f t="shared" si="4"/>
        <v>2120</v>
      </c>
      <c r="L171" s="74">
        <v>4.0</v>
      </c>
      <c r="M171" s="74">
        <v>30.0</v>
      </c>
      <c r="N171" s="72">
        <f t="shared" si="5"/>
        <v>42</v>
      </c>
      <c r="O171" s="55"/>
      <c r="P171" s="62" t="s">
        <v>72</v>
      </c>
      <c r="Q171" s="55"/>
      <c r="R171" s="75">
        <f>MIN(Rules!$E$2,(MAX(H171/N171,N171/H171)))</f>
        <v>1.75</v>
      </c>
      <c r="S171" s="75">
        <f>VLOOKUP(B171,Rules!A:B,2,FALSE)</f>
        <v>60</v>
      </c>
      <c r="T171" s="55"/>
      <c r="U171" s="76">
        <f>1/(10^(-(E171+(IF(P171="Y",Rules!$I$2,0))-K171)/Rules!$E$12)+1)</f>
        <v>0.5955203887</v>
      </c>
      <c r="V171" s="75">
        <f t="shared" si="6"/>
        <v>-63</v>
      </c>
      <c r="W171" s="75">
        <f t="shared" si="7"/>
        <v>63</v>
      </c>
      <c r="X171" s="55"/>
      <c r="Y171" s="55"/>
      <c r="Z171" s="55"/>
      <c r="AA171" s="77">
        <f t="shared" ref="AA171:BL171" si="175">IF($D171=AA$1,$E171+$V171,(IF($J171=AA$1,$K171+$W171,AA170)))</f>
        <v>1530</v>
      </c>
      <c r="AB171" s="77">
        <f t="shared" si="175"/>
        <v>605</v>
      </c>
      <c r="AC171" s="77">
        <f t="shared" si="175"/>
        <v>1478</v>
      </c>
      <c r="AD171" s="77">
        <f t="shared" si="175"/>
        <v>377</v>
      </c>
      <c r="AE171" s="77">
        <f t="shared" si="175"/>
        <v>2162</v>
      </c>
      <c r="AF171" s="77">
        <f t="shared" si="175"/>
        <v>2183</v>
      </c>
      <c r="AG171" s="77">
        <f t="shared" si="175"/>
        <v>1222</v>
      </c>
      <c r="AH171" s="77">
        <f t="shared" si="175"/>
        <v>1086</v>
      </c>
      <c r="AI171" s="77">
        <f t="shared" si="175"/>
        <v>1207</v>
      </c>
      <c r="AJ171" s="77">
        <f t="shared" si="175"/>
        <v>1854</v>
      </c>
      <c r="AK171" s="77">
        <f t="shared" si="175"/>
        <v>549</v>
      </c>
      <c r="AL171" s="77">
        <f t="shared" si="175"/>
        <v>717</v>
      </c>
      <c r="AM171" s="77">
        <f t="shared" si="175"/>
        <v>2086</v>
      </c>
      <c r="AN171" s="77">
        <f t="shared" si="175"/>
        <v>1335</v>
      </c>
      <c r="AO171" s="77">
        <f t="shared" si="175"/>
        <v>1340</v>
      </c>
      <c r="AP171" s="77">
        <f t="shared" si="175"/>
        <v>2186</v>
      </c>
      <c r="AQ171" s="77">
        <f t="shared" si="175"/>
        <v>136</v>
      </c>
      <c r="AR171" s="77">
        <f t="shared" si="175"/>
        <v>1650</v>
      </c>
      <c r="AS171" s="77">
        <f t="shared" si="175"/>
        <v>228</v>
      </c>
      <c r="AT171" s="77">
        <f t="shared" si="175"/>
        <v>2367</v>
      </c>
      <c r="AU171" s="77">
        <f t="shared" si="175"/>
        <v>981</v>
      </c>
      <c r="AV171" s="77">
        <f t="shared" si="175"/>
        <v>422</v>
      </c>
      <c r="AW171" s="77">
        <f t="shared" si="175"/>
        <v>435</v>
      </c>
      <c r="AX171" s="77">
        <f t="shared" si="175"/>
        <v>913</v>
      </c>
      <c r="AY171" s="77">
        <f t="shared" si="175"/>
        <v>1102</v>
      </c>
      <c r="AZ171" s="77">
        <f t="shared" si="175"/>
        <v>413</v>
      </c>
      <c r="BA171" s="77">
        <f t="shared" si="175"/>
        <v>0</v>
      </c>
      <c r="BB171" s="77">
        <f t="shared" si="175"/>
        <v>1529</v>
      </c>
      <c r="BC171" s="77">
        <f t="shared" si="175"/>
        <v>798</v>
      </c>
      <c r="BD171" s="77">
        <f t="shared" si="175"/>
        <v>716</v>
      </c>
      <c r="BE171" s="77">
        <f t="shared" si="175"/>
        <v>638</v>
      </c>
      <c r="BF171" s="77">
        <f t="shared" si="175"/>
        <v>1991</v>
      </c>
      <c r="BG171" s="77">
        <f t="shared" si="175"/>
        <v>885</v>
      </c>
      <c r="BH171" s="77">
        <f t="shared" si="175"/>
        <v>237</v>
      </c>
      <c r="BI171" s="77">
        <f t="shared" si="175"/>
        <v>1935</v>
      </c>
      <c r="BJ171" s="77">
        <f t="shared" si="175"/>
        <v>1459</v>
      </c>
      <c r="BK171" s="77">
        <f t="shared" si="175"/>
        <v>1860</v>
      </c>
      <c r="BL171" s="77">
        <f t="shared" si="175"/>
        <v>822</v>
      </c>
    </row>
    <row r="172" ht="13.5" customHeight="1">
      <c r="A172" s="80">
        <v>45431.0</v>
      </c>
      <c r="B172" s="62" t="s">
        <v>75</v>
      </c>
      <c r="C172" s="55"/>
      <c r="D172" s="69" t="s">
        <v>21</v>
      </c>
      <c r="E172" s="70">
        <f t="shared" si="2"/>
        <v>2162</v>
      </c>
      <c r="F172" s="71">
        <v>4.0</v>
      </c>
      <c r="G172" s="71">
        <v>21.0</v>
      </c>
      <c r="H172" s="72">
        <f t="shared" si="3"/>
        <v>33</v>
      </c>
      <c r="I172" s="55"/>
      <c r="J172" s="73" t="s">
        <v>25</v>
      </c>
      <c r="K172" s="70">
        <f t="shared" si="4"/>
        <v>1935</v>
      </c>
      <c r="L172" s="74">
        <v>2.0</v>
      </c>
      <c r="M172" s="74">
        <v>26.0</v>
      </c>
      <c r="N172" s="72">
        <f t="shared" si="5"/>
        <v>32</v>
      </c>
      <c r="O172" s="55"/>
      <c r="P172" s="62" t="s">
        <v>72</v>
      </c>
      <c r="Q172" s="55"/>
      <c r="R172" s="75">
        <f>MIN(Rules!$E$2,(MAX(H172/N172,N172/H172)))</f>
        <v>1.03125</v>
      </c>
      <c r="S172" s="75">
        <f>VLOOKUP(B172,Rules!A:B,2,FALSE)</f>
        <v>60</v>
      </c>
      <c r="T172" s="55"/>
      <c r="U172" s="76">
        <f>1/(10^(-(E172+(IF(P172="Y",Rules!$I$2,0))-K172)/Rules!$E$12)+1)</f>
        <v>0.8501972764</v>
      </c>
      <c r="V172" s="75">
        <f t="shared" si="6"/>
        <v>9</v>
      </c>
      <c r="W172" s="75">
        <f t="shared" si="7"/>
        <v>-9</v>
      </c>
      <c r="X172" s="55"/>
      <c r="Y172" s="55"/>
      <c r="Z172" s="55"/>
      <c r="AA172" s="77">
        <f t="shared" ref="AA172:BL172" si="176">IF($D172=AA$1,$E172+$V172,(IF($J172=AA$1,$K172+$W172,AA171)))</f>
        <v>1530</v>
      </c>
      <c r="AB172" s="77">
        <f t="shared" si="176"/>
        <v>605</v>
      </c>
      <c r="AC172" s="77">
        <f t="shared" si="176"/>
        <v>1478</v>
      </c>
      <c r="AD172" s="77">
        <f t="shared" si="176"/>
        <v>377</v>
      </c>
      <c r="AE172" s="77">
        <f t="shared" si="176"/>
        <v>2171</v>
      </c>
      <c r="AF172" s="77">
        <f t="shared" si="176"/>
        <v>2183</v>
      </c>
      <c r="AG172" s="77">
        <f t="shared" si="176"/>
        <v>1222</v>
      </c>
      <c r="AH172" s="77">
        <f t="shared" si="176"/>
        <v>1086</v>
      </c>
      <c r="AI172" s="77">
        <f t="shared" si="176"/>
        <v>1207</v>
      </c>
      <c r="AJ172" s="77">
        <f t="shared" si="176"/>
        <v>1854</v>
      </c>
      <c r="AK172" s="77">
        <f t="shared" si="176"/>
        <v>549</v>
      </c>
      <c r="AL172" s="77">
        <f t="shared" si="176"/>
        <v>717</v>
      </c>
      <c r="AM172" s="77">
        <f t="shared" si="176"/>
        <v>2086</v>
      </c>
      <c r="AN172" s="77">
        <f t="shared" si="176"/>
        <v>1335</v>
      </c>
      <c r="AO172" s="77">
        <f t="shared" si="176"/>
        <v>1340</v>
      </c>
      <c r="AP172" s="77">
        <f t="shared" si="176"/>
        <v>2186</v>
      </c>
      <c r="AQ172" s="77">
        <f t="shared" si="176"/>
        <v>136</v>
      </c>
      <c r="AR172" s="77">
        <f t="shared" si="176"/>
        <v>1650</v>
      </c>
      <c r="AS172" s="77">
        <f t="shared" si="176"/>
        <v>228</v>
      </c>
      <c r="AT172" s="77">
        <f t="shared" si="176"/>
        <v>2367</v>
      </c>
      <c r="AU172" s="77">
        <f t="shared" si="176"/>
        <v>981</v>
      </c>
      <c r="AV172" s="77">
        <f t="shared" si="176"/>
        <v>422</v>
      </c>
      <c r="AW172" s="77">
        <f t="shared" si="176"/>
        <v>435</v>
      </c>
      <c r="AX172" s="77">
        <f t="shared" si="176"/>
        <v>913</v>
      </c>
      <c r="AY172" s="77">
        <f t="shared" si="176"/>
        <v>1102</v>
      </c>
      <c r="AZ172" s="77">
        <f t="shared" si="176"/>
        <v>413</v>
      </c>
      <c r="BA172" s="77">
        <f t="shared" si="176"/>
        <v>0</v>
      </c>
      <c r="BB172" s="77">
        <f t="shared" si="176"/>
        <v>1529</v>
      </c>
      <c r="BC172" s="77">
        <f t="shared" si="176"/>
        <v>798</v>
      </c>
      <c r="BD172" s="77">
        <f t="shared" si="176"/>
        <v>716</v>
      </c>
      <c r="BE172" s="77">
        <f t="shared" si="176"/>
        <v>638</v>
      </c>
      <c r="BF172" s="77">
        <f t="shared" si="176"/>
        <v>1991</v>
      </c>
      <c r="BG172" s="77">
        <f t="shared" si="176"/>
        <v>885</v>
      </c>
      <c r="BH172" s="77">
        <f t="shared" si="176"/>
        <v>237</v>
      </c>
      <c r="BI172" s="77">
        <f t="shared" si="176"/>
        <v>1926</v>
      </c>
      <c r="BJ172" s="77">
        <f t="shared" si="176"/>
        <v>1459</v>
      </c>
      <c r="BK172" s="77">
        <f t="shared" si="176"/>
        <v>1860</v>
      </c>
      <c r="BL172" s="77">
        <f t="shared" si="176"/>
        <v>822</v>
      </c>
    </row>
    <row r="173" ht="13.5" customHeight="1">
      <c r="A173" s="80">
        <v>45431.0</v>
      </c>
      <c r="B173" s="62" t="s">
        <v>75</v>
      </c>
      <c r="C173" s="55"/>
      <c r="D173" s="69" t="s">
        <v>28</v>
      </c>
      <c r="E173" s="70">
        <f t="shared" si="2"/>
        <v>1478</v>
      </c>
      <c r="F173" s="71">
        <v>1.0</v>
      </c>
      <c r="G173" s="71">
        <v>13.0</v>
      </c>
      <c r="H173" s="72">
        <f t="shared" si="3"/>
        <v>16</v>
      </c>
      <c r="I173" s="55"/>
      <c r="J173" s="73" t="s">
        <v>24</v>
      </c>
      <c r="K173" s="70">
        <f t="shared" si="4"/>
        <v>1860</v>
      </c>
      <c r="L173" s="74">
        <v>2.0</v>
      </c>
      <c r="M173" s="74">
        <v>36.0</v>
      </c>
      <c r="N173" s="72">
        <f t="shared" si="5"/>
        <v>42</v>
      </c>
      <c r="O173" s="55"/>
      <c r="P173" s="62" t="s">
        <v>72</v>
      </c>
      <c r="Q173" s="55"/>
      <c r="R173" s="75">
        <f>MIN(Rules!$E$2,(MAX(H173/N173,N173/H173)))</f>
        <v>2</v>
      </c>
      <c r="S173" s="75">
        <f>VLOOKUP(B173,Rules!A:B,2,FALSE)</f>
        <v>60</v>
      </c>
      <c r="T173" s="55"/>
      <c r="U173" s="76">
        <f>1/(10^(-(E173+(IF(P173="Y",Rules!$I$2,0))-K173)/Rules!$E$12)+1)</f>
        <v>0.2557075774</v>
      </c>
      <c r="V173" s="75">
        <f t="shared" si="6"/>
        <v>-31</v>
      </c>
      <c r="W173" s="75">
        <f t="shared" si="7"/>
        <v>31</v>
      </c>
      <c r="X173" s="55"/>
      <c r="Y173" s="55"/>
      <c r="Z173" s="55"/>
      <c r="AA173" s="77">
        <f t="shared" ref="AA173:BL173" si="177">IF($D173=AA$1,$E173+$V173,(IF($J173=AA$1,$K173+$W173,AA172)))</f>
        <v>1530</v>
      </c>
      <c r="AB173" s="77">
        <f t="shared" si="177"/>
        <v>605</v>
      </c>
      <c r="AC173" s="77">
        <f t="shared" si="177"/>
        <v>1447</v>
      </c>
      <c r="AD173" s="77">
        <f t="shared" si="177"/>
        <v>377</v>
      </c>
      <c r="AE173" s="77">
        <f t="shared" si="177"/>
        <v>2171</v>
      </c>
      <c r="AF173" s="77">
        <f t="shared" si="177"/>
        <v>2183</v>
      </c>
      <c r="AG173" s="77">
        <f t="shared" si="177"/>
        <v>1222</v>
      </c>
      <c r="AH173" s="77">
        <f t="shared" si="177"/>
        <v>1086</v>
      </c>
      <c r="AI173" s="77">
        <f t="shared" si="177"/>
        <v>1207</v>
      </c>
      <c r="AJ173" s="77">
        <f t="shared" si="177"/>
        <v>1854</v>
      </c>
      <c r="AK173" s="77">
        <f t="shared" si="177"/>
        <v>549</v>
      </c>
      <c r="AL173" s="77">
        <f t="shared" si="177"/>
        <v>717</v>
      </c>
      <c r="AM173" s="77">
        <f t="shared" si="177"/>
        <v>2086</v>
      </c>
      <c r="AN173" s="77">
        <f t="shared" si="177"/>
        <v>1335</v>
      </c>
      <c r="AO173" s="77">
        <f t="shared" si="177"/>
        <v>1340</v>
      </c>
      <c r="AP173" s="77">
        <f t="shared" si="177"/>
        <v>2186</v>
      </c>
      <c r="AQ173" s="77">
        <f t="shared" si="177"/>
        <v>136</v>
      </c>
      <c r="AR173" s="77">
        <f t="shared" si="177"/>
        <v>1650</v>
      </c>
      <c r="AS173" s="77">
        <f t="shared" si="177"/>
        <v>228</v>
      </c>
      <c r="AT173" s="77">
        <f t="shared" si="177"/>
        <v>2367</v>
      </c>
      <c r="AU173" s="77">
        <f t="shared" si="177"/>
        <v>981</v>
      </c>
      <c r="AV173" s="77">
        <f t="shared" si="177"/>
        <v>422</v>
      </c>
      <c r="AW173" s="77">
        <f t="shared" si="177"/>
        <v>435</v>
      </c>
      <c r="AX173" s="77">
        <f t="shared" si="177"/>
        <v>913</v>
      </c>
      <c r="AY173" s="77">
        <f t="shared" si="177"/>
        <v>1102</v>
      </c>
      <c r="AZ173" s="77">
        <f t="shared" si="177"/>
        <v>413</v>
      </c>
      <c r="BA173" s="77">
        <f t="shared" si="177"/>
        <v>0</v>
      </c>
      <c r="BB173" s="77">
        <f t="shared" si="177"/>
        <v>1529</v>
      </c>
      <c r="BC173" s="77">
        <f t="shared" si="177"/>
        <v>798</v>
      </c>
      <c r="BD173" s="77">
        <f t="shared" si="177"/>
        <v>716</v>
      </c>
      <c r="BE173" s="77">
        <f t="shared" si="177"/>
        <v>638</v>
      </c>
      <c r="BF173" s="77">
        <f t="shared" si="177"/>
        <v>1991</v>
      </c>
      <c r="BG173" s="77">
        <f t="shared" si="177"/>
        <v>885</v>
      </c>
      <c r="BH173" s="77">
        <f t="shared" si="177"/>
        <v>237</v>
      </c>
      <c r="BI173" s="77">
        <f t="shared" si="177"/>
        <v>1926</v>
      </c>
      <c r="BJ173" s="77">
        <f t="shared" si="177"/>
        <v>1459</v>
      </c>
      <c r="BK173" s="77">
        <f t="shared" si="177"/>
        <v>1891</v>
      </c>
      <c r="BL173" s="77">
        <f t="shared" si="177"/>
        <v>822</v>
      </c>
    </row>
    <row r="174" ht="13.5" customHeight="1">
      <c r="A174" s="80">
        <v>45431.0</v>
      </c>
      <c r="B174" s="62" t="s">
        <v>74</v>
      </c>
      <c r="C174" s="55"/>
      <c r="D174" s="69" t="s">
        <v>27</v>
      </c>
      <c r="E174" s="70">
        <f t="shared" si="2"/>
        <v>1529</v>
      </c>
      <c r="F174" s="71">
        <v>3.0</v>
      </c>
      <c r="G174" s="71">
        <v>24.0</v>
      </c>
      <c r="H174" s="72">
        <f t="shared" si="3"/>
        <v>33</v>
      </c>
      <c r="I174" s="55"/>
      <c r="J174" s="73" t="s">
        <v>34</v>
      </c>
      <c r="K174" s="70">
        <f t="shared" si="4"/>
        <v>1335</v>
      </c>
      <c r="L174" s="74">
        <v>0.0</v>
      </c>
      <c r="M174" s="74">
        <v>15.0</v>
      </c>
      <c r="N174" s="72">
        <f t="shared" si="5"/>
        <v>15</v>
      </c>
      <c r="O174" s="55"/>
      <c r="P174" s="62" t="s">
        <v>72</v>
      </c>
      <c r="Q174" s="55"/>
      <c r="R174" s="75">
        <f>MIN(Rules!$E$2,(MAX(H174/N174,N174/H174)))</f>
        <v>2</v>
      </c>
      <c r="S174" s="75">
        <f>VLOOKUP(B174,Rules!A:B,2,FALSE)</f>
        <v>50</v>
      </c>
      <c r="T174" s="55"/>
      <c r="U174" s="76">
        <f>1/(10^(-(E174+(IF(P174="Y",Rules!$I$2,0))-K174)/Rules!$E$12)+1)</f>
        <v>0.8297954879</v>
      </c>
      <c r="V174" s="75">
        <f t="shared" si="6"/>
        <v>17</v>
      </c>
      <c r="W174" s="75">
        <f t="shared" si="7"/>
        <v>-17</v>
      </c>
      <c r="X174" s="55"/>
      <c r="Y174" s="55"/>
      <c r="Z174" s="55"/>
      <c r="AA174" s="77">
        <f t="shared" ref="AA174:BL174" si="178">IF($D174=AA$1,$E174+$V174,(IF($J174=AA$1,$K174+$W174,AA173)))</f>
        <v>1530</v>
      </c>
      <c r="AB174" s="77">
        <f t="shared" si="178"/>
        <v>605</v>
      </c>
      <c r="AC174" s="77">
        <f t="shared" si="178"/>
        <v>1447</v>
      </c>
      <c r="AD174" s="77">
        <f t="shared" si="178"/>
        <v>377</v>
      </c>
      <c r="AE174" s="77">
        <f t="shared" si="178"/>
        <v>2171</v>
      </c>
      <c r="AF174" s="77">
        <f t="shared" si="178"/>
        <v>2183</v>
      </c>
      <c r="AG174" s="77">
        <f t="shared" si="178"/>
        <v>1222</v>
      </c>
      <c r="AH174" s="77">
        <f t="shared" si="178"/>
        <v>1086</v>
      </c>
      <c r="AI174" s="77">
        <f t="shared" si="178"/>
        <v>1207</v>
      </c>
      <c r="AJ174" s="77">
        <f t="shared" si="178"/>
        <v>1854</v>
      </c>
      <c r="AK174" s="77">
        <f t="shared" si="178"/>
        <v>549</v>
      </c>
      <c r="AL174" s="77">
        <f t="shared" si="178"/>
        <v>717</v>
      </c>
      <c r="AM174" s="77">
        <f t="shared" si="178"/>
        <v>2086</v>
      </c>
      <c r="AN174" s="77">
        <f t="shared" si="178"/>
        <v>1318</v>
      </c>
      <c r="AO174" s="77">
        <f t="shared" si="178"/>
        <v>1340</v>
      </c>
      <c r="AP174" s="77">
        <f t="shared" si="178"/>
        <v>2186</v>
      </c>
      <c r="AQ174" s="77">
        <f t="shared" si="178"/>
        <v>136</v>
      </c>
      <c r="AR174" s="77">
        <f t="shared" si="178"/>
        <v>1650</v>
      </c>
      <c r="AS174" s="77">
        <f t="shared" si="178"/>
        <v>228</v>
      </c>
      <c r="AT174" s="77">
        <f t="shared" si="178"/>
        <v>2367</v>
      </c>
      <c r="AU174" s="77">
        <f t="shared" si="178"/>
        <v>981</v>
      </c>
      <c r="AV174" s="77">
        <f t="shared" si="178"/>
        <v>422</v>
      </c>
      <c r="AW174" s="77">
        <f t="shared" si="178"/>
        <v>435</v>
      </c>
      <c r="AX174" s="77">
        <f t="shared" si="178"/>
        <v>913</v>
      </c>
      <c r="AY174" s="77">
        <f t="shared" si="178"/>
        <v>1102</v>
      </c>
      <c r="AZ174" s="77">
        <f t="shared" si="178"/>
        <v>413</v>
      </c>
      <c r="BA174" s="77">
        <f t="shared" si="178"/>
        <v>0</v>
      </c>
      <c r="BB174" s="77">
        <f t="shared" si="178"/>
        <v>1546</v>
      </c>
      <c r="BC174" s="77">
        <f t="shared" si="178"/>
        <v>798</v>
      </c>
      <c r="BD174" s="77">
        <f t="shared" si="178"/>
        <v>716</v>
      </c>
      <c r="BE174" s="77">
        <f t="shared" si="178"/>
        <v>638</v>
      </c>
      <c r="BF174" s="77">
        <f t="shared" si="178"/>
        <v>1991</v>
      </c>
      <c r="BG174" s="77">
        <f t="shared" si="178"/>
        <v>885</v>
      </c>
      <c r="BH174" s="77">
        <f t="shared" si="178"/>
        <v>237</v>
      </c>
      <c r="BI174" s="77">
        <f t="shared" si="178"/>
        <v>1926</v>
      </c>
      <c r="BJ174" s="77">
        <f t="shared" si="178"/>
        <v>1459</v>
      </c>
      <c r="BK174" s="77">
        <f t="shared" si="178"/>
        <v>1891</v>
      </c>
      <c r="BL174" s="77">
        <f t="shared" si="178"/>
        <v>822</v>
      </c>
    </row>
    <row r="175" ht="13.5" customHeight="1">
      <c r="A175" s="80">
        <v>45437.0</v>
      </c>
      <c r="B175" s="68" t="s">
        <v>74</v>
      </c>
      <c r="C175" s="55"/>
      <c r="D175" s="69" t="s">
        <v>34</v>
      </c>
      <c r="E175" s="70">
        <f t="shared" si="2"/>
        <v>1318</v>
      </c>
      <c r="F175" s="71">
        <v>3.0</v>
      </c>
      <c r="G175" s="71">
        <v>13.0</v>
      </c>
      <c r="H175" s="72">
        <f t="shared" si="3"/>
        <v>22</v>
      </c>
      <c r="I175" s="55"/>
      <c r="J175" s="73" t="s">
        <v>38</v>
      </c>
      <c r="K175" s="70">
        <f t="shared" si="4"/>
        <v>1102</v>
      </c>
      <c r="L175" s="74">
        <v>1.0</v>
      </c>
      <c r="M175" s="74">
        <v>10.0</v>
      </c>
      <c r="N175" s="72">
        <f t="shared" si="5"/>
        <v>13</v>
      </c>
      <c r="O175" s="55"/>
      <c r="P175" s="62" t="s">
        <v>72</v>
      </c>
      <c r="Q175" s="55"/>
      <c r="R175" s="75">
        <f>MIN(Rules!$E$2,(MAX(H175/N175,N175/H175)))</f>
        <v>1.692307692</v>
      </c>
      <c r="S175" s="75">
        <f>VLOOKUP(B175,Rules!A:B,2,FALSE)</f>
        <v>50</v>
      </c>
      <c r="T175" s="55"/>
      <c r="U175" s="76">
        <f>1/(10^(-(E175+(IF(P175="Y",Rules!$I$2,0))-K175)/Rules!$E$12)+1)</f>
        <v>0.8436304316</v>
      </c>
      <c r="V175" s="75">
        <f t="shared" si="6"/>
        <v>13</v>
      </c>
      <c r="W175" s="75">
        <f t="shared" si="7"/>
        <v>-13</v>
      </c>
      <c r="X175" s="55"/>
      <c r="Y175" s="55"/>
      <c r="Z175" s="55"/>
      <c r="AA175" s="77">
        <f t="shared" ref="AA175:BL175" si="179">IF($D175=AA$1,$E175+$V175,(IF($J175=AA$1,$K175+$W175,AA174)))</f>
        <v>1530</v>
      </c>
      <c r="AB175" s="77">
        <f t="shared" si="179"/>
        <v>605</v>
      </c>
      <c r="AC175" s="77">
        <f t="shared" si="179"/>
        <v>1447</v>
      </c>
      <c r="AD175" s="77">
        <f t="shared" si="179"/>
        <v>377</v>
      </c>
      <c r="AE175" s="77">
        <f t="shared" si="179"/>
        <v>2171</v>
      </c>
      <c r="AF175" s="77">
        <f t="shared" si="179"/>
        <v>2183</v>
      </c>
      <c r="AG175" s="77">
        <f t="shared" si="179"/>
        <v>1222</v>
      </c>
      <c r="AH175" s="77">
        <f t="shared" si="179"/>
        <v>1086</v>
      </c>
      <c r="AI175" s="77">
        <f t="shared" si="179"/>
        <v>1207</v>
      </c>
      <c r="AJ175" s="77">
        <f t="shared" si="179"/>
        <v>1854</v>
      </c>
      <c r="AK175" s="77">
        <f t="shared" si="179"/>
        <v>549</v>
      </c>
      <c r="AL175" s="77">
        <f t="shared" si="179"/>
        <v>717</v>
      </c>
      <c r="AM175" s="77">
        <f t="shared" si="179"/>
        <v>2086</v>
      </c>
      <c r="AN175" s="77">
        <f t="shared" si="179"/>
        <v>1331</v>
      </c>
      <c r="AO175" s="77">
        <f t="shared" si="179"/>
        <v>1340</v>
      </c>
      <c r="AP175" s="77">
        <f t="shared" si="179"/>
        <v>2186</v>
      </c>
      <c r="AQ175" s="77">
        <f t="shared" si="179"/>
        <v>136</v>
      </c>
      <c r="AR175" s="77">
        <f t="shared" si="179"/>
        <v>1650</v>
      </c>
      <c r="AS175" s="77">
        <f t="shared" si="179"/>
        <v>228</v>
      </c>
      <c r="AT175" s="77">
        <f t="shared" si="179"/>
        <v>2367</v>
      </c>
      <c r="AU175" s="77">
        <f t="shared" si="179"/>
        <v>981</v>
      </c>
      <c r="AV175" s="77">
        <f t="shared" si="179"/>
        <v>422</v>
      </c>
      <c r="AW175" s="77">
        <f t="shared" si="179"/>
        <v>435</v>
      </c>
      <c r="AX175" s="77">
        <f t="shared" si="179"/>
        <v>913</v>
      </c>
      <c r="AY175" s="77">
        <f t="shared" si="179"/>
        <v>1089</v>
      </c>
      <c r="AZ175" s="77">
        <f t="shared" si="179"/>
        <v>413</v>
      </c>
      <c r="BA175" s="77">
        <f t="shared" si="179"/>
        <v>0</v>
      </c>
      <c r="BB175" s="77">
        <f t="shared" si="179"/>
        <v>1546</v>
      </c>
      <c r="BC175" s="77">
        <f t="shared" si="179"/>
        <v>798</v>
      </c>
      <c r="BD175" s="77">
        <f t="shared" si="179"/>
        <v>716</v>
      </c>
      <c r="BE175" s="77">
        <f t="shared" si="179"/>
        <v>638</v>
      </c>
      <c r="BF175" s="77">
        <f t="shared" si="179"/>
        <v>1991</v>
      </c>
      <c r="BG175" s="77">
        <f t="shared" si="179"/>
        <v>885</v>
      </c>
      <c r="BH175" s="77">
        <f t="shared" si="179"/>
        <v>237</v>
      </c>
      <c r="BI175" s="77">
        <f t="shared" si="179"/>
        <v>1926</v>
      </c>
      <c r="BJ175" s="77">
        <f t="shared" si="179"/>
        <v>1459</v>
      </c>
      <c r="BK175" s="77">
        <f t="shared" si="179"/>
        <v>1891</v>
      </c>
      <c r="BL175" s="77">
        <f t="shared" si="179"/>
        <v>822</v>
      </c>
    </row>
    <row r="176" ht="13.5" customHeight="1">
      <c r="A176" s="80">
        <v>45437.0</v>
      </c>
      <c r="B176" s="68" t="s">
        <v>74</v>
      </c>
      <c r="C176" s="55"/>
      <c r="D176" s="69" t="s">
        <v>33</v>
      </c>
      <c r="E176" s="70">
        <f t="shared" si="2"/>
        <v>1207</v>
      </c>
      <c r="F176" s="71">
        <v>3.0</v>
      </c>
      <c r="G176" s="71">
        <v>25.0</v>
      </c>
      <c r="H176" s="72">
        <f t="shared" si="3"/>
        <v>34</v>
      </c>
      <c r="I176" s="55"/>
      <c r="J176" s="73" t="s">
        <v>27</v>
      </c>
      <c r="K176" s="70">
        <f t="shared" si="4"/>
        <v>1546</v>
      </c>
      <c r="L176" s="74">
        <v>5.0</v>
      </c>
      <c r="M176" s="74">
        <v>23.0</v>
      </c>
      <c r="N176" s="72">
        <f t="shared" si="5"/>
        <v>38</v>
      </c>
      <c r="O176" s="55"/>
      <c r="P176" s="62" t="s">
        <v>72</v>
      </c>
      <c r="Q176" s="55"/>
      <c r="R176" s="75">
        <f>MIN(Rules!$E$2,(MAX(H176/N176,N176/H176)))</f>
        <v>1.117647059</v>
      </c>
      <c r="S176" s="75">
        <f>VLOOKUP(B176,Rules!A:B,2,FALSE)</f>
        <v>50</v>
      </c>
      <c r="T176" s="55"/>
      <c r="U176" s="76">
        <f>1/(10^(-(E176+(IF(P176="Y",Rules!$I$2,0))-K176)/Rules!$E$12)+1)</f>
        <v>0.2951758278</v>
      </c>
      <c r="V176" s="75">
        <f t="shared" si="6"/>
        <v>-16</v>
      </c>
      <c r="W176" s="75">
        <f t="shared" si="7"/>
        <v>16</v>
      </c>
      <c r="X176" s="55"/>
      <c r="Y176" s="55"/>
      <c r="Z176" s="55"/>
      <c r="AA176" s="77">
        <f t="shared" ref="AA176:BL176" si="180">IF($D176=AA$1,$E176+$V176,(IF($J176=AA$1,$K176+$W176,AA175)))</f>
        <v>1530</v>
      </c>
      <c r="AB176" s="77">
        <f t="shared" si="180"/>
        <v>605</v>
      </c>
      <c r="AC176" s="77">
        <f t="shared" si="180"/>
        <v>1447</v>
      </c>
      <c r="AD176" s="77">
        <f t="shared" si="180"/>
        <v>377</v>
      </c>
      <c r="AE176" s="77">
        <f t="shared" si="180"/>
        <v>2171</v>
      </c>
      <c r="AF176" s="77">
        <f t="shared" si="180"/>
        <v>2183</v>
      </c>
      <c r="AG176" s="77">
        <f t="shared" si="180"/>
        <v>1222</v>
      </c>
      <c r="AH176" s="77">
        <f t="shared" si="180"/>
        <v>1086</v>
      </c>
      <c r="AI176" s="77">
        <f t="shared" si="180"/>
        <v>1191</v>
      </c>
      <c r="AJ176" s="77">
        <f t="shared" si="180"/>
        <v>1854</v>
      </c>
      <c r="AK176" s="77">
        <f t="shared" si="180"/>
        <v>549</v>
      </c>
      <c r="AL176" s="77">
        <f t="shared" si="180"/>
        <v>717</v>
      </c>
      <c r="AM176" s="77">
        <f t="shared" si="180"/>
        <v>2086</v>
      </c>
      <c r="AN176" s="77">
        <f t="shared" si="180"/>
        <v>1331</v>
      </c>
      <c r="AO176" s="77">
        <f t="shared" si="180"/>
        <v>1340</v>
      </c>
      <c r="AP176" s="77">
        <f t="shared" si="180"/>
        <v>2186</v>
      </c>
      <c r="AQ176" s="77">
        <f t="shared" si="180"/>
        <v>136</v>
      </c>
      <c r="AR176" s="77">
        <f t="shared" si="180"/>
        <v>1650</v>
      </c>
      <c r="AS176" s="77">
        <f t="shared" si="180"/>
        <v>228</v>
      </c>
      <c r="AT176" s="77">
        <f t="shared" si="180"/>
        <v>2367</v>
      </c>
      <c r="AU176" s="77">
        <f t="shared" si="180"/>
        <v>981</v>
      </c>
      <c r="AV176" s="77">
        <f t="shared" si="180"/>
        <v>422</v>
      </c>
      <c r="AW176" s="77">
        <f t="shared" si="180"/>
        <v>435</v>
      </c>
      <c r="AX176" s="77">
        <f t="shared" si="180"/>
        <v>913</v>
      </c>
      <c r="AY176" s="77">
        <f t="shared" si="180"/>
        <v>1089</v>
      </c>
      <c r="AZ176" s="77">
        <f t="shared" si="180"/>
        <v>413</v>
      </c>
      <c r="BA176" s="77">
        <f t="shared" si="180"/>
        <v>0</v>
      </c>
      <c r="BB176" s="77">
        <f t="shared" si="180"/>
        <v>1562</v>
      </c>
      <c r="BC176" s="77">
        <f t="shared" si="180"/>
        <v>798</v>
      </c>
      <c r="BD176" s="77">
        <f t="shared" si="180"/>
        <v>716</v>
      </c>
      <c r="BE176" s="77">
        <f t="shared" si="180"/>
        <v>638</v>
      </c>
      <c r="BF176" s="77">
        <f t="shared" si="180"/>
        <v>1991</v>
      </c>
      <c r="BG176" s="77">
        <f t="shared" si="180"/>
        <v>885</v>
      </c>
      <c r="BH176" s="77">
        <f t="shared" si="180"/>
        <v>237</v>
      </c>
      <c r="BI176" s="77">
        <f t="shared" si="180"/>
        <v>1926</v>
      </c>
      <c r="BJ176" s="77">
        <f t="shared" si="180"/>
        <v>1459</v>
      </c>
      <c r="BK176" s="77">
        <f t="shared" si="180"/>
        <v>1891</v>
      </c>
      <c r="BL176" s="77">
        <f t="shared" si="180"/>
        <v>822</v>
      </c>
    </row>
    <row r="177" ht="13.5" customHeight="1">
      <c r="A177" s="80">
        <v>45437.0</v>
      </c>
      <c r="B177" s="68" t="s">
        <v>74</v>
      </c>
      <c r="C177" s="55"/>
      <c r="D177" s="69" t="s">
        <v>32</v>
      </c>
      <c r="E177" s="70">
        <f t="shared" si="2"/>
        <v>1459</v>
      </c>
      <c r="F177" s="71">
        <v>2.0</v>
      </c>
      <c r="G177" s="71">
        <v>26.0</v>
      </c>
      <c r="H177" s="72">
        <f t="shared" si="3"/>
        <v>32</v>
      </c>
      <c r="I177" s="55"/>
      <c r="J177" s="73" t="s">
        <v>31</v>
      </c>
      <c r="K177" s="70">
        <f t="shared" si="4"/>
        <v>1650</v>
      </c>
      <c r="L177" s="74">
        <v>0.0</v>
      </c>
      <c r="M177" s="74">
        <v>16.0</v>
      </c>
      <c r="N177" s="72">
        <f t="shared" si="5"/>
        <v>16</v>
      </c>
      <c r="O177" s="55"/>
      <c r="P177" s="62" t="s">
        <v>72</v>
      </c>
      <c r="Q177" s="55"/>
      <c r="R177" s="75">
        <f>MIN(Rules!$E$2,(MAX(H177/N177,N177/H177)))</f>
        <v>2</v>
      </c>
      <c r="S177" s="75">
        <f>VLOOKUP(B177,Rules!A:B,2,FALSE)</f>
        <v>50</v>
      </c>
      <c r="T177" s="55"/>
      <c r="U177" s="76">
        <f>1/(10^(-(E177+(IF(P177="Y",Rules!$I$2,0))-K177)/Rules!$E$12)+1)</f>
        <v>0.4529367395</v>
      </c>
      <c r="V177" s="75">
        <f t="shared" si="6"/>
        <v>55</v>
      </c>
      <c r="W177" s="75">
        <f t="shared" si="7"/>
        <v>-55</v>
      </c>
      <c r="X177" s="55"/>
      <c r="Y177" s="55"/>
      <c r="Z177" s="55"/>
      <c r="AA177" s="77">
        <f t="shared" ref="AA177:BL177" si="181">IF($D177=AA$1,$E177+$V177,(IF($J177=AA$1,$K177+$W177,AA176)))</f>
        <v>1530</v>
      </c>
      <c r="AB177" s="77">
        <f t="shared" si="181"/>
        <v>605</v>
      </c>
      <c r="AC177" s="77">
        <f t="shared" si="181"/>
        <v>1447</v>
      </c>
      <c r="AD177" s="77">
        <f t="shared" si="181"/>
        <v>377</v>
      </c>
      <c r="AE177" s="77">
        <f t="shared" si="181"/>
        <v>2171</v>
      </c>
      <c r="AF177" s="77">
        <f t="shared" si="181"/>
        <v>2183</v>
      </c>
      <c r="AG177" s="77">
        <f t="shared" si="181"/>
        <v>1222</v>
      </c>
      <c r="AH177" s="77">
        <f t="shared" si="181"/>
        <v>1086</v>
      </c>
      <c r="AI177" s="77">
        <f t="shared" si="181"/>
        <v>1191</v>
      </c>
      <c r="AJ177" s="77">
        <f t="shared" si="181"/>
        <v>1854</v>
      </c>
      <c r="AK177" s="77">
        <f t="shared" si="181"/>
        <v>549</v>
      </c>
      <c r="AL177" s="77">
        <f t="shared" si="181"/>
        <v>717</v>
      </c>
      <c r="AM177" s="77">
        <f t="shared" si="181"/>
        <v>2086</v>
      </c>
      <c r="AN177" s="77">
        <f t="shared" si="181"/>
        <v>1331</v>
      </c>
      <c r="AO177" s="77">
        <f t="shared" si="181"/>
        <v>1340</v>
      </c>
      <c r="AP177" s="77">
        <f t="shared" si="181"/>
        <v>2186</v>
      </c>
      <c r="AQ177" s="77">
        <f t="shared" si="181"/>
        <v>136</v>
      </c>
      <c r="AR177" s="77">
        <f t="shared" si="181"/>
        <v>1595</v>
      </c>
      <c r="AS177" s="77">
        <f t="shared" si="181"/>
        <v>228</v>
      </c>
      <c r="AT177" s="77">
        <f t="shared" si="181"/>
        <v>2367</v>
      </c>
      <c r="AU177" s="77">
        <f t="shared" si="181"/>
        <v>981</v>
      </c>
      <c r="AV177" s="77">
        <f t="shared" si="181"/>
        <v>422</v>
      </c>
      <c r="AW177" s="77">
        <f t="shared" si="181"/>
        <v>435</v>
      </c>
      <c r="AX177" s="77">
        <f t="shared" si="181"/>
        <v>913</v>
      </c>
      <c r="AY177" s="77">
        <f t="shared" si="181"/>
        <v>1089</v>
      </c>
      <c r="AZ177" s="77">
        <f t="shared" si="181"/>
        <v>413</v>
      </c>
      <c r="BA177" s="77">
        <f t="shared" si="181"/>
        <v>0</v>
      </c>
      <c r="BB177" s="77">
        <f t="shared" si="181"/>
        <v>1562</v>
      </c>
      <c r="BC177" s="77">
        <f t="shared" si="181"/>
        <v>798</v>
      </c>
      <c r="BD177" s="77">
        <f t="shared" si="181"/>
        <v>716</v>
      </c>
      <c r="BE177" s="77">
        <f t="shared" si="181"/>
        <v>638</v>
      </c>
      <c r="BF177" s="77">
        <f t="shared" si="181"/>
        <v>1991</v>
      </c>
      <c r="BG177" s="77">
        <f t="shared" si="181"/>
        <v>885</v>
      </c>
      <c r="BH177" s="77">
        <f t="shared" si="181"/>
        <v>237</v>
      </c>
      <c r="BI177" s="77">
        <f t="shared" si="181"/>
        <v>1926</v>
      </c>
      <c r="BJ177" s="77">
        <f t="shared" si="181"/>
        <v>1514</v>
      </c>
      <c r="BK177" s="77">
        <f t="shared" si="181"/>
        <v>1891</v>
      </c>
      <c r="BL177" s="77">
        <f t="shared" si="181"/>
        <v>822</v>
      </c>
    </row>
    <row r="178" ht="13.5" customHeight="1">
      <c r="A178" s="80">
        <v>45438.0</v>
      </c>
      <c r="B178" s="62" t="s">
        <v>75</v>
      </c>
      <c r="C178" s="55"/>
      <c r="D178" s="69" t="s">
        <v>22</v>
      </c>
      <c r="E178" s="70">
        <f t="shared" si="2"/>
        <v>2186</v>
      </c>
      <c r="F178" s="71">
        <v>1.0</v>
      </c>
      <c r="G178" s="71">
        <v>24.0</v>
      </c>
      <c r="H178" s="72">
        <f t="shared" si="3"/>
        <v>27</v>
      </c>
      <c r="I178" s="55"/>
      <c r="J178" s="73" t="s">
        <v>24</v>
      </c>
      <c r="K178" s="70">
        <f t="shared" si="4"/>
        <v>1891</v>
      </c>
      <c r="L178" s="74">
        <v>4.0</v>
      </c>
      <c r="M178" s="74">
        <v>20.0</v>
      </c>
      <c r="N178" s="72">
        <f t="shared" si="5"/>
        <v>32</v>
      </c>
      <c r="O178" s="55"/>
      <c r="P178" s="62" t="s">
        <v>72</v>
      </c>
      <c r="Q178" s="55"/>
      <c r="R178" s="75">
        <f>MIN(Rules!$E$2,(MAX(H178/N178,N178/H178)))</f>
        <v>1.185185185</v>
      </c>
      <c r="S178" s="75">
        <f>VLOOKUP(B178,Rules!A:B,2,FALSE)</f>
        <v>60</v>
      </c>
      <c r="T178" s="55"/>
      <c r="U178" s="76">
        <f>1/(10^(-(E178+(IF(P178="Y",Rules!$I$2,0))-K178)/Rules!$E$12)+1)</f>
        <v>0.8858769426</v>
      </c>
      <c r="V178" s="75">
        <f t="shared" si="6"/>
        <v>-63</v>
      </c>
      <c r="W178" s="75">
        <f t="shared" si="7"/>
        <v>63</v>
      </c>
      <c r="X178" s="55"/>
      <c r="Y178" s="55"/>
      <c r="Z178" s="55"/>
      <c r="AA178" s="77">
        <f t="shared" ref="AA178:BL178" si="182">IF($D178=AA$1,$E178+$V178,(IF($J178=AA$1,$K178+$W178,AA177)))</f>
        <v>1530</v>
      </c>
      <c r="AB178" s="77">
        <f t="shared" si="182"/>
        <v>605</v>
      </c>
      <c r="AC178" s="77">
        <f t="shared" si="182"/>
        <v>1447</v>
      </c>
      <c r="AD178" s="77">
        <f t="shared" si="182"/>
        <v>377</v>
      </c>
      <c r="AE178" s="77">
        <f t="shared" si="182"/>
        <v>2171</v>
      </c>
      <c r="AF178" s="77">
        <f t="shared" si="182"/>
        <v>2183</v>
      </c>
      <c r="AG178" s="77">
        <f t="shared" si="182"/>
        <v>1222</v>
      </c>
      <c r="AH178" s="77">
        <f t="shared" si="182"/>
        <v>1086</v>
      </c>
      <c r="AI178" s="77">
        <f t="shared" si="182"/>
        <v>1191</v>
      </c>
      <c r="AJ178" s="77">
        <f t="shared" si="182"/>
        <v>1854</v>
      </c>
      <c r="AK178" s="77">
        <f t="shared" si="182"/>
        <v>549</v>
      </c>
      <c r="AL178" s="77">
        <f t="shared" si="182"/>
        <v>717</v>
      </c>
      <c r="AM178" s="77">
        <f t="shared" si="182"/>
        <v>2086</v>
      </c>
      <c r="AN178" s="77">
        <f t="shared" si="182"/>
        <v>1331</v>
      </c>
      <c r="AO178" s="77">
        <f t="shared" si="182"/>
        <v>1340</v>
      </c>
      <c r="AP178" s="77">
        <f t="shared" si="182"/>
        <v>2123</v>
      </c>
      <c r="AQ178" s="77">
        <f t="shared" si="182"/>
        <v>136</v>
      </c>
      <c r="AR178" s="77">
        <f t="shared" si="182"/>
        <v>1595</v>
      </c>
      <c r="AS178" s="77">
        <f t="shared" si="182"/>
        <v>228</v>
      </c>
      <c r="AT178" s="77">
        <f t="shared" si="182"/>
        <v>2367</v>
      </c>
      <c r="AU178" s="77">
        <f t="shared" si="182"/>
        <v>981</v>
      </c>
      <c r="AV178" s="77">
        <f t="shared" si="182"/>
        <v>422</v>
      </c>
      <c r="AW178" s="77">
        <f t="shared" si="182"/>
        <v>435</v>
      </c>
      <c r="AX178" s="77">
        <f t="shared" si="182"/>
        <v>913</v>
      </c>
      <c r="AY178" s="77">
        <f t="shared" si="182"/>
        <v>1089</v>
      </c>
      <c r="AZ178" s="77">
        <f t="shared" si="182"/>
        <v>413</v>
      </c>
      <c r="BA178" s="77">
        <f t="shared" si="182"/>
        <v>0</v>
      </c>
      <c r="BB178" s="77">
        <f t="shared" si="182"/>
        <v>1562</v>
      </c>
      <c r="BC178" s="77">
        <f t="shared" si="182"/>
        <v>798</v>
      </c>
      <c r="BD178" s="77">
        <f t="shared" si="182"/>
        <v>716</v>
      </c>
      <c r="BE178" s="77">
        <f t="shared" si="182"/>
        <v>638</v>
      </c>
      <c r="BF178" s="77">
        <f t="shared" si="182"/>
        <v>1991</v>
      </c>
      <c r="BG178" s="77">
        <f t="shared" si="182"/>
        <v>885</v>
      </c>
      <c r="BH178" s="77">
        <f t="shared" si="182"/>
        <v>237</v>
      </c>
      <c r="BI178" s="77">
        <f t="shared" si="182"/>
        <v>1926</v>
      </c>
      <c r="BJ178" s="77">
        <f t="shared" si="182"/>
        <v>1514</v>
      </c>
      <c r="BK178" s="77">
        <f t="shared" si="182"/>
        <v>1954</v>
      </c>
      <c r="BL178" s="77">
        <f t="shared" si="182"/>
        <v>822</v>
      </c>
    </row>
    <row r="179" ht="13.5" customHeight="1">
      <c r="A179" s="80">
        <v>45438.0</v>
      </c>
      <c r="B179" s="62" t="s">
        <v>75</v>
      </c>
      <c r="C179" s="55"/>
      <c r="D179" s="69" t="s">
        <v>23</v>
      </c>
      <c r="E179" s="70">
        <f t="shared" si="2"/>
        <v>2086</v>
      </c>
      <c r="F179" s="71">
        <v>1.0</v>
      </c>
      <c r="G179" s="71">
        <v>24.0</v>
      </c>
      <c r="H179" s="72">
        <f t="shared" si="3"/>
        <v>27</v>
      </c>
      <c r="I179" s="55"/>
      <c r="J179" s="73" t="s">
        <v>26</v>
      </c>
      <c r="K179" s="70">
        <f t="shared" si="4"/>
        <v>1854</v>
      </c>
      <c r="L179" s="74">
        <v>2.0</v>
      </c>
      <c r="M179" s="74">
        <v>26.0</v>
      </c>
      <c r="N179" s="72">
        <f t="shared" si="5"/>
        <v>32</v>
      </c>
      <c r="O179" s="55"/>
      <c r="P179" s="62" t="s">
        <v>72</v>
      </c>
      <c r="Q179" s="55"/>
      <c r="R179" s="75">
        <f>MIN(Rules!$E$2,(MAX(H179/N179,N179/H179)))</f>
        <v>1.185185185</v>
      </c>
      <c r="S179" s="75">
        <f>VLOOKUP(B179,Rules!A:B,2,FALSE)</f>
        <v>60</v>
      </c>
      <c r="T179" s="55"/>
      <c r="U179" s="76">
        <f>1/(10^(-(E179+(IF(P179="Y",Rules!$I$2,0))-K179)/Rules!$E$12)+1)</f>
        <v>0.853106306</v>
      </c>
      <c r="V179" s="75">
        <f t="shared" si="6"/>
        <v>-61</v>
      </c>
      <c r="W179" s="75">
        <f t="shared" si="7"/>
        <v>61</v>
      </c>
      <c r="X179" s="55"/>
      <c r="Y179" s="55"/>
      <c r="Z179" s="55"/>
      <c r="AA179" s="77">
        <f t="shared" ref="AA179:BL179" si="183">IF($D179=AA$1,$E179+$V179,(IF($J179=AA$1,$K179+$W179,AA178)))</f>
        <v>1530</v>
      </c>
      <c r="AB179" s="77">
        <f t="shared" si="183"/>
        <v>605</v>
      </c>
      <c r="AC179" s="77">
        <f t="shared" si="183"/>
        <v>1447</v>
      </c>
      <c r="AD179" s="77">
        <f t="shared" si="183"/>
        <v>377</v>
      </c>
      <c r="AE179" s="77">
        <f t="shared" si="183"/>
        <v>2171</v>
      </c>
      <c r="AF179" s="77">
        <f t="shared" si="183"/>
        <v>2183</v>
      </c>
      <c r="AG179" s="77">
        <f t="shared" si="183"/>
        <v>1222</v>
      </c>
      <c r="AH179" s="77">
        <f t="shared" si="183"/>
        <v>1086</v>
      </c>
      <c r="AI179" s="77">
        <f t="shared" si="183"/>
        <v>1191</v>
      </c>
      <c r="AJ179" s="77">
        <f t="shared" si="183"/>
        <v>1915</v>
      </c>
      <c r="AK179" s="77">
        <f t="shared" si="183"/>
        <v>549</v>
      </c>
      <c r="AL179" s="77">
        <f t="shared" si="183"/>
        <v>717</v>
      </c>
      <c r="AM179" s="77">
        <f t="shared" si="183"/>
        <v>2025</v>
      </c>
      <c r="AN179" s="77">
        <f t="shared" si="183"/>
        <v>1331</v>
      </c>
      <c r="AO179" s="77">
        <f t="shared" si="183"/>
        <v>1340</v>
      </c>
      <c r="AP179" s="77">
        <f t="shared" si="183"/>
        <v>2123</v>
      </c>
      <c r="AQ179" s="77">
        <f t="shared" si="183"/>
        <v>136</v>
      </c>
      <c r="AR179" s="77">
        <f t="shared" si="183"/>
        <v>1595</v>
      </c>
      <c r="AS179" s="77">
        <f t="shared" si="183"/>
        <v>228</v>
      </c>
      <c r="AT179" s="77">
        <f t="shared" si="183"/>
        <v>2367</v>
      </c>
      <c r="AU179" s="77">
        <f t="shared" si="183"/>
        <v>981</v>
      </c>
      <c r="AV179" s="77">
        <f t="shared" si="183"/>
        <v>422</v>
      </c>
      <c r="AW179" s="77">
        <f t="shared" si="183"/>
        <v>435</v>
      </c>
      <c r="AX179" s="77">
        <f t="shared" si="183"/>
        <v>913</v>
      </c>
      <c r="AY179" s="77">
        <f t="shared" si="183"/>
        <v>1089</v>
      </c>
      <c r="AZ179" s="77">
        <f t="shared" si="183"/>
        <v>413</v>
      </c>
      <c r="BA179" s="77">
        <f t="shared" si="183"/>
        <v>0</v>
      </c>
      <c r="BB179" s="77">
        <f t="shared" si="183"/>
        <v>1562</v>
      </c>
      <c r="BC179" s="77">
        <f t="shared" si="183"/>
        <v>798</v>
      </c>
      <c r="BD179" s="77">
        <f t="shared" si="183"/>
        <v>716</v>
      </c>
      <c r="BE179" s="77">
        <f t="shared" si="183"/>
        <v>638</v>
      </c>
      <c r="BF179" s="77">
        <f t="shared" si="183"/>
        <v>1991</v>
      </c>
      <c r="BG179" s="77">
        <f t="shared" si="183"/>
        <v>885</v>
      </c>
      <c r="BH179" s="77">
        <f t="shared" si="183"/>
        <v>237</v>
      </c>
      <c r="BI179" s="77">
        <f t="shared" si="183"/>
        <v>1926</v>
      </c>
      <c r="BJ179" s="77">
        <f t="shared" si="183"/>
        <v>1514</v>
      </c>
      <c r="BK179" s="77">
        <f t="shared" si="183"/>
        <v>1954</v>
      </c>
      <c r="BL179" s="77">
        <f t="shared" si="183"/>
        <v>822</v>
      </c>
    </row>
    <row r="180" ht="13.5" customHeight="1">
      <c r="A180" s="80">
        <v>45438.0</v>
      </c>
      <c r="B180" s="62" t="s">
        <v>75</v>
      </c>
      <c r="C180" s="55"/>
      <c r="D180" s="69" t="s">
        <v>30</v>
      </c>
      <c r="E180" s="70">
        <f t="shared" si="2"/>
        <v>1530</v>
      </c>
      <c r="F180" s="71">
        <v>4.0</v>
      </c>
      <c r="G180" s="71">
        <v>22.0</v>
      </c>
      <c r="H180" s="72">
        <f t="shared" si="3"/>
        <v>34</v>
      </c>
      <c r="I180" s="55"/>
      <c r="J180" s="73" t="s">
        <v>28</v>
      </c>
      <c r="K180" s="70">
        <f t="shared" si="4"/>
        <v>1447</v>
      </c>
      <c r="L180" s="74">
        <v>2.0</v>
      </c>
      <c r="M180" s="74">
        <v>22.0</v>
      </c>
      <c r="N180" s="72">
        <f t="shared" si="5"/>
        <v>28</v>
      </c>
      <c r="O180" s="55"/>
      <c r="P180" s="62" t="s">
        <v>72</v>
      </c>
      <c r="Q180" s="55"/>
      <c r="R180" s="75">
        <f>MIN(Rules!$E$2,(MAX(H180/N180,N180/H180)))</f>
        <v>1.214285714</v>
      </c>
      <c r="S180" s="75">
        <f>VLOOKUP(B180,Rules!A:B,2,FALSE)</f>
        <v>60</v>
      </c>
      <c r="T180" s="55"/>
      <c r="U180" s="76">
        <f>1/(10^(-(E180+(IF(P180="Y",Rules!$I$2,0))-K180)/Rules!$E$12)+1)</f>
        <v>0.7451678977</v>
      </c>
      <c r="V180" s="75">
        <f t="shared" si="6"/>
        <v>19</v>
      </c>
      <c r="W180" s="75">
        <f t="shared" si="7"/>
        <v>-19</v>
      </c>
      <c r="X180" s="55"/>
      <c r="Y180" s="55"/>
      <c r="Z180" s="55"/>
      <c r="AA180" s="77">
        <f t="shared" ref="AA180:BL180" si="184">IF($D180=AA$1,$E180+$V180,(IF($J180=AA$1,$K180+$W180,AA179)))</f>
        <v>1549</v>
      </c>
      <c r="AB180" s="77">
        <f t="shared" si="184"/>
        <v>605</v>
      </c>
      <c r="AC180" s="77">
        <f t="shared" si="184"/>
        <v>1428</v>
      </c>
      <c r="AD180" s="77">
        <f t="shared" si="184"/>
        <v>377</v>
      </c>
      <c r="AE180" s="77">
        <f t="shared" si="184"/>
        <v>2171</v>
      </c>
      <c r="AF180" s="77">
        <f t="shared" si="184"/>
        <v>2183</v>
      </c>
      <c r="AG180" s="77">
        <f t="shared" si="184"/>
        <v>1222</v>
      </c>
      <c r="AH180" s="77">
        <f t="shared" si="184"/>
        <v>1086</v>
      </c>
      <c r="AI180" s="77">
        <f t="shared" si="184"/>
        <v>1191</v>
      </c>
      <c r="AJ180" s="77">
        <f t="shared" si="184"/>
        <v>1915</v>
      </c>
      <c r="AK180" s="77">
        <f t="shared" si="184"/>
        <v>549</v>
      </c>
      <c r="AL180" s="77">
        <f t="shared" si="184"/>
        <v>717</v>
      </c>
      <c r="AM180" s="77">
        <f t="shared" si="184"/>
        <v>2025</v>
      </c>
      <c r="AN180" s="77">
        <f t="shared" si="184"/>
        <v>1331</v>
      </c>
      <c r="AO180" s="77">
        <f t="shared" si="184"/>
        <v>1340</v>
      </c>
      <c r="AP180" s="77">
        <f t="shared" si="184"/>
        <v>2123</v>
      </c>
      <c r="AQ180" s="77">
        <f t="shared" si="184"/>
        <v>136</v>
      </c>
      <c r="AR180" s="77">
        <f t="shared" si="184"/>
        <v>1595</v>
      </c>
      <c r="AS180" s="77">
        <f t="shared" si="184"/>
        <v>228</v>
      </c>
      <c r="AT180" s="77">
        <f t="shared" si="184"/>
        <v>2367</v>
      </c>
      <c r="AU180" s="77">
        <f t="shared" si="184"/>
        <v>981</v>
      </c>
      <c r="AV180" s="77">
        <f t="shared" si="184"/>
        <v>422</v>
      </c>
      <c r="AW180" s="77">
        <f t="shared" si="184"/>
        <v>435</v>
      </c>
      <c r="AX180" s="77">
        <f t="shared" si="184"/>
        <v>913</v>
      </c>
      <c r="AY180" s="77">
        <f t="shared" si="184"/>
        <v>1089</v>
      </c>
      <c r="AZ180" s="77">
        <f t="shared" si="184"/>
        <v>413</v>
      </c>
      <c r="BA180" s="77">
        <f t="shared" si="184"/>
        <v>0</v>
      </c>
      <c r="BB180" s="77">
        <f t="shared" si="184"/>
        <v>1562</v>
      </c>
      <c r="BC180" s="77">
        <f t="shared" si="184"/>
        <v>798</v>
      </c>
      <c r="BD180" s="77">
        <f t="shared" si="184"/>
        <v>716</v>
      </c>
      <c r="BE180" s="77">
        <f t="shared" si="184"/>
        <v>638</v>
      </c>
      <c r="BF180" s="77">
        <f t="shared" si="184"/>
        <v>1991</v>
      </c>
      <c r="BG180" s="77">
        <f t="shared" si="184"/>
        <v>885</v>
      </c>
      <c r="BH180" s="77">
        <f t="shared" si="184"/>
        <v>237</v>
      </c>
      <c r="BI180" s="77">
        <f t="shared" si="184"/>
        <v>1926</v>
      </c>
      <c r="BJ180" s="77">
        <f t="shared" si="184"/>
        <v>1514</v>
      </c>
      <c r="BK180" s="77">
        <f t="shared" si="184"/>
        <v>1954</v>
      </c>
      <c r="BL180" s="77">
        <f t="shared" si="184"/>
        <v>822</v>
      </c>
    </row>
    <row r="181" ht="13.5" customHeight="1">
      <c r="A181" s="80">
        <v>45438.0</v>
      </c>
      <c r="B181" s="62" t="s">
        <v>75</v>
      </c>
      <c r="C181" s="55"/>
      <c r="D181" s="69" t="s">
        <v>20</v>
      </c>
      <c r="E181" s="70">
        <f t="shared" si="2"/>
        <v>2367</v>
      </c>
      <c r="F181" s="71">
        <v>0.0</v>
      </c>
      <c r="G181" s="71">
        <v>30.0</v>
      </c>
      <c r="H181" s="72">
        <f t="shared" si="3"/>
        <v>30</v>
      </c>
      <c r="I181" s="55"/>
      <c r="J181" s="73" t="s">
        <v>25</v>
      </c>
      <c r="K181" s="70">
        <f t="shared" si="4"/>
        <v>1926</v>
      </c>
      <c r="L181" s="74">
        <v>2.0</v>
      </c>
      <c r="M181" s="74">
        <v>14.0</v>
      </c>
      <c r="N181" s="72">
        <f t="shared" si="5"/>
        <v>20</v>
      </c>
      <c r="O181" s="55"/>
      <c r="P181" s="62" t="s">
        <v>72</v>
      </c>
      <c r="Q181" s="55"/>
      <c r="R181" s="75">
        <f>MIN(Rules!$E$2,(MAX(H181/N181,N181/H181)))</f>
        <v>1.5</v>
      </c>
      <c r="S181" s="75">
        <f>VLOOKUP(B181,Rules!A:B,2,FALSE)</f>
        <v>60</v>
      </c>
      <c r="T181" s="55"/>
      <c r="U181" s="76">
        <f>1/(10^(-(E181+(IF(P181="Y",Rules!$I$2,0))-K181)/Rules!$E$12)+1)</f>
        <v>0.9382924609</v>
      </c>
      <c r="V181" s="75">
        <f t="shared" si="6"/>
        <v>6</v>
      </c>
      <c r="W181" s="75">
        <f t="shared" si="7"/>
        <v>-6</v>
      </c>
      <c r="X181" s="55"/>
      <c r="Y181" s="55"/>
      <c r="Z181" s="55"/>
      <c r="AA181" s="77">
        <f t="shared" ref="AA181:BL181" si="185">IF($D181=AA$1,$E181+$V181,(IF($J181=AA$1,$K181+$W181,AA180)))</f>
        <v>1549</v>
      </c>
      <c r="AB181" s="77">
        <f t="shared" si="185"/>
        <v>605</v>
      </c>
      <c r="AC181" s="77">
        <f t="shared" si="185"/>
        <v>1428</v>
      </c>
      <c r="AD181" s="77">
        <f t="shared" si="185"/>
        <v>377</v>
      </c>
      <c r="AE181" s="77">
        <f t="shared" si="185"/>
        <v>2171</v>
      </c>
      <c r="AF181" s="77">
        <f t="shared" si="185"/>
        <v>2183</v>
      </c>
      <c r="AG181" s="77">
        <f t="shared" si="185"/>
        <v>1222</v>
      </c>
      <c r="AH181" s="77">
        <f t="shared" si="185"/>
        <v>1086</v>
      </c>
      <c r="AI181" s="77">
        <f t="shared" si="185"/>
        <v>1191</v>
      </c>
      <c r="AJ181" s="77">
        <f t="shared" si="185"/>
        <v>1915</v>
      </c>
      <c r="AK181" s="77">
        <f t="shared" si="185"/>
        <v>549</v>
      </c>
      <c r="AL181" s="77">
        <f t="shared" si="185"/>
        <v>717</v>
      </c>
      <c r="AM181" s="77">
        <f t="shared" si="185"/>
        <v>2025</v>
      </c>
      <c r="AN181" s="77">
        <f t="shared" si="185"/>
        <v>1331</v>
      </c>
      <c r="AO181" s="77">
        <f t="shared" si="185"/>
        <v>1340</v>
      </c>
      <c r="AP181" s="77">
        <f t="shared" si="185"/>
        <v>2123</v>
      </c>
      <c r="AQ181" s="77">
        <f t="shared" si="185"/>
        <v>136</v>
      </c>
      <c r="AR181" s="77">
        <f t="shared" si="185"/>
        <v>1595</v>
      </c>
      <c r="AS181" s="77">
        <f t="shared" si="185"/>
        <v>228</v>
      </c>
      <c r="AT181" s="77">
        <f t="shared" si="185"/>
        <v>2373</v>
      </c>
      <c r="AU181" s="77">
        <f t="shared" si="185"/>
        <v>981</v>
      </c>
      <c r="AV181" s="77">
        <f t="shared" si="185"/>
        <v>422</v>
      </c>
      <c r="AW181" s="77">
        <f t="shared" si="185"/>
        <v>435</v>
      </c>
      <c r="AX181" s="77">
        <f t="shared" si="185"/>
        <v>913</v>
      </c>
      <c r="AY181" s="77">
        <f t="shared" si="185"/>
        <v>1089</v>
      </c>
      <c r="AZ181" s="77">
        <f t="shared" si="185"/>
        <v>413</v>
      </c>
      <c r="BA181" s="77">
        <f t="shared" si="185"/>
        <v>0</v>
      </c>
      <c r="BB181" s="77">
        <f t="shared" si="185"/>
        <v>1562</v>
      </c>
      <c r="BC181" s="77">
        <f t="shared" si="185"/>
        <v>798</v>
      </c>
      <c r="BD181" s="77">
        <f t="shared" si="185"/>
        <v>716</v>
      </c>
      <c r="BE181" s="77">
        <f t="shared" si="185"/>
        <v>638</v>
      </c>
      <c r="BF181" s="77">
        <f t="shared" si="185"/>
        <v>1991</v>
      </c>
      <c r="BG181" s="77">
        <f t="shared" si="185"/>
        <v>885</v>
      </c>
      <c r="BH181" s="77">
        <f t="shared" si="185"/>
        <v>237</v>
      </c>
      <c r="BI181" s="77">
        <f t="shared" si="185"/>
        <v>1920</v>
      </c>
      <c r="BJ181" s="77">
        <f t="shared" si="185"/>
        <v>1514</v>
      </c>
      <c r="BK181" s="77">
        <f t="shared" si="185"/>
        <v>1954</v>
      </c>
      <c r="BL181" s="77">
        <f t="shared" si="185"/>
        <v>822</v>
      </c>
    </row>
    <row r="182" ht="13.5" customHeight="1">
      <c r="A182" s="80">
        <v>45438.0</v>
      </c>
      <c r="B182" s="62" t="s">
        <v>75</v>
      </c>
      <c r="C182" s="55"/>
      <c r="D182" s="69" t="s">
        <v>18</v>
      </c>
      <c r="E182" s="70">
        <f t="shared" si="2"/>
        <v>1991</v>
      </c>
      <c r="F182" s="71">
        <v>0.0</v>
      </c>
      <c r="G182" s="71">
        <v>24.0</v>
      </c>
      <c r="H182" s="72">
        <f t="shared" si="3"/>
        <v>24</v>
      </c>
      <c r="I182" s="55"/>
      <c r="J182" s="73" t="s">
        <v>21</v>
      </c>
      <c r="K182" s="70">
        <f t="shared" si="4"/>
        <v>2171</v>
      </c>
      <c r="L182" s="74">
        <v>1.0</v>
      </c>
      <c r="M182" s="74">
        <v>24.0</v>
      </c>
      <c r="N182" s="72">
        <f t="shared" si="5"/>
        <v>27</v>
      </c>
      <c r="O182" s="55"/>
      <c r="P182" s="62" t="s">
        <v>72</v>
      </c>
      <c r="Q182" s="55"/>
      <c r="R182" s="75">
        <f>MIN(Rules!$E$2,(MAX(H182/N182,N182/H182)))</f>
        <v>1.125</v>
      </c>
      <c r="S182" s="75">
        <f>VLOOKUP(B182,Rules!A:B,2,FALSE)</f>
        <v>60</v>
      </c>
      <c r="T182" s="55"/>
      <c r="U182" s="76">
        <f>1/(10^(-(E182+(IF(P182="Y",Rules!$I$2,0))-K182)/Rules!$E$12)+1)</f>
        <v>0.4655160553</v>
      </c>
      <c r="V182" s="75">
        <f t="shared" si="6"/>
        <v>-31</v>
      </c>
      <c r="W182" s="75">
        <f t="shared" si="7"/>
        <v>31</v>
      </c>
      <c r="X182" s="55"/>
      <c r="Y182" s="55"/>
      <c r="Z182" s="55"/>
      <c r="AA182" s="77">
        <f t="shared" ref="AA182:BL182" si="186">IF($D182=AA$1,$E182+$V182,(IF($J182=AA$1,$K182+$W182,AA181)))</f>
        <v>1549</v>
      </c>
      <c r="AB182" s="77">
        <f t="shared" si="186"/>
        <v>605</v>
      </c>
      <c r="AC182" s="77">
        <f t="shared" si="186"/>
        <v>1428</v>
      </c>
      <c r="AD182" s="77">
        <f t="shared" si="186"/>
        <v>377</v>
      </c>
      <c r="AE182" s="77">
        <f t="shared" si="186"/>
        <v>2202</v>
      </c>
      <c r="AF182" s="77">
        <f t="shared" si="186"/>
        <v>2183</v>
      </c>
      <c r="AG182" s="77">
        <f t="shared" si="186"/>
        <v>1222</v>
      </c>
      <c r="AH182" s="77">
        <f t="shared" si="186"/>
        <v>1086</v>
      </c>
      <c r="AI182" s="77">
        <f t="shared" si="186"/>
        <v>1191</v>
      </c>
      <c r="AJ182" s="77">
        <f t="shared" si="186"/>
        <v>1915</v>
      </c>
      <c r="AK182" s="77">
        <f t="shared" si="186"/>
        <v>549</v>
      </c>
      <c r="AL182" s="77">
        <f t="shared" si="186"/>
        <v>717</v>
      </c>
      <c r="AM182" s="77">
        <f t="shared" si="186"/>
        <v>2025</v>
      </c>
      <c r="AN182" s="77">
        <f t="shared" si="186"/>
        <v>1331</v>
      </c>
      <c r="AO182" s="77">
        <f t="shared" si="186"/>
        <v>1340</v>
      </c>
      <c r="AP182" s="77">
        <f t="shared" si="186"/>
        <v>2123</v>
      </c>
      <c r="AQ182" s="77">
        <f t="shared" si="186"/>
        <v>136</v>
      </c>
      <c r="AR182" s="77">
        <f t="shared" si="186"/>
        <v>1595</v>
      </c>
      <c r="AS182" s="77">
        <f t="shared" si="186"/>
        <v>228</v>
      </c>
      <c r="AT182" s="77">
        <f t="shared" si="186"/>
        <v>2373</v>
      </c>
      <c r="AU182" s="77">
        <f t="shared" si="186"/>
        <v>981</v>
      </c>
      <c r="AV182" s="77">
        <f t="shared" si="186"/>
        <v>422</v>
      </c>
      <c r="AW182" s="77">
        <f t="shared" si="186"/>
        <v>435</v>
      </c>
      <c r="AX182" s="77">
        <f t="shared" si="186"/>
        <v>913</v>
      </c>
      <c r="AY182" s="77">
        <f t="shared" si="186"/>
        <v>1089</v>
      </c>
      <c r="AZ182" s="77">
        <f t="shared" si="186"/>
        <v>413</v>
      </c>
      <c r="BA182" s="77">
        <f t="shared" si="186"/>
        <v>0</v>
      </c>
      <c r="BB182" s="77">
        <f t="shared" si="186"/>
        <v>1562</v>
      </c>
      <c r="BC182" s="77">
        <f t="shared" si="186"/>
        <v>798</v>
      </c>
      <c r="BD182" s="77">
        <f t="shared" si="186"/>
        <v>716</v>
      </c>
      <c r="BE182" s="77">
        <f t="shared" si="186"/>
        <v>638</v>
      </c>
      <c r="BF182" s="77">
        <f t="shared" si="186"/>
        <v>1960</v>
      </c>
      <c r="BG182" s="77">
        <f t="shared" si="186"/>
        <v>885</v>
      </c>
      <c r="BH182" s="77">
        <f t="shared" si="186"/>
        <v>237</v>
      </c>
      <c r="BI182" s="77">
        <f t="shared" si="186"/>
        <v>1920</v>
      </c>
      <c r="BJ182" s="77">
        <f t="shared" si="186"/>
        <v>1514</v>
      </c>
      <c r="BK182" s="77">
        <f t="shared" si="186"/>
        <v>1954</v>
      </c>
      <c r="BL182" s="77">
        <f t="shared" si="186"/>
        <v>822</v>
      </c>
    </row>
    <row r="183" ht="13.5" customHeight="1">
      <c r="A183" s="80">
        <v>45445.0</v>
      </c>
      <c r="B183" s="68" t="s">
        <v>74</v>
      </c>
      <c r="C183" s="55"/>
      <c r="D183" s="69" t="s">
        <v>35</v>
      </c>
      <c r="E183" s="70">
        <f t="shared" si="2"/>
        <v>1222</v>
      </c>
      <c r="F183" s="71">
        <v>1.0</v>
      </c>
      <c r="G183" s="71">
        <v>22.0</v>
      </c>
      <c r="H183" s="72">
        <f t="shared" si="3"/>
        <v>25</v>
      </c>
      <c r="I183" s="55"/>
      <c r="J183" s="73" t="s">
        <v>29</v>
      </c>
      <c r="K183" s="70">
        <f t="shared" si="4"/>
        <v>1340</v>
      </c>
      <c r="L183" s="74">
        <v>4.0</v>
      </c>
      <c r="M183" s="74">
        <v>21.0</v>
      </c>
      <c r="N183" s="72">
        <f t="shared" si="5"/>
        <v>33</v>
      </c>
      <c r="O183" s="55"/>
      <c r="P183" s="62" t="s">
        <v>73</v>
      </c>
      <c r="Q183" s="55"/>
      <c r="R183" s="75">
        <f>MIN(Rules!$E$2,(MAX(H183/N183,N183/H183)))</f>
        <v>1.32</v>
      </c>
      <c r="S183" s="75">
        <f>VLOOKUP(B183,Rules!A:B,2,FALSE)</f>
        <v>50</v>
      </c>
      <c r="T183" s="55"/>
      <c r="U183" s="76">
        <f>1/(10^(-(E183+(IF(P183="Y",Rules!$I$2,0))-K183)/Rules!$E$12)+1)</f>
        <v>0.3673946675</v>
      </c>
      <c r="V183" s="75">
        <f t="shared" si="6"/>
        <v>-24</v>
      </c>
      <c r="W183" s="75">
        <f t="shared" si="7"/>
        <v>24</v>
      </c>
      <c r="X183" s="55"/>
      <c r="Y183" s="55"/>
      <c r="Z183" s="55"/>
      <c r="AA183" s="77">
        <f t="shared" ref="AA183:BL183" si="187">IF($D183=AA$1,$E183+$V183,(IF($J183=AA$1,$K183+$W183,AA182)))</f>
        <v>1549</v>
      </c>
      <c r="AB183" s="77">
        <f t="shared" si="187"/>
        <v>605</v>
      </c>
      <c r="AC183" s="77">
        <f t="shared" si="187"/>
        <v>1428</v>
      </c>
      <c r="AD183" s="77">
        <f t="shared" si="187"/>
        <v>377</v>
      </c>
      <c r="AE183" s="77">
        <f t="shared" si="187"/>
        <v>2202</v>
      </c>
      <c r="AF183" s="77">
        <f t="shared" si="187"/>
        <v>2183</v>
      </c>
      <c r="AG183" s="77">
        <f t="shared" si="187"/>
        <v>1198</v>
      </c>
      <c r="AH183" s="77">
        <f t="shared" si="187"/>
        <v>1086</v>
      </c>
      <c r="AI183" s="77">
        <f t="shared" si="187"/>
        <v>1191</v>
      </c>
      <c r="AJ183" s="77">
        <f t="shared" si="187"/>
        <v>1915</v>
      </c>
      <c r="AK183" s="77">
        <f t="shared" si="187"/>
        <v>549</v>
      </c>
      <c r="AL183" s="77">
        <f t="shared" si="187"/>
        <v>717</v>
      </c>
      <c r="AM183" s="77">
        <f t="shared" si="187"/>
        <v>2025</v>
      </c>
      <c r="AN183" s="77">
        <f t="shared" si="187"/>
        <v>1331</v>
      </c>
      <c r="AO183" s="77">
        <f t="shared" si="187"/>
        <v>1364</v>
      </c>
      <c r="AP183" s="77">
        <f t="shared" si="187"/>
        <v>2123</v>
      </c>
      <c r="AQ183" s="77">
        <f t="shared" si="187"/>
        <v>136</v>
      </c>
      <c r="AR183" s="77">
        <f t="shared" si="187"/>
        <v>1595</v>
      </c>
      <c r="AS183" s="77">
        <f t="shared" si="187"/>
        <v>228</v>
      </c>
      <c r="AT183" s="77">
        <f t="shared" si="187"/>
        <v>2373</v>
      </c>
      <c r="AU183" s="77">
        <f t="shared" si="187"/>
        <v>981</v>
      </c>
      <c r="AV183" s="77">
        <f t="shared" si="187"/>
        <v>422</v>
      </c>
      <c r="AW183" s="77">
        <f t="shared" si="187"/>
        <v>435</v>
      </c>
      <c r="AX183" s="77">
        <f t="shared" si="187"/>
        <v>913</v>
      </c>
      <c r="AY183" s="77">
        <f t="shared" si="187"/>
        <v>1089</v>
      </c>
      <c r="AZ183" s="77">
        <f t="shared" si="187"/>
        <v>413</v>
      </c>
      <c r="BA183" s="77">
        <f t="shared" si="187"/>
        <v>0</v>
      </c>
      <c r="BB183" s="77">
        <f t="shared" si="187"/>
        <v>1562</v>
      </c>
      <c r="BC183" s="77">
        <f t="shared" si="187"/>
        <v>798</v>
      </c>
      <c r="BD183" s="77">
        <f t="shared" si="187"/>
        <v>716</v>
      </c>
      <c r="BE183" s="77">
        <f t="shared" si="187"/>
        <v>638</v>
      </c>
      <c r="BF183" s="77">
        <f t="shared" si="187"/>
        <v>1960</v>
      </c>
      <c r="BG183" s="77">
        <f t="shared" si="187"/>
        <v>885</v>
      </c>
      <c r="BH183" s="77">
        <f t="shared" si="187"/>
        <v>237</v>
      </c>
      <c r="BI183" s="77">
        <f t="shared" si="187"/>
        <v>1920</v>
      </c>
      <c r="BJ183" s="77">
        <f t="shared" si="187"/>
        <v>1514</v>
      </c>
      <c r="BK183" s="77">
        <f t="shared" si="187"/>
        <v>1954</v>
      </c>
      <c r="BL183" s="77">
        <f t="shared" si="187"/>
        <v>822</v>
      </c>
    </row>
    <row r="184" ht="13.5" customHeight="1">
      <c r="A184" s="80">
        <v>45445.0</v>
      </c>
      <c r="B184" s="68" t="s">
        <v>74</v>
      </c>
      <c r="C184" s="55"/>
      <c r="D184" s="69" t="s">
        <v>37</v>
      </c>
      <c r="E184" s="70">
        <f t="shared" si="2"/>
        <v>1086</v>
      </c>
      <c r="F184" s="71">
        <v>3.0</v>
      </c>
      <c r="G184" s="71">
        <v>17.0</v>
      </c>
      <c r="H184" s="72">
        <f t="shared" si="3"/>
        <v>26</v>
      </c>
      <c r="I184" s="55"/>
      <c r="J184" s="73" t="s">
        <v>39</v>
      </c>
      <c r="K184" s="70">
        <f t="shared" si="4"/>
        <v>913</v>
      </c>
      <c r="L184" s="74">
        <v>0.0</v>
      </c>
      <c r="M184" s="74">
        <v>22.0</v>
      </c>
      <c r="N184" s="72">
        <f t="shared" si="5"/>
        <v>22</v>
      </c>
      <c r="O184" s="55"/>
      <c r="P184" s="62" t="s">
        <v>73</v>
      </c>
      <c r="Q184" s="55"/>
      <c r="R184" s="75">
        <f>MIN(Rules!$E$2,(MAX(H184/N184,N184/H184)))</f>
        <v>1.181818182</v>
      </c>
      <c r="S184" s="75">
        <f>VLOOKUP(B184,Rules!A:B,2,FALSE)</f>
        <v>50</v>
      </c>
      <c r="T184" s="55"/>
      <c r="U184" s="76">
        <f>1/(10^(-(E184+(IF(P184="Y",Rules!$I$2,0))-K184)/Rules!$E$12)+1)</f>
        <v>0.6892669466</v>
      </c>
      <c r="V184" s="75">
        <f t="shared" si="6"/>
        <v>18</v>
      </c>
      <c r="W184" s="75">
        <f t="shared" si="7"/>
        <v>-18</v>
      </c>
      <c r="X184" s="55"/>
      <c r="Y184" s="55"/>
      <c r="Z184" s="55"/>
      <c r="AA184" s="77">
        <f t="shared" ref="AA184:BL184" si="188">IF($D184=AA$1,$E184+$V184,(IF($J184=AA$1,$K184+$W184,AA183)))</f>
        <v>1549</v>
      </c>
      <c r="AB184" s="77">
        <f t="shared" si="188"/>
        <v>605</v>
      </c>
      <c r="AC184" s="77">
        <f t="shared" si="188"/>
        <v>1428</v>
      </c>
      <c r="AD184" s="77">
        <f t="shared" si="188"/>
        <v>377</v>
      </c>
      <c r="AE184" s="77">
        <f t="shared" si="188"/>
        <v>2202</v>
      </c>
      <c r="AF184" s="77">
        <f t="shared" si="188"/>
        <v>2183</v>
      </c>
      <c r="AG184" s="77">
        <f t="shared" si="188"/>
        <v>1198</v>
      </c>
      <c r="AH184" s="77">
        <f t="shared" si="188"/>
        <v>1104</v>
      </c>
      <c r="AI184" s="77">
        <f t="shared" si="188"/>
        <v>1191</v>
      </c>
      <c r="AJ184" s="77">
        <f t="shared" si="188"/>
        <v>1915</v>
      </c>
      <c r="AK184" s="77">
        <f t="shared" si="188"/>
        <v>549</v>
      </c>
      <c r="AL184" s="77">
        <f t="shared" si="188"/>
        <v>717</v>
      </c>
      <c r="AM184" s="77">
        <f t="shared" si="188"/>
        <v>2025</v>
      </c>
      <c r="AN184" s="77">
        <f t="shared" si="188"/>
        <v>1331</v>
      </c>
      <c r="AO184" s="77">
        <f t="shared" si="188"/>
        <v>1364</v>
      </c>
      <c r="AP184" s="77">
        <f t="shared" si="188"/>
        <v>2123</v>
      </c>
      <c r="AQ184" s="77">
        <f t="shared" si="188"/>
        <v>136</v>
      </c>
      <c r="AR184" s="77">
        <f t="shared" si="188"/>
        <v>1595</v>
      </c>
      <c r="AS184" s="77">
        <f t="shared" si="188"/>
        <v>228</v>
      </c>
      <c r="AT184" s="77">
        <f t="shared" si="188"/>
        <v>2373</v>
      </c>
      <c r="AU184" s="77">
        <f t="shared" si="188"/>
        <v>981</v>
      </c>
      <c r="AV184" s="77">
        <f t="shared" si="188"/>
        <v>422</v>
      </c>
      <c r="AW184" s="77">
        <f t="shared" si="188"/>
        <v>435</v>
      </c>
      <c r="AX184" s="77">
        <f t="shared" si="188"/>
        <v>895</v>
      </c>
      <c r="AY184" s="77">
        <f t="shared" si="188"/>
        <v>1089</v>
      </c>
      <c r="AZ184" s="77">
        <f t="shared" si="188"/>
        <v>413</v>
      </c>
      <c r="BA184" s="77">
        <f t="shared" si="188"/>
        <v>0</v>
      </c>
      <c r="BB184" s="77">
        <f t="shared" si="188"/>
        <v>1562</v>
      </c>
      <c r="BC184" s="77">
        <f t="shared" si="188"/>
        <v>798</v>
      </c>
      <c r="BD184" s="77">
        <f t="shared" si="188"/>
        <v>716</v>
      </c>
      <c r="BE184" s="77">
        <f t="shared" si="188"/>
        <v>638</v>
      </c>
      <c r="BF184" s="77">
        <f t="shared" si="188"/>
        <v>1960</v>
      </c>
      <c r="BG184" s="77">
        <f t="shared" si="188"/>
        <v>885</v>
      </c>
      <c r="BH184" s="77">
        <f t="shared" si="188"/>
        <v>237</v>
      </c>
      <c r="BI184" s="77">
        <f t="shared" si="188"/>
        <v>1920</v>
      </c>
      <c r="BJ184" s="77">
        <f t="shared" si="188"/>
        <v>1514</v>
      </c>
      <c r="BK184" s="77">
        <f t="shared" si="188"/>
        <v>1954</v>
      </c>
      <c r="BL184" s="77">
        <f t="shared" si="188"/>
        <v>822</v>
      </c>
    </row>
    <row r="185" ht="13.5" customHeight="1">
      <c r="A185" s="80">
        <v>45445.0</v>
      </c>
      <c r="B185" s="68" t="s">
        <v>74</v>
      </c>
      <c r="C185" s="55"/>
      <c r="D185" s="69" t="s">
        <v>48</v>
      </c>
      <c r="E185" s="70">
        <f t="shared" si="2"/>
        <v>549</v>
      </c>
      <c r="F185" s="71">
        <v>3.0</v>
      </c>
      <c r="G185" s="71">
        <v>22.0</v>
      </c>
      <c r="H185" s="72">
        <f t="shared" si="3"/>
        <v>31</v>
      </c>
      <c r="I185" s="55"/>
      <c r="J185" s="73" t="s">
        <v>50</v>
      </c>
      <c r="K185" s="70">
        <f t="shared" si="4"/>
        <v>422</v>
      </c>
      <c r="L185" s="74">
        <v>2.0</v>
      </c>
      <c r="M185" s="74">
        <v>20.0</v>
      </c>
      <c r="N185" s="72">
        <f t="shared" si="5"/>
        <v>26</v>
      </c>
      <c r="O185" s="55"/>
      <c r="P185" s="62" t="s">
        <v>73</v>
      </c>
      <c r="Q185" s="55"/>
      <c r="R185" s="75">
        <f>MIN(Rules!$E$2,(MAX(H185/N185,N185/H185)))</f>
        <v>1.192307692</v>
      </c>
      <c r="S185" s="75">
        <f>VLOOKUP(B185,Rules!A:B,2,FALSE)</f>
        <v>50</v>
      </c>
      <c r="T185" s="55"/>
      <c r="U185" s="76">
        <f>1/(10^(-(E185+(IF(P185="Y",Rules!$I$2,0))-K185)/Rules!$E$12)+1)</f>
        <v>0.6421841458</v>
      </c>
      <c r="V185" s="75">
        <f t="shared" si="6"/>
        <v>21</v>
      </c>
      <c r="W185" s="75">
        <f t="shared" si="7"/>
        <v>-21</v>
      </c>
      <c r="X185" s="55"/>
      <c r="Y185" s="55"/>
      <c r="Z185" s="55"/>
      <c r="AA185" s="77">
        <f t="shared" ref="AA185:BL185" si="189">IF($D185=AA$1,$E185+$V185,(IF($J185=AA$1,$K185+$W185,AA184)))</f>
        <v>1549</v>
      </c>
      <c r="AB185" s="77">
        <f t="shared" si="189"/>
        <v>605</v>
      </c>
      <c r="AC185" s="77">
        <f t="shared" si="189"/>
        <v>1428</v>
      </c>
      <c r="AD185" s="77">
        <f t="shared" si="189"/>
        <v>377</v>
      </c>
      <c r="AE185" s="77">
        <f t="shared" si="189"/>
        <v>2202</v>
      </c>
      <c r="AF185" s="77">
        <f t="shared" si="189"/>
        <v>2183</v>
      </c>
      <c r="AG185" s="77">
        <f t="shared" si="189"/>
        <v>1198</v>
      </c>
      <c r="AH185" s="77">
        <f t="shared" si="189"/>
        <v>1104</v>
      </c>
      <c r="AI185" s="77">
        <f t="shared" si="189"/>
        <v>1191</v>
      </c>
      <c r="AJ185" s="77">
        <f t="shared" si="189"/>
        <v>1915</v>
      </c>
      <c r="AK185" s="77">
        <f t="shared" si="189"/>
        <v>570</v>
      </c>
      <c r="AL185" s="77">
        <f t="shared" si="189"/>
        <v>717</v>
      </c>
      <c r="AM185" s="77">
        <f t="shared" si="189"/>
        <v>2025</v>
      </c>
      <c r="AN185" s="77">
        <f t="shared" si="189"/>
        <v>1331</v>
      </c>
      <c r="AO185" s="77">
        <f t="shared" si="189"/>
        <v>1364</v>
      </c>
      <c r="AP185" s="77">
        <f t="shared" si="189"/>
        <v>2123</v>
      </c>
      <c r="AQ185" s="77">
        <f t="shared" si="189"/>
        <v>136</v>
      </c>
      <c r="AR185" s="77">
        <f t="shared" si="189"/>
        <v>1595</v>
      </c>
      <c r="AS185" s="77">
        <f t="shared" si="189"/>
        <v>228</v>
      </c>
      <c r="AT185" s="77">
        <f t="shared" si="189"/>
        <v>2373</v>
      </c>
      <c r="AU185" s="77">
        <f t="shared" si="189"/>
        <v>981</v>
      </c>
      <c r="AV185" s="77">
        <f t="shared" si="189"/>
        <v>401</v>
      </c>
      <c r="AW185" s="77">
        <f t="shared" si="189"/>
        <v>435</v>
      </c>
      <c r="AX185" s="77">
        <f t="shared" si="189"/>
        <v>895</v>
      </c>
      <c r="AY185" s="77">
        <f t="shared" si="189"/>
        <v>1089</v>
      </c>
      <c r="AZ185" s="77">
        <f t="shared" si="189"/>
        <v>413</v>
      </c>
      <c r="BA185" s="77">
        <f t="shared" si="189"/>
        <v>0</v>
      </c>
      <c r="BB185" s="77">
        <f t="shared" si="189"/>
        <v>1562</v>
      </c>
      <c r="BC185" s="77">
        <f t="shared" si="189"/>
        <v>798</v>
      </c>
      <c r="BD185" s="77">
        <f t="shared" si="189"/>
        <v>716</v>
      </c>
      <c r="BE185" s="77">
        <f t="shared" si="189"/>
        <v>638</v>
      </c>
      <c r="BF185" s="77">
        <f t="shared" si="189"/>
        <v>1960</v>
      </c>
      <c r="BG185" s="77">
        <f t="shared" si="189"/>
        <v>885</v>
      </c>
      <c r="BH185" s="77">
        <f t="shared" si="189"/>
        <v>237</v>
      </c>
      <c r="BI185" s="77">
        <f t="shared" si="189"/>
        <v>1920</v>
      </c>
      <c r="BJ185" s="77">
        <f t="shared" si="189"/>
        <v>1514</v>
      </c>
      <c r="BK185" s="77">
        <f t="shared" si="189"/>
        <v>1954</v>
      </c>
      <c r="BL185" s="77">
        <f t="shared" si="189"/>
        <v>822</v>
      </c>
    </row>
    <row r="186" ht="13.5" customHeight="1">
      <c r="A186" s="80">
        <v>45451.0</v>
      </c>
      <c r="B186" s="62" t="s">
        <v>75</v>
      </c>
      <c r="C186" s="55"/>
      <c r="D186" s="69" t="s">
        <v>22</v>
      </c>
      <c r="E186" s="70">
        <f t="shared" si="2"/>
        <v>2123</v>
      </c>
      <c r="F186" s="71">
        <v>3.0</v>
      </c>
      <c r="G186" s="71">
        <v>28.0</v>
      </c>
      <c r="H186" s="72">
        <f t="shared" si="3"/>
        <v>37</v>
      </c>
      <c r="I186" s="55"/>
      <c r="J186" s="73" t="s">
        <v>26</v>
      </c>
      <c r="K186" s="70">
        <f t="shared" si="4"/>
        <v>1915</v>
      </c>
      <c r="L186" s="74">
        <v>1.0</v>
      </c>
      <c r="M186" s="74">
        <v>18.0</v>
      </c>
      <c r="N186" s="72">
        <f t="shared" si="5"/>
        <v>21</v>
      </c>
      <c r="O186" s="55"/>
      <c r="P186" s="62" t="s">
        <v>73</v>
      </c>
      <c r="Q186" s="55"/>
      <c r="R186" s="75">
        <f>MIN(Rules!$E$2,(MAX(H186/N186,N186/H186)))</f>
        <v>1.761904762</v>
      </c>
      <c r="S186" s="75">
        <f>VLOOKUP(B186,Rules!A:B,2,FALSE)</f>
        <v>60</v>
      </c>
      <c r="T186" s="55"/>
      <c r="U186" s="76">
        <f>1/(10^(-(E186+(IF(P186="Y",Rules!$I$2,0))-K186)/Rules!$E$12)+1)</f>
        <v>0.722696223</v>
      </c>
      <c r="V186" s="75">
        <f t="shared" si="6"/>
        <v>29</v>
      </c>
      <c r="W186" s="75">
        <f t="shared" si="7"/>
        <v>-29</v>
      </c>
      <c r="X186" s="55"/>
      <c r="Y186" s="55"/>
      <c r="Z186" s="55"/>
      <c r="AA186" s="77">
        <f t="shared" ref="AA186:BL186" si="190">IF($D186=AA$1,$E186+$V186,(IF($J186=AA$1,$K186+$W186,AA185)))</f>
        <v>1549</v>
      </c>
      <c r="AB186" s="77">
        <f t="shared" si="190"/>
        <v>605</v>
      </c>
      <c r="AC186" s="77">
        <f t="shared" si="190"/>
        <v>1428</v>
      </c>
      <c r="AD186" s="77">
        <f t="shared" si="190"/>
        <v>377</v>
      </c>
      <c r="AE186" s="77">
        <f t="shared" si="190"/>
        <v>2202</v>
      </c>
      <c r="AF186" s="77">
        <f t="shared" si="190"/>
        <v>2183</v>
      </c>
      <c r="AG186" s="77">
        <f t="shared" si="190"/>
        <v>1198</v>
      </c>
      <c r="AH186" s="77">
        <f t="shared" si="190"/>
        <v>1104</v>
      </c>
      <c r="AI186" s="77">
        <f t="shared" si="190"/>
        <v>1191</v>
      </c>
      <c r="AJ186" s="77">
        <f t="shared" si="190"/>
        <v>1886</v>
      </c>
      <c r="AK186" s="77">
        <f t="shared" si="190"/>
        <v>570</v>
      </c>
      <c r="AL186" s="77">
        <f t="shared" si="190"/>
        <v>717</v>
      </c>
      <c r="AM186" s="77">
        <f t="shared" si="190"/>
        <v>2025</v>
      </c>
      <c r="AN186" s="77">
        <f t="shared" si="190"/>
        <v>1331</v>
      </c>
      <c r="AO186" s="77">
        <f t="shared" si="190"/>
        <v>1364</v>
      </c>
      <c r="AP186" s="77">
        <f t="shared" si="190"/>
        <v>2152</v>
      </c>
      <c r="AQ186" s="77">
        <f t="shared" si="190"/>
        <v>136</v>
      </c>
      <c r="AR186" s="77">
        <f t="shared" si="190"/>
        <v>1595</v>
      </c>
      <c r="AS186" s="77">
        <f t="shared" si="190"/>
        <v>228</v>
      </c>
      <c r="AT186" s="77">
        <f t="shared" si="190"/>
        <v>2373</v>
      </c>
      <c r="AU186" s="77">
        <f t="shared" si="190"/>
        <v>981</v>
      </c>
      <c r="AV186" s="77">
        <f t="shared" si="190"/>
        <v>401</v>
      </c>
      <c r="AW186" s="77">
        <f t="shared" si="190"/>
        <v>435</v>
      </c>
      <c r="AX186" s="77">
        <f t="shared" si="190"/>
        <v>895</v>
      </c>
      <c r="AY186" s="77">
        <f t="shared" si="190"/>
        <v>1089</v>
      </c>
      <c r="AZ186" s="77">
        <f t="shared" si="190"/>
        <v>413</v>
      </c>
      <c r="BA186" s="77">
        <f t="shared" si="190"/>
        <v>0</v>
      </c>
      <c r="BB186" s="77">
        <f t="shared" si="190"/>
        <v>1562</v>
      </c>
      <c r="BC186" s="77">
        <f t="shared" si="190"/>
        <v>798</v>
      </c>
      <c r="BD186" s="77">
        <f t="shared" si="190"/>
        <v>716</v>
      </c>
      <c r="BE186" s="77">
        <f t="shared" si="190"/>
        <v>638</v>
      </c>
      <c r="BF186" s="77">
        <f t="shared" si="190"/>
        <v>1960</v>
      </c>
      <c r="BG186" s="77">
        <f t="shared" si="190"/>
        <v>885</v>
      </c>
      <c r="BH186" s="77">
        <f t="shared" si="190"/>
        <v>237</v>
      </c>
      <c r="BI186" s="77">
        <f t="shared" si="190"/>
        <v>1920</v>
      </c>
      <c r="BJ186" s="77">
        <f t="shared" si="190"/>
        <v>1514</v>
      </c>
      <c r="BK186" s="77">
        <f t="shared" si="190"/>
        <v>1954</v>
      </c>
      <c r="BL186" s="77">
        <f t="shared" si="190"/>
        <v>822</v>
      </c>
    </row>
    <row r="187" ht="13.5" customHeight="1">
      <c r="A187" s="80">
        <v>45451.0</v>
      </c>
      <c r="B187" s="68" t="s">
        <v>74</v>
      </c>
      <c r="C187" s="55"/>
      <c r="D187" s="69" t="s">
        <v>31</v>
      </c>
      <c r="E187" s="70">
        <f t="shared" si="2"/>
        <v>1595</v>
      </c>
      <c r="F187" s="71">
        <v>0.0</v>
      </c>
      <c r="G187" s="71">
        <v>26.0</v>
      </c>
      <c r="H187" s="72">
        <f t="shared" si="3"/>
        <v>26</v>
      </c>
      <c r="I187" s="55"/>
      <c r="J187" s="73" t="s">
        <v>27</v>
      </c>
      <c r="K187" s="70">
        <f t="shared" si="4"/>
        <v>1562</v>
      </c>
      <c r="L187" s="74">
        <v>3.0</v>
      </c>
      <c r="M187" s="74">
        <v>23.0</v>
      </c>
      <c r="N187" s="72">
        <f t="shared" si="5"/>
        <v>32</v>
      </c>
      <c r="O187" s="55"/>
      <c r="P187" s="62" t="s">
        <v>72</v>
      </c>
      <c r="Q187" s="55"/>
      <c r="R187" s="75">
        <f>MIN(Rules!$E$2,(MAX(H187/N187,N187/H187)))</f>
        <v>1.230769231</v>
      </c>
      <c r="S187" s="75">
        <f>VLOOKUP(B187,Rules!A:B,2,FALSE)</f>
        <v>50</v>
      </c>
      <c r="T187" s="55"/>
      <c r="U187" s="76">
        <f>1/(10^(-(E187+(IF(P187="Y",Rules!$I$2,0))-K187)/Rules!$E$12)+1)</f>
        <v>0.6990432703</v>
      </c>
      <c r="V187" s="75">
        <f t="shared" si="6"/>
        <v>-43</v>
      </c>
      <c r="W187" s="75">
        <f t="shared" si="7"/>
        <v>43</v>
      </c>
      <c r="X187" s="55"/>
      <c r="Y187" s="55"/>
      <c r="Z187" s="55"/>
      <c r="AA187" s="77">
        <f t="shared" ref="AA187:BL187" si="191">IF($D187=AA$1,$E187+$V187,(IF($J187=AA$1,$K187+$W187,AA186)))</f>
        <v>1549</v>
      </c>
      <c r="AB187" s="77">
        <f t="shared" si="191"/>
        <v>605</v>
      </c>
      <c r="AC187" s="77">
        <f t="shared" si="191"/>
        <v>1428</v>
      </c>
      <c r="AD187" s="77">
        <f t="shared" si="191"/>
        <v>377</v>
      </c>
      <c r="AE187" s="77">
        <f t="shared" si="191"/>
        <v>2202</v>
      </c>
      <c r="AF187" s="77">
        <f t="shared" si="191"/>
        <v>2183</v>
      </c>
      <c r="AG187" s="77">
        <f t="shared" si="191"/>
        <v>1198</v>
      </c>
      <c r="AH187" s="77">
        <f t="shared" si="191"/>
        <v>1104</v>
      </c>
      <c r="AI187" s="77">
        <f t="shared" si="191"/>
        <v>1191</v>
      </c>
      <c r="AJ187" s="77">
        <f t="shared" si="191"/>
        <v>1886</v>
      </c>
      <c r="AK187" s="77">
        <f t="shared" si="191"/>
        <v>570</v>
      </c>
      <c r="AL187" s="77">
        <f t="shared" si="191"/>
        <v>717</v>
      </c>
      <c r="AM187" s="77">
        <f t="shared" si="191"/>
        <v>2025</v>
      </c>
      <c r="AN187" s="77">
        <f t="shared" si="191"/>
        <v>1331</v>
      </c>
      <c r="AO187" s="77">
        <f t="shared" si="191"/>
        <v>1364</v>
      </c>
      <c r="AP187" s="77">
        <f t="shared" si="191"/>
        <v>2152</v>
      </c>
      <c r="AQ187" s="77">
        <f t="shared" si="191"/>
        <v>136</v>
      </c>
      <c r="AR187" s="77">
        <f t="shared" si="191"/>
        <v>1552</v>
      </c>
      <c r="AS187" s="77">
        <f t="shared" si="191"/>
        <v>228</v>
      </c>
      <c r="AT187" s="77">
        <f t="shared" si="191"/>
        <v>2373</v>
      </c>
      <c r="AU187" s="77">
        <f t="shared" si="191"/>
        <v>981</v>
      </c>
      <c r="AV187" s="77">
        <f t="shared" si="191"/>
        <v>401</v>
      </c>
      <c r="AW187" s="77">
        <f t="shared" si="191"/>
        <v>435</v>
      </c>
      <c r="AX187" s="77">
        <f t="shared" si="191"/>
        <v>895</v>
      </c>
      <c r="AY187" s="77">
        <f t="shared" si="191"/>
        <v>1089</v>
      </c>
      <c r="AZ187" s="77">
        <f t="shared" si="191"/>
        <v>413</v>
      </c>
      <c r="BA187" s="77">
        <f t="shared" si="191"/>
        <v>0</v>
      </c>
      <c r="BB187" s="77">
        <f t="shared" si="191"/>
        <v>1605</v>
      </c>
      <c r="BC187" s="77">
        <f t="shared" si="191"/>
        <v>798</v>
      </c>
      <c r="BD187" s="77">
        <f t="shared" si="191"/>
        <v>716</v>
      </c>
      <c r="BE187" s="77">
        <f t="shared" si="191"/>
        <v>638</v>
      </c>
      <c r="BF187" s="77">
        <f t="shared" si="191"/>
        <v>1960</v>
      </c>
      <c r="BG187" s="77">
        <f t="shared" si="191"/>
        <v>885</v>
      </c>
      <c r="BH187" s="77">
        <f t="shared" si="191"/>
        <v>237</v>
      </c>
      <c r="BI187" s="77">
        <f t="shared" si="191"/>
        <v>1920</v>
      </c>
      <c r="BJ187" s="77">
        <f t="shared" si="191"/>
        <v>1514</v>
      </c>
      <c r="BK187" s="77">
        <f t="shared" si="191"/>
        <v>1954</v>
      </c>
      <c r="BL187" s="77">
        <f t="shared" si="191"/>
        <v>822</v>
      </c>
    </row>
    <row r="188" ht="13.5" customHeight="1">
      <c r="A188" s="80">
        <v>45452.0</v>
      </c>
      <c r="B188" s="62" t="s">
        <v>75</v>
      </c>
      <c r="C188" s="55"/>
      <c r="D188" s="69" t="s">
        <v>20</v>
      </c>
      <c r="E188" s="70">
        <f t="shared" si="2"/>
        <v>2373</v>
      </c>
      <c r="F188" s="71">
        <v>1.0</v>
      </c>
      <c r="G188" s="71">
        <v>26.0</v>
      </c>
      <c r="H188" s="72">
        <f t="shared" si="3"/>
        <v>29</v>
      </c>
      <c r="I188" s="55"/>
      <c r="J188" s="73" t="s">
        <v>21</v>
      </c>
      <c r="K188" s="70">
        <f t="shared" si="4"/>
        <v>2202</v>
      </c>
      <c r="L188" s="74">
        <v>1.0</v>
      </c>
      <c r="M188" s="74">
        <v>20.0</v>
      </c>
      <c r="N188" s="72">
        <f t="shared" si="5"/>
        <v>23</v>
      </c>
      <c r="O188" s="55"/>
      <c r="P188" s="62" t="s">
        <v>73</v>
      </c>
      <c r="Q188" s="55"/>
      <c r="R188" s="75">
        <f>MIN(Rules!$E$2,(MAX(H188/N188,N188/H188)))</f>
        <v>1.260869565</v>
      </c>
      <c r="S188" s="75">
        <f>VLOOKUP(B188,Rules!A:B,2,FALSE)</f>
        <v>60</v>
      </c>
      <c r="T188" s="55"/>
      <c r="U188" s="76">
        <f>1/(10^(-(E188+(IF(P188="Y",Rules!$I$2,0))-K188)/Rules!$E$12)+1)</f>
        <v>0.6872908633</v>
      </c>
      <c r="V188" s="75">
        <f t="shared" si="6"/>
        <v>24</v>
      </c>
      <c r="W188" s="75">
        <f t="shared" si="7"/>
        <v>-24</v>
      </c>
      <c r="X188" s="55"/>
      <c r="Y188" s="55"/>
      <c r="Z188" s="55"/>
      <c r="AA188" s="77">
        <f t="shared" ref="AA188:BL188" si="192">IF($D188=AA$1,$E188+$V188,(IF($J188=AA$1,$K188+$W188,AA187)))</f>
        <v>1549</v>
      </c>
      <c r="AB188" s="77">
        <f t="shared" si="192"/>
        <v>605</v>
      </c>
      <c r="AC188" s="77">
        <f t="shared" si="192"/>
        <v>1428</v>
      </c>
      <c r="AD188" s="77">
        <f t="shared" si="192"/>
        <v>377</v>
      </c>
      <c r="AE188" s="77">
        <f t="shared" si="192"/>
        <v>2178</v>
      </c>
      <c r="AF188" s="77">
        <f t="shared" si="192"/>
        <v>2183</v>
      </c>
      <c r="AG188" s="77">
        <f t="shared" si="192"/>
        <v>1198</v>
      </c>
      <c r="AH188" s="77">
        <f t="shared" si="192"/>
        <v>1104</v>
      </c>
      <c r="AI188" s="77">
        <f t="shared" si="192"/>
        <v>1191</v>
      </c>
      <c r="AJ188" s="77">
        <f t="shared" si="192"/>
        <v>1886</v>
      </c>
      <c r="AK188" s="77">
        <f t="shared" si="192"/>
        <v>570</v>
      </c>
      <c r="AL188" s="77">
        <f t="shared" si="192"/>
        <v>717</v>
      </c>
      <c r="AM188" s="77">
        <f t="shared" si="192"/>
        <v>2025</v>
      </c>
      <c r="AN188" s="77">
        <f t="shared" si="192"/>
        <v>1331</v>
      </c>
      <c r="AO188" s="77">
        <f t="shared" si="192"/>
        <v>1364</v>
      </c>
      <c r="AP188" s="77">
        <f t="shared" si="192"/>
        <v>2152</v>
      </c>
      <c r="AQ188" s="77">
        <f t="shared" si="192"/>
        <v>136</v>
      </c>
      <c r="AR188" s="77">
        <f t="shared" si="192"/>
        <v>1552</v>
      </c>
      <c r="AS188" s="77">
        <f t="shared" si="192"/>
        <v>228</v>
      </c>
      <c r="AT188" s="77">
        <f t="shared" si="192"/>
        <v>2397</v>
      </c>
      <c r="AU188" s="77">
        <f t="shared" si="192"/>
        <v>981</v>
      </c>
      <c r="AV188" s="77">
        <f t="shared" si="192"/>
        <v>401</v>
      </c>
      <c r="AW188" s="77">
        <f t="shared" si="192"/>
        <v>435</v>
      </c>
      <c r="AX188" s="77">
        <f t="shared" si="192"/>
        <v>895</v>
      </c>
      <c r="AY188" s="77">
        <f t="shared" si="192"/>
        <v>1089</v>
      </c>
      <c r="AZ188" s="77">
        <f t="shared" si="192"/>
        <v>413</v>
      </c>
      <c r="BA188" s="77">
        <f t="shared" si="192"/>
        <v>0</v>
      </c>
      <c r="BB188" s="77">
        <f t="shared" si="192"/>
        <v>1605</v>
      </c>
      <c r="BC188" s="77">
        <f t="shared" si="192"/>
        <v>798</v>
      </c>
      <c r="BD188" s="77">
        <f t="shared" si="192"/>
        <v>716</v>
      </c>
      <c r="BE188" s="77">
        <f t="shared" si="192"/>
        <v>638</v>
      </c>
      <c r="BF188" s="77">
        <f t="shared" si="192"/>
        <v>1960</v>
      </c>
      <c r="BG188" s="77">
        <f t="shared" si="192"/>
        <v>885</v>
      </c>
      <c r="BH188" s="77">
        <f t="shared" si="192"/>
        <v>237</v>
      </c>
      <c r="BI188" s="77">
        <f t="shared" si="192"/>
        <v>1920</v>
      </c>
      <c r="BJ188" s="77">
        <f t="shared" si="192"/>
        <v>1514</v>
      </c>
      <c r="BK188" s="77">
        <f t="shared" si="192"/>
        <v>1954</v>
      </c>
      <c r="BL188" s="77">
        <f t="shared" si="192"/>
        <v>822</v>
      </c>
    </row>
    <row r="189" ht="13.5" customHeight="1">
      <c r="A189" s="80">
        <v>45458.0</v>
      </c>
      <c r="B189" s="62" t="s">
        <v>76</v>
      </c>
      <c r="C189" s="55"/>
      <c r="D189" s="69" t="s">
        <v>31</v>
      </c>
      <c r="E189" s="70">
        <f t="shared" si="2"/>
        <v>1552</v>
      </c>
      <c r="F189" s="71">
        <v>0.0</v>
      </c>
      <c r="G189" s="71">
        <v>20.0</v>
      </c>
      <c r="H189" s="72">
        <f t="shared" si="3"/>
        <v>20</v>
      </c>
      <c r="I189" s="55"/>
      <c r="J189" s="73" t="s">
        <v>24</v>
      </c>
      <c r="K189" s="70">
        <f t="shared" si="4"/>
        <v>1954</v>
      </c>
      <c r="L189" s="74">
        <v>0.0</v>
      </c>
      <c r="M189" s="74">
        <v>32.0</v>
      </c>
      <c r="N189" s="72">
        <f t="shared" si="5"/>
        <v>32</v>
      </c>
      <c r="O189" s="55"/>
      <c r="P189" s="62" t="s">
        <v>72</v>
      </c>
      <c r="Q189" s="55"/>
      <c r="R189" s="75">
        <f>MIN(Rules!$E$2,(MAX(H189/N189,N189/H189)))</f>
        <v>1.6</v>
      </c>
      <c r="S189" s="75">
        <f>VLOOKUP(B189,Rules!A:B,2,FALSE)</f>
        <v>80</v>
      </c>
      <c r="T189" s="55"/>
      <c r="U189" s="76">
        <f>1/(10^(-(E189+(IF(P189="Y",Rules!$I$2,0))-K189)/Rules!$E$12)+1)</f>
        <v>0.23857592</v>
      </c>
      <c r="V189" s="75">
        <f t="shared" si="6"/>
        <v>-31</v>
      </c>
      <c r="W189" s="75">
        <f t="shared" si="7"/>
        <v>31</v>
      </c>
      <c r="X189" s="55"/>
      <c r="Y189" s="55"/>
      <c r="Z189" s="55"/>
      <c r="AA189" s="77">
        <f t="shared" ref="AA189:BL189" si="193">IF($D189=AA$1,$E189+$V189,(IF($J189=AA$1,$K189+$W189,AA188)))</f>
        <v>1549</v>
      </c>
      <c r="AB189" s="77">
        <f t="shared" si="193"/>
        <v>605</v>
      </c>
      <c r="AC189" s="77">
        <f t="shared" si="193"/>
        <v>1428</v>
      </c>
      <c r="AD189" s="77">
        <f t="shared" si="193"/>
        <v>377</v>
      </c>
      <c r="AE189" s="77">
        <f t="shared" si="193"/>
        <v>2178</v>
      </c>
      <c r="AF189" s="77">
        <f t="shared" si="193"/>
        <v>2183</v>
      </c>
      <c r="AG189" s="77">
        <f t="shared" si="193"/>
        <v>1198</v>
      </c>
      <c r="AH189" s="77">
        <f t="shared" si="193"/>
        <v>1104</v>
      </c>
      <c r="AI189" s="77">
        <f t="shared" si="193"/>
        <v>1191</v>
      </c>
      <c r="AJ189" s="77">
        <f t="shared" si="193"/>
        <v>1886</v>
      </c>
      <c r="AK189" s="77">
        <f t="shared" si="193"/>
        <v>570</v>
      </c>
      <c r="AL189" s="77">
        <f t="shared" si="193"/>
        <v>717</v>
      </c>
      <c r="AM189" s="77">
        <f t="shared" si="193"/>
        <v>2025</v>
      </c>
      <c r="AN189" s="77">
        <f t="shared" si="193"/>
        <v>1331</v>
      </c>
      <c r="AO189" s="77">
        <f t="shared" si="193"/>
        <v>1364</v>
      </c>
      <c r="AP189" s="77">
        <f t="shared" si="193"/>
        <v>2152</v>
      </c>
      <c r="AQ189" s="77">
        <f t="shared" si="193"/>
        <v>136</v>
      </c>
      <c r="AR189" s="77">
        <f t="shared" si="193"/>
        <v>1521</v>
      </c>
      <c r="AS189" s="77">
        <f t="shared" si="193"/>
        <v>228</v>
      </c>
      <c r="AT189" s="77">
        <f t="shared" si="193"/>
        <v>2397</v>
      </c>
      <c r="AU189" s="77">
        <f t="shared" si="193"/>
        <v>981</v>
      </c>
      <c r="AV189" s="77">
        <f t="shared" si="193"/>
        <v>401</v>
      </c>
      <c r="AW189" s="77">
        <f t="shared" si="193"/>
        <v>435</v>
      </c>
      <c r="AX189" s="77">
        <f t="shared" si="193"/>
        <v>895</v>
      </c>
      <c r="AY189" s="77">
        <f t="shared" si="193"/>
        <v>1089</v>
      </c>
      <c r="AZ189" s="77">
        <f t="shared" si="193"/>
        <v>413</v>
      </c>
      <c r="BA189" s="77">
        <f t="shared" si="193"/>
        <v>0</v>
      </c>
      <c r="BB189" s="77">
        <f t="shared" si="193"/>
        <v>1605</v>
      </c>
      <c r="BC189" s="77">
        <f t="shared" si="193"/>
        <v>798</v>
      </c>
      <c r="BD189" s="77">
        <f t="shared" si="193"/>
        <v>716</v>
      </c>
      <c r="BE189" s="77">
        <f t="shared" si="193"/>
        <v>638</v>
      </c>
      <c r="BF189" s="77">
        <f t="shared" si="193"/>
        <v>1960</v>
      </c>
      <c r="BG189" s="77">
        <f t="shared" si="193"/>
        <v>885</v>
      </c>
      <c r="BH189" s="77">
        <f t="shared" si="193"/>
        <v>237</v>
      </c>
      <c r="BI189" s="77">
        <f t="shared" si="193"/>
        <v>1920</v>
      </c>
      <c r="BJ189" s="77">
        <f t="shared" si="193"/>
        <v>1514</v>
      </c>
      <c r="BK189" s="77">
        <f t="shared" si="193"/>
        <v>1985</v>
      </c>
      <c r="BL189" s="77">
        <f t="shared" si="193"/>
        <v>822</v>
      </c>
    </row>
    <row r="190" ht="13.5" customHeight="1">
      <c r="A190" s="80">
        <v>45458.0</v>
      </c>
      <c r="B190" s="62" t="s">
        <v>76</v>
      </c>
      <c r="C190" s="55"/>
      <c r="D190" s="69" t="s">
        <v>27</v>
      </c>
      <c r="E190" s="70">
        <f t="shared" si="2"/>
        <v>1605</v>
      </c>
      <c r="F190" s="71">
        <v>3.0</v>
      </c>
      <c r="G190" s="71">
        <v>19.0</v>
      </c>
      <c r="H190" s="72">
        <f t="shared" si="3"/>
        <v>28</v>
      </c>
      <c r="I190" s="55"/>
      <c r="J190" s="73" t="s">
        <v>19</v>
      </c>
      <c r="K190" s="70">
        <f t="shared" si="4"/>
        <v>2183</v>
      </c>
      <c r="L190" s="74">
        <v>4.0</v>
      </c>
      <c r="M190" s="74">
        <v>25.0</v>
      </c>
      <c r="N190" s="72">
        <f t="shared" si="5"/>
        <v>37</v>
      </c>
      <c r="O190" s="55"/>
      <c r="P190" s="62" t="s">
        <v>72</v>
      </c>
      <c r="Q190" s="55"/>
      <c r="R190" s="75">
        <f>MIN(Rules!$E$2,(MAX(H190/N190,N190/H190)))</f>
        <v>1.321428571</v>
      </c>
      <c r="S190" s="75">
        <f>VLOOKUP(B190,Rules!A:B,2,FALSE)</f>
        <v>80</v>
      </c>
      <c r="T190" s="55"/>
      <c r="U190" s="76">
        <f>1/(10^(-(E190+(IF(P190="Y",Rules!$I$2,0))-K190)/Rules!$E$12)+1)</f>
        <v>0.1222801395</v>
      </c>
      <c r="V190" s="75">
        <f t="shared" si="6"/>
        <v>-13</v>
      </c>
      <c r="W190" s="75">
        <f t="shared" si="7"/>
        <v>13</v>
      </c>
      <c r="X190" s="55"/>
      <c r="Y190" s="55"/>
      <c r="Z190" s="55"/>
      <c r="AA190" s="77">
        <f t="shared" ref="AA190:BL190" si="194">IF($D190=AA$1,$E190+$V190,(IF($J190=AA$1,$K190+$W190,AA189)))</f>
        <v>1549</v>
      </c>
      <c r="AB190" s="77">
        <f t="shared" si="194"/>
        <v>605</v>
      </c>
      <c r="AC190" s="77">
        <f t="shared" si="194"/>
        <v>1428</v>
      </c>
      <c r="AD190" s="77">
        <f t="shared" si="194"/>
        <v>377</v>
      </c>
      <c r="AE190" s="77">
        <f t="shared" si="194"/>
        <v>2178</v>
      </c>
      <c r="AF190" s="77">
        <f t="shared" si="194"/>
        <v>2196</v>
      </c>
      <c r="AG190" s="77">
        <f t="shared" si="194"/>
        <v>1198</v>
      </c>
      <c r="AH190" s="77">
        <f t="shared" si="194"/>
        <v>1104</v>
      </c>
      <c r="AI190" s="77">
        <f t="shared" si="194"/>
        <v>1191</v>
      </c>
      <c r="AJ190" s="77">
        <f t="shared" si="194"/>
        <v>1886</v>
      </c>
      <c r="AK190" s="77">
        <f t="shared" si="194"/>
        <v>570</v>
      </c>
      <c r="AL190" s="77">
        <f t="shared" si="194"/>
        <v>717</v>
      </c>
      <c r="AM190" s="77">
        <f t="shared" si="194"/>
        <v>2025</v>
      </c>
      <c r="AN190" s="77">
        <f t="shared" si="194"/>
        <v>1331</v>
      </c>
      <c r="AO190" s="77">
        <f t="shared" si="194"/>
        <v>1364</v>
      </c>
      <c r="AP190" s="77">
        <f t="shared" si="194"/>
        <v>2152</v>
      </c>
      <c r="AQ190" s="77">
        <f t="shared" si="194"/>
        <v>136</v>
      </c>
      <c r="AR190" s="77">
        <f t="shared" si="194"/>
        <v>1521</v>
      </c>
      <c r="AS190" s="77">
        <f t="shared" si="194"/>
        <v>228</v>
      </c>
      <c r="AT190" s="77">
        <f t="shared" si="194"/>
        <v>2397</v>
      </c>
      <c r="AU190" s="77">
        <f t="shared" si="194"/>
        <v>981</v>
      </c>
      <c r="AV190" s="77">
        <f t="shared" si="194"/>
        <v>401</v>
      </c>
      <c r="AW190" s="77">
        <f t="shared" si="194"/>
        <v>435</v>
      </c>
      <c r="AX190" s="77">
        <f t="shared" si="194"/>
        <v>895</v>
      </c>
      <c r="AY190" s="77">
        <f t="shared" si="194"/>
        <v>1089</v>
      </c>
      <c r="AZ190" s="77">
        <f t="shared" si="194"/>
        <v>413</v>
      </c>
      <c r="BA190" s="77">
        <f t="shared" si="194"/>
        <v>0</v>
      </c>
      <c r="BB190" s="77">
        <f t="shared" si="194"/>
        <v>1592</v>
      </c>
      <c r="BC190" s="77">
        <f t="shared" si="194"/>
        <v>798</v>
      </c>
      <c r="BD190" s="77">
        <f t="shared" si="194"/>
        <v>716</v>
      </c>
      <c r="BE190" s="77">
        <f t="shared" si="194"/>
        <v>638</v>
      </c>
      <c r="BF190" s="77">
        <f t="shared" si="194"/>
        <v>1960</v>
      </c>
      <c r="BG190" s="77">
        <f t="shared" si="194"/>
        <v>885</v>
      </c>
      <c r="BH190" s="77">
        <f t="shared" si="194"/>
        <v>237</v>
      </c>
      <c r="BI190" s="77">
        <f t="shared" si="194"/>
        <v>1920</v>
      </c>
      <c r="BJ190" s="77">
        <f t="shared" si="194"/>
        <v>1514</v>
      </c>
      <c r="BK190" s="77">
        <f t="shared" si="194"/>
        <v>1985</v>
      </c>
      <c r="BL190" s="77">
        <f t="shared" si="194"/>
        <v>822</v>
      </c>
    </row>
    <row r="191" ht="13.5" customHeight="1">
      <c r="A191" s="80">
        <v>45465.0</v>
      </c>
      <c r="B191" s="62" t="s">
        <v>76</v>
      </c>
      <c r="C191" s="55"/>
      <c r="D191" s="69" t="s">
        <v>21</v>
      </c>
      <c r="E191" s="70">
        <f t="shared" si="2"/>
        <v>2178</v>
      </c>
      <c r="F191" s="71">
        <v>2.0</v>
      </c>
      <c r="G191" s="71">
        <v>28.0</v>
      </c>
      <c r="H191" s="72">
        <f t="shared" si="3"/>
        <v>34</v>
      </c>
      <c r="I191" s="55"/>
      <c r="J191" s="73" t="s">
        <v>24</v>
      </c>
      <c r="K191" s="70">
        <f t="shared" si="4"/>
        <v>1985</v>
      </c>
      <c r="L191" s="74">
        <v>1.0</v>
      </c>
      <c r="M191" s="74">
        <v>19.0</v>
      </c>
      <c r="N191" s="72">
        <f t="shared" si="5"/>
        <v>22</v>
      </c>
      <c r="O191" s="55"/>
      <c r="P191" s="62" t="s">
        <v>73</v>
      </c>
      <c r="Q191" s="55"/>
      <c r="R191" s="75">
        <f>MIN(Rules!$E$2,(MAX(H191/N191,N191/H191)))</f>
        <v>1.545454545</v>
      </c>
      <c r="S191" s="75">
        <f>VLOOKUP(B191,Rules!A:B,2,FALSE)</f>
        <v>80</v>
      </c>
      <c r="T191" s="55"/>
      <c r="U191" s="76">
        <f>1/(10^(-(E191+(IF(P191="Y",Rules!$I$2,0))-K191)/Rules!$E$12)+1)</f>
        <v>0.7086420279</v>
      </c>
      <c r="V191" s="75">
        <f t="shared" si="6"/>
        <v>36</v>
      </c>
      <c r="W191" s="75">
        <f t="shared" si="7"/>
        <v>-36</v>
      </c>
      <c r="X191" s="55"/>
      <c r="Y191" s="55"/>
      <c r="Z191" s="55"/>
      <c r="AA191" s="77">
        <f t="shared" ref="AA191:BL191" si="195">IF($D191=AA$1,$E191+$V191,(IF($J191=AA$1,$K191+$W191,AA190)))</f>
        <v>1549</v>
      </c>
      <c r="AB191" s="77">
        <f t="shared" si="195"/>
        <v>605</v>
      </c>
      <c r="AC191" s="77">
        <f t="shared" si="195"/>
        <v>1428</v>
      </c>
      <c r="AD191" s="77">
        <f t="shared" si="195"/>
        <v>377</v>
      </c>
      <c r="AE191" s="77">
        <f t="shared" si="195"/>
        <v>2214</v>
      </c>
      <c r="AF191" s="77">
        <f t="shared" si="195"/>
        <v>2196</v>
      </c>
      <c r="AG191" s="77">
        <f t="shared" si="195"/>
        <v>1198</v>
      </c>
      <c r="AH191" s="77">
        <f t="shared" si="195"/>
        <v>1104</v>
      </c>
      <c r="AI191" s="77">
        <f t="shared" si="195"/>
        <v>1191</v>
      </c>
      <c r="AJ191" s="77">
        <f t="shared" si="195"/>
        <v>1886</v>
      </c>
      <c r="AK191" s="77">
        <f t="shared" si="195"/>
        <v>570</v>
      </c>
      <c r="AL191" s="77">
        <f t="shared" si="195"/>
        <v>717</v>
      </c>
      <c r="AM191" s="77">
        <f t="shared" si="195"/>
        <v>2025</v>
      </c>
      <c r="AN191" s="77">
        <f t="shared" si="195"/>
        <v>1331</v>
      </c>
      <c r="AO191" s="77">
        <f t="shared" si="195"/>
        <v>1364</v>
      </c>
      <c r="AP191" s="77">
        <f t="shared" si="195"/>
        <v>2152</v>
      </c>
      <c r="AQ191" s="77">
        <f t="shared" si="195"/>
        <v>136</v>
      </c>
      <c r="AR191" s="77">
        <f t="shared" si="195"/>
        <v>1521</v>
      </c>
      <c r="AS191" s="77">
        <f t="shared" si="195"/>
        <v>228</v>
      </c>
      <c r="AT191" s="77">
        <f t="shared" si="195"/>
        <v>2397</v>
      </c>
      <c r="AU191" s="77">
        <f t="shared" si="195"/>
        <v>981</v>
      </c>
      <c r="AV191" s="77">
        <f t="shared" si="195"/>
        <v>401</v>
      </c>
      <c r="AW191" s="77">
        <f t="shared" si="195"/>
        <v>435</v>
      </c>
      <c r="AX191" s="77">
        <f t="shared" si="195"/>
        <v>895</v>
      </c>
      <c r="AY191" s="77">
        <f t="shared" si="195"/>
        <v>1089</v>
      </c>
      <c r="AZ191" s="77">
        <f t="shared" si="195"/>
        <v>413</v>
      </c>
      <c r="BA191" s="77">
        <f t="shared" si="195"/>
        <v>0</v>
      </c>
      <c r="BB191" s="77">
        <f t="shared" si="195"/>
        <v>1592</v>
      </c>
      <c r="BC191" s="77">
        <f t="shared" si="195"/>
        <v>798</v>
      </c>
      <c r="BD191" s="77">
        <f t="shared" si="195"/>
        <v>716</v>
      </c>
      <c r="BE191" s="77">
        <f t="shared" si="195"/>
        <v>638</v>
      </c>
      <c r="BF191" s="77">
        <f t="shared" si="195"/>
        <v>1960</v>
      </c>
      <c r="BG191" s="77">
        <f t="shared" si="195"/>
        <v>885</v>
      </c>
      <c r="BH191" s="77">
        <f t="shared" si="195"/>
        <v>237</v>
      </c>
      <c r="BI191" s="77">
        <f t="shared" si="195"/>
        <v>1920</v>
      </c>
      <c r="BJ191" s="77">
        <f t="shared" si="195"/>
        <v>1514</v>
      </c>
      <c r="BK191" s="77">
        <f t="shared" si="195"/>
        <v>1949</v>
      </c>
      <c r="BL191" s="77">
        <f t="shared" si="195"/>
        <v>822</v>
      </c>
    </row>
    <row r="192" ht="13.5" customHeight="1">
      <c r="A192" s="80">
        <v>45465.0</v>
      </c>
      <c r="B192" s="62" t="s">
        <v>76</v>
      </c>
      <c r="C192" s="55"/>
      <c r="D192" s="69" t="s">
        <v>26</v>
      </c>
      <c r="E192" s="70">
        <f t="shared" si="2"/>
        <v>1886</v>
      </c>
      <c r="F192" s="71">
        <v>0.0</v>
      </c>
      <c r="G192" s="71">
        <v>21.0</v>
      </c>
      <c r="H192" s="72">
        <f t="shared" si="3"/>
        <v>21</v>
      </c>
      <c r="I192" s="55"/>
      <c r="J192" s="73" t="s">
        <v>19</v>
      </c>
      <c r="K192" s="70">
        <f t="shared" si="4"/>
        <v>2196</v>
      </c>
      <c r="L192" s="74">
        <v>0.0</v>
      </c>
      <c r="M192" s="74">
        <v>26.0</v>
      </c>
      <c r="N192" s="72">
        <f t="shared" si="5"/>
        <v>26</v>
      </c>
      <c r="O192" s="55"/>
      <c r="P192" s="62" t="s">
        <v>73</v>
      </c>
      <c r="Q192" s="55"/>
      <c r="R192" s="75">
        <f>MIN(Rules!$E$2,(MAX(H192/N192,N192/H192)))</f>
        <v>1.238095238</v>
      </c>
      <c r="S192" s="75">
        <f>VLOOKUP(B192,Rules!A:B,2,FALSE)</f>
        <v>80</v>
      </c>
      <c r="T192" s="55"/>
      <c r="U192" s="76">
        <f>1/(10^(-(E192+(IF(P192="Y",Rules!$I$2,0))-K192)/Rules!$E$12)+1)</f>
        <v>0.1934724772</v>
      </c>
      <c r="V192" s="75">
        <f t="shared" si="6"/>
        <v>-19</v>
      </c>
      <c r="W192" s="75">
        <f t="shared" si="7"/>
        <v>19</v>
      </c>
      <c r="X192" s="55"/>
      <c r="Y192" s="55"/>
      <c r="Z192" s="55"/>
      <c r="AA192" s="77">
        <f t="shared" ref="AA192:BL192" si="196">IF($D192=AA$1,$E192+$V192,(IF($J192=AA$1,$K192+$W192,AA191)))</f>
        <v>1549</v>
      </c>
      <c r="AB192" s="77">
        <f t="shared" si="196"/>
        <v>605</v>
      </c>
      <c r="AC192" s="77">
        <f t="shared" si="196"/>
        <v>1428</v>
      </c>
      <c r="AD192" s="77">
        <f t="shared" si="196"/>
        <v>377</v>
      </c>
      <c r="AE192" s="77">
        <f t="shared" si="196"/>
        <v>2214</v>
      </c>
      <c r="AF192" s="77">
        <f t="shared" si="196"/>
        <v>2215</v>
      </c>
      <c r="AG192" s="77">
        <f t="shared" si="196"/>
        <v>1198</v>
      </c>
      <c r="AH192" s="77">
        <f t="shared" si="196"/>
        <v>1104</v>
      </c>
      <c r="AI192" s="77">
        <f t="shared" si="196"/>
        <v>1191</v>
      </c>
      <c r="AJ192" s="77">
        <f t="shared" si="196"/>
        <v>1867</v>
      </c>
      <c r="AK192" s="77">
        <f t="shared" si="196"/>
        <v>570</v>
      </c>
      <c r="AL192" s="77">
        <f t="shared" si="196"/>
        <v>717</v>
      </c>
      <c r="AM192" s="77">
        <f t="shared" si="196"/>
        <v>2025</v>
      </c>
      <c r="AN192" s="77">
        <f t="shared" si="196"/>
        <v>1331</v>
      </c>
      <c r="AO192" s="77">
        <f t="shared" si="196"/>
        <v>1364</v>
      </c>
      <c r="AP192" s="77">
        <f t="shared" si="196"/>
        <v>2152</v>
      </c>
      <c r="AQ192" s="77">
        <f t="shared" si="196"/>
        <v>136</v>
      </c>
      <c r="AR192" s="77">
        <f t="shared" si="196"/>
        <v>1521</v>
      </c>
      <c r="AS192" s="77">
        <f t="shared" si="196"/>
        <v>228</v>
      </c>
      <c r="AT192" s="77">
        <f t="shared" si="196"/>
        <v>2397</v>
      </c>
      <c r="AU192" s="77">
        <f t="shared" si="196"/>
        <v>981</v>
      </c>
      <c r="AV192" s="77">
        <f t="shared" si="196"/>
        <v>401</v>
      </c>
      <c r="AW192" s="77">
        <f t="shared" si="196"/>
        <v>435</v>
      </c>
      <c r="AX192" s="77">
        <f t="shared" si="196"/>
        <v>895</v>
      </c>
      <c r="AY192" s="77">
        <f t="shared" si="196"/>
        <v>1089</v>
      </c>
      <c r="AZ192" s="77">
        <f t="shared" si="196"/>
        <v>413</v>
      </c>
      <c r="BA192" s="77">
        <f t="shared" si="196"/>
        <v>0</v>
      </c>
      <c r="BB192" s="77">
        <f t="shared" si="196"/>
        <v>1592</v>
      </c>
      <c r="BC192" s="77">
        <f t="shared" si="196"/>
        <v>798</v>
      </c>
      <c r="BD192" s="77">
        <f t="shared" si="196"/>
        <v>716</v>
      </c>
      <c r="BE192" s="77">
        <f t="shared" si="196"/>
        <v>638</v>
      </c>
      <c r="BF192" s="77">
        <f t="shared" si="196"/>
        <v>1960</v>
      </c>
      <c r="BG192" s="77">
        <f t="shared" si="196"/>
        <v>885</v>
      </c>
      <c r="BH192" s="77">
        <f t="shared" si="196"/>
        <v>237</v>
      </c>
      <c r="BI192" s="77">
        <f t="shared" si="196"/>
        <v>1920</v>
      </c>
      <c r="BJ192" s="77">
        <f t="shared" si="196"/>
        <v>1514</v>
      </c>
      <c r="BK192" s="77">
        <f t="shared" si="196"/>
        <v>1949</v>
      </c>
      <c r="BL192" s="77">
        <f t="shared" si="196"/>
        <v>822</v>
      </c>
    </row>
    <row r="193" ht="13.5" customHeight="1">
      <c r="A193" s="80">
        <v>45479.0</v>
      </c>
      <c r="B193" s="62" t="s">
        <v>76</v>
      </c>
      <c r="C193" s="55"/>
      <c r="D193" s="69" t="s">
        <v>22</v>
      </c>
      <c r="E193" s="70">
        <f t="shared" si="2"/>
        <v>2152</v>
      </c>
      <c r="F193" s="71">
        <v>2.0</v>
      </c>
      <c r="G193" s="71">
        <v>16.0</v>
      </c>
      <c r="H193" s="72">
        <f t="shared" si="3"/>
        <v>22</v>
      </c>
      <c r="I193" s="55"/>
      <c r="J193" s="73" t="s">
        <v>21</v>
      </c>
      <c r="K193" s="70">
        <f t="shared" si="4"/>
        <v>2214</v>
      </c>
      <c r="L193" s="74">
        <v>0.0</v>
      </c>
      <c r="M193" s="74">
        <v>24.0</v>
      </c>
      <c r="N193" s="72">
        <f t="shared" si="5"/>
        <v>24</v>
      </c>
      <c r="O193" s="55"/>
      <c r="P193" s="62" t="s">
        <v>73</v>
      </c>
      <c r="Q193" s="55"/>
      <c r="R193" s="75">
        <f>MIN(Rules!$E$2,(MAX(H193/N193,N193/H193)))</f>
        <v>1.090909091</v>
      </c>
      <c r="S193" s="75">
        <f>VLOOKUP(B193,Rules!A:B,2,FALSE)</f>
        <v>80</v>
      </c>
      <c r="T193" s="55"/>
      <c r="U193" s="76">
        <f>1/(10^(-(E193+(IF(P193="Y",Rules!$I$2,0))-K193)/Rules!$E$12)+1)</f>
        <v>0.4291008622</v>
      </c>
      <c r="V193" s="75">
        <f t="shared" si="6"/>
        <v>-37</v>
      </c>
      <c r="W193" s="75">
        <f t="shared" si="7"/>
        <v>37</v>
      </c>
      <c r="X193" s="55"/>
      <c r="Y193" s="55"/>
      <c r="Z193" s="55"/>
      <c r="AA193" s="77">
        <f t="shared" ref="AA193:BL193" si="197">IF($D193=AA$1,$E193+$V193,(IF($J193=AA$1,$K193+$W193,AA192)))</f>
        <v>1549</v>
      </c>
      <c r="AB193" s="77">
        <f t="shared" si="197"/>
        <v>605</v>
      </c>
      <c r="AC193" s="77">
        <f t="shared" si="197"/>
        <v>1428</v>
      </c>
      <c r="AD193" s="77">
        <f t="shared" si="197"/>
        <v>377</v>
      </c>
      <c r="AE193" s="77">
        <f t="shared" si="197"/>
        <v>2251</v>
      </c>
      <c r="AF193" s="77">
        <f t="shared" si="197"/>
        <v>2215</v>
      </c>
      <c r="AG193" s="77">
        <f t="shared" si="197"/>
        <v>1198</v>
      </c>
      <c r="AH193" s="77">
        <f t="shared" si="197"/>
        <v>1104</v>
      </c>
      <c r="AI193" s="77">
        <f t="shared" si="197"/>
        <v>1191</v>
      </c>
      <c r="AJ193" s="77">
        <f t="shared" si="197"/>
        <v>1867</v>
      </c>
      <c r="AK193" s="77">
        <f t="shared" si="197"/>
        <v>570</v>
      </c>
      <c r="AL193" s="77">
        <f t="shared" si="197"/>
        <v>717</v>
      </c>
      <c r="AM193" s="77">
        <f t="shared" si="197"/>
        <v>2025</v>
      </c>
      <c r="AN193" s="77">
        <f t="shared" si="197"/>
        <v>1331</v>
      </c>
      <c r="AO193" s="77">
        <f t="shared" si="197"/>
        <v>1364</v>
      </c>
      <c r="AP193" s="77">
        <f t="shared" si="197"/>
        <v>2115</v>
      </c>
      <c r="AQ193" s="77">
        <f t="shared" si="197"/>
        <v>136</v>
      </c>
      <c r="AR193" s="77">
        <f t="shared" si="197"/>
        <v>1521</v>
      </c>
      <c r="AS193" s="77">
        <f t="shared" si="197"/>
        <v>228</v>
      </c>
      <c r="AT193" s="77">
        <f t="shared" si="197"/>
        <v>2397</v>
      </c>
      <c r="AU193" s="77">
        <f t="shared" si="197"/>
        <v>981</v>
      </c>
      <c r="AV193" s="77">
        <f t="shared" si="197"/>
        <v>401</v>
      </c>
      <c r="AW193" s="77">
        <f t="shared" si="197"/>
        <v>435</v>
      </c>
      <c r="AX193" s="77">
        <f t="shared" si="197"/>
        <v>895</v>
      </c>
      <c r="AY193" s="77">
        <f t="shared" si="197"/>
        <v>1089</v>
      </c>
      <c r="AZ193" s="77">
        <f t="shared" si="197"/>
        <v>413</v>
      </c>
      <c r="BA193" s="77">
        <f t="shared" si="197"/>
        <v>0</v>
      </c>
      <c r="BB193" s="77">
        <f t="shared" si="197"/>
        <v>1592</v>
      </c>
      <c r="BC193" s="77">
        <f t="shared" si="197"/>
        <v>798</v>
      </c>
      <c r="BD193" s="77">
        <f t="shared" si="197"/>
        <v>716</v>
      </c>
      <c r="BE193" s="77">
        <f t="shared" si="197"/>
        <v>638</v>
      </c>
      <c r="BF193" s="77">
        <f t="shared" si="197"/>
        <v>1960</v>
      </c>
      <c r="BG193" s="77">
        <f t="shared" si="197"/>
        <v>885</v>
      </c>
      <c r="BH193" s="77">
        <f t="shared" si="197"/>
        <v>237</v>
      </c>
      <c r="BI193" s="77">
        <f t="shared" si="197"/>
        <v>1920</v>
      </c>
      <c r="BJ193" s="77">
        <f t="shared" si="197"/>
        <v>1514</v>
      </c>
      <c r="BK193" s="77">
        <f t="shared" si="197"/>
        <v>1949</v>
      </c>
      <c r="BL193" s="77">
        <f t="shared" si="197"/>
        <v>822</v>
      </c>
    </row>
    <row r="194" ht="13.5" customHeight="1">
      <c r="A194" s="80">
        <v>45480.0</v>
      </c>
      <c r="B194" s="62" t="s">
        <v>76</v>
      </c>
      <c r="C194" s="55"/>
      <c r="D194" s="69" t="s">
        <v>20</v>
      </c>
      <c r="E194" s="70">
        <f t="shared" si="2"/>
        <v>2397</v>
      </c>
      <c r="F194" s="71">
        <v>0.0</v>
      </c>
      <c r="G194" s="71">
        <v>29.0</v>
      </c>
      <c r="H194" s="72">
        <f t="shared" si="3"/>
        <v>29</v>
      </c>
      <c r="I194" s="55"/>
      <c r="J194" s="73" t="s">
        <v>19</v>
      </c>
      <c r="K194" s="70">
        <f t="shared" si="4"/>
        <v>2215</v>
      </c>
      <c r="L194" s="74">
        <v>1.0</v>
      </c>
      <c r="M194" s="74">
        <v>28.0</v>
      </c>
      <c r="N194" s="72">
        <f t="shared" si="5"/>
        <v>31</v>
      </c>
      <c r="O194" s="55"/>
      <c r="P194" s="62" t="s">
        <v>73</v>
      </c>
      <c r="Q194" s="55"/>
      <c r="R194" s="75">
        <f>MIN(Rules!$E$2,(MAX(H194/N194,N194/H194)))</f>
        <v>1.068965517</v>
      </c>
      <c r="S194" s="75">
        <f>VLOOKUP(B194,Rules!A:B,2,FALSE)</f>
        <v>80</v>
      </c>
      <c r="T194" s="55"/>
      <c r="U194" s="76">
        <f>1/(10^(-(E194+(IF(P194="Y",Rules!$I$2,0))-K194)/Rules!$E$12)+1)</f>
        <v>0.6980735392</v>
      </c>
      <c r="V194" s="75">
        <f t="shared" si="6"/>
        <v>-60</v>
      </c>
      <c r="W194" s="75">
        <f t="shared" si="7"/>
        <v>60</v>
      </c>
      <c r="X194" s="55"/>
      <c r="Y194" s="55"/>
      <c r="Z194" s="55"/>
      <c r="AA194" s="77">
        <f t="shared" ref="AA194:BL194" si="198">IF($D194=AA$1,$E194+$V194,(IF($J194=AA$1,$K194+$W194,AA193)))</f>
        <v>1549</v>
      </c>
      <c r="AB194" s="77">
        <f t="shared" si="198"/>
        <v>605</v>
      </c>
      <c r="AC194" s="77">
        <f t="shared" si="198"/>
        <v>1428</v>
      </c>
      <c r="AD194" s="77">
        <f t="shared" si="198"/>
        <v>377</v>
      </c>
      <c r="AE194" s="77">
        <f t="shared" si="198"/>
        <v>2251</v>
      </c>
      <c r="AF194" s="77">
        <f t="shared" si="198"/>
        <v>2275</v>
      </c>
      <c r="AG194" s="77">
        <f t="shared" si="198"/>
        <v>1198</v>
      </c>
      <c r="AH194" s="77">
        <f t="shared" si="198"/>
        <v>1104</v>
      </c>
      <c r="AI194" s="77">
        <f t="shared" si="198"/>
        <v>1191</v>
      </c>
      <c r="AJ194" s="77">
        <f t="shared" si="198"/>
        <v>1867</v>
      </c>
      <c r="AK194" s="77">
        <f t="shared" si="198"/>
        <v>570</v>
      </c>
      <c r="AL194" s="77">
        <f t="shared" si="198"/>
        <v>717</v>
      </c>
      <c r="AM194" s="77">
        <f t="shared" si="198"/>
        <v>2025</v>
      </c>
      <c r="AN194" s="77">
        <f t="shared" si="198"/>
        <v>1331</v>
      </c>
      <c r="AO194" s="77">
        <f t="shared" si="198"/>
        <v>1364</v>
      </c>
      <c r="AP194" s="77">
        <f t="shared" si="198"/>
        <v>2115</v>
      </c>
      <c r="AQ194" s="77">
        <f t="shared" si="198"/>
        <v>136</v>
      </c>
      <c r="AR194" s="77">
        <f t="shared" si="198"/>
        <v>1521</v>
      </c>
      <c r="AS194" s="77">
        <f t="shared" si="198"/>
        <v>228</v>
      </c>
      <c r="AT194" s="77">
        <f t="shared" si="198"/>
        <v>2337</v>
      </c>
      <c r="AU194" s="77">
        <f t="shared" si="198"/>
        <v>981</v>
      </c>
      <c r="AV194" s="77">
        <f t="shared" si="198"/>
        <v>401</v>
      </c>
      <c r="AW194" s="77">
        <f t="shared" si="198"/>
        <v>435</v>
      </c>
      <c r="AX194" s="77">
        <f t="shared" si="198"/>
        <v>895</v>
      </c>
      <c r="AY194" s="77">
        <f t="shared" si="198"/>
        <v>1089</v>
      </c>
      <c r="AZ194" s="77">
        <f t="shared" si="198"/>
        <v>413</v>
      </c>
      <c r="BA194" s="77">
        <f t="shared" si="198"/>
        <v>0</v>
      </c>
      <c r="BB194" s="77">
        <f t="shared" si="198"/>
        <v>1592</v>
      </c>
      <c r="BC194" s="77">
        <f t="shared" si="198"/>
        <v>798</v>
      </c>
      <c r="BD194" s="77">
        <f t="shared" si="198"/>
        <v>716</v>
      </c>
      <c r="BE194" s="77">
        <f t="shared" si="198"/>
        <v>638</v>
      </c>
      <c r="BF194" s="77">
        <f t="shared" si="198"/>
        <v>1960</v>
      </c>
      <c r="BG194" s="77">
        <f t="shared" si="198"/>
        <v>885</v>
      </c>
      <c r="BH194" s="77">
        <f t="shared" si="198"/>
        <v>237</v>
      </c>
      <c r="BI194" s="77">
        <f t="shared" si="198"/>
        <v>1920</v>
      </c>
      <c r="BJ194" s="77">
        <f t="shared" si="198"/>
        <v>1514</v>
      </c>
      <c r="BK194" s="77">
        <f t="shared" si="198"/>
        <v>1949</v>
      </c>
      <c r="BL194" s="77">
        <f t="shared" si="198"/>
        <v>822</v>
      </c>
    </row>
    <row r="195" ht="13.5" customHeight="1">
      <c r="A195" s="80">
        <v>45494.0</v>
      </c>
      <c r="B195" s="62" t="s">
        <v>76</v>
      </c>
      <c r="C195" s="55"/>
      <c r="D195" s="69" t="s">
        <v>21</v>
      </c>
      <c r="E195" s="70">
        <f t="shared" si="2"/>
        <v>2251</v>
      </c>
      <c r="F195" s="71">
        <v>3.0</v>
      </c>
      <c r="G195" s="71">
        <v>29.0</v>
      </c>
      <c r="H195" s="72">
        <f t="shared" si="3"/>
        <v>38</v>
      </c>
      <c r="I195" s="55"/>
      <c r="J195" s="73" t="s">
        <v>19</v>
      </c>
      <c r="K195" s="70">
        <f t="shared" si="4"/>
        <v>2275</v>
      </c>
      <c r="L195" s="74">
        <v>1.0</v>
      </c>
      <c r="M195" s="74">
        <v>34.0</v>
      </c>
      <c r="N195" s="72">
        <f t="shared" si="5"/>
        <v>37</v>
      </c>
      <c r="O195" s="55"/>
      <c r="P195" s="62" t="s">
        <v>73</v>
      </c>
      <c r="Q195" s="55"/>
      <c r="R195" s="75">
        <f>MIN(Rules!$E$2,(MAX(H195/N195,N195/H195)))</f>
        <v>1.027027027</v>
      </c>
      <c r="S195" s="75">
        <f>VLOOKUP(B195,Rules!A:B,2,FALSE)</f>
        <v>80</v>
      </c>
      <c r="T195" s="55"/>
      <c r="U195" s="76">
        <f>1/(10^(-(E195+(IF(P195="Y",Rules!$I$2,0))-K195)/Rules!$E$12)+1)</f>
        <v>0.472397072</v>
      </c>
      <c r="V195" s="75">
        <f t="shared" si="6"/>
        <v>43</v>
      </c>
      <c r="W195" s="75">
        <f t="shared" si="7"/>
        <v>-43</v>
      </c>
      <c r="X195" s="55"/>
      <c r="Y195" s="55"/>
      <c r="Z195" s="55"/>
      <c r="AA195" s="77">
        <f t="shared" ref="AA195:BL195" si="199">IF($D195=AA$1,$E195+$V195,(IF($J195=AA$1,$K195+$W195,AA194)))</f>
        <v>1549</v>
      </c>
      <c r="AB195" s="77">
        <f t="shared" si="199"/>
        <v>605</v>
      </c>
      <c r="AC195" s="77">
        <f t="shared" si="199"/>
        <v>1428</v>
      </c>
      <c r="AD195" s="77">
        <f t="shared" si="199"/>
        <v>377</v>
      </c>
      <c r="AE195" s="77">
        <f t="shared" si="199"/>
        <v>2294</v>
      </c>
      <c r="AF195" s="77">
        <f t="shared" si="199"/>
        <v>2232</v>
      </c>
      <c r="AG195" s="77">
        <f t="shared" si="199"/>
        <v>1198</v>
      </c>
      <c r="AH195" s="77">
        <f t="shared" si="199"/>
        <v>1104</v>
      </c>
      <c r="AI195" s="77">
        <f t="shared" si="199"/>
        <v>1191</v>
      </c>
      <c r="AJ195" s="77">
        <f t="shared" si="199"/>
        <v>1867</v>
      </c>
      <c r="AK195" s="77">
        <f t="shared" si="199"/>
        <v>570</v>
      </c>
      <c r="AL195" s="77">
        <f t="shared" si="199"/>
        <v>717</v>
      </c>
      <c r="AM195" s="77">
        <f t="shared" si="199"/>
        <v>2025</v>
      </c>
      <c r="AN195" s="77">
        <f t="shared" si="199"/>
        <v>1331</v>
      </c>
      <c r="AO195" s="77">
        <f t="shared" si="199"/>
        <v>1364</v>
      </c>
      <c r="AP195" s="77">
        <f t="shared" si="199"/>
        <v>2115</v>
      </c>
      <c r="AQ195" s="77">
        <f t="shared" si="199"/>
        <v>136</v>
      </c>
      <c r="AR195" s="77">
        <f t="shared" si="199"/>
        <v>1521</v>
      </c>
      <c r="AS195" s="77">
        <f t="shared" si="199"/>
        <v>228</v>
      </c>
      <c r="AT195" s="77">
        <f t="shared" si="199"/>
        <v>2337</v>
      </c>
      <c r="AU195" s="77">
        <f t="shared" si="199"/>
        <v>981</v>
      </c>
      <c r="AV195" s="77">
        <f t="shared" si="199"/>
        <v>401</v>
      </c>
      <c r="AW195" s="77">
        <f t="shared" si="199"/>
        <v>435</v>
      </c>
      <c r="AX195" s="77">
        <f t="shared" si="199"/>
        <v>895</v>
      </c>
      <c r="AY195" s="77">
        <f t="shared" si="199"/>
        <v>1089</v>
      </c>
      <c r="AZ195" s="77">
        <f t="shared" si="199"/>
        <v>413</v>
      </c>
      <c r="BA195" s="77">
        <f t="shared" si="199"/>
        <v>0</v>
      </c>
      <c r="BB195" s="77">
        <f t="shared" si="199"/>
        <v>1592</v>
      </c>
      <c r="BC195" s="77">
        <f t="shared" si="199"/>
        <v>798</v>
      </c>
      <c r="BD195" s="77">
        <f t="shared" si="199"/>
        <v>716</v>
      </c>
      <c r="BE195" s="77">
        <f t="shared" si="199"/>
        <v>638</v>
      </c>
      <c r="BF195" s="77">
        <f t="shared" si="199"/>
        <v>1960</v>
      </c>
      <c r="BG195" s="77">
        <f t="shared" si="199"/>
        <v>885</v>
      </c>
      <c r="BH195" s="77">
        <f t="shared" si="199"/>
        <v>237</v>
      </c>
      <c r="BI195" s="77">
        <f t="shared" si="199"/>
        <v>1920</v>
      </c>
      <c r="BJ195" s="77">
        <f t="shared" si="199"/>
        <v>1514</v>
      </c>
      <c r="BK195" s="77">
        <f t="shared" si="199"/>
        <v>1949</v>
      </c>
      <c r="BL195" s="77">
        <f t="shared" si="199"/>
        <v>822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75"/>
  <cols>
    <col customWidth="1" min="1" max="1" width="11.14"/>
    <col customWidth="1" min="2" max="2" width="8.43"/>
    <col customWidth="1" min="3" max="3" width="3.86"/>
    <col customWidth="1" min="4" max="4" width="11.86"/>
    <col customWidth="1" min="5" max="5" width="7.71"/>
    <col customWidth="1" min="6" max="6" width="2.29"/>
    <col customWidth="1" min="7" max="7" width="3.0"/>
    <col customWidth="1" min="8" max="8" width="3.29"/>
    <col customWidth="1" min="9" max="9" width="3.0"/>
    <col customWidth="1" min="10" max="10" width="11.86"/>
    <col customWidth="1" min="11" max="11" width="7.71"/>
    <col customWidth="1" min="12" max="12" width="2.29"/>
    <col customWidth="1" min="13" max="13" width="3.0"/>
    <col customWidth="1" min="14" max="14" width="3.43"/>
    <col customWidth="1" min="15" max="17" width="5.0"/>
    <col customWidth="1" min="18" max="18" width="8.14"/>
    <col customWidth="1" min="19" max="19" width="7.71"/>
    <col customWidth="1" min="20" max="20" width="2.43"/>
    <col customWidth="1" min="21" max="21" width="11.43"/>
    <col customWidth="1" min="22" max="23" width="10.43"/>
    <col customWidth="1" min="24" max="25" width="3.71"/>
    <col customWidth="1" min="26" max="26" width="10.43"/>
    <col customWidth="1" min="27" max="64" width="8.86"/>
  </cols>
  <sheetData>
    <row r="1" ht="13.5" customHeight="1">
      <c r="A1" s="65" t="s">
        <v>55</v>
      </c>
      <c r="B1" s="20" t="s">
        <v>56</v>
      </c>
      <c r="C1" s="20"/>
      <c r="D1" s="21" t="s">
        <v>57</v>
      </c>
      <c r="E1" s="22" t="s">
        <v>58</v>
      </c>
      <c r="F1" s="23" t="s">
        <v>59</v>
      </c>
      <c r="G1" s="23" t="s">
        <v>60</v>
      </c>
      <c r="H1" s="23" t="s">
        <v>61</v>
      </c>
      <c r="I1" s="20"/>
      <c r="J1" s="24" t="s">
        <v>62</v>
      </c>
      <c r="K1" s="22" t="s">
        <v>58</v>
      </c>
      <c r="L1" s="23" t="s">
        <v>59</v>
      </c>
      <c r="M1" s="23" t="s">
        <v>60</v>
      </c>
      <c r="N1" s="23" t="s">
        <v>61</v>
      </c>
      <c r="O1" s="20"/>
      <c r="P1" s="20" t="s">
        <v>63</v>
      </c>
      <c r="Q1" s="20"/>
      <c r="R1" s="20" t="s">
        <v>64</v>
      </c>
      <c r="S1" s="20" t="s">
        <v>65</v>
      </c>
      <c r="T1" s="20"/>
      <c r="U1" s="25" t="s">
        <v>66</v>
      </c>
      <c r="V1" s="20" t="s">
        <v>67</v>
      </c>
      <c r="W1" s="20" t="s">
        <v>68</v>
      </c>
      <c r="X1" s="20"/>
      <c r="Y1" s="20"/>
      <c r="Z1" s="26"/>
      <c r="AA1" s="20" t="s">
        <v>30</v>
      </c>
      <c r="AB1" s="20" t="s">
        <v>43</v>
      </c>
      <c r="AC1" s="20" t="s">
        <v>28</v>
      </c>
      <c r="AD1" s="20" t="s">
        <v>49</v>
      </c>
      <c r="AE1" s="20" t="s">
        <v>21</v>
      </c>
      <c r="AF1" s="20" t="s">
        <v>19</v>
      </c>
      <c r="AG1" s="20" t="s">
        <v>35</v>
      </c>
      <c r="AH1" s="20" t="s">
        <v>37</v>
      </c>
      <c r="AI1" s="20" t="s">
        <v>33</v>
      </c>
      <c r="AJ1" s="20" t="s">
        <v>26</v>
      </c>
      <c r="AK1" s="20" t="s">
        <v>48</v>
      </c>
      <c r="AL1" s="3" t="s">
        <v>45</v>
      </c>
      <c r="AM1" s="20" t="s">
        <v>23</v>
      </c>
      <c r="AN1" s="20" t="s">
        <v>34</v>
      </c>
      <c r="AO1" s="20" t="s">
        <v>29</v>
      </c>
      <c r="AP1" s="20" t="s">
        <v>22</v>
      </c>
      <c r="AQ1" s="3" t="s">
        <v>54</v>
      </c>
      <c r="AR1" s="20" t="s">
        <v>31</v>
      </c>
      <c r="AS1" s="20" t="s">
        <v>52</v>
      </c>
      <c r="AT1" s="20" t="s">
        <v>20</v>
      </c>
      <c r="AU1" s="20" t="s">
        <v>36</v>
      </c>
      <c r="AV1" s="20" t="s">
        <v>50</v>
      </c>
      <c r="AW1" s="20" t="s">
        <v>47</v>
      </c>
      <c r="AX1" s="20" t="s">
        <v>39</v>
      </c>
      <c r="AY1" s="20" t="s">
        <v>38</v>
      </c>
      <c r="AZ1" s="20" t="s">
        <v>51</v>
      </c>
      <c r="BA1" s="20" t="s">
        <v>69</v>
      </c>
      <c r="BB1" s="20" t="s">
        <v>27</v>
      </c>
      <c r="BC1" s="20" t="s">
        <v>41</v>
      </c>
      <c r="BD1" s="20" t="s">
        <v>44</v>
      </c>
      <c r="BE1" s="20" t="s">
        <v>46</v>
      </c>
      <c r="BF1" s="20" t="s">
        <v>18</v>
      </c>
      <c r="BG1" s="20" t="s">
        <v>42</v>
      </c>
      <c r="BH1" s="20" t="s">
        <v>53</v>
      </c>
      <c r="BI1" s="20" t="s">
        <v>25</v>
      </c>
      <c r="BJ1" s="20" t="s">
        <v>32</v>
      </c>
      <c r="BK1" s="20" t="s">
        <v>24</v>
      </c>
      <c r="BL1" s="20" t="s">
        <v>40</v>
      </c>
    </row>
    <row r="2" ht="13.5" customHeight="1">
      <c r="A2" s="66"/>
      <c r="B2" s="28"/>
      <c r="C2" s="28"/>
      <c r="D2" s="29"/>
      <c r="E2" s="30"/>
      <c r="F2" s="31"/>
      <c r="G2" s="31"/>
      <c r="H2" s="31"/>
      <c r="I2" s="28"/>
      <c r="J2" s="32"/>
      <c r="K2" s="30"/>
      <c r="L2" s="31"/>
      <c r="M2" s="31"/>
      <c r="N2" s="31"/>
      <c r="O2" s="28"/>
      <c r="P2" s="28"/>
      <c r="Q2" s="28"/>
      <c r="R2" s="28"/>
      <c r="S2" s="28"/>
      <c r="T2" s="28"/>
      <c r="U2" s="33"/>
      <c r="V2" s="28"/>
      <c r="W2" s="28"/>
      <c r="X2" s="28"/>
      <c r="Y2" s="28"/>
      <c r="Z2" s="34" t="s">
        <v>70</v>
      </c>
      <c r="AA2" s="35">
        <f>LOOKUP(9.999E+307,'2022'!AA:AA)</f>
        <v>1550</v>
      </c>
      <c r="AB2" s="35">
        <f>LOOKUP(9.999E+307,'2022'!AB:AB)</f>
        <v>773</v>
      </c>
      <c r="AC2" s="35">
        <f>LOOKUP(9.999E+307,'2022'!AC:AC)</f>
        <v>1419</v>
      </c>
      <c r="AD2" s="35">
        <f>LOOKUP(9.999E+307,'2022'!AD:AD)</f>
        <v>-37</v>
      </c>
      <c r="AE2" s="35">
        <f>LOOKUP(9.999E+307,'2022'!AE:AE)</f>
        <v>2015</v>
      </c>
      <c r="AF2" s="35">
        <f>LOOKUP(9.999E+307,'2022'!AF:AF)</f>
        <v>2088</v>
      </c>
      <c r="AG2" s="35">
        <f>LOOKUP(9.999E+307,'2022'!AG:AG)</f>
        <v>1203</v>
      </c>
      <c r="AH2" s="35">
        <f>LOOKUP(9.999E+307,'2022'!AH:AH)</f>
        <v>987</v>
      </c>
      <c r="AI2" s="35">
        <f>LOOKUP(9.999E+307,'2022'!AI:AI)</f>
        <v>1289</v>
      </c>
      <c r="AJ2" s="35">
        <f>LOOKUP(9.999E+307,'2022'!AJ:AJ)</f>
        <v>1823</v>
      </c>
      <c r="AK2" s="35">
        <f>LOOKUP(9.999E+307,'2022'!AK:AK)</f>
        <v>402</v>
      </c>
      <c r="AL2" s="35">
        <f>LOOKUP(9.999E+307,'2022'!AL:AL)</f>
        <v>717</v>
      </c>
      <c r="AM2" s="35">
        <f>LOOKUP(9.999E+307,'2022'!AM:AM)</f>
        <v>2098</v>
      </c>
      <c r="AN2" s="35">
        <f>LOOKUP(9.999E+307,'2022'!AN:AN)</f>
        <v>1395</v>
      </c>
      <c r="AO2" s="35">
        <f>LOOKUP(9.999E+307,'2022'!AO:AO)</f>
        <v>1296</v>
      </c>
      <c r="AP2" s="35">
        <f>LOOKUP(9.999E+307,'2022'!AP:AP)</f>
        <v>2137</v>
      </c>
      <c r="AQ2" s="35">
        <f>LOOKUP(9.999E+307,'2022'!AQ:AQ)</f>
        <v>262</v>
      </c>
      <c r="AR2" s="35">
        <f>LOOKUP(9.999E+307,'2022'!AR:AR)</f>
        <v>1404</v>
      </c>
      <c r="AS2" s="35">
        <f>LOOKUP(9.999E+307,'2022'!AS:AS)</f>
        <v>329</v>
      </c>
      <c r="AT2" s="35">
        <f>LOOKUP(9.999E+307,'2022'!AT:AT)</f>
        <v>2356</v>
      </c>
      <c r="AU2" s="35">
        <f>LOOKUP(9.999E+307,'2022'!AU:AU)</f>
        <v>889</v>
      </c>
      <c r="AV2" s="35">
        <f>LOOKUP(9.999E+307,'2022'!AV:AV)</f>
        <v>373</v>
      </c>
      <c r="AW2" s="35">
        <f>LOOKUP(9.999E+307,'2022'!AW:AW)</f>
        <v>442</v>
      </c>
      <c r="AX2" s="35">
        <f>LOOKUP(9.999E+307,'2022'!AX:AX)</f>
        <v>971</v>
      </c>
      <c r="AY2" s="35">
        <f>LOOKUP(9.999E+307,'2022'!AY:AY)</f>
        <v>1064</v>
      </c>
      <c r="AZ2" s="35">
        <f>LOOKUP(9.999E+307,'2022'!AZ:AZ)</f>
        <v>567</v>
      </c>
      <c r="BA2" s="35">
        <f>LOOKUP(9.999E+307,'2022'!BA:BA)</f>
        <v>0</v>
      </c>
      <c r="BB2" s="35">
        <f>LOOKUP(9.999E+307,'2022'!BB:BB)</f>
        <v>1481</v>
      </c>
      <c r="BC2" s="35">
        <f>LOOKUP(9.999E+307,'2022'!BC:BC)</f>
        <v>905</v>
      </c>
      <c r="BD2" s="35">
        <f>LOOKUP(9.999E+307,'2022'!BD:BD)</f>
        <v>873</v>
      </c>
      <c r="BE2" s="35">
        <f>LOOKUP(9.999E+307,'2022'!BE:BE)</f>
        <v>638</v>
      </c>
      <c r="BF2" s="35">
        <f>LOOKUP(9.999E+307,'2022'!BF:BF)</f>
        <v>1951</v>
      </c>
      <c r="BG2" s="35">
        <f>LOOKUP(9.999E+307,'2022'!BG:BG)</f>
        <v>964</v>
      </c>
      <c r="BH2" s="35">
        <f>LOOKUP(9.999E+307,'2022'!BH:BH)</f>
        <v>450</v>
      </c>
      <c r="BI2" s="35">
        <f>LOOKUP(9.999E+307,'2022'!BI:BI)</f>
        <v>2011</v>
      </c>
      <c r="BJ2" s="35">
        <f>LOOKUP(9.999E+307,'2022'!BJ:BJ)</f>
        <v>1576</v>
      </c>
      <c r="BK2" s="35">
        <f>LOOKUP(9.999E+307,'2022'!BK:BK)</f>
        <v>1972</v>
      </c>
      <c r="BL2" s="35">
        <f>LOOKUP(9.999E+307,'2022'!BL:BL)</f>
        <v>801</v>
      </c>
    </row>
    <row r="3" ht="13.5" customHeight="1">
      <c r="A3" s="83">
        <v>44961.0</v>
      </c>
      <c r="B3" s="84" t="s">
        <v>71</v>
      </c>
      <c r="C3" s="38"/>
      <c r="D3" s="39" t="s">
        <v>24</v>
      </c>
      <c r="E3" s="40">
        <f t="shared" ref="E3:E193" si="2">HLOOKUP(D3,AA$1:CB$10075,ROW()-1,FALSE)</f>
        <v>1972</v>
      </c>
      <c r="F3" s="41">
        <v>0.0</v>
      </c>
      <c r="G3" s="41">
        <v>18.0</v>
      </c>
      <c r="H3" s="42">
        <f t="shared" ref="H3:H193" si="3">F3*3+G3</f>
        <v>18</v>
      </c>
      <c r="I3" s="38"/>
      <c r="J3" s="43" t="s">
        <v>23</v>
      </c>
      <c r="K3" s="40">
        <f t="shared" ref="K3:K193" si="4">HLOOKUP(J3,AA$1:CB$10075,ROW()-1,FALSE)</f>
        <v>2098</v>
      </c>
      <c r="L3" s="44">
        <v>0.0</v>
      </c>
      <c r="M3" s="44">
        <v>23.0</v>
      </c>
      <c r="N3" s="42">
        <f t="shared" ref="N3:N193" si="5">L3*3+M3</f>
        <v>23</v>
      </c>
      <c r="O3" s="38"/>
      <c r="P3" s="45" t="s">
        <v>72</v>
      </c>
      <c r="Q3" s="38"/>
      <c r="R3" s="45">
        <f>MIN(Rules!$E$2,(MAX(H3/N3,N3/H3)))</f>
        <v>1.277777778</v>
      </c>
      <c r="S3" s="45">
        <f>VLOOKUP(B3,Rules!A:B,2,FALSE)</f>
        <v>40</v>
      </c>
      <c r="T3" s="38"/>
      <c r="U3" s="46">
        <f>1/(10^(-(E3+(IF(P3="Y",Rules!$I$2,0))-K3)/Rules!$E$12)+1)</f>
        <v>0.527602928</v>
      </c>
      <c r="V3" s="47">
        <f t="shared" ref="V3:V193" si="6">ROUND(IF(H3&gt;N3,(S3*R3*(1-U3)),IF(H3&lt;N3,(S3*R3*(0-U3)),S3*R3*(0.5-U3))),0)</f>
        <v>-27</v>
      </c>
      <c r="W3" s="47">
        <f t="shared" ref="W3:W193" si="7">-1*V3</f>
        <v>27</v>
      </c>
      <c r="X3" s="47"/>
      <c r="Y3" s="47"/>
      <c r="Z3" s="48"/>
      <c r="AA3" s="7">
        <f t="shared" ref="AA3:BL3" si="1">IF($D3=AA$1,$E3+$V3,(IF($J3=AA$1,$K3+$W3,AA2)))</f>
        <v>1550</v>
      </c>
      <c r="AB3" s="7">
        <f t="shared" si="1"/>
        <v>773</v>
      </c>
      <c r="AC3" s="7">
        <f t="shared" si="1"/>
        <v>1419</v>
      </c>
      <c r="AD3" s="7">
        <f t="shared" si="1"/>
        <v>-37</v>
      </c>
      <c r="AE3" s="7">
        <f t="shared" si="1"/>
        <v>2015</v>
      </c>
      <c r="AF3" s="7">
        <f t="shared" si="1"/>
        <v>2088</v>
      </c>
      <c r="AG3" s="7">
        <f t="shared" si="1"/>
        <v>1203</v>
      </c>
      <c r="AH3" s="7">
        <f t="shared" si="1"/>
        <v>987</v>
      </c>
      <c r="AI3" s="7">
        <f t="shared" si="1"/>
        <v>1289</v>
      </c>
      <c r="AJ3" s="7">
        <f t="shared" si="1"/>
        <v>1823</v>
      </c>
      <c r="AK3" s="7">
        <f t="shared" si="1"/>
        <v>402</v>
      </c>
      <c r="AL3" s="7">
        <f t="shared" si="1"/>
        <v>717</v>
      </c>
      <c r="AM3" s="7">
        <f t="shared" si="1"/>
        <v>2125</v>
      </c>
      <c r="AN3" s="7">
        <f t="shared" si="1"/>
        <v>1395</v>
      </c>
      <c r="AO3" s="7">
        <f t="shared" si="1"/>
        <v>1296</v>
      </c>
      <c r="AP3" s="7">
        <f t="shared" si="1"/>
        <v>2137</v>
      </c>
      <c r="AQ3" s="7">
        <f t="shared" si="1"/>
        <v>262</v>
      </c>
      <c r="AR3" s="7">
        <f t="shared" si="1"/>
        <v>1404</v>
      </c>
      <c r="AS3" s="7">
        <f t="shared" si="1"/>
        <v>329</v>
      </c>
      <c r="AT3" s="7">
        <f t="shared" si="1"/>
        <v>2356</v>
      </c>
      <c r="AU3" s="7">
        <f t="shared" si="1"/>
        <v>889</v>
      </c>
      <c r="AV3" s="7">
        <f t="shared" si="1"/>
        <v>373</v>
      </c>
      <c r="AW3" s="7">
        <f t="shared" si="1"/>
        <v>442</v>
      </c>
      <c r="AX3" s="7">
        <f t="shared" si="1"/>
        <v>971</v>
      </c>
      <c r="AY3" s="7">
        <f t="shared" si="1"/>
        <v>1064</v>
      </c>
      <c r="AZ3" s="7">
        <f t="shared" si="1"/>
        <v>567</v>
      </c>
      <c r="BA3" s="7">
        <f t="shared" si="1"/>
        <v>0</v>
      </c>
      <c r="BB3" s="7">
        <f t="shared" si="1"/>
        <v>1481</v>
      </c>
      <c r="BC3" s="7">
        <f t="shared" si="1"/>
        <v>905</v>
      </c>
      <c r="BD3" s="7">
        <f t="shared" si="1"/>
        <v>873</v>
      </c>
      <c r="BE3" s="7">
        <f t="shared" si="1"/>
        <v>638</v>
      </c>
      <c r="BF3" s="7">
        <f t="shared" si="1"/>
        <v>1951</v>
      </c>
      <c r="BG3" s="7">
        <f t="shared" si="1"/>
        <v>964</v>
      </c>
      <c r="BH3" s="7">
        <f t="shared" si="1"/>
        <v>450</v>
      </c>
      <c r="BI3" s="7">
        <f t="shared" si="1"/>
        <v>2011</v>
      </c>
      <c r="BJ3" s="7">
        <f t="shared" si="1"/>
        <v>1576</v>
      </c>
      <c r="BK3" s="7">
        <f t="shared" si="1"/>
        <v>1945</v>
      </c>
      <c r="BL3" s="7">
        <f t="shared" si="1"/>
        <v>801</v>
      </c>
    </row>
    <row r="4" ht="13.5" customHeight="1">
      <c r="A4" s="83">
        <v>44961.0</v>
      </c>
      <c r="B4" s="84" t="s">
        <v>71</v>
      </c>
      <c r="C4" s="38"/>
      <c r="D4" s="39" t="s">
        <v>19</v>
      </c>
      <c r="E4" s="40">
        <f t="shared" si="2"/>
        <v>2088</v>
      </c>
      <c r="F4" s="41">
        <v>2.0</v>
      </c>
      <c r="G4" s="41">
        <v>17.0</v>
      </c>
      <c r="H4" s="42">
        <f t="shared" si="3"/>
        <v>23</v>
      </c>
      <c r="I4" s="38"/>
      <c r="J4" s="43" t="s">
        <v>20</v>
      </c>
      <c r="K4" s="40">
        <f t="shared" si="4"/>
        <v>2356</v>
      </c>
      <c r="L4" s="44">
        <v>0.0</v>
      </c>
      <c r="M4" s="44">
        <v>22.0</v>
      </c>
      <c r="N4" s="42">
        <f t="shared" si="5"/>
        <v>22</v>
      </c>
      <c r="O4" s="38"/>
      <c r="P4" s="45" t="s">
        <v>72</v>
      </c>
      <c r="Q4" s="38"/>
      <c r="R4" s="45">
        <f>MIN(Rules!$E$2,(MAX(H4/N4,N4/H4)))</f>
        <v>1.045454545</v>
      </c>
      <c r="S4" s="45">
        <f>VLOOKUP(B4,Rules!A:B,2,FALSE)</f>
        <v>40</v>
      </c>
      <c r="T4" s="38"/>
      <c r="U4" s="46">
        <f>1/(10^(-(E4+(IF(P4="Y",Rules!$I$2,0))-K4)/Rules!$E$12)+1)</f>
        <v>0.3673946675</v>
      </c>
      <c r="V4" s="47">
        <f t="shared" si="6"/>
        <v>26</v>
      </c>
      <c r="W4" s="47">
        <f t="shared" si="7"/>
        <v>-26</v>
      </c>
      <c r="X4" s="47"/>
      <c r="Y4" s="47"/>
      <c r="Z4" s="48"/>
      <c r="AA4" s="7">
        <f t="shared" ref="AA4:BL4" si="8">IF($D4=AA$1,$E4+$V4,(IF($J4=AA$1,$K4+$W4,AA3)))</f>
        <v>1550</v>
      </c>
      <c r="AB4" s="7">
        <f t="shared" si="8"/>
        <v>773</v>
      </c>
      <c r="AC4" s="7">
        <f t="shared" si="8"/>
        <v>1419</v>
      </c>
      <c r="AD4" s="7">
        <f t="shared" si="8"/>
        <v>-37</v>
      </c>
      <c r="AE4" s="7">
        <f t="shared" si="8"/>
        <v>2015</v>
      </c>
      <c r="AF4" s="7">
        <f t="shared" si="8"/>
        <v>2114</v>
      </c>
      <c r="AG4" s="7">
        <f t="shared" si="8"/>
        <v>1203</v>
      </c>
      <c r="AH4" s="7">
        <f t="shared" si="8"/>
        <v>987</v>
      </c>
      <c r="AI4" s="7">
        <f t="shared" si="8"/>
        <v>1289</v>
      </c>
      <c r="AJ4" s="7">
        <f t="shared" si="8"/>
        <v>1823</v>
      </c>
      <c r="AK4" s="7">
        <f t="shared" si="8"/>
        <v>402</v>
      </c>
      <c r="AL4" s="7">
        <f t="shared" si="8"/>
        <v>717</v>
      </c>
      <c r="AM4" s="7">
        <f t="shared" si="8"/>
        <v>2125</v>
      </c>
      <c r="AN4" s="7">
        <f t="shared" si="8"/>
        <v>1395</v>
      </c>
      <c r="AO4" s="7">
        <f t="shared" si="8"/>
        <v>1296</v>
      </c>
      <c r="AP4" s="7">
        <f t="shared" si="8"/>
        <v>2137</v>
      </c>
      <c r="AQ4" s="7">
        <f t="shared" si="8"/>
        <v>262</v>
      </c>
      <c r="AR4" s="7">
        <f t="shared" si="8"/>
        <v>1404</v>
      </c>
      <c r="AS4" s="7">
        <f t="shared" si="8"/>
        <v>329</v>
      </c>
      <c r="AT4" s="7">
        <f t="shared" si="8"/>
        <v>2330</v>
      </c>
      <c r="AU4" s="7">
        <f t="shared" si="8"/>
        <v>889</v>
      </c>
      <c r="AV4" s="7">
        <f t="shared" si="8"/>
        <v>373</v>
      </c>
      <c r="AW4" s="7">
        <f t="shared" si="8"/>
        <v>442</v>
      </c>
      <c r="AX4" s="7">
        <f t="shared" si="8"/>
        <v>971</v>
      </c>
      <c r="AY4" s="7">
        <f t="shared" si="8"/>
        <v>1064</v>
      </c>
      <c r="AZ4" s="7">
        <f t="shared" si="8"/>
        <v>567</v>
      </c>
      <c r="BA4" s="7">
        <f t="shared" si="8"/>
        <v>0</v>
      </c>
      <c r="BB4" s="7">
        <f t="shared" si="8"/>
        <v>1481</v>
      </c>
      <c r="BC4" s="7">
        <f t="shared" si="8"/>
        <v>905</v>
      </c>
      <c r="BD4" s="7">
        <f t="shared" si="8"/>
        <v>873</v>
      </c>
      <c r="BE4" s="7">
        <f t="shared" si="8"/>
        <v>638</v>
      </c>
      <c r="BF4" s="7">
        <f t="shared" si="8"/>
        <v>1951</v>
      </c>
      <c r="BG4" s="7">
        <f t="shared" si="8"/>
        <v>964</v>
      </c>
      <c r="BH4" s="7">
        <f t="shared" si="8"/>
        <v>450</v>
      </c>
      <c r="BI4" s="7">
        <f t="shared" si="8"/>
        <v>2011</v>
      </c>
      <c r="BJ4" s="7">
        <f t="shared" si="8"/>
        <v>1576</v>
      </c>
      <c r="BK4" s="7">
        <f t="shared" si="8"/>
        <v>1945</v>
      </c>
      <c r="BL4" s="7">
        <f t="shared" si="8"/>
        <v>801</v>
      </c>
    </row>
    <row r="5" ht="13.5" customHeight="1">
      <c r="A5" s="83">
        <v>44961.0</v>
      </c>
      <c r="B5" s="84" t="s">
        <v>71</v>
      </c>
      <c r="C5" s="38"/>
      <c r="D5" s="39" t="s">
        <v>30</v>
      </c>
      <c r="E5" s="40">
        <f t="shared" si="2"/>
        <v>1550</v>
      </c>
      <c r="F5" s="41">
        <v>0.0</v>
      </c>
      <c r="G5" s="41">
        <v>15.0</v>
      </c>
      <c r="H5" s="42">
        <f t="shared" si="3"/>
        <v>15</v>
      </c>
      <c r="I5" s="38"/>
      <c r="J5" s="43" t="s">
        <v>22</v>
      </c>
      <c r="K5" s="40">
        <f t="shared" si="4"/>
        <v>2137</v>
      </c>
      <c r="L5" s="44">
        <v>1.0</v>
      </c>
      <c r="M5" s="44">
        <v>18.0</v>
      </c>
      <c r="N5" s="42">
        <f t="shared" si="5"/>
        <v>21</v>
      </c>
      <c r="O5" s="38"/>
      <c r="P5" s="45" t="s">
        <v>72</v>
      </c>
      <c r="Q5" s="38"/>
      <c r="R5" s="45">
        <f>MIN(Rules!$E$2,(MAX(H5/N5,N5/H5)))</f>
        <v>1.4</v>
      </c>
      <c r="S5" s="45">
        <f>VLOOKUP(B5,Rules!A:B,2,FALSE)</f>
        <v>40</v>
      </c>
      <c r="T5" s="38"/>
      <c r="U5" s="46">
        <f>1/(10^(-(E5+(IF(P5="Y",Rules!$I$2,0))-K5)/Rules!$E$12)+1)</f>
        <v>0.1179009619</v>
      </c>
      <c r="V5" s="47">
        <f t="shared" si="6"/>
        <v>-7</v>
      </c>
      <c r="W5" s="47">
        <f t="shared" si="7"/>
        <v>7</v>
      </c>
      <c r="X5" s="47"/>
      <c r="Y5" s="47"/>
      <c r="Z5" s="48"/>
      <c r="AA5" s="7">
        <f t="shared" ref="AA5:BL5" si="9">IF($D5=AA$1,$E5+$V5,(IF($J5=AA$1,$K5+$W5,AA4)))</f>
        <v>1543</v>
      </c>
      <c r="AB5" s="7">
        <f t="shared" si="9"/>
        <v>773</v>
      </c>
      <c r="AC5" s="7">
        <f t="shared" si="9"/>
        <v>1419</v>
      </c>
      <c r="AD5" s="7">
        <f t="shared" si="9"/>
        <v>-37</v>
      </c>
      <c r="AE5" s="7">
        <f t="shared" si="9"/>
        <v>2015</v>
      </c>
      <c r="AF5" s="7">
        <f t="shared" si="9"/>
        <v>2114</v>
      </c>
      <c r="AG5" s="7">
        <f t="shared" si="9"/>
        <v>1203</v>
      </c>
      <c r="AH5" s="7">
        <f t="shared" si="9"/>
        <v>987</v>
      </c>
      <c r="AI5" s="7">
        <f t="shared" si="9"/>
        <v>1289</v>
      </c>
      <c r="AJ5" s="7">
        <f t="shared" si="9"/>
        <v>1823</v>
      </c>
      <c r="AK5" s="7">
        <f t="shared" si="9"/>
        <v>402</v>
      </c>
      <c r="AL5" s="7">
        <f t="shared" si="9"/>
        <v>717</v>
      </c>
      <c r="AM5" s="7">
        <f t="shared" si="9"/>
        <v>2125</v>
      </c>
      <c r="AN5" s="7">
        <f t="shared" si="9"/>
        <v>1395</v>
      </c>
      <c r="AO5" s="7">
        <f t="shared" si="9"/>
        <v>1296</v>
      </c>
      <c r="AP5" s="7">
        <f t="shared" si="9"/>
        <v>2144</v>
      </c>
      <c r="AQ5" s="7">
        <f t="shared" si="9"/>
        <v>262</v>
      </c>
      <c r="AR5" s="7">
        <f t="shared" si="9"/>
        <v>1404</v>
      </c>
      <c r="AS5" s="7">
        <f t="shared" si="9"/>
        <v>329</v>
      </c>
      <c r="AT5" s="7">
        <f t="shared" si="9"/>
        <v>2330</v>
      </c>
      <c r="AU5" s="7">
        <f t="shared" si="9"/>
        <v>889</v>
      </c>
      <c r="AV5" s="7">
        <f t="shared" si="9"/>
        <v>373</v>
      </c>
      <c r="AW5" s="7">
        <f t="shared" si="9"/>
        <v>442</v>
      </c>
      <c r="AX5" s="7">
        <f t="shared" si="9"/>
        <v>971</v>
      </c>
      <c r="AY5" s="7">
        <f t="shared" si="9"/>
        <v>1064</v>
      </c>
      <c r="AZ5" s="7">
        <f t="shared" si="9"/>
        <v>567</v>
      </c>
      <c r="BA5" s="7">
        <f t="shared" si="9"/>
        <v>0</v>
      </c>
      <c r="BB5" s="7">
        <f t="shared" si="9"/>
        <v>1481</v>
      </c>
      <c r="BC5" s="7">
        <f t="shared" si="9"/>
        <v>905</v>
      </c>
      <c r="BD5" s="7">
        <f t="shared" si="9"/>
        <v>873</v>
      </c>
      <c r="BE5" s="7">
        <f t="shared" si="9"/>
        <v>638</v>
      </c>
      <c r="BF5" s="7">
        <f t="shared" si="9"/>
        <v>1951</v>
      </c>
      <c r="BG5" s="7">
        <f t="shared" si="9"/>
        <v>964</v>
      </c>
      <c r="BH5" s="7">
        <f t="shared" si="9"/>
        <v>450</v>
      </c>
      <c r="BI5" s="7">
        <f t="shared" si="9"/>
        <v>2011</v>
      </c>
      <c r="BJ5" s="7">
        <f t="shared" si="9"/>
        <v>1576</v>
      </c>
      <c r="BK5" s="7">
        <f t="shared" si="9"/>
        <v>1945</v>
      </c>
      <c r="BL5" s="7">
        <f t="shared" si="9"/>
        <v>801</v>
      </c>
    </row>
    <row r="6" ht="13.5" customHeight="1">
      <c r="A6" s="83">
        <v>44961.0</v>
      </c>
      <c r="B6" s="84" t="s">
        <v>71</v>
      </c>
      <c r="C6" s="38"/>
      <c r="D6" s="39" t="s">
        <v>18</v>
      </c>
      <c r="E6" s="40">
        <f t="shared" si="2"/>
        <v>1951</v>
      </c>
      <c r="F6" s="41">
        <v>2.0</v>
      </c>
      <c r="G6" s="41">
        <v>32.0</v>
      </c>
      <c r="H6" s="42">
        <f t="shared" si="3"/>
        <v>38</v>
      </c>
      <c r="I6" s="38"/>
      <c r="J6" s="43" t="s">
        <v>31</v>
      </c>
      <c r="K6" s="40">
        <f t="shared" si="4"/>
        <v>1404</v>
      </c>
      <c r="L6" s="44">
        <v>0.0</v>
      </c>
      <c r="M6" s="44">
        <v>18.0</v>
      </c>
      <c r="N6" s="42">
        <f t="shared" si="5"/>
        <v>18</v>
      </c>
      <c r="O6" s="38"/>
      <c r="P6" s="45" t="s">
        <v>72</v>
      </c>
      <c r="Q6" s="38"/>
      <c r="R6" s="45">
        <f>MIN(Rules!$E$2,(MAX(H6/N6,N6/H6)))</f>
        <v>2</v>
      </c>
      <c r="S6" s="45">
        <f>VLOOKUP(B6,Rules!A:B,2,FALSE)</f>
        <v>40</v>
      </c>
      <c r="T6" s="38"/>
      <c r="U6" s="46">
        <f>1/(10^(-(E6+(IF(P6="Y",Rules!$I$2,0))-K6)/Rules!$E$12)+1)</f>
        <v>0.9612015426</v>
      </c>
      <c r="V6" s="47">
        <f t="shared" si="6"/>
        <v>3</v>
      </c>
      <c r="W6" s="47">
        <f t="shared" si="7"/>
        <v>-3</v>
      </c>
      <c r="X6" s="47"/>
      <c r="Y6" s="47"/>
      <c r="Z6" s="48"/>
      <c r="AA6" s="7">
        <f t="shared" ref="AA6:BL6" si="10">IF($D6=AA$1,$E6+$V6,(IF($J6=AA$1,$K6+$W6,AA5)))</f>
        <v>1543</v>
      </c>
      <c r="AB6" s="7">
        <f t="shared" si="10"/>
        <v>773</v>
      </c>
      <c r="AC6" s="7">
        <f t="shared" si="10"/>
        <v>1419</v>
      </c>
      <c r="AD6" s="7">
        <f t="shared" si="10"/>
        <v>-37</v>
      </c>
      <c r="AE6" s="7">
        <f t="shared" si="10"/>
        <v>2015</v>
      </c>
      <c r="AF6" s="7">
        <f t="shared" si="10"/>
        <v>2114</v>
      </c>
      <c r="AG6" s="7">
        <f t="shared" si="10"/>
        <v>1203</v>
      </c>
      <c r="AH6" s="7">
        <f t="shared" si="10"/>
        <v>987</v>
      </c>
      <c r="AI6" s="7">
        <f t="shared" si="10"/>
        <v>1289</v>
      </c>
      <c r="AJ6" s="7">
        <f t="shared" si="10"/>
        <v>1823</v>
      </c>
      <c r="AK6" s="7">
        <f t="shared" si="10"/>
        <v>402</v>
      </c>
      <c r="AL6" s="7">
        <f t="shared" si="10"/>
        <v>717</v>
      </c>
      <c r="AM6" s="7">
        <f t="shared" si="10"/>
        <v>2125</v>
      </c>
      <c r="AN6" s="7">
        <f t="shared" si="10"/>
        <v>1395</v>
      </c>
      <c r="AO6" s="7">
        <f t="shared" si="10"/>
        <v>1296</v>
      </c>
      <c r="AP6" s="7">
        <f t="shared" si="10"/>
        <v>2144</v>
      </c>
      <c r="AQ6" s="7">
        <f t="shared" si="10"/>
        <v>262</v>
      </c>
      <c r="AR6" s="7">
        <f t="shared" si="10"/>
        <v>1401</v>
      </c>
      <c r="AS6" s="7">
        <f t="shared" si="10"/>
        <v>329</v>
      </c>
      <c r="AT6" s="7">
        <f t="shared" si="10"/>
        <v>2330</v>
      </c>
      <c r="AU6" s="7">
        <f t="shared" si="10"/>
        <v>889</v>
      </c>
      <c r="AV6" s="7">
        <f t="shared" si="10"/>
        <v>373</v>
      </c>
      <c r="AW6" s="7">
        <f t="shared" si="10"/>
        <v>442</v>
      </c>
      <c r="AX6" s="7">
        <f t="shared" si="10"/>
        <v>971</v>
      </c>
      <c r="AY6" s="7">
        <f t="shared" si="10"/>
        <v>1064</v>
      </c>
      <c r="AZ6" s="7">
        <f t="shared" si="10"/>
        <v>567</v>
      </c>
      <c r="BA6" s="7">
        <f t="shared" si="10"/>
        <v>0</v>
      </c>
      <c r="BB6" s="7">
        <f t="shared" si="10"/>
        <v>1481</v>
      </c>
      <c r="BC6" s="7">
        <f t="shared" si="10"/>
        <v>905</v>
      </c>
      <c r="BD6" s="7">
        <f t="shared" si="10"/>
        <v>873</v>
      </c>
      <c r="BE6" s="7">
        <f t="shared" si="10"/>
        <v>638</v>
      </c>
      <c r="BF6" s="7">
        <f t="shared" si="10"/>
        <v>1954</v>
      </c>
      <c r="BG6" s="7">
        <f t="shared" si="10"/>
        <v>964</v>
      </c>
      <c r="BH6" s="7">
        <f t="shared" si="10"/>
        <v>450</v>
      </c>
      <c r="BI6" s="7">
        <f t="shared" si="10"/>
        <v>2011</v>
      </c>
      <c r="BJ6" s="7">
        <f t="shared" si="10"/>
        <v>1576</v>
      </c>
      <c r="BK6" s="7">
        <f t="shared" si="10"/>
        <v>1945</v>
      </c>
      <c r="BL6" s="7">
        <f t="shared" si="10"/>
        <v>801</v>
      </c>
    </row>
    <row r="7" ht="13.5" customHeight="1">
      <c r="A7" s="83">
        <v>44961.0</v>
      </c>
      <c r="B7" s="84" t="s">
        <v>71</v>
      </c>
      <c r="C7" s="38"/>
      <c r="D7" s="39" t="s">
        <v>28</v>
      </c>
      <c r="E7" s="40">
        <f t="shared" si="2"/>
        <v>1419</v>
      </c>
      <c r="F7" s="41">
        <v>0.0</v>
      </c>
      <c r="G7" s="41">
        <v>11.0</v>
      </c>
      <c r="H7" s="42">
        <f t="shared" si="3"/>
        <v>11</v>
      </c>
      <c r="I7" s="38"/>
      <c r="J7" s="43" t="s">
        <v>29</v>
      </c>
      <c r="K7" s="40">
        <f t="shared" si="4"/>
        <v>1296</v>
      </c>
      <c r="L7" s="44">
        <v>0.0</v>
      </c>
      <c r="M7" s="44">
        <v>25.0</v>
      </c>
      <c r="N7" s="42">
        <f t="shared" si="5"/>
        <v>25</v>
      </c>
      <c r="O7" s="38"/>
      <c r="P7" s="45" t="s">
        <v>72</v>
      </c>
      <c r="Q7" s="38"/>
      <c r="R7" s="45">
        <f>MIN(Rules!$E$2,(MAX(H7/N7,N7/H7)))</f>
        <v>2</v>
      </c>
      <c r="S7" s="45">
        <f>VLOOKUP(B7,Rules!A:B,2,FALSE)</f>
        <v>40</v>
      </c>
      <c r="T7" s="38"/>
      <c r="U7" s="46">
        <f>1/(10^(-(E7+(IF(P7="Y",Rules!$I$2,0))-K7)/Rules!$E$12)+1)</f>
        <v>0.7785457028</v>
      </c>
      <c r="V7" s="47">
        <f t="shared" si="6"/>
        <v>-62</v>
      </c>
      <c r="W7" s="47">
        <f t="shared" si="7"/>
        <v>62</v>
      </c>
      <c r="X7" s="47"/>
      <c r="Y7" s="47"/>
      <c r="Z7" s="48"/>
      <c r="AA7" s="7">
        <f t="shared" ref="AA7:BL7" si="11">IF($D7=AA$1,$E7+$V7,(IF($J7=AA$1,$K7+$W7,AA6)))</f>
        <v>1543</v>
      </c>
      <c r="AB7" s="7">
        <f t="shared" si="11"/>
        <v>773</v>
      </c>
      <c r="AC7" s="7">
        <f t="shared" si="11"/>
        <v>1357</v>
      </c>
      <c r="AD7" s="7">
        <f t="shared" si="11"/>
        <v>-37</v>
      </c>
      <c r="AE7" s="7">
        <f t="shared" si="11"/>
        <v>2015</v>
      </c>
      <c r="AF7" s="7">
        <f t="shared" si="11"/>
        <v>2114</v>
      </c>
      <c r="AG7" s="7">
        <f t="shared" si="11"/>
        <v>1203</v>
      </c>
      <c r="AH7" s="7">
        <f t="shared" si="11"/>
        <v>987</v>
      </c>
      <c r="AI7" s="7">
        <f t="shared" si="11"/>
        <v>1289</v>
      </c>
      <c r="AJ7" s="7">
        <f t="shared" si="11"/>
        <v>1823</v>
      </c>
      <c r="AK7" s="7">
        <f t="shared" si="11"/>
        <v>402</v>
      </c>
      <c r="AL7" s="7">
        <f t="shared" si="11"/>
        <v>717</v>
      </c>
      <c r="AM7" s="7">
        <f t="shared" si="11"/>
        <v>2125</v>
      </c>
      <c r="AN7" s="7">
        <f t="shared" si="11"/>
        <v>1395</v>
      </c>
      <c r="AO7" s="7">
        <f t="shared" si="11"/>
        <v>1358</v>
      </c>
      <c r="AP7" s="7">
        <f t="shared" si="11"/>
        <v>2144</v>
      </c>
      <c r="AQ7" s="7">
        <f t="shared" si="11"/>
        <v>262</v>
      </c>
      <c r="AR7" s="7">
        <f t="shared" si="11"/>
        <v>1401</v>
      </c>
      <c r="AS7" s="7">
        <f t="shared" si="11"/>
        <v>329</v>
      </c>
      <c r="AT7" s="7">
        <f t="shared" si="11"/>
        <v>2330</v>
      </c>
      <c r="AU7" s="7">
        <f t="shared" si="11"/>
        <v>889</v>
      </c>
      <c r="AV7" s="7">
        <f t="shared" si="11"/>
        <v>373</v>
      </c>
      <c r="AW7" s="7">
        <f t="shared" si="11"/>
        <v>442</v>
      </c>
      <c r="AX7" s="7">
        <f t="shared" si="11"/>
        <v>971</v>
      </c>
      <c r="AY7" s="7">
        <f t="shared" si="11"/>
        <v>1064</v>
      </c>
      <c r="AZ7" s="7">
        <f t="shared" si="11"/>
        <v>567</v>
      </c>
      <c r="BA7" s="7">
        <f t="shared" si="11"/>
        <v>0</v>
      </c>
      <c r="BB7" s="7">
        <f t="shared" si="11"/>
        <v>1481</v>
      </c>
      <c r="BC7" s="7">
        <f t="shared" si="11"/>
        <v>905</v>
      </c>
      <c r="BD7" s="7">
        <f t="shared" si="11"/>
        <v>873</v>
      </c>
      <c r="BE7" s="7">
        <f t="shared" si="11"/>
        <v>638</v>
      </c>
      <c r="BF7" s="7">
        <f t="shared" si="11"/>
        <v>1954</v>
      </c>
      <c r="BG7" s="7">
        <f t="shared" si="11"/>
        <v>964</v>
      </c>
      <c r="BH7" s="7">
        <f t="shared" si="11"/>
        <v>450</v>
      </c>
      <c r="BI7" s="7">
        <f t="shared" si="11"/>
        <v>2011</v>
      </c>
      <c r="BJ7" s="7">
        <f t="shared" si="11"/>
        <v>1576</v>
      </c>
      <c r="BK7" s="7">
        <f t="shared" si="11"/>
        <v>1945</v>
      </c>
      <c r="BL7" s="7">
        <f t="shared" si="11"/>
        <v>801</v>
      </c>
    </row>
    <row r="8" ht="13.5" customHeight="1">
      <c r="A8" s="83">
        <v>44961.0</v>
      </c>
      <c r="B8" s="84" t="s">
        <v>71</v>
      </c>
      <c r="C8" s="38"/>
      <c r="D8" s="39" t="s">
        <v>35</v>
      </c>
      <c r="E8" s="40">
        <f t="shared" si="2"/>
        <v>1203</v>
      </c>
      <c r="F8" s="41">
        <v>0.0</v>
      </c>
      <c r="G8" s="41">
        <v>13.0</v>
      </c>
      <c r="H8" s="42">
        <f t="shared" si="3"/>
        <v>13</v>
      </c>
      <c r="I8" s="38"/>
      <c r="J8" s="43" t="s">
        <v>34</v>
      </c>
      <c r="K8" s="40">
        <f t="shared" si="4"/>
        <v>1395</v>
      </c>
      <c r="L8" s="44">
        <v>2.0</v>
      </c>
      <c r="M8" s="44">
        <v>22.0</v>
      </c>
      <c r="N8" s="42">
        <f t="shared" si="5"/>
        <v>28</v>
      </c>
      <c r="O8" s="38"/>
      <c r="P8" s="45" t="s">
        <v>72</v>
      </c>
      <c r="Q8" s="38"/>
      <c r="R8" s="45">
        <f>MIN(Rules!$E$2,(MAX(H8/N8,N8/H8)))</f>
        <v>2</v>
      </c>
      <c r="S8" s="45">
        <f>VLOOKUP(B8,Rules!A:B,2,FALSE)</f>
        <v>40</v>
      </c>
      <c r="T8" s="38"/>
      <c r="U8" s="46">
        <f>1/(10^(-(E8+(IF(P8="Y",Rules!$I$2,0))-K8)/Rules!$E$12)+1)</f>
        <v>0.4517958965</v>
      </c>
      <c r="V8" s="47">
        <f t="shared" si="6"/>
        <v>-36</v>
      </c>
      <c r="W8" s="47">
        <f t="shared" si="7"/>
        <v>36</v>
      </c>
      <c r="X8" s="47"/>
      <c r="Y8" s="47"/>
      <c r="Z8" s="48"/>
      <c r="AA8" s="7">
        <f t="shared" ref="AA8:BL8" si="12">IF($D8=AA$1,$E8+$V8,(IF($J8=AA$1,$K8+$W8,AA7)))</f>
        <v>1543</v>
      </c>
      <c r="AB8" s="7">
        <f t="shared" si="12"/>
        <v>773</v>
      </c>
      <c r="AC8" s="7">
        <f t="shared" si="12"/>
        <v>1357</v>
      </c>
      <c r="AD8" s="7">
        <f t="shared" si="12"/>
        <v>-37</v>
      </c>
      <c r="AE8" s="7">
        <f t="shared" si="12"/>
        <v>2015</v>
      </c>
      <c r="AF8" s="7">
        <f t="shared" si="12"/>
        <v>2114</v>
      </c>
      <c r="AG8" s="7">
        <f t="shared" si="12"/>
        <v>1167</v>
      </c>
      <c r="AH8" s="7">
        <f t="shared" si="12"/>
        <v>987</v>
      </c>
      <c r="AI8" s="7">
        <f t="shared" si="12"/>
        <v>1289</v>
      </c>
      <c r="AJ8" s="7">
        <f t="shared" si="12"/>
        <v>1823</v>
      </c>
      <c r="AK8" s="7">
        <f t="shared" si="12"/>
        <v>402</v>
      </c>
      <c r="AL8" s="7">
        <f t="shared" si="12"/>
        <v>717</v>
      </c>
      <c r="AM8" s="7">
        <f t="shared" si="12"/>
        <v>2125</v>
      </c>
      <c r="AN8" s="7">
        <f t="shared" si="12"/>
        <v>1431</v>
      </c>
      <c r="AO8" s="7">
        <f t="shared" si="12"/>
        <v>1358</v>
      </c>
      <c r="AP8" s="7">
        <f t="shared" si="12"/>
        <v>2144</v>
      </c>
      <c r="AQ8" s="7">
        <f t="shared" si="12"/>
        <v>262</v>
      </c>
      <c r="AR8" s="7">
        <f t="shared" si="12"/>
        <v>1401</v>
      </c>
      <c r="AS8" s="7">
        <f t="shared" si="12"/>
        <v>329</v>
      </c>
      <c r="AT8" s="7">
        <f t="shared" si="12"/>
        <v>2330</v>
      </c>
      <c r="AU8" s="7">
        <f t="shared" si="12"/>
        <v>889</v>
      </c>
      <c r="AV8" s="7">
        <f t="shared" si="12"/>
        <v>373</v>
      </c>
      <c r="AW8" s="7">
        <f t="shared" si="12"/>
        <v>442</v>
      </c>
      <c r="AX8" s="7">
        <f t="shared" si="12"/>
        <v>971</v>
      </c>
      <c r="AY8" s="7">
        <f t="shared" si="12"/>
        <v>1064</v>
      </c>
      <c r="AZ8" s="7">
        <f t="shared" si="12"/>
        <v>567</v>
      </c>
      <c r="BA8" s="7">
        <f t="shared" si="12"/>
        <v>0</v>
      </c>
      <c r="BB8" s="7">
        <f t="shared" si="12"/>
        <v>1481</v>
      </c>
      <c r="BC8" s="7">
        <f t="shared" si="12"/>
        <v>905</v>
      </c>
      <c r="BD8" s="7">
        <f t="shared" si="12"/>
        <v>873</v>
      </c>
      <c r="BE8" s="7">
        <f t="shared" si="12"/>
        <v>638</v>
      </c>
      <c r="BF8" s="7">
        <f t="shared" si="12"/>
        <v>1954</v>
      </c>
      <c r="BG8" s="7">
        <f t="shared" si="12"/>
        <v>964</v>
      </c>
      <c r="BH8" s="7">
        <f t="shared" si="12"/>
        <v>450</v>
      </c>
      <c r="BI8" s="7">
        <f t="shared" si="12"/>
        <v>2011</v>
      </c>
      <c r="BJ8" s="7">
        <f t="shared" si="12"/>
        <v>1576</v>
      </c>
      <c r="BK8" s="7">
        <f t="shared" si="12"/>
        <v>1945</v>
      </c>
      <c r="BL8" s="7">
        <f t="shared" si="12"/>
        <v>801</v>
      </c>
    </row>
    <row r="9" ht="13.5" customHeight="1">
      <c r="A9" s="83">
        <v>44961.0</v>
      </c>
      <c r="B9" s="84" t="s">
        <v>71</v>
      </c>
      <c r="C9" s="38"/>
      <c r="D9" s="39" t="s">
        <v>38</v>
      </c>
      <c r="E9" s="40">
        <f t="shared" si="2"/>
        <v>1064</v>
      </c>
      <c r="F9" s="41">
        <v>2.0</v>
      </c>
      <c r="G9" s="41">
        <v>24.0</v>
      </c>
      <c r="H9" s="42">
        <f t="shared" si="3"/>
        <v>30</v>
      </c>
      <c r="I9" s="38"/>
      <c r="J9" s="43" t="s">
        <v>40</v>
      </c>
      <c r="K9" s="40">
        <f t="shared" si="4"/>
        <v>801</v>
      </c>
      <c r="L9" s="44">
        <v>2.0</v>
      </c>
      <c r="M9" s="44">
        <v>14.0</v>
      </c>
      <c r="N9" s="42">
        <f t="shared" si="5"/>
        <v>20</v>
      </c>
      <c r="O9" s="38"/>
      <c r="P9" s="45" t="s">
        <v>72</v>
      </c>
      <c r="Q9" s="38"/>
      <c r="R9" s="45">
        <f>MIN(Rules!$E$2,(MAX(H9/N9,N9/H9)))</f>
        <v>1.5</v>
      </c>
      <c r="S9" s="45">
        <f>VLOOKUP(B9,Rules!A:B,2,FALSE)</f>
        <v>40</v>
      </c>
      <c r="T9" s="38"/>
      <c r="U9" s="46">
        <f>1/(10^(-(E9+(IF(P9="Y",Rules!$I$2,0))-K9)/Rules!$E$12)+1)</f>
        <v>0.8701104051</v>
      </c>
      <c r="V9" s="47">
        <f t="shared" si="6"/>
        <v>8</v>
      </c>
      <c r="W9" s="47">
        <f t="shared" si="7"/>
        <v>-8</v>
      </c>
      <c r="X9" s="47"/>
      <c r="Y9" s="47"/>
      <c r="Z9" s="48"/>
      <c r="AA9" s="7">
        <f t="shared" ref="AA9:BL9" si="13">IF($D9=AA$1,$E9+$V9,(IF($J9=AA$1,$K9+$W9,AA8)))</f>
        <v>1543</v>
      </c>
      <c r="AB9" s="7">
        <f t="shared" si="13"/>
        <v>773</v>
      </c>
      <c r="AC9" s="7">
        <f t="shared" si="13"/>
        <v>1357</v>
      </c>
      <c r="AD9" s="7">
        <f t="shared" si="13"/>
        <v>-37</v>
      </c>
      <c r="AE9" s="7">
        <f t="shared" si="13"/>
        <v>2015</v>
      </c>
      <c r="AF9" s="7">
        <f t="shared" si="13"/>
        <v>2114</v>
      </c>
      <c r="AG9" s="7">
        <f t="shared" si="13"/>
        <v>1167</v>
      </c>
      <c r="AH9" s="7">
        <f t="shared" si="13"/>
        <v>987</v>
      </c>
      <c r="AI9" s="7">
        <f t="shared" si="13"/>
        <v>1289</v>
      </c>
      <c r="AJ9" s="7">
        <f t="shared" si="13"/>
        <v>1823</v>
      </c>
      <c r="AK9" s="7">
        <f t="shared" si="13"/>
        <v>402</v>
      </c>
      <c r="AL9" s="7">
        <f t="shared" si="13"/>
        <v>717</v>
      </c>
      <c r="AM9" s="7">
        <f t="shared" si="13"/>
        <v>2125</v>
      </c>
      <c r="AN9" s="7">
        <f t="shared" si="13"/>
        <v>1431</v>
      </c>
      <c r="AO9" s="7">
        <f t="shared" si="13"/>
        <v>1358</v>
      </c>
      <c r="AP9" s="7">
        <f t="shared" si="13"/>
        <v>2144</v>
      </c>
      <c r="AQ9" s="7">
        <f t="shared" si="13"/>
        <v>262</v>
      </c>
      <c r="AR9" s="7">
        <f t="shared" si="13"/>
        <v>1401</v>
      </c>
      <c r="AS9" s="7">
        <f t="shared" si="13"/>
        <v>329</v>
      </c>
      <c r="AT9" s="7">
        <f t="shared" si="13"/>
        <v>2330</v>
      </c>
      <c r="AU9" s="7">
        <f t="shared" si="13"/>
        <v>889</v>
      </c>
      <c r="AV9" s="7">
        <f t="shared" si="13"/>
        <v>373</v>
      </c>
      <c r="AW9" s="7">
        <f t="shared" si="13"/>
        <v>442</v>
      </c>
      <c r="AX9" s="7">
        <f t="shared" si="13"/>
        <v>971</v>
      </c>
      <c r="AY9" s="7">
        <f t="shared" si="13"/>
        <v>1072</v>
      </c>
      <c r="AZ9" s="7">
        <f t="shared" si="13"/>
        <v>567</v>
      </c>
      <c r="BA9" s="7">
        <f t="shared" si="13"/>
        <v>0</v>
      </c>
      <c r="BB9" s="7">
        <f t="shared" si="13"/>
        <v>1481</v>
      </c>
      <c r="BC9" s="7">
        <f t="shared" si="13"/>
        <v>905</v>
      </c>
      <c r="BD9" s="7">
        <f t="shared" si="13"/>
        <v>873</v>
      </c>
      <c r="BE9" s="7">
        <f t="shared" si="13"/>
        <v>638</v>
      </c>
      <c r="BF9" s="7">
        <f t="shared" si="13"/>
        <v>1954</v>
      </c>
      <c r="BG9" s="7">
        <f t="shared" si="13"/>
        <v>964</v>
      </c>
      <c r="BH9" s="7">
        <f t="shared" si="13"/>
        <v>450</v>
      </c>
      <c r="BI9" s="7">
        <f t="shared" si="13"/>
        <v>2011</v>
      </c>
      <c r="BJ9" s="7">
        <f t="shared" si="13"/>
        <v>1576</v>
      </c>
      <c r="BK9" s="7">
        <f t="shared" si="13"/>
        <v>1945</v>
      </c>
      <c r="BL9" s="7">
        <f t="shared" si="13"/>
        <v>793</v>
      </c>
    </row>
    <row r="10" ht="13.5" customHeight="1">
      <c r="A10" s="83">
        <v>44961.0</v>
      </c>
      <c r="B10" s="84" t="s">
        <v>71</v>
      </c>
      <c r="C10" s="38"/>
      <c r="D10" s="39" t="s">
        <v>37</v>
      </c>
      <c r="E10" s="40">
        <f t="shared" si="2"/>
        <v>987</v>
      </c>
      <c r="F10" s="41">
        <v>1.0</v>
      </c>
      <c r="G10" s="41">
        <v>16.0</v>
      </c>
      <c r="H10" s="42">
        <f t="shared" si="3"/>
        <v>19</v>
      </c>
      <c r="I10" s="38"/>
      <c r="J10" s="43" t="s">
        <v>44</v>
      </c>
      <c r="K10" s="40">
        <f t="shared" si="4"/>
        <v>873</v>
      </c>
      <c r="L10" s="44">
        <v>0.0</v>
      </c>
      <c r="M10" s="44">
        <v>15.0</v>
      </c>
      <c r="N10" s="42">
        <f t="shared" si="5"/>
        <v>15</v>
      </c>
      <c r="O10" s="38"/>
      <c r="P10" s="45" t="s">
        <v>72</v>
      </c>
      <c r="Q10" s="38"/>
      <c r="R10" s="45">
        <f>MIN(Rules!$E$2,(MAX(H10/N10,N10/H10)))</f>
        <v>1.266666667</v>
      </c>
      <c r="S10" s="45">
        <f>VLOOKUP(B10,Rules!A:B,2,FALSE)</f>
        <v>40</v>
      </c>
      <c r="T10" s="38"/>
      <c r="U10" s="46">
        <f>1/(10^(-(E10+(IF(P10="Y",Rules!$I$2,0))-K10)/Rules!$E$12)+1)</f>
        <v>0.771317397</v>
      </c>
      <c r="V10" s="47">
        <f t="shared" si="6"/>
        <v>12</v>
      </c>
      <c r="W10" s="47">
        <f t="shared" si="7"/>
        <v>-12</v>
      </c>
      <c r="X10" s="47"/>
      <c r="Y10" s="47"/>
      <c r="Z10" s="48"/>
      <c r="AA10" s="7">
        <f t="shared" ref="AA10:BL10" si="14">IF($D10=AA$1,$E10+$V10,(IF($J10=AA$1,$K10+$W10,AA9)))</f>
        <v>1543</v>
      </c>
      <c r="AB10" s="7">
        <f t="shared" si="14"/>
        <v>773</v>
      </c>
      <c r="AC10" s="7">
        <f t="shared" si="14"/>
        <v>1357</v>
      </c>
      <c r="AD10" s="7">
        <f t="shared" si="14"/>
        <v>-37</v>
      </c>
      <c r="AE10" s="7">
        <f t="shared" si="14"/>
        <v>2015</v>
      </c>
      <c r="AF10" s="7">
        <f t="shared" si="14"/>
        <v>2114</v>
      </c>
      <c r="AG10" s="7">
        <f t="shared" si="14"/>
        <v>1167</v>
      </c>
      <c r="AH10" s="7">
        <f t="shared" si="14"/>
        <v>999</v>
      </c>
      <c r="AI10" s="7">
        <f t="shared" si="14"/>
        <v>1289</v>
      </c>
      <c r="AJ10" s="7">
        <f t="shared" si="14"/>
        <v>1823</v>
      </c>
      <c r="AK10" s="7">
        <f t="shared" si="14"/>
        <v>402</v>
      </c>
      <c r="AL10" s="7">
        <f t="shared" si="14"/>
        <v>717</v>
      </c>
      <c r="AM10" s="7">
        <f t="shared" si="14"/>
        <v>2125</v>
      </c>
      <c r="AN10" s="7">
        <f t="shared" si="14"/>
        <v>1431</v>
      </c>
      <c r="AO10" s="7">
        <f t="shared" si="14"/>
        <v>1358</v>
      </c>
      <c r="AP10" s="7">
        <f t="shared" si="14"/>
        <v>2144</v>
      </c>
      <c r="AQ10" s="7">
        <f t="shared" si="14"/>
        <v>262</v>
      </c>
      <c r="AR10" s="7">
        <f t="shared" si="14"/>
        <v>1401</v>
      </c>
      <c r="AS10" s="7">
        <f t="shared" si="14"/>
        <v>329</v>
      </c>
      <c r="AT10" s="7">
        <f t="shared" si="14"/>
        <v>2330</v>
      </c>
      <c r="AU10" s="7">
        <f t="shared" si="14"/>
        <v>889</v>
      </c>
      <c r="AV10" s="7">
        <f t="shared" si="14"/>
        <v>373</v>
      </c>
      <c r="AW10" s="7">
        <f t="shared" si="14"/>
        <v>442</v>
      </c>
      <c r="AX10" s="7">
        <f t="shared" si="14"/>
        <v>971</v>
      </c>
      <c r="AY10" s="7">
        <f t="shared" si="14"/>
        <v>1072</v>
      </c>
      <c r="AZ10" s="7">
        <f t="shared" si="14"/>
        <v>567</v>
      </c>
      <c r="BA10" s="7">
        <f t="shared" si="14"/>
        <v>0</v>
      </c>
      <c r="BB10" s="7">
        <f t="shared" si="14"/>
        <v>1481</v>
      </c>
      <c r="BC10" s="7">
        <f t="shared" si="14"/>
        <v>905</v>
      </c>
      <c r="BD10" s="7">
        <f t="shared" si="14"/>
        <v>861</v>
      </c>
      <c r="BE10" s="7">
        <f t="shared" si="14"/>
        <v>638</v>
      </c>
      <c r="BF10" s="7">
        <f t="shared" si="14"/>
        <v>1954</v>
      </c>
      <c r="BG10" s="7">
        <f t="shared" si="14"/>
        <v>964</v>
      </c>
      <c r="BH10" s="7">
        <f t="shared" si="14"/>
        <v>450</v>
      </c>
      <c r="BI10" s="7">
        <f t="shared" si="14"/>
        <v>2011</v>
      </c>
      <c r="BJ10" s="7">
        <f t="shared" si="14"/>
        <v>1576</v>
      </c>
      <c r="BK10" s="7">
        <f t="shared" si="14"/>
        <v>1945</v>
      </c>
      <c r="BL10" s="7">
        <f t="shared" si="14"/>
        <v>793</v>
      </c>
    </row>
    <row r="11" ht="13.5" customHeight="1">
      <c r="A11" s="83">
        <v>44961.0</v>
      </c>
      <c r="B11" s="84" t="s">
        <v>71</v>
      </c>
      <c r="C11" s="38"/>
      <c r="D11" s="39" t="s">
        <v>42</v>
      </c>
      <c r="E11" s="40">
        <f t="shared" si="2"/>
        <v>964</v>
      </c>
      <c r="F11" s="41">
        <v>1.0</v>
      </c>
      <c r="G11" s="41">
        <v>26.0</v>
      </c>
      <c r="H11" s="42">
        <f t="shared" si="3"/>
        <v>29</v>
      </c>
      <c r="I11" s="38"/>
      <c r="J11" s="43" t="s">
        <v>36</v>
      </c>
      <c r="K11" s="40">
        <f t="shared" si="4"/>
        <v>889</v>
      </c>
      <c r="L11" s="44">
        <v>3.0</v>
      </c>
      <c r="M11" s="44">
        <v>18.0</v>
      </c>
      <c r="N11" s="42">
        <f t="shared" si="5"/>
        <v>27</v>
      </c>
      <c r="O11" s="38"/>
      <c r="P11" s="45" t="s">
        <v>72</v>
      </c>
      <c r="Q11" s="38"/>
      <c r="R11" s="45">
        <f>MIN(Rules!$E$2,(MAX(H11/N11,N11/H11)))</f>
        <v>1.074074074</v>
      </c>
      <c r="S11" s="45">
        <f>VLOOKUP(B11,Rules!A:B,2,FALSE)</f>
        <v>40</v>
      </c>
      <c r="T11" s="38"/>
      <c r="U11" s="46">
        <f>1/(10^(-(E11+(IF(P11="Y",Rules!$I$2,0))-K11)/Rules!$E$12)+1)</f>
        <v>0.7381090325</v>
      </c>
      <c r="V11" s="47">
        <f t="shared" si="6"/>
        <v>11</v>
      </c>
      <c r="W11" s="47">
        <f t="shared" si="7"/>
        <v>-11</v>
      </c>
      <c r="X11" s="47"/>
      <c r="Y11" s="47"/>
      <c r="Z11" s="48"/>
      <c r="AA11" s="7">
        <f t="shared" ref="AA11:BL11" si="15">IF($D11=AA$1,$E11+$V11,(IF($J11=AA$1,$K11+$W11,AA10)))</f>
        <v>1543</v>
      </c>
      <c r="AB11" s="7">
        <f t="shared" si="15"/>
        <v>773</v>
      </c>
      <c r="AC11" s="7">
        <f t="shared" si="15"/>
        <v>1357</v>
      </c>
      <c r="AD11" s="7">
        <f t="shared" si="15"/>
        <v>-37</v>
      </c>
      <c r="AE11" s="7">
        <f t="shared" si="15"/>
        <v>2015</v>
      </c>
      <c r="AF11" s="7">
        <f t="shared" si="15"/>
        <v>2114</v>
      </c>
      <c r="AG11" s="7">
        <f t="shared" si="15"/>
        <v>1167</v>
      </c>
      <c r="AH11" s="7">
        <f t="shared" si="15"/>
        <v>999</v>
      </c>
      <c r="AI11" s="7">
        <f t="shared" si="15"/>
        <v>1289</v>
      </c>
      <c r="AJ11" s="7">
        <f t="shared" si="15"/>
        <v>1823</v>
      </c>
      <c r="AK11" s="7">
        <f t="shared" si="15"/>
        <v>402</v>
      </c>
      <c r="AL11" s="7">
        <f t="shared" si="15"/>
        <v>717</v>
      </c>
      <c r="AM11" s="7">
        <f t="shared" si="15"/>
        <v>2125</v>
      </c>
      <c r="AN11" s="7">
        <f t="shared" si="15"/>
        <v>1431</v>
      </c>
      <c r="AO11" s="7">
        <f t="shared" si="15"/>
        <v>1358</v>
      </c>
      <c r="AP11" s="7">
        <f t="shared" si="15"/>
        <v>2144</v>
      </c>
      <c r="AQ11" s="7">
        <f t="shared" si="15"/>
        <v>262</v>
      </c>
      <c r="AR11" s="7">
        <f t="shared" si="15"/>
        <v>1401</v>
      </c>
      <c r="AS11" s="7">
        <f t="shared" si="15"/>
        <v>329</v>
      </c>
      <c r="AT11" s="7">
        <f t="shared" si="15"/>
        <v>2330</v>
      </c>
      <c r="AU11" s="7">
        <f t="shared" si="15"/>
        <v>878</v>
      </c>
      <c r="AV11" s="7">
        <f t="shared" si="15"/>
        <v>373</v>
      </c>
      <c r="AW11" s="7">
        <f t="shared" si="15"/>
        <v>442</v>
      </c>
      <c r="AX11" s="7">
        <f t="shared" si="15"/>
        <v>971</v>
      </c>
      <c r="AY11" s="7">
        <f t="shared" si="15"/>
        <v>1072</v>
      </c>
      <c r="AZ11" s="7">
        <f t="shared" si="15"/>
        <v>567</v>
      </c>
      <c r="BA11" s="7">
        <f t="shared" si="15"/>
        <v>0</v>
      </c>
      <c r="BB11" s="7">
        <f t="shared" si="15"/>
        <v>1481</v>
      </c>
      <c r="BC11" s="7">
        <f t="shared" si="15"/>
        <v>905</v>
      </c>
      <c r="BD11" s="7">
        <f t="shared" si="15"/>
        <v>861</v>
      </c>
      <c r="BE11" s="7">
        <f t="shared" si="15"/>
        <v>638</v>
      </c>
      <c r="BF11" s="7">
        <f t="shared" si="15"/>
        <v>1954</v>
      </c>
      <c r="BG11" s="7">
        <f t="shared" si="15"/>
        <v>975</v>
      </c>
      <c r="BH11" s="7">
        <f t="shared" si="15"/>
        <v>450</v>
      </c>
      <c r="BI11" s="7">
        <f t="shared" si="15"/>
        <v>2011</v>
      </c>
      <c r="BJ11" s="7">
        <f t="shared" si="15"/>
        <v>1576</v>
      </c>
      <c r="BK11" s="7">
        <f t="shared" si="15"/>
        <v>1945</v>
      </c>
      <c r="BL11" s="7">
        <f t="shared" si="15"/>
        <v>793</v>
      </c>
    </row>
    <row r="12" ht="13.5" customHeight="1">
      <c r="A12" s="83">
        <v>44961.0</v>
      </c>
      <c r="B12" s="84" t="s">
        <v>71</v>
      </c>
      <c r="C12" s="38"/>
      <c r="D12" s="39" t="s">
        <v>47</v>
      </c>
      <c r="E12" s="40">
        <f t="shared" si="2"/>
        <v>442</v>
      </c>
      <c r="F12" s="41">
        <v>1.0</v>
      </c>
      <c r="G12" s="41">
        <v>16.0</v>
      </c>
      <c r="H12" s="42">
        <f t="shared" si="3"/>
        <v>19</v>
      </c>
      <c r="I12" s="38"/>
      <c r="J12" s="43" t="s">
        <v>43</v>
      </c>
      <c r="K12" s="40">
        <f t="shared" si="4"/>
        <v>773</v>
      </c>
      <c r="L12" s="44">
        <v>3.0</v>
      </c>
      <c r="M12" s="44">
        <v>18.0</v>
      </c>
      <c r="N12" s="42">
        <f t="shared" si="5"/>
        <v>27</v>
      </c>
      <c r="O12" s="38"/>
      <c r="P12" s="45" t="s">
        <v>72</v>
      </c>
      <c r="Q12" s="38"/>
      <c r="R12" s="45">
        <f>MIN(Rules!$E$2,(MAX(H12/N12,N12/H12)))</f>
        <v>1.421052632</v>
      </c>
      <c r="S12" s="45">
        <f>VLOOKUP(B12,Rules!A:B,2,FALSE)</f>
        <v>40</v>
      </c>
      <c r="T12" s="38"/>
      <c r="U12" s="46">
        <f>1/(10^(-(E12+(IF(P12="Y",Rules!$I$2,0))-K12)/Rules!$E$12)+1)</f>
        <v>0.3028979626</v>
      </c>
      <c r="V12" s="47">
        <f t="shared" si="6"/>
        <v>-17</v>
      </c>
      <c r="W12" s="47">
        <f t="shared" si="7"/>
        <v>17</v>
      </c>
      <c r="X12" s="47"/>
      <c r="Y12" s="47"/>
      <c r="Z12" s="48"/>
      <c r="AA12" s="7">
        <f t="shared" ref="AA12:BL12" si="16">IF($D12=AA$1,$E12+$V12,(IF($J12=AA$1,$K12+$W12,AA11)))</f>
        <v>1543</v>
      </c>
      <c r="AB12" s="7">
        <f t="shared" si="16"/>
        <v>790</v>
      </c>
      <c r="AC12" s="7">
        <f t="shared" si="16"/>
        <v>1357</v>
      </c>
      <c r="AD12" s="7">
        <f t="shared" si="16"/>
        <v>-37</v>
      </c>
      <c r="AE12" s="7">
        <f t="shared" si="16"/>
        <v>2015</v>
      </c>
      <c r="AF12" s="7">
        <f t="shared" si="16"/>
        <v>2114</v>
      </c>
      <c r="AG12" s="7">
        <f t="shared" si="16"/>
        <v>1167</v>
      </c>
      <c r="AH12" s="7">
        <f t="shared" si="16"/>
        <v>999</v>
      </c>
      <c r="AI12" s="7">
        <f t="shared" si="16"/>
        <v>1289</v>
      </c>
      <c r="AJ12" s="7">
        <f t="shared" si="16"/>
        <v>1823</v>
      </c>
      <c r="AK12" s="7">
        <f t="shared" si="16"/>
        <v>402</v>
      </c>
      <c r="AL12" s="7">
        <f t="shared" si="16"/>
        <v>717</v>
      </c>
      <c r="AM12" s="7">
        <f t="shared" si="16"/>
        <v>2125</v>
      </c>
      <c r="AN12" s="7">
        <f t="shared" si="16"/>
        <v>1431</v>
      </c>
      <c r="AO12" s="7">
        <f t="shared" si="16"/>
        <v>1358</v>
      </c>
      <c r="AP12" s="7">
        <f t="shared" si="16"/>
        <v>2144</v>
      </c>
      <c r="AQ12" s="7">
        <f t="shared" si="16"/>
        <v>262</v>
      </c>
      <c r="AR12" s="7">
        <f t="shared" si="16"/>
        <v>1401</v>
      </c>
      <c r="AS12" s="7">
        <f t="shared" si="16"/>
        <v>329</v>
      </c>
      <c r="AT12" s="7">
        <f t="shared" si="16"/>
        <v>2330</v>
      </c>
      <c r="AU12" s="7">
        <f t="shared" si="16"/>
        <v>878</v>
      </c>
      <c r="AV12" s="7">
        <f t="shared" si="16"/>
        <v>373</v>
      </c>
      <c r="AW12" s="7">
        <f t="shared" si="16"/>
        <v>425</v>
      </c>
      <c r="AX12" s="7">
        <f t="shared" si="16"/>
        <v>971</v>
      </c>
      <c r="AY12" s="7">
        <f t="shared" si="16"/>
        <v>1072</v>
      </c>
      <c r="AZ12" s="7">
        <f t="shared" si="16"/>
        <v>567</v>
      </c>
      <c r="BA12" s="7">
        <f t="shared" si="16"/>
        <v>0</v>
      </c>
      <c r="BB12" s="7">
        <f t="shared" si="16"/>
        <v>1481</v>
      </c>
      <c r="BC12" s="7">
        <f t="shared" si="16"/>
        <v>905</v>
      </c>
      <c r="BD12" s="7">
        <f t="shared" si="16"/>
        <v>861</v>
      </c>
      <c r="BE12" s="7">
        <f t="shared" si="16"/>
        <v>638</v>
      </c>
      <c r="BF12" s="7">
        <f t="shared" si="16"/>
        <v>1954</v>
      </c>
      <c r="BG12" s="7">
        <f t="shared" si="16"/>
        <v>975</v>
      </c>
      <c r="BH12" s="7">
        <f t="shared" si="16"/>
        <v>450</v>
      </c>
      <c r="BI12" s="7">
        <f t="shared" si="16"/>
        <v>2011</v>
      </c>
      <c r="BJ12" s="7">
        <f t="shared" si="16"/>
        <v>1576</v>
      </c>
      <c r="BK12" s="7">
        <f t="shared" si="16"/>
        <v>1945</v>
      </c>
      <c r="BL12" s="7">
        <f t="shared" si="16"/>
        <v>793</v>
      </c>
    </row>
    <row r="13" ht="13.5" customHeight="1">
      <c r="A13" s="83">
        <v>44961.0</v>
      </c>
      <c r="B13" s="84" t="s">
        <v>71</v>
      </c>
      <c r="C13" s="38"/>
      <c r="D13" s="39" t="s">
        <v>51</v>
      </c>
      <c r="E13" s="40">
        <f t="shared" si="2"/>
        <v>567</v>
      </c>
      <c r="F13" s="41">
        <v>2.0</v>
      </c>
      <c r="G13" s="41">
        <v>13.0</v>
      </c>
      <c r="H13" s="42">
        <f t="shared" si="3"/>
        <v>19</v>
      </c>
      <c r="I13" s="38"/>
      <c r="J13" s="43" t="s">
        <v>48</v>
      </c>
      <c r="K13" s="40">
        <f t="shared" si="4"/>
        <v>402</v>
      </c>
      <c r="L13" s="44">
        <v>1.0</v>
      </c>
      <c r="M13" s="44">
        <v>14.0</v>
      </c>
      <c r="N13" s="42">
        <f t="shared" si="5"/>
        <v>17</v>
      </c>
      <c r="O13" s="38"/>
      <c r="P13" s="45" t="s">
        <v>72</v>
      </c>
      <c r="Q13" s="38"/>
      <c r="R13" s="45">
        <f>MIN(Rules!$E$2,(MAX(H13/N13,N13/H13)))</f>
        <v>1.117647059</v>
      </c>
      <c r="S13" s="45">
        <f>VLOOKUP(B13,Rules!A:B,2,FALSE)</f>
        <v>40</v>
      </c>
      <c r="T13" s="38"/>
      <c r="U13" s="46">
        <f>1/(10^(-(E13+(IF(P13="Y",Rules!$I$2,0))-K13)/Rules!$E$12)+1)</f>
        <v>0.8100951586</v>
      </c>
      <c r="V13" s="47">
        <f t="shared" si="6"/>
        <v>8</v>
      </c>
      <c r="W13" s="47">
        <f t="shared" si="7"/>
        <v>-8</v>
      </c>
      <c r="X13" s="47"/>
      <c r="Y13" s="47"/>
      <c r="Z13" s="48"/>
      <c r="AA13" s="7">
        <f t="shared" ref="AA13:BL13" si="17">IF($D13=AA$1,$E13+$V13,(IF($J13=AA$1,$K13+$W13,AA12)))</f>
        <v>1543</v>
      </c>
      <c r="AB13" s="7">
        <f t="shared" si="17"/>
        <v>790</v>
      </c>
      <c r="AC13" s="7">
        <f t="shared" si="17"/>
        <v>1357</v>
      </c>
      <c r="AD13" s="7">
        <f t="shared" si="17"/>
        <v>-37</v>
      </c>
      <c r="AE13" s="7">
        <f t="shared" si="17"/>
        <v>2015</v>
      </c>
      <c r="AF13" s="7">
        <f t="shared" si="17"/>
        <v>2114</v>
      </c>
      <c r="AG13" s="7">
        <f t="shared" si="17"/>
        <v>1167</v>
      </c>
      <c r="AH13" s="7">
        <f t="shared" si="17"/>
        <v>999</v>
      </c>
      <c r="AI13" s="7">
        <f t="shared" si="17"/>
        <v>1289</v>
      </c>
      <c r="AJ13" s="7">
        <f t="shared" si="17"/>
        <v>1823</v>
      </c>
      <c r="AK13" s="7">
        <f t="shared" si="17"/>
        <v>394</v>
      </c>
      <c r="AL13" s="7">
        <f t="shared" si="17"/>
        <v>717</v>
      </c>
      <c r="AM13" s="7">
        <f t="shared" si="17"/>
        <v>2125</v>
      </c>
      <c r="AN13" s="7">
        <f t="shared" si="17"/>
        <v>1431</v>
      </c>
      <c r="AO13" s="7">
        <f t="shared" si="17"/>
        <v>1358</v>
      </c>
      <c r="AP13" s="7">
        <f t="shared" si="17"/>
        <v>2144</v>
      </c>
      <c r="AQ13" s="7">
        <f t="shared" si="17"/>
        <v>262</v>
      </c>
      <c r="AR13" s="7">
        <f t="shared" si="17"/>
        <v>1401</v>
      </c>
      <c r="AS13" s="7">
        <f t="shared" si="17"/>
        <v>329</v>
      </c>
      <c r="AT13" s="7">
        <f t="shared" si="17"/>
        <v>2330</v>
      </c>
      <c r="AU13" s="7">
        <f t="shared" si="17"/>
        <v>878</v>
      </c>
      <c r="AV13" s="7">
        <f t="shared" si="17"/>
        <v>373</v>
      </c>
      <c r="AW13" s="7">
        <f t="shared" si="17"/>
        <v>425</v>
      </c>
      <c r="AX13" s="7">
        <f t="shared" si="17"/>
        <v>971</v>
      </c>
      <c r="AY13" s="7">
        <f t="shared" si="17"/>
        <v>1072</v>
      </c>
      <c r="AZ13" s="7">
        <f t="shared" si="17"/>
        <v>575</v>
      </c>
      <c r="BA13" s="7">
        <f t="shared" si="17"/>
        <v>0</v>
      </c>
      <c r="BB13" s="7">
        <f t="shared" si="17"/>
        <v>1481</v>
      </c>
      <c r="BC13" s="7">
        <f t="shared" si="17"/>
        <v>905</v>
      </c>
      <c r="BD13" s="7">
        <f t="shared" si="17"/>
        <v>861</v>
      </c>
      <c r="BE13" s="7">
        <f t="shared" si="17"/>
        <v>638</v>
      </c>
      <c r="BF13" s="7">
        <f t="shared" si="17"/>
        <v>1954</v>
      </c>
      <c r="BG13" s="7">
        <f t="shared" si="17"/>
        <v>975</v>
      </c>
      <c r="BH13" s="7">
        <f t="shared" si="17"/>
        <v>450</v>
      </c>
      <c r="BI13" s="7">
        <f t="shared" si="17"/>
        <v>2011</v>
      </c>
      <c r="BJ13" s="7">
        <f t="shared" si="17"/>
        <v>1576</v>
      </c>
      <c r="BK13" s="7">
        <f t="shared" si="17"/>
        <v>1945</v>
      </c>
      <c r="BL13" s="7">
        <f t="shared" si="17"/>
        <v>793</v>
      </c>
    </row>
    <row r="14" ht="13.5" customHeight="1">
      <c r="A14" s="83">
        <v>44961.0</v>
      </c>
      <c r="B14" s="84" t="s">
        <v>71</v>
      </c>
      <c r="C14" s="38"/>
      <c r="D14" s="39" t="s">
        <v>39</v>
      </c>
      <c r="E14" s="40">
        <f t="shared" si="2"/>
        <v>971</v>
      </c>
      <c r="F14" s="41">
        <v>0.0</v>
      </c>
      <c r="G14" s="41">
        <v>17.0</v>
      </c>
      <c r="H14" s="42">
        <f t="shared" si="3"/>
        <v>17</v>
      </c>
      <c r="I14" s="38"/>
      <c r="J14" s="43" t="s">
        <v>41</v>
      </c>
      <c r="K14" s="40">
        <f t="shared" si="4"/>
        <v>905</v>
      </c>
      <c r="L14" s="44">
        <v>0.0</v>
      </c>
      <c r="M14" s="44">
        <v>17.0</v>
      </c>
      <c r="N14" s="42">
        <f t="shared" si="5"/>
        <v>17</v>
      </c>
      <c r="O14" s="38"/>
      <c r="P14" s="45" t="s">
        <v>72</v>
      </c>
      <c r="Q14" s="38"/>
      <c r="R14" s="45">
        <f>MIN(Rules!$E$2,(MAX(H14/N14,N14/H14)))</f>
        <v>1</v>
      </c>
      <c r="S14" s="45">
        <f>VLOOKUP(B14,Rules!A:B,2,FALSE)</f>
        <v>40</v>
      </c>
      <c r="T14" s="38"/>
      <c r="U14" s="46">
        <f>1/(10^(-(E14+(IF(P14="Y",Rules!$I$2,0))-K14)/Rules!$E$12)+1)</f>
        <v>0.7300185635</v>
      </c>
      <c r="V14" s="47">
        <f t="shared" si="6"/>
        <v>-9</v>
      </c>
      <c r="W14" s="47">
        <f t="shared" si="7"/>
        <v>9</v>
      </c>
      <c r="X14" s="47"/>
      <c r="Y14" s="47"/>
      <c r="Z14" s="48"/>
      <c r="AA14" s="7">
        <f t="shared" ref="AA14:BL14" si="18">IF($D14=AA$1,$E14+$V14,(IF($J14=AA$1,$K14+$W14,AA13)))</f>
        <v>1543</v>
      </c>
      <c r="AB14" s="7">
        <f t="shared" si="18"/>
        <v>790</v>
      </c>
      <c r="AC14" s="7">
        <f t="shared" si="18"/>
        <v>1357</v>
      </c>
      <c r="AD14" s="7">
        <f t="shared" si="18"/>
        <v>-37</v>
      </c>
      <c r="AE14" s="7">
        <f t="shared" si="18"/>
        <v>2015</v>
      </c>
      <c r="AF14" s="7">
        <f t="shared" si="18"/>
        <v>2114</v>
      </c>
      <c r="AG14" s="7">
        <f t="shared" si="18"/>
        <v>1167</v>
      </c>
      <c r="AH14" s="7">
        <f t="shared" si="18"/>
        <v>999</v>
      </c>
      <c r="AI14" s="7">
        <f t="shared" si="18"/>
        <v>1289</v>
      </c>
      <c r="AJ14" s="7">
        <f t="shared" si="18"/>
        <v>1823</v>
      </c>
      <c r="AK14" s="7">
        <f t="shared" si="18"/>
        <v>394</v>
      </c>
      <c r="AL14" s="7">
        <f t="shared" si="18"/>
        <v>717</v>
      </c>
      <c r="AM14" s="7">
        <f t="shared" si="18"/>
        <v>2125</v>
      </c>
      <c r="AN14" s="7">
        <f t="shared" si="18"/>
        <v>1431</v>
      </c>
      <c r="AO14" s="7">
        <f t="shared" si="18"/>
        <v>1358</v>
      </c>
      <c r="AP14" s="7">
        <f t="shared" si="18"/>
        <v>2144</v>
      </c>
      <c r="AQ14" s="7">
        <f t="shared" si="18"/>
        <v>262</v>
      </c>
      <c r="AR14" s="7">
        <f t="shared" si="18"/>
        <v>1401</v>
      </c>
      <c r="AS14" s="7">
        <f t="shared" si="18"/>
        <v>329</v>
      </c>
      <c r="AT14" s="7">
        <f t="shared" si="18"/>
        <v>2330</v>
      </c>
      <c r="AU14" s="7">
        <f t="shared" si="18"/>
        <v>878</v>
      </c>
      <c r="AV14" s="7">
        <f t="shared" si="18"/>
        <v>373</v>
      </c>
      <c r="AW14" s="7">
        <f t="shared" si="18"/>
        <v>425</v>
      </c>
      <c r="AX14" s="7">
        <f t="shared" si="18"/>
        <v>962</v>
      </c>
      <c r="AY14" s="7">
        <f t="shared" si="18"/>
        <v>1072</v>
      </c>
      <c r="AZ14" s="7">
        <f t="shared" si="18"/>
        <v>575</v>
      </c>
      <c r="BA14" s="7">
        <f t="shared" si="18"/>
        <v>0</v>
      </c>
      <c r="BB14" s="7">
        <f t="shared" si="18"/>
        <v>1481</v>
      </c>
      <c r="BC14" s="7">
        <f t="shared" si="18"/>
        <v>914</v>
      </c>
      <c r="BD14" s="7">
        <f t="shared" si="18"/>
        <v>861</v>
      </c>
      <c r="BE14" s="7">
        <f t="shared" si="18"/>
        <v>638</v>
      </c>
      <c r="BF14" s="7">
        <f t="shared" si="18"/>
        <v>1954</v>
      </c>
      <c r="BG14" s="7">
        <f t="shared" si="18"/>
        <v>975</v>
      </c>
      <c r="BH14" s="7">
        <f t="shared" si="18"/>
        <v>450</v>
      </c>
      <c r="BI14" s="7">
        <f t="shared" si="18"/>
        <v>2011</v>
      </c>
      <c r="BJ14" s="7">
        <f t="shared" si="18"/>
        <v>1576</v>
      </c>
      <c r="BK14" s="7">
        <f t="shared" si="18"/>
        <v>1945</v>
      </c>
      <c r="BL14" s="7">
        <f t="shared" si="18"/>
        <v>793</v>
      </c>
    </row>
    <row r="15" ht="13.5" customHeight="1">
      <c r="A15" s="83">
        <v>44961.0</v>
      </c>
      <c r="B15" s="84" t="s">
        <v>71</v>
      </c>
      <c r="C15" s="38"/>
      <c r="D15" s="39" t="s">
        <v>50</v>
      </c>
      <c r="E15" s="40">
        <f t="shared" si="2"/>
        <v>373</v>
      </c>
      <c r="F15" s="41">
        <v>0.0</v>
      </c>
      <c r="G15" s="41">
        <v>14.0</v>
      </c>
      <c r="H15" s="42">
        <f t="shared" si="3"/>
        <v>14</v>
      </c>
      <c r="I15" s="38"/>
      <c r="J15" s="43" t="s">
        <v>49</v>
      </c>
      <c r="K15" s="40">
        <f t="shared" si="4"/>
        <v>-37</v>
      </c>
      <c r="L15" s="44">
        <v>1.0</v>
      </c>
      <c r="M15" s="44">
        <v>13.0</v>
      </c>
      <c r="N15" s="42">
        <f t="shared" si="5"/>
        <v>16</v>
      </c>
      <c r="O15" s="38"/>
      <c r="P15" s="45" t="s">
        <v>72</v>
      </c>
      <c r="Q15" s="38"/>
      <c r="R15" s="45">
        <f>MIN(Rules!$E$2,(MAX(H15/N15,N15/H15)))</f>
        <v>1.142857143</v>
      </c>
      <c r="S15" s="45">
        <f>VLOOKUP(B15,Rules!A:B,2,FALSE)</f>
        <v>40</v>
      </c>
      <c r="T15" s="38"/>
      <c r="U15" s="46">
        <f>1/(10^(-(E15+(IF(P15="Y",Rules!$I$2,0))-K15)/Rules!$E$12)+1)</f>
        <v>0.9294909044</v>
      </c>
      <c r="V15" s="47">
        <f t="shared" si="6"/>
        <v>-42</v>
      </c>
      <c r="W15" s="47">
        <f t="shared" si="7"/>
        <v>42</v>
      </c>
      <c r="X15" s="47"/>
      <c r="Y15" s="47"/>
      <c r="Z15" s="48"/>
      <c r="AA15" s="7">
        <f t="shared" ref="AA15:BL15" si="19">IF($D15=AA$1,$E15+$V15,(IF($J15=AA$1,$K15+$W15,AA14)))</f>
        <v>1543</v>
      </c>
      <c r="AB15" s="7">
        <f t="shared" si="19"/>
        <v>790</v>
      </c>
      <c r="AC15" s="7">
        <f t="shared" si="19"/>
        <v>1357</v>
      </c>
      <c r="AD15" s="7">
        <f t="shared" si="19"/>
        <v>5</v>
      </c>
      <c r="AE15" s="7">
        <f t="shared" si="19"/>
        <v>2015</v>
      </c>
      <c r="AF15" s="7">
        <f t="shared" si="19"/>
        <v>2114</v>
      </c>
      <c r="AG15" s="7">
        <f t="shared" si="19"/>
        <v>1167</v>
      </c>
      <c r="AH15" s="7">
        <f t="shared" si="19"/>
        <v>999</v>
      </c>
      <c r="AI15" s="7">
        <f t="shared" si="19"/>
        <v>1289</v>
      </c>
      <c r="AJ15" s="7">
        <f t="shared" si="19"/>
        <v>1823</v>
      </c>
      <c r="AK15" s="7">
        <f t="shared" si="19"/>
        <v>394</v>
      </c>
      <c r="AL15" s="7">
        <f t="shared" si="19"/>
        <v>717</v>
      </c>
      <c r="AM15" s="7">
        <f t="shared" si="19"/>
        <v>2125</v>
      </c>
      <c r="AN15" s="7">
        <f t="shared" si="19"/>
        <v>1431</v>
      </c>
      <c r="AO15" s="7">
        <f t="shared" si="19"/>
        <v>1358</v>
      </c>
      <c r="AP15" s="7">
        <f t="shared" si="19"/>
        <v>2144</v>
      </c>
      <c r="AQ15" s="7">
        <f t="shared" si="19"/>
        <v>262</v>
      </c>
      <c r="AR15" s="7">
        <f t="shared" si="19"/>
        <v>1401</v>
      </c>
      <c r="AS15" s="7">
        <f t="shared" si="19"/>
        <v>329</v>
      </c>
      <c r="AT15" s="7">
        <f t="shared" si="19"/>
        <v>2330</v>
      </c>
      <c r="AU15" s="7">
        <f t="shared" si="19"/>
        <v>878</v>
      </c>
      <c r="AV15" s="7">
        <f t="shared" si="19"/>
        <v>331</v>
      </c>
      <c r="AW15" s="7">
        <f t="shared" si="19"/>
        <v>425</v>
      </c>
      <c r="AX15" s="7">
        <f t="shared" si="19"/>
        <v>962</v>
      </c>
      <c r="AY15" s="7">
        <f t="shared" si="19"/>
        <v>1072</v>
      </c>
      <c r="AZ15" s="7">
        <f t="shared" si="19"/>
        <v>575</v>
      </c>
      <c r="BA15" s="7">
        <f t="shared" si="19"/>
        <v>0</v>
      </c>
      <c r="BB15" s="7">
        <f t="shared" si="19"/>
        <v>1481</v>
      </c>
      <c r="BC15" s="7">
        <f t="shared" si="19"/>
        <v>914</v>
      </c>
      <c r="BD15" s="7">
        <f t="shared" si="19"/>
        <v>861</v>
      </c>
      <c r="BE15" s="7">
        <f t="shared" si="19"/>
        <v>638</v>
      </c>
      <c r="BF15" s="7">
        <f t="shared" si="19"/>
        <v>1954</v>
      </c>
      <c r="BG15" s="7">
        <f t="shared" si="19"/>
        <v>975</v>
      </c>
      <c r="BH15" s="7">
        <f t="shared" si="19"/>
        <v>450</v>
      </c>
      <c r="BI15" s="7">
        <f t="shared" si="19"/>
        <v>2011</v>
      </c>
      <c r="BJ15" s="7">
        <f t="shared" si="19"/>
        <v>1576</v>
      </c>
      <c r="BK15" s="7">
        <f t="shared" si="19"/>
        <v>1945</v>
      </c>
      <c r="BL15" s="7">
        <f t="shared" si="19"/>
        <v>793</v>
      </c>
    </row>
    <row r="16" ht="13.5" customHeight="1">
      <c r="A16" s="83">
        <v>44961.0</v>
      </c>
      <c r="B16" s="84" t="s">
        <v>71</v>
      </c>
      <c r="C16" s="38"/>
      <c r="D16" s="39" t="s">
        <v>53</v>
      </c>
      <c r="E16" s="40">
        <f t="shared" si="2"/>
        <v>450</v>
      </c>
      <c r="F16" s="41">
        <v>3.0</v>
      </c>
      <c r="G16" s="41">
        <v>6.0</v>
      </c>
      <c r="H16" s="42">
        <f t="shared" si="3"/>
        <v>15</v>
      </c>
      <c r="I16" s="38"/>
      <c r="J16" s="43" t="s">
        <v>52</v>
      </c>
      <c r="K16" s="40">
        <f t="shared" si="4"/>
        <v>329</v>
      </c>
      <c r="L16" s="44">
        <v>1.0</v>
      </c>
      <c r="M16" s="44">
        <v>21.0</v>
      </c>
      <c r="N16" s="42">
        <f t="shared" si="5"/>
        <v>24</v>
      </c>
      <c r="O16" s="38"/>
      <c r="P16" s="45" t="s">
        <v>72</v>
      </c>
      <c r="Q16" s="38"/>
      <c r="R16" s="45">
        <f>MIN(Rules!$E$2,(MAX(H16/N16,N16/H16)))</f>
        <v>1.6</v>
      </c>
      <c r="S16" s="45">
        <f>VLOOKUP(B16,Rules!A:B,2,FALSE)</f>
        <v>40</v>
      </c>
      <c r="T16" s="38"/>
      <c r="U16" s="46">
        <f>1/(10^(-(E16+(IF(P16="Y",Rules!$I$2,0))-K16)/Rules!$E$12)+1)</f>
        <v>0.7769536538</v>
      </c>
      <c r="V16" s="47">
        <f t="shared" si="6"/>
        <v>-50</v>
      </c>
      <c r="W16" s="47">
        <f t="shared" si="7"/>
        <v>50</v>
      </c>
      <c r="X16" s="47"/>
      <c r="Y16" s="47"/>
      <c r="Z16" s="48"/>
      <c r="AA16" s="7">
        <f t="shared" ref="AA16:BL16" si="20">IF($D16=AA$1,$E16+$V16,(IF($J16=AA$1,$K16+$W16,AA15)))</f>
        <v>1543</v>
      </c>
      <c r="AB16" s="7">
        <f t="shared" si="20"/>
        <v>790</v>
      </c>
      <c r="AC16" s="7">
        <f t="shared" si="20"/>
        <v>1357</v>
      </c>
      <c r="AD16" s="7">
        <f t="shared" si="20"/>
        <v>5</v>
      </c>
      <c r="AE16" s="7">
        <f t="shared" si="20"/>
        <v>2015</v>
      </c>
      <c r="AF16" s="7">
        <f t="shared" si="20"/>
        <v>2114</v>
      </c>
      <c r="AG16" s="7">
        <f t="shared" si="20"/>
        <v>1167</v>
      </c>
      <c r="AH16" s="7">
        <f t="shared" si="20"/>
        <v>999</v>
      </c>
      <c r="AI16" s="7">
        <f t="shared" si="20"/>
        <v>1289</v>
      </c>
      <c r="AJ16" s="7">
        <f t="shared" si="20"/>
        <v>1823</v>
      </c>
      <c r="AK16" s="7">
        <f t="shared" si="20"/>
        <v>394</v>
      </c>
      <c r="AL16" s="7">
        <f t="shared" si="20"/>
        <v>717</v>
      </c>
      <c r="AM16" s="7">
        <f t="shared" si="20"/>
        <v>2125</v>
      </c>
      <c r="AN16" s="7">
        <f t="shared" si="20"/>
        <v>1431</v>
      </c>
      <c r="AO16" s="7">
        <f t="shared" si="20"/>
        <v>1358</v>
      </c>
      <c r="AP16" s="7">
        <f t="shared" si="20"/>
        <v>2144</v>
      </c>
      <c r="AQ16" s="7">
        <f t="shared" si="20"/>
        <v>262</v>
      </c>
      <c r="AR16" s="7">
        <f t="shared" si="20"/>
        <v>1401</v>
      </c>
      <c r="AS16" s="7">
        <f t="shared" si="20"/>
        <v>379</v>
      </c>
      <c r="AT16" s="7">
        <f t="shared" si="20"/>
        <v>2330</v>
      </c>
      <c r="AU16" s="7">
        <f t="shared" si="20"/>
        <v>878</v>
      </c>
      <c r="AV16" s="7">
        <f t="shared" si="20"/>
        <v>331</v>
      </c>
      <c r="AW16" s="7">
        <f t="shared" si="20"/>
        <v>425</v>
      </c>
      <c r="AX16" s="7">
        <f t="shared" si="20"/>
        <v>962</v>
      </c>
      <c r="AY16" s="7">
        <f t="shared" si="20"/>
        <v>1072</v>
      </c>
      <c r="AZ16" s="7">
        <f t="shared" si="20"/>
        <v>575</v>
      </c>
      <c r="BA16" s="7">
        <f t="shared" si="20"/>
        <v>0</v>
      </c>
      <c r="BB16" s="7">
        <f t="shared" si="20"/>
        <v>1481</v>
      </c>
      <c r="BC16" s="7">
        <f t="shared" si="20"/>
        <v>914</v>
      </c>
      <c r="BD16" s="7">
        <f t="shared" si="20"/>
        <v>861</v>
      </c>
      <c r="BE16" s="7">
        <f t="shared" si="20"/>
        <v>638</v>
      </c>
      <c r="BF16" s="7">
        <f t="shared" si="20"/>
        <v>1954</v>
      </c>
      <c r="BG16" s="7">
        <f t="shared" si="20"/>
        <v>975</v>
      </c>
      <c r="BH16" s="7">
        <f t="shared" si="20"/>
        <v>400</v>
      </c>
      <c r="BI16" s="7">
        <f t="shared" si="20"/>
        <v>2011</v>
      </c>
      <c r="BJ16" s="7">
        <f t="shared" si="20"/>
        <v>1576</v>
      </c>
      <c r="BK16" s="7">
        <f t="shared" si="20"/>
        <v>1945</v>
      </c>
      <c r="BL16" s="7">
        <f t="shared" si="20"/>
        <v>793</v>
      </c>
    </row>
    <row r="17" ht="13.5" customHeight="1">
      <c r="A17" s="83">
        <v>44962.0</v>
      </c>
      <c r="B17" s="84" t="s">
        <v>71</v>
      </c>
      <c r="C17" s="38"/>
      <c r="D17" s="39" t="s">
        <v>21</v>
      </c>
      <c r="E17" s="40">
        <f t="shared" si="2"/>
        <v>2015</v>
      </c>
      <c r="F17" s="41">
        <v>4.0</v>
      </c>
      <c r="G17" s="41">
        <v>27.0</v>
      </c>
      <c r="H17" s="42">
        <f t="shared" si="3"/>
        <v>39</v>
      </c>
      <c r="I17" s="38"/>
      <c r="J17" s="43" t="s">
        <v>32</v>
      </c>
      <c r="K17" s="40">
        <f t="shared" si="4"/>
        <v>1576</v>
      </c>
      <c r="L17" s="44">
        <v>0.0</v>
      </c>
      <c r="M17" s="44">
        <v>14.0</v>
      </c>
      <c r="N17" s="42">
        <f t="shared" si="5"/>
        <v>14</v>
      </c>
      <c r="O17" s="38"/>
      <c r="P17" s="45" t="s">
        <v>72</v>
      </c>
      <c r="Q17" s="38"/>
      <c r="R17" s="45">
        <f>MIN(Rules!$E$2,(MAX(H17/N17,N17/H17)))</f>
        <v>2</v>
      </c>
      <c r="S17" s="45">
        <f>VLOOKUP(B17,Rules!A:B,2,FALSE)</f>
        <v>40</v>
      </c>
      <c r="T17" s="38"/>
      <c r="U17" s="46">
        <f>1/(10^(-(E17+(IF(P17="Y",Rules!$I$2,0))-K17)/Rules!$E$12)+1)</f>
        <v>0.9377570272</v>
      </c>
      <c r="V17" s="47">
        <f t="shared" si="6"/>
        <v>5</v>
      </c>
      <c r="W17" s="47">
        <f t="shared" si="7"/>
        <v>-5</v>
      </c>
      <c r="X17" s="47"/>
      <c r="Y17" s="47"/>
      <c r="Z17" s="48"/>
      <c r="AA17" s="7">
        <f t="shared" ref="AA17:BL17" si="21">IF($D17=AA$1,$E17+$V17,(IF($J17=AA$1,$K17+$W17,AA16)))</f>
        <v>1543</v>
      </c>
      <c r="AB17" s="7">
        <f t="shared" si="21"/>
        <v>790</v>
      </c>
      <c r="AC17" s="7">
        <f t="shared" si="21"/>
        <v>1357</v>
      </c>
      <c r="AD17" s="7">
        <f t="shared" si="21"/>
        <v>5</v>
      </c>
      <c r="AE17" s="7">
        <f t="shared" si="21"/>
        <v>2020</v>
      </c>
      <c r="AF17" s="7">
        <f t="shared" si="21"/>
        <v>2114</v>
      </c>
      <c r="AG17" s="7">
        <f t="shared" si="21"/>
        <v>1167</v>
      </c>
      <c r="AH17" s="7">
        <f t="shared" si="21"/>
        <v>999</v>
      </c>
      <c r="AI17" s="7">
        <f t="shared" si="21"/>
        <v>1289</v>
      </c>
      <c r="AJ17" s="7">
        <f t="shared" si="21"/>
        <v>1823</v>
      </c>
      <c r="AK17" s="7">
        <f t="shared" si="21"/>
        <v>394</v>
      </c>
      <c r="AL17" s="7">
        <f t="shared" si="21"/>
        <v>717</v>
      </c>
      <c r="AM17" s="7">
        <f t="shared" si="21"/>
        <v>2125</v>
      </c>
      <c r="AN17" s="7">
        <f t="shared" si="21"/>
        <v>1431</v>
      </c>
      <c r="AO17" s="7">
        <f t="shared" si="21"/>
        <v>1358</v>
      </c>
      <c r="AP17" s="7">
        <f t="shared" si="21"/>
        <v>2144</v>
      </c>
      <c r="AQ17" s="7">
        <f t="shared" si="21"/>
        <v>262</v>
      </c>
      <c r="AR17" s="7">
        <f t="shared" si="21"/>
        <v>1401</v>
      </c>
      <c r="AS17" s="7">
        <f t="shared" si="21"/>
        <v>379</v>
      </c>
      <c r="AT17" s="7">
        <f t="shared" si="21"/>
        <v>2330</v>
      </c>
      <c r="AU17" s="7">
        <f t="shared" si="21"/>
        <v>878</v>
      </c>
      <c r="AV17" s="7">
        <f t="shared" si="21"/>
        <v>331</v>
      </c>
      <c r="AW17" s="7">
        <f t="shared" si="21"/>
        <v>425</v>
      </c>
      <c r="AX17" s="7">
        <f t="shared" si="21"/>
        <v>962</v>
      </c>
      <c r="AY17" s="7">
        <f t="shared" si="21"/>
        <v>1072</v>
      </c>
      <c r="AZ17" s="7">
        <f t="shared" si="21"/>
        <v>575</v>
      </c>
      <c r="BA17" s="7">
        <f t="shared" si="21"/>
        <v>0</v>
      </c>
      <c r="BB17" s="7">
        <f t="shared" si="21"/>
        <v>1481</v>
      </c>
      <c r="BC17" s="7">
        <f t="shared" si="21"/>
        <v>914</v>
      </c>
      <c r="BD17" s="7">
        <f t="shared" si="21"/>
        <v>861</v>
      </c>
      <c r="BE17" s="7">
        <f t="shared" si="21"/>
        <v>638</v>
      </c>
      <c r="BF17" s="7">
        <f t="shared" si="21"/>
        <v>1954</v>
      </c>
      <c r="BG17" s="7">
        <f t="shared" si="21"/>
        <v>975</v>
      </c>
      <c r="BH17" s="7">
        <f t="shared" si="21"/>
        <v>400</v>
      </c>
      <c r="BI17" s="7">
        <f t="shared" si="21"/>
        <v>2011</v>
      </c>
      <c r="BJ17" s="7">
        <f t="shared" si="21"/>
        <v>1571</v>
      </c>
      <c r="BK17" s="7">
        <f t="shared" si="21"/>
        <v>1945</v>
      </c>
      <c r="BL17" s="7">
        <f t="shared" si="21"/>
        <v>793</v>
      </c>
    </row>
    <row r="18" ht="13.5" customHeight="1">
      <c r="A18" s="83">
        <v>44962.0</v>
      </c>
      <c r="B18" s="84" t="s">
        <v>71</v>
      </c>
      <c r="C18" s="38"/>
      <c r="D18" s="39" t="s">
        <v>25</v>
      </c>
      <c r="E18" s="40">
        <f t="shared" si="2"/>
        <v>2011</v>
      </c>
      <c r="F18" s="41">
        <v>2.0</v>
      </c>
      <c r="G18" s="41">
        <v>19.0</v>
      </c>
      <c r="H18" s="42">
        <f t="shared" si="3"/>
        <v>25</v>
      </c>
      <c r="I18" s="38"/>
      <c r="J18" s="43" t="s">
        <v>26</v>
      </c>
      <c r="K18" s="40">
        <f t="shared" si="4"/>
        <v>1823</v>
      </c>
      <c r="L18" s="44">
        <v>3.0</v>
      </c>
      <c r="M18" s="44">
        <v>16.0</v>
      </c>
      <c r="N18" s="42">
        <f t="shared" si="5"/>
        <v>25</v>
      </c>
      <c r="O18" s="38"/>
      <c r="P18" s="45" t="s">
        <v>72</v>
      </c>
      <c r="Q18" s="38"/>
      <c r="R18" s="45">
        <f>MIN(Rules!$E$2,(MAX(H18/N18,N18/H18)))</f>
        <v>1</v>
      </c>
      <c r="S18" s="45">
        <f>VLOOKUP(B18,Rules!A:B,2,FALSE)</f>
        <v>40</v>
      </c>
      <c r="T18" s="38"/>
      <c r="U18" s="46">
        <f>1/(10^(-(E18+(IF(P18="Y",Rules!$I$2,0))-K18)/Rules!$E$12)+1)</f>
        <v>0.8258573867</v>
      </c>
      <c r="V18" s="47">
        <f t="shared" si="6"/>
        <v>-13</v>
      </c>
      <c r="W18" s="47">
        <f t="shared" si="7"/>
        <v>13</v>
      </c>
      <c r="X18" s="47"/>
      <c r="Y18" s="47"/>
      <c r="Z18" s="48"/>
      <c r="AA18" s="7">
        <f t="shared" ref="AA18:BL18" si="22">IF($D18=AA$1,$E18+$V18,(IF($J18=AA$1,$K18+$W18,AA17)))</f>
        <v>1543</v>
      </c>
      <c r="AB18" s="7">
        <f t="shared" si="22"/>
        <v>790</v>
      </c>
      <c r="AC18" s="7">
        <f t="shared" si="22"/>
        <v>1357</v>
      </c>
      <c r="AD18" s="7">
        <f t="shared" si="22"/>
        <v>5</v>
      </c>
      <c r="AE18" s="7">
        <f t="shared" si="22"/>
        <v>2020</v>
      </c>
      <c r="AF18" s="7">
        <f t="shared" si="22"/>
        <v>2114</v>
      </c>
      <c r="AG18" s="7">
        <f t="shared" si="22"/>
        <v>1167</v>
      </c>
      <c r="AH18" s="7">
        <f t="shared" si="22"/>
        <v>999</v>
      </c>
      <c r="AI18" s="7">
        <f t="shared" si="22"/>
        <v>1289</v>
      </c>
      <c r="AJ18" s="7">
        <f t="shared" si="22"/>
        <v>1836</v>
      </c>
      <c r="AK18" s="7">
        <f t="shared" si="22"/>
        <v>394</v>
      </c>
      <c r="AL18" s="7">
        <f t="shared" si="22"/>
        <v>717</v>
      </c>
      <c r="AM18" s="7">
        <f t="shared" si="22"/>
        <v>2125</v>
      </c>
      <c r="AN18" s="7">
        <f t="shared" si="22"/>
        <v>1431</v>
      </c>
      <c r="AO18" s="7">
        <f t="shared" si="22"/>
        <v>1358</v>
      </c>
      <c r="AP18" s="7">
        <f t="shared" si="22"/>
        <v>2144</v>
      </c>
      <c r="AQ18" s="7">
        <f t="shared" si="22"/>
        <v>262</v>
      </c>
      <c r="AR18" s="7">
        <f t="shared" si="22"/>
        <v>1401</v>
      </c>
      <c r="AS18" s="7">
        <f t="shared" si="22"/>
        <v>379</v>
      </c>
      <c r="AT18" s="7">
        <f t="shared" si="22"/>
        <v>2330</v>
      </c>
      <c r="AU18" s="7">
        <f t="shared" si="22"/>
        <v>878</v>
      </c>
      <c r="AV18" s="7">
        <f t="shared" si="22"/>
        <v>331</v>
      </c>
      <c r="AW18" s="7">
        <f t="shared" si="22"/>
        <v>425</v>
      </c>
      <c r="AX18" s="7">
        <f t="shared" si="22"/>
        <v>962</v>
      </c>
      <c r="AY18" s="7">
        <f t="shared" si="22"/>
        <v>1072</v>
      </c>
      <c r="AZ18" s="7">
        <f t="shared" si="22"/>
        <v>575</v>
      </c>
      <c r="BA18" s="7">
        <f t="shared" si="22"/>
        <v>0</v>
      </c>
      <c r="BB18" s="7">
        <f t="shared" si="22"/>
        <v>1481</v>
      </c>
      <c r="BC18" s="7">
        <f t="shared" si="22"/>
        <v>914</v>
      </c>
      <c r="BD18" s="7">
        <f t="shared" si="22"/>
        <v>861</v>
      </c>
      <c r="BE18" s="7">
        <f t="shared" si="22"/>
        <v>638</v>
      </c>
      <c r="BF18" s="7">
        <f t="shared" si="22"/>
        <v>1954</v>
      </c>
      <c r="BG18" s="7">
        <f t="shared" si="22"/>
        <v>975</v>
      </c>
      <c r="BH18" s="7">
        <f t="shared" si="22"/>
        <v>400</v>
      </c>
      <c r="BI18" s="7">
        <f t="shared" si="22"/>
        <v>1998</v>
      </c>
      <c r="BJ18" s="7">
        <f t="shared" si="22"/>
        <v>1571</v>
      </c>
      <c r="BK18" s="7">
        <f t="shared" si="22"/>
        <v>1945</v>
      </c>
      <c r="BL18" s="7">
        <f t="shared" si="22"/>
        <v>793</v>
      </c>
    </row>
    <row r="19" ht="13.5" customHeight="1">
      <c r="A19" s="83">
        <v>44962.0</v>
      </c>
      <c r="B19" s="84" t="s">
        <v>71</v>
      </c>
      <c r="C19" s="38"/>
      <c r="D19" s="39" t="s">
        <v>33</v>
      </c>
      <c r="E19" s="40">
        <f t="shared" si="2"/>
        <v>1289</v>
      </c>
      <c r="F19" s="41">
        <v>0.0</v>
      </c>
      <c r="G19" s="41">
        <v>18.0</v>
      </c>
      <c r="H19" s="42">
        <f t="shared" si="3"/>
        <v>18</v>
      </c>
      <c r="I19" s="38"/>
      <c r="J19" s="43" t="s">
        <v>27</v>
      </c>
      <c r="K19" s="40">
        <f t="shared" si="4"/>
        <v>1481</v>
      </c>
      <c r="L19" s="44">
        <v>0.0</v>
      </c>
      <c r="M19" s="44">
        <v>21.0</v>
      </c>
      <c r="N19" s="42">
        <f t="shared" si="5"/>
        <v>21</v>
      </c>
      <c r="O19" s="38"/>
      <c r="P19" s="45" t="s">
        <v>72</v>
      </c>
      <c r="Q19" s="38"/>
      <c r="R19" s="45">
        <f>MIN(Rules!$E$2,(MAX(H19/N19,N19/H19)))</f>
        <v>1.166666667</v>
      </c>
      <c r="S19" s="45">
        <f>VLOOKUP(B19,Rules!A:B,2,FALSE)</f>
        <v>40</v>
      </c>
      <c r="T19" s="38"/>
      <c r="U19" s="46">
        <f>1/(10^(-(E19+(IF(P19="Y",Rules!$I$2,0))-K19)/Rules!$E$12)+1)</f>
        <v>0.4517958965</v>
      </c>
      <c r="V19" s="47">
        <f t="shared" si="6"/>
        <v>-21</v>
      </c>
      <c r="W19" s="47">
        <f t="shared" si="7"/>
        <v>21</v>
      </c>
      <c r="X19" s="47"/>
      <c r="Y19" s="47"/>
      <c r="Z19" s="48"/>
      <c r="AA19" s="7">
        <f t="shared" ref="AA19:BL19" si="23">IF($D19=AA$1,$E19+$V19,(IF($J19=AA$1,$K19+$W19,AA18)))</f>
        <v>1543</v>
      </c>
      <c r="AB19" s="7">
        <f t="shared" si="23"/>
        <v>790</v>
      </c>
      <c r="AC19" s="7">
        <f t="shared" si="23"/>
        <v>1357</v>
      </c>
      <c r="AD19" s="7">
        <f t="shared" si="23"/>
        <v>5</v>
      </c>
      <c r="AE19" s="7">
        <f t="shared" si="23"/>
        <v>2020</v>
      </c>
      <c r="AF19" s="7">
        <f t="shared" si="23"/>
        <v>2114</v>
      </c>
      <c r="AG19" s="7">
        <f t="shared" si="23"/>
        <v>1167</v>
      </c>
      <c r="AH19" s="7">
        <f t="shared" si="23"/>
        <v>999</v>
      </c>
      <c r="AI19" s="7">
        <f t="shared" si="23"/>
        <v>1268</v>
      </c>
      <c r="AJ19" s="7">
        <f t="shared" si="23"/>
        <v>1836</v>
      </c>
      <c r="AK19" s="7">
        <f t="shared" si="23"/>
        <v>394</v>
      </c>
      <c r="AL19" s="7">
        <f t="shared" si="23"/>
        <v>717</v>
      </c>
      <c r="AM19" s="7">
        <f t="shared" si="23"/>
        <v>2125</v>
      </c>
      <c r="AN19" s="7">
        <f t="shared" si="23"/>
        <v>1431</v>
      </c>
      <c r="AO19" s="7">
        <f t="shared" si="23"/>
        <v>1358</v>
      </c>
      <c r="AP19" s="7">
        <f t="shared" si="23"/>
        <v>2144</v>
      </c>
      <c r="AQ19" s="7">
        <f t="shared" si="23"/>
        <v>262</v>
      </c>
      <c r="AR19" s="7">
        <f t="shared" si="23"/>
        <v>1401</v>
      </c>
      <c r="AS19" s="7">
        <f t="shared" si="23"/>
        <v>379</v>
      </c>
      <c r="AT19" s="7">
        <f t="shared" si="23"/>
        <v>2330</v>
      </c>
      <c r="AU19" s="7">
        <f t="shared" si="23"/>
        <v>878</v>
      </c>
      <c r="AV19" s="7">
        <f t="shared" si="23"/>
        <v>331</v>
      </c>
      <c r="AW19" s="7">
        <f t="shared" si="23"/>
        <v>425</v>
      </c>
      <c r="AX19" s="7">
        <f t="shared" si="23"/>
        <v>962</v>
      </c>
      <c r="AY19" s="7">
        <f t="shared" si="23"/>
        <v>1072</v>
      </c>
      <c r="AZ19" s="7">
        <f t="shared" si="23"/>
        <v>575</v>
      </c>
      <c r="BA19" s="7">
        <f t="shared" si="23"/>
        <v>0</v>
      </c>
      <c r="BB19" s="7">
        <f t="shared" si="23"/>
        <v>1502</v>
      </c>
      <c r="BC19" s="7">
        <f t="shared" si="23"/>
        <v>914</v>
      </c>
      <c r="BD19" s="7">
        <f t="shared" si="23"/>
        <v>861</v>
      </c>
      <c r="BE19" s="7">
        <f t="shared" si="23"/>
        <v>638</v>
      </c>
      <c r="BF19" s="7">
        <f t="shared" si="23"/>
        <v>1954</v>
      </c>
      <c r="BG19" s="7">
        <f t="shared" si="23"/>
        <v>975</v>
      </c>
      <c r="BH19" s="7">
        <f t="shared" si="23"/>
        <v>400</v>
      </c>
      <c r="BI19" s="7">
        <f t="shared" si="23"/>
        <v>1998</v>
      </c>
      <c r="BJ19" s="7">
        <f t="shared" si="23"/>
        <v>1571</v>
      </c>
      <c r="BK19" s="7">
        <f t="shared" si="23"/>
        <v>1945</v>
      </c>
      <c r="BL19" s="7">
        <f t="shared" si="23"/>
        <v>793</v>
      </c>
    </row>
    <row r="20" ht="13.5" customHeight="1">
      <c r="A20" s="83">
        <v>44968.0</v>
      </c>
      <c r="B20" s="84" t="s">
        <v>71</v>
      </c>
      <c r="C20" s="38"/>
      <c r="D20" s="39" t="s">
        <v>20</v>
      </c>
      <c r="E20" s="40">
        <f t="shared" si="2"/>
        <v>2330</v>
      </c>
      <c r="F20" s="41">
        <v>1.0</v>
      </c>
      <c r="G20" s="41">
        <v>27.0</v>
      </c>
      <c r="H20" s="42">
        <f t="shared" si="3"/>
        <v>30</v>
      </c>
      <c r="I20" s="38"/>
      <c r="J20" s="43" t="s">
        <v>21</v>
      </c>
      <c r="K20" s="40">
        <f t="shared" si="4"/>
        <v>2020</v>
      </c>
      <c r="L20" s="44">
        <v>2.0</v>
      </c>
      <c r="M20" s="44">
        <v>18.0</v>
      </c>
      <c r="N20" s="42">
        <f t="shared" si="5"/>
        <v>24</v>
      </c>
      <c r="O20" s="38"/>
      <c r="P20" s="45" t="s">
        <v>72</v>
      </c>
      <c r="Q20" s="38"/>
      <c r="R20" s="45">
        <f>MIN(Rules!$E$2,(MAX(H20/N20,N20/H20)))</f>
        <v>1.25</v>
      </c>
      <c r="S20" s="45">
        <f>VLOOKUP(B20,Rules!A:B,2,FALSE)</f>
        <v>40</v>
      </c>
      <c r="T20" s="38"/>
      <c r="U20" s="46">
        <f>1/(10^(-(E20+(IF(P20="Y",Rules!$I$2,0))-K20)/Rules!$E$12)+1)</f>
        <v>0.89267666</v>
      </c>
      <c r="V20" s="47">
        <f t="shared" si="6"/>
        <v>5</v>
      </c>
      <c r="W20" s="47">
        <f t="shared" si="7"/>
        <v>-5</v>
      </c>
      <c r="X20" s="47"/>
      <c r="Y20" s="47"/>
      <c r="Z20" s="48"/>
      <c r="AA20" s="7">
        <f t="shared" ref="AA20:BL20" si="24">IF($D20=AA$1,$E20+$V20,(IF($J20=AA$1,$K20+$W20,AA19)))</f>
        <v>1543</v>
      </c>
      <c r="AB20" s="7">
        <f t="shared" si="24"/>
        <v>790</v>
      </c>
      <c r="AC20" s="7">
        <f t="shared" si="24"/>
        <v>1357</v>
      </c>
      <c r="AD20" s="7">
        <f t="shared" si="24"/>
        <v>5</v>
      </c>
      <c r="AE20" s="7">
        <f t="shared" si="24"/>
        <v>2015</v>
      </c>
      <c r="AF20" s="7">
        <f t="shared" si="24"/>
        <v>2114</v>
      </c>
      <c r="AG20" s="7">
        <f t="shared" si="24"/>
        <v>1167</v>
      </c>
      <c r="AH20" s="7">
        <f t="shared" si="24"/>
        <v>999</v>
      </c>
      <c r="AI20" s="7">
        <f t="shared" si="24"/>
        <v>1268</v>
      </c>
      <c r="AJ20" s="7">
        <f t="shared" si="24"/>
        <v>1836</v>
      </c>
      <c r="AK20" s="7">
        <f t="shared" si="24"/>
        <v>394</v>
      </c>
      <c r="AL20" s="7">
        <f t="shared" si="24"/>
        <v>717</v>
      </c>
      <c r="AM20" s="7">
        <f t="shared" si="24"/>
        <v>2125</v>
      </c>
      <c r="AN20" s="7">
        <f t="shared" si="24"/>
        <v>1431</v>
      </c>
      <c r="AO20" s="7">
        <f t="shared" si="24"/>
        <v>1358</v>
      </c>
      <c r="AP20" s="7">
        <f t="shared" si="24"/>
        <v>2144</v>
      </c>
      <c r="AQ20" s="7">
        <f t="shared" si="24"/>
        <v>262</v>
      </c>
      <c r="AR20" s="7">
        <f t="shared" si="24"/>
        <v>1401</v>
      </c>
      <c r="AS20" s="7">
        <f t="shared" si="24"/>
        <v>379</v>
      </c>
      <c r="AT20" s="7">
        <f t="shared" si="24"/>
        <v>2335</v>
      </c>
      <c r="AU20" s="7">
        <f t="shared" si="24"/>
        <v>878</v>
      </c>
      <c r="AV20" s="7">
        <f t="shared" si="24"/>
        <v>331</v>
      </c>
      <c r="AW20" s="7">
        <f t="shared" si="24"/>
        <v>425</v>
      </c>
      <c r="AX20" s="7">
        <f t="shared" si="24"/>
        <v>962</v>
      </c>
      <c r="AY20" s="7">
        <f t="shared" si="24"/>
        <v>1072</v>
      </c>
      <c r="AZ20" s="7">
        <f t="shared" si="24"/>
        <v>575</v>
      </c>
      <c r="BA20" s="7">
        <f t="shared" si="24"/>
        <v>0</v>
      </c>
      <c r="BB20" s="7">
        <f t="shared" si="24"/>
        <v>1502</v>
      </c>
      <c r="BC20" s="7">
        <f t="shared" si="24"/>
        <v>914</v>
      </c>
      <c r="BD20" s="7">
        <f t="shared" si="24"/>
        <v>861</v>
      </c>
      <c r="BE20" s="7">
        <f t="shared" si="24"/>
        <v>638</v>
      </c>
      <c r="BF20" s="7">
        <f t="shared" si="24"/>
        <v>1954</v>
      </c>
      <c r="BG20" s="7">
        <f t="shared" si="24"/>
        <v>975</v>
      </c>
      <c r="BH20" s="7">
        <f t="shared" si="24"/>
        <v>400</v>
      </c>
      <c r="BI20" s="7">
        <f t="shared" si="24"/>
        <v>1998</v>
      </c>
      <c r="BJ20" s="7">
        <f t="shared" si="24"/>
        <v>1571</v>
      </c>
      <c r="BK20" s="7">
        <f t="shared" si="24"/>
        <v>1945</v>
      </c>
      <c r="BL20" s="7">
        <f t="shared" si="24"/>
        <v>793</v>
      </c>
    </row>
    <row r="21" ht="13.5" customHeight="1">
      <c r="A21" s="83">
        <v>44968.0</v>
      </c>
      <c r="B21" s="84" t="s">
        <v>71</v>
      </c>
      <c r="C21" s="38"/>
      <c r="D21" s="39" t="s">
        <v>31</v>
      </c>
      <c r="E21" s="40">
        <f t="shared" si="2"/>
        <v>1401</v>
      </c>
      <c r="F21" s="41">
        <v>2.0</v>
      </c>
      <c r="G21" s="41">
        <v>19.0</v>
      </c>
      <c r="H21" s="42">
        <f t="shared" si="3"/>
        <v>25</v>
      </c>
      <c r="I21" s="38"/>
      <c r="J21" s="43" t="s">
        <v>25</v>
      </c>
      <c r="K21" s="40">
        <f t="shared" si="4"/>
        <v>1998</v>
      </c>
      <c r="L21" s="44">
        <v>3.0</v>
      </c>
      <c r="M21" s="44">
        <v>21.0</v>
      </c>
      <c r="N21" s="42">
        <f t="shared" si="5"/>
        <v>30</v>
      </c>
      <c r="O21" s="38"/>
      <c r="P21" s="45" t="s">
        <v>72</v>
      </c>
      <c r="Q21" s="38"/>
      <c r="R21" s="45">
        <f>MIN(Rules!$E$2,(MAX(H21/N21,N21/H21)))</f>
        <v>1.2</v>
      </c>
      <c r="S21" s="45">
        <f>VLOOKUP(B21,Rules!A:B,2,FALSE)</f>
        <v>40</v>
      </c>
      <c r="T21" s="38"/>
      <c r="U21" s="46">
        <f>1/(10^(-(E21+(IF(P21="Y",Rules!$I$2,0))-K21)/Rules!$E$12)+1)</f>
        <v>0.1131952055</v>
      </c>
      <c r="V21" s="47">
        <f t="shared" si="6"/>
        <v>-5</v>
      </c>
      <c r="W21" s="47">
        <f t="shared" si="7"/>
        <v>5</v>
      </c>
      <c r="X21" s="47"/>
      <c r="Y21" s="47"/>
      <c r="Z21" s="48"/>
      <c r="AA21" s="7">
        <f t="shared" ref="AA21:BL21" si="25">IF($D21=AA$1,$E21+$V21,(IF($J21=AA$1,$K21+$W21,AA20)))</f>
        <v>1543</v>
      </c>
      <c r="AB21" s="7">
        <f t="shared" si="25"/>
        <v>790</v>
      </c>
      <c r="AC21" s="7">
        <f t="shared" si="25"/>
        <v>1357</v>
      </c>
      <c r="AD21" s="7">
        <f t="shared" si="25"/>
        <v>5</v>
      </c>
      <c r="AE21" s="7">
        <f t="shared" si="25"/>
        <v>2015</v>
      </c>
      <c r="AF21" s="7">
        <f t="shared" si="25"/>
        <v>2114</v>
      </c>
      <c r="AG21" s="7">
        <f t="shared" si="25"/>
        <v>1167</v>
      </c>
      <c r="AH21" s="7">
        <f t="shared" si="25"/>
        <v>999</v>
      </c>
      <c r="AI21" s="7">
        <f t="shared" si="25"/>
        <v>1268</v>
      </c>
      <c r="AJ21" s="7">
        <f t="shared" si="25"/>
        <v>1836</v>
      </c>
      <c r="AK21" s="7">
        <f t="shared" si="25"/>
        <v>394</v>
      </c>
      <c r="AL21" s="7">
        <f t="shared" si="25"/>
        <v>717</v>
      </c>
      <c r="AM21" s="7">
        <f t="shared" si="25"/>
        <v>2125</v>
      </c>
      <c r="AN21" s="7">
        <f t="shared" si="25"/>
        <v>1431</v>
      </c>
      <c r="AO21" s="7">
        <f t="shared" si="25"/>
        <v>1358</v>
      </c>
      <c r="AP21" s="7">
        <f t="shared" si="25"/>
        <v>2144</v>
      </c>
      <c r="AQ21" s="7">
        <f t="shared" si="25"/>
        <v>262</v>
      </c>
      <c r="AR21" s="7">
        <f t="shared" si="25"/>
        <v>1396</v>
      </c>
      <c r="AS21" s="7">
        <f t="shared" si="25"/>
        <v>379</v>
      </c>
      <c r="AT21" s="7">
        <f t="shared" si="25"/>
        <v>2335</v>
      </c>
      <c r="AU21" s="7">
        <f t="shared" si="25"/>
        <v>878</v>
      </c>
      <c r="AV21" s="7">
        <f t="shared" si="25"/>
        <v>331</v>
      </c>
      <c r="AW21" s="7">
        <f t="shared" si="25"/>
        <v>425</v>
      </c>
      <c r="AX21" s="7">
        <f t="shared" si="25"/>
        <v>962</v>
      </c>
      <c r="AY21" s="7">
        <f t="shared" si="25"/>
        <v>1072</v>
      </c>
      <c r="AZ21" s="7">
        <f t="shared" si="25"/>
        <v>575</v>
      </c>
      <c r="BA21" s="7">
        <f t="shared" si="25"/>
        <v>0</v>
      </c>
      <c r="BB21" s="7">
        <f t="shared" si="25"/>
        <v>1502</v>
      </c>
      <c r="BC21" s="7">
        <f t="shared" si="25"/>
        <v>914</v>
      </c>
      <c r="BD21" s="7">
        <f t="shared" si="25"/>
        <v>861</v>
      </c>
      <c r="BE21" s="7">
        <f t="shared" si="25"/>
        <v>638</v>
      </c>
      <c r="BF21" s="7">
        <f t="shared" si="25"/>
        <v>1954</v>
      </c>
      <c r="BG21" s="7">
        <f t="shared" si="25"/>
        <v>975</v>
      </c>
      <c r="BH21" s="7">
        <f t="shared" si="25"/>
        <v>400</v>
      </c>
      <c r="BI21" s="7">
        <f t="shared" si="25"/>
        <v>2003</v>
      </c>
      <c r="BJ21" s="7">
        <f t="shared" si="25"/>
        <v>1571</v>
      </c>
      <c r="BK21" s="7">
        <f t="shared" si="25"/>
        <v>1945</v>
      </c>
      <c r="BL21" s="7">
        <f t="shared" si="25"/>
        <v>793</v>
      </c>
    </row>
    <row r="22" ht="13.5" customHeight="1">
      <c r="A22" s="83">
        <v>44968.0</v>
      </c>
      <c r="B22" s="84" t="s">
        <v>71</v>
      </c>
      <c r="C22" s="38"/>
      <c r="D22" s="39" t="s">
        <v>43</v>
      </c>
      <c r="E22" s="40">
        <f t="shared" si="2"/>
        <v>790</v>
      </c>
      <c r="F22" s="41">
        <v>0.0</v>
      </c>
      <c r="G22" s="41">
        <v>22.0</v>
      </c>
      <c r="H22" s="42">
        <f t="shared" si="3"/>
        <v>22</v>
      </c>
      <c r="I22" s="38"/>
      <c r="J22" s="43" t="s">
        <v>51</v>
      </c>
      <c r="K22" s="40">
        <f t="shared" si="4"/>
        <v>575</v>
      </c>
      <c r="L22" s="44">
        <v>2.0</v>
      </c>
      <c r="M22" s="44">
        <v>17.0</v>
      </c>
      <c r="N22" s="42">
        <f t="shared" si="5"/>
        <v>23</v>
      </c>
      <c r="O22" s="38"/>
      <c r="P22" s="45" t="s">
        <v>72</v>
      </c>
      <c r="Q22" s="38"/>
      <c r="R22" s="45">
        <f>MIN(Rules!$E$2,(MAX(H22/N22,N22/H22)))</f>
        <v>1.045454545</v>
      </c>
      <c r="S22" s="45">
        <f>VLOOKUP(B22,Rules!A:B,2,FALSE)</f>
        <v>40</v>
      </c>
      <c r="T22" s="38"/>
      <c r="U22" s="46">
        <f>1/(10^(-(E22+(IF(P22="Y",Rules!$I$2,0))-K22)/Rules!$E$12)+1)</f>
        <v>0.8430219644</v>
      </c>
      <c r="V22" s="47">
        <f t="shared" si="6"/>
        <v>-35</v>
      </c>
      <c r="W22" s="47">
        <f t="shared" si="7"/>
        <v>35</v>
      </c>
      <c r="X22" s="47"/>
      <c r="Y22" s="47"/>
      <c r="Z22" s="48"/>
      <c r="AA22" s="7">
        <f t="shared" ref="AA22:BL22" si="26">IF($D22=AA$1,$E22+$V22,(IF($J22=AA$1,$K22+$W22,AA21)))</f>
        <v>1543</v>
      </c>
      <c r="AB22" s="7">
        <f t="shared" si="26"/>
        <v>755</v>
      </c>
      <c r="AC22" s="7">
        <f t="shared" si="26"/>
        <v>1357</v>
      </c>
      <c r="AD22" s="7">
        <f t="shared" si="26"/>
        <v>5</v>
      </c>
      <c r="AE22" s="7">
        <f t="shared" si="26"/>
        <v>2015</v>
      </c>
      <c r="AF22" s="7">
        <f t="shared" si="26"/>
        <v>2114</v>
      </c>
      <c r="AG22" s="7">
        <f t="shared" si="26"/>
        <v>1167</v>
      </c>
      <c r="AH22" s="7">
        <f t="shared" si="26"/>
        <v>999</v>
      </c>
      <c r="AI22" s="7">
        <f t="shared" si="26"/>
        <v>1268</v>
      </c>
      <c r="AJ22" s="7">
        <f t="shared" si="26"/>
        <v>1836</v>
      </c>
      <c r="AK22" s="7">
        <f t="shared" si="26"/>
        <v>394</v>
      </c>
      <c r="AL22" s="7">
        <f t="shared" si="26"/>
        <v>717</v>
      </c>
      <c r="AM22" s="7">
        <f t="shared" si="26"/>
        <v>2125</v>
      </c>
      <c r="AN22" s="7">
        <f t="shared" si="26"/>
        <v>1431</v>
      </c>
      <c r="AO22" s="7">
        <f t="shared" si="26"/>
        <v>1358</v>
      </c>
      <c r="AP22" s="7">
        <f t="shared" si="26"/>
        <v>2144</v>
      </c>
      <c r="AQ22" s="7">
        <f t="shared" si="26"/>
        <v>262</v>
      </c>
      <c r="AR22" s="7">
        <f t="shared" si="26"/>
        <v>1396</v>
      </c>
      <c r="AS22" s="7">
        <f t="shared" si="26"/>
        <v>379</v>
      </c>
      <c r="AT22" s="7">
        <f t="shared" si="26"/>
        <v>2335</v>
      </c>
      <c r="AU22" s="7">
        <f t="shared" si="26"/>
        <v>878</v>
      </c>
      <c r="AV22" s="7">
        <f t="shared" si="26"/>
        <v>331</v>
      </c>
      <c r="AW22" s="7">
        <f t="shared" si="26"/>
        <v>425</v>
      </c>
      <c r="AX22" s="7">
        <f t="shared" si="26"/>
        <v>962</v>
      </c>
      <c r="AY22" s="7">
        <f t="shared" si="26"/>
        <v>1072</v>
      </c>
      <c r="AZ22" s="7">
        <f t="shared" si="26"/>
        <v>610</v>
      </c>
      <c r="BA22" s="7">
        <f t="shared" si="26"/>
        <v>0</v>
      </c>
      <c r="BB22" s="7">
        <f t="shared" si="26"/>
        <v>1502</v>
      </c>
      <c r="BC22" s="7">
        <f t="shared" si="26"/>
        <v>914</v>
      </c>
      <c r="BD22" s="7">
        <f t="shared" si="26"/>
        <v>861</v>
      </c>
      <c r="BE22" s="7">
        <f t="shared" si="26"/>
        <v>638</v>
      </c>
      <c r="BF22" s="7">
        <f t="shared" si="26"/>
        <v>1954</v>
      </c>
      <c r="BG22" s="7">
        <f t="shared" si="26"/>
        <v>975</v>
      </c>
      <c r="BH22" s="7">
        <f t="shared" si="26"/>
        <v>400</v>
      </c>
      <c r="BI22" s="7">
        <f t="shared" si="26"/>
        <v>2003</v>
      </c>
      <c r="BJ22" s="7">
        <f t="shared" si="26"/>
        <v>1571</v>
      </c>
      <c r="BK22" s="7">
        <f t="shared" si="26"/>
        <v>1945</v>
      </c>
      <c r="BL22" s="7">
        <f t="shared" si="26"/>
        <v>793</v>
      </c>
    </row>
    <row r="23" ht="13.5" customHeight="1">
      <c r="A23" s="83">
        <v>44968.0</v>
      </c>
      <c r="B23" s="84" t="s">
        <v>71</v>
      </c>
      <c r="C23" s="38"/>
      <c r="D23" s="39" t="s">
        <v>49</v>
      </c>
      <c r="E23" s="40">
        <f t="shared" si="2"/>
        <v>5</v>
      </c>
      <c r="F23" s="41">
        <v>2.0</v>
      </c>
      <c r="G23" s="41">
        <v>20.0</v>
      </c>
      <c r="H23" s="42">
        <f t="shared" si="3"/>
        <v>26</v>
      </c>
      <c r="I23" s="38"/>
      <c r="J23" s="43" t="s">
        <v>53</v>
      </c>
      <c r="K23" s="40">
        <f t="shared" si="4"/>
        <v>400</v>
      </c>
      <c r="L23" s="44">
        <v>2.0</v>
      </c>
      <c r="M23" s="44">
        <v>9.0</v>
      </c>
      <c r="N23" s="42">
        <f t="shared" si="5"/>
        <v>15</v>
      </c>
      <c r="O23" s="38"/>
      <c r="P23" s="45" t="s">
        <v>72</v>
      </c>
      <c r="Q23" s="38"/>
      <c r="R23" s="45">
        <f>MIN(Rules!$E$2,(MAX(H23/N23,N23/H23)))</f>
        <v>1.733333333</v>
      </c>
      <c r="S23" s="45">
        <f>VLOOKUP(B23,Rules!A:B,2,FALSE)</f>
        <v>40</v>
      </c>
      <c r="T23" s="38"/>
      <c r="U23" s="46">
        <f>1/(10^(-(E23+(IF(P23="Y",Rules!$I$2,0))-K23)/Rules!$E$12)+1)</f>
        <v>0.2444811179</v>
      </c>
      <c r="V23" s="47">
        <f t="shared" si="6"/>
        <v>52</v>
      </c>
      <c r="W23" s="47">
        <f t="shared" si="7"/>
        <v>-52</v>
      </c>
      <c r="X23" s="47"/>
      <c r="Y23" s="47"/>
      <c r="Z23" s="48"/>
      <c r="AA23" s="7">
        <f t="shared" ref="AA23:BL23" si="27">IF($D23=AA$1,$E23+$V23,(IF($J23=AA$1,$K23+$W23,AA22)))</f>
        <v>1543</v>
      </c>
      <c r="AB23" s="7">
        <f t="shared" si="27"/>
        <v>755</v>
      </c>
      <c r="AC23" s="7">
        <f t="shared" si="27"/>
        <v>1357</v>
      </c>
      <c r="AD23" s="7">
        <f t="shared" si="27"/>
        <v>57</v>
      </c>
      <c r="AE23" s="7">
        <f t="shared" si="27"/>
        <v>2015</v>
      </c>
      <c r="AF23" s="7">
        <f t="shared" si="27"/>
        <v>2114</v>
      </c>
      <c r="AG23" s="7">
        <f t="shared" si="27"/>
        <v>1167</v>
      </c>
      <c r="AH23" s="7">
        <f t="shared" si="27"/>
        <v>999</v>
      </c>
      <c r="AI23" s="7">
        <f t="shared" si="27"/>
        <v>1268</v>
      </c>
      <c r="AJ23" s="7">
        <f t="shared" si="27"/>
        <v>1836</v>
      </c>
      <c r="AK23" s="7">
        <f t="shared" si="27"/>
        <v>394</v>
      </c>
      <c r="AL23" s="7">
        <f t="shared" si="27"/>
        <v>717</v>
      </c>
      <c r="AM23" s="7">
        <f t="shared" si="27"/>
        <v>2125</v>
      </c>
      <c r="AN23" s="7">
        <f t="shared" si="27"/>
        <v>1431</v>
      </c>
      <c r="AO23" s="7">
        <f t="shared" si="27"/>
        <v>1358</v>
      </c>
      <c r="AP23" s="7">
        <f t="shared" si="27"/>
        <v>2144</v>
      </c>
      <c r="AQ23" s="7">
        <f t="shared" si="27"/>
        <v>262</v>
      </c>
      <c r="AR23" s="7">
        <f t="shared" si="27"/>
        <v>1396</v>
      </c>
      <c r="AS23" s="7">
        <f t="shared" si="27"/>
        <v>379</v>
      </c>
      <c r="AT23" s="7">
        <f t="shared" si="27"/>
        <v>2335</v>
      </c>
      <c r="AU23" s="7">
        <f t="shared" si="27"/>
        <v>878</v>
      </c>
      <c r="AV23" s="7">
        <f t="shared" si="27"/>
        <v>331</v>
      </c>
      <c r="AW23" s="7">
        <f t="shared" si="27"/>
        <v>425</v>
      </c>
      <c r="AX23" s="7">
        <f t="shared" si="27"/>
        <v>962</v>
      </c>
      <c r="AY23" s="7">
        <f t="shared" si="27"/>
        <v>1072</v>
      </c>
      <c r="AZ23" s="7">
        <f t="shared" si="27"/>
        <v>610</v>
      </c>
      <c r="BA23" s="7">
        <f t="shared" si="27"/>
        <v>0</v>
      </c>
      <c r="BB23" s="7">
        <f t="shared" si="27"/>
        <v>1502</v>
      </c>
      <c r="BC23" s="7">
        <f t="shared" si="27"/>
        <v>914</v>
      </c>
      <c r="BD23" s="7">
        <f t="shared" si="27"/>
        <v>861</v>
      </c>
      <c r="BE23" s="7">
        <f t="shared" si="27"/>
        <v>638</v>
      </c>
      <c r="BF23" s="7">
        <f t="shared" si="27"/>
        <v>1954</v>
      </c>
      <c r="BG23" s="7">
        <f t="shared" si="27"/>
        <v>975</v>
      </c>
      <c r="BH23" s="7">
        <f t="shared" si="27"/>
        <v>348</v>
      </c>
      <c r="BI23" s="7">
        <f t="shared" si="27"/>
        <v>2003</v>
      </c>
      <c r="BJ23" s="7">
        <f t="shared" si="27"/>
        <v>1571</v>
      </c>
      <c r="BK23" s="7">
        <f t="shared" si="27"/>
        <v>1945</v>
      </c>
      <c r="BL23" s="7">
        <f t="shared" si="27"/>
        <v>793</v>
      </c>
    </row>
    <row r="24" ht="13.5" customHeight="1">
      <c r="A24" s="83">
        <v>44968.0</v>
      </c>
      <c r="B24" s="84" t="s">
        <v>71</v>
      </c>
      <c r="C24" s="38"/>
      <c r="D24" s="39" t="s">
        <v>52</v>
      </c>
      <c r="E24" s="40">
        <f t="shared" si="2"/>
        <v>379</v>
      </c>
      <c r="F24" s="41">
        <v>3.0</v>
      </c>
      <c r="G24" s="41">
        <v>21.0</v>
      </c>
      <c r="H24" s="42">
        <f t="shared" si="3"/>
        <v>30</v>
      </c>
      <c r="I24" s="38"/>
      <c r="J24" s="43" t="s">
        <v>54</v>
      </c>
      <c r="K24" s="40">
        <f t="shared" si="4"/>
        <v>262</v>
      </c>
      <c r="L24" s="44">
        <v>3.0</v>
      </c>
      <c r="M24" s="44">
        <v>16.0</v>
      </c>
      <c r="N24" s="42">
        <f t="shared" si="5"/>
        <v>25</v>
      </c>
      <c r="O24" s="38"/>
      <c r="P24" s="45" t="s">
        <v>72</v>
      </c>
      <c r="Q24" s="38"/>
      <c r="R24" s="45">
        <f>MIN(Rules!$E$2,(MAX(H24/N24,N24/H24)))</f>
        <v>1.2</v>
      </c>
      <c r="S24" s="45">
        <f>VLOOKUP(B24,Rules!A:B,2,FALSE)</f>
        <v>40</v>
      </c>
      <c r="T24" s="38"/>
      <c r="U24" s="46">
        <f>1/(10^(-(E24+(IF(P24="Y",Rules!$I$2,0))-K24)/Rules!$E$12)+1)</f>
        <v>0.773745133</v>
      </c>
      <c r="V24" s="47">
        <f t="shared" si="6"/>
        <v>11</v>
      </c>
      <c r="W24" s="47">
        <f t="shared" si="7"/>
        <v>-11</v>
      </c>
      <c r="X24" s="47"/>
      <c r="Y24" s="47"/>
      <c r="Z24" s="48"/>
      <c r="AA24" s="7">
        <f t="shared" ref="AA24:BL24" si="28">IF($D24=AA$1,$E24+$V24,(IF($J24=AA$1,$K24+$W24,AA23)))</f>
        <v>1543</v>
      </c>
      <c r="AB24" s="7">
        <f t="shared" si="28"/>
        <v>755</v>
      </c>
      <c r="AC24" s="7">
        <f t="shared" si="28"/>
        <v>1357</v>
      </c>
      <c r="AD24" s="7">
        <f t="shared" si="28"/>
        <v>57</v>
      </c>
      <c r="AE24" s="7">
        <f t="shared" si="28"/>
        <v>2015</v>
      </c>
      <c r="AF24" s="7">
        <f t="shared" si="28"/>
        <v>2114</v>
      </c>
      <c r="AG24" s="7">
        <f t="shared" si="28"/>
        <v>1167</v>
      </c>
      <c r="AH24" s="7">
        <f t="shared" si="28"/>
        <v>999</v>
      </c>
      <c r="AI24" s="7">
        <f t="shared" si="28"/>
        <v>1268</v>
      </c>
      <c r="AJ24" s="7">
        <f t="shared" si="28"/>
        <v>1836</v>
      </c>
      <c r="AK24" s="7">
        <f t="shared" si="28"/>
        <v>394</v>
      </c>
      <c r="AL24" s="7">
        <f t="shared" si="28"/>
        <v>717</v>
      </c>
      <c r="AM24" s="7">
        <f t="shared" si="28"/>
        <v>2125</v>
      </c>
      <c r="AN24" s="7">
        <f t="shared" si="28"/>
        <v>1431</v>
      </c>
      <c r="AO24" s="7">
        <f t="shared" si="28"/>
        <v>1358</v>
      </c>
      <c r="AP24" s="7">
        <f t="shared" si="28"/>
        <v>2144</v>
      </c>
      <c r="AQ24" s="7">
        <f t="shared" si="28"/>
        <v>251</v>
      </c>
      <c r="AR24" s="7">
        <f t="shared" si="28"/>
        <v>1396</v>
      </c>
      <c r="AS24" s="7">
        <f t="shared" si="28"/>
        <v>390</v>
      </c>
      <c r="AT24" s="7">
        <f t="shared" si="28"/>
        <v>2335</v>
      </c>
      <c r="AU24" s="7">
        <f t="shared" si="28"/>
        <v>878</v>
      </c>
      <c r="AV24" s="7">
        <f t="shared" si="28"/>
        <v>331</v>
      </c>
      <c r="AW24" s="7">
        <f t="shared" si="28"/>
        <v>425</v>
      </c>
      <c r="AX24" s="7">
        <f t="shared" si="28"/>
        <v>962</v>
      </c>
      <c r="AY24" s="7">
        <f t="shared" si="28"/>
        <v>1072</v>
      </c>
      <c r="AZ24" s="7">
        <f t="shared" si="28"/>
        <v>610</v>
      </c>
      <c r="BA24" s="7">
        <f t="shared" si="28"/>
        <v>0</v>
      </c>
      <c r="BB24" s="7">
        <f t="shared" si="28"/>
        <v>1502</v>
      </c>
      <c r="BC24" s="7">
        <f t="shared" si="28"/>
        <v>914</v>
      </c>
      <c r="BD24" s="7">
        <f t="shared" si="28"/>
        <v>861</v>
      </c>
      <c r="BE24" s="7">
        <f t="shared" si="28"/>
        <v>638</v>
      </c>
      <c r="BF24" s="7">
        <f t="shared" si="28"/>
        <v>1954</v>
      </c>
      <c r="BG24" s="7">
        <f t="shared" si="28"/>
        <v>975</v>
      </c>
      <c r="BH24" s="7">
        <f t="shared" si="28"/>
        <v>348</v>
      </c>
      <c r="BI24" s="7">
        <f t="shared" si="28"/>
        <v>2003</v>
      </c>
      <c r="BJ24" s="7">
        <f t="shared" si="28"/>
        <v>1571</v>
      </c>
      <c r="BK24" s="7">
        <f t="shared" si="28"/>
        <v>1945</v>
      </c>
      <c r="BL24" s="7">
        <f t="shared" si="28"/>
        <v>793</v>
      </c>
    </row>
    <row r="25" ht="13.5" customHeight="1">
      <c r="A25" s="83">
        <v>44969.0</v>
      </c>
      <c r="B25" s="84" t="s">
        <v>71</v>
      </c>
      <c r="C25" s="38"/>
      <c r="D25" s="39" t="s">
        <v>32</v>
      </c>
      <c r="E25" s="40">
        <f t="shared" si="2"/>
        <v>1571</v>
      </c>
      <c r="F25" s="41">
        <v>1.0</v>
      </c>
      <c r="G25" s="41">
        <v>15.0</v>
      </c>
      <c r="H25" s="42">
        <f t="shared" si="3"/>
        <v>18</v>
      </c>
      <c r="I25" s="38"/>
      <c r="J25" s="43" t="s">
        <v>24</v>
      </c>
      <c r="K25" s="40">
        <f t="shared" si="4"/>
        <v>1945</v>
      </c>
      <c r="L25" s="44">
        <v>2.0</v>
      </c>
      <c r="M25" s="44">
        <v>23.0</v>
      </c>
      <c r="N25" s="42">
        <f t="shared" si="5"/>
        <v>29</v>
      </c>
      <c r="O25" s="38"/>
      <c r="P25" s="45" t="s">
        <v>72</v>
      </c>
      <c r="Q25" s="38"/>
      <c r="R25" s="45">
        <f>MIN(Rules!$E$2,(MAX(H25/N25,N25/H25)))</f>
        <v>1.611111111</v>
      </c>
      <c r="S25" s="45">
        <f>VLOOKUP(B25,Rules!A:B,2,FALSE)</f>
        <v>40</v>
      </c>
      <c r="T25" s="38"/>
      <c r="U25" s="46">
        <f>1/(10^(-(E25+(IF(P25="Y",Rules!$I$2,0))-K25)/Rules!$E$12)+1)</f>
        <v>0.2627821413</v>
      </c>
      <c r="V25" s="47">
        <f t="shared" si="6"/>
        <v>-17</v>
      </c>
      <c r="W25" s="47">
        <f t="shared" si="7"/>
        <v>17</v>
      </c>
      <c r="X25" s="47"/>
      <c r="Y25" s="47"/>
      <c r="Z25" s="48"/>
      <c r="AA25" s="7">
        <f t="shared" ref="AA25:BL25" si="29">IF($D25=AA$1,$E25+$V25,(IF($J25=AA$1,$K25+$W25,AA24)))</f>
        <v>1543</v>
      </c>
      <c r="AB25" s="7">
        <f t="shared" si="29"/>
        <v>755</v>
      </c>
      <c r="AC25" s="7">
        <f t="shared" si="29"/>
        <v>1357</v>
      </c>
      <c r="AD25" s="7">
        <f t="shared" si="29"/>
        <v>57</v>
      </c>
      <c r="AE25" s="7">
        <f t="shared" si="29"/>
        <v>2015</v>
      </c>
      <c r="AF25" s="7">
        <f t="shared" si="29"/>
        <v>2114</v>
      </c>
      <c r="AG25" s="7">
        <f t="shared" si="29"/>
        <v>1167</v>
      </c>
      <c r="AH25" s="7">
        <f t="shared" si="29"/>
        <v>999</v>
      </c>
      <c r="AI25" s="7">
        <f t="shared" si="29"/>
        <v>1268</v>
      </c>
      <c r="AJ25" s="7">
        <f t="shared" si="29"/>
        <v>1836</v>
      </c>
      <c r="AK25" s="7">
        <f t="shared" si="29"/>
        <v>394</v>
      </c>
      <c r="AL25" s="7">
        <f t="shared" si="29"/>
        <v>717</v>
      </c>
      <c r="AM25" s="7">
        <f t="shared" si="29"/>
        <v>2125</v>
      </c>
      <c r="AN25" s="7">
        <f t="shared" si="29"/>
        <v>1431</v>
      </c>
      <c r="AO25" s="7">
        <f t="shared" si="29"/>
        <v>1358</v>
      </c>
      <c r="AP25" s="7">
        <f t="shared" si="29"/>
        <v>2144</v>
      </c>
      <c r="AQ25" s="7">
        <f t="shared" si="29"/>
        <v>251</v>
      </c>
      <c r="AR25" s="7">
        <f t="shared" si="29"/>
        <v>1396</v>
      </c>
      <c r="AS25" s="7">
        <f t="shared" si="29"/>
        <v>390</v>
      </c>
      <c r="AT25" s="7">
        <f t="shared" si="29"/>
        <v>2335</v>
      </c>
      <c r="AU25" s="7">
        <f t="shared" si="29"/>
        <v>878</v>
      </c>
      <c r="AV25" s="7">
        <f t="shared" si="29"/>
        <v>331</v>
      </c>
      <c r="AW25" s="7">
        <f t="shared" si="29"/>
        <v>425</v>
      </c>
      <c r="AX25" s="7">
        <f t="shared" si="29"/>
        <v>962</v>
      </c>
      <c r="AY25" s="7">
        <f t="shared" si="29"/>
        <v>1072</v>
      </c>
      <c r="AZ25" s="7">
        <f t="shared" si="29"/>
        <v>610</v>
      </c>
      <c r="BA25" s="7">
        <f t="shared" si="29"/>
        <v>0</v>
      </c>
      <c r="BB25" s="7">
        <f t="shared" si="29"/>
        <v>1502</v>
      </c>
      <c r="BC25" s="7">
        <f t="shared" si="29"/>
        <v>914</v>
      </c>
      <c r="BD25" s="7">
        <f t="shared" si="29"/>
        <v>861</v>
      </c>
      <c r="BE25" s="7">
        <f t="shared" si="29"/>
        <v>638</v>
      </c>
      <c r="BF25" s="7">
        <f t="shared" si="29"/>
        <v>1954</v>
      </c>
      <c r="BG25" s="7">
        <f t="shared" si="29"/>
        <v>975</v>
      </c>
      <c r="BH25" s="7">
        <f t="shared" si="29"/>
        <v>348</v>
      </c>
      <c r="BI25" s="7">
        <f t="shared" si="29"/>
        <v>2003</v>
      </c>
      <c r="BJ25" s="7">
        <f t="shared" si="29"/>
        <v>1554</v>
      </c>
      <c r="BK25" s="7">
        <f t="shared" si="29"/>
        <v>1962</v>
      </c>
      <c r="BL25" s="7">
        <f t="shared" si="29"/>
        <v>793</v>
      </c>
    </row>
    <row r="26" ht="13.5" customHeight="1">
      <c r="A26" s="83">
        <v>44969.0</v>
      </c>
      <c r="B26" s="84" t="s">
        <v>71</v>
      </c>
      <c r="C26" s="38"/>
      <c r="D26" s="39" t="s">
        <v>23</v>
      </c>
      <c r="E26" s="40">
        <f t="shared" si="2"/>
        <v>2125</v>
      </c>
      <c r="F26" s="41">
        <v>3.0</v>
      </c>
      <c r="G26" s="41">
        <v>22.0</v>
      </c>
      <c r="H26" s="42">
        <f t="shared" si="3"/>
        <v>31</v>
      </c>
      <c r="I26" s="38"/>
      <c r="J26" s="43" t="s">
        <v>19</v>
      </c>
      <c r="K26" s="40">
        <f t="shared" si="4"/>
        <v>2114</v>
      </c>
      <c r="L26" s="44">
        <v>4.0</v>
      </c>
      <c r="M26" s="44">
        <v>24.0</v>
      </c>
      <c r="N26" s="42">
        <f t="shared" si="5"/>
        <v>36</v>
      </c>
      <c r="O26" s="38"/>
      <c r="P26" s="45" t="s">
        <v>72</v>
      </c>
      <c r="Q26" s="38"/>
      <c r="R26" s="45">
        <f>MIN(Rules!$E$2,(MAX(H26/N26,N26/H26)))</f>
        <v>1.161290323</v>
      </c>
      <c r="S26" s="45">
        <f>VLOOKUP(B26,Rules!A:B,2,FALSE)</f>
        <v>40</v>
      </c>
      <c r="T26" s="38"/>
      <c r="U26" s="46">
        <f>1/(10^(-(E26+(IF(P26="Y",Rules!$I$2,0))-K26)/Rules!$E$12)+1)</f>
        <v>0.6773090032</v>
      </c>
      <c r="V26" s="47">
        <f t="shared" si="6"/>
        <v>-31</v>
      </c>
      <c r="W26" s="47">
        <f t="shared" si="7"/>
        <v>31</v>
      </c>
      <c r="X26" s="47"/>
      <c r="Y26" s="47"/>
      <c r="Z26" s="48"/>
      <c r="AA26" s="7">
        <f t="shared" ref="AA26:BL26" si="30">IF($D26=AA$1,$E26+$V26,(IF($J26=AA$1,$K26+$W26,AA25)))</f>
        <v>1543</v>
      </c>
      <c r="AB26" s="7">
        <f t="shared" si="30"/>
        <v>755</v>
      </c>
      <c r="AC26" s="7">
        <f t="shared" si="30"/>
        <v>1357</v>
      </c>
      <c r="AD26" s="7">
        <f t="shared" si="30"/>
        <v>57</v>
      </c>
      <c r="AE26" s="7">
        <f t="shared" si="30"/>
        <v>2015</v>
      </c>
      <c r="AF26" s="7">
        <f t="shared" si="30"/>
        <v>2145</v>
      </c>
      <c r="AG26" s="7">
        <f t="shared" si="30"/>
        <v>1167</v>
      </c>
      <c r="AH26" s="7">
        <f t="shared" si="30"/>
        <v>999</v>
      </c>
      <c r="AI26" s="7">
        <f t="shared" si="30"/>
        <v>1268</v>
      </c>
      <c r="AJ26" s="7">
        <f t="shared" si="30"/>
        <v>1836</v>
      </c>
      <c r="AK26" s="7">
        <f t="shared" si="30"/>
        <v>394</v>
      </c>
      <c r="AL26" s="7">
        <f t="shared" si="30"/>
        <v>717</v>
      </c>
      <c r="AM26" s="7">
        <f t="shared" si="30"/>
        <v>2094</v>
      </c>
      <c r="AN26" s="7">
        <f t="shared" si="30"/>
        <v>1431</v>
      </c>
      <c r="AO26" s="7">
        <f t="shared" si="30"/>
        <v>1358</v>
      </c>
      <c r="AP26" s="7">
        <f t="shared" si="30"/>
        <v>2144</v>
      </c>
      <c r="AQ26" s="7">
        <f t="shared" si="30"/>
        <v>251</v>
      </c>
      <c r="AR26" s="7">
        <f t="shared" si="30"/>
        <v>1396</v>
      </c>
      <c r="AS26" s="7">
        <f t="shared" si="30"/>
        <v>390</v>
      </c>
      <c r="AT26" s="7">
        <f t="shared" si="30"/>
        <v>2335</v>
      </c>
      <c r="AU26" s="7">
        <f t="shared" si="30"/>
        <v>878</v>
      </c>
      <c r="AV26" s="7">
        <f t="shared" si="30"/>
        <v>331</v>
      </c>
      <c r="AW26" s="7">
        <f t="shared" si="30"/>
        <v>425</v>
      </c>
      <c r="AX26" s="7">
        <f t="shared" si="30"/>
        <v>962</v>
      </c>
      <c r="AY26" s="7">
        <f t="shared" si="30"/>
        <v>1072</v>
      </c>
      <c r="AZ26" s="7">
        <f t="shared" si="30"/>
        <v>610</v>
      </c>
      <c r="BA26" s="7">
        <f t="shared" si="30"/>
        <v>0</v>
      </c>
      <c r="BB26" s="7">
        <f t="shared" si="30"/>
        <v>1502</v>
      </c>
      <c r="BC26" s="7">
        <f t="shared" si="30"/>
        <v>914</v>
      </c>
      <c r="BD26" s="7">
        <f t="shared" si="30"/>
        <v>861</v>
      </c>
      <c r="BE26" s="7">
        <f t="shared" si="30"/>
        <v>638</v>
      </c>
      <c r="BF26" s="7">
        <f t="shared" si="30"/>
        <v>1954</v>
      </c>
      <c r="BG26" s="7">
        <f t="shared" si="30"/>
        <v>975</v>
      </c>
      <c r="BH26" s="7">
        <f t="shared" si="30"/>
        <v>348</v>
      </c>
      <c r="BI26" s="7">
        <f t="shared" si="30"/>
        <v>2003</v>
      </c>
      <c r="BJ26" s="7">
        <f t="shared" si="30"/>
        <v>1554</v>
      </c>
      <c r="BK26" s="7">
        <f t="shared" si="30"/>
        <v>1962</v>
      </c>
      <c r="BL26" s="7">
        <f t="shared" si="30"/>
        <v>793</v>
      </c>
    </row>
    <row r="27" ht="13.5" customHeight="1">
      <c r="A27" s="83">
        <v>44969.0</v>
      </c>
      <c r="B27" s="84" t="s">
        <v>71</v>
      </c>
      <c r="C27" s="38"/>
      <c r="D27" s="39" t="s">
        <v>22</v>
      </c>
      <c r="E27" s="40">
        <f t="shared" si="2"/>
        <v>2144</v>
      </c>
      <c r="F27" s="41">
        <v>1.0</v>
      </c>
      <c r="G27" s="41">
        <v>21.0</v>
      </c>
      <c r="H27" s="42">
        <f t="shared" si="3"/>
        <v>24</v>
      </c>
      <c r="I27" s="38"/>
      <c r="J27" s="43" t="s">
        <v>18</v>
      </c>
      <c r="K27" s="40">
        <f t="shared" si="4"/>
        <v>1954</v>
      </c>
      <c r="L27" s="44">
        <v>2.0</v>
      </c>
      <c r="M27" s="44">
        <v>24.0</v>
      </c>
      <c r="N27" s="42">
        <f t="shared" si="5"/>
        <v>30</v>
      </c>
      <c r="O27" s="38"/>
      <c r="P27" s="45" t="s">
        <v>72</v>
      </c>
      <c r="Q27" s="38"/>
      <c r="R27" s="45">
        <f>MIN(Rules!$E$2,(MAX(H27/N27,N27/H27)))</f>
        <v>1.25</v>
      </c>
      <c r="S27" s="45">
        <f>VLOOKUP(B27,Rules!A:B,2,FALSE)</f>
        <v>40</v>
      </c>
      <c r="T27" s="38"/>
      <c r="U27" s="46">
        <f>1/(10^(-(E27+(IF(P27="Y",Rules!$I$2,0))-K27)/Rules!$E$12)+1)</f>
        <v>0.827178017</v>
      </c>
      <c r="V27" s="47">
        <f t="shared" si="6"/>
        <v>-41</v>
      </c>
      <c r="W27" s="47">
        <f t="shared" si="7"/>
        <v>41</v>
      </c>
      <c r="X27" s="47"/>
      <c r="Y27" s="47"/>
      <c r="Z27" s="48"/>
      <c r="AA27" s="7">
        <f t="shared" ref="AA27:BL27" si="31">IF($D27=AA$1,$E27+$V27,(IF($J27=AA$1,$K27+$W27,AA26)))</f>
        <v>1543</v>
      </c>
      <c r="AB27" s="7">
        <f t="shared" si="31"/>
        <v>755</v>
      </c>
      <c r="AC27" s="7">
        <f t="shared" si="31"/>
        <v>1357</v>
      </c>
      <c r="AD27" s="7">
        <f t="shared" si="31"/>
        <v>57</v>
      </c>
      <c r="AE27" s="7">
        <f t="shared" si="31"/>
        <v>2015</v>
      </c>
      <c r="AF27" s="7">
        <f t="shared" si="31"/>
        <v>2145</v>
      </c>
      <c r="AG27" s="7">
        <f t="shared" si="31"/>
        <v>1167</v>
      </c>
      <c r="AH27" s="7">
        <f t="shared" si="31"/>
        <v>999</v>
      </c>
      <c r="AI27" s="7">
        <f t="shared" si="31"/>
        <v>1268</v>
      </c>
      <c r="AJ27" s="7">
        <f t="shared" si="31"/>
        <v>1836</v>
      </c>
      <c r="AK27" s="7">
        <f t="shared" si="31"/>
        <v>394</v>
      </c>
      <c r="AL27" s="7">
        <f t="shared" si="31"/>
        <v>717</v>
      </c>
      <c r="AM27" s="7">
        <f t="shared" si="31"/>
        <v>2094</v>
      </c>
      <c r="AN27" s="7">
        <f t="shared" si="31"/>
        <v>1431</v>
      </c>
      <c r="AO27" s="7">
        <f t="shared" si="31"/>
        <v>1358</v>
      </c>
      <c r="AP27" s="7">
        <f t="shared" si="31"/>
        <v>2103</v>
      </c>
      <c r="AQ27" s="7">
        <f t="shared" si="31"/>
        <v>251</v>
      </c>
      <c r="AR27" s="7">
        <f t="shared" si="31"/>
        <v>1396</v>
      </c>
      <c r="AS27" s="7">
        <f t="shared" si="31"/>
        <v>390</v>
      </c>
      <c r="AT27" s="7">
        <f t="shared" si="31"/>
        <v>2335</v>
      </c>
      <c r="AU27" s="7">
        <f t="shared" si="31"/>
        <v>878</v>
      </c>
      <c r="AV27" s="7">
        <f t="shared" si="31"/>
        <v>331</v>
      </c>
      <c r="AW27" s="7">
        <f t="shared" si="31"/>
        <v>425</v>
      </c>
      <c r="AX27" s="7">
        <f t="shared" si="31"/>
        <v>962</v>
      </c>
      <c r="AY27" s="7">
        <f t="shared" si="31"/>
        <v>1072</v>
      </c>
      <c r="AZ27" s="7">
        <f t="shared" si="31"/>
        <v>610</v>
      </c>
      <c r="BA27" s="7">
        <f t="shared" si="31"/>
        <v>0</v>
      </c>
      <c r="BB27" s="7">
        <f t="shared" si="31"/>
        <v>1502</v>
      </c>
      <c r="BC27" s="7">
        <f t="shared" si="31"/>
        <v>914</v>
      </c>
      <c r="BD27" s="7">
        <f t="shared" si="31"/>
        <v>861</v>
      </c>
      <c r="BE27" s="7">
        <f t="shared" si="31"/>
        <v>638</v>
      </c>
      <c r="BF27" s="7">
        <f t="shared" si="31"/>
        <v>1995</v>
      </c>
      <c r="BG27" s="7">
        <f t="shared" si="31"/>
        <v>975</v>
      </c>
      <c r="BH27" s="7">
        <f t="shared" si="31"/>
        <v>348</v>
      </c>
      <c r="BI27" s="7">
        <f t="shared" si="31"/>
        <v>2003</v>
      </c>
      <c r="BJ27" s="7">
        <f t="shared" si="31"/>
        <v>1554</v>
      </c>
      <c r="BK27" s="7">
        <f t="shared" si="31"/>
        <v>1962</v>
      </c>
      <c r="BL27" s="7">
        <f t="shared" si="31"/>
        <v>793</v>
      </c>
    </row>
    <row r="28" ht="13.5" customHeight="1">
      <c r="A28" s="83">
        <v>44969.0</v>
      </c>
      <c r="B28" s="84" t="s">
        <v>71</v>
      </c>
      <c r="C28" s="38"/>
      <c r="D28" s="39" t="s">
        <v>26</v>
      </c>
      <c r="E28" s="40">
        <f t="shared" si="2"/>
        <v>1836</v>
      </c>
      <c r="F28" s="41">
        <v>0.0</v>
      </c>
      <c r="G28" s="41">
        <v>28.0</v>
      </c>
      <c r="H28" s="42">
        <f t="shared" si="3"/>
        <v>28</v>
      </c>
      <c r="I28" s="38"/>
      <c r="J28" s="43" t="s">
        <v>30</v>
      </c>
      <c r="K28" s="40">
        <f t="shared" si="4"/>
        <v>1543</v>
      </c>
      <c r="L28" s="44">
        <v>2.0</v>
      </c>
      <c r="M28" s="44">
        <v>19.0</v>
      </c>
      <c r="N28" s="42">
        <f t="shared" si="5"/>
        <v>25</v>
      </c>
      <c r="O28" s="38"/>
      <c r="P28" s="45" t="s">
        <v>72</v>
      </c>
      <c r="Q28" s="38"/>
      <c r="R28" s="45">
        <f>MIN(Rules!$E$2,(MAX(H28/N28,N28/H28)))</f>
        <v>1.12</v>
      </c>
      <c r="S28" s="45">
        <f>VLOOKUP(B28,Rules!A:B,2,FALSE)</f>
        <v>40</v>
      </c>
      <c r="T28" s="38"/>
      <c r="U28" s="46">
        <f>1/(10^(-(E28+(IF(P28="Y",Rules!$I$2,0))-K28)/Rules!$E$12)+1)</f>
        <v>0.884942472</v>
      </c>
      <c r="V28" s="47">
        <f t="shared" si="6"/>
        <v>5</v>
      </c>
      <c r="W28" s="47">
        <f t="shared" si="7"/>
        <v>-5</v>
      </c>
      <c r="X28" s="47"/>
      <c r="Y28" s="47"/>
      <c r="Z28" s="48"/>
      <c r="AA28" s="7">
        <f t="shared" ref="AA28:BL28" si="32">IF($D28=AA$1,$E28+$V28,(IF($J28=AA$1,$K28+$W28,AA27)))</f>
        <v>1538</v>
      </c>
      <c r="AB28" s="7">
        <f t="shared" si="32"/>
        <v>755</v>
      </c>
      <c r="AC28" s="7">
        <f t="shared" si="32"/>
        <v>1357</v>
      </c>
      <c r="AD28" s="7">
        <f t="shared" si="32"/>
        <v>57</v>
      </c>
      <c r="AE28" s="7">
        <f t="shared" si="32"/>
        <v>2015</v>
      </c>
      <c r="AF28" s="7">
        <f t="shared" si="32"/>
        <v>2145</v>
      </c>
      <c r="AG28" s="7">
        <f t="shared" si="32"/>
        <v>1167</v>
      </c>
      <c r="AH28" s="7">
        <f t="shared" si="32"/>
        <v>999</v>
      </c>
      <c r="AI28" s="7">
        <f t="shared" si="32"/>
        <v>1268</v>
      </c>
      <c r="AJ28" s="7">
        <f t="shared" si="32"/>
        <v>1841</v>
      </c>
      <c r="AK28" s="7">
        <f t="shared" si="32"/>
        <v>394</v>
      </c>
      <c r="AL28" s="7">
        <f t="shared" si="32"/>
        <v>717</v>
      </c>
      <c r="AM28" s="7">
        <f t="shared" si="32"/>
        <v>2094</v>
      </c>
      <c r="AN28" s="7">
        <f t="shared" si="32"/>
        <v>1431</v>
      </c>
      <c r="AO28" s="7">
        <f t="shared" si="32"/>
        <v>1358</v>
      </c>
      <c r="AP28" s="7">
        <f t="shared" si="32"/>
        <v>2103</v>
      </c>
      <c r="AQ28" s="7">
        <f t="shared" si="32"/>
        <v>251</v>
      </c>
      <c r="AR28" s="7">
        <f t="shared" si="32"/>
        <v>1396</v>
      </c>
      <c r="AS28" s="7">
        <f t="shared" si="32"/>
        <v>390</v>
      </c>
      <c r="AT28" s="7">
        <f t="shared" si="32"/>
        <v>2335</v>
      </c>
      <c r="AU28" s="7">
        <f t="shared" si="32"/>
        <v>878</v>
      </c>
      <c r="AV28" s="7">
        <f t="shared" si="32"/>
        <v>331</v>
      </c>
      <c r="AW28" s="7">
        <f t="shared" si="32"/>
        <v>425</v>
      </c>
      <c r="AX28" s="7">
        <f t="shared" si="32"/>
        <v>962</v>
      </c>
      <c r="AY28" s="7">
        <f t="shared" si="32"/>
        <v>1072</v>
      </c>
      <c r="AZ28" s="7">
        <f t="shared" si="32"/>
        <v>610</v>
      </c>
      <c r="BA28" s="7">
        <f t="shared" si="32"/>
        <v>0</v>
      </c>
      <c r="BB28" s="7">
        <f t="shared" si="32"/>
        <v>1502</v>
      </c>
      <c r="BC28" s="7">
        <f t="shared" si="32"/>
        <v>914</v>
      </c>
      <c r="BD28" s="7">
        <f t="shared" si="32"/>
        <v>861</v>
      </c>
      <c r="BE28" s="7">
        <f t="shared" si="32"/>
        <v>638</v>
      </c>
      <c r="BF28" s="7">
        <f t="shared" si="32"/>
        <v>1995</v>
      </c>
      <c r="BG28" s="7">
        <f t="shared" si="32"/>
        <v>975</v>
      </c>
      <c r="BH28" s="7">
        <f t="shared" si="32"/>
        <v>348</v>
      </c>
      <c r="BI28" s="7">
        <f t="shared" si="32"/>
        <v>2003</v>
      </c>
      <c r="BJ28" s="7">
        <f t="shared" si="32"/>
        <v>1554</v>
      </c>
      <c r="BK28" s="7">
        <f t="shared" si="32"/>
        <v>1962</v>
      </c>
      <c r="BL28" s="7">
        <f t="shared" si="32"/>
        <v>793</v>
      </c>
    </row>
    <row r="29" ht="13.5" customHeight="1">
      <c r="A29" s="83">
        <v>44969.0</v>
      </c>
      <c r="B29" s="84" t="s">
        <v>71</v>
      </c>
      <c r="C29" s="38"/>
      <c r="D29" s="39" t="s">
        <v>34</v>
      </c>
      <c r="E29" s="40">
        <f t="shared" si="2"/>
        <v>1431</v>
      </c>
      <c r="F29" s="41">
        <v>0.0</v>
      </c>
      <c r="G29" s="41">
        <v>18.0</v>
      </c>
      <c r="H29" s="42">
        <f t="shared" si="3"/>
        <v>18</v>
      </c>
      <c r="I29" s="38"/>
      <c r="J29" s="43" t="s">
        <v>28</v>
      </c>
      <c r="K29" s="40">
        <f t="shared" si="4"/>
        <v>1357</v>
      </c>
      <c r="L29" s="44">
        <v>1.0</v>
      </c>
      <c r="M29" s="44">
        <v>13.0</v>
      </c>
      <c r="N29" s="42">
        <f t="shared" si="5"/>
        <v>16</v>
      </c>
      <c r="O29" s="38"/>
      <c r="P29" s="45" t="s">
        <v>72</v>
      </c>
      <c r="Q29" s="38"/>
      <c r="R29" s="45">
        <f>MIN(Rules!$E$2,(MAX(H29/N29,N29/H29)))</f>
        <v>1.125</v>
      </c>
      <c r="S29" s="45">
        <f>VLOOKUP(B29,Rules!A:B,2,FALSE)</f>
        <v>40</v>
      </c>
      <c r="T29" s="38"/>
      <c r="U29" s="46">
        <f>1/(10^(-(E29+(IF(P29="Y",Rules!$I$2,0))-K29)/Rules!$E$12)+1)</f>
        <v>0.7372178587</v>
      </c>
      <c r="V29" s="47">
        <f t="shared" si="6"/>
        <v>12</v>
      </c>
      <c r="W29" s="47">
        <f t="shared" si="7"/>
        <v>-12</v>
      </c>
      <c r="X29" s="47"/>
      <c r="Y29" s="47"/>
      <c r="Z29" s="48"/>
      <c r="AA29" s="7">
        <f t="shared" ref="AA29:BL29" si="33">IF($D29=AA$1,$E29+$V29,(IF($J29=AA$1,$K29+$W29,AA28)))</f>
        <v>1538</v>
      </c>
      <c r="AB29" s="7">
        <f t="shared" si="33"/>
        <v>755</v>
      </c>
      <c r="AC29" s="7">
        <f t="shared" si="33"/>
        <v>1345</v>
      </c>
      <c r="AD29" s="7">
        <f t="shared" si="33"/>
        <v>57</v>
      </c>
      <c r="AE29" s="7">
        <f t="shared" si="33"/>
        <v>2015</v>
      </c>
      <c r="AF29" s="7">
        <f t="shared" si="33"/>
        <v>2145</v>
      </c>
      <c r="AG29" s="7">
        <f t="shared" si="33"/>
        <v>1167</v>
      </c>
      <c r="AH29" s="7">
        <f t="shared" si="33"/>
        <v>999</v>
      </c>
      <c r="AI29" s="7">
        <f t="shared" si="33"/>
        <v>1268</v>
      </c>
      <c r="AJ29" s="7">
        <f t="shared" si="33"/>
        <v>1841</v>
      </c>
      <c r="AK29" s="7">
        <f t="shared" si="33"/>
        <v>394</v>
      </c>
      <c r="AL29" s="7">
        <f t="shared" si="33"/>
        <v>717</v>
      </c>
      <c r="AM29" s="7">
        <f t="shared" si="33"/>
        <v>2094</v>
      </c>
      <c r="AN29" s="7">
        <f t="shared" si="33"/>
        <v>1443</v>
      </c>
      <c r="AO29" s="7">
        <f t="shared" si="33"/>
        <v>1358</v>
      </c>
      <c r="AP29" s="7">
        <f t="shared" si="33"/>
        <v>2103</v>
      </c>
      <c r="AQ29" s="7">
        <f t="shared" si="33"/>
        <v>251</v>
      </c>
      <c r="AR29" s="7">
        <f t="shared" si="33"/>
        <v>1396</v>
      </c>
      <c r="AS29" s="7">
        <f t="shared" si="33"/>
        <v>390</v>
      </c>
      <c r="AT29" s="7">
        <f t="shared" si="33"/>
        <v>2335</v>
      </c>
      <c r="AU29" s="7">
        <f t="shared" si="33"/>
        <v>878</v>
      </c>
      <c r="AV29" s="7">
        <f t="shared" si="33"/>
        <v>331</v>
      </c>
      <c r="AW29" s="7">
        <f t="shared" si="33"/>
        <v>425</v>
      </c>
      <c r="AX29" s="7">
        <f t="shared" si="33"/>
        <v>962</v>
      </c>
      <c r="AY29" s="7">
        <f t="shared" si="33"/>
        <v>1072</v>
      </c>
      <c r="AZ29" s="7">
        <f t="shared" si="33"/>
        <v>610</v>
      </c>
      <c r="BA29" s="7">
        <f t="shared" si="33"/>
        <v>0</v>
      </c>
      <c r="BB29" s="7">
        <f t="shared" si="33"/>
        <v>1502</v>
      </c>
      <c r="BC29" s="7">
        <f t="shared" si="33"/>
        <v>914</v>
      </c>
      <c r="BD29" s="7">
        <f t="shared" si="33"/>
        <v>861</v>
      </c>
      <c r="BE29" s="7">
        <f t="shared" si="33"/>
        <v>638</v>
      </c>
      <c r="BF29" s="7">
        <f t="shared" si="33"/>
        <v>1995</v>
      </c>
      <c r="BG29" s="7">
        <f t="shared" si="33"/>
        <v>975</v>
      </c>
      <c r="BH29" s="7">
        <f t="shared" si="33"/>
        <v>348</v>
      </c>
      <c r="BI29" s="7">
        <f t="shared" si="33"/>
        <v>2003</v>
      </c>
      <c r="BJ29" s="7">
        <f t="shared" si="33"/>
        <v>1554</v>
      </c>
      <c r="BK29" s="7">
        <f t="shared" si="33"/>
        <v>1962</v>
      </c>
      <c r="BL29" s="7">
        <f t="shared" si="33"/>
        <v>793</v>
      </c>
    </row>
    <row r="30" ht="13.5" customHeight="1">
      <c r="A30" s="83">
        <v>44969.0</v>
      </c>
      <c r="B30" s="84" t="s">
        <v>71</v>
      </c>
      <c r="C30" s="38"/>
      <c r="D30" s="39" t="s">
        <v>29</v>
      </c>
      <c r="E30" s="40">
        <f t="shared" si="2"/>
        <v>1358</v>
      </c>
      <c r="F30" s="41">
        <v>1.0</v>
      </c>
      <c r="G30" s="41">
        <v>17.0</v>
      </c>
      <c r="H30" s="42">
        <f t="shared" si="3"/>
        <v>20</v>
      </c>
      <c r="I30" s="38"/>
      <c r="J30" s="43" t="s">
        <v>33</v>
      </c>
      <c r="K30" s="40">
        <f t="shared" si="4"/>
        <v>1268</v>
      </c>
      <c r="L30" s="44">
        <v>0.0</v>
      </c>
      <c r="M30" s="44">
        <v>19.0</v>
      </c>
      <c r="N30" s="42">
        <f t="shared" si="5"/>
        <v>19</v>
      </c>
      <c r="O30" s="38"/>
      <c r="P30" s="45" t="s">
        <v>72</v>
      </c>
      <c r="Q30" s="38"/>
      <c r="R30" s="45">
        <f>MIN(Rules!$E$2,(MAX(H30/N30,N30/H30)))</f>
        <v>1.052631579</v>
      </c>
      <c r="S30" s="45">
        <f>VLOOKUP(B30,Rules!A:B,2,FALSE)</f>
        <v>40</v>
      </c>
      <c r="T30" s="38"/>
      <c r="U30" s="46">
        <f>1/(10^(-(E30+(IF(P30="Y",Rules!$I$2,0))-K30)/Rules!$E$12)+1)</f>
        <v>0.7512407935</v>
      </c>
      <c r="V30" s="47">
        <f t="shared" si="6"/>
        <v>10</v>
      </c>
      <c r="W30" s="47">
        <f t="shared" si="7"/>
        <v>-10</v>
      </c>
      <c r="X30" s="47"/>
      <c r="Y30" s="47"/>
      <c r="Z30" s="48"/>
      <c r="AA30" s="7">
        <f t="shared" ref="AA30:BL30" si="34">IF($D30=AA$1,$E30+$V30,(IF($J30=AA$1,$K30+$W30,AA29)))</f>
        <v>1538</v>
      </c>
      <c r="AB30" s="7">
        <f t="shared" si="34"/>
        <v>755</v>
      </c>
      <c r="AC30" s="7">
        <f t="shared" si="34"/>
        <v>1345</v>
      </c>
      <c r="AD30" s="7">
        <f t="shared" si="34"/>
        <v>57</v>
      </c>
      <c r="AE30" s="7">
        <f t="shared" si="34"/>
        <v>2015</v>
      </c>
      <c r="AF30" s="7">
        <f t="shared" si="34"/>
        <v>2145</v>
      </c>
      <c r="AG30" s="7">
        <f t="shared" si="34"/>
        <v>1167</v>
      </c>
      <c r="AH30" s="7">
        <f t="shared" si="34"/>
        <v>999</v>
      </c>
      <c r="AI30" s="7">
        <f t="shared" si="34"/>
        <v>1258</v>
      </c>
      <c r="AJ30" s="7">
        <f t="shared" si="34"/>
        <v>1841</v>
      </c>
      <c r="AK30" s="7">
        <f t="shared" si="34"/>
        <v>394</v>
      </c>
      <c r="AL30" s="7">
        <f t="shared" si="34"/>
        <v>717</v>
      </c>
      <c r="AM30" s="7">
        <f t="shared" si="34"/>
        <v>2094</v>
      </c>
      <c r="AN30" s="7">
        <f t="shared" si="34"/>
        <v>1443</v>
      </c>
      <c r="AO30" s="7">
        <f t="shared" si="34"/>
        <v>1368</v>
      </c>
      <c r="AP30" s="7">
        <f t="shared" si="34"/>
        <v>2103</v>
      </c>
      <c r="AQ30" s="7">
        <f t="shared" si="34"/>
        <v>251</v>
      </c>
      <c r="AR30" s="7">
        <f t="shared" si="34"/>
        <v>1396</v>
      </c>
      <c r="AS30" s="7">
        <f t="shared" si="34"/>
        <v>390</v>
      </c>
      <c r="AT30" s="7">
        <f t="shared" si="34"/>
        <v>2335</v>
      </c>
      <c r="AU30" s="7">
        <f t="shared" si="34"/>
        <v>878</v>
      </c>
      <c r="AV30" s="7">
        <f t="shared" si="34"/>
        <v>331</v>
      </c>
      <c r="AW30" s="7">
        <f t="shared" si="34"/>
        <v>425</v>
      </c>
      <c r="AX30" s="7">
        <f t="shared" si="34"/>
        <v>962</v>
      </c>
      <c r="AY30" s="7">
        <f t="shared" si="34"/>
        <v>1072</v>
      </c>
      <c r="AZ30" s="7">
        <f t="shared" si="34"/>
        <v>610</v>
      </c>
      <c r="BA30" s="7">
        <f t="shared" si="34"/>
        <v>0</v>
      </c>
      <c r="BB30" s="7">
        <f t="shared" si="34"/>
        <v>1502</v>
      </c>
      <c r="BC30" s="7">
        <f t="shared" si="34"/>
        <v>914</v>
      </c>
      <c r="BD30" s="7">
        <f t="shared" si="34"/>
        <v>861</v>
      </c>
      <c r="BE30" s="7">
        <f t="shared" si="34"/>
        <v>638</v>
      </c>
      <c r="BF30" s="7">
        <f t="shared" si="34"/>
        <v>1995</v>
      </c>
      <c r="BG30" s="7">
        <f t="shared" si="34"/>
        <v>975</v>
      </c>
      <c r="BH30" s="7">
        <f t="shared" si="34"/>
        <v>348</v>
      </c>
      <c r="BI30" s="7">
        <f t="shared" si="34"/>
        <v>2003</v>
      </c>
      <c r="BJ30" s="7">
        <f t="shared" si="34"/>
        <v>1554</v>
      </c>
      <c r="BK30" s="7">
        <f t="shared" si="34"/>
        <v>1962</v>
      </c>
      <c r="BL30" s="7">
        <f t="shared" si="34"/>
        <v>793</v>
      </c>
    </row>
    <row r="31" ht="13.5" customHeight="1">
      <c r="A31" s="83">
        <v>44969.0</v>
      </c>
      <c r="B31" s="84" t="s">
        <v>71</v>
      </c>
      <c r="C31" s="38"/>
      <c r="D31" s="39" t="s">
        <v>27</v>
      </c>
      <c r="E31" s="40">
        <f t="shared" si="2"/>
        <v>1502</v>
      </c>
      <c r="F31" s="41">
        <v>0.0</v>
      </c>
      <c r="G31" s="41">
        <v>33.0</v>
      </c>
      <c r="H31" s="42">
        <f t="shared" si="3"/>
        <v>33</v>
      </c>
      <c r="I31" s="38"/>
      <c r="J31" s="43" t="s">
        <v>35</v>
      </c>
      <c r="K31" s="40">
        <f t="shared" si="4"/>
        <v>1167</v>
      </c>
      <c r="L31" s="44">
        <v>1.0</v>
      </c>
      <c r="M31" s="44">
        <v>15.0</v>
      </c>
      <c r="N31" s="42">
        <f t="shared" si="5"/>
        <v>18</v>
      </c>
      <c r="O31" s="38"/>
      <c r="P31" s="45" t="s">
        <v>72</v>
      </c>
      <c r="Q31" s="38"/>
      <c r="R31" s="45">
        <f>MIN(Rules!$E$2,(MAX(H31/N31,N31/H31)))</f>
        <v>1.833333333</v>
      </c>
      <c r="S31" s="45">
        <f>VLOOKUP(B31,Rules!A:B,2,FALSE)</f>
        <v>40</v>
      </c>
      <c r="T31" s="38"/>
      <c r="U31" s="46">
        <f>1/(10^(-(E31+(IF(P31="Y",Rules!$I$2,0))-K31)/Rules!$E$12)+1)</f>
        <v>0.9032184043</v>
      </c>
      <c r="V31" s="47">
        <f t="shared" si="6"/>
        <v>7</v>
      </c>
      <c r="W31" s="47">
        <f t="shared" si="7"/>
        <v>-7</v>
      </c>
      <c r="X31" s="47"/>
      <c r="Y31" s="47"/>
      <c r="Z31" s="48"/>
      <c r="AA31" s="7">
        <f t="shared" ref="AA31:BL31" si="35">IF($D31=AA$1,$E31+$V31,(IF($J31=AA$1,$K31+$W31,AA30)))</f>
        <v>1538</v>
      </c>
      <c r="AB31" s="7">
        <f t="shared" si="35"/>
        <v>755</v>
      </c>
      <c r="AC31" s="7">
        <f t="shared" si="35"/>
        <v>1345</v>
      </c>
      <c r="AD31" s="7">
        <f t="shared" si="35"/>
        <v>57</v>
      </c>
      <c r="AE31" s="7">
        <f t="shared" si="35"/>
        <v>2015</v>
      </c>
      <c r="AF31" s="7">
        <f t="shared" si="35"/>
        <v>2145</v>
      </c>
      <c r="AG31" s="7">
        <f t="shared" si="35"/>
        <v>1160</v>
      </c>
      <c r="AH31" s="7">
        <f t="shared" si="35"/>
        <v>999</v>
      </c>
      <c r="AI31" s="7">
        <f t="shared" si="35"/>
        <v>1258</v>
      </c>
      <c r="AJ31" s="7">
        <f t="shared" si="35"/>
        <v>1841</v>
      </c>
      <c r="AK31" s="7">
        <f t="shared" si="35"/>
        <v>394</v>
      </c>
      <c r="AL31" s="7">
        <f t="shared" si="35"/>
        <v>717</v>
      </c>
      <c r="AM31" s="7">
        <f t="shared" si="35"/>
        <v>2094</v>
      </c>
      <c r="AN31" s="7">
        <f t="shared" si="35"/>
        <v>1443</v>
      </c>
      <c r="AO31" s="7">
        <f t="shared" si="35"/>
        <v>1368</v>
      </c>
      <c r="AP31" s="7">
        <f t="shared" si="35"/>
        <v>2103</v>
      </c>
      <c r="AQ31" s="7">
        <f t="shared" si="35"/>
        <v>251</v>
      </c>
      <c r="AR31" s="7">
        <f t="shared" si="35"/>
        <v>1396</v>
      </c>
      <c r="AS31" s="7">
        <f t="shared" si="35"/>
        <v>390</v>
      </c>
      <c r="AT31" s="7">
        <f t="shared" si="35"/>
        <v>2335</v>
      </c>
      <c r="AU31" s="7">
        <f t="shared" si="35"/>
        <v>878</v>
      </c>
      <c r="AV31" s="7">
        <f t="shared" si="35"/>
        <v>331</v>
      </c>
      <c r="AW31" s="7">
        <f t="shared" si="35"/>
        <v>425</v>
      </c>
      <c r="AX31" s="7">
        <f t="shared" si="35"/>
        <v>962</v>
      </c>
      <c r="AY31" s="7">
        <f t="shared" si="35"/>
        <v>1072</v>
      </c>
      <c r="AZ31" s="7">
        <f t="shared" si="35"/>
        <v>610</v>
      </c>
      <c r="BA31" s="7">
        <f t="shared" si="35"/>
        <v>0</v>
      </c>
      <c r="BB31" s="7">
        <f t="shared" si="35"/>
        <v>1509</v>
      </c>
      <c r="BC31" s="7">
        <f t="shared" si="35"/>
        <v>914</v>
      </c>
      <c r="BD31" s="7">
        <f t="shared" si="35"/>
        <v>861</v>
      </c>
      <c r="BE31" s="7">
        <f t="shared" si="35"/>
        <v>638</v>
      </c>
      <c r="BF31" s="7">
        <f t="shared" si="35"/>
        <v>1995</v>
      </c>
      <c r="BG31" s="7">
        <f t="shared" si="35"/>
        <v>975</v>
      </c>
      <c r="BH31" s="7">
        <f t="shared" si="35"/>
        <v>348</v>
      </c>
      <c r="BI31" s="7">
        <f t="shared" si="35"/>
        <v>2003</v>
      </c>
      <c r="BJ31" s="7">
        <f t="shared" si="35"/>
        <v>1554</v>
      </c>
      <c r="BK31" s="7">
        <f t="shared" si="35"/>
        <v>1962</v>
      </c>
      <c r="BL31" s="7">
        <f t="shared" si="35"/>
        <v>793</v>
      </c>
    </row>
    <row r="32" ht="13.5" customHeight="1">
      <c r="A32" s="83">
        <v>44969.0</v>
      </c>
      <c r="B32" s="84" t="s">
        <v>71</v>
      </c>
      <c r="C32" s="38"/>
      <c r="D32" s="39" t="s">
        <v>36</v>
      </c>
      <c r="E32" s="40">
        <f t="shared" si="2"/>
        <v>878</v>
      </c>
      <c r="F32" s="41">
        <v>2.0</v>
      </c>
      <c r="G32" s="41">
        <v>13.0</v>
      </c>
      <c r="H32" s="42">
        <f t="shared" si="3"/>
        <v>19</v>
      </c>
      <c r="I32" s="38"/>
      <c r="J32" s="43" t="s">
        <v>37</v>
      </c>
      <c r="K32" s="40">
        <f t="shared" si="4"/>
        <v>999</v>
      </c>
      <c r="L32" s="44">
        <v>1.0</v>
      </c>
      <c r="M32" s="44">
        <v>18.0</v>
      </c>
      <c r="N32" s="42">
        <f t="shared" si="5"/>
        <v>21</v>
      </c>
      <c r="O32" s="38"/>
      <c r="P32" s="45" t="s">
        <v>72</v>
      </c>
      <c r="Q32" s="38"/>
      <c r="R32" s="45">
        <f>MIN(Rules!$E$2,(MAX(H32/N32,N32/H32)))</f>
        <v>1.105263158</v>
      </c>
      <c r="S32" s="45">
        <f>VLOOKUP(B32,Rules!A:B,2,FALSE)</f>
        <v>40</v>
      </c>
      <c r="T32" s="38"/>
      <c r="U32" s="46">
        <f>1/(10^(-(E32+(IF(P32="Y",Rules!$I$2,0))-K32)/Rules!$E$12)+1)</f>
        <v>0.5333379484</v>
      </c>
      <c r="V32" s="47">
        <f t="shared" si="6"/>
        <v>-24</v>
      </c>
      <c r="W32" s="47">
        <f t="shared" si="7"/>
        <v>24</v>
      </c>
      <c r="X32" s="47"/>
      <c r="Y32" s="47"/>
      <c r="Z32" s="48"/>
      <c r="AA32" s="7">
        <f t="shared" ref="AA32:BL32" si="36">IF($D32=AA$1,$E32+$V32,(IF($J32=AA$1,$K32+$W32,AA31)))</f>
        <v>1538</v>
      </c>
      <c r="AB32" s="7">
        <f t="shared" si="36"/>
        <v>755</v>
      </c>
      <c r="AC32" s="7">
        <f t="shared" si="36"/>
        <v>1345</v>
      </c>
      <c r="AD32" s="7">
        <f t="shared" si="36"/>
        <v>57</v>
      </c>
      <c r="AE32" s="7">
        <f t="shared" si="36"/>
        <v>2015</v>
      </c>
      <c r="AF32" s="7">
        <f t="shared" si="36"/>
        <v>2145</v>
      </c>
      <c r="AG32" s="7">
        <f t="shared" si="36"/>
        <v>1160</v>
      </c>
      <c r="AH32" s="7">
        <f t="shared" si="36"/>
        <v>1023</v>
      </c>
      <c r="AI32" s="7">
        <f t="shared" si="36"/>
        <v>1258</v>
      </c>
      <c r="AJ32" s="7">
        <f t="shared" si="36"/>
        <v>1841</v>
      </c>
      <c r="AK32" s="7">
        <f t="shared" si="36"/>
        <v>394</v>
      </c>
      <c r="AL32" s="7">
        <f t="shared" si="36"/>
        <v>717</v>
      </c>
      <c r="AM32" s="7">
        <f t="shared" si="36"/>
        <v>2094</v>
      </c>
      <c r="AN32" s="7">
        <f t="shared" si="36"/>
        <v>1443</v>
      </c>
      <c r="AO32" s="7">
        <f t="shared" si="36"/>
        <v>1368</v>
      </c>
      <c r="AP32" s="7">
        <f t="shared" si="36"/>
        <v>2103</v>
      </c>
      <c r="AQ32" s="7">
        <f t="shared" si="36"/>
        <v>251</v>
      </c>
      <c r="AR32" s="7">
        <f t="shared" si="36"/>
        <v>1396</v>
      </c>
      <c r="AS32" s="7">
        <f t="shared" si="36"/>
        <v>390</v>
      </c>
      <c r="AT32" s="7">
        <f t="shared" si="36"/>
        <v>2335</v>
      </c>
      <c r="AU32" s="7">
        <f t="shared" si="36"/>
        <v>854</v>
      </c>
      <c r="AV32" s="7">
        <f t="shared" si="36"/>
        <v>331</v>
      </c>
      <c r="AW32" s="7">
        <f t="shared" si="36"/>
        <v>425</v>
      </c>
      <c r="AX32" s="7">
        <f t="shared" si="36"/>
        <v>962</v>
      </c>
      <c r="AY32" s="7">
        <f t="shared" si="36"/>
        <v>1072</v>
      </c>
      <c r="AZ32" s="7">
        <f t="shared" si="36"/>
        <v>610</v>
      </c>
      <c r="BA32" s="7">
        <f t="shared" si="36"/>
        <v>0</v>
      </c>
      <c r="BB32" s="7">
        <f t="shared" si="36"/>
        <v>1509</v>
      </c>
      <c r="BC32" s="7">
        <f t="shared" si="36"/>
        <v>914</v>
      </c>
      <c r="BD32" s="7">
        <f t="shared" si="36"/>
        <v>861</v>
      </c>
      <c r="BE32" s="7">
        <f t="shared" si="36"/>
        <v>638</v>
      </c>
      <c r="BF32" s="7">
        <f t="shared" si="36"/>
        <v>1995</v>
      </c>
      <c r="BG32" s="7">
        <f t="shared" si="36"/>
        <v>975</v>
      </c>
      <c r="BH32" s="7">
        <f t="shared" si="36"/>
        <v>348</v>
      </c>
      <c r="BI32" s="7">
        <f t="shared" si="36"/>
        <v>2003</v>
      </c>
      <c r="BJ32" s="7">
        <f t="shared" si="36"/>
        <v>1554</v>
      </c>
      <c r="BK32" s="7">
        <f t="shared" si="36"/>
        <v>1962</v>
      </c>
      <c r="BL32" s="7">
        <f t="shared" si="36"/>
        <v>793</v>
      </c>
    </row>
    <row r="33" ht="13.5" customHeight="1">
      <c r="A33" s="83">
        <v>44969.0</v>
      </c>
      <c r="B33" s="84" t="s">
        <v>71</v>
      </c>
      <c r="C33" s="38"/>
      <c r="D33" s="39" t="s">
        <v>40</v>
      </c>
      <c r="E33" s="40">
        <f t="shared" si="2"/>
        <v>793</v>
      </c>
      <c r="F33" s="41">
        <v>0.0</v>
      </c>
      <c r="G33" s="41">
        <v>15.0</v>
      </c>
      <c r="H33" s="42">
        <f t="shared" si="3"/>
        <v>15</v>
      </c>
      <c r="I33" s="38"/>
      <c r="J33" s="43" t="s">
        <v>42</v>
      </c>
      <c r="K33" s="40">
        <f t="shared" si="4"/>
        <v>975</v>
      </c>
      <c r="L33" s="44">
        <v>0.0</v>
      </c>
      <c r="M33" s="44">
        <v>12.0</v>
      </c>
      <c r="N33" s="42">
        <f t="shared" si="5"/>
        <v>12</v>
      </c>
      <c r="O33" s="38"/>
      <c r="P33" s="45" t="s">
        <v>72</v>
      </c>
      <c r="Q33" s="38"/>
      <c r="R33" s="45">
        <f>MIN(Rules!$E$2,(MAX(H33/N33,N33/H33)))</f>
        <v>1.25</v>
      </c>
      <c r="S33" s="45">
        <f>VLOOKUP(B33,Rules!A:B,2,FALSE)</f>
        <v>40</v>
      </c>
      <c r="T33" s="38"/>
      <c r="U33" s="46">
        <f>1/(10^(-(E33+(IF(P33="Y",Rules!$I$2,0))-K33)/Rules!$E$12)+1)</f>
        <v>0.4632251664</v>
      </c>
      <c r="V33" s="47">
        <f t="shared" si="6"/>
        <v>27</v>
      </c>
      <c r="W33" s="47">
        <f t="shared" si="7"/>
        <v>-27</v>
      </c>
      <c r="X33" s="47"/>
      <c r="Y33" s="47"/>
      <c r="Z33" s="48"/>
      <c r="AA33" s="7">
        <f t="shared" ref="AA33:BL33" si="37">IF($D33=AA$1,$E33+$V33,(IF($J33=AA$1,$K33+$W33,AA32)))</f>
        <v>1538</v>
      </c>
      <c r="AB33" s="7">
        <f t="shared" si="37"/>
        <v>755</v>
      </c>
      <c r="AC33" s="7">
        <f t="shared" si="37"/>
        <v>1345</v>
      </c>
      <c r="AD33" s="7">
        <f t="shared" si="37"/>
        <v>57</v>
      </c>
      <c r="AE33" s="7">
        <f t="shared" si="37"/>
        <v>2015</v>
      </c>
      <c r="AF33" s="7">
        <f t="shared" si="37"/>
        <v>2145</v>
      </c>
      <c r="AG33" s="7">
        <f t="shared" si="37"/>
        <v>1160</v>
      </c>
      <c r="AH33" s="7">
        <f t="shared" si="37"/>
        <v>1023</v>
      </c>
      <c r="AI33" s="7">
        <f t="shared" si="37"/>
        <v>1258</v>
      </c>
      <c r="AJ33" s="7">
        <f t="shared" si="37"/>
        <v>1841</v>
      </c>
      <c r="AK33" s="7">
        <f t="shared" si="37"/>
        <v>394</v>
      </c>
      <c r="AL33" s="7">
        <f t="shared" si="37"/>
        <v>717</v>
      </c>
      <c r="AM33" s="7">
        <f t="shared" si="37"/>
        <v>2094</v>
      </c>
      <c r="AN33" s="7">
        <f t="shared" si="37"/>
        <v>1443</v>
      </c>
      <c r="AO33" s="7">
        <f t="shared" si="37"/>
        <v>1368</v>
      </c>
      <c r="AP33" s="7">
        <f t="shared" si="37"/>
        <v>2103</v>
      </c>
      <c r="AQ33" s="7">
        <f t="shared" si="37"/>
        <v>251</v>
      </c>
      <c r="AR33" s="7">
        <f t="shared" si="37"/>
        <v>1396</v>
      </c>
      <c r="AS33" s="7">
        <f t="shared" si="37"/>
        <v>390</v>
      </c>
      <c r="AT33" s="7">
        <f t="shared" si="37"/>
        <v>2335</v>
      </c>
      <c r="AU33" s="7">
        <f t="shared" si="37"/>
        <v>854</v>
      </c>
      <c r="AV33" s="7">
        <f t="shared" si="37"/>
        <v>331</v>
      </c>
      <c r="AW33" s="7">
        <f t="shared" si="37"/>
        <v>425</v>
      </c>
      <c r="AX33" s="7">
        <f t="shared" si="37"/>
        <v>962</v>
      </c>
      <c r="AY33" s="7">
        <f t="shared" si="37"/>
        <v>1072</v>
      </c>
      <c r="AZ33" s="7">
        <f t="shared" si="37"/>
        <v>610</v>
      </c>
      <c r="BA33" s="7">
        <f t="shared" si="37"/>
        <v>0</v>
      </c>
      <c r="BB33" s="7">
        <f t="shared" si="37"/>
        <v>1509</v>
      </c>
      <c r="BC33" s="7">
        <f t="shared" si="37"/>
        <v>914</v>
      </c>
      <c r="BD33" s="7">
        <f t="shared" si="37"/>
        <v>861</v>
      </c>
      <c r="BE33" s="7">
        <f t="shared" si="37"/>
        <v>638</v>
      </c>
      <c r="BF33" s="7">
        <f t="shared" si="37"/>
        <v>1995</v>
      </c>
      <c r="BG33" s="7">
        <f t="shared" si="37"/>
        <v>948</v>
      </c>
      <c r="BH33" s="7">
        <f t="shared" si="37"/>
        <v>348</v>
      </c>
      <c r="BI33" s="7">
        <f t="shared" si="37"/>
        <v>2003</v>
      </c>
      <c r="BJ33" s="7">
        <f t="shared" si="37"/>
        <v>1554</v>
      </c>
      <c r="BK33" s="7">
        <f t="shared" si="37"/>
        <v>1962</v>
      </c>
      <c r="BL33" s="7">
        <f t="shared" si="37"/>
        <v>820</v>
      </c>
    </row>
    <row r="34" ht="13.5" customHeight="1">
      <c r="A34" s="83">
        <v>44969.0</v>
      </c>
      <c r="B34" s="84" t="s">
        <v>71</v>
      </c>
      <c r="C34" s="38"/>
      <c r="D34" s="39" t="s">
        <v>44</v>
      </c>
      <c r="E34" s="40">
        <f t="shared" si="2"/>
        <v>861</v>
      </c>
      <c r="F34" s="41">
        <v>1.0</v>
      </c>
      <c r="G34" s="41">
        <v>13.0</v>
      </c>
      <c r="H34" s="42">
        <f t="shared" si="3"/>
        <v>16</v>
      </c>
      <c r="I34" s="38"/>
      <c r="J34" s="43" t="s">
        <v>38</v>
      </c>
      <c r="K34" s="40">
        <f t="shared" si="4"/>
        <v>1072</v>
      </c>
      <c r="L34" s="44">
        <v>0.0</v>
      </c>
      <c r="M34" s="44">
        <v>22.0</v>
      </c>
      <c r="N34" s="42">
        <f t="shared" si="5"/>
        <v>22</v>
      </c>
      <c r="O34" s="38"/>
      <c r="P34" s="45" t="s">
        <v>72</v>
      </c>
      <c r="Q34" s="38"/>
      <c r="R34" s="45">
        <f>MIN(Rules!$E$2,(MAX(H34/N34,N34/H34)))</f>
        <v>1.375</v>
      </c>
      <c r="S34" s="45">
        <f>VLOOKUP(B34,Rules!A:B,2,FALSE)</f>
        <v>40</v>
      </c>
      <c r="T34" s="38"/>
      <c r="U34" s="46">
        <f>1/(10^(-(E34+(IF(P34="Y",Rules!$I$2,0))-K34)/Rules!$E$12)+1)</f>
        <v>0.4302293724</v>
      </c>
      <c r="V34" s="47">
        <f t="shared" si="6"/>
        <v>-24</v>
      </c>
      <c r="W34" s="47">
        <f t="shared" si="7"/>
        <v>24</v>
      </c>
      <c r="X34" s="47"/>
      <c r="Y34" s="47"/>
      <c r="Z34" s="48"/>
      <c r="AA34" s="7">
        <f t="shared" ref="AA34:BL34" si="38">IF($D34=AA$1,$E34+$V34,(IF($J34=AA$1,$K34+$W34,AA33)))</f>
        <v>1538</v>
      </c>
      <c r="AB34" s="7">
        <f t="shared" si="38"/>
        <v>755</v>
      </c>
      <c r="AC34" s="7">
        <f t="shared" si="38"/>
        <v>1345</v>
      </c>
      <c r="AD34" s="7">
        <f t="shared" si="38"/>
        <v>57</v>
      </c>
      <c r="AE34" s="7">
        <f t="shared" si="38"/>
        <v>2015</v>
      </c>
      <c r="AF34" s="7">
        <f t="shared" si="38"/>
        <v>2145</v>
      </c>
      <c r="AG34" s="7">
        <f t="shared" si="38"/>
        <v>1160</v>
      </c>
      <c r="AH34" s="7">
        <f t="shared" si="38"/>
        <v>1023</v>
      </c>
      <c r="AI34" s="7">
        <f t="shared" si="38"/>
        <v>1258</v>
      </c>
      <c r="AJ34" s="7">
        <f t="shared" si="38"/>
        <v>1841</v>
      </c>
      <c r="AK34" s="7">
        <f t="shared" si="38"/>
        <v>394</v>
      </c>
      <c r="AL34" s="7">
        <f t="shared" si="38"/>
        <v>717</v>
      </c>
      <c r="AM34" s="7">
        <f t="shared" si="38"/>
        <v>2094</v>
      </c>
      <c r="AN34" s="7">
        <f t="shared" si="38"/>
        <v>1443</v>
      </c>
      <c r="AO34" s="7">
        <f t="shared" si="38"/>
        <v>1368</v>
      </c>
      <c r="AP34" s="7">
        <f t="shared" si="38"/>
        <v>2103</v>
      </c>
      <c r="AQ34" s="7">
        <f t="shared" si="38"/>
        <v>251</v>
      </c>
      <c r="AR34" s="7">
        <f t="shared" si="38"/>
        <v>1396</v>
      </c>
      <c r="AS34" s="7">
        <f t="shared" si="38"/>
        <v>390</v>
      </c>
      <c r="AT34" s="7">
        <f t="shared" si="38"/>
        <v>2335</v>
      </c>
      <c r="AU34" s="7">
        <f t="shared" si="38"/>
        <v>854</v>
      </c>
      <c r="AV34" s="7">
        <f t="shared" si="38"/>
        <v>331</v>
      </c>
      <c r="AW34" s="7">
        <f t="shared" si="38"/>
        <v>425</v>
      </c>
      <c r="AX34" s="7">
        <f t="shared" si="38"/>
        <v>962</v>
      </c>
      <c r="AY34" s="7">
        <f t="shared" si="38"/>
        <v>1096</v>
      </c>
      <c r="AZ34" s="7">
        <f t="shared" si="38"/>
        <v>610</v>
      </c>
      <c r="BA34" s="7">
        <f t="shared" si="38"/>
        <v>0</v>
      </c>
      <c r="BB34" s="7">
        <f t="shared" si="38"/>
        <v>1509</v>
      </c>
      <c r="BC34" s="7">
        <f t="shared" si="38"/>
        <v>914</v>
      </c>
      <c r="BD34" s="7">
        <f t="shared" si="38"/>
        <v>837</v>
      </c>
      <c r="BE34" s="7">
        <f t="shared" si="38"/>
        <v>638</v>
      </c>
      <c r="BF34" s="7">
        <f t="shared" si="38"/>
        <v>1995</v>
      </c>
      <c r="BG34" s="7">
        <f t="shared" si="38"/>
        <v>948</v>
      </c>
      <c r="BH34" s="7">
        <f t="shared" si="38"/>
        <v>348</v>
      </c>
      <c r="BI34" s="7">
        <f t="shared" si="38"/>
        <v>2003</v>
      </c>
      <c r="BJ34" s="7">
        <f t="shared" si="38"/>
        <v>1554</v>
      </c>
      <c r="BK34" s="7">
        <f t="shared" si="38"/>
        <v>1962</v>
      </c>
      <c r="BL34" s="7">
        <f t="shared" si="38"/>
        <v>820</v>
      </c>
    </row>
    <row r="35" ht="13.5" customHeight="1">
      <c r="A35" s="83">
        <v>44969.0</v>
      </c>
      <c r="B35" s="84" t="s">
        <v>71</v>
      </c>
      <c r="C35" s="38"/>
      <c r="D35" s="39" t="s">
        <v>48</v>
      </c>
      <c r="E35" s="40">
        <f t="shared" si="2"/>
        <v>394</v>
      </c>
      <c r="F35" s="41">
        <v>2.0</v>
      </c>
      <c r="G35" s="41">
        <v>18.0</v>
      </c>
      <c r="H35" s="42">
        <f t="shared" si="3"/>
        <v>24</v>
      </c>
      <c r="I35" s="38"/>
      <c r="J35" s="43" t="s">
        <v>39</v>
      </c>
      <c r="K35" s="40">
        <f t="shared" si="4"/>
        <v>962</v>
      </c>
      <c r="L35" s="44">
        <v>2.0</v>
      </c>
      <c r="M35" s="44">
        <v>16.0</v>
      </c>
      <c r="N35" s="42">
        <f t="shared" si="5"/>
        <v>22</v>
      </c>
      <c r="O35" s="38"/>
      <c r="P35" s="45" t="s">
        <v>72</v>
      </c>
      <c r="Q35" s="38"/>
      <c r="R35" s="45">
        <f>MIN(Rules!$E$2,(MAX(H35/N35,N35/H35)))</f>
        <v>1.090909091</v>
      </c>
      <c r="S35" s="45">
        <f>VLOOKUP(B35,Rules!A:B,2,FALSE)</f>
        <v>40</v>
      </c>
      <c r="T35" s="38"/>
      <c r="U35" s="46">
        <f>1/(10^(-(E35+(IF(P35="Y",Rules!$I$2,0))-K35)/Rules!$E$12)+1)</f>
        <v>0.1273093557</v>
      </c>
      <c r="V35" s="47">
        <f t="shared" si="6"/>
        <v>38</v>
      </c>
      <c r="W35" s="47">
        <f t="shared" si="7"/>
        <v>-38</v>
      </c>
      <c r="X35" s="47"/>
      <c r="Y35" s="47"/>
      <c r="Z35" s="48"/>
      <c r="AA35" s="7">
        <f t="shared" ref="AA35:BL35" si="39">IF($D35=AA$1,$E35+$V35,(IF($J35=AA$1,$K35+$W35,AA34)))</f>
        <v>1538</v>
      </c>
      <c r="AB35" s="7">
        <f t="shared" si="39"/>
        <v>755</v>
      </c>
      <c r="AC35" s="7">
        <f t="shared" si="39"/>
        <v>1345</v>
      </c>
      <c r="AD35" s="7">
        <f t="shared" si="39"/>
        <v>57</v>
      </c>
      <c r="AE35" s="7">
        <f t="shared" si="39"/>
        <v>2015</v>
      </c>
      <c r="AF35" s="7">
        <f t="shared" si="39"/>
        <v>2145</v>
      </c>
      <c r="AG35" s="7">
        <f t="shared" si="39"/>
        <v>1160</v>
      </c>
      <c r="AH35" s="7">
        <f t="shared" si="39"/>
        <v>1023</v>
      </c>
      <c r="AI35" s="7">
        <f t="shared" si="39"/>
        <v>1258</v>
      </c>
      <c r="AJ35" s="7">
        <f t="shared" si="39"/>
        <v>1841</v>
      </c>
      <c r="AK35" s="7">
        <f t="shared" si="39"/>
        <v>432</v>
      </c>
      <c r="AL35" s="7">
        <f t="shared" si="39"/>
        <v>717</v>
      </c>
      <c r="AM35" s="7">
        <f t="shared" si="39"/>
        <v>2094</v>
      </c>
      <c r="AN35" s="7">
        <f t="shared" si="39"/>
        <v>1443</v>
      </c>
      <c r="AO35" s="7">
        <f t="shared" si="39"/>
        <v>1368</v>
      </c>
      <c r="AP35" s="7">
        <f t="shared" si="39"/>
        <v>2103</v>
      </c>
      <c r="AQ35" s="7">
        <f t="shared" si="39"/>
        <v>251</v>
      </c>
      <c r="AR35" s="7">
        <f t="shared" si="39"/>
        <v>1396</v>
      </c>
      <c r="AS35" s="7">
        <f t="shared" si="39"/>
        <v>390</v>
      </c>
      <c r="AT35" s="7">
        <f t="shared" si="39"/>
        <v>2335</v>
      </c>
      <c r="AU35" s="7">
        <f t="shared" si="39"/>
        <v>854</v>
      </c>
      <c r="AV35" s="7">
        <f t="shared" si="39"/>
        <v>331</v>
      </c>
      <c r="AW35" s="7">
        <f t="shared" si="39"/>
        <v>425</v>
      </c>
      <c r="AX35" s="7">
        <f t="shared" si="39"/>
        <v>924</v>
      </c>
      <c r="AY35" s="7">
        <f t="shared" si="39"/>
        <v>1096</v>
      </c>
      <c r="AZ35" s="7">
        <f t="shared" si="39"/>
        <v>610</v>
      </c>
      <c r="BA35" s="7">
        <f t="shared" si="39"/>
        <v>0</v>
      </c>
      <c r="BB35" s="7">
        <f t="shared" si="39"/>
        <v>1509</v>
      </c>
      <c r="BC35" s="7">
        <f t="shared" si="39"/>
        <v>914</v>
      </c>
      <c r="BD35" s="7">
        <f t="shared" si="39"/>
        <v>837</v>
      </c>
      <c r="BE35" s="7">
        <f t="shared" si="39"/>
        <v>638</v>
      </c>
      <c r="BF35" s="7">
        <f t="shared" si="39"/>
        <v>1995</v>
      </c>
      <c r="BG35" s="7">
        <f t="shared" si="39"/>
        <v>948</v>
      </c>
      <c r="BH35" s="7">
        <f t="shared" si="39"/>
        <v>348</v>
      </c>
      <c r="BI35" s="7">
        <f t="shared" si="39"/>
        <v>2003</v>
      </c>
      <c r="BJ35" s="7">
        <f t="shared" si="39"/>
        <v>1554</v>
      </c>
      <c r="BK35" s="7">
        <f t="shared" si="39"/>
        <v>1962</v>
      </c>
      <c r="BL35" s="7">
        <f t="shared" si="39"/>
        <v>820</v>
      </c>
    </row>
    <row r="36" ht="13.5" customHeight="1">
      <c r="A36" s="83">
        <v>44969.0</v>
      </c>
      <c r="B36" s="84" t="s">
        <v>71</v>
      </c>
      <c r="C36" s="38"/>
      <c r="D36" s="39" t="s">
        <v>41</v>
      </c>
      <c r="E36" s="40">
        <f t="shared" si="2"/>
        <v>914</v>
      </c>
      <c r="F36" s="41">
        <v>0.0</v>
      </c>
      <c r="G36" s="41">
        <v>15.0</v>
      </c>
      <c r="H36" s="42">
        <f t="shared" si="3"/>
        <v>15</v>
      </c>
      <c r="I36" s="38"/>
      <c r="J36" s="43" t="s">
        <v>47</v>
      </c>
      <c r="K36" s="40">
        <f t="shared" si="4"/>
        <v>425</v>
      </c>
      <c r="L36" s="44">
        <v>2.0</v>
      </c>
      <c r="M36" s="44">
        <v>16.0</v>
      </c>
      <c r="N36" s="42">
        <f t="shared" si="5"/>
        <v>22</v>
      </c>
      <c r="O36" s="38"/>
      <c r="P36" s="45" t="s">
        <v>72</v>
      </c>
      <c r="Q36" s="38"/>
      <c r="R36" s="45">
        <f>MIN(Rules!$E$2,(MAX(H36/N36,N36/H36)))</f>
        <v>1.466666667</v>
      </c>
      <c r="S36" s="45">
        <f>VLOOKUP(B36,Rules!A:B,2,FALSE)</f>
        <v>40</v>
      </c>
      <c r="T36" s="38"/>
      <c r="U36" s="46">
        <f>1/(10^(-(E36+(IF(P36="Y",Rules!$I$2,0))-K36)/Rules!$E$12)+1)</f>
        <v>0.9499175122</v>
      </c>
      <c r="V36" s="47">
        <f t="shared" si="6"/>
        <v>-56</v>
      </c>
      <c r="W36" s="47">
        <f t="shared" si="7"/>
        <v>56</v>
      </c>
      <c r="X36" s="47"/>
      <c r="Y36" s="47"/>
      <c r="Z36" s="48"/>
      <c r="AA36" s="7">
        <f t="shared" ref="AA36:BL36" si="40">IF($D36=AA$1,$E36+$V36,(IF($J36=AA$1,$K36+$W36,AA35)))</f>
        <v>1538</v>
      </c>
      <c r="AB36" s="7">
        <f t="shared" si="40"/>
        <v>755</v>
      </c>
      <c r="AC36" s="7">
        <f t="shared" si="40"/>
        <v>1345</v>
      </c>
      <c r="AD36" s="7">
        <f t="shared" si="40"/>
        <v>57</v>
      </c>
      <c r="AE36" s="7">
        <f t="shared" si="40"/>
        <v>2015</v>
      </c>
      <c r="AF36" s="7">
        <f t="shared" si="40"/>
        <v>2145</v>
      </c>
      <c r="AG36" s="7">
        <f t="shared" si="40"/>
        <v>1160</v>
      </c>
      <c r="AH36" s="7">
        <f t="shared" si="40"/>
        <v>1023</v>
      </c>
      <c r="AI36" s="7">
        <f t="shared" si="40"/>
        <v>1258</v>
      </c>
      <c r="AJ36" s="7">
        <f t="shared" si="40"/>
        <v>1841</v>
      </c>
      <c r="AK36" s="7">
        <f t="shared" si="40"/>
        <v>432</v>
      </c>
      <c r="AL36" s="7">
        <f t="shared" si="40"/>
        <v>717</v>
      </c>
      <c r="AM36" s="7">
        <f t="shared" si="40"/>
        <v>2094</v>
      </c>
      <c r="AN36" s="7">
        <f t="shared" si="40"/>
        <v>1443</v>
      </c>
      <c r="AO36" s="7">
        <f t="shared" si="40"/>
        <v>1368</v>
      </c>
      <c r="AP36" s="7">
        <f t="shared" si="40"/>
        <v>2103</v>
      </c>
      <c r="AQ36" s="7">
        <f t="shared" si="40"/>
        <v>251</v>
      </c>
      <c r="AR36" s="7">
        <f t="shared" si="40"/>
        <v>1396</v>
      </c>
      <c r="AS36" s="7">
        <f t="shared" si="40"/>
        <v>390</v>
      </c>
      <c r="AT36" s="7">
        <f t="shared" si="40"/>
        <v>2335</v>
      </c>
      <c r="AU36" s="7">
        <f t="shared" si="40"/>
        <v>854</v>
      </c>
      <c r="AV36" s="7">
        <f t="shared" si="40"/>
        <v>331</v>
      </c>
      <c r="AW36" s="7">
        <f t="shared" si="40"/>
        <v>481</v>
      </c>
      <c r="AX36" s="7">
        <f t="shared" si="40"/>
        <v>924</v>
      </c>
      <c r="AY36" s="7">
        <f t="shared" si="40"/>
        <v>1096</v>
      </c>
      <c r="AZ36" s="7">
        <f t="shared" si="40"/>
        <v>610</v>
      </c>
      <c r="BA36" s="7">
        <f t="shared" si="40"/>
        <v>0</v>
      </c>
      <c r="BB36" s="7">
        <f t="shared" si="40"/>
        <v>1509</v>
      </c>
      <c r="BC36" s="7">
        <f t="shared" si="40"/>
        <v>858</v>
      </c>
      <c r="BD36" s="7">
        <f t="shared" si="40"/>
        <v>837</v>
      </c>
      <c r="BE36" s="7">
        <f t="shared" si="40"/>
        <v>638</v>
      </c>
      <c r="BF36" s="7">
        <f t="shared" si="40"/>
        <v>1995</v>
      </c>
      <c r="BG36" s="7">
        <f t="shared" si="40"/>
        <v>948</v>
      </c>
      <c r="BH36" s="7">
        <f t="shared" si="40"/>
        <v>348</v>
      </c>
      <c r="BI36" s="7">
        <f t="shared" si="40"/>
        <v>2003</v>
      </c>
      <c r="BJ36" s="7">
        <f t="shared" si="40"/>
        <v>1554</v>
      </c>
      <c r="BK36" s="7">
        <f t="shared" si="40"/>
        <v>1962</v>
      </c>
      <c r="BL36" s="7">
        <f t="shared" si="40"/>
        <v>820</v>
      </c>
    </row>
    <row r="37" ht="13.5" customHeight="1">
      <c r="A37" s="83">
        <v>44976.0</v>
      </c>
      <c r="B37" s="84" t="s">
        <v>71</v>
      </c>
      <c r="C37" s="38"/>
      <c r="D37" s="39" t="s">
        <v>38</v>
      </c>
      <c r="E37" s="40">
        <f t="shared" si="2"/>
        <v>1096</v>
      </c>
      <c r="F37" s="41">
        <v>1.0</v>
      </c>
      <c r="G37" s="41">
        <v>23.0</v>
      </c>
      <c r="H37" s="42">
        <f t="shared" si="3"/>
        <v>26</v>
      </c>
      <c r="I37" s="38"/>
      <c r="J37" s="43" t="s">
        <v>37</v>
      </c>
      <c r="K37" s="40">
        <f t="shared" si="4"/>
        <v>1023</v>
      </c>
      <c r="L37" s="44">
        <v>0.0</v>
      </c>
      <c r="M37" s="44">
        <v>16.0</v>
      </c>
      <c r="N37" s="42">
        <f t="shared" si="5"/>
        <v>16</v>
      </c>
      <c r="O37" s="38"/>
      <c r="P37" s="45" t="s">
        <v>72</v>
      </c>
      <c r="Q37" s="38"/>
      <c r="R37" s="45">
        <f>MIN(Rules!$E$2,(MAX(H37/N37,N37/H37)))</f>
        <v>1.625</v>
      </c>
      <c r="S37" s="45">
        <f>VLOOKUP(B37,Rules!A:B,2,FALSE)</f>
        <v>40</v>
      </c>
      <c r="T37" s="38"/>
      <c r="U37" s="46">
        <f>1/(10^(-(E37+(IF(P37="Y",Rules!$I$2,0))-K37)/Rules!$E$12)+1)</f>
        <v>0.7363247356</v>
      </c>
      <c r="V37" s="47">
        <f t="shared" si="6"/>
        <v>17</v>
      </c>
      <c r="W37" s="47">
        <f t="shared" si="7"/>
        <v>-17</v>
      </c>
      <c r="X37" s="47"/>
      <c r="Y37" s="47"/>
      <c r="Z37" s="48"/>
      <c r="AA37" s="7">
        <f t="shared" ref="AA37:BL37" si="41">IF($D37=AA$1,$E37+$V37,(IF($J37=AA$1,$K37+$W37,AA36)))</f>
        <v>1538</v>
      </c>
      <c r="AB37" s="7">
        <f t="shared" si="41"/>
        <v>755</v>
      </c>
      <c r="AC37" s="7">
        <f t="shared" si="41"/>
        <v>1345</v>
      </c>
      <c r="AD37" s="7">
        <f t="shared" si="41"/>
        <v>57</v>
      </c>
      <c r="AE37" s="7">
        <f t="shared" si="41"/>
        <v>2015</v>
      </c>
      <c r="AF37" s="7">
        <f t="shared" si="41"/>
        <v>2145</v>
      </c>
      <c r="AG37" s="7">
        <f t="shared" si="41"/>
        <v>1160</v>
      </c>
      <c r="AH37" s="7">
        <f t="shared" si="41"/>
        <v>1006</v>
      </c>
      <c r="AI37" s="7">
        <f t="shared" si="41"/>
        <v>1258</v>
      </c>
      <c r="AJ37" s="7">
        <f t="shared" si="41"/>
        <v>1841</v>
      </c>
      <c r="AK37" s="7">
        <f t="shared" si="41"/>
        <v>432</v>
      </c>
      <c r="AL37" s="7">
        <f t="shared" si="41"/>
        <v>717</v>
      </c>
      <c r="AM37" s="7">
        <f t="shared" si="41"/>
        <v>2094</v>
      </c>
      <c r="AN37" s="7">
        <f t="shared" si="41"/>
        <v>1443</v>
      </c>
      <c r="AO37" s="7">
        <f t="shared" si="41"/>
        <v>1368</v>
      </c>
      <c r="AP37" s="7">
        <f t="shared" si="41"/>
        <v>2103</v>
      </c>
      <c r="AQ37" s="7">
        <f t="shared" si="41"/>
        <v>251</v>
      </c>
      <c r="AR37" s="7">
        <f t="shared" si="41"/>
        <v>1396</v>
      </c>
      <c r="AS37" s="7">
        <f t="shared" si="41"/>
        <v>390</v>
      </c>
      <c r="AT37" s="7">
        <f t="shared" si="41"/>
        <v>2335</v>
      </c>
      <c r="AU37" s="7">
        <f t="shared" si="41"/>
        <v>854</v>
      </c>
      <c r="AV37" s="7">
        <f t="shared" si="41"/>
        <v>331</v>
      </c>
      <c r="AW37" s="7">
        <f t="shared" si="41"/>
        <v>481</v>
      </c>
      <c r="AX37" s="7">
        <f t="shared" si="41"/>
        <v>924</v>
      </c>
      <c r="AY37" s="7">
        <f t="shared" si="41"/>
        <v>1113</v>
      </c>
      <c r="AZ37" s="7">
        <f t="shared" si="41"/>
        <v>610</v>
      </c>
      <c r="BA37" s="7">
        <f t="shared" si="41"/>
        <v>0</v>
      </c>
      <c r="BB37" s="7">
        <f t="shared" si="41"/>
        <v>1509</v>
      </c>
      <c r="BC37" s="7">
        <f t="shared" si="41"/>
        <v>858</v>
      </c>
      <c r="BD37" s="7">
        <f t="shared" si="41"/>
        <v>837</v>
      </c>
      <c r="BE37" s="7">
        <f t="shared" si="41"/>
        <v>638</v>
      </c>
      <c r="BF37" s="7">
        <f t="shared" si="41"/>
        <v>1995</v>
      </c>
      <c r="BG37" s="7">
        <f t="shared" si="41"/>
        <v>948</v>
      </c>
      <c r="BH37" s="7">
        <f t="shared" si="41"/>
        <v>348</v>
      </c>
      <c r="BI37" s="7">
        <f t="shared" si="41"/>
        <v>2003</v>
      </c>
      <c r="BJ37" s="7">
        <f t="shared" si="41"/>
        <v>1554</v>
      </c>
      <c r="BK37" s="7">
        <f t="shared" si="41"/>
        <v>1962</v>
      </c>
      <c r="BL37" s="7">
        <f t="shared" si="41"/>
        <v>820</v>
      </c>
    </row>
    <row r="38" ht="13.5" customHeight="1">
      <c r="A38" s="83">
        <v>44982.0</v>
      </c>
      <c r="B38" s="84" t="s">
        <v>71</v>
      </c>
      <c r="C38" s="38"/>
      <c r="D38" s="39" t="s">
        <v>26</v>
      </c>
      <c r="E38" s="40">
        <f t="shared" si="2"/>
        <v>1841</v>
      </c>
      <c r="F38" s="41">
        <v>0.0</v>
      </c>
      <c r="G38" s="41">
        <v>24.0</v>
      </c>
      <c r="H38" s="42">
        <f t="shared" si="3"/>
        <v>24</v>
      </c>
      <c r="I38" s="38"/>
      <c r="J38" s="43" t="s">
        <v>18</v>
      </c>
      <c r="K38" s="40">
        <f t="shared" si="4"/>
        <v>1995</v>
      </c>
      <c r="L38" s="44">
        <v>2.0</v>
      </c>
      <c r="M38" s="44">
        <v>23.0</v>
      </c>
      <c r="N38" s="42">
        <f t="shared" si="5"/>
        <v>29</v>
      </c>
      <c r="O38" s="38"/>
      <c r="P38" s="45" t="s">
        <v>72</v>
      </c>
      <c r="Q38" s="38"/>
      <c r="R38" s="45">
        <f>MIN(Rules!$E$2,(MAX(H38/N38,N38/H38)))</f>
        <v>1.208333333</v>
      </c>
      <c r="S38" s="45">
        <f>VLOOKUP(B38,Rules!A:B,2,FALSE)</f>
        <v>40</v>
      </c>
      <c r="T38" s="38"/>
      <c r="U38" s="46">
        <f>1/(10^(-(E38+(IF(P38="Y",Rules!$I$2,0))-K38)/Rules!$E$12)+1)</f>
        <v>0.49539496</v>
      </c>
      <c r="V38" s="47">
        <f t="shared" si="6"/>
        <v>-24</v>
      </c>
      <c r="W38" s="47">
        <f t="shared" si="7"/>
        <v>24</v>
      </c>
      <c r="X38" s="47"/>
      <c r="Y38" s="47"/>
      <c r="Z38" s="48"/>
      <c r="AA38" s="7">
        <f t="shared" ref="AA38:BL38" si="42">IF($D38=AA$1,$E38+$V38,(IF($J38=AA$1,$K38+$W38,AA37)))</f>
        <v>1538</v>
      </c>
      <c r="AB38" s="7">
        <f t="shared" si="42"/>
        <v>755</v>
      </c>
      <c r="AC38" s="7">
        <f t="shared" si="42"/>
        <v>1345</v>
      </c>
      <c r="AD38" s="7">
        <f t="shared" si="42"/>
        <v>57</v>
      </c>
      <c r="AE38" s="7">
        <f t="shared" si="42"/>
        <v>2015</v>
      </c>
      <c r="AF38" s="7">
        <f t="shared" si="42"/>
        <v>2145</v>
      </c>
      <c r="AG38" s="7">
        <f t="shared" si="42"/>
        <v>1160</v>
      </c>
      <c r="AH38" s="7">
        <f t="shared" si="42"/>
        <v>1006</v>
      </c>
      <c r="AI38" s="7">
        <f t="shared" si="42"/>
        <v>1258</v>
      </c>
      <c r="AJ38" s="7">
        <f t="shared" si="42"/>
        <v>1817</v>
      </c>
      <c r="AK38" s="7">
        <f t="shared" si="42"/>
        <v>432</v>
      </c>
      <c r="AL38" s="7">
        <f t="shared" si="42"/>
        <v>717</v>
      </c>
      <c r="AM38" s="7">
        <f t="shared" si="42"/>
        <v>2094</v>
      </c>
      <c r="AN38" s="7">
        <f t="shared" si="42"/>
        <v>1443</v>
      </c>
      <c r="AO38" s="7">
        <f t="shared" si="42"/>
        <v>1368</v>
      </c>
      <c r="AP38" s="7">
        <f t="shared" si="42"/>
        <v>2103</v>
      </c>
      <c r="AQ38" s="7">
        <f t="shared" si="42"/>
        <v>251</v>
      </c>
      <c r="AR38" s="7">
        <f t="shared" si="42"/>
        <v>1396</v>
      </c>
      <c r="AS38" s="7">
        <f t="shared" si="42"/>
        <v>390</v>
      </c>
      <c r="AT38" s="7">
        <f t="shared" si="42"/>
        <v>2335</v>
      </c>
      <c r="AU38" s="7">
        <f t="shared" si="42"/>
        <v>854</v>
      </c>
      <c r="AV38" s="7">
        <f t="shared" si="42"/>
        <v>331</v>
      </c>
      <c r="AW38" s="7">
        <f t="shared" si="42"/>
        <v>481</v>
      </c>
      <c r="AX38" s="7">
        <f t="shared" si="42"/>
        <v>924</v>
      </c>
      <c r="AY38" s="7">
        <f t="shared" si="42"/>
        <v>1113</v>
      </c>
      <c r="AZ38" s="7">
        <f t="shared" si="42"/>
        <v>610</v>
      </c>
      <c r="BA38" s="7">
        <f t="shared" si="42"/>
        <v>0</v>
      </c>
      <c r="BB38" s="7">
        <f t="shared" si="42"/>
        <v>1509</v>
      </c>
      <c r="BC38" s="7">
        <f t="shared" si="42"/>
        <v>858</v>
      </c>
      <c r="BD38" s="7">
        <f t="shared" si="42"/>
        <v>837</v>
      </c>
      <c r="BE38" s="7">
        <f t="shared" si="42"/>
        <v>638</v>
      </c>
      <c r="BF38" s="7">
        <f t="shared" si="42"/>
        <v>2019</v>
      </c>
      <c r="BG38" s="7">
        <f t="shared" si="42"/>
        <v>948</v>
      </c>
      <c r="BH38" s="7">
        <f t="shared" si="42"/>
        <v>348</v>
      </c>
      <c r="BI38" s="7">
        <f t="shared" si="42"/>
        <v>2003</v>
      </c>
      <c r="BJ38" s="7">
        <f t="shared" si="42"/>
        <v>1554</v>
      </c>
      <c r="BK38" s="7">
        <f t="shared" si="42"/>
        <v>1962</v>
      </c>
      <c r="BL38" s="7">
        <f t="shared" si="42"/>
        <v>820</v>
      </c>
    </row>
    <row r="39" ht="13.5" customHeight="1">
      <c r="A39" s="83">
        <v>44982.0</v>
      </c>
      <c r="B39" s="84" t="s">
        <v>71</v>
      </c>
      <c r="C39" s="38"/>
      <c r="D39" s="39" t="s">
        <v>34</v>
      </c>
      <c r="E39" s="40">
        <f t="shared" si="2"/>
        <v>1443</v>
      </c>
      <c r="F39" s="41">
        <v>1.0</v>
      </c>
      <c r="G39" s="41">
        <v>18.0</v>
      </c>
      <c r="H39" s="42">
        <f t="shared" si="3"/>
        <v>21</v>
      </c>
      <c r="I39" s="38"/>
      <c r="J39" s="43" t="s">
        <v>27</v>
      </c>
      <c r="K39" s="40">
        <f t="shared" si="4"/>
        <v>1509</v>
      </c>
      <c r="L39" s="44">
        <v>0.0</v>
      </c>
      <c r="M39" s="44">
        <v>22.0</v>
      </c>
      <c r="N39" s="42">
        <f t="shared" si="5"/>
        <v>22</v>
      </c>
      <c r="O39" s="38"/>
      <c r="P39" s="45" t="s">
        <v>72</v>
      </c>
      <c r="Q39" s="38"/>
      <c r="R39" s="45">
        <f>MIN(Rules!$E$2,(MAX(H39/N39,N39/H39)))</f>
        <v>1.047619048</v>
      </c>
      <c r="S39" s="45">
        <f>VLOOKUP(B39,Rules!A:B,2,FALSE)</f>
        <v>40</v>
      </c>
      <c r="T39" s="38"/>
      <c r="U39" s="46">
        <f>1/(10^(-(E39+(IF(P39="Y",Rules!$I$2,0))-K39)/Rules!$E$12)+1)</f>
        <v>0.5955203887</v>
      </c>
      <c r="V39" s="47">
        <f t="shared" si="6"/>
        <v>-25</v>
      </c>
      <c r="W39" s="47">
        <f t="shared" si="7"/>
        <v>25</v>
      </c>
      <c r="X39" s="47"/>
      <c r="Y39" s="47"/>
      <c r="Z39" s="48"/>
      <c r="AA39" s="7">
        <f t="shared" ref="AA39:BL39" si="43">IF($D39=AA$1,$E39+$V39,(IF($J39=AA$1,$K39+$W39,AA38)))</f>
        <v>1538</v>
      </c>
      <c r="AB39" s="7">
        <f t="shared" si="43"/>
        <v>755</v>
      </c>
      <c r="AC39" s="7">
        <f t="shared" si="43"/>
        <v>1345</v>
      </c>
      <c r="AD39" s="7">
        <f t="shared" si="43"/>
        <v>57</v>
      </c>
      <c r="AE39" s="7">
        <f t="shared" si="43"/>
        <v>2015</v>
      </c>
      <c r="AF39" s="7">
        <f t="shared" si="43"/>
        <v>2145</v>
      </c>
      <c r="AG39" s="7">
        <f t="shared" si="43"/>
        <v>1160</v>
      </c>
      <c r="AH39" s="7">
        <f t="shared" si="43"/>
        <v>1006</v>
      </c>
      <c r="AI39" s="7">
        <f t="shared" si="43"/>
        <v>1258</v>
      </c>
      <c r="AJ39" s="7">
        <f t="shared" si="43"/>
        <v>1817</v>
      </c>
      <c r="AK39" s="7">
        <f t="shared" si="43"/>
        <v>432</v>
      </c>
      <c r="AL39" s="7">
        <f t="shared" si="43"/>
        <v>717</v>
      </c>
      <c r="AM39" s="7">
        <f t="shared" si="43"/>
        <v>2094</v>
      </c>
      <c r="AN39" s="7">
        <f t="shared" si="43"/>
        <v>1418</v>
      </c>
      <c r="AO39" s="7">
        <f t="shared" si="43"/>
        <v>1368</v>
      </c>
      <c r="AP39" s="7">
        <f t="shared" si="43"/>
        <v>2103</v>
      </c>
      <c r="AQ39" s="7">
        <f t="shared" si="43"/>
        <v>251</v>
      </c>
      <c r="AR39" s="7">
        <f t="shared" si="43"/>
        <v>1396</v>
      </c>
      <c r="AS39" s="7">
        <f t="shared" si="43"/>
        <v>390</v>
      </c>
      <c r="AT39" s="7">
        <f t="shared" si="43"/>
        <v>2335</v>
      </c>
      <c r="AU39" s="7">
        <f t="shared" si="43"/>
        <v>854</v>
      </c>
      <c r="AV39" s="7">
        <f t="shared" si="43"/>
        <v>331</v>
      </c>
      <c r="AW39" s="7">
        <f t="shared" si="43"/>
        <v>481</v>
      </c>
      <c r="AX39" s="7">
        <f t="shared" si="43"/>
        <v>924</v>
      </c>
      <c r="AY39" s="7">
        <f t="shared" si="43"/>
        <v>1113</v>
      </c>
      <c r="AZ39" s="7">
        <f t="shared" si="43"/>
        <v>610</v>
      </c>
      <c r="BA39" s="7">
        <f t="shared" si="43"/>
        <v>0</v>
      </c>
      <c r="BB39" s="7">
        <f t="shared" si="43"/>
        <v>1534</v>
      </c>
      <c r="BC39" s="7">
        <f t="shared" si="43"/>
        <v>858</v>
      </c>
      <c r="BD39" s="7">
        <f t="shared" si="43"/>
        <v>837</v>
      </c>
      <c r="BE39" s="7">
        <f t="shared" si="43"/>
        <v>638</v>
      </c>
      <c r="BF39" s="7">
        <f t="shared" si="43"/>
        <v>2019</v>
      </c>
      <c r="BG39" s="7">
        <f t="shared" si="43"/>
        <v>948</v>
      </c>
      <c r="BH39" s="7">
        <f t="shared" si="43"/>
        <v>348</v>
      </c>
      <c r="BI39" s="7">
        <f t="shared" si="43"/>
        <v>2003</v>
      </c>
      <c r="BJ39" s="7">
        <f t="shared" si="43"/>
        <v>1554</v>
      </c>
      <c r="BK39" s="7">
        <f t="shared" si="43"/>
        <v>1962</v>
      </c>
      <c r="BL39" s="7">
        <f t="shared" si="43"/>
        <v>820</v>
      </c>
    </row>
    <row r="40" ht="13.5" customHeight="1">
      <c r="A40" s="83">
        <v>44982.0</v>
      </c>
      <c r="B40" s="84" t="s">
        <v>71</v>
      </c>
      <c r="C40" s="38"/>
      <c r="D40" s="39" t="s">
        <v>53</v>
      </c>
      <c r="E40" s="40">
        <f t="shared" si="2"/>
        <v>348</v>
      </c>
      <c r="F40" s="41">
        <v>1.0</v>
      </c>
      <c r="G40" s="41">
        <v>6.0</v>
      </c>
      <c r="H40" s="42">
        <f t="shared" si="3"/>
        <v>9</v>
      </c>
      <c r="I40" s="38"/>
      <c r="J40" s="43" t="s">
        <v>50</v>
      </c>
      <c r="K40" s="40">
        <f t="shared" si="4"/>
        <v>331</v>
      </c>
      <c r="L40" s="44">
        <v>2.0</v>
      </c>
      <c r="M40" s="44">
        <v>10.0</v>
      </c>
      <c r="N40" s="42">
        <f t="shared" si="5"/>
        <v>16</v>
      </c>
      <c r="O40" s="38"/>
      <c r="P40" s="45" t="s">
        <v>72</v>
      </c>
      <c r="Q40" s="38"/>
      <c r="R40" s="45">
        <f>MIN(Rules!$E$2,(MAX(H40/N40,N40/H40)))</f>
        <v>1.777777778</v>
      </c>
      <c r="S40" s="45">
        <f>VLOOKUP(B40,Rules!A:B,2,FALSE)</f>
        <v>40</v>
      </c>
      <c r="T40" s="38"/>
      <c r="U40" s="46">
        <f>1/(10^(-(E40+(IF(P40="Y",Rules!$I$2,0))-K40)/Rules!$E$12)+1)</f>
        <v>0.6833182581</v>
      </c>
      <c r="V40" s="47">
        <f t="shared" si="6"/>
        <v>-49</v>
      </c>
      <c r="W40" s="47">
        <f t="shared" si="7"/>
        <v>49</v>
      </c>
      <c r="X40" s="47"/>
      <c r="Y40" s="47"/>
      <c r="Z40" s="48"/>
      <c r="AA40" s="7">
        <f t="shared" ref="AA40:BL40" si="44">IF($D40=AA$1,$E40+$V40,(IF($J40=AA$1,$K40+$W40,AA39)))</f>
        <v>1538</v>
      </c>
      <c r="AB40" s="7">
        <f t="shared" si="44"/>
        <v>755</v>
      </c>
      <c r="AC40" s="7">
        <f t="shared" si="44"/>
        <v>1345</v>
      </c>
      <c r="AD40" s="7">
        <f t="shared" si="44"/>
        <v>57</v>
      </c>
      <c r="AE40" s="7">
        <f t="shared" si="44"/>
        <v>2015</v>
      </c>
      <c r="AF40" s="7">
        <f t="shared" si="44"/>
        <v>2145</v>
      </c>
      <c r="AG40" s="7">
        <f t="shared" si="44"/>
        <v>1160</v>
      </c>
      <c r="AH40" s="7">
        <f t="shared" si="44"/>
        <v>1006</v>
      </c>
      <c r="AI40" s="7">
        <f t="shared" si="44"/>
        <v>1258</v>
      </c>
      <c r="AJ40" s="7">
        <f t="shared" si="44"/>
        <v>1817</v>
      </c>
      <c r="AK40" s="7">
        <f t="shared" si="44"/>
        <v>432</v>
      </c>
      <c r="AL40" s="7">
        <f t="shared" si="44"/>
        <v>717</v>
      </c>
      <c r="AM40" s="7">
        <f t="shared" si="44"/>
        <v>2094</v>
      </c>
      <c r="AN40" s="7">
        <f t="shared" si="44"/>
        <v>1418</v>
      </c>
      <c r="AO40" s="7">
        <f t="shared" si="44"/>
        <v>1368</v>
      </c>
      <c r="AP40" s="7">
        <f t="shared" si="44"/>
        <v>2103</v>
      </c>
      <c r="AQ40" s="7">
        <f t="shared" si="44"/>
        <v>251</v>
      </c>
      <c r="AR40" s="7">
        <f t="shared" si="44"/>
        <v>1396</v>
      </c>
      <c r="AS40" s="7">
        <f t="shared" si="44"/>
        <v>390</v>
      </c>
      <c r="AT40" s="7">
        <f t="shared" si="44"/>
        <v>2335</v>
      </c>
      <c r="AU40" s="7">
        <f t="shared" si="44"/>
        <v>854</v>
      </c>
      <c r="AV40" s="7">
        <f t="shared" si="44"/>
        <v>380</v>
      </c>
      <c r="AW40" s="7">
        <f t="shared" si="44"/>
        <v>481</v>
      </c>
      <c r="AX40" s="7">
        <f t="shared" si="44"/>
        <v>924</v>
      </c>
      <c r="AY40" s="7">
        <f t="shared" si="44"/>
        <v>1113</v>
      </c>
      <c r="AZ40" s="7">
        <f t="shared" si="44"/>
        <v>610</v>
      </c>
      <c r="BA40" s="7">
        <f t="shared" si="44"/>
        <v>0</v>
      </c>
      <c r="BB40" s="7">
        <f t="shared" si="44"/>
        <v>1534</v>
      </c>
      <c r="BC40" s="7">
        <f t="shared" si="44"/>
        <v>858</v>
      </c>
      <c r="BD40" s="7">
        <f t="shared" si="44"/>
        <v>837</v>
      </c>
      <c r="BE40" s="7">
        <f t="shared" si="44"/>
        <v>638</v>
      </c>
      <c r="BF40" s="7">
        <f t="shared" si="44"/>
        <v>2019</v>
      </c>
      <c r="BG40" s="7">
        <f t="shared" si="44"/>
        <v>948</v>
      </c>
      <c r="BH40" s="7">
        <f t="shared" si="44"/>
        <v>299</v>
      </c>
      <c r="BI40" s="7">
        <f t="shared" si="44"/>
        <v>2003</v>
      </c>
      <c r="BJ40" s="7">
        <f t="shared" si="44"/>
        <v>1554</v>
      </c>
      <c r="BK40" s="7">
        <f t="shared" si="44"/>
        <v>1962</v>
      </c>
      <c r="BL40" s="7">
        <f t="shared" si="44"/>
        <v>820</v>
      </c>
    </row>
    <row r="41" ht="13.5" customHeight="1">
      <c r="A41" s="83">
        <v>44982.0</v>
      </c>
      <c r="B41" s="84" t="s">
        <v>71</v>
      </c>
      <c r="C41" s="38"/>
      <c r="D41" s="39" t="s">
        <v>54</v>
      </c>
      <c r="E41" s="40">
        <f t="shared" si="2"/>
        <v>251</v>
      </c>
      <c r="F41" s="41">
        <v>3.0</v>
      </c>
      <c r="G41" s="41">
        <v>11.0</v>
      </c>
      <c r="H41" s="42">
        <f t="shared" si="3"/>
        <v>20</v>
      </c>
      <c r="I41" s="38"/>
      <c r="J41" s="43" t="s">
        <v>49</v>
      </c>
      <c r="K41" s="40">
        <f t="shared" si="4"/>
        <v>57</v>
      </c>
      <c r="L41" s="44">
        <v>0.0</v>
      </c>
      <c r="M41" s="44">
        <v>14.0</v>
      </c>
      <c r="N41" s="42">
        <f t="shared" si="5"/>
        <v>14</v>
      </c>
      <c r="O41" s="38"/>
      <c r="P41" s="49" t="s">
        <v>73</v>
      </c>
      <c r="Q41" s="38"/>
      <c r="R41" s="45">
        <f>MIN(Rules!$E$2,(MAX(H41/N41,N41/H41)))</f>
        <v>1.428571429</v>
      </c>
      <c r="S41" s="45">
        <f>VLOOKUP(B41,Rules!A:B,2,FALSE)</f>
        <v>40</v>
      </c>
      <c r="T41" s="38"/>
      <c r="U41" s="46">
        <f>1/(10^(-(E41+(IF(P41="Y",Rules!$I$2,0))-K41)/Rules!$E$12)+1)</f>
        <v>0.7095919361</v>
      </c>
      <c r="V41" s="47">
        <f t="shared" si="6"/>
        <v>17</v>
      </c>
      <c r="W41" s="47">
        <f t="shared" si="7"/>
        <v>-17</v>
      </c>
      <c r="X41" s="47"/>
      <c r="Y41" s="47"/>
      <c r="Z41" s="48"/>
      <c r="AA41" s="7">
        <f t="shared" ref="AA41:BL41" si="45">IF($D41=AA$1,$E41+$V41,(IF($J41=AA$1,$K41+$W41,AA40)))</f>
        <v>1538</v>
      </c>
      <c r="AB41" s="7">
        <f t="shared" si="45"/>
        <v>755</v>
      </c>
      <c r="AC41" s="7">
        <f t="shared" si="45"/>
        <v>1345</v>
      </c>
      <c r="AD41" s="7">
        <f t="shared" si="45"/>
        <v>40</v>
      </c>
      <c r="AE41" s="7">
        <f t="shared" si="45"/>
        <v>2015</v>
      </c>
      <c r="AF41" s="7">
        <f t="shared" si="45"/>
        <v>2145</v>
      </c>
      <c r="AG41" s="7">
        <f t="shared" si="45"/>
        <v>1160</v>
      </c>
      <c r="AH41" s="7">
        <f t="shared" si="45"/>
        <v>1006</v>
      </c>
      <c r="AI41" s="7">
        <f t="shared" si="45"/>
        <v>1258</v>
      </c>
      <c r="AJ41" s="7">
        <f t="shared" si="45"/>
        <v>1817</v>
      </c>
      <c r="AK41" s="7">
        <f t="shared" si="45"/>
        <v>432</v>
      </c>
      <c r="AL41" s="7">
        <f t="shared" si="45"/>
        <v>717</v>
      </c>
      <c r="AM41" s="7">
        <f t="shared" si="45"/>
        <v>2094</v>
      </c>
      <c r="AN41" s="7">
        <f t="shared" si="45"/>
        <v>1418</v>
      </c>
      <c r="AO41" s="7">
        <f t="shared" si="45"/>
        <v>1368</v>
      </c>
      <c r="AP41" s="7">
        <f t="shared" si="45"/>
        <v>2103</v>
      </c>
      <c r="AQ41" s="7">
        <f t="shared" si="45"/>
        <v>268</v>
      </c>
      <c r="AR41" s="7">
        <f t="shared" si="45"/>
        <v>1396</v>
      </c>
      <c r="AS41" s="7">
        <f t="shared" si="45"/>
        <v>390</v>
      </c>
      <c r="AT41" s="7">
        <f t="shared" si="45"/>
        <v>2335</v>
      </c>
      <c r="AU41" s="7">
        <f t="shared" si="45"/>
        <v>854</v>
      </c>
      <c r="AV41" s="7">
        <f t="shared" si="45"/>
        <v>380</v>
      </c>
      <c r="AW41" s="7">
        <f t="shared" si="45"/>
        <v>481</v>
      </c>
      <c r="AX41" s="7">
        <f t="shared" si="45"/>
        <v>924</v>
      </c>
      <c r="AY41" s="7">
        <f t="shared" si="45"/>
        <v>1113</v>
      </c>
      <c r="AZ41" s="7">
        <f t="shared" si="45"/>
        <v>610</v>
      </c>
      <c r="BA41" s="7">
        <f t="shared" si="45"/>
        <v>0</v>
      </c>
      <c r="BB41" s="7">
        <f t="shared" si="45"/>
        <v>1534</v>
      </c>
      <c r="BC41" s="7">
        <f t="shared" si="45"/>
        <v>858</v>
      </c>
      <c r="BD41" s="7">
        <f t="shared" si="45"/>
        <v>837</v>
      </c>
      <c r="BE41" s="7">
        <f t="shared" si="45"/>
        <v>638</v>
      </c>
      <c r="BF41" s="7">
        <f t="shared" si="45"/>
        <v>2019</v>
      </c>
      <c r="BG41" s="7">
        <f t="shared" si="45"/>
        <v>948</v>
      </c>
      <c r="BH41" s="7">
        <f t="shared" si="45"/>
        <v>299</v>
      </c>
      <c r="BI41" s="7">
        <f t="shared" si="45"/>
        <v>2003</v>
      </c>
      <c r="BJ41" s="7">
        <f t="shared" si="45"/>
        <v>1554</v>
      </c>
      <c r="BK41" s="7">
        <f t="shared" si="45"/>
        <v>1962</v>
      </c>
      <c r="BL41" s="7">
        <f t="shared" si="45"/>
        <v>820</v>
      </c>
    </row>
    <row r="42" ht="13.5" customHeight="1">
      <c r="A42" s="83">
        <v>44983.0</v>
      </c>
      <c r="B42" s="84" t="s">
        <v>71</v>
      </c>
      <c r="C42" s="38"/>
      <c r="D42" s="39" t="s">
        <v>25</v>
      </c>
      <c r="E42" s="40">
        <f t="shared" si="2"/>
        <v>2003</v>
      </c>
      <c r="F42" s="41">
        <v>1.0</v>
      </c>
      <c r="G42" s="41">
        <v>22.0</v>
      </c>
      <c r="H42" s="42">
        <f t="shared" si="3"/>
        <v>25</v>
      </c>
      <c r="I42" s="38"/>
      <c r="J42" s="43" t="s">
        <v>30</v>
      </c>
      <c r="K42" s="40">
        <f t="shared" si="4"/>
        <v>1538</v>
      </c>
      <c r="L42" s="44">
        <v>0.0</v>
      </c>
      <c r="M42" s="44">
        <v>17.0</v>
      </c>
      <c r="N42" s="42">
        <f t="shared" si="5"/>
        <v>17</v>
      </c>
      <c r="O42" s="38"/>
      <c r="P42" s="45" t="s">
        <v>72</v>
      </c>
      <c r="Q42" s="38"/>
      <c r="R42" s="45">
        <f>MIN(Rules!$E$2,(MAX(H42/N42,N42/H42)))</f>
        <v>1.470588235</v>
      </c>
      <c r="S42" s="45">
        <f>VLOOKUP(B42,Rules!A:B,2,FALSE)</f>
        <v>40</v>
      </c>
      <c r="T42" s="38"/>
      <c r="U42" s="46">
        <f>1/(10^(-(E42+(IF(P42="Y",Rules!$I$2,0))-K42)/Rules!$E$12)+1)</f>
        <v>0.9443901832</v>
      </c>
      <c r="V42" s="47">
        <f t="shared" si="6"/>
        <v>3</v>
      </c>
      <c r="W42" s="47">
        <f t="shared" si="7"/>
        <v>-3</v>
      </c>
      <c r="X42" s="47"/>
      <c r="Y42" s="47"/>
      <c r="Z42" s="48"/>
      <c r="AA42" s="7">
        <f t="shared" ref="AA42:BL42" si="46">IF($D42=AA$1,$E42+$V42,(IF($J42=AA$1,$K42+$W42,AA41)))</f>
        <v>1535</v>
      </c>
      <c r="AB42" s="7">
        <f t="shared" si="46"/>
        <v>755</v>
      </c>
      <c r="AC42" s="7">
        <f t="shared" si="46"/>
        <v>1345</v>
      </c>
      <c r="AD42" s="7">
        <f t="shared" si="46"/>
        <v>40</v>
      </c>
      <c r="AE42" s="7">
        <f t="shared" si="46"/>
        <v>2015</v>
      </c>
      <c r="AF42" s="7">
        <f t="shared" si="46"/>
        <v>2145</v>
      </c>
      <c r="AG42" s="7">
        <f t="shared" si="46"/>
        <v>1160</v>
      </c>
      <c r="AH42" s="7">
        <f t="shared" si="46"/>
        <v>1006</v>
      </c>
      <c r="AI42" s="7">
        <f t="shared" si="46"/>
        <v>1258</v>
      </c>
      <c r="AJ42" s="7">
        <f t="shared" si="46"/>
        <v>1817</v>
      </c>
      <c r="AK42" s="7">
        <f t="shared" si="46"/>
        <v>432</v>
      </c>
      <c r="AL42" s="7">
        <f t="shared" si="46"/>
        <v>717</v>
      </c>
      <c r="AM42" s="7">
        <f t="shared" si="46"/>
        <v>2094</v>
      </c>
      <c r="AN42" s="7">
        <f t="shared" si="46"/>
        <v>1418</v>
      </c>
      <c r="AO42" s="7">
        <f t="shared" si="46"/>
        <v>1368</v>
      </c>
      <c r="AP42" s="7">
        <f t="shared" si="46"/>
        <v>2103</v>
      </c>
      <c r="AQ42" s="7">
        <f t="shared" si="46"/>
        <v>268</v>
      </c>
      <c r="AR42" s="7">
        <f t="shared" si="46"/>
        <v>1396</v>
      </c>
      <c r="AS42" s="7">
        <f t="shared" si="46"/>
        <v>390</v>
      </c>
      <c r="AT42" s="7">
        <f t="shared" si="46"/>
        <v>2335</v>
      </c>
      <c r="AU42" s="7">
        <f t="shared" si="46"/>
        <v>854</v>
      </c>
      <c r="AV42" s="7">
        <f t="shared" si="46"/>
        <v>380</v>
      </c>
      <c r="AW42" s="7">
        <f t="shared" si="46"/>
        <v>481</v>
      </c>
      <c r="AX42" s="7">
        <f t="shared" si="46"/>
        <v>924</v>
      </c>
      <c r="AY42" s="7">
        <f t="shared" si="46"/>
        <v>1113</v>
      </c>
      <c r="AZ42" s="7">
        <f t="shared" si="46"/>
        <v>610</v>
      </c>
      <c r="BA42" s="7">
        <f t="shared" si="46"/>
        <v>0</v>
      </c>
      <c r="BB42" s="7">
        <f t="shared" si="46"/>
        <v>1534</v>
      </c>
      <c r="BC42" s="7">
        <f t="shared" si="46"/>
        <v>858</v>
      </c>
      <c r="BD42" s="7">
        <f t="shared" si="46"/>
        <v>837</v>
      </c>
      <c r="BE42" s="7">
        <f t="shared" si="46"/>
        <v>638</v>
      </c>
      <c r="BF42" s="7">
        <f t="shared" si="46"/>
        <v>2019</v>
      </c>
      <c r="BG42" s="7">
        <f t="shared" si="46"/>
        <v>948</v>
      </c>
      <c r="BH42" s="7">
        <f t="shared" si="46"/>
        <v>299</v>
      </c>
      <c r="BI42" s="7">
        <f t="shared" si="46"/>
        <v>2006</v>
      </c>
      <c r="BJ42" s="7">
        <f t="shared" si="46"/>
        <v>1554</v>
      </c>
      <c r="BK42" s="7">
        <f t="shared" si="46"/>
        <v>1962</v>
      </c>
      <c r="BL42" s="7">
        <f t="shared" si="46"/>
        <v>820</v>
      </c>
    </row>
    <row r="43" ht="13.5" customHeight="1">
      <c r="A43" s="83">
        <v>44983.0</v>
      </c>
      <c r="B43" s="84" t="s">
        <v>71</v>
      </c>
      <c r="C43" s="38"/>
      <c r="D43" s="39" t="s">
        <v>31</v>
      </c>
      <c r="E43" s="40">
        <f t="shared" si="2"/>
        <v>1396</v>
      </c>
      <c r="F43" s="41">
        <v>1.0</v>
      </c>
      <c r="G43" s="41">
        <v>18.0</v>
      </c>
      <c r="H43" s="42">
        <f t="shared" si="3"/>
        <v>21</v>
      </c>
      <c r="I43" s="38"/>
      <c r="J43" s="43" t="s">
        <v>22</v>
      </c>
      <c r="K43" s="40">
        <f t="shared" si="4"/>
        <v>2103</v>
      </c>
      <c r="L43" s="44">
        <v>0.0</v>
      </c>
      <c r="M43" s="44">
        <v>34.0</v>
      </c>
      <c r="N43" s="42">
        <f t="shared" si="5"/>
        <v>34</v>
      </c>
      <c r="O43" s="38"/>
      <c r="P43" s="45" t="s">
        <v>72</v>
      </c>
      <c r="Q43" s="38"/>
      <c r="R43" s="45">
        <f>MIN(Rules!$E$2,(MAX(H43/N43,N43/H43)))</f>
        <v>1.619047619</v>
      </c>
      <c r="S43" s="45">
        <f>VLOOKUP(B43,Rules!A:B,2,FALSE)</f>
        <v>40</v>
      </c>
      <c r="T43" s="38"/>
      <c r="U43" s="46">
        <f>1/(10^(-(E43+(IF(P43="Y",Rules!$I$2,0))-K43)/Rules!$E$12)+1)</f>
        <v>0.07141992054</v>
      </c>
      <c r="V43" s="47">
        <f t="shared" si="6"/>
        <v>-5</v>
      </c>
      <c r="W43" s="47">
        <f t="shared" si="7"/>
        <v>5</v>
      </c>
      <c r="X43" s="47"/>
      <c r="Y43" s="47"/>
      <c r="Z43" s="48"/>
      <c r="AA43" s="7">
        <f t="shared" ref="AA43:BL43" si="47">IF($D43=AA$1,$E43+$V43,(IF($J43=AA$1,$K43+$W43,AA42)))</f>
        <v>1535</v>
      </c>
      <c r="AB43" s="7">
        <f t="shared" si="47"/>
        <v>755</v>
      </c>
      <c r="AC43" s="7">
        <f t="shared" si="47"/>
        <v>1345</v>
      </c>
      <c r="AD43" s="7">
        <f t="shared" si="47"/>
        <v>40</v>
      </c>
      <c r="AE43" s="7">
        <f t="shared" si="47"/>
        <v>2015</v>
      </c>
      <c r="AF43" s="7">
        <f t="shared" si="47"/>
        <v>2145</v>
      </c>
      <c r="AG43" s="7">
        <f t="shared" si="47"/>
        <v>1160</v>
      </c>
      <c r="AH43" s="7">
        <f t="shared" si="47"/>
        <v>1006</v>
      </c>
      <c r="AI43" s="7">
        <f t="shared" si="47"/>
        <v>1258</v>
      </c>
      <c r="AJ43" s="7">
        <f t="shared" si="47"/>
        <v>1817</v>
      </c>
      <c r="AK43" s="7">
        <f t="shared" si="47"/>
        <v>432</v>
      </c>
      <c r="AL43" s="7">
        <f t="shared" si="47"/>
        <v>717</v>
      </c>
      <c r="AM43" s="7">
        <f t="shared" si="47"/>
        <v>2094</v>
      </c>
      <c r="AN43" s="7">
        <f t="shared" si="47"/>
        <v>1418</v>
      </c>
      <c r="AO43" s="7">
        <f t="shared" si="47"/>
        <v>1368</v>
      </c>
      <c r="AP43" s="7">
        <f t="shared" si="47"/>
        <v>2108</v>
      </c>
      <c r="AQ43" s="7">
        <f t="shared" si="47"/>
        <v>268</v>
      </c>
      <c r="AR43" s="7">
        <f t="shared" si="47"/>
        <v>1391</v>
      </c>
      <c r="AS43" s="7">
        <f t="shared" si="47"/>
        <v>390</v>
      </c>
      <c r="AT43" s="7">
        <f t="shared" si="47"/>
        <v>2335</v>
      </c>
      <c r="AU43" s="7">
        <f t="shared" si="47"/>
        <v>854</v>
      </c>
      <c r="AV43" s="7">
        <f t="shared" si="47"/>
        <v>380</v>
      </c>
      <c r="AW43" s="7">
        <f t="shared" si="47"/>
        <v>481</v>
      </c>
      <c r="AX43" s="7">
        <f t="shared" si="47"/>
        <v>924</v>
      </c>
      <c r="AY43" s="7">
        <f t="shared" si="47"/>
        <v>1113</v>
      </c>
      <c r="AZ43" s="7">
        <f t="shared" si="47"/>
        <v>610</v>
      </c>
      <c r="BA43" s="7">
        <f t="shared" si="47"/>
        <v>0</v>
      </c>
      <c r="BB43" s="7">
        <f t="shared" si="47"/>
        <v>1534</v>
      </c>
      <c r="BC43" s="7">
        <f t="shared" si="47"/>
        <v>858</v>
      </c>
      <c r="BD43" s="7">
        <f t="shared" si="47"/>
        <v>837</v>
      </c>
      <c r="BE43" s="7">
        <f t="shared" si="47"/>
        <v>638</v>
      </c>
      <c r="BF43" s="7">
        <f t="shared" si="47"/>
        <v>2019</v>
      </c>
      <c r="BG43" s="7">
        <f t="shared" si="47"/>
        <v>948</v>
      </c>
      <c r="BH43" s="7">
        <f t="shared" si="47"/>
        <v>299</v>
      </c>
      <c r="BI43" s="7">
        <f t="shared" si="47"/>
        <v>2006</v>
      </c>
      <c r="BJ43" s="7">
        <f t="shared" si="47"/>
        <v>1554</v>
      </c>
      <c r="BK43" s="7">
        <f t="shared" si="47"/>
        <v>1962</v>
      </c>
      <c r="BL43" s="7">
        <f t="shared" si="47"/>
        <v>820</v>
      </c>
    </row>
    <row r="44" ht="13.5" customHeight="1">
      <c r="A44" s="83">
        <v>44983.0</v>
      </c>
      <c r="B44" s="84" t="s">
        <v>71</v>
      </c>
      <c r="C44" s="38"/>
      <c r="D44" s="39" t="s">
        <v>19</v>
      </c>
      <c r="E44" s="40">
        <f t="shared" si="2"/>
        <v>2145</v>
      </c>
      <c r="F44" s="41">
        <v>2.0</v>
      </c>
      <c r="G44" s="41">
        <v>21.0</v>
      </c>
      <c r="H44" s="42">
        <f t="shared" si="3"/>
        <v>27</v>
      </c>
      <c r="I44" s="38"/>
      <c r="J44" s="43" t="s">
        <v>32</v>
      </c>
      <c r="K44" s="40">
        <f t="shared" si="4"/>
        <v>1554</v>
      </c>
      <c r="L44" s="44">
        <v>0.0</v>
      </c>
      <c r="M44" s="44">
        <v>21.0</v>
      </c>
      <c r="N44" s="42">
        <f t="shared" si="5"/>
        <v>21</v>
      </c>
      <c r="O44" s="38"/>
      <c r="P44" s="45" t="s">
        <v>72</v>
      </c>
      <c r="Q44" s="38"/>
      <c r="R44" s="45">
        <f>MIN(Rules!$E$2,(MAX(H44/N44,N44/H44)))</f>
        <v>1.285714286</v>
      </c>
      <c r="S44" s="45">
        <f>VLOOKUP(B44,Rules!A:B,2,FALSE)</f>
        <v>40</v>
      </c>
      <c r="T44" s="38"/>
      <c r="U44" s="46">
        <f>1/(10^(-(E44+(IF(P44="Y",Rules!$I$2,0))-K44)/Rules!$E$12)+1)</f>
        <v>0.9680907874</v>
      </c>
      <c r="V44" s="47">
        <f t="shared" si="6"/>
        <v>2</v>
      </c>
      <c r="W44" s="47">
        <f t="shared" si="7"/>
        <v>-2</v>
      </c>
      <c r="X44" s="47"/>
      <c r="Y44" s="47"/>
      <c r="Z44" s="48"/>
      <c r="AA44" s="7">
        <f t="shared" ref="AA44:BL44" si="48">IF($D44=AA$1,$E44+$V44,(IF($J44=AA$1,$K44+$W44,AA43)))</f>
        <v>1535</v>
      </c>
      <c r="AB44" s="7">
        <f t="shared" si="48"/>
        <v>755</v>
      </c>
      <c r="AC44" s="7">
        <f t="shared" si="48"/>
        <v>1345</v>
      </c>
      <c r="AD44" s="7">
        <f t="shared" si="48"/>
        <v>40</v>
      </c>
      <c r="AE44" s="7">
        <f t="shared" si="48"/>
        <v>2015</v>
      </c>
      <c r="AF44" s="7">
        <f t="shared" si="48"/>
        <v>2147</v>
      </c>
      <c r="AG44" s="7">
        <f t="shared" si="48"/>
        <v>1160</v>
      </c>
      <c r="AH44" s="7">
        <f t="shared" si="48"/>
        <v>1006</v>
      </c>
      <c r="AI44" s="7">
        <f t="shared" si="48"/>
        <v>1258</v>
      </c>
      <c r="AJ44" s="7">
        <f t="shared" si="48"/>
        <v>1817</v>
      </c>
      <c r="AK44" s="7">
        <f t="shared" si="48"/>
        <v>432</v>
      </c>
      <c r="AL44" s="7">
        <f t="shared" si="48"/>
        <v>717</v>
      </c>
      <c r="AM44" s="7">
        <f t="shared" si="48"/>
        <v>2094</v>
      </c>
      <c r="AN44" s="7">
        <f t="shared" si="48"/>
        <v>1418</v>
      </c>
      <c r="AO44" s="7">
        <f t="shared" si="48"/>
        <v>1368</v>
      </c>
      <c r="AP44" s="7">
        <f t="shared" si="48"/>
        <v>2108</v>
      </c>
      <c r="AQ44" s="7">
        <f t="shared" si="48"/>
        <v>268</v>
      </c>
      <c r="AR44" s="7">
        <f t="shared" si="48"/>
        <v>1391</v>
      </c>
      <c r="AS44" s="7">
        <f t="shared" si="48"/>
        <v>390</v>
      </c>
      <c r="AT44" s="7">
        <f t="shared" si="48"/>
        <v>2335</v>
      </c>
      <c r="AU44" s="7">
        <f t="shared" si="48"/>
        <v>854</v>
      </c>
      <c r="AV44" s="7">
        <f t="shared" si="48"/>
        <v>380</v>
      </c>
      <c r="AW44" s="7">
        <f t="shared" si="48"/>
        <v>481</v>
      </c>
      <c r="AX44" s="7">
        <f t="shared" si="48"/>
        <v>924</v>
      </c>
      <c r="AY44" s="7">
        <f t="shared" si="48"/>
        <v>1113</v>
      </c>
      <c r="AZ44" s="7">
        <f t="shared" si="48"/>
        <v>610</v>
      </c>
      <c r="BA44" s="7">
        <f t="shared" si="48"/>
        <v>0</v>
      </c>
      <c r="BB44" s="7">
        <f t="shared" si="48"/>
        <v>1534</v>
      </c>
      <c r="BC44" s="7">
        <f t="shared" si="48"/>
        <v>858</v>
      </c>
      <c r="BD44" s="7">
        <f t="shared" si="48"/>
        <v>837</v>
      </c>
      <c r="BE44" s="7">
        <f t="shared" si="48"/>
        <v>638</v>
      </c>
      <c r="BF44" s="7">
        <f t="shared" si="48"/>
        <v>2019</v>
      </c>
      <c r="BG44" s="7">
        <f t="shared" si="48"/>
        <v>948</v>
      </c>
      <c r="BH44" s="7">
        <f t="shared" si="48"/>
        <v>299</v>
      </c>
      <c r="BI44" s="7">
        <f t="shared" si="48"/>
        <v>2006</v>
      </c>
      <c r="BJ44" s="7">
        <f t="shared" si="48"/>
        <v>1552</v>
      </c>
      <c r="BK44" s="7">
        <f t="shared" si="48"/>
        <v>1962</v>
      </c>
      <c r="BL44" s="7">
        <f t="shared" si="48"/>
        <v>820</v>
      </c>
    </row>
    <row r="45" ht="13.5" customHeight="1">
      <c r="A45" s="83">
        <v>44983.0</v>
      </c>
      <c r="B45" s="84" t="s">
        <v>71</v>
      </c>
      <c r="C45" s="38"/>
      <c r="D45" s="39" t="s">
        <v>24</v>
      </c>
      <c r="E45" s="40">
        <f t="shared" si="2"/>
        <v>1962</v>
      </c>
      <c r="F45" s="41">
        <v>1.0</v>
      </c>
      <c r="G45" s="41">
        <v>18.0</v>
      </c>
      <c r="H45" s="42">
        <f t="shared" si="3"/>
        <v>21</v>
      </c>
      <c r="I45" s="38"/>
      <c r="J45" s="43" t="s">
        <v>21</v>
      </c>
      <c r="K45" s="40">
        <f t="shared" si="4"/>
        <v>2015</v>
      </c>
      <c r="L45" s="44">
        <v>6.0</v>
      </c>
      <c r="M45" s="44">
        <v>25.0</v>
      </c>
      <c r="N45" s="42">
        <f t="shared" si="5"/>
        <v>43</v>
      </c>
      <c r="O45" s="38"/>
      <c r="P45" s="45" t="s">
        <v>72</v>
      </c>
      <c r="Q45" s="38"/>
      <c r="R45" s="45">
        <f>MIN(Rules!$E$2,(MAX(H45/N45,N45/H45)))</f>
        <v>2</v>
      </c>
      <c r="S45" s="45">
        <f>VLOOKUP(B45,Rules!A:B,2,FALSE)</f>
        <v>40</v>
      </c>
      <c r="T45" s="38"/>
      <c r="U45" s="46">
        <f>1/(10^(-(E45+(IF(P45="Y",Rules!$I$2,0))-K45)/Rules!$E$12)+1)</f>
        <v>0.6098547023</v>
      </c>
      <c r="V45" s="47">
        <f t="shared" si="6"/>
        <v>-49</v>
      </c>
      <c r="W45" s="47">
        <f t="shared" si="7"/>
        <v>49</v>
      </c>
      <c r="X45" s="47"/>
      <c r="Y45" s="47"/>
      <c r="Z45" s="48"/>
      <c r="AA45" s="7">
        <f t="shared" ref="AA45:BL45" si="49">IF($D45=AA$1,$E45+$V45,(IF($J45=AA$1,$K45+$W45,AA44)))</f>
        <v>1535</v>
      </c>
      <c r="AB45" s="7">
        <f t="shared" si="49"/>
        <v>755</v>
      </c>
      <c r="AC45" s="7">
        <f t="shared" si="49"/>
        <v>1345</v>
      </c>
      <c r="AD45" s="7">
        <f t="shared" si="49"/>
        <v>40</v>
      </c>
      <c r="AE45" s="7">
        <f t="shared" si="49"/>
        <v>2064</v>
      </c>
      <c r="AF45" s="7">
        <f t="shared" si="49"/>
        <v>2147</v>
      </c>
      <c r="AG45" s="7">
        <f t="shared" si="49"/>
        <v>1160</v>
      </c>
      <c r="AH45" s="7">
        <f t="shared" si="49"/>
        <v>1006</v>
      </c>
      <c r="AI45" s="7">
        <f t="shared" si="49"/>
        <v>1258</v>
      </c>
      <c r="AJ45" s="7">
        <f t="shared" si="49"/>
        <v>1817</v>
      </c>
      <c r="AK45" s="7">
        <f t="shared" si="49"/>
        <v>432</v>
      </c>
      <c r="AL45" s="7">
        <f t="shared" si="49"/>
        <v>717</v>
      </c>
      <c r="AM45" s="7">
        <f t="shared" si="49"/>
        <v>2094</v>
      </c>
      <c r="AN45" s="7">
        <f t="shared" si="49"/>
        <v>1418</v>
      </c>
      <c r="AO45" s="7">
        <f t="shared" si="49"/>
        <v>1368</v>
      </c>
      <c r="AP45" s="7">
        <f t="shared" si="49"/>
        <v>2108</v>
      </c>
      <c r="AQ45" s="7">
        <f t="shared" si="49"/>
        <v>268</v>
      </c>
      <c r="AR45" s="7">
        <f t="shared" si="49"/>
        <v>1391</v>
      </c>
      <c r="AS45" s="7">
        <f t="shared" si="49"/>
        <v>390</v>
      </c>
      <c r="AT45" s="7">
        <f t="shared" si="49"/>
        <v>2335</v>
      </c>
      <c r="AU45" s="7">
        <f t="shared" si="49"/>
        <v>854</v>
      </c>
      <c r="AV45" s="7">
        <f t="shared" si="49"/>
        <v>380</v>
      </c>
      <c r="AW45" s="7">
        <f t="shared" si="49"/>
        <v>481</v>
      </c>
      <c r="AX45" s="7">
        <f t="shared" si="49"/>
        <v>924</v>
      </c>
      <c r="AY45" s="7">
        <f t="shared" si="49"/>
        <v>1113</v>
      </c>
      <c r="AZ45" s="7">
        <f t="shared" si="49"/>
        <v>610</v>
      </c>
      <c r="BA45" s="7">
        <f t="shared" si="49"/>
        <v>0</v>
      </c>
      <c r="BB45" s="7">
        <f t="shared" si="49"/>
        <v>1534</v>
      </c>
      <c r="BC45" s="7">
        <f t="shared" si="49"/>
        <v>858</v>
      </c>
      <c r="BD45" s="7">
        <f t="shared" si="49"/>
        <v>837</v>
      </c>
      <c r="BE45" s="7">
        <f t="shared" si="49"/>
        <v>638</v>
      </c>
      <c r="BF45" s="7">
        <f t="shared" si="49"/>
        <v>2019</v>
      </c>
      <c r="BG45" s="7">
        <f t="shared" si="49"/>
        <v>948</v>
      </c>
      <c r="BH45" s="7">
        <f t="shared" si="49"/>
        <v>299</v>
      </c>
      <c r="BI45" s="7">
        <f t="shared" si="49"/>
        <v>2006</v>
      </c>
      <c r="BJ45" s="7">
        <f t="shared" si="49"/>
        <v>1552</v>
      </c>
      <c r="BK45" s="7">
        <f t="shared" si="49"/>
        <v>1913</v>
      </c>
      <c r="BL45" s="7">
        <f t="shared" si="49"/>
        <v>820</v>
      </c>
    </row>
    <row r="46" ht="13.5" customHeight="1">
      <c r="A46" s="83">
        <v>44983.0</v>
      </c>
      <c r="B46" s="84" t="s">
        <v>71</v>
      </c>
      <c r="C46" s="38"/>
      <c r="D46" s="39" t="s">
        <v>23</v>
      </c>
      <c r="E46" s="40">
        <f t="shared" si="2"/>
        <v>2094</v>
      </c>
      <c r="F46" s="41">
        <v>0.0</v>
      </c>
      <c r="G46" s="41">
        <v>19.0</v>
      </c>
      <c r="H46" s="42">
        <f t="shared" si="3"/>
        <v>19</v>
      </c>
      <c r="I46" s="38"/>
      <c r="J46" s="43" t="s">
        <v>20</v>
      </c>
      <c r="K46" s="40">
        <f t="shared" si="4"/>
        <v>2335</v>
      </c>
      <c r="L46" s="44">
        <v>0.0</v>
      </c>
      <c r="M46" s="44">
        <v>24.0</v>
      </c>
      <c r="N46" s="42">
        <f t="shared" si="5"/>
        <v>24</v>
      </c>
      <c r="O46" s="38"/>
      <c r="P46" s="45" t="s">
        <v>72</v>
      </c>
      <c r="Q46" s="38"/>
      <c r="R46" s="45">
        <f>MIN(Rules!$E$2,(MAX(H46/N46,N46/H46)))</f>
        <v>1.263157895</v>
      </c>
      <c r="S46" s="45">
        <f>VLOOKUP(B46,Rules!A:B,2,FALSE)</f>
        <v>40</v>
      </c>
      <c r="T46" s="38"/>
      <c r="U46" s="46">
        <f>1/(10^(-(E46+(IF(P46="Y",Rules!$I$2,0))-K46)/Rules!$E$12)+1)</f>
        <v>0.3967391958</v>
      </c>
      <c r="V46" s="47">
        <f t="shared" si="6"/>
        <v>-20</v>
      </c>
      <c r="W46" s="47">
        <f t="shared" si="7"/>
        <v>20</v>
      </c>
      <c r="X46" s="47"/>
      <c r="Y46" s="47"/>
      <c r="Z46" s="48"/>
      <c r="AA46" s="7">
        <f t="shared" ref="AA46:BL46" si="50">IF($D46=AA$1,$E46+$V46,(IF($J46=AA$1,$K46+$W46,AA45)))</f>
        <v>1535</v>
      </c>
      <c r="AB46" s="7">
        <f t="shared" si="50"/>
        <v>755</v>
      </c>
      <c r="AC46" s="7">
        <f t="shared" si="50"/>
        <v>1345</v>
      </c>
      <c r="AD46" s="7">
        <f t="shared" si="50"/>
        <v>40</v>
      </c>
      <c r="AE46" s="7">
        <f t="shared" si="50"/>
        <v>2064</v>
      </c>
      <c r="AF46" s="7">
        <f t="shared" si="50"/>
        <v>2147</v>
      </c>
      <c r="AG46" s="7">
        <f t="shared" si="50"/>
        <v>1160</v>
      </c>
      <c r="AH46" s="7">
        <f t="shared" si="50"/>
        <v>1006</v>
      </c>
      <c r="AI46" s="7">
        <f t="shared" si="50"/>
        <v>1258</v>
      </c>
      <c r="AJ46" s="7">
        <f t="shared" si="50"/>
        <v>1817</v>
      </c>
      <c r="AK46" s="7">
        <f t="shared" si="50"/>
        <v>432</v>
      </c>
      <c r="AL46" s="7">
        <f t="shared" si="50"/>
        <v>717</v>
      </c>
      <c r="AM46" s="7">
        <f t="shared" si="50"/>
        <v>2074</v>
      </c>
      <c r="AN46" s="7">
        <f t="shared" si="50"/>
        <v>1418</v>
      </c>
      <c r="AO46" s="7">
        <f t="shared" si="50"/>
        <v>1368</v>
      </c>
      <c r="AP46" s="7">
        <f t="shared" si="50"/>
        <v>2108</v>
      </c>
      <c r="AQ46" s="7">
        <f t="shared" si="50"/>
        <v>268</v>
      </c>
      <c r="AR46" s="7">
        <f t="shared" si="50"/>
        <v>1391</v>
      </c>
      <c r="AS46" s="7">
        <f t="shared" si="50"/>
        <v>390</v>
      </c>
      <c r="AT46" s="7">
        <f t="shared" si="50"/>
        <v>2355</v>
      </c>
      <c r="AU46" s="7">
        <f t="shared" si="50"/>
        <v>854</v>
      </c>
      <c r="AV46" s="7">
        <f t="shared" si="50"/>
        <v>380</v>
      </c>
      <c r="AW46" s="7">
        <f t="shared" si="50"/>
        <v>481</v>
      </c>
      <c r="AX46" s="7">
        <f t="shared" si="50"/>
        <v>924</v>
      </c>
      <c r="AY46" s="7">
        <f t="shared" si="50"/>
        <v>1113</v>
      </c>
      <c r="AZ46" s="7">
        <f t="shared" si="50"/>
        <v>610</v>
      </c>
      <c r="BA46" s="7">
        <f t="shared" si="50"/>
        <v>0</v>
      </c>
      <c r="BB46" s="7">
        <f t="shared" si="50"/>
        <v>1534</v>
      </c>
      <c r="BC46" s="7">
        <f t="shared" si="50"/>
        <v>858</v>
      </c>
      <c r="BD46" s="7">
        <f t="shared" si="50"/>
        <v>837</v>
      </c>
      <c r="BE46" s="7">
        <f t="shared" si="50"/>
        <v>638</v>
      </c>
      <c r="BF46" s="7">
        <f t="shared" si="50"/>
        <v>2019</v>
      </c>
      <c r="BG46" s="7">
        <f t="shared" si="50"/>
        <v>948</v>
      </c>
      <c r="BH46" s="7">
        <f t="shared" si="50"/>
        <v>299</v>
      </c>
      <c r="BI46" s="7">
        <f t="shared" si="50"/>
        <v>2006</v>
      </c>
      <c r="BJ46" s="7">
        <f t="shared" si="50"/>
        <v>1552</v>
      </c>
      <c r="BK46" s="7">
        <f t="shared" si="50"/>
        <v>1913</v>
      </c>
      <c r="BL46" s="7">
        <f t="shared" si="50"/>
        <v>820</v>
      </c>
    </row>
    <row r="47" ht="13.5" customHeight="1">
      <c r="A47" s="83">
        <v>44983.0</v>
      </c>
      <c r="B47" s="84" t="s">
        <v>71</v>
      </c>
      <c r="C47" s="38"/>
      <c r="D47" s="39" t="s">
        <v>28</v>
      </c>
      <c r="E47" s="40">
        <f t="shared" si="2"/>
        <v>1345</v>
      </c>
      <c r="F47" s="41">
        <v>5.0</v>
      </c>
      <c r="G47" s="41">
        <v>24.0</v>
      </c>
      <c r="H47" s="42">
        <f t="shared" si="3"/>
        <v>39</v>
      </c>
      <c r="I47" s="38"/>
      <c r="J47" s="43" t="s">
        <v>33</v>
      </c>
      <c r="K47" s="40">
        <f t="shared" si="4"/>
        <v>1258</v>
      </c>
      <c r="L47" s="44">
        <v>1.0</v>
      </c>
      <c r="M47" s="44">
        <v>19.0</v>
      </c>
      <c r="N47" s="42">
        <f t="shared" si="5"/>
        <v>22</v>
      </c>
      <c r="O47" s="38"/>
      <c r="P47" s="45" t="s">
        <v>72</v>
      </c>
      <c r="Q47" s="38"/>
      <c r="R47" s="45">
        <f>MIN(Rules!$E$2,(MAX(H47/N47,N47/H47)))</f>
        <v>1.772727273</v>
      </c>
      <c r="S47" s="45">
        <f>VLOOKUP(B47,Rules!A:B,2,FALSE)</f>
        <v>40</v>
      </c>
      <c r="T47" s="38"/>
      <c r="U47" s="46">
        <f>1/(10^(-(E47+(IF(P47="Y",Rules!$I$2,0))-K47)/Rules!$E$12)+1)</f>
        <v>0.7486500263</v>
      </c>
      <c r="V47" s="47">
        <f t="shared" si="6"/>
        <v>18</v>
      </c>
      <c r="W47" s="47">
        <f t="shared" si="7"/>
        <v>-18</v>
      </c>
      <c r="X47" s="47"/>
      <c r="Y47" s="47"/>
      <c r="Z47" s="48"/>
      <c r="AA47" s="7">
        <f t="shared" ref="AA47:BL47" si="51">IF($D47=AA$1,$E47+$V47,(IF($J47=AA$1,$K47+$W47,AA46)))</f>
        <v>1535</v>
      </c>
      <c r="AB47" s="7">
        <f t="shared" si="51"/>
        <v>755</v>
      </c>
      <c r="AC47" s="7">
        <f t="shared" si="51"/>
        <v>1363</v>
      </c>
      <c r="AD47" s="7">
        <f t="shared" si="51"/>
        <v>40</v>
      </c>
      <c r="AE47" s="7">
        <f t="shared" si="51"/>
        <v>2064</v>
      </c>
      <c r="AF47" s="7">
        <f t="shared" si="51"/>
        <v>2147</v>
      </c>
      <c r="AG47" s="7">
        <f t="shared" si="51"/>
        <v>1160</v>
      </c>
      <c r="AH47" s="7">
        <f t="shared" si="51"/>
        <v>1006</v>
      </c>
      <c r="AI47" s="7">
        <f t="shared" si="51"/>
        <v>1240</v>
      </c>
      <c r="AJ47" s="7">
        <f t="shared" si="51"/>
        <v>1817</v>
      </c>
      <c r="AK47" s="7">
        <f t="shared" si="51"/>
        <v>432</v>
      </c>
      <c r="AL47" s="7">
        <f t="shared" si="51"/>
        <v>717</v>
      </c>
      <c r="AM47" s="7">
        <f t="shared" si="51"/>
        <v>2074</v>
      </c>
      <c r="AN47" s="7">
        <f t="shared" si="51"/>
        <v>1418</v>
      </c>
      <c r="AO47" s="7">
        <f t="shared" si="51"/>
        <v>1368</v>
      </c>
      <c r="AP47" s="7">
        <f t="shared" si="51"/>
        <v>2108</v>
      </c>
      <c r="AQ47" s="7">
        <f t="shared" si="51"/>
        <v>268</v>
      </c>
      <c r="AR47" s="7">
        <f t="shared" si="51"/>
        <v>1391</v>
      </c>
      <c r="AS47" s="7">
        <f t="shared" si="51"/>
        <v>390</v>
      </c>
      <c r="AT47" s="7">
        <f t="shared" si="51"/>
        <v>2355</v>
      </c>
      <c r="AU47" s="7">
        <f t="shared" si="51"/>
        <v>854</v>
      </c>
      <c r="AV47" s="7">
        <f t="shared" si="51"/>
        <v>380</v>
      </c>
      <c r="AW47" s="7">
        <f t="shared" si="51"/>
        <v>481</v>
      </c>
      <c r="AX47" s="7">
        <f t="shared" si="51"/>
        <v>924</v>
      </c>
      <c r="AY47" s="7">
        <f t="shared" si="51"/>
        <v>1113</v>
      </c>
      <c r="AZ47" s="7">
        <f t="shared" si="51"/>
        <v>610</v>
      </c>
      <c r="BA47" s="7">
        <f t="shared" si="51"/>
        <v>0</v>
      </c>
      <c r="BB47" s="7">
        <f t="shared" si="51"/>
        <v>1534</v>
      </c>
      <c r="BC47" s="7">
        <f t="shared" si="51"/>
        <v>858</v>
      </c>
      <c r="BD47" s="7">
        <f t="shared" si="51"/>
        <v>837</v>
      </c>
      <c r="BE47" s="7">
        <f t="shared" si="51"/>
        <v>638</v>
      </c>
      <c r="BF47" s="7">
        <f t="shared" si="51"/>
        <v>2019</v>
      </c>
      <c r="BG47" s="7">
        <f t="shared" si="51"/>
        <v>948</v>
      </c>
      <c r="BH47" s="7">
        <f t="shared" si="51"/>
        <v>299</v>
      </c>
      <c r="BI47" s="7">
        <f t="shared" si="51"/>
        <v>2006</v>
      </c>
      <c r="BJ47" s="7">
        <f t="shared" si="51"/>
        <v>1552</v>
      </c>
      <c r="BK47" s="7">
        <f t="shared" si="51"/>
        <v>1913</v>
      </c>
      <c r="BL47" s="7">
        <f t="shared" si="51"/>
        <v>820</v>
      </c>
    </row>
    <row r="48" ht="13.5" customHeight="1">
      <c r="A48" s="83">
        <v>44983.0</v>
      </c>
      <c r="B48" s="84" t="s">
        <v>71</v>
      </c>
      <c r="C48" s="38"/>
      <c r="D48" s="39" t="s">
        <v>35</v>
      </c>
      <c r="E48" s="40">
        <f t="shared" si="2"/>
        <v>1160</v>
      </c>
      <c r="F48" s="41">
        <v>0.0</v>
      </c>
      <c r="G48" s="41">
        <v>19.0</v>
      </c>
      <c r="H48" s="42">
        <f t="shared" si="3"/>
        <v>19</v>
      </c>
      <c r="I48" s="38"/>
      <c r="J48" s="43" t="s">
        <v>29</v>
      </c>
      <c r="K48" s="40">
        <f t="shared" si="4"/>
        <v>1368</v>
      </c>
      <c r="L48" s="44">
        <v>2.0</v>
      </c>
      <c r="M48" s="44">
        <v>23.0</v>
      </c>
      <c r="N48" s="42">
        <f t="shared" si="5"/>
        <v>29</v>
      </c>
      <c r="O48" s="38"/>
      <c r="P48" s="45" t="s">
        <v>72</v>
      </c>
      <c r="Q48" s="38"/>
      <c r="R48" s="45">
        <f>MIN(Rules!$E$2,(MAX(H48/N48,N48/H48)))</f>
        <v>1.526315789</v>
      </c>
      <c r="S48" s="45">
        <f>VLOOKUP(B48,Rules!A:B,2,FALSE)</f>
        <v>40</v>
      </c>
      <c r="T48" s="38"/>
      <c r="U48" s="46">
        <f>1/(10^(-(E48+(IF(P48="Y",Rules!$I$2,0))-K48)/Rules!$E$12)+1)</f>
        <v>0.4336192106</v>
      </c>
      <c r="V48" s="47">
        <f t="shared" si="6"/>
        <v>-26</v>
      </c>
      <c r="W48" s="47">
        <f t="shared" si="7"/>
        <v>26</v>
      </c>
      <c r="X48" s="47"/>
      <c r="Y48" s="47"/>
      <c r="Z48" s="48"/>
      <c r="AA48" s="7">
        <f t="shared" ref="AA48:BL48" si="52">IF($D48=AA$1,$E48+$V48,(IF($J48=AA$1,$K48+$W48,AA47)))</f>
        <v>1535</v>
      </c>
      <c r="AB48" s="7">
        <f t="shared" si="52"/>
        <v>755</v>
      </c>
      <c r="AC48" s="7">
        <f t="shared" si="52"/>
        <v>1363</v>
      </c>
      <c r="AD48" s="7">
        <f t="shared" si="52"/>
        <v>40</v>
      </c>
      <c r="AE48" s="7">
        <f t="shared" si="52"/>
        <v>2064</v>
      </c>
      <c r="AF48" s="7">
        <f t="shared" si="52"/>
        <v>2147</v>
      </c>
      <c r="AG48" s="7">
        <f t="shared" si="52"/>
        <v>1134</v>
      </c>
      <c r="AH48" s="7">
        <f t="shared" si="52"/>
        <v>1006</v>
      </c>
      <c r="AI48" s="7">
        <f t="shared" si="52"/>
        <v>1240</v>
      </c>
      <c r="AJ48" s="7">
        <f t="shared" si="52"/>
        <v>1817</v>
      </c>
      <c r="AK48" s="7">
        <f t="shared" si="52"/>
        <v>432</v>
      </c>
      <c r="AL48" s="7">
        <f t="shared" si="52"/>
        <v>717</v>
      </c>
      <c r="AM48" s="7">
        <f t="shared" si="52"/>
        <v>2074</v>
      </c>
      <c r="AN48" s="7">
        <f t="shared" si="52"/>
        <v>1418</v>
      </c>
      <c r="AO48" s="7">
        <f t="shared" si="52"/>
        <v>1394</v>
      </c>
      <c r="AP48" s="7">
        <f t="shared" si="52"/>
        <v>2108</v>
      </c>
      <c r="AQ48" s="7">
        <f t="shared" si="52"/>
        <v>268</v>
      </c>
      <c r="AR48" s="7">
        <f t="shared" si="52"/>
        <v>1391</v>
      </c>
      <c r="AS48" s="7">
        <f t="shared" si="52"/>
        <v>390</v>
      </c>
      <c r="AT48" s="7">
        <f t="shared" si="52"/>
        <v>2355</v>
      </c>
      <c r="AU48" s="7">
        <f t="shared" si="52"/>
        <v>854</v>
      </c>
      <c r="AV48" s="7">
        <f t="shared" si="52"/>
        <v>380</v>
      </c>
      <c r="AW48" s="7">
        <f t="shared" si="52"/>
        <v>481</v>
      </c>
      <c r="AX48" s="7">
        <f t="shared" si="52"/>
        <v>924</v>
      </c>
      <c r="AY48" s="7">
        <f t="shared" si="52"/>
        <v>1113</v>
      </c>
      <c r="AZ48" s="7">
        <f t="shared" si="52"/>
        <v>610</v>
      </c>
      <c r="BA48" s="7">
        <f t="shared" si="52"/>
        <v>0</v>
      </c>
      <c r="BB48" s="7">
        <f t="shared" si="52"/>
        <v>1534</v>
      </c>
      <c r="BC48" s="7">
        <f t="shared" si="52"/>
        <v>858</v>
      </c>
      <c r="BD48" s="7">
        <f t="shared" si="52"/>
        <v>837</v>
      </c>
      <c r="BE48" s="7">
        <f t="shared" si="52"/>
        <v>638</v>
      </c>
      <c r="BF48" s="7">
        <f t="shared" si="52"/>
        <v>2019</v>
      </c>
      <c r="BG48" s="7">
        <f t="shared" si="52"/>
        <v>948</v>
      </c>
      <c r="BH48" s="7">
        <f t="shared" si="52"/>
        <v>299</v>
      </c>
      <c r="BI48" s="7">
        <f t="shared" si="52"/>
        <v>2006</v>
      </c>
      <c r="BJ48" s="7">
        <f t="shared" si="52"/>
        <v>1552</v>
      </c>
      <c r="BK48" s="7">
        <f t="shared" si="52"/>
        <v>1913</v>
      </c>
      <c r="BL48" s="7">
        <f t="shared" si="52"/>
        <v>820</v>
      </c>
    </row>
    <row r="49" ht="13.5" customHeight="1">
      <c r="A49" s="83">
        <v>44983.0</v>
      </c>
      <c r="B49" s="84" t="s">
        <v>71</v>
      </c>
      <c r="C49" s="38"/>
      <c r="D49" s="39" t="s">
        <v>40</v>
      </c>
      <c r="E49" s="40">
        <f t="shared" si="2"/>
        <v>820</v>
      </c>
      <c r="F49" s="41">
        <v>0.0</v>
      </c>
      <c r="G49" s="41">
        <v>23.0</v>
      </c>
      <c r="H49" s="42">
        <f t="shared" si="3"/>
        <v>23</v>
      </c>
      <c r="I49" s="38"/>
      <c r="J49" s="43" t="s">
        <v>36</v>
      </c>
      <c r="K49" s="40">
        <f t="shared" si="4"/>
        <v>854</v>
      </c>
      <c r="L49" s="44">
        <v>0.0</v>
      </c>
      <c r="M49" s="44">
        <v>14.0</v>
      </c>
      <c r="N49" s="42">
        <f t="shared" si="5"/>
        <v>14</v>
      </c>
      <c r="O49" s="38"/>
      <c r="P49" s="45" t="s">
        <v>72</v>
      </c>
      <c r="Q49" s="38"/>
      <c r="R49" s="45">
        <f>MIN(Rules!$E$2,(MAX(H49/N49,N49/H49)))</f>
        <v>1.642857143</v>
      </c>
      <c r="S49" s="45">
        <f>VLOOKUP(B49,Rules!A:B,2,FALSE)</f>
        <v>40</v>
      </c>
      <c r="T49" s="38"/>
      <c r="U49" s="46">
        <f>1/(10^(-(E49+(IF(P49="Y",Rules!$I$2,0))-K49)/Rules!$E$12)+1)</f>
        <v>0.6304621012</v>
      </c>
      <c r="V49" s="47">
        <f t="shared" si="6"/>
        <v>24</v>
      </c>
      <c r="W49" s="47">
        <f t="shared" si="7"/>
        <v>-24</v>
      </c>
      <c r="X49" s="47"/>
      <c r="Y49" s="47"/>
      <c r="Z49" s="48"/>
      <c r="AA49" s="7">
        <f t="shared" ref="AA49:BL49" si="53">IF($D49=AA$1,$E49+$V49,(IF($J49=AA$1,$K49+$W49,AA48)))</f>
        <v>1535</v>
      </c>
      <c r="AB49" s="7">
        <f t="shared" si="53"/>
        <v>755</v>
      </c>
      <c r="AC49" s="7">
        <f t="shared" si="53"/>
        <v>1363</v>
      </c>
      <c r="AD49" s="7">
        <f t="shared" si="53"/>
        <v>40</v>
      </c>
      <c r="AE49" s="7">
        <f t="shared" si="53"/>
        <v>2064</v>
      </c>
      <c r="AF49" s="7">
        <f t="shared" si="53"/>
        <v>2147</v>
      </c>
      <c r="AG49" s="7">
        <f t="shared" si="53"/>
        <v>1134</v>
      </c>
      <c r="AH49" s="7">
        <f t="shared" si="53"/>
        <v>1006</v>
      </c>
      <c r="AI49" s="7">
        <f t="shared" si="53"/>
        <v>1240</v>
      </c>
      <c r="AJ49" s="7">
        <f t="shared" si="53"/>
        <v>1817</v>
      </c>
      <c r="AK49" s="7">
        <f t="shared" si="53"/>
        <v>432</v>
      </c>
      <c r="AL49" s="7">
        <f t="shared" si="53"/>
        <v>717</v>
      </c>
      <c r="AM49" s="7">
        <f t="shared" si="53"/>
        <v>2074</v>
      </c>
      <c r="AN49" s="7">
        <f t="shared" si="53"/>
        <v>1418</v>
      </c>
      <c r="AO49" s="7">
        <f t="shared" si="53"/>
        <v>1394</v>
      </c>
      <c r="AP49" s="7">
        <f t="shared" si="53"/>
        <v>2108</v>
      </c>
      <c r="AQ49" s="7">
        <f t="shared" si="53"/>
        <v>268</v>
      </c>
      <c r="AR49" s="7">
        <f t="shared" si="53"/>
        <v>1391</v>
      </c>
      <c r="AS49" s="7">
        <f t="shared" si="53"/>
        <v>390</v>
      </c>
      <c r="AT49" s="7">
        <f t="shared" si="53"/>
        <v>2355</v>
      </c>
      <c r="AU49" s="7">
        <f t="shared" si="53"/>
        <v>830</v>
      </c>
      <c r="AV49" s="7">
        <f t="shared" si="53"/>
        <v>380</v>
      </c>
      <c r="AW49" s="7">
        <f t="shared" si="53"/>
        <v>481</v>
      </c>
      <c r="AX49" s="7">
        <f t="shared" si="53"/>
        <v>924</v>
      </c>
      <c r="AY49" s="7">
        <f t="shared" si="53"/>
        <v>1113</v>
      </c>
      <c r="AZ49" s="7">
        <f t="shared" si="53"/>
        <v>610</v>
      </c>
      <c r="BA49" s="7">
        <f t="shared" si="53"/>
        <v>0</v>
      </c>
      <c r="BB49" s="7">
        <f t="shared" si="53"/>
        <v>1534</v>
      </c>
      <c r="BC49" s="7">
        <f t="shared" si="53"/>
        <v>858</v>
      </c>
      <c r="BD49" s="7">
        <f t="shared" si="53"/>
        <v>837</v>
      </c>
      <c r="BE49" s="7">
        <f t="shared" si="53"/>
        <v>638</v>
      </c>
      <c r="BF49" s="7">
        <f t="shared" si="53"/>
        <v>2019</v>
      </c>
      <c r="BG49" s="7">
        <f t="shared" si="53"/>
        <v>948</v>
      </c>
      <c r="BH49" s="7">
        <f t="shared" si="53"/>
        <v>299</v>
      </c>
      <c r="BI49" s="7">
        <f t="shared" si="53"/>
        <v>2006</v>
      </c>
      <c r="BJ49" s="7">
        <f t="shared" si="53"/>
        <v>1552</v>
      </c>
      <c r="BK49" s="7">
        <f t="shared" si="53"/>
        <v>1913</v>
      </c>
      <c r="BL49" s="7">
        <f t="shared" si="53"/>
        <v>844</v>
      </c>
    </row>
    <row r="50" ht="13.5" customHeight="1">
      <c r="A50" s="83">
        <v>44983.0</v>
      </c>
      <c r="B50" s="84" t="s">
        <v>71</v>
      </c>
      <c r="C50" s="38"/>
      <c r="D50" s="39" t="s">
        <v>44</v>
      </c>
      <c r="E50" s="40">
        <f t="shared" si="2"/>
        <v>837</v>
      </c>
      <c r="F50" s="41">
        <v>0.0</v>
      </c>
      <c r="G50" s="41">
        <v>11.0</v>
      </c>
      <c r="H50" s="42">
        <f t="shared" si="3"/>
        <v>11</v>
      </c>
      <c r="I50" s="38"/>
      <c r="J50" s="43" t="s">
        <v>42</v>
      </c>
      <c r="K50" s="40">
        <f t="shared" si="4"/>
        <v>948</v>
      </c>
      <c r="L50" s="44">
        <v>2.0</v>
      </c>
      <c r="M50" s="44">
        <v>15.0</v>
      </c>
      <c r="N50" s="42">
        <f t="shared" si="5"/>
        <v>21</v>
      </c>
      <c r="O50" s="38"/>
      <c r="P50" s="45" t="s">
        <v>72</v>
      </c>
      <c r="Q50" s="38"/>
      <c r="R50" s="45">
        <f>MIN(Rules!$E$2,(MAX(H50/N50,N50/H50)))</f>
        <v>1.909090909</v>
      </c>
      <c r="S50" s="45">
        <f>VLOOKUP(B50,Rules!A:B,2,FALSE)</f>
        <v>40</v>
      </c>
      <c r="T50" s="38"/>
      <c r="U50" s="46">
        <f>1/(10^(-(E50+(IF(P50="Y",Rules!$I$2,0))-K50)/Rules!$E$12)+1)</f>
        <v>0.5447801023</v>
      </c>
      <c r="V50" s="47">
        <f t="shared" si="6"/>
        <v>-42</v>
      </c>
      <c r="W50" s="47">
        <f t="shared" si="7"/>
        <v>42</v>
      </c>
      <c r="X50" s="47"/>
      <c r="Y50" s="47"/>
      <c r="Z50" s="48"/>
      <c r="AA50" s="7">
        <f t="shared" ref="AA50:BL50" si="54">IF($D50=AA$1,$E50+$V50,(IF($J50=AA$1,$K50+$W50,AA49)))</f>
        <v>1535</v>
      </c>
      <c r="AB50" s="7">
        <f t="shared" si="54"/>
        <v>755</v>
      </c>
      <c r="AC50" s="7">
        <f t="shared" si="54"/>
        <v>1363</v>
      </c>
      <c r="AD50" s="7">
        <f t="shared" si="54"/>
        <v>40</v>
      </c>
      <c r="AE50" s="7">
        <f t="shared" si="54"/>
        <v>2064</v>
      </c>
      <c r="AF50" s="7">
        <f t="shared" si="54"/>
        <v>2147</v>
      </c>
      <c r="AG50" s="7">
        <f t="shared" si="54"/>
        <v>1134</v>
      </c>
      <c r="AH50" s="7">
        <f t="shared" si="54"/>
        <v>1006</v>
      </c>
      <c r="AI50" s="7">
        <f t="shared" si="54"/>
        <v>1240</v>
      </c>
      <c r="AJ50" s="7">
        <f t="shared" si="54"/>
        <v>1817</v>
      </c>
      <c r="AK50" s="7">
        <f t="shared" si="54"/>
        <v>432</v>
      </c>
      <c r="AL50" s="7">
        <f t="shared" si="54"/>
        <v>717</v>
      </c>
      <c r="AM50" s="7">
        <f t="shared" si="54"/>
        <v>2074</v>
      </c>
      <c r="AN50" s="7">
        <f t="shared" si="54"/>
        <v>1418</v>
      </c>
      <c r="AO50" s="7">
        <f t="shared" si="54"/>
        <v>1394</v>
      </c>
      <c r="AP50" s="7">
        <f t="shared" si="54"/>
        <v>2108</v>
      </c>
      <c r="AQ50" s="7">
        <f t="shared" si="54"/>
        <v>268</v>
      </c>
      <c r="AR50" s="7">
        <f t="shared" si="54"/>
        <v>1391</v>
      </c>
      <c r="AS50" s="7">
        <f t="shared" si="54"/>
        <v>390</v>
      </c>
      <c r="AT50" s="7">
        <f t="shared" si="54"/>
        <v>2355</v>
      </c>
      <c r="AU50" s="7">
        <f t="shared" si="54"/>
        <v>830</v>
      </c>
      <c r="AV50" s="7">
        <f t="shared" si="54"/>
        <v>380</v>
      </c>
      <c r="AW50" s="7">
        <f t="shared" si="54"/>
        <v>481</v>
      </c>
      <c r="AX50" s="7">
        <f t="shared" si="54"/>
        <v>924</v>
      </c>
      <c r="AY50" s="7">
        <f t="shared" si="54"/>
        <v>1113</v>
      </c>
      <c r="AZ50" s="7">
        <f t="shared" si="54"/>
        <v>610</v>
      </c>
      <c r="BA50" s="7">
        <f t="shared" si="54"/>
        <v>0</v>
      </c>
      <c r="BB50" s="7">
        <f t="shared" si="54"/>
        <v>1534</v>
      </c>
      <c r="BC50" s="7">
        <f t="shared" si="54"/>
        <v>858</v>
      </c>
      <c r="BD50" s="7">
        <f t="shared" si="54"/>
        <v>795</v>
      </c>
      <c r="BE50" s="7">
        <f t="shared" si="54"/>
        <v>638</v>
      </c>
      <c r="BF50" s="7">
        <f t="shared" si="54"/>
        <v>2019</v>
      </c>
      <c r="BG50" s="7">
        <f t="shared" si="54"/>
        <v>990</v>
      </c>
      <c r="BH50" s="7">
        <f t="shared" si="54"/>
        <v>299</v>
      </c>
      <c r="BI50" s="7">
        <f t="shared" si="54"/>
        <v>2006</v>
      </c>
      <c r="BJ50" s="7">
        <f t="shared" si="54"/>
        <v>1552</v>
      </c>
      <c r="BK50" s="7">
        <f t="shared" si="54"/>
        <v>1913</v>
      </c>
      <c r="BL50" s="7">
        <f t="shared" si="54"/>
        <v>844</v>
      </c>
    </row>
    <row r="51" ht="13.5" customHeight="1">
      <c r="A51" s="83">
        <v>44983.0</v>
      </c>
      <c r="B51" s="84" t="s">
        <v>71</v>
      </c>
      <c r="C51" s="38"/>
      <c r="D51" s="39" t="s">
        <v>51</v>
      </c>
      <c r="E51" s="40">
        <f t="shared" si="2"/>
        <v>610</v>
      </c>
      <c r="F51" s="41">
        <v>1.0</v>
      </c>
      <c r="G51" s="41">
        <v>19.0</v>
      </c>
      <c r="H51" s="42">
        <f t="shared" si="3"/>
        <v>22</v>
      </c>
      <c r="I51" s="38"/>
      <c r="J51" s="43" t="s">
        <v>47</v>
      </c>
      <c r="K51" s="40">
        <f t="shared" si="4"/>
        <v>481</v>
      </c>
      <c r="L51" s="44">
        <v>1.0</v>
      </c>
      <c r="M51" s="44">
        <v>15.0</v>
      </c>
      <c r="N51" s="42">
        <f t="shared" si="5"/>
        <v>18</v>
      </c>
      <c r="O51" s="38"/>
      <c r="P51" s="45" t="s">
        <v>72</v>
      </c>
      <c r="Q51" s="38"/>
      <c r="R51" s="45">
        <f>MIN(Rules!$E$2,(MAX(H51/N51,N51/H51)))</f>
        <v>1.222222222</v>
      </c>
      <c r="S51" s="45">
        <f>VLOOKUP(B51,Rules!A:B,2,FALSE)</f>
        <v>40</v>
      </c>
      <c r="T51" s="38"/>
      <c r="U51" s="46">
        <f>1/(10^(-(E51+(IF(P51="Y",Rules!$I$2,0))-K51)/Rules!$E$12)+1)</f>
        <v>0.7832729465</v>
      </c>
      <c r="V51" s="47">
        <f t="shared" si="6"/>
        <v>11</v>
      </c>
      <c r="W51" s="47">
        <f t="shared" si="7"/>
        <v>-11</v>
      </c>
      <c r="X51" s="47"/>
      <c r="Y51" s="47"/>
      <c r="Z51" s="48"/>
      <c r="AA51" s="7">
        <f t="shared" ref="AA51:BL51" si="55">IF($D51=AA$1,$E51+$V51,(IF($J51=AA$1,$K51+$W51,AA50)))</f>
        <v>1535</v>
      </c>
      <c r="AB51" s="7">
        <f t="shared" si="55"/>
        <v>755</v>
      </c>
      <c r="AC51" s="7">
        <f t="shared" si="55"/>
        <v>1363</v>
      </c>
      <c r="AD51" s="7">
        <f t="shared" si="55"/>
        <v>40</v>
      </c>
      <c r="AE51" s="7">
        <f t="shared" si="55"/>
        <v>2064</v>
      </c>
      <c r="AF51" s="7">
        <f t="shared" si="55"/>
        <v>2147</v>
      </c>
      <c r="AG51" s="7">
        <f t="shared" si="55"/>
        <v>1134</v>
      </c>
      <c r="AH51" s="7">
        <f t="shared" si="55"/>
        <v>1006</v>
      </c>
      <c r="AI51" s="7">
        <f t="shared" si="55"/>
        <v>1240</v>
      </c>
      <c r="AJ51" s="7">
        <f t="shared" si="55"/>
        <v>1817</v>
      </c>
      <c r="AK51" s="7">
        <f t="shared" si="55"/>
        <v>432</v>
      </c>
      <c r="AL51" s="7">
        <f t="shared" si="55"/>
        <v>717</v>
      </c>
      <c r="AM51" s="7">
        <f t="shared" si="55"/>
        <v>2074</v>
      </c>
      <c r="AN51" s="7">
        <f t="shared" si="55"/>
        <v>1418</v>
      </c>
      <c r="AO51" s="7">
        <f t="shared" si="55"/>
        <v>1394</v>
      </c>
      <c r="AP51" s="7">
        <f t="shared" si="55"/>
        <v>2108</v>
      </c>
      <c r="AQ51" s="7">
        <f t="shared" si="55"/>
        <v>268</v>
      </c>
      <c r="AR51" s="7">
        <f t="shared" si="55"/>
        <v>1391</v>
      </c>
      <c r="AS51" s="7">
        <f t="shared" si="55"/>
        <v>390</v>
      </c>
      <c r="AT51" s="7">
        <f t="shared" si="55"/>
        <v>2355</v>
      </c>
      <c r="AU51" s="7">
        <f t="shared" si="55"/>
        <v>830</v>
      </c>
      <c r="AV51" s="7">
        <f t="shared" si="55"/>
        <v>380</v>
      </c>
      <c r="AW51" s="7">
        <f t="shared" si="55"/>
        <v>470</v>
      </c>
      <c r="AX51" s="7">
        <f t="shared" si="55"/>
        <v>924</v>
      </c>
      <c r="AY51" s="7">
        <f t="shared" si="55"/>
        <v>1113</v>
      </c>
      <c r="AZ51" s="7">
        <f t="shared" si="55"/>
        <v>621</v>
      </c>
      <c r="BA51" s="7">
        <f t="shared" si="55"/>
        <v>0</v>
      </c>
      <c r="BB51" s="7">
        <f t="shared" si="55"/>
        <v>1534</v>
      </c>
      <c r="BC51" s="7">
        <f t="shared" si="55"/>
        <v>858</v>
      </c>
      <c r="BD51" s="7">
        <f t="shared" si="55"/>
        <v>795</v>
      </c>
      <c r="BE51" s="7">
        <f t="shared" si="55"/>
        <v>638</v>
      </c>
      <c r="BF51" s="7">
        <f t="shared" si="55"/>
        <v>2019</v>
      </c>
      <c r="BG51" s="7">
        <f t="shared" si="55"/>
        <v>990</v>
      </c>
      <c r="BH51" s="7">
        <f t="shared" si="55"/>
        <v>299</v>
      </c>
      <c r="BI51" s="7">
        <f t="shared" si="55"/>
        <v>2006</v>
      </c>
      <c r="BJ51" s="7">
        <f t="shared" si="55"/>
        <v>1552</v>
      </c>
      <c r="BK51" s="7">
        <f t="shared" si="55"/>
        <v>1913</v>
      </c>
      <c r="BL51" s="7">
        <f t="shared" si="55"/>
        <v>844</v>
      </c>
    </row>
    <row r="52" ht="13.5" customHeight="1">
      <c r="A52" s="83">
        <v>44983.0</v>
      </c>
      <c r="B52" s="84" t="s">
        <v>71</v>
      </c>
      <c r="C52" s="38"/>
      <c r="D52" s="39" t="s">
        <v>43</v>
      </c>
      <c r="E52" s="40">
        <f t="shared" si="2"/>
        <v>755</v>
      </c>
      <c r="F52" s="41">
        <v>2.0</v>
      </c>
      <c r="G52" s="41">
        <v>16.0</v>
      </c>
      <c r="H52" s="42">
        <f t="shared" si="3"/>
        <v>22</v>
      </c>
      <c r="I52" s="38"/>
      <c r="J52" s="43" t="s">
        <v>39</v>
      </c>
      <c r="K52" s="40">
        <f t="shared" si="4"/>
        <v>924</v>
      </c>
      <c r="L52" s="44">
        <v>0.0</v>
      </c>
      <c r="M52" s="44">
        <v>21.0</v>
      </c>
      <c r="N52" s="42">
        <f t="shared" si="5"/>
        <v>21</v>
      </c>
      <c r="O52" s="38"/>
      <c r="P52" s="45" t="s">
        <v>72</v>
      </c>
      <c r="Q52" s="38"/>
      <c r="R52" s="45">
        <f>MIN(Rules!$E$2,(MAX(H52/N52,N52/H52)))</f>
        <v>1.047619048</v>
      </c>
      <c r="S52" s="45">
        <f>VLOOKUP(B52,Rules!A:B,2,FALSE)</f>
        <v>40</v>
      </c>
      <c r="T52" s="38"/>
      <c r="U52" s="46">
        <f>1/(10^(-(E52+(IF(P52="Y",Rules!$I$2,0))-K52)/Rules!$E$12)+1)</f>
        <v>0.4781393868</v>
      </c>
      <c r="V52" s="47">
        <f t="shared" si="6"/>
        <v>22</v>
      </c>
      <c r="W52" s="47">
        <f t="shared" si="7"/>
        <v>-22</v>
      </c>
      <c r="X52" s="47"/>
      <c r="Y52" s="47"/>
      <c r="Z52" s="48"/>
      <c r="AA52" s="7">
        <f t="shared" ref="AA52:BL52" si="56">IF($D52=AA$1,$E52+$V52,(IF($J52=AA$1,$K52+$W52,AA51)))</f>
        <v>1535</v>
      </c>
      <c r="AB52" s="7">
        <f t="shared" si="56"/>
        <v>777</v>
      </c>
      <c r="AC52" s="7">
        <f t="shared" si="56"/>
        <v>1363</v>
      </c>
      <c r="AD52" s="7">
        <f t="shared" si="56"/>
        <v>40</v>
      </c>
      <c r="AE52" s="7">
        <f t="shared" si="56"/>
        <v>2064</v>
      </c>
      <c r="AF52" s="7">
        <f t="shared" si="56"/>
        <v>2147</v>
      </c>
      <c r="AG52" s="7">
        <f t="shared" si="56"/>
        <v>1134</v>
      </c>
      <c r="AH52" s="7">
        <f t="shared" si="56"/>
        <v>1006</v>
      </c>
      <c r="AI52" s="7">
        <f t="shared" si="56"/>
        <v>1240</v>
      </c>
      <c r="AJ52" s="7">
        <f t="shared" si="56"/>
        <v>1817</v>
      </c>
      <c r="AK52" s="7">
        <f t="shared" si="56"/>
        <v>432</v>
      </c>
      <c r="AL52" s="7">
        <f t="shared" si="56"/>
        <v>717</v>
      </c>
      <c r="AM52" s="7">
        <f t="shared" si="56"/>
        <v>2074</v>
      </c>
      <c r="AN52" s="7">
        <f t="shared" si="56"/>
        <v>1418</v>
      </c>
      <c r="AO52" s="7">
        <f t="shared" si="56"/>
        <v>1394</v>
      </c>
      <c r="AP52" s="7">
        <f t="shared" si="56"/>
        <v>2108</v>
      </c>
      <c r="AQ52" s="7">
        <f t="shared" si="56"/>
        <v>268</v>
      </c>
      <c r="AR52" s="7">
        <f t="shared" si="56"/>
        <v>1391</v>
      </c>
      <c r="AS52" s="7">
        <f t="shared" si="56"/>
        <v>390</v>
      </c>
      <c r="AT52" s="7">
        <f t="shared" si="56"/>
        <v>2355</v>
      </c>
      <c r="AU52" s="7">
        <f t="shared" si="56"/>
        <v>830</v>
      </c>
      <c r="AV52" s="7">
        <f t="shared" si="56"/>
        <v>380</v>
      </c>
      <c r="AW52" s="7">
        <f t="shared" si="56"/>
        <v>470</v>
      </c>
      <c r="AX52" s="7">
        <f t="shared" si="56"/>
        <v>902</v>
      </c>
      <c r="AY52" s="7">
        <f t="shared" si="56"/>
        <v>1113</v>
      </c>
      <c r="AZ52" s="7">
        <f t="shared" si="56"/>
        <v>621</v>
      </c>
      <c r="BA52" s="7">
        <f t="shared" si="56"/>
        <v>0</v>
      </c>
      <c r="BB52" s="7">
        <f t="shared" si="56"/>
        <v>1534</v>
      </c>
      <c r="BC52" s="7">
        <f t="shared" si="56"/>
        <v>858</v>
      </c>
      <c r="BD52" s="7">
        <f t="shared" si="56"/>
        <v>795</v>
      </c>
      <c r="BE52" s="7">
        <f t="shared" si="56"/>
        <v>638</v>
      </c>
      <c r="BF52" s="7">
        <f t="shared" si="56"/>
        <v>2019</v>
      </c>
      <c r="BG52" s="7">
        <f t="shared" si="56"/>
        <v>990</v>
      </c>
      <c r="BH52" s="7">
        <f t="shared" si="56"/>
        <v>299</v>
      </c>
      <c r="BI52" s="7">
        <f t="shared" si="56"/>
        <v>2006</v>
      </c>
      <c r="BJ52" s="7">
        <f t="shared" si="56"/>
        <v>1552</v>
      </c>
      <c r="BK52" s="7">
        <f t="shared" si="56"/>
        <v>1913</v>
      </c>
      <c r="BL52" s="7">
        <f t="shared" si="56"/>
        <v>844</v>
      </c>
    </row>
    <row r="53" ht="13.5" customHeight="1">
      <c r="A53" s="83">
        <v>44983.0</v>
      </c>
      <c r="B53" s="84" t="s">
        <v>71</v>
      </c>
      <c r="C53" s="38"/>
      <c r="D53" s="39" t="s">
        <v>48</v>
      </c>
      <c r="E53" s="40">
        <f t="shared" si="2"/>
        <v>432</v>
      </c>
      <c r="F53" s="41">
        <v>1.0</v>
      </c>
      <c r="G53" s="41">
        <v>14.0</v>
      </c>
      <c r="H53" s="42">
        <f t="shared" si="3"/>
        <v>17</v>
      </c>
      <c r="I53" s="38"/>
      <c r="J53" s="43" t="s">
        <v>41</v>
      </c>
      <c r="K53" s="40">
        <f t="shared" si="4"/>
        <v>858</v>
      </c>
      <c r="L53" s="44">
        <v>1.0</v>
      </c>
      <c r="M53" s="44">
        <v>14.0</v>
      </c>
      <c r="N53" s="42">
        <f t="shared" si="5"/>
        <v>17</v>
      </c>
      <c r="O53" s="38"/>
      <c r="P53" s="45" t="s">
        <v>72</v>
      </c>
      <c r="Q53" s="38"/>
      <c r="R53" s="45">
        <f>MIN(Rules!$E$2,(MAX(H53/N53,N53/H53)))</f>
        <v>1</v>
      </c>
      <c r="S53" s="45">
        <f>VLOOKUP(B53,Rules!A:B,2,FALSE)</f>
        <v>40</v>
      </c>
      <c r="T53" s="38"/>
      <c r="U53" s="46">
        <f>1/(10^(-(E53+(IF(P53="Y",Rules!$I$2,0))-K53)/Rules!$E$12)+1)</f>
        <v>0.2190815022</v>
      </c>
      <c r="V53" s="47">
        <f t="shared" si="6"/>
        <v>11</v>
      </c>
      <c r="W53" s="47">
        <f t="shared" si="7"/>
        <v>-11</v>
      </c>
      <c r="X53" s="47"/>
      <c r="Y53" s="47"/>
      <c r="Z53" s="48"/>
      <c r="AA53" s="7">
        <f t="shared" ref="AA53:BL53" si="57">IF($D53=AA$1,$E53+$V53,(IF($J53=AA$1,$K53+$W53,AA52)))</f>
        <v>1535</v>
      </c>
      <c r="AB53" s="7">
        <f t="shared" si="57"/>
        <v>777</v>
      </c>
      <c r="AC53" s="7">
        <f t="shared" si="57"/>
        <v>1363</v>
      </c>
      <c r="AD53" s="7">
        <f t="shared" si="57"/>
        <v>40</v>
      </c>
      <c r="AE53" s="7">
        <f t="shared" si="57"/>
        <v>2064</v>
      </c>
      <c r="AF53" s="7">
        <f t="shared" si="57"/>
        <v>2147</v>
      </c>
      <c r="AG53" s="7">
        <f t="shared" si="57"/>
        <v>1134</v>
      </c>
      <c r="AH53" s="7">
        <f t="shared" si="57"/>
        <v>1006</v>
      </c>
      <c r="AI53" s="7">
        <f t="shared" si="57"/>
        <v>1240</v>
      </c>
      <c r="AJ53" s="7">
        <f t="shared" si="57"/>
        <v>1817</v>
      </c>
      <c r="AK53" s="7">
        <f t="shared" si="57"/>
        <v>443</v>
      </c>
      <c r="AL53" s="7">
        <f t="shared" si="57"/>
        <v>717</v>
      </c>
      <c r="AM53" s="7">
        <f t="shared" si="57"/>
        <v>2074</v>
      </c>
      <c r="AN53" s="7">
        <f t="shared" si="57"/>
        <v>1418</v>
      </c>
      <c r="AO53" s="7">
        <f t="shared" si="57"/>
        <v>1394</v>
      </c>
      <c r="AP53" s="7">
        <f t="shared" si="57"/>
        <v>2108</v>
      </c>
      <c r="AQ53" s="7">
        <f t="shared" si="57"/>
        <v>268</v>
      </c>
      <c r="AR53" s="7">
        <f t="shared" si="57"/>
        <v>1391</v>
      </c>
      <c r="AS53" s="7">
        <f t="shared" si="57"/>
        <v>390</v>
      </c>
      <c r="AT53" s="7">
        <f t="shared" si="57"/>
        <v>2355</v>
      </c>
      <c r="AU53" s="7">
        <f t="shared" si="57"/>
        <v>830</v>
      </c>
      <c r="AV53" s="7">
        <f t="shared" si="57"/>
        <v>380</v>
      </c>
      <c r="AW53" s="7">
        <f t="shared" si="57"/>
        <v>470</v>
      </c>
      <c r="AX53" s="7">
        <f t="shared" si="57"/>
        <v>902</v>
      </c>
      <c r="AY53" s="7">
        <f t="shared" si="57"/>
        <v>1113</v>
      </c>
      <c r="AZ53" s="7">
        <f t="shared" si="57"/>
        <v>621</v>
      </c>
      <c r="BA53" s="7">
        <f t="shared" si="57"/>
        <v>0</v>
      </c>
      <c r="BB53" s="7">
        <f t="shared" si="57"/>
        <v>1534</v>
      </c>
      <c r="BC53" s="7">
        <f t="shared" si="57"/>
        <v>847</v>
      </c>
      <c r="BD53" s="7">
        <f t="shared" si="57"/>
        <v>795</v>
      </c>
      <c r="BE53" s="7">
        <f t="shared" si="57"/>
        <v>638</v>
      </c>
      <c r="BF53" s="7">
        <f t="shared" si="57"/>
        <v>2019</v>
      </c>
      <c r="BG53" s="7">
        <f t="shared" si="57"/>
        <v>990</v>
      </c>
      <c r="BH53" s="7">
        <f t="shared" si="57"/>
        <v>299</v>
      </c>
      <c r="BI53" s="7">
        <f t="shared" si="57"/>
        <v>2006</v>
      </c>
      <c r="BJ53" s="7">
        <f t="shared" si="57"/>
        <v>1552</v>
      </c>
      <c r="BK53" s="7">
        <f t="shared" si="57"/>
        <v>1913</v>
      </c>
      <c r="BL53" s="7">
        <f t="shared" si="57"/>
        <v>844</v>
      </c>
    </row>
    <row r="54" ht="13.5" customHeight="1">
      <c r="A54" s="83">
        <v>44996.0</v>
      </c>
      <c r="B54" s="84" t="s">
        <v>71</v>
      </c>
      <c r="C54" s="38"/>
      <c r="D54" s="39" t="s">
        <v>18</v>
      </c>
      <c r="E54" s="40">
        <f t="shared" si="2"/>
        <v>2019</v>
      </c>
      <c r="F54" s="41">
        <v>4.0</v>
      </c>
      <c r="G54" s="41">
        <v>23.0</v>
      </c>
      <c r="H54" s="42">
        <f t="shared" si="3"/>
        <v>35</v>
      </c>
      <c r="I54" s="38"/>
      <c r="J54" s="43" t="s">
        <v>25</v>
      </c>
      <c r="K54" s="40">
        <f t="shared" si="4"/>
        <v>2006</v>
      </c>
      <c r="L54" s="44">
        <v>0.0</v>
      </c>
      <c r="M54" s="44">
        <v>25.0</v>
      </c>
      <c r="N54" s="42">
        <f t="shared" si="5"/>
        <v>25</v>
      </c>
      <c r="O54" s="38"/>
      <c r="P54" s="45" t="s">
        <v>72</v>
      </c>
      <c r="Q54" s="38"/>
      <c r="R54" s="45">
        <f>MIN(Rules!$E$2,(MAX(H54/N54,N54/H54)))</f>
        <v>1.4</v>
      </c>
      <c r="S54" s="45">
        <f>VLOOKUP(B54,Rules!A:B,2,FALSE)</f>
        <v>40</v>
      </c>
      <c r="T54" s="38"/>
      <c r="U54" s="46">
        <f>1/(10^(-(E54+(IF(P54="Y",Rules!$I$2,0))-K54)/Rules!$E$12)+1)</f>
        <v>0.6793187329</v>
      </c>
      <c r="V54" s="47">
        <f t="shared" si="6"/>
        <v>18</v>
      </c>
      <c r="W54" s="47">
        <f t="shared" si="7"/>
        <v>-18</v>
      </c>
      <c r="X54" s="47"/>
      <c r="Y54" s="47"/>
      <c r="Z54" s="48"/>
      <c r="AA54" s="7">
        <f t="shared" ref="AA54:BL54" si="58">IF($D54=AA$1,$E54+$V54,(IF($J54=AA$1,$K54+$W54,AA53)))</f>
        <v>1535</v>
      </c>
      <c r="AB54" s="7">
        <f t="shared" si="58"/>
        <v>777</v>
      </c>
      <c r="AC54" s="7">
        <f t="shared" si="58"/>
        <v>1363</v>
      </c>
      <c r="AD54" s="7">
        <f t="shared" si="58"/>
        <v>40</v>
      </c>
      <c r="AE54" s="7">
        <f t="shared" si="58"/>
        <v>2064</v>
      </c>
      <c r="AF54" s="7">
        <f t="shared" si="58"/>
        <v>2147</v>
      </c>
      <c r="AG54" s="7">
        <f t="shared" si="58"/>
        <v>1134</v>
      </c>
      <c r="AH54" s="7">
        <f t="shared" si="58"/>
        <v>1006</v>
      </c>
      <c r="AI54" s="7">
        <f t="shared" si="58"/>
        <v>1240</v>
      </c>
      <c r="AJ54" s="7">
        <f t="shared" si="58"/>
        <v>1817</v>
      </c>
      <c r="AK54" s="7">
        <f t="shared" si="58"/>
        <v>443</v>
      </c>
      <c r="AL54" s="7">
        <f t="shared" si="58"/>
        <v>717</v>
      </c>
      <c r="AM54" s="7">
        <f t="shared" si="58"/>
        <v>2074</v>
      </c>
      <c r="AN54" s="7">
        <f t="shared" si="58"/>
        <v>1418</v>
      </c>
      <c r="AO54" s="7">
        <f t="shared" si="58"/>
        <v>1394</v>
      </c>
      <c r="AP54" s="7">
        <f t="shared" si="58"/>
        <v>2108</v>
      </c>
      <c r="AQ54" s="7">
        <f t="shared" si="58"/>
        <v>268</v>
      </c>
      <c r="AR54" s="7">
        <f t="shared" si="58"/>
        <v>1391</v>
      </c>
      <c r="AS54" s="7">
        <f t="shared" si="58"/>
        <v>390</v>
      </c>
      <c r="AT54" s="7">
        <f t="shared" si="58"/>
        <v>2355</v>
      </c>
      <c r="AU54" s="7">
        <f t="shared" si="58"/>
        <v>830</v>
      </c>
      <c r="AV54" s="7">
        <f t="shared" si="58"/>
        <v>380</v>
      </c>
      <c r="AW54" s="7">
        <f t="shared" si="58"/>
        <v>470</v>
      </c>
      <c r="AX54" s="7">
        <f t="shared" si="58"/>
        <v>902</v>
      </c>
      <c r="AY54" s="7">
        <f t="shared" si="58"/>
        <v>1113</v>
      </c>
      <c r="AZ54" s="7">
        <f t="shared" si="58"/>
        <v>621</v>
      </c>
      <c r="BA54" s="7">
        <f t="shared" si="58"/>
        <v>0</v>
      </c>
      <c r="BB54" s="7">
        <f t="shared" si="58"/>
        <v>1534</v>
      </c>
      <c r="BC54" s="7">
        <f t="shared" si="58"/>
        <v>847</v>
      </c>
      <c r="BD54" s="7">
        <f t="shared" si="58"/>
        <v>795</v>
      </c>
      <c r="BE54" s="7">
        <f t="shared" si="58"/>
        <v>638</v>
      </c>
      <c r="BF54" s="7">
        <f t="shared" si="58"/>
        <v>2037</v>
      </c>
      <c r="BG54" s="7">
        <f t="shared" si="58"/>
        <v>990</v>
      </c>
      <c r="BH54" s="7">
        <f t="shared" si="58"/>
        <v>299</v>
      </c>
      <c r="BI54" s="7">
        <f t="shared" si="58"/>
        <v>1988</v>
      </c>
      <c r="BJ54" s="7">
        <f t="shared" si="58"/>
        <v>1552</v>
      </c>
      <c r="BK54" s="7">
        <f t="shared" si="58"/>
        <v>1913</v>
      </c>
      <c r="BL54" s="7">
        <f t="shared" si="58"/>
        <v>844</v>
      </c>
    </row>
    <row r="55" ht="13.5" customHeight="1">
      <c r="A55" s="83">
        <v>44996.0</v>
      </c>
      <c r="B55" s="84" t="s">
        <v>71</v>
      </c>
      <c r="C55" s="38"/>
      <c r="D55" s="39" t="s">
        <v>29</v>
      </c>
      <c r="E55" s="40">
        <f t="shared" si="2"/>
        <v>1394</v>
      </c>
      <c r="F55" s="41">
        <v>2.0</v>
      </c>
      <c r="G55" s="41">
        <v>20.0</v>
      </c>
      <c r="H55" s="42">
        <f t="shared" si="3"/>
        <v>26</v>
      </c>
      <c r="I55" s="38"/>
      <c r="J55" s="43" t="s">
        <v>34</v>
      </c>
      <c r="K55" s="40">
        <f t="shared" si="4"/>
        <v>1418</v>
      </c>
      <c r="L55" s="44">
        <v>0.0</v>
      </c>
      <c r="M55" s="44">
        <v>21.0</v>
      </c>
      <c r="N55" s="42">
        <f t="shared" si="5"/>
        <v>21</v>
      </c>
      <c r="O55" s="38"/>
      <c r="P55" s="45" t="s">
        <v>72</v>
      </c>
      <c r="Q55" s="38"/>
      <c r="R55" s="45">
        <f>MIN(Rules!$E$2,(MAX(H55/N55,N55/H55)))</f>
        <v>1.238095238</v>
      </c>
      <c r="S55" s="45">
        <f>VLOOKUP(B55,Rules!A:B,2,FALSE)</f>
        <v>40</v>
      </c>
      <c r="T55" s="38"/>
      <c r="U55" s="46">
        <f>1/(10^(-(E55+(IF(P55="Y",Rules!$I$2,0))-K55)/Rules!$E$12)+1)</f>
        <v>0.6411252614</v>
      </c>
      <c r="V55" s="47">
        <f t="shared" si="6"/>
        <v>18</v>
      </c>
      <c r="W55" s="47">
        <f t="shared" si="7"/>
        <v>-18</v>
      </c>
      <c r="X55" s="47"/>
      <c r="Y55" s="47"/>
      <c r="Z55" s="48"/>
      <c r="AA55" s="7">
        <f t="shared" ref="AA55:BL55" si="59">IF($D55=AA$1,$E55+$V55,(IF($J55=AA$1,$K55+$W55,AA54)))</f>
        <v>1535</v>
      </c>
      <c r="AB55" s="7">
        <f t="shared" si="59"/>
        <v>777</v>
      </c>
      <c r="AC55" s="7">
        <f t="shared" si="59"/>
        <v>1363</v>
      </c>
      <c r="AD55" s="7">
        <f t="shared" si="59"/>
        <v>40</v>
      </c>
      <c r="AE55" s="7">
        <f t="shared" si="59"/>
        <v>2064</v>
      </c>
      <c r="AF55" s="7">
        <f t="shared" si="59"/>
        <v>2147</v>
      </c>
      <c r="AG55" s="7">
        <f t="shared" si="59"/>
        <v>1134</v>
      </c>
      <c r="AH55" s="7">
        <f t="shared" si="59"/>
        <v>1006</v>
      </c>
      <c r="AI55" s="7">
        <f t="shared" si="59"/>
        <v>1240</v>
      </c>
      <c r="AJ55" s="7">
        <f t="shared" si="59"/>
        <v>1817</v>
      </c>
      <c r="AK55" s="7">
        <f t="shared" si="59"/>
        <v>443</v>
      </c>
      <c r="AL55" s="7">
        <f t="shared" si="59"/>
        <v>717</v>
      </c>
      <c r="AM55" s="7">
        <f t="shared" si="59"/>
        <v>2074</v>
      </c>
      <c r="AN55" s="7">
        <f t="shared" si="59"/>
        <v>1400</v>
      </c>
      <c r="AO55" s="7">
        <f t="shared" si="59"/>
        <v>1412</v>
      </c>
      <c r="AP55" s="7">
        <f t="shared" si="59"/>
        <v>2108</v>
      </c>
      <c r="AQ55" s="7">
        <f t="shared" si="59"/>
        <v>268</v>
      </c>
      <c r="AR55" s="7">
        <f t="shared" si="59"/>
        <v>1391</v>
      </c>
      <c r="AS55" s="7">
        <f t="shared" si="59"/>
        <v>390</v>
      </c>
      <c r="AT55" s="7">
        <f t="shared" si="59"/>
        <v>2355</v>
      </c>
      <c r="AU55" s="7">
        <f t="shared" si="59"/>
        <v>830</v>
      </c>
      <c r="AV55" s="7">
        <f t="shared" si="59"/>
        <v>380</v>
      </c>
      <c r="AW55" s="7">
        <f t="shared" si="59"/>
        <v>470</v>
      </c>
      <c r="AX55" s="7">
        <f t="shared" si="59"/>
        <v>902</v>
      </c>
      <c r="AY55" s="7">
        <f t="shared" si="59"/>
        <v>1113</v>
      </c>
      <c r="AZ55" s="7">
        <f t="shared" si="59"/>
        <v>621</v>
      </c>
      <c r="BA55" s="7">
        <f t="shared" si="59"/>
        <v>0</v>
      </c>
      <c r="BB55" s="7">
        <f t="shared" si="59"/>
        <v>1534</v>
      </c>
      <c r="BC55" s="7">
        <f t="shared" si="59"/>
        <v>847</v>
      </c>
      <c r="BD55" s="7">
        <f t="shared" si="59"/>
        <v>795</v>
      </c>
      <c r="BE55" s="7">
        <f t="shared" si="59"/>
        <v>638</v>
      </c>
      <c r="BF55" s="7">
        <f t="shared" si="59"/>
        <v>2037</v>
      </c>
      <c r="BG55" s="7">
        <f t="shared" si="59"/>
        <v>990</v>
      </c>
      <c r="BH55" s="7">
        <f t="shared" si="59"/>
        <v>299</v>
      </c>
      <c r="BI55" s="7">
        <f t="shared" si="59"/>
        <v>1988</v>
      </c>
      <c r="BJ55" s="7">
        <f t="shared" si="59"/>
        <v>1552</v>
      </c>
      <c r="BK55" s="7">
        <f t="shared" si="59"/>
        <v>1913</v>
      </c>
      <c r="BL55" s="7">
        <f t="shared" si="59"/>
        <v>844</v>
      </c>
    </row>
    <row r="56" ht="13.5" customHeight="1">
      <c r="A56" s="83">
        <v>44996.0</v>
      </c>
      <c r="B56" s="84" t="s">
        <v>71</v>
      </c>
      <c r="C56" s="38"/>
      <c r="D56" s="39" t="s">
        <v>27</v>
      </c>
      <c r="E56" s="40">
        <f t="shared" si="2"/>
        <v>1534</v>
      </c>
      <c r="F56" s="41">
        <v>1.0</v>
      </c>
      <c r="G56" s="41">
        <v>19.0</v>
      </c>
      <c r="H56" s="42">
        <f t="shared" si="3"/>
        <v>22</v>
      </c>
      <c r="I56" s="38"/>
      <c r="J56" s="43" t="s">
        <v>28</v>
      </c>
      <c r="K56" s="40">
        <f t="shared" si="4"/>
        <v>1363</v>
      </c>
      <c r="L56" s="44">
        <v>1.0</v>
      </c>
      <c r="M56" s="44">
        <v>12.0</v>
      </c>
      <c r="N56" s="42">
        <f t="shared" si="5"/>
        <v>15</v>
      </c>
      <c r="O56" s="38"/>
      <c r="P56" s="45" t="s">
        <v>72</v>
      </c>
      <c r="Q56" s="38"/>
      <c r="R56" s="45">
        <f>MIN(Rules!$E$2,(MAX(H56/N56,N56/H56)))</f>
        <v>1.466666667</v>
      </c>
      <c r="S56" s="45">
        <f>VLOOKUP(B56,Rules!A:B,2,FALSE)</f>
        <v>40</v>
      </c>
      <c r="T56" s="38"/>
      <c r="U56" s="46">
        <f>1/(10^(-(E56+(IF(P56="Y",Rules!$I$2,0))-K56)/Rules!$E$12)+1)</f>
        <v>0.8143095641</v>
      </c>
      <c r="V56" s="47">
        <f t="shared" si="6"/>
        <v>11</v>
      </c>
      <c r="W56" s="47">
        <f t="shared" si="7"/>
        <v>-11</v>
      </c>
      <c r="X56" s="47"/>
      <c r="Y56" s="47"/>
      <c r="Z56" s="48"/>
      <c r="AA56" s="7">
        <f t="shared" ref="AA56:BL56" si="60">IF($D56=AA$1,$E56+$V56,(IF($J56=AA$1,$K56+$W56,AA55)))</f>
        <v>1535</v>
      </c>
      <c r="AB56" s="7">
        <f t="shared" si="60"/>
        <v>777</v>
      </c>
      <c r="AC56" s="7">
        <f t="shared" si="60"/>
        <v>1352</v>
      </c>
      <c r="AD56" s="7">
        <f t="shared" si="60"/>
        <v>40</v>
      </c>
      <c r="AE56" s="7">
        <f t="shared" si="60"/>
        <v>2064</v>
      </c>
      <c r="AF56" s="7">
        <f t="shared" si="60"/>
        <v>2147</v>
      </c>
      <c r="AG56" s="7">
        <f t="shared" si="60"/>
        <v>1134</v>
      </c>
      <c r="AH56" s="7">
        <f t="shared" si="60"/>
        <v>1006</v>
      </c>
      <c r="AI56" s="7">
        <f t="shared" si="60"/>
        <v>1240</v>
      </c>
      <c r="AJ56" s="7">
        <f t="shared" si="60"/>
        <v>1817</v>
      </c>
      <c r="AK56" s="7">
        <f t="shared" si="60"/>
        <v>443</v>
      </c>
      <c r="AL56" s="7">
        <f t="shared" si="60"/>
        <v>717</v>
      </c>
      <c r="AM56" s="7">
        <f t="shared" si="60"/>
        <v>2074</v>
      </c>
      <c r="AN56" s="7">
        <f t="shared" si="60"/>
        <v>1400</v>
      </c>
      <c r="AO56" s="7">
        <f t="shared" si="60"/>
        <v>1412</v>
      </c>
      <c r="AP56" s="7">
        <f t="shared" si="60"/>
        <v>2108</v>
      </c>
      <c r="AQ56" s="7">
        <f t="shared" si="60"/>
        <v>268</v>
      </c>
      <c r="AR56" s="7">
        <f t="shared" si="60"/>
        <v>1391</v>
      </c>
      <c r="AS56" s="7">
        <f t="shared" si="60"/>
        <v>390</v>
      </c>
      <c r="AT56" s="7">
        <f t="shared" si="60"/>
        <v>2355</v>
      </c>
      <c r="AU56" s="7">
        <f t="shared" si="60"/>
        <v>830</v>
      </c>
      <c r="AV56" s="7">
        <f t="shared" si="60"/>
        <v>380</v>
      </c>
      <c r="AW56" s="7">
        <f t="shared" si="60"/>
        <v>470</v>
      </c>
      <c r="AX56" s="7">
        <f t="shared" si="60"/>
        <v>902</v>
      </c>
      <c r="AY56" s="7">
        <f t="shared" si="60"/>
        <v>1113</v>
      </c>
      <c r="AZ56" s="7">
        <f t="shared" si="60"/>
        <v>621</v>
      </c>
      <c r="BA56" s="7">
        <f t="shared" si="60"/>
        <v>0</v>
      </c>
      <c r="BB56" s="7">
        <f t="shared" si="60"/>
        <v>1545</v>
      </c>
      <c r="BC56" s="7">
        <f t="shared" si="60"/>
        <v>847</v>
      </c>
      <c r="BD56" s="7">
        <f t="shared" si="60"/>
        <v>795</v>
      </c>
      <c r="BE56" s="7">
        <f t="shared" si="60"/>
        <v>638</v>
      </c>
      <c r="BF56" s="7">
        <f t="shared" si="60"/>
        <v>2037</v>
      </c>
      <c r="BG56" s="7">
        <f t="shared" si="60"/>
        <v>990</v>
      </c>
      <c r="BH56" s="7">
        <f t="shared" si="60"/>
        <v>299</v>
      </c>
      <c r="BI56" s="7">
        <f t="shared" si="60"/>
        <v>1988</v>
      </c>
      <c r="BJ56" s="7">
        <f t="shared" si="60"/>
        <v>1552</v>
      </c>
      <c r="BK56" s="7">
        <f t="shared" si="60"/>
        <v>1913</v>
      </c>
      <c r="BL56" s="7">
        <f t="shared" si="60"/>
        <v>844</v>
      </c>
    </row>
    <row r="57" ht="13.5" customHeight="1">
      <c r="A57" s="83">
        <v>44996.0</v>
      </c>
      <c r="B57" s="84" t="s">
        <v>71</v>
      </c>
      <c r="C57" s="38"/>
      <c r="D57" s="39" t="s">
        <v>36</v>
      </c>
      <c r="E57" s="40">
        <f t="shared" si="2"/>
        <v>830</v>
      </c>
      <c r="F57" s="41">
        <v>5.0</v>
      </c>
      <c r="G57" s="41">
        <v>16.0</v>
      </c>
      <c r="H57" s="42">
        <f t="shared" si="3"/>
        <v>31</v>
      </c>
      <c r="I57" s="38"/>
      <c r="J57" s="43" t="s">
        <v>44</v>
      </c>
      <c r="K57" s="40">
        <f t="shared" si="4"/>
        <v>795</v>
      </c>
      <c r="L57" s="44">
        <v>2.0</v>
      </c>
      <c r="M57" s="44">
        <v>20.0</v>
      </c>
      <c r="N57" s="42">
        <f t="shared" si="5"/>
        <v>26</v>
      </c>
      <c r="O57" s="38"/>
      <c r="P57" s="45" t="s">
        <v>72</v>
      </c>
      <c r="Q57" s="38"/>
      <c r="R57" s="45">
        <f>MIN(Rules!$E$2,(MAX(H57/N57,N57/H57)))</f>
        <v>1.192307692</v>
      </c>
      <c r="S57" s="45">
        <f>VLOOKUP(B57,Rules!A:B,2,FALSE)</f>
        <v>40</v>
      </c>
      <c r="T57" s="38"/>
      <c r="U57" s="46">
        <f>1/(10^(-(E57+(IF(P57="Y",Rules!$I$2,0))-K57)/Rules!$E$12)+1)</f>
        <v>0.7009773986</v>
      </c>
      <c r="V57" s="47">
        <f t="shared" si="6"/>
        <v>14</v>
      </c>
      <c r="W57" s="47">
        <f t="shared" si="7"/>
        <v>-14</v>
      </c>
      <c r="X57" s="47"/>
      <c r="Y57" s="47"/>
      <c r="Z57" s="48"/>
      <c r="AA57" s="7">
        <f t="shared" ref="AA57:BL57" si="61">IF($D57=AA$1,$E57+$V57,(IF($J57=AA$1,$K57+$W57,AA56)))</f>
        <v>1535</v>
      </c>
      <c r="AB57" s="7">
        <f t="shared" si="61"/>
        <v>777</v>
      </c>
      <c r="AC57" s="7">
        <f t="shared" si="61"/>
        <v>1352</v>
      </c>
      <c r="AD57" s="7">
        <f t="shared" si="61"/>
        <v>40</v>
      </c>
      <c r="AE57" s="7">
        <f t="shared" si="61"/>
        <v>2064</v>
      </c>
      <c r="AF57" s="7">
        <f t="shared" si="61"/>
        <v>2147</v>
      </c>
      <c r="AG57" s="7">
        <f t="shared" si="61"/>
        <v>1134</v>
      </c>
      <c r="AH57" s="7">
        <f t="shared" si="61"/>
        <v>1006</v>
      </c>
      <c r="AI57" s="7">
        <f t="shared" si="61"/>
        <v>1240</v>
      </c>
      <c r="AJ57" s="7">
        <f t="shared" si="61"/>
        <v>1817</v>
      </c>
      <c r="AK57" s="7">
        <f t="shared" si="61"/>
        <v>443</v>
      </c>
      <c r="AL57" s="7">
        <f t="shared" si="61"/>
        <v>717</v>
      </c>
      <c r="AM57" s="7">
        <f t="shared" si="61"/>
        <v>2074</v>
      </c>
      <c r="AN57" s="7">
        <f t="shared" si="61"/>
        <v>1400</v>
      </c>
      <c r="AO57" s="7">
        <f t="shared" si="61"/>
        <v>1412</v>
      </c>
      <c r="AP57" s="7">
        <f t="shared" si="61"/>
        <v>2108</v>
      </c>
      <c r="AQ57" s="7">
        <f t="shared" si="61"/>
        <v>268</v>
      </c>
      <c r="AR57" s="7">
        <f t="shared" si="61"/>
        <v>1391</v>
      </c>
      <c r="AS57" s="7">
        <f t="shared" si="61"/>
        <v>390</v>
      </c>
      <c r="AT57" s="7">
        <f t="shared" si="61"/>
        <v>2355</v>
      </c>
      <c r="AU57" s="7">
        <f t="shared" si="61"/>
        <v>844</v>
      </c>
      <c r="AV57" s="7">
        <f t="shared" si="61"/>
        <v>380</v>
      </c>
      <c r="AW57" s="7">
        <f t="shared" si="61"/>
        <v>470</v>
      </c>
      <c r="AX57" s="7">
        <f t="shared" si="61"/>
        <v>902</v>
      </c>
      <c r="AY57" s="7">
        <f t="shared" si="61"/>
        <v>1113</v>
      </c>
      <c r="AZ57" s="7">
        <f t="shared" si="61"/>
        <v>621</v>
      </c>
      <c r="BA57" s="7">
        <f t="shared" si="61"/>
        <v>0</v>
      </c>
      <c r="BB57" s="7">
        <f t="shared" si="61"/>
        <v>1545</v>
      </c>
      <c r="BC57" s="7">
        <f t="shared" si="61"/>
        <v>847</v>
      </c>
      <c r="BD57" s="7">
        <f t="shared" si="61"/>
        <v>781</v>
      </c>
      <c r="BE57" s="7">
        <f t="shared" si="61"/>
        <v>638</v>
      </c>
      <c r="BF57" s="7">
        <f t="shared" si="61"/>
        <v>2037</v>
      </c>
      <c r="BG57" s="7">
        <f t="shared" si="61"/>
        <v>990</v>
      </c>
      <c r="BH57" s="7">
        <f t="shared" si="61"/>
        <v>299</v>
      </c>
      <c r="BI57" s="7">
        <f t="shared" si="61"/>
        <v>1988</v>
      </c>
      <c r="BJ57" s="7">
        <f t="shared" si="61"/>
        <v>1552</v>
      </c>
      <c r="BK57" s="7">
        <f t="shared" si="61"/>
        <v>1913</v>
      </c>
      <c r="BL57" s="7">
        <f t="shared" si="61"/>
        <v>844</v>
      </c>
    </row>
    <row r="58" ht="13.5" customHeight="1">
      <c r="A58" s="83">
        <v>44996.0</v>
      </c>
      <c r="B58" s="84" t="s">
        <v>71</v>
      </c>
      <c r="C58" s="38"/>
      <c r="D58" s="39" t="s">
        <v>42</v>
      </c>
      <c r="E58" s="40">
        <f t="shared" si="2"/>
        <v>990</v>
      </c>
      <c r="F58" s="41">
        <v>0.0</v>
      </c>
      <c r="G58" s="41">
        <v>8.0</v>
      </c>
      <c r="H58" s="42">
        <f t="shared" si="3"/>
        <v>8</v>
      </c>
      <c r="I58" s="38"/>
      <c r="J58" s="43" t="s">
        <v>38</v>
      </c>
      <c r="K58" s="40">
        <f t="shared" si="4"/>
        <v>1113</v>
      </c>
      <c r="L58" s="44">
        <v>2.0</v>
      </c>
      <c r="M58" s="44">
        <v>17.0</v>
      </c>
      <c r="N58" s="42">
        <f t="shared" si="5"/>
        <v>23</v>
      </c>
      <c r="O58" s="38"/>
      <c r="P58" s="45" t="s">
        <v>72</v>
      </c>
      <c r="Q58" s="38"/>
      <c r="R58" s="45">
        <f>MIN(Rules!$E$2,(MAX(H58/N58,N58/H58)))</f>
        <v>2</v>
      </c>
      <c r="S58" s="45">
        <f>VLOOKUP(B58,Rules!A:B,2,FALSE)</f>
        <v>40</v>
      </c>
      <c r="T58" s="38"/>
      <c r="U58" s="46">
        <f>1/(10^(-(E58+(IF(P58="Y",Rules!$I$2,0))-K58)/Rules!$E$12)+1)</f>
        <v>0.531044912</v>
      </c>
      <c r="V58" s="47">
        <f t="shared" si="6"/>
        <v>-42</v>
      </c>
      <c r="W58" s="47">
        <f t="shared" si="7"/>
        <v>42</v>
      </c>
      <c r="X58" s="47"/>
      <c r="Y58" s="47"/>
      <c r="Z58" s="48"/>
      <c r="AA58" s="7">
        <f t="shared" ref="AA58:BL58" si="62">IF($D58=AA$1,$E58+$V58,(IF($J58=AA$1,$K58+$W58,AA57)))</f>
        <v>1535</v>
      </c>
      <c r="AB58" s="7">
        <f t="shared" si="62"/>
        <v>777</v>
      </c>
      <c r="AC58" s="7">
        <f t="shared" si="62"/>
        <v>1352</v>
      </c>
      <c r="AD58" s="7">
        <f t="shared" si="62"/>
        <v>40</v>
      </c>
      <c r="AE58" s="7">
        <f t="shared" si="62"/>
        <v>2064</v>
      </c>
      <c r="AF58" s="7">
        <f t="shared" si="62"/>
        <v>2147</v>
      </c>
      <c r="AG58" s="7">
        <f t="shared" si="62"/>
        <v>1134</v>
      </c>
      <c r="AH58" s="7">
        <f t="shared" si="62"/>
        <v>1006</v>
      </c>
      <c r="AI58" s="7">
        <f t="shared" si="62"/>
        <v>1240</v>
      </c>
      <c r="AJ58" s="7">
        <f t="shared" si="62"/>
        <v>1817</v>
      </c>
      <c r="AK58" s="7">
        <f t="shared" si="62"/>
        <v>443</v>
      </c>
      <c r="AL58" s="7">
        <f t="shared" si="62"/>
        <v>717</v>
      </c>
      <c r="AM58" s="7">
        <f t="shared" si="62"/>
        <v>2074</v>
      </c>
      <c r="AN58" s="7">
        <f t="shared" si="62"/>
        <v>1400</v>
      </c>
      <c r="AO58" s="7">
        <f t="shared" si="62"/>
        <v>1412</v>
      </c>
      <c r="AP58" s="7">
        <f t="shared" si="62"/>
        <v>2108</v>
      </c>
      <c r="AQ58" s="7">
        <f t="shared" si="62"/>
        <v>268</v>
      </c>
      <c r="AR58" s="7">
        <f t="shared" si="62"/>
        <v>1391</v>
      </c>
      <c r="AS58" s="7">
        <f t="shared" si="62"/>
        <v>390</v>
      </c>
      <c r="AT58" s="7">
        <f t="shared" si="62"/>
        <v>2355</v>
      </c>
      <c r="AU58" s="7">
        <f t="shared" si="62"/>
        <v>844</v>
      </c>
      <c r="AV58" s="7">
        <f t="shared" si="62"/>
        <v>380</v>
      </c>
      <c r="AW58" s="7">
        <f t="shared" si="62"/>
        <v>470</v>
      </c>
      <c r="AX58" s="7">
        <f t="shared" si="62"/>
        <v>902</v>
      </c>
      <c r="AY58" s="7">
        <f t="shared" si="62"/>
        <v>1155</v>
      </c>
      <c r="AZ58" s="7">
        <f t="shared" si="62"/>
        <v>621</v>
      </c>
      <c r="BA58" s="7">
        <f t="shared" si="62"/>
        <v>0</v>
      </c>
      <c r="BB58" s="7">
        <f t="shared" si="62"/>
        <v>1545</v>
      </c>
      <c r="BC58" s="7">
        <f t="shared" si="62"/>
        <v>847</v>
      </c>
      <c r="BD58" s="7">
        <f t="shared" si="62"/>
        <v>781</v>
      </c>
      <c r="BE58" s="7">
        <f t="shared" si="62"/>
        <v>638</v>
      </c>
      <c r="BF58" s="7">
        <f t="shared" si="62"/>
        <v>2037</v>
      </c>
      <c r="BG58" s="7">
        <f t="shared" si="62"/>
        <v>948</v>
      </c>
      <c r="BH58" s="7">
        <f t="shared" si="62"/>
        <v>299</v>
      </c>
      <c r="BI58" s="7">
        <f t="shared" si="62"/>
        <v>1988</v>
      </c>
      <c r="BJ58" s="7">
        <f t="shared" si="62"/>
        <v>1552</v>
      </c>
      <c r="BK58" s="7">
        <f t="shared" si="62"/>
        <v>1913</v>
      </c>
      <c r="BL58" s="7">
        <f t="shared" si="62"/>
        <v>844</v>
      </c>
    </row>
    <row r="59" ht="13.5" customHeight="1">
      <c r="A59" s="83">
        <v>44996.0</v>
      </c>
      <c r="B59" s="84" t="s">
        <v>71</v>
      </c>
      <c r="C59" s="38"/>
      <c r="D59" s="39" t="s">
        <v>50</v>
      </c>
      <c r="E59" s="40">
        <f t="shared" si="2"/>
        <v>380</v>
      </c>
      <c r="F59" s="41">
        <v>0.0</v>
      </c>
      <c r="G59" s="41">
        <v>18.0</v>
      </c>
      <c r="H59" s="42">
        <f t="shared" si="3"/>
        <v>18</v>
      </c>
      <c r="I59" s="38"/>
      <c r="J59" s="43" t="s">
        <v>54</v>
      </c>
      <c r="K59" s="40">
        <f t="shared" si="4"/>
        <v>268</v>
      </c>
      <c r="L59" s="44">
        <v>0.0</v>
      </c>
      <c r="M59" s="44">
        <v>10.0</v>
      </c>
      <c r="N59" s="42">
        <f t="shared" si="5"/>
        <v>10</v>
      </c>
      <c r="O59" s="38"/>
      <c r="P59" s="45" t="s">
        <v>72</v>
      </c>
      <c r="Q59" s="38"/>
      <c r="R59" s="45">
        <f>MIN(Rules!$E$2,(MAX(H59/N59,N59/H59)))</f>
        <v>1.8</v>
      </c>
      <c r="S59" s="45">
        <f>VLOOKUP(B59,Rules!A:B,2,FALSE)</f>
        <v>40</v>
      </c>
      <c r="T59" s="38"/>
      <c r="U59" s="46">
        <f>1/(10^(-(E59+(IF(P59="Y",Rules!$I$2,0))-K59)/Rules!$E$12)+1)</f>
        <v>0.7696887556</v>
      </c>
      <c r="V59" s="47">
        <f t="shared" si="6"/>
        <v>17</v>
      </c>
      <c r="W59" s="47">
        <f t="shared" si="7"/>
        <v>-17</v>
      </c>
      <c r="X59" s="47"/>
      <c r="Y59" s="47"/>
      <c r="Z59" s="48"/>
      <c r="AA59" s="7">
        <f t="shared" ref="AA59:BL59" si="63">IF($D59=AA$1,$E59+$V59,(IF($J59=AA$1,$K59+$W59,AA58)))</f>
        <v>1535</v>
      </c>
      <c r="AB59" s="7">
        <f t="shared" si="63"/>
        <v>777</v>
      </c>
      <c r="AC59" s="7">
        <f t="shared" si="63"/>
        <v>1352</v>
      </c>
      <c r="AD59" s="7">
        <f t="shared" si="63"/>
        <v>40</v>
      </c>
      <c r="AE59" s="7">
        <f t="shared" si="63"/>
        <v>2064</v>
      </c>
      <c r="AF59" s="7">
        <f t="shared" si="63"/>
        <v>2147</v>
      </c>
      <c r="AG59" s="7">
        <f t="shared" si="63"/>
        <v>1134</v>
      </c>
      <c r="AH59" s="7">
        <f t="shared" si="63"/>
        <v>1006</v>
      </c>
      <c r="AI59" s="7">
        <f t="shared" si="63"/>
        <v>1240</v>
      </c>
      <c r="AJ59" s="7">
        <f t="shared" si="63"/>
        <v>1817</v>
      </c>
      <c r="AK59" s="7">
        <f t="shared" si="63"/>
        <v>443</v>
      </c>
      <c r="AL59" s="7">
        <f t="shared" si="63"/>
        <v>717</v>
      </c>
      <c r="AM59" s="7">
        <f t="shared" si="63"/>
        <v>2074</v>
      </c>
      <c r="AN59" s="7">
        <f t="shared" si="63"/>
        <v>1400</v>
      </c>
      <c r="AO59" s="7">
        <f t="shared" si="63"/>
        <v>1412</v>
      </c>
      <c r="AP59" s="7">
        <f t="shared" si="63"/>
        <v>2108</v>
      </c>
      <c r="AQ59" s="7">
        <f t="shared" si="63"/>
        <v>251</v>
      </c>
      <c r="AR59" s="7">
        <f t="shared" si="63"/>
        <v>1391</v>
      </c>
      <c r="AS59" s="7">
        <f t="shared" si="63"/>
        <v>390</v>
      </c>
      <c r="AT59" s="7">
        <f t="shared" si="63"/>
        <v>2355</v>
      </c>
      <c r="AU59" s="7">
        <f t="shared" si="63"/>
        <v>844</v>
      </c>
      <c r="AV59" s="7">
        <f t="shared" si="63"/>
        <v>397</v>
      </c>
      <c r="AW59" s="7">
        <f t="shared" si="63"/>
        <v>470</v>
      </c>
      <c r="AX59" s="7">
        <f t="shared" si="63"/>
        <v>902</v>
      </c>
      <c r="AY59" s="7">
        <f t="shared" si="63"/>
        <v>1155</v>
      </c>
      <c r="AZ59" s="7">
        <f t="shared" si="63"/>
        <v>621</v>
      </c>
      <c r="BA59" s="7">
        <f t="shared" si="63"/>
        <v>0</v>
      </c>
      <c r="BB59" s="7">
        <f t="shared" si="63"/>
        <v>1545</v>
      </c>
      <c r="BC59" s="7">
        <f t="shared" si="63"/>
        <v>847</v>
      </c>
      <c r="BD59" s="7">
        <f t="shared" si="63"/>
        <v>781</v>
      </c>
      <c r="BE59" s="7">
        <f t="shared" si="63"/>
        <v>638</v>
      </c>
      <c r="BF59" s="7">
        <f t="shared" si="63"/>
        <v>2037</v>
      </c>
      <c r="BG59" s="7">
        <f t="shared" si="63"/>
        <v>948</v>
      </c>
      <c r="BH59" s="7">
        <f t="shared" si="63"/>
        <v>299</v>
      </c>
      <c r="BI59" s="7">
        <f t="shared" si="63"/>
        <v>1988</v>
      </c>
      <c r="BJ59" s="7">
        <f t="shared" si="63"/>
        <v>1552</v>
      </c>
      <c r="BK59" s="7">
        <f t="shared" si="63"/>
        <v>1913</v>
      </c>
      <c r="BL59" s="7">
        <f t="shared" si="63"/>
        <v>844</v>
      </c>
    </row>
    <row r="60" ht="13.5" customHeight="1">
      <c r="A60" s="83">
        <v>44996.0</v>
      </c>
      <c r="B60" s="84" t="s">
        <v>71</v>
      </c>
      <c r="C60" s="38"/>
      <c r="D60" s="39" t="s">
        <v>49</v>
      </c>
      <c r="E60" s="40">
        <f t="shared" si="2"/>
        <v>40</v>
      </c>
      <c r="F60" s="41">
        <v>0.0</v>
      </c>
      <c r="G60" s="41">
        <v>21.0</v>
      </c>
      <c r="H60" s="42">
        <f t="shared" si="3"/>
        <v>21</v>
      </c>
      <c r="I60" s="38"/>
      <c r="J60" s="43" t="s">
        <v>52</v>
      </c>
      <c r="K60" s="40">
        <f t="shared" si="4"/>
        <v>390</v>
      </c>
      <c r="L60" s="44">
        <v>2.0</v>
      </c>
      <c r="M60" s="44">
        <v>11.0</v>
      </c>
      <c r="N60" s="42">
        <f t="shared" si="5"/>
        <v>17</v>
      </c>
      <c r="O60" s="38"/>
      <c r="P60" s="45" t="s">
        <v>72</v>
      </c>
      <c r="Q60" s="38"/>
      <c r="R60" s="45">
        <f>MIN(Rules!$E$2,(MAX(H60/N60,N60/H60)))</f>
        <v>1.235294118</v>
      </c>
      <c r="S60" s="45">
        <f>VLOOKUP(B60,Rules!A:B,2,FALSE)</f>
        <v>40</v>
      </c>
      <c r="T60" s="38"/>
      <c r="U60" s="46">
        <f>1/(10^(-(E60+(IF(P60="Y",Rules!$I$2,0))-K60)/Rules!$E$12)+1)</f>
        <v>0.284747249</v>
      </c>
      <c r="V60" s="47">
        <f t="shared" si="6"/>
        <v>35</v>
      </c>
      <c r="W60" s="47">
        <f t="shared" si="7"/>
        <v>-35</v>
      </c>
      <c r="X60" s="47"/>
      <c r="Y60" s="47"/>
      <c r="Z60" s="48"/>
      <c r="AA60" s="7">
        <f t="shared" ref="AA60:BL60" si="64">IF($D60=AA$1,$E60+$V60,(IF($J60=AA$1,$K60+$W60,AA59)))</f>
        <v>1535</v>
      </c>
      <c r="AB60" s="7">
        <f t="shared" si="64"/>
        <v>777</v>
      </c>
      <c r="AC60" s="7">
        <f t="shared" si="64"/>
        <v>1352</v>
      </c>
      <c r="AD60" s="7">
        <f t="shared" si="64"/>
        <v>75</v>
      </c>
      <c r="AE60" s="7">
        <f t="shared" si="64"/>
        <v>2064</v>
      </c>
      <c r="AF60" s="7">
        <f t="shared" si="64"/>
        <v>2147</v>
      </c>
      <c r="AG60" s="7">
        <f t="shared" si="64"/>
        <v>1134</v>
      </c>
      <c r="AH60" s="7">
        <f t="shared" si="64"/>
        <v>1006</v>
      </c>
      <c r="AI60" s="7">
        <f t="shared" si="64"/>
        <v>1240</v>
      </c>
      <c r="AJ60" s="7">
        <f t="shared" si="64"/>
        <v>1817</v>
      </c>
      <c r="AK60" s="7">
        <f t="shared" si="64"/>
        <v>443</v>
      </c>
      <c r="AL60" s="7">
        <f t="shared" si="64"/>
        <v>717</v>
      </c>
      <c r="AM60" s="7">
        <f t="shared" si="64"/>
        <v>2074</v>
      </c>
      <c r="AN60" s="7">
        <f t="shared" si="64"/>
        <v>1400</v>
      </c>
      <c r="AO60" s="7">
        <f t="shared" si="64"/>
        <v>1412</v>
      </c>
      <c r="AP60" s="7">
        <f t="shared" si="64"/>
        <v>2108</v>
      </c>
      <c r="AQ60" s="7">
        <f t="shared" si="64"/>
        <v>251</v>
      </c>
      <c r="AR60" s="7">
        <f t="shared" si="64"/>
        <v>1391</v>
      </c>
      <c r="AS60" s="7">
        <f t="shared" si="64"/>
        <v>355</v>
      </c>
      <c r="AT60" s="7">
        <f t="shared" si="64"/>
        <v>2355</v>
      </c>
      <c r="AU60" s="7">
        <f t="shared" si="64"/>
        <v>844</v>
      </c>
      <c r="AV60" s="7">
        <f t="shared" si="64"/>
        <v>397</v>
      </c>
      <c r="AW60" s="7">
        <f t="shared" si="64"/>
        <v>470</v>
      </c>
      <c r="AX60" s="7">
        <f t="shared" si="64"/>
        <v>902</v>
      </c>
      <c r="AY60" s="7">
        <f t="shared" si="64"/>
        <v>1155</v>
      </c>
      <c r="AZ60" s="7">
        <f t="shared" si="64"/>
        <v>621</v>
      </c>
      <c r="BA60" s="7">
        <f t="shared" si="64"/>
        <v>0</v>
      </c>
      <c r="BB60" s="7">
        <f t="shared" si="64"/>
        <v>1545</v>
      </c>
      <c r="BC60" s="7">
        <f t="shared" si="64"/>
        <v>847</v>
      </c>
      <c r="BD60" s="7">
        <f t="shared" si="64"/>
        <v>781</v>
      </c>
      <c r="BE60" s="7">
        <f t="shared" si="64"/>
        <v>638</v>
      </c>
      <c r="BF60" s="7">
        <f t="shared" si="64"/>
        <v>2037</v>
      </c>
      <c r="BG60" s="7">
        <f t="shared" si="64"/>
        <v>948</v>
      </c>
      <c r="BH60" s="7">
        <f t="shared" si="64"/>
        <v>299</v>
      </c>
      <c r="BI60" s="7">
        <f t="shared" si="64"/>
        <v>1988</v>
      </c>
      <c r="BJ60" s="7">
        <f t="shared" si="64"/>
        <v>1552</v>
      </c>
      <c r="BK60" s="7">
        <f t="shared" si="64"/>
        <v>1913</v>
      </c>
      <c r="BL60" s="7">
        <f t="shared" si="64"/>
        <v>844</v>
      </c>
    </row>
    <row r="61" ht="13.5" customHeight="1">
      <c r="A61" s="83">
        <v>44997.0</v>
      </c>
      <c r="B61" s="84" t="s">
        <v>71</v>
      </c>
      <c r="C61" s="38"/>
      <c r="D61" s="39" t="s">
        <v>21</v>
      </c>
      <c r="E61" s="40">
        <f t="shared" si="2"/>
        <v>2064</v>
      </c>
      <c r="F61" s="41">
        <v>0.0</v>
      </c>
      <c r="G61" s="41">
        <v>22.0</v>
      </c>
      <c r="H61" s="42">
        <f t="shared" si="3"/>
        <v>22</v>
      </c>
      <c r="I61" s="38"/>
      <c r="J61" s="43" t="s">
        <v>23</v>
      </c>
      <c r="K61" s="40">
        <f t="shared" si="4"/>
        <v>2074</v>
      </c>
      <c r="L61" s="44">
        <v>1.0</v>
      </c>
      <c r="M61" s="44">
        <v>24.0</v>
      </c>
      <c r="N61" s="42">
        <f t="shared" si="5"/>
        <v>27</v>
      </c>
      <c r="O61" s="38"/>
      <c r="P61" s="45" t="s">
        <v>72</v>
      </c>
      <c r="Q61" s="38"/>
      <c r="R61" s="45">
        <f>MIN(Rules!$E$2,(MAX(H61/N61,N61/H61)))</f>
        <v>1.227272727</v>
      </c>
      <c r="S61" s="45">
        <f>VLOOKUP(B61,Rules!A:B,2,FALSE)</f>
        <v>40</v>
      </c>
      <c r="T61" s="38"/>
      <c r="U61" s="46">
        <f>1/(10^(-(E61+(IF(P61="Y",Rules!$I$2,0))-K61)/Rules!$E$12)+1)</f>
        <v>0.6558205059</v>
      </c>
      <c r="V61" s="47">
        <f t="shared" si="6"/>
        <v>-32</v>
      </c>
      <c r="W61" s="47">
        <f t="shared" si="7"/>
        <v>32</v>
      </c>
      <c r="X61" s="47"/>
      <c r="Y61" s="47"/>
      <c r="Z61" s="48"/>
      <c r="AA61" s="7">
        <f t="shared" ref="AA61:BL61" si="65">IF($D61=AA$1,$E61+$V61,(IF($J61=AA$1,$K61+$W61,AA60)))</f>
        <v>1535</v>
      </c>
      <c r="AB61" s="7">
        <f t="shared" si="65"/>
        <v>777</v>
      </c>
      <c r="AC61" s="7">
        <f t="shared" si="65"/>
        <v>1352</v>
      </c>
      <c r="AD61" s="7">
        <f t="shared" si="65"/>
        <v>75</v>
      </c>
      <c r="AE61" s="7">
        <f t="shared" si="65"/>
        <v>2032</v>
      </c>
      <c r="AF61" s="7">
        <f t="shared" si="65"/>
        <v>2147</v>
      </c>
      <c r="AG61" s="7">
        <f t="shared" si="65"/>
        <v>1134</v>
      </c>
      <c r="AH61" s="7">
        <f t="shared" si="65"/>
        <v>1006</v>
      </c>
      <c r="AI61" s="7">
        <f t="shared" si="65"/>
        <v>1240</v>
      </c>
      <c r="AJ61" s="7">
        <f t="shared" si="65"/>
        <v>1817</v>
      </c>
      <c r="AK61" s="7">
        <f t="shared" si="65"/>
        <v>443</v>
      </c>
      <c r="AL61" s="7">
        <f t="shared" si="65"/>
        <v>717</v>
      </c>
      <c r="AM61" s="7">
        <f t="shared" si="65"/>
        <v>2106</v>
      </c>
      <c r="AN61" s="7">
        <f t="shared" si="65"/>
        <v>1400</v>
      </c>
      <c r="AO61" s="7">
        <f t="shared" si="65"/>
        <v>1412</v>
      </c>
      <c r="AP61" s="7">
        <f t="shared" si="65"/>
        <v>2108</v>
      </c>
      <c r="AQ61" s="7">
        <f t="shared" si="65"/>
        <v>251</v>
      </c>
      <c r="AR61" s="7">
        <f t="shared" si="65"/>
        <v>1391</v>
      </c>
      <c r="AS61" s="7">
        <f t="shared" si="65"/>
        <v>355</v>
      </c>
      <c r="AT61" s="7">
        <f t="shared" si="65"/>
        <v>2355</v>
      </c>
      <c r="AU61" s="7">
        <f t="shared" si="65"/>
        <v>844</v>
      </c>
      <c r="AV61" s="7">
        <f t="shared" si="65"/>
        <v>397</v>
      </c>
      <c r="AW61" s="7">
        <f t="shared" si="65"/>
        <v>470</v>
      </c>
      <c r="AX61" s="7">
        <f t="shared" si="65"/>
        <v>902</v>
      </c>
      <c r="AY61" s="7">
        <f t="shared" si="65"/>
        <v>1155</v>
      </c>
      <c r="AZ61" s="7">
        <f t="shared" si="65"/>
        <v>621</v>
      </c>
      <c r="BA61" s="7">
        <f t="shared" si="65"/>
        <v>0</v>
      </c>
      <c r="BB61" s="7">
        <f t="shared" si="65"/>
        <v>1545</v>
      </c>
      <c r="BC61" s="7">
        <f t="shared" si="65"/>
        <v>847</v>
      </c>
      <c r="BD61" s="7">
        <f t="shared" si="65"/>
        <v>781</v>
      </c>
      <c r="BE61" s="7">
        <f t="shared" si="65"/>
        <v>638</v>
      </c>
      <c r="BF61" s="7">
        <f t="shared" si="65"/>
        <v>2037</v>
      </c>
      <c r="BG61" s="7">
        <f t="shared" si="65"/>
        <v>948</v>
      </c>
      <c r="BH61" s="7">
        <f t="shared" si="65"/>
        <v>299</v>
      </c>
      <c r="BI61" s="7">
        <f t="shared" si="65"/>
        <v>1988</v>
      </c>
      <c r="BJ61" s="7">
        <f t="shared" si="65"/>
        <v>1552</v>
      </c>
      <c r="BK61" s="7">
        <f t="shared" si="65"/>
        <v>1913</v>
      </c>
      <c r="BL61" s="7">
        <f t="shared" si="65"/>
        <v>844</v>
      </c>
    </row>
    <row r="62" ht="13.5" customHeight="1">
      <c r="A62" s="83">
        <v>44997.0</v>
      </c>
      <c r="B62" s="84" t="s">
        <v>71</v>
      </c>
      <c r="C62" s="38"/>
      <c r="D62" s="39" t="s">
        <v>32</v>
      </c>
      <c r="E62" s="40">
        <f t="shared" si="2"/>
        <v>1552</v>
      </c>
      <c r="F62" s="41">
        <v>1.0</v>
      </c>
      <c r="G62" s="41">
        <v>15.0</v>
      </c>
      <c r="H62" s="42">
        <f t="shared" si="3"/>
        <v>18</v>
      </c>
      <c r="I62" s="38"/>
      <c r="J62" s="43" t="s">
        <v>20</v>
      </c>
      <c r="K62" s="40">
        <f t="shared" si="4"/>
        <v>2355</v>
      </c>
      <c r="L62" s="44">
        <v>1.0</v>
      </c>
      <c r="M62" s="44">
        <v>27.0</v>
      </c>
      <c r="N62" s="42">
        <f t="shared" si="5"/>
        <v>30</v>
      </c>
      <c r="O62" s="38"/>
      <c r="P62" s="45" t="s">
        <v>72</v>
      </c>
      <c r="Q62" s="38"/>
      <c r="R62" s="45">
        <f>MIN(Rules!$E$2,(MAX(H62/N62,N62/H62)))</f>
        <v>1.666666667</v>
      </c>
      <c r="S62" s="45">
        <f>VLOOKUP(B62,Rules!A:B,2,FALSE)</f>
        <v>40</v>
      </c>
      <c r="T62" s="38"/>
      <c r="U62" s="46">
        <f>1/(10^(-(E62+(IF(P62="Y",Rules!$I$2,0))-K62)/Rules!$E$12)+1)</f>
        <v>0.0471027304</v>
      </c>
      <c r="V62" s="47">
        <f t="shared" si="6"/>
        <v>-3</v>
      </c>
      <c r="W62" s="47">
        <f t="shared" si="7"/>
        <v>3</v>
      </c>
      <c r="X62" s="47"/>
      <c r="Y62" s="47"/>
      <c r="Z62" s="48"/>
      <c r="AA62" s="7">
        <f t="shared" ref="AA62:BL62" si="66">IF($D62=AA$1,$E62+$V62,(IF($J62=AA$1,$K62+$W62,AA61)))</f>
        <v>1535</v>
      </c>
      <c r="AB62" s="7">
        <f t="shared" si="66"/>
        <v>777</v>
      </c>
      <c r="AC62" s="7">
        <f t="shared" si="66"/>
        <v>1352</v>
      </c>
      <c r="AD62" s="7">
        <f t="shared" si="66"/>
        <v>75</v>
      </c>
      <c r="AE62" s="7">
        <f t="shared" si="66"/>
        <v>2032</v>
      </c>
      <c r="AF62" s="7">
        <f t="shared" si="66"/>
        <v>2147</v>
      </c>
      <c r="AG62" s="7">
        <f t="shared" si="66"/>
        <v>1134</v>
      </c>
      <c r="AH62" s="7">
        <f t="shared" si="66"/>
        <v>1006</v>
      </c>
      <c r="AI62" s="7">
        <f t="shared" si="66"/>
        <v>1240</v>
      </c>
      <c r="AJ62" s="7">
        <f t="shared" si="66"/>
        <v>1817</v>
      </c>
      <c r="AK62" s="7">
        <f t="shared" si="66"/>
        <v>443</v>
      </c>
      <c r="AL62" s="7">
        <f t="shared" si="66"/>
        <v>717</v>
      </c>
      <c r="AM62" s="7">
        <f t="shared" si="66"/>
        <v>2106</v>
      </c>
      <c r="AN62" s="7">
        <f t="shared" si="66"/>
        <v>1400</v>
      </c>
      <c r="AO62" s="7">
        <f t="shared" si="66"/>
        <v>1412</v>
      </c>
      <c r="AP62" s="7">
        <f t="shared" si="66"/>
        <v>2108</v>
      </c>
      <c r="AQ62" s="7">
        <f t="shared" si="66"/>
        <v>251</v>
      </c>
      <c r="AR62" s="7">
        <f t="shared" si="66"/>
        <v>1391</v>
      </c>
      <c r="AS62" s="7">
        <f t="shared" si="66"/>
        <v>355</v>
      </c>
      <c r="AT62" s="7">
        <f t="shared" si="66"/>
        <v>2358</v>
      </c>
      <c r="AU62" s="7">
        <f t="shared" si="66"/>
        <v>844</v>
      </c>
      <c r="AV62" s="7">
        <f t="shared" si="66"/>
        <v>397</v>
      </c>
      <c r="AW62" s="7">
        <f t="shared" si="66"/>
        <v>470</v>
      </c>
      <c r="AX62" s="7">
        <f t="shared" si="66"/>
        <v>902</v>
      </c>
      <c r="AY62" s="7">
        <f t="shared" si="66"/>
        <v>1155</v>
      </c>
      <c r="AZ62" s="7">
        <f t="shared" si="66"/>
        <v>621</v>
      </c>
      <c r="BA62" s="7">
        <f t="shared" si="66"/>
        <v>0</v>
      </c>
      <c r="BB62" s="7">
        <f t="shared" si="66"/>
        <v>1545</v>
      </c>
      <c r="BC62" s="7">
        <f t="shared" si="66"/>
        <v>847</v>
      </c>
      <c r="BD62" s="7">
        <f t="shared" si="66"/>
        <v>781</v>
      </c>
      <c r="BE62" s="7">
        <f t="shared" si="66"/>
        <v>638</v>
      </c>
      <c r="BF62" s="7">
        <f t="shared" si="66"/>
        <v>2037</v>
      </c>
      <c r="BG62" s="7">
        <f t="shared" si="66"/>
        <v>948</v>
      </c>
      <c r="BH62" s="7">
        <f t="shared" si="66"/>
        <v>299</v>
      </c>
      <c r="BI62" s="7">
        <f t="shared" si="66"/>
        <v>1988</v>
      </c>
      <c r="BJ62" s="7">
        <f t="shared" si="66"/>
        <v>1549</v>
      </c>
      <c r="BK62" s="7">
        <f t="shared" si="66"/>
        <v>1913</v>
      </c>
      <c r="BL62" s="7">
        <f t="shared" si="66"/>
        <v>844</v>
      </c>
    </row>
    <row r="63" ht="13.5" customHeight="1">
      <c r="A63" s="83">
        <v>44997.0</v>
      </c>
      <c r="B63" s="84" t="s">
        <v>71</v>
      </c>
      <c r="C63" s="38"/>
      <c r="D63" s="39" t="s">
        <v>19</v>
      </c>
      <c r="E63" s="40">
        <f t="shared" si="2"/>
        <v>2147</v>
      </c>
      <c r="F63" s="41">
        <v>2.0</v>
      </c>
      <c r="G63" s="41">
        <v>14.0</v>
      </c>
      <c r="H63" s="42">
        <f t="shared" si="3"/>
        <v>20</v>
      </c>
      <c r="I63" s="38"/>
      <c r="J63" s="43" t="s">
        <v>24</v>
      </c>
      <c r="K63" s="40">
        <f t="shared" si="4"/>
        <v>1913</v>
      </c>
      <c r="L63" s="44">
        <v>0.0</v>
      </c>
      <c r="M63" s="44">
        <v>18.0</v>
      </c>
      <c r="N63" s="42">
        <f t="shared" si="5"/>
        <v>18</v>
      </c>
      <c r="O63" s="38"/>
      <c r="P63" s="45" t="s">
        <v>72</v>
      </c>
      <c r="Q63" s="38"/>
      <c r="R63" s="45">
        <f>MIN(Rules!$E$2,(MAX(H63/N63,N63/H63)))</f>
        <v>1.111111111</v>
      </c>
      <c r="S63" s="45">
        <f>VLOOKUP(B63,Rules!A:B,2,FALSE)</f>
        <v>40</v>
      </c>
      <c r="T63" s="38"/>
      <c r="U63" s="46">
        <f>1/(10^(-(E63+(IF(P63="Y",Rules!$I$2,0))-K63)/Rules!$E$12)+1)</f>
        <v>0.8542567588</v>
      </c>
      <c r="V63" s="47">
        <f t="shared" si="6"/>
        <v>6</v>
      </c>
      <c r="W63" s="47">
        <f t="shared" si="7"/>
        <v>-6</v>
      </c>
      <c r="X63" s="47"/>
      <c r="Y63" s="47"/>
      <c r="Z63" s="48"/>
      <c r="AA63" s="7">
        <f t="shared" ref="AA63:BL63" si="67">IF($D63=AA$1,$E63+$V63,(IF($J63=AA$1,$K63+$W63,AA62)))</f>
        <v>1535</v>
      </c>
      <c r="AB63" s="7">
        <f t="shared" si="67"/>
        <v>777</v>
      </c>
      <c r="AC63" s="7">
        <f t="shared" si="67"/>
        <v>1352</v>
      </c>
      <c r="AD63" s="7">
        <f t="shared" si="67"/>
        <v>75</v>
      </c>
      <c r="AE63" s="7">
        <f t="shared" si="67"/>
        <v>2032</v>
      </c>
      <c r="AF63" s="7">
        <f t="shared" si="67"/>
        <v>2153</v>
      </c>
      <c r="AG63" s="7">
        <f t="shared" si="67"/>
        <v>1134</v>
      </c>
      <c r="AH63" s="7">
        <f t="shared" si="67"/>
        <v>1006</v>
      </c>
      <c r="AI63" s="7">
        <f t="shared" si="67"/>
        <v>1240</v>
      </c>
      <c r="AJ63" s="7">
        <f t="shared" si="67"/>
        <v>1817</v>
      </c>
      <c r="AK63" s="7">
        <f t="shared" si="67"/>
        <v>443</v>
      </c>
      <c r="AL63" s="7">
        <f t="shared" si="67"/>
        <v>717</v>
      </c>
      <c r="AM63" s="7">
        <f t="shared" si="67"/>
        <v>2106</v>
      </c>
      <c r="AN63" s="7">
        <f t="shared" si="67"/>
        <v>1400</v>
      </c>
      <c r="AO63" s="7">
        <f t="shared" si="67"/>
        <v>1412</v>
      </c>
      <c r="AP63" s="7">
        <f t="shared" si="67"/>
        <v>2108</v>
      </c>
      <c r="AQ63" s="7">
        <f t="shared" si="67"/>
        <v>251</v>
      </c>
      <c r="AR63" s="7">
        <f t="shared" si="67"/>
        <v>1391</v>
      </c>
      <c r="AS63" s="7">
        <f t="shared" si="67"/>
        <v>355</v>
      </c>
      <c r="AT63" s="7">
        <f t="shared" si="67"/>
        <v>2358</v>
      </c>
      <c r="AU63" s="7">
        <f t="shared" si="67"/>
        <v>844</v>
      </c>
      <c r="AV63" s="7">
        <f t="shared" si="67"/>
        <v>397</v>
      </c>
      <c r="AW63" s="7">
        <f t="shared" si="67"/>
        <v>470</v>
      </c>
      <c r="AX63" s="7">
        <f t="shared" si="67"/>
        <v>902</v>
      </c>
      <c r="AY63" s="7">
        <f t="shared" si="67"/>
        <v>1155</v>
      </c>
      <c r="AZ63" s="7">
        <f t="shared" si="67"/>
        <v>621</v>
      </c>
      <c r="BA63" s="7">
        <f t="shared" si="67"/>
        <v>0</v>
      </c>
      <c r="BB63" s="7">
        <f t="shared" si="67"/>
        <v>1545</v>
      </c>
      <c r="BC63" s="7">
        <f t="shared" si="67"/>
        <v>847</v>
      </c>
      <c r="BD63" s="7">
        <f t="shared" si="67"/>
        <v>781</v>
      </c>
      <c r="BE63" s="7">
        <f t="shared" si="67"/>
        <v>638</v>
      </c>
      <c r="BF63" s="7">
        <f t="shared" si="67"/>
        <v>2037</v>
      </c>
      <c r="BG63" s="7">
        <f t="shared" si="67"/>
        <v>948</v>
      </c>
      <c r="BH63" s="7">
        <f t="shared" si="67"/>
        <v>299</v>
      </c>
      <c r="BI63" s="7">
        <f t="shared" si="67"/>
        <v>1988</v>
      </c>
      <c r="BJ63" s="7">
        <f t="shared" si="67"/>
        <v>1549</v>
      </c>
      <c r="BK63" s="7">
        <f t="shared" si="67"/>
        <v>1907</v>
      </c>
      <c r="BL63" s="7">
        <f t="shared" si="67"/>
        <v>844</v>
      </c>
    </row>
    <row r="64" ht="13.5" customHeight="1">
      <c r="A64" s="83">
        <v>44997.0</v>
      </c>
      <c r="B64" s="84" t="s">
        <v>71</v>
      </c>
      <c r="C64" s="38"/>
      <c r="D64" s="39" t="s">
        <v>30</v>
      </c>
      <c r="E64" s="40">
        <f t="shared" si="2"/>
        <v>1535</v>
      </c>
      <c r="F64" s="41">
        <v>3.0</v>
      </c>
      <c r="G64" s="41">
        <v>18.0</v>
      </c>
      <c r="H64" s="42">
        <f t="shared" si="3"/>
        <v>27</v>
      </c>
      <c r="I64" s="38"/>
      <c r="J64" s="43" t="s">
        <v>31</v>
      </c>
      <c r="K64" s="40">
        <f t="shared" si="4"/>
        <v>1391</v>
      </c>
      <c r="L64" s="44">
        <v>1.0</v>
      </c>
      <c r="M64" s="44">
        <v>18.0</v>
      </c>
      <c r="N64" s="42">
        <f t="shared" si="5"/>
        <v>21</v>
      </c>
      <c r="O64" s="38"/>
      <c r="P64" s="45" t="s">
        <v>72</v>
      </c>
      <c r="Q64" s="38"/>
      <c r="R64" s="45">
        <f>MIN(Rules!$E$2,(MAX(H64/N64,N64/H64)))</f>
        <v>1.285714286</v>
      </c>
      <c r="S64" s="45">
        <f>VLOOKUP(B64,Rules!A:B,2,FALSE)</f>
        <v>40</v>
      </c>
      <c r="T64" s="38"/>
      <c r="U64" s="46">
        <f>1/(10^(-(E64+(IF(P64="Y",Rules!$I$2,0))-K64)/Rules!$E$12)+1)</f>
        <v>0.794769767</v>
      </c>
      <c r="V64" s="47">
        <f t="shared" si="6"/>
        <v>11</v>
      </c>
      <c r="W64" s="47">
        <f t="shared" si="7"/>
        <v>-11</v>
      </c>
      <c r="X64" s="47"/>
      <c r="Y64" s="47"/>
      <c r="Z64" s="48"/>
      <c r="AA64" s="7">
        <f t="shared" ref="AA64:BL64" si="68">IF($D64=AA$1,$E64+$V64,(IF($J64=AA$1,$K64+$W64,AA63)))</f>
        <v>1546</v>
      </c>
      <c r="AB64" s="7">
        <f t="shared" si="68"/>
        <v>777</v>
      </c>
      <c r="AC64" s="7">
        <f t="shared" si="68"/>
        <v>1352</v>
      </c>
      <c r="AD64" s="7">
        <f t="shared" si="68"/>
        <v>75</v>
      </c>
      <c r="AE64" s="7">
        <f t="shared" si="68"/>
        <v>2032</v>
      </c>
      <c r="AF64" s="7">
        <f t="shared" si="68"/>
        <v>2153</v>
      </c>
      <c r="AG64" s="7">
        <f t="shared" si="68"/>
        <v>1134</v>
      </c>
      <c r="AH64" s="7">
        <f t="shared" si="68"/>
        <v>1006</v>
      </c>
      <c r="AI64" s="7">
        <f t="shared" si="68"/>
        <v>1240</v>
      </c>
      <c r="AJ64" s="7">
        <f t="shared" si="68"/>
        <v>1817</v>
      </c>
      <c r="AK64" s="7">
        <f t="shared" si="68"/>
        <v>443</v>
      </c>
      <c r="AL64" s="7">
        <f t="shared" si="68"/>
        <v>717</v>
      </c>
      <c r="AM64" s="7">
        <f t="shared" si="68"/>
        <v>2106</v>
      </c>
      <c r="AN64" s="7">
        <f t="shared" si="68"/>
        <v>1400</v>
      </c>
      <c r="AO64" s="7">
        <f t="shared" si="68"/>
        <v>1412</v>
      </c>
      <c r="AP64" s="7">
        <f t="shared" si="68"/>
        <v>2108</v>
      </c>
      <c r="AQ64" s="7">
        <f t="shared" si="68"/>
        <v>251</v>
      </c>
      <c r="AR64" s="7">
        <f t="shared" si="68"/>
        <v>1380</v>
      </c>
      <c r="AS64" s="7">
        <f t="shared" si="68"/>
        <v>355</v>
      </c>
      <c r="AT64" s="7">
        <f t="shared" si="68"/>
        <v>2358</v>
      </c>
      <c r="AU64" s="7">
        <f t="shared" si="68"/>
        <v>844</v>
      </c>
      <c r="AV64" s="7">
        <f t="shared" si="68"/>
        <v>397</v>
      </c>
      <c r="AW64" s="7">
        <f t="shared" si="68"/>
        <v>470</v>
      </c>
      <c r="AX64" s="7">
        <f t="shared" si="68"/>
        <v>902</v>
      </c>
      <c r="AY64" s="7">
        <f t="shared" si="68"/>
        <v>1155</v>
      </c>
      <c r="AZ64" s="7">
        <f t="shared" si="68"/>
        <v>621</v>
      </c>
      <c r="BA64" s="7">
        <f t="shared" si="68"/>
        <v>0</v>
      </c>
      <c r="BB64" s="7">
        <f t="shared" si="68"/>
        <v>1545</v>
      </c>
      <c r="BC64" s="7">
        <f t="shared" si="68"/>
        <v>847</v>
      </c>
      <c r="BD64" s="7">
        <f t="shared" si="68"/>
        <v>781</v>
      </c>
      <c r="BE64" s="7">
        <f t="shared" si="68"/>
        <v>638</v>
      </c>
      <c r="BF64" s="7">
        <f t="shared" si="68"/>
        <v>2037</v>
      </c>
      <c r="BG64" s="7">
        <f t="shared" si="68"/>
        <v>948</v>
      </c>
      <c r="BH64" s="7">
        <f t="shared" si="68"/>
        <v>299</v>
      </c>
      <c r="BI64" s="7">
        <f t="shared" si="68"/>
        <v>1988</v>
      </c>
      <c r="BJ64" s="7">
        <f t="shared" si="68"/>
        <v>1549</v>
      </c>
      <c r="BK64" s="7">
        <f t="shared" si="68"/>
        <v>1907</v>
      </c>
      <c r="BL64" s="7">
        <f t="shared" si="68"/>
        <v>844</v>
      </c>
    </row>
    <row r="65" ht="13.5" customHeight="1">
      <c r="A65" s="83">
        <v>44997.0</v>
      </c>
      <c r="B65" s="84" t="s">
        <v>71</v>
      </c>
      <c r="C65" s="38"/>
      <c r="D65" s="39" t="s">
        <v>22</v>
      </c>
      <c r="E65" s="40">
        <f t="shared" si="2"/>
        <v>2108</v>
      </c>
      <c r="F65" s="41">
        <v>2.0</v>
      </c>
      <c r="G65" s="41">
        <v>25.0</v>
      </c>
      <c r="H65" s="42">
        <f t="shared" si="3"/>
        <v>31</v>
      </c>
      <c r="I65" s="38"/>
      <c r="J65" s="43" t="s">
        <v>26</v>
      </c>
      <c r="K65" s="40">
        <f t="shared" si="4"/>
        <v>1817</v>
      </c>
      <c r="L65" s="44">
        <v>1.0</v>
      </c>
      <c r="M65" s="44">
        <v>17.0</v>
      </c>
      <c r="N65" s="42">
        <f t="shared" si="5"/>
        <v>20</v>
      </c>
      <c r="O65" s="38"/>
      <c r="P65" s="45" t="s">
        <v>72</v>
      </c>
      <c r="Q65" s="38"/>
      <c r="R65" s="45">
        <f>MIN(Rules!$E$2,(MAX(H65/N65,N65/H65)))</f>
        <v>1.55</v>
      </c>
      <c r="S65" s="45">
        <f>VLOOKUP(B65,Rules!A:B,2,FALSE)</f>
        <v>40</v>
      </c>
      <c r="T65" s="38"/>
      <c r="U65" s="46">
        <f>1/(10^(-(E65+(IF(P65="Y",Rules!$I$2,0))-K65)/Rules!$E$12)+1)</f>
        <v>0.8840013516</v>
      </c>
      <c r="V65" s="47">
        <f t="shared" si="6"/>
        <v>7</v>
      </c>
      <c r="W65" s="47">
        <f t="shared" si="7"/>
        <v>-7</v>
      </c>
      <c r="X65" s="47"/>
      <c r="Y65" s="47"/>
      <c r="Z65" s="48"/>
      <c r="AA65" s="7">
        <f t="shared" ref="AA65:BL65" si="69">IF($D65=AA$1,$E65+$V65,(IF($J65=AA$1,$K65+$W65,AA64)))</f>
        <v>1546</v>
      </c>
      <c r="AB65" s="7">
        <f t="shared" si="69"/>
        <v>777</v>
      </c>
      <c r="AC65" s="7">
        <f t="shared" si="69"/>
        <v>1352</v>
      </c>
      <c r="AD65" s="7">
        <f t="shared" si="69"/>
        <v>75</v>
      </c>
      <c r="AE65" s="7">
        <f t="shared" si="69"/>
        <v>2032</v>
      </c>
      <c r="AF65" s="7">
        <f t="shared" si="69"/>
        <v>2153</v>
      </c>
      <c r="AG65" s="7">
        <f t="shared" si="69"/>
        <v>1134</v>
      </c>
      <c r="AH65" s="7">
        <f t="shared" si="69"/>
        <v>1006</v>
      </c>
      <c r="AI65" s="7">
        <f t="shared" si="69"/>
        <v>1240</v>
      </c>
      <c r="AJ65" s="7">
        <f t="shared" si="69"/>
        <v>1810</v>
      </c>
      <c r="AK65" s="7">
        <f t="shared" si="69"/>
        <v>443</v>
      </c>
      <c r="AL65" s="7">
        <f t="shared" si="69"/>
        <v>717</v>
      </c>
      <c r="AM65" s="7">
        <f t="shared" si="69"/>
        <v>2106</v>
      </c>
      <c r="AN65" s="7">
        <f t="shared" si="69"/>
        <v>1400</v>
      </c>
      <c r="AO65" s="7">
        <f t="shared" si="69"/>
        <v>1412</v>
      </c>
      <c r="AP65" s="7">
        <f t="shared" si="69"/>
        <v>2115</v>
      </c>
      <c r="AQ65" s="7">
        <f t="shared" si="69"/>
        <v>251</v>
      </c>
      <c r="AR65" s="7">
        <f t="shared" si="69"/>
        <v>1380</v>
      </c>
      <c r="AS65" s="7">
        <f t="shared" si="69"/>
        <v>355</v>
      </c>
      <c r="AT65" s="7">
        <f t="shared" si="69"/>
        <v>2358</v>
      </c>
      <c r="AU65" s="7">
        <f t="shared" si="69"/>
        <v>844</v>
      </c>
      <c r="AV65" s="7">
        <f t="shared" si="69"/>
        <v>397</v>
      </c>
      <c r="AW65" s="7">
        <f t="shared" si="69"/>
        <v>470</v>
      </c>
      <c r="AX65" s="7">
        <f t="shared" si="69"/>
        <v>902</v>
      </c>
      <c r="AY65" s="7">
        <f t="shared" si="69"/>
        <v>1155</v>
      </c>
      <c r="AZ65" s="7">
        <f t="shared" si="69"/>
        <v>621</v>
      </c>
      <c r="BA65" s="7">
        <f t="shared" si="69"/>
        <v>0</v>
      </c>
      <c r="BB65" s="7">
        <f t="shared" si="69"/>
        <v>1545</v>
      </c>
      <c r="BC65" s="7">
        <f t="shared" si="69"/>
        <v>847</v>
      </c>
      <c r="BD65" s="7">
        <f t="shared" si="69"/>
        <v>781</v>
      </c>
      <c r="BE65" s="7">
        <f t="shared" si="69"/>
        <v>638</v>
      </c>
      <c r="BF65" s="7">
        <f t="shared" si="69"/>
        <v>2037</v>
      </c>
      <c r="BG65" s="7">
        <f t="shared" si="69"/>
        <v>948</v>
      </c>
      <c r="BH65" s="7">
        <f t="shared" si="69"/>
        <v>299</v>
      </c>
      <c r="BI65" s="7">
        <f t="shared" si="69"/>
        <v>1988</v>
      </c>
      <c r="BJ65" s="7">
        <f t="shared" si="69"/>
        <v>1549</v>
      </c>
      <c r="BK65" s="7">
        <f t="shared" si="69"/>
        <v>1907</v>
      </c>
      <c r="BL65" s="7">
        <f t="shared" si="69"/>
        <v>844</v>
      </c>
    </row>
    <row r="66" ht="13.5" customHeight="1">
      <c r="A66" s="83">
        <v>44997.0</v>
      </c>
      <c r="B66" s="84" t="s">
        <v>71</v>
      </c>
      <c r="C66" s="38"/>
      <c r="D66" s="39" t="s">
        <v>33</v>
      </c>
      <c r="E66" s="40">
        <f t="shared" si="2"/>
        <v>1240</v>
      </c>
      <c r="F66" s="41">
        <v>0.0</v>
      </c>
      <c r="G66" s="41">
        <v>23.0</v>
      </c>
      <c r="H66" s="42">
        <f t="shared" si="3"/>
        <v>23</v>
      </c>
      <c r="I66" s="38"/>
      <c r="J66" s="43" t="s">
        <v>35</v>
      </c>
      <c r="K66" s="40">
        <f t="shared" si="4"/>
        <v>1134</v>
      </c>
      <c r="L66" s="44">
        <v>1.0</v>
      </c>
      <c r="M66" s="44">
        <v>20.0</v>
      </c>
      <c r="N66" s="42">
        <f t="shared" si="5"/>
        <v>23</v>
      </c>
      <c r="O66" s="38"/>
      <c r="P66" s="45" t="s">
        <v>72</v>
      </c>
      <c r="Q66" s="38"/>
      <c r="R66" s="45">
        <f>MIN(Rules!$E$2,(MAX(H66/N66,N66/H66)))</f>
        <v>1</v>
      </c>
      <c r="S66" s="45">
        <f>VLOOKUP(B66,Rules!A:B,2,FALSE)</f>
        <v>40</v>
      </c>
      <c r="T66" s="38"/>
      <c r="U66" s="46">
        <f>1/(10^(-(E66+(IF(P66="Y",Rules!$I$2,0))-K66)/Rules!$E$12)+1)</f>
        <v>0.7647542032</v>
      </c>
      <c r="V66" s="47">
        <f t="shared" si="6"/>
        <v>-11</v>
      </c>
      <c r="W66" s="47">
        <f t="shared" si="7"/>
        <v>11</v>
      </c>
      <c r="X66" s="47"/>
      <c r="Y66" s="47"/>
      <c r="Z66" s="48"/>
      <c r="AA66" s="7">
        <f t="shared" ref="AA66:BL66" si="70">IF($D66=AA$1,$E66+$V66,(IF($J66=AA$1,$K66+$W66,AA65)))</f>
        <v>1546</v>
      </c>
      <c r="AB66" s="7">
        <f t="shared" si="70"/>
        <v>777</v>
      </c>
      <c r="AC66" s="7">
        <f t="shared" si="70"/>
        <v>1352</v>
      </c>
      <c r="AD66" s="7">
        <f t="shared" si="70"/>
        <v>75</v>
      </c>
      <c r="AE66" s="7">
        <f t="shared" si="70"/>
        <v>2032</v>
      </c>
      <c r="AF66" s="7">
        <f t="shared" si="70"/>
        <v>2153</v>
      </c>
      <c r="AG66" s="7">
        <f t="shared" si="70"/>
        <v>1145</v>
      </c>
      <c r="AH66" s="7">
        <f t="shared" si="70"/>
        <v>1006</v>
      </c>
      <c r="AI66" s="7">
        <f t="shared" si="70"/>
        <v>1229</v>
      </c>
      <c r="AJ66" s="7">
        <f t="shared" si="70"/>
        <v>1810</v>
      </c>
      <c r="AK66" s="7">
        <f t="shared" si="70"/>
        <v>443</v>
      </c>
      <c r="AL66" s="7">
        <f t="shared" si="70"/>
        <v>717</v>
      </c>
      <c r="AM66" s="7">
        <f t="shared" si="70"/>
        <v>2106</v>
      </c>
      <c r="AN66" s="7">
        <f t="shared" si="70"/>
        <v>1400</v>
      </c>
      <c r="AO66" s="7">
        <f t="shared" si="70"/>
        <v>1412</v>
      </c>
      <c r="AP66" s="7">
        <f t="shared" si="70"/>
        <v>2115</v>
      </c>
      <c r="AQ66" s="7">
        <f t="shared" si="70"/>
        <v>251</v>
      </c>
      <c r="AR66" s="7">
        <f t="shared" si="70"/>
        <v>1380</v>
      </c>
      <c r="AS66" s="7">
        <f t="shared" si="70"/>
        <v>355</v>
      </c>
      <c r="AT66" s="7">
        <f t="shared" si="70"/>
        <v>2358</v>
      </c>
      <c r="AU66" s="7">
        <f t="shared" si="70"/>
        <v>844</v>
      </c>
      <c r="AV66" s="7">
        <f t="shared" si="70"/>
        <v>397</v>
      </c>
      <c r="AW66" s="7">
        <f t="shared" si="70"/>
        <v>470</v>
      </c>
      <c r="AX66" s="7">
        <f t="shared" si="70"/>
        <v>902</v>
      </c>
      <c r="AY66" s="7">
        <f t="shared" si="70"/>
        <v>1155</v>
      </c>
      <c r="AZ66" s="7">
        <f t="shared" si="70"/>
        <v>621</v>
      </c>
      <c r="BA66" s="7">
        <f t="shared" si="70"/>
        <v>0</v>
      </c>
      <c r="BB66" s="7">
        <f t="shared" si="70"/>
        <v>1545</v>
      </c>
      <c r="BC66" s="7">
        <f t="shared" si="70"/>
        <v>847</v>
      </c>
      <c r="BD66" s="7">
        <f t="shared" si="70"/>
        <v>781</v>
      </c>
      <c r="BE66" s="7">
        <f t="shared" si="70"/>
        <v>638</v>
      </c>
      <c r="BF66" s="7">
        <f t="shared" si="70"/>
        <v>2037</v>
      </c>
      <c r="BG66" s="7">
        <f t="shared" si="70"/>
        <v>948</v>
      </c>
      <c r="BH66" s="7">
        <f t="shared" si="70"/>
        <v>299</v>
      </c>
      <c r="BI66" s="7">
        <f t="shared" si="70"/>
        <v>1988</v>
      </c>
      <c r="BJ66" s="7">
        <f t="shared" si="70"/>
        <v>1549</v>
      </c>
      <c r="BK66" s="7">
        <f t="shared" si="70"/>
        <v>1907</v>
      </c>
      <c r="BL66" s="7">
        <f t="shared" si="70"/>
        <v>844</v>
      </c>
    </row>
    <row r="67" ht="13.5" customHeight="1">
      <c r="A67" s="83">
        <v>44997.0</v>
      </c>
      <c r="B67" s="84" t="s">
        <v>71</v>
      </c>
      <c r="C67" s="38"/>
      <c r="D67" s="39" t="s">
        <v>37</v>
      </c>
      <c r="E67" s="40">
        <f t="shared" si="2"/>
        <v>1006</v>
      </c>
      <c r="F67" s="41">
        <v>0.0</v>
      </c>
      <c r="G67" s="41">
        <v>11.0</v>
      </c>
      <c r="H67" s="42">
        <f t="shared" si="3"/>
        <v>11</v>
      </c>
      <c r="I67" s="38"/>
      <c r="J67" s="43" t="s">
        <v>40</v>
      </c>
      <c r="K67" s="40">
        <f t="shared" si="4"/>
        <v>844</v>
      </c>
      <c r="L67" s="44">
        <v>2.0</v>
      </c>
      <c r="M67" s="44">
        <v>24.0</v>
      </c>
      <c r="N67" s="42">
        <f t="shared" si="5"/>
        <v>30</v>
      </c>
      <c r="O67" s="38"/>
      <c r="P67" s="45" t="s">
        <v>72</v>
      </c>
      <c r="Q67" s="38"/>
      <c r="R67" s="45">
        <f>MIN(Rules!$E$2,(MAX(H67/N67,N67/H67)))</f>
        <v>2</v>
      </c>
      <c r="S67" s="45">
        <f>VLOOKUP(B67,Rules!A:B,2,FALSE)</f>
        <v>40</v>
      </c>
      <c r="T67" s="38"/>
      <c r="U67" s="46">
        <f>1/(10^(-(E67+(IF(P67="Y",Rules!$I$2,0))-K67)/Rules!$E$12)+1)</f>
        <v>0.8079606562</v>
      </c>
      <c r="V67" s="47">
        <f t="shared" si="6"/>
        <v>-65</v>
      </c>
      <c r="W67" s="47">
        <f t="shared" si="7"/>
        <v>65</v>
      </c>
      <c r="X67" s="47"/>
      <c r="Y67" s="47"/>
      <c r="Z67" s="48"/>
      <c r="AA67" s="7">
        <f t="shared" ref="AA67:BL67" si="71">IF($D67=AA$1,$E67+$V67,(IF($J67=AA$1,$K67+$W67,AA66)))</f>
        <v>1546</v>
      </c>
      <c r="AB67" s="7">
        <f t="shared" si="71"/>
        <v>777</v>
      </c>
      <c r="AC67" s="7">
        <f t="shared" si="71"/>
        <v>1352</v>
      </c>
      <c r="AD67" s="7">
        <f t="shared" si="71"/>
        <v>75</v>
      </c>
      <c r="AE67" s="7">
        <f t="shared" si="71"/>
        <v>2032</v>
      </c>
      <c r="AF67" s="7">
        <f t="shared" si="71"/>
        <v>2153</v>
      </c>
      <c r="AG67" s="7">
        <f t="shared" si="71"/>
        <v>1145</v>
      </c>
      <c r="AH67" s="7">
        <f t="shared" si="71"/>
        <v>941</v>
      </c>
      <c r="AI67" s="7">
        <f t="shared" si="71"/>
        <v>1229</v>
      </c>
      <c r="AJ67" s="7">
        <f t="shared" si="71"/>
        <v>1810</v>
      </c>
      <c r="AK67" s="7">
        <f t="shared" si="71"/>
        <v>443</v>
      </c>
      <c r="AL67" s="7">
        <f t="shared" si="71"/>
        <v>717</v>
      </c>
      <c r="AM67" s="7">
        <f t="shared" si="71"/>
        <v>2106</v>
      </c>
      <c r="AN67" s="7">
        <f t="shared" si="71"/>
        <v>1400</v>
      </c>
      <c r="AO67" s="7">
        <f t="shared" si="71"/>
        <v>1412</v>
      </c>
      <c r="AP67" s="7">
        <f t="shared" si="71"/>
        <v>2115</v>
      </c>
      <c r="AQ67" s="7">
        <f t="shared" si="71"/>
        <v>251</v>
      </c>
      <c r="AR67" s="7">
        <f t="shared" si="71"/>
        <v>1380</v>
      </c>
      <c r="AS67" s="7">
        <f t="shared" si="71"/>
        <v>355</v>
      </c>
      <c r="AT67" s="7">
        <f t="shared" si="71"/>
        <v>2358</v>
      </c>
      <c r="AU67" s="7">
        <f t="shared" si="71"/>
        <v>844</v>
      </c>
      <c r="AV67" s="7">
        <f t="shared" si="71"/>
        <v>397</v>
      </c>
      <c r="AW67" s="7">
        <f t="shared" si="71"/>
        <v>470</v>
      </c>
      <c r="AX67" s="7">
        <f t="shared" si="71"/>
        <v>902</v>
      </c>
      <c r="AY67" s="7">
        <f t="shared" si="71"/>
        <v>1155</v>
      </c>
      <c r="AZ67" s="7">
        <f t="shared" si="71"/>
        <v>621</v>
      </c>
      <c r="BA67" s="7">
        <f t="shared" si="71"/>
        <v>0</v>
      </c>
      <c r="BB67" s="7">
        <f t="shared" si="71"/>
        <v>1545</v>
      </c>
      <c r="BC67" s="7">
        <f t="shared" si="71"/>
        <v>847</v>
      </c>
      <c r="BD67" s="7">
        <f t="shared" si="71"/>
        <v>781</v>
      </c>
      <c r="BE67" s="7">
        <f t="shared" si="71"/>
        <v>638</v>
      </c>
      <c r="BF67" s="7">
        <f t="shared" si="71"/>
        <v>2037</v>
      </c>
      <c r="BG67" s="7">
        <f t="shared" si="71"/>
        <v>948</v>
      </c>
      <c r="BH67" s="7">
        <f t="shared" si="71"/>
        <v>299</v>
      </c>
      <c r="BI67" s="7">
        <f t="shared" si="71"/>
        <v>1988</v>
      </c>
      <c r="BJ67" s="7">
        <f t="shared" si="71"/>
        <v>1549</v>
      </c>
      <c r="BK67" s="7">
        <f t="shared" si="71"/>
        <v>1907</v>
      </c>
      <c r="BL67" s="7">
        <f t="shared" si="71"/>
        <v>909</v>
      </c>
    </row>
    <row r="68" ht="13.5" customHeight="1">
      <c r="A68" s="83">
        <v>44997.0</v>
      </c>
      <c r="B68" s="84" t="s">
        <v>71</v>
      </c>
      <c r="C68" s="38"/>
      <c r="D68" s="39" t="s">
        <v>41</v>
      </c>
      <c r="E68" s="40">
        <f t="shared" si="2"/>
        <v>847</v>
      </c>
      <c r="F68" s="41">
        <v>2.0</v>
      </c>
      <c r="G68" s="41">
        <v>20.0</v>
      </c>
      <c r="H68" s="42">
        <f t="shared" si="3"/>
        <v>26</v>
      </c>
      <c r="I68" s="38"/>
      <c r="J68" s="43" t="s">
        <v>43</v>
      </c>
      <c r="K68" s="40">
        <f t="shared" si="4"/>
        <v>777</v>
      </c>
      <c r="L68" s="44">
        <v>0.0</v>
      </c>
      <c r="M68" s="44">
        <v>6.0</v>
      </c>
      <c r="N68" s="42">
        <f t="shared" si="5"/>
        <v>6</v>
      </c>
      <c r="O68" s="38"/>
      <c r="P68" s="45" t="s">
        <v>72</v>
      </c>
      <c r="Q68" s="38"/>
      <c r="R68" s="45">
        <f>MIN(Rules!$E$2,(MAX(H68/N68,N68/H68)))</f>
        <v>2</v>
      </c>
      <c r="S68" s="45">
        <f>VLOOKUP(B68,Rules!A:B,2,FALSE)</f>
        <v>40</v>
      </c>
      <c r="T68" s="38"/>
      <c r="U68" s="46">
        <f>1/(10^(-(E68+(IF(P68="Y",Rules!$I$2,0))-K68)/Rules!$E$12)+1)</f>
        <v>0.7336337024</v>
      </c>
      <c r="V68" s="47">
        <f t="shared" si="6"/>
        <v>21</v>
      </c>
      <c r="W68" s="47">
        <f t="shared" si="7"/>
        <v>-21</v>
      </c>
      <c r="X68" s="47"/>
      <c r="Y68" s="47"/>
      <c r="Z68" s="48"/>
      <c r="AA68" s="7">
        <f t="shared" ref="AA68:BL68" si="72">IF($D68=AA$1,$E68+$V68,(IF($J68=AA$1,$K68+$W68,AA67)))</f>
        <v>1546</v>
      </c>
      <c r="AB68" s="7">
        <f t="shared" si="72"/>
        <v>756</v>
      </c>
      <c r="AC68" s="7">
        <f t="shared" si="72"/>
        <v>1352</v>
      </c>
      <c r="AD68" s="7">
        <f t="shared" si="72"/>
        <v>75</v>
      </c>
      <c r="AE68" s="7">
        <f t="shared" si="72"/>
        <v>2032</v>
      </c>
      <c r="AF68" s="7">
        <f t="shared" si="72"/>
        <v>2153</v>
      </c>
      <c r="AG68" s="7">
        <f t="shared" si="72"/>
        <v>1145</v>
      </c>
      <c r="AH68" s="7">
        <f t="shared" si="72"/>
        <v>941</v>
      </c>
      <c r="AI68" s="7">
        <f t="shared" si="72"/>
        <v>1229</v>
      </c>
      <c r="AJ68" s="7">
        <f t="shared" si="72"/>
        <v>1810</v>
      </c>
      <c r="AK68" s="7">
        <f t="shared" si="72"/>
        <v>443</v>
      </c>
      <c r="AL68" s="7">
        <f t="shared" si="72"/>
        <v>717</v>
      </c>
      <c r="AM68" s="7">
        <f t="shared" si="72"/>
        <v>2106</v>
      </c>
      <c r="AN68" s="7">
        <f t="shared" si="72"/>
        <v>1400</v>
      </c>
      <c r="AO68" s="7">
        <f t="shared" si="72"/>
        <v>1412</v>
      </c>
      <c r="AP68" s="7">
        <f t="shared" si="72"/>
        <v>2115</v>
      </c>
      <c r="AQ68" s="7">
        <f t="shared" si="72"/>
        <v>251</v>
      </c>
      <c r="AR68" s="7">
        <f t="shared" si="72"/>
        <v>1380</v>
      </c>
      <c r="AS68" s="7">
        <f t="shared" si="72"/>
        <v>355</v>
      </c>
      <c r="AT68" s="7">
        <f t="shared" si="72"/>
        <v>2358</v>
      </c>
      <c r="AU68" s="7">
        <f t="shared" si="72"/>
        <v>844</v>
      </c>
      <c r="AV68" s="7">
        <f t="shared" si="72"/>
        <v>397</v>
      </c>
      <c r="AW68" s="7">
        <f t="shared" si="72"/>
        <v>470</v>
      </c>
      <c r="AX68" s="7">
        <f t="shared" si="72"/>
        <v>902</v>
      </c>
      <c r="AY68" s="7">
        <f t="shared" si="72"/>
        <v>1155</v>
      </c>
      <c r="AZ68" s="7">
        <f t="shared" si="72"/>
        <v>621</v>
      </c>
      <c r="BA68" s="7">
        <f t="shared" si="72"/>
        <v>0</v>
      </c>
      <c r="BB68" s="7">
        <f t="shared" si="72"/>
        <v>1545</v>
      </c>
      <c r="BC68" s="7">
        <f t="shared" si="72"/>
        <v>868</v>
      </c>
      <c r="BD68" s="7">
        <f t="shared" si="72"/>
        <v>781</v>
      </c>
      <c r="BE68" s="7">
        <f t="shared" si="72"/>
        <v>638</v>
      </c>
      <c r="BF68" s="7">
        <f t="shared" si="72"/>
        <v>2037</v>
      </c>
      <c r="BG68" s="7">
        <f t="shared" si="72"/>
        <v>948</v>
      </c>
      <c r="BH68" s="7">
        <f t="shared" si="72"/>
        <v>299</v>
      </c>
      <c r="BI68" s="7">
        <f t="shared" si="72"/>
        <v>1988</v>
      </c>
      <c r="BJ68" s="7">
        <f t="shared" si="72"/>
        <v>1549</v>
      </c>
      <c r="BK68" s="7">
        <f t="shared" si="72"/>
        <v>1907</v>
      </c>
      <c r="BL68" s="7">
        <f t="shared" si="72"/>
        <v>909</v>
      </c>
    </row>
    <row r="69" ht="13.5" customHeight="1">
      <c r="A69" s="83">
        <v>44997.0</v>
      </c>
      <c r="B69" s="84" t="s">
        <v>71</v>
      </c>
      <c r="C69" s="38"/>
      <c r="D69" s="39" t="s">
        <v>47</v>
      </c>
      <c r="E69" s="40">
        <f t="shared" si="2"/>
        <v>470</v>
      </c>
      <c r="F69" s="41">
        <v>0.0</v>
      </c>
      <c r="G69" s="41">
        <v>19.0</v>
      </c>
      <c r="H69" s="42">
        <f t="shared" si="3"/>
        <v>19</v>
      </c>
      <c r="I69" s="38"/>
      <c r="J69" s="43" t="s">
        <v>48</v>
      </c>
      <c r="K69" s="40">
        <f t="shared" si="4"/>
        <v>443</v>
      </c>
      <c r="L69" s="44">
        <v>1.0</v>
      </c>
      <c r="M69" s="44">
        <v>15.0</v>
      </c>
      <c r="N69" s="42">
        <f t="shared" si="5"/>
        <v>18</v>
      </c>
      <c r="O69" s="38"/>
      <c r="P69" s="45" t="s">
        <v>72</v>
      </c>
      <c r="Q69" s="38"/>
      <c r="R69" s="45">
        <f>MIN(Rules!$E$2,(MAX(H69/N69,N69/H69)))</f>
        <v>1.055555556</v>
      </c>
      <c r="S69" s="45">
        <f>VLOOKUP(B69,Rules!A:B,2,FALSE)</f>
        <v>40</v>
      </c>
      <c r="T69" s="38"/>
      <c r="U69" s="46">
        <f>1/(10^(-(E69+(IF(P69="Y",Rules!$I$2,0))-K69)/Rules!$E$12)+1)</f>
        <v>0.6931984336</v>
      </c>
      <c r="V69" s="47">
        <f t="shared" si="6"/>
        <v>13</v>
      </c>
      <c r="W69" s="47">
        <f t="shared" si="7"/>
        <v>-13</v>
      </c>
      <c r="X69" s="47"/>
      <c r="Y69" s="47"/>
      <c r="Z69" s="48"/>
      <c r="AA69" s="7">
        <f t="shared" ref="AA69:BL69" si="73">IF($D69=AA$1,$E69+$V69,(IF($J69=AA$1,$K69+$W69,AA68)))</f>
        <v>1546</v>
      </c>
      <c r="AB69" s="7">
        <f t="shared" si="73"/>
        <v>756</v>
      </c>
      <c r="AC69" s="7">
        <f t="shared" si="73"/>
        <v>1352</v>
      </c>
      <c r="AD69" s="7">
        <f t="shared" si="73"/>
        <v>75</v>
      </c>
      <c r="AE69" s="7">
        <f t="shared" si="73"/>
        <v>2032</v>
      </c>
      <c r="AF69" s="7">
        <f t="shared" si="73"/>
        <v>2153</v>
      </c>
      <c r="AG69" s="7">
        <f t="shared" si="73"/>
        <v>1145</v>
      </c>
      <c r="AH69" s="7">
        <f t="shared" si="73"/>
        <v>941</v>
      </c>
      <c r="AI69" s="7">
        <f t="shared" si="73"/>
        <v>1229</v>
      </c>
      <c r="AJ69" s="7">
        <f t="shared" si="73"/>
        <v>1810</v>
      </c>
      <c r="AK69" s="7">
        <f t="shared" si="73"/>
        <v>430</v>
      </c>
      <c r="AL69" s="7">
        <f t="shared" si="73"/>
        <v>717</v>
      </c>
      <c r="AM69" s="7">
        <f t="shared" si="73"/>
        <v>2106</v>
      </c>
      <c r="AN69" s="7">
        <f t="shared" si="73"/>
        <v>1400</v>
      </c>
      <c r="AO69" s="7">
        <f t="shared" si="73"/>
        <v>1412</v>
      </c>
      <c r="AP69" s="7">
        <f t="shared" si="73"/>
        <v>2115</v>
      </c>
      <c r="AQ69" s="7">
        <f t="shared" si="73"/>
        <v>251</v>
      </c>
      <c r="AR69" s="7">
        <f t="shared" si="73"/>
        <v>1380</v>
      </c>
      <c r="AS69" s="7">
        <f t="shared" si="73"/>
        <v>355</v>
      </c>
      <c r="AT69" s="7">
        <f t="shared" si="73"/>
        <v>2358</v>
      </c>
      <c r="AU69" s="7">
        <f t="shared" si="73"/>
        <v>844</v>
      </c>
      <c r="AV69" s="7">
        <f t="shared" si="73"/>
        <v>397</v>
      </c>
      <c r="AW69" s="7">
        <f t="shared" si="73"/>
        <v>483</v>
      </c>
      <c r="AX69" s="7">
        <f t="shared" si="73"/>
        <v>902</v>
      </c>
      <c r="AY69" s="7">
        <f t="shared" si="73"/>
        <v>1155</v>
      </c>
      <c r="AZ69" s="7">
        <f t="shared" si="73"/>
        <v>621</v>
      </c>
      <c r="BA69" s="7">
        <f t="shared" si="73"/>
        <v>0</v>
      </c>
      <c r="BB69" s="7">
        <f t="shared" si="73"/>
        <v>1545</v>
      </c>
      <c r="BC69" s="7">
        <f t="shared" si="73"/>
        <v>868</v>
      </c>
      <c r="BD69" s="7">
        <f t="shared" si="73"/>
        <v>781</v>
      </c>
      <c r="BE69" s="7">
        <f t="shared" si="73"/>
        <v>638</v>
      </c>
      <c r="BF69" s="7">
        <f t="shared" si="73"/>
        <v>2037</v>
      </c>
      <c r="BG69" s="7">
        <f t="shared" si="73"/>
        <v>948</v>
      </c>
      <c r="BH69" s="7">
        <f t="shared" si="73"/>
        <v>299</v>
      </c>
      <c r="BI69" s="7">
        <f t="shared" si="73"/>
        <v>1988</v>
      </c>
      <c r="BJ69" s="7">
        <f t="shared" si="73"/>
        <v>1549</v>
      </c>
      <c r="BK69" s="7">
        <f t="shared" si="73"/>
        <v>1907</v>
      </c>
      <c r="BL69" s="7">
        <f t="shared" si="73"/>
        <v>909</v>
      </c>
    </row>
    <row r="70" ht="13.5" customHeight="1">
      <c r="A70" s="83">
        <v>44997.0</v>
      </c>
      <c r="B70" s="84" t="s">
        <v>71</v>
      </c>
      <c r="C70" s="38"/>
      <c r="D70" s="39" t="s">
        <v>39</v>
      </c>
      <c r="E70" s="40">
        <f t="shared" si="2"/>
        <v>902</v>
      </c>
      <c r="F70" s="41">
        <v>5.0</v>
      </c>
      <c r="G70" s="41">
        <v>25.0</v>
      </c>
      <c r="H70" s="42">
        <f t="shared" si="3"/>
        <v>40</v>
      </c>
      <c r="I70" s="38"/>
      <c r="J70" s="43" t="s">
        <v>51</v>
      </c>
      <c r="K70" s="40">
        <f t="shared" si="4"/>
        <v>621</v>
      </c>
      <c r="L70" s="44">
        <v>0.0</v>
      </c>
      <c r="M70" s="44">
        <v>13.0</v>
      </c>
      <c r="N70" s="42">
        <f t="shared" si="5"/>
        <v>13</v>
      </c>
      <c r="O70" s="38"/>
      <c r="P70" s="45" t="s">
        <v>72</v>
      </c>
      <c r="Q70" s="38"/>
      <c r="R70" s="45">
        <f>MIN(Rules!$E$2,(MAX(H70/N70,N70/H70)))</f>
        <v>2</v>
      </c>
      <c r="S70" s="45">
        <f>VLOOKUP(B70,Rules!A:B,2,FALSE)</f>
        <v>40</v>
      </c>
      <c r="T70" s="38"/>
      <c r="U70" s="46">
        <f>1/(10^(-(E70+(IF(P70="Y",Rules!$I$2,0))-K70)/Rules!$E$12)+1)</f>
        <v>0.8791949267</v>
      </c>
      <c r="V70" s="47">
        <f t="shared" si="6"/>
        <v>10</v>
      </c>
      <c r="W70" s="47">
        <f t="shared" si="7"/>
        <v>-10</v>
      </c>
      <c r="X70" s="47"/>
      <c r="Y70" s="47"/>
      <c r="Z70" s="48"/>
      <c r="AA70" s="7">
        <f t="shared" ref="AA70:BL70" si="74">IF($D70=AA$1,$E70+$V70,(IF($J70=AA$1,$K70+$W70,AA69)))</f>
        <v>1546</v>
      </c>
      <c r="AB70" s="7">
        <f t="shared" si="74"/>
        <v>756</v>
      </c>
      <c r="AC70" s="7">
        <f t="shared" si="74"/>
        <v>1352</v>
      </c>
      <c r="AD70" s="7">
        <f t="shared" si="74"/>
        <v>75</v>
      </c>
      <c r="AE70" s="7">
        <f t="shared" si="74"/>
        <v>2032</v>
      </c>
      <c r="AF70" s="7">
        <f t="shared" si="74"/>
        <v>2153</v>
      </c>
      <c r="AG70" s="7">
        <f t="shared" si="74"/>
        <v>1145</v>
      </c>
      <c r="AH70" s="7">
        <f t="shared" si="74"/>
        <v>941</v>
      </c>
      <c r="AI70" s="7">
        <f t="shared" si="74"/>
        <v>1229</v>
      </c>
      <c r="AJ70" s="7">
        <f t="shared" si="74"/>
        <v>1810</v>
      </c>
      <c r="AK70" s="7">
        <f t="shared" si="74"/>
        <v>430</v>
      </c>
      <c r="AL70" s="7">
        <f t="shared" si="74"/>
        <v>717</v>
      </c>
      <c r="AM70" s="7">
        <f t="shared" si="74"/>
        <v>2106</v>
      </c>
      <c r="AN70" s="7">
        <f t="shared" si="74"/>
        <v>1400</v>
      </c>
      <c r="AO70" s="7">
        <f t="shared" si="74"/>
        <v>1412</v>
      </c>
      <c r="AP70" s="7">
        <f t="shared" si="74"/>
        <v>2115</v>
      </c>
      <c r="AQ70" s="7">
        <f t="shared" si="74"/>
        <v>251</v>
      </c>
      <c r="AR70" s="7">
        <f t="shared" si="74"/>
        <v>1380</v>
      </c>
      <c r="AS70" s="7">
        <f t="shared" si="74"/>
        <v>355</v>
      </c>
      <c r="AT70" s="7">
        <f t="shared" si="74"/>
        <v>2358</v>
      </c>
      <c r="AU70" s="7">
        <f t="shared" si="74"/>
        <v>844</v>
      </c>
      <c r="AV70" s="7">
        <f t="shared" si="74"/>
        <v>397</v>
      </c>
      <c r="AW70" s="7">
        <f t="shared" si="74"/>
        <v>483</v>
      </c>
      <c r="AX70" s="7">
        <f t="shared" si="74"/>
        <v>912</v>
      </c>
      <c r="AY70" s="7">
        <f t="shared" si="74"/>
        <v>1155</v>
      </c>
      <c r="AZ70" s="7">
        <f t="shared" si="74"/>
        <v>611</v>
      </c>
      <c r="BA70" s="7">
        <f t="shared" si="74"/>
        <v>0</v>
      </c>
      <c r="BB70" s="7">
        <f t="shared" si="74"/>
        <v>1545</v>
      </c>
      <c r="BC70" s="7">
        <f t="shared" si="74"/>
        <v>868</v>
      </c>
      <c r="BD70" s="7">
        <f t="shared" si="74"/>
        <v>781</v>
      </c>
      <c r="BE70" s="7">
        <f t="shared" si="74"/>
        <v>638</v>
      </c>
      <c r="BF70" s="7">
        <f t="shared" si="74"/>
        <v>2037</v>
      </c>
      <c r="BG70" s="7">
        <f t="shared" si="74"/>
        <v>948</v>
      </c>
      <c r="BH70" s="7">
        <f t="shared" si="74"/>
        <v>299</v>
      </c>
      <c r="BI70" s="7">
        <f t="shared" si="74"/>
        <v>1988</v>
      </c>
      <c r="BJ70" s="7">
        <f t="shared" si="74"/>
        <v>1549</v>
      </c>
      <c r="BK70" s="7">
        <f t="shared" si="74"/>
        <v>1907</v>
      </c>
      <c r="BL70" s="7">
        <f t="shared" si="74"/>
        <v>909</v>
      </c>
    </row>
    <row r="71" ht="13.5" customHeight="1">
      <c r="A71" s="83">
        <v>45004.0</v>
      </c>
      <c r="B71" s="84" t="s">
        <v>71</v>
      </c>
      <c r="C71" s="38"/>
      <c r="D71" s="39" t="s">
        <v>21</v>
      </c>
      <c r="E71" s="40">
        <f t="shared" si="2"/>
        <v>2032</v>
      </c>
      <c r="F71" s="41">
        <v>2.0</v>
      </c>
      <c r="G71" s="41">
        <v>18.0</v>
      </c>
      <c r="H71" s="42">
        <f t="shared" si="3"/>
        <v>24</v>
      </c>
      <c r="I71" s="38"/>
      <c r="J71" s="43" t="s">
        <v>19</v>
      </c>
      <c r="K71" s="40">
        <f t="shared" si="4"/>
        <v>2153</v>
      </c>
      <c r="L71" s="44">
        <v>2.0</v>
      </c>
      <c r="M71" s="44">
        <v>18.0</v>
      </c>
      <c r="N71" s="42">
        <f t="shared" si="5"/>
        <v>24</v>
      </c>
      <c r="O71" s="38"/>
      <c r="P71" s="45" t="s">
        <v>72</v>
      </c>
      <c r="Q71" s="38"/>
      <c r="R71" s="45">
        <f>MIN(Rules!$E$2,(MAX(H71/N71,N71/H71)))</f>
        <v>1</v>
      </c>
      <c r="S71" s="45">
        <f>VLOOKUP(B71,Rules!A:B,2,FALSE)</f>
        <v>40</v>
      </c>
      <c r="T71" s="38"/>
      <c r="U71" s="46">
        <f>1/(10^(-(E71+(IF(P71="Y",Rules!$I$2,0))-K71)/Rules!$E$12)+1)</f>
        <v>0.5333379484</v>
      </c>
      <c r="V71" s="47">
        <f t="shared" si="6"/>
        <v>-1</v>
      </c>
      <c r="W71" s="47">
        <f t="shared" si="7"/>
        <v>1</v>
      </c>
      <c r="X71" s="47"/>
      <c r="Y71" s="47"/>
      <c r="Z71" s="48"/>
      <c r="AA71" s="7">
        <f t="shared" ref="AA71:BL71" si="75">IF($D71=AA$1,$E71+$V71,(IF($J71=AA$1,$K71+$W71,AA70)))</f>
        <v>1546</v>
      </c>
      <c r="AB71" s="7">
        <f t="shared" si="75"/>
        <v>756</v>
      </c>
      <c r="AC71" s="7">
        <f t="shared" si="75"/>
        <v>1352</v>
      </c>
      <c r="AD71" s="7">
        <f t="shared" si="75"/>
        <v>75</v>
      </c>
      <c r="AE71" s="7">
        <f t="shared" si="75"/>
        <v>2031</v>
      </c>
      <c r="AF71" s="7">
        <f t="shared" si="75"/>
        <v>2154</v>
      </c>
      <c r="AG71" s="7">
        <f t="shared" si="75"/>
        <v>1145</v>
      </c>
      <c r="AH71" s="7">
        <f t="shared" si="75"/>
        <v>941</v>
      </c>
      <c r="AI71" s="7">
        <f t="shared" si="75"/>
        <v>1229</v>
      </c>
      <c r="AJ71" s="7">
        <f t="shared" si="75"/>
        <v>1810</v>
      </c>
      <c r="AK71" s="7">
        <f t="shared" si="75"/>
        <v>430</v>
      </c>
      <c r="AL71" s="7">
        <f t="shared" si="75"/>
        <v>717</v>
      </c>
      <c r="AM71" s="7">
        <f t="shared" si="75"/>
        <v>2106</v>
      </c>
      <c r="AN71" s="7">
        <f t="shared" si="75"/>
        <v>1400</v>
      </c>
      <c r="AO71" s="7">
        <f t="shared" si="75"/>
        <v>1412</v>
      </c>
      <c r="AP71" s="7">
        <f t="shared" si="75"/>
        <v>2115</v>
      </c>
      <c r="AQ71" s="7">
        <f t="shared" si="75"/>
        <v>251</v>
      </c>
      <c r="AR71" s="7">
        <f t="shared" si="75"/>
        <v>1380</v>
      </c>
      <c r="AS71" s="7">
        <f t="shared" si="75"/>
        <v>355</v>
      </c>
      <c r="AT71" s="7">
        <f t="shared" si="75"/>
        <v>2358</v>
      </c>
      <c r="AU71" s="7">
        <f t="shared" si="75"/>
        <v>844</v>
      </c>
      <c r="AV71" s="7">
        <f t="shared" si="75"/>
        <v>397</v>
      </c>
      <c r="AW71" s="7">
        <f t="shared" si="75"/>
        <v>483</v>
      </c>
      <c r="AX71" s="7">
        <f t="shared" si="75"/>
        <v>912</v>
      </c>
      <c r="AY71" s="7">
        <f t="shared" si="75"/>
        <v>1155</v>
      </c>
      <c r="AZ71" s="7">
        <f t="shared" si="75"/>
        <v>611</v>
      </c>
      <c r="BA71" s="7">
        <f t="shared" si="75"/>
        <v>0</v>
      </c>
      <c r="BB71" s="7">
        <f t="shared" si="75"/>
        <v>1545</v>
      </c>
      <c r="BC71" s="7">
        <f t="shared" si="75"/>
        <v>868</v>
      </c>
      <c r="BD71" s="7">
        <f t="shared" si="75"/>
        <v>781</v>
      </c>
      <c r="BE71" s="7">
        <f t="shared" si="75"/>
        <v>638</v>
      </c>
      <c r="BF71" s="7">
        <f t="shared" si="75"/>
        <v>2037</v>
      </c>
      <c r="BG71" s="7">
        <f t="shared" si="75"/>
        <v>948</v>
      </c>
      <c r="BH71" s="7">
        <f t="shared" si="75"/>
        <v>299</v>
      </c>
      <c r="BI71" s="7">
        <f t="shared" si="75"/>
        <v>1988</v>
      </c>
      <c r="BJ71" s="7">
        <f t="shared" si="75"/>
        <v>1549</v>
      </c>
      <c r="BK71" s="7">
        <f t="shared" si="75"/>
        <v>1907</v>
      </c>
      <c r="BL71" s="7">
        <f t="shared" si="75"/>
        <v>909</v>
      </c>
    </row>
    <row r="72" ht="13.5" customHeight="1">
      <c r="A72" s="83">
        <v>45004.0</v>
      </c>
      <c r="B72" s="84" t="s">
        <v>71</v>
      </c>
      <c r="C72" s="38"/>
      <c r="D72" s="39" t="s">
        <v>32</v>
      </c>
      <c r="E72" s="40">
        <f t="shared" si="2"/>
        <v>1549</v>
      </c>
      <c r="F72" s="41">
        <v>1.0</v>
      </c>
      <c r="G72" s="41">
        <v>12.0</v>
      </c>
      <c r="H72" s="42">
        <f t="shared" si="3"/>
        <v>15</v>
      </c>
      <c r="I72" s="38"/>
      <c r="J72" s="43" t="s">
        <v>23</v>
      </c>
      <c r="K72" s="40">
        <f t="shared" si="4"/>
        <v>2106</v>
      </c>
      <c r="L72" s="44">
        <v>4.0</v>
      </c>
      <c r="M72" s="44">
        <v>27.0</v>
      </c>
      <c r="N72" s="42">
        <f t="shared" si="5"/>
        <v>39</v>
      </c>
      <c r="O72" s="38"/>
      <c r="P72" s="45" t="s">
        <v>72</v>
      </c>
      <c r="Q72" s="38"/>
      <c r="R72" s="45">
        <f>MIN(Rules!$E$2,(MAX(H72/N72,N72/H72)))</f>
        <v>2</v>
      </c>
      <c r="S72" s="45">
        <f>VLOOKUP(B72,Rules!A:B,2,FALSE)</f>
        <v>40</v>
      </c>
      <c r="T72" s="38"/>
      <c r="U72" s="46">
        <f>1/(10^(-(E72+(IF(P72="Y",Rules!$I$2,0))-K72)/Rules!$E$12)+1)</f>
        <v>0.1330444682</v>
      </c>
      <c r="V72" s="47">
        <f t="shared" si="6"/>
        <v>-11</v>
      </c>
      <c r="W72" s="47">
        <f t="shared" si="7"/>
        <v>11</v>
      </c>
      <c r="X72" s="47"/>
      <c r="Y72" s="47"/>
      <c r="Z72" s="48"/>
      <c r="AA72" s="7">
        <f t="shared" ref="AA72:BL72" si="76">IF($D72=AA$1,$E72+$V72,(IF($J72=AA$1,$K72+$W72,AA71)))</f>
        <v>1546</v>
      </c>
      <c r="AB72" s="7">
        <f t="shared" si="76"/>
        <v>756</v>
      </c>
      <c r="AC72" s="7">
        <f t="shared" si="76"/>
        <v>1352</v>
      </c>
      <c r="AD72" s="7">
        <f t="shared" si="76"/>
        <v>75</v>
      </c>
      <c r="AE72" s="7">
        <f t="shared" si="76"/>
        <v>2031</v>
      </c>
      <c r="AF72" s="7">
        <f t="shared" si="76"/>
        <v>2154</v>
      </c>
      <c r="AG72" s="7">
        <f t="shared" si="76"/>
        <v>1145</v>
      </c>
      <c r="AH72" s="7">
        <f t="shared" si="76"/>
        <v>941</v>
      </c>
      <c r="AI72" s="7">
        <f t="shared" si="76"/>
        <v>1229</v>
      </c>
      <c r="AJ72" s="7">
        <f t="shared" si="76"/>
        <v>1810</v>
      </c>
      <c r="AK72" s="7">
        <f t="shared" si="76"/>
        <v>430</v>
      </c>
      <c r="AL72" s="7">
        <f t="shared" si="76"/>
        <v>717</v>
      </c>
      <c r="AM72" s="7">
        <f t="shared" si="76"/>
        <v>2117</v>
      </c>
      <c r="AN72" s="7">
        <f t="shared" si="76"/>
        <v>1400</v>
      </c>
      <c r="AO72" s="7">
        <f t="shared" si="76"/>
        <v>1412</v>
      </c>
      <c r="AP72" s="7">
        <f t="shared" si="76"/>
        <v>2115</v>
      </c>
      <c r="AQ72" s="7">
        <f t="shared" si="76"/>
        <v>251</v>
      </c>
      <c r="AR72" s="7">
        <f t="shared" si="76"/>
        <v>1380</v>
      </c>
      <c r="AS72" s="7">
        <f t="shared" si="76"/>
        <v>355</v>
      </c>
      <c r="AT72" s="7">
        <f t="shared" si="76"/>
        <v>2358</v>
      </c>
      <c r="AU72" s="7">
        <f t="shared" si="76"/>
        <v>844</v>
      </c>
      <c r="AV72" s="7">
        <f t="shared" si="76"/>
        <v>397</v>
      </c>
      <c r="AW72" s="7">
        <f t="shared" si="76"/>
        <v>483</v>
      </c>
      <c r="AX72" s="7">
        <f t="shared" si="76"/>
        <v>912</v>
      </c>
      <c r="AY72" s="7">
        <f t="shared" si="76"/>
        <v>1155</v>
      </c>
      <c r="AZ72" s="7">
        <f t="shared" si="76"/>
        <v>611</v>
      </c>
      <c r="BA72" s="7">
        <f t="shared" si="76"/>
        <v>0</v>
      </c>
      <c r="BB72" s="7">
        <f t="shared" si="76"/>
        <v>1545</v>
      </c>
      <c r="BC72" s="7">
        <f t="shared" si="76"/>
        <v>868</v>
      </c>
      <c r="BD72" s="7">
        <f t="shared" si="76"/>
        <v>781</v>
      </c>
      <c r="BE72" s="7">
        <f t="shared" si="76"/>
        <v>638</v>
      </c>
      <c r="BF72" s="7">
        <f t="shared" si="76"/>
        <v>2037</v>
      </c>
      <c r="BG72" s="7">
        <f t="shared" si="76"/>
        <v>948</v>
      </c>
      <c r="BH72" s="7">
        <f t="shared" si="76"/>
        <v>299</v>
      </c>
      <c r="BI72" s="7">
        <f t="shared" si="76"/>
        <v>1988</v>
      </c>
      <c r="BJ72" s="7">
        <f t="shared" si="76"/>
        <v>1538</v>
      </c>
      <c r="BK72" s="7">
        <f t="shared" si="76"/>
        <v>1907</v>
      </c>
      <c r="BL72" s="7">
        <f t="shared" si="76"/>
        <v>909</v>
      </c>
    </row>
    <row r="73" ht="13.5" customHeight="1">
      <c r="A73" s="83">
        <v>45004.0</v>
      </c>
      <c r="B73" s="84" t="s">
        <v>71</v>
      </c>
      <c r="C73" s="38"/>
      <c r="D73" s="39" t="s">
        <v>20</v>
      </c>
      <c r="E73" s="40">
        <f t="shared" si="2"/>
        <v>2358</v>
      </c>
      <c r="F73" s="41">
        <v>2.0</v>
      </c>
      <c r="G73" s="41">
        <v>20.0</v>
      </c>
      <c r="H73" s="42">
        <f t="shared" si="3"/>
        <v>26</v>
      </c>
      <c r="I73" s="38"/>
      <c r="J73" s="43" t="s">
        <v>24</v>
      </c>
      <c r="K73" s="40">
        <f t="shared" si="4"/>
        <v>1907</v>
      </c>
      <c r="L73" s="44">
        <v>0.0</v>
      </c>
      <c r="M73" s="44">
        <v>15.0</v>
      </c>
      <c r="N73" s="42">
        <f t="shared" si="5"/>
        <v>15</v>
      </c>
      <c r="O73" s="38"/>
      <c r="P73" s="45" t="s">
        <v>72</v>
      </c>
      <c r="Q73" s="38"/>
      <c r="R73" s="45">
        <f>MIN(Rules!$E$2,(MAX(H73/N73,N73/H73)))</f>
        <v>1.733333333</v>
      </c>
      <c r="S73" s="45">
        <f>VLOOKUP(B73,Rules!A:B,2,FALSE)</f>
        <v>40</v>
      </c>
      <c r="T73" s="38"/>
      <c r="U73" s="46">
        <f>1/(10^(-(E73+(IF(P73="Y",Rules!$I$2,0))-K73)/Rules!$E$12)+1)</f>
        <v>0.9409056351</v>
      </c>
      <c r="V73" s="47">
        <f t="shared" si="6"/>
        <v>4</v>
      </c>
      <c r="W73" s="47">
        <f t="shared" si="7"/>
        <v>-4</v>
      </c>
      <c r="X73" s="47"/>
      <c r="Y73" s="47"/>
      <c r="Z73" s="48"/>
      <c r="AA73" s="7">
        <f t="shared" ref="AA73:BL73" si="77">IF($D73=AA$1,$E73+$V73,(IF($J73=AA$1,$K73+$W73,AA72)))</f>
        <v>1546</v>
      </c>
      <c r="AB73" s="7">
        <f t="shared" si="77"/>
        <v>756</v>
      </c>
      <c r="AC73" s="7">
        <f t="shared" si="77"/>
        <v>1352</v>
      </c>
      <c r="AD73" s="7">
        <f t="shared" si="77"/>
        <v>75</v>
      </c>
      <c r="AE73" s="7">
        <f t="shared" si="77"/>
        <v>2031</v>
      </c>
      <c r="AF73" s="7">
        <f t="shared" si="77"/>
        <v>2154</v>
      </c>
      <c r="AG73" s="7">
        <f t="shared" si="77"/>
        <v>1145</v>
      </c>
      <c r="AH73" s="7">
        <f t="shared" si="77"/>
        <v>941</v>
      </c>
      <c r="AI73" s="7">
        <f t="shared" si="77"/>
        <v>1229</v>
      </c>
      <c r="AJ73" s="7">
        <f t="shared" si="77"/>
        <v>1810</v>
      </c>
      <c r="AK73" s="7">
        <f t="shared" si="77"/>
        <v>430</v>
      </c>
      <c r="AL73" s="7">
        <f t="shared" si="77"/>
        <v>717</v>
      </c>
      <c r="AM73" s="7">
        <f t="shared" si="77"/>
        <v>2117</v>
      </c>
      <c r="AN73" s="7">
        <f t="shared" si="77"/>
        <v>1400</v>
      </c>
      <c r="AO73" s="7">
        <f t="shared" si="77"/>
        <v>1412</v>
      </c>
      <c r="AP73" s="7">
        <f t="shared" si="77"/>
        <v>2115</v>
      </c>
      <c r="AQ73" s="7">
        <f t="shared" si="77"/>
        <v>251</v>
      </c>
      <c r="AR73" s="7">
        <f t="shared" si="77"/>
        <v>1380</v>
      </c>
      <c r="AS73" s="7">
        <f t="shared" si="77"/>
        <v>355</v>
      </c>
      <c r="AT73" s="7">
        <f t="shared" si="77"/>
        <v>2362</v>
      </c>
      <c r="AU73" s="7">
        <f t="shared" si="77"/>
        <v>844</v>
      </c>
      <c r="AV73" s="7">
        <f t="shared" si="77"/>
        <v>397</v>
      </c>
      <c r="AW73" s="7">
        <f t="shared" si="77"/>
        <v>483</v>
      </c>
      <c r="AX73" s="7">
        <f t="shared" si="77"/>
        <v>912</v>
      </c>
      <c r="AY73" s="7">
        <f t="shared" si="77"/>
        <v>1155</v>
      </c>
      <c r="AZ73" s="7">
        <f t="shared" si="77"/>
        <v>611</v>
      </c>
      <c r="BA73" s="7">
        <f t="shared" si="77"/>
        <v>0</v>
      </c>
      <c r="BB73" s="7">
        <f t="shared" si="77"/>
        <v>1545</v>
      </c>
      <c r="BC73" s="7">
        <f t="shared" si="77"/>
        <v>868</v>
      </c>
      <c r="BD73" s="7">
        <f t="shared" si="77"/>
        <v>781</v>
      </c>
      <c r="BE73" s="7">
        <f t="shared" si="77"/>
        <v>638</v>
      </c>
      <c r="BF73" s="7">
        <f t="shared" si="77"/>
        <v>2037</v>
      </c>
      <c r="BG73" s="7">
        <f t="shared" si="77"/>
        <v>948</v>
      </c>
      <c r="BH73" s="7">
        <f t="shared" si="77"/>
        <v>299</v>
      </c>
      <c r="BI73" s="7">
        <f t="shared" si="77"/>
        <v>1988</v>
      </c>
      <c r="BJ73" s="7">
        <f t="shared" si="77"/>
        <v>1538</v>
      </c>
      <c r="BK73" s="7">
        <f t="shared" si="77"/>
        <v>1903</v>
      </c>
      <c r="BL73" s="7">
        <f t="shared" si="77"/>
        <v>909</v>
      </c>
    </row>
    <row r="74" ht="13.5" customHeight="1">
      <c r="A74" s="83">
        <v>45004.0</v>
      </c>
      <c r="B74" s="84" t="s">
        <v>71</v>
      </c>
      <c r="C74" s="38"/>
      <c r="D74" s="39" t="s">
        <v>30</v>
      </c>
      <c r="E74" s="40">
        <f t="shared" si="2"/>
        <v>1546</v>
      </c>
      <c r="F74" s="41">
        <v>2.0</v>
      </c>
      <c r="G74" s="41">
        <v>16.0</v>
      </c>
      <c r="H74" s="42">
        <f t="shared" si="3"/>
        <v>22</v>
      </c>
      <c r="I74" s="38"/>
      <c r="J74" s="43" t="s">
        <v>18</v>
      </c>
      <c r="K74" s="40">
        <f t="shared" si="4"/>
        <v>2037</v>
      </c>
      <c r="L74" s="44">
        <v>4.0</v>
      </c>
      <c r="M74" s="44">
        <v>28.0</v>
      </c>
      <c r="N74" s="42">
        <f t="shared" si="5"/>
        <v>40</v>
      </c>
      <c r="O74" s="38"/>
      <c r="P74" s="45" t="s">
        <v>72</v>
      </c>
      <c r="Q74" s="38"/>
      <c r="R74" s="45">
        <f>MIN(Rules!$E$2,(MAX(H74/N74,N74/H74)))</f>
        <v>1.818181818</v>
      </c>
      <c r="S74" s="45">
        <f>VLOOKUP(B74,Rules!A:B,2,FALSE)</f>
        <v>40</v>
      </c>
      <c r="T74" s="38"/>
      <c r="U74" s="46">
        <f>1/(10^(-(E74+(IF(P74="Y",Rules!$I$2,0))-K74)/Rules!$E$12)+1)</f>
        <v>0.1721646446</v>
      </c>
      <c r="V74" s="47">
        <f t="shared" si="6"/>
        <v>-13</v>
      </c>
      <c r="W74" s="47">
        <f t="shared" si="7"/>
        <v>13</v>
      </c>
      <c r="X74" s="47"/>
      <c r="Y74" s="47"/>
      <c r="Z74" s="48"/>
      <c r="AA74" s="7">
        <f t="shared" ref="AA74:BL74" si="78">IF($D74=AA$1,$E74+$V74,(IF($J74=AA$1,$K74+$W74,AA73)))</f>
        <v>1533</v>
      </c>
      <c r="AB74" s="7">
        <f t="shared" si="78"/>
        <v>756</v>
      </c>
      <c r="AC74" s="7">
        <f t="shared" si="78"/>
        <v>1352</v>
      </c>
      <c r="AD74" s="7">
        <f t="shared" si="78"/>
        <v>75</v>
      </c>
      <c r="AE74" s="7">
        <f t="shared" si="78"/>
        <v>2031</v>
      </c>
      <c r="AF74" s="7">
        <f t="shared" si="78"/>
        <v>2154</v>
      </c>
      <c r="AG74" s="7">
        <f t="shared" si="78"/>
        <v>1145</v>
      </c>
      <c r="AH74" s="7">
        <f t="shared" si="78"/>
        <v>941</v>
      </c>
      <c r="AI74" s="7">
        <f t="shared" si="78"/>
        <v>1229</v>
      </c>
      <c r="AJ74" s="7">
        <f t="shared" si="78"/>
        <v>1810</v>
      </c>
      <c r="AK74" s="7">
        <f t="shared" si="78"/>
        <v>430</v>
      </c>
      <c r="AL74" s="7">
        <f t="shared" si="78"/>
        <v>717</v>
      </c>
      <c r="AM74" s="7">
        <f t="shared" si="78"/>
        <v>2117</v>
      </c>
      <c r="AN74" s="7">
        <f t="shared" si="78"/>
        <v>1400</v>
      </c>
      <c r="AO74" s="7">
        <f t="shared" si="78"/>
        <v>1412</v>
      </c>
      <c r="AP74" s="7">
        <f t="shared" si="78"/>
        <v>2115</v>
      </c>
      <c r="AQ74" s="7">
        <f t="shared" si="78"/>
        <v>251</v>
      </c>
      <c r="AR74" s="7">
        <f t="shared" si="78"/>
        <v>1380</v>
      </c>
      <c r="AS74" s="7">
        <f t="shared" si="78"/>
        <v>355</v>
      </c>
      <c r="AT74" s="7">
        <f t="shared" si="78"/>
        <v>2362</v>
      </c>
      <c r="AU74" s="7">
        <f t="shared" si="78"/>
        <v>844</v>
      </c>
      <c r="AV74" s="7">
        <f t="shared" si="78"/>
        <v>397</v>
      </c>
      <c r="AW74" s="7">
        <f t="shared" si="78"/>
        <v>483</v>
      </c>
      <c r="AX74" s="7">
        <f t="shared" si="78"/>
        <v>912</v>
      </c>
      <c r="AY74" s="7">
        <f t="shared" si="78"/>
        <v>1155</v>
      </c>
      <c r="AZ74" s="7">
        <f t="shared" si="78"/>
        <v>611</v>
      </c>
      <c r="BA74" s="7">
        <f t="shared" si="78"/>
        <v>0</v>
      </c>
      <c r="BB74" s="7">
        <f t="shared" si="78"/>
        <v>1545</v>
      </c>
      <c r="BC74" s="7">
        <f t="shared" si="78"/>
        <v>868</v>
      </c>
      <c r="BD74" s="7">
        <f t="shared" si="78"/>
        <v>781</v>
      </c>
      <c r="BE74" s="7">
        <f t="shared" si="78"/>
        <v>638</v>
      </c>
      <c r="BF74" s="7">
        <f t="shared" si="78"/>
        <v>2050</v>
      </c>
      <c r="BG74" s="7">
        <f t="shared" si="78"/>
        <v>948</v>
      </c>
      <c r="BH74" s="7">
        <f t="shared" si="78"/>
        <v>299</v>
      </c>
      <c r="BI74" s="7">
        <f t="shared" si="78"/>
        <v>1988</v>
      </c>
      <c r="BJ74" s="7">
        <f t="shared" si="78"/>
        <v>1538</v>
      </c>
      <c r="BK74" s="7">
        <f t="shared" si="78"/>
        <v>1903</v>
      </c>
      <c r="BL74" s="7">
        <f t="shared" si="78"/>
        <v>909</v>
      </c>
    </row>
    <row r="75" ht="13.5" customHeight="1">
      <c r="A75" s="83">
        <v>45004.0</v>
      </c>
      <c r="B75" s="84" t="s">
        <v>71</v>
      </c>
      <c r="C75" s="38"/>
      <c r="D75" s="39" t="s">
        <v>26</v>
      </c>
      <c r="E75" s="40">
        <f t="shared" si="2"/>
        <v>1810</v>
      </c>
      <c r="F75" s="41">
        <v>1.0</v>
      </c>
      <c r="G75" s="41">
        <v>19.0</v>
      </c>
      <c r="H75" s="42">
        <f t="shared" si="3"/>
        <v>22</v>
      </c>
      <c r="I75" s="38"/>
      <c r="J75" s="43" t="s">
        <v>31</v>
      </c>
      <c r="K75" s="40">
        <f t="shared" si="4"/>
        <v>1380</v>
      </c>
      <c r="L75" s="44">
        <v>0.0</v>
      </c>
      <c r="M75" s="44">
        <v>20.0</v>
      </c>
      <c r="N75" s="42">
        <f t="shared" si="5"/>
        <v>20</v>
      </c>
      <c r="O75" s="38"/>
      <c r="P75" s="45" t="s">
        <v>72</v>
      </c>
      <c r="Q75" s="38"/>
      <c r="R75" s="45">
        <f>MIN(Rules!$E$2,(MAX(H75/N75,N75/H75)))</f>
        <v>1.1</v>
      </c>
      <c r="S75" s="45">
        <f>VLOOKUP(B75,Rules!A:B,2,FALSE)</f>
        <v>40</v>
      </c>
      <c r="T75" s="38"/>
      <c r="U75" s="46">
        <f>1/(10^(-(E75+(IF(P75="Y",Rules!$I$2,0))-K75)/Rules!$E$12)+1)</f>
        <v>0.935293499</v>
      </c>
      <c r="V75" s="47">
        <f t="shared" si="6"/>
        <v>3</v>
      </c>
      <c r="W75" s="47">
        <f t="shared" si="7"/>
        <v>-3</v>
      </c>
      <c r="X75" s="47"/>
      <c r="Y75" s="47"/>
      <c r="Z75" s="48"/>
      <c r="AA75" s="7">
        <f t="shared" ref="AA75:BL75" si="79">IF($D75=AA$1,$E75+$V75,(IF($J75=AA$1,$K75+$W75,AA74)))</f>
        <v>1533</v>
      </c>
      <c r="AB75" s="7">
        <f t="shared" si="79"/>
        <v>756</v>
      </c>
      <c r="AC75" s="7">
        <f t="shared" si="79"/>
        <v>1352</v>
      </c>
      <c r="AD75" s="7">
        <f t="shared" si="79"/>
        <v>75</v>
      </c>
      <c r="AE75" s="7">
        <f t="shared" si="79"/>
        <v>2031</v>
      </c>
      <c r="AF75" s="7">
        <f t="shared" si="79"/>
        <v>2154</v>
      </c>
      <c r="AG75" s="7">
        <f t="shared" si="79"/>
        <v>1145</v>
      </c>
      <c r="AH75" s="7">
        <f t="shared" si="79"/>
        <v>941</v>
      </c>
      <c r="AI75" s="7">
        <f t="shared" si="79"/>
        <v>1229</v>
      </c>
      <c r="AJ75" s="7">
        <f t="shared" si="79"/>
        <v>1813</v>
      </c>
      <c r="AK75" s="7">
        <f t="shared" si="79"/>
        <v>430</v>
      </c>
      <c r="AL75" s="7">
        <f t="shared" si="79"/>
        <v>717</v>
      </c>
      <c r="AM75" s="7">
        <f t="shared" si="79"/>
        <v>2117</v>
      </c>
      <c r="AN75" s="7">
        <f t="shared" si="79"/>
        <v>1400</v>
      </c>
      <c r="AO75" s="7">
        <f t="shared" si="79"/>
        <v>1412</v>
      </c>
      <c r="AP75" s="7">
        <f t="shared" si="79"/>
        <v>2115</v>
      </c>
      <c r="AQ75" s="7">
        <f t="shared" si="79"/>
        <v>251</v>
      </c>
      <c r="AR75" s="7">
        <f t="shared" si="79"/>
        <v>1377</v>
      </c>
      <c r="AS75" s="7">
        <f t="shared" si="79"/>
        <v>355</v>
      </c>
      <c r="AT75" s="7">
        <f t="shared" si="79"/>
        <v>2362</v>
      </c>
      <c r="AU75" s="7">
        <f t="shared" si="79"/>
        <v>844</v>
      </c>
      <c r="AV75" s="7">
        <f t="shared" si="79"/>
        <v>397</v>
      </c>
      <c r="AW75" s="7">
        <f t="shared" si="79"/>
        <v>483</v>
      </c>
      <c r="AX75" s="7">
        <f t="shared" si="79"/>
        <v>912</v>
      </c>
      <c r="AY75" s="7">
        <f t="shared" si="79"/>
        <v>1155</v>
      </c>
      <c r="AZ75" s="7">
        <f t="shared" si="79"/>
        <v>611</v>
      </c>
      <c r="BA75" s="7">
        <f t="shared" si="79"/>
        <v>0</v>
      </c>
      <c r="BB75" s="7">
        <f t="shared" si="79"/>
        <v>1545</v>
      </c>
      <c r="BC75" s="7">
        <f t="shared" si="79"/>
        <v>868</v>
      </c>
      <c r="BD75" s="7">
        <f t="shared" si="79"/>
        <v>781</v>
      </c>
      <c r="BE75" s="7">
        <f t="shared" si="79"/>
        <v>638</v>
      </c>
      <c r="BF75" s="7">
        <f t="shared" si="79"/>
        <v>2050</v>
      </c>
      <c r="BG75" s="7">
        <f t="shared" si="79"/>
        <v>948</v>
      </c>
      <c r="BH75" s="7">
        <f t="shared" si="79"/>
        <v>299</v>
      </c>
      <c r="BI75" s="7">
        <f t="shared" si="79"/>
        <v>1988</v>
      </c>
      <c r="BJ75" s="7">
        <f t="shared" si="79"/>
        <v>1538</v>
      </c>
      <c r="BK75" s="7">
        <f t="shared" si="79"/>
        <v>1903</v>
      </c>
      <c r="BL75" s="7">
        <f t="shared" si="79"/>
        <v>909</v>
      </c>
    </row>
    <row r="76" ht="13.5" customHeight="1">
      <c r="A76" s="83">
        <v>45004.0</v>
      </c>
      <c r="B76" s="84" t="s">
        <v>71</v>
      </c>
      <c r="C76" s="38"/>
      <c r="D76" s="39" t="s">
        <v>22</v>
      </c>
      <c r="E76" s="40">
        <f t="shared" si="2"/>
        <v>2115</v>
      </c>
      <c r="F76" s="41">
        <v>0.0</v>
      </c>
      <c r="G76" s="41">
        <v>18.0</v>
      </c>
      <c r="H76" s="42">
        <f t="shared" si="3"/>
        <v>18</v>
      </c>
      <c r="I76" s="38"/>
      <c r="J76" s="43" t="s">
        <v>25</v>
      </c>
      <c r="K76" s="40">
        <f t="shared" si="4"/>
        <v>1988</v>
      </c>
      <c r="L76" s="44">
        <v>0.0</v>
      </c>
      <c r="M76" s="44">
        <v>16.0</v>
      </c>
      <c r="N76" s="42">
        <f t="shared" si="5"/>
        <v>16</v>
      </c>
      <c r="O76" s="38"/>
      <c r="P76" s="45" t="s">
        <v>72</v>
      </c>
      <c r="Q76" s="38"/>
      <c r="R76" s="45">
        <f>MIN(Rules!$E$2,(MAX(H76/N76,N76/H76)))</f>
        <v>1.125</v>
      </c>
      <c r="S76" s="45">
        <f>VLOOKUP(B76,Rules!A:B,2,FALSE)</f>
        <v>40</v>
      </c>
      <c r="T76" s="38"/>
      <c r="U76" s="46">
        <f>1/(10^(-(E76+(IF(P76="Y",Rules!$I$2,0))-K76)/Rules!$E$12)+1)</f>
        <v>0.7817053531</v>
      </c>
      <c r="V76" s="47">
        <f t="shared" si="6"/>
        <v>10</v>
      </c>
      <c r="W76" s="47">
        <f t="shared" si="7"/>
        <v>-10</v>
      </c>
      <c r="X76" s="47"/>
      <c r="Y76" s="47"/>
      <c r="Z76" s="48"/>
      <c r="AA76" s="7">
        <f t="shared" ref="AA76:BL76" si="80">IF($D76=AA$1,$E76+$V76,(IF($J76=AA$1,$K76+$W76,AA75)))</f>
        <v>1533</v>
      </c>
      <c r="AB76" s="7">
        <f t="shared" si="80"/>
        <v>756</v>
      </c>
      <c r="AC76" s="7">
        <f t="shared" si="80"/>
        <v>1352</v>
      </c>
      <c r="AD76" s="7">
        <f t="shared" si="80"/>
        <v>75</v>
      </c>
      <c r="AE76" s="7">
        <f t="shared" si="80"/>
        <v>2031</v>
      </c>
      <c r="AF76" s="7">
        <f t="shared" si="80"/>
        <v>2154</v>
      </c>
      <c r="AG76" s="7">
        <f t="shared" si="80"/>
        <v>1145</v>
      </c>
      <c r="AH76" s="7">
        <f t="shared" si="80"/>
        <v>941</v>
      </c>
      <c r="AI76" s="7">
        <f t="shared" si="80"/>
        <v>1229</v>
      </c>
      <c r="AJ76" s="7">
        <f t="shared" si="80"/>
        <v>1813</v>
      </c>
      <c r="AK76" s="7">
        <f t="shared" si="80"/>
        <v>430</v>
      </c>
      <c r="AL76" s="7">
        <f t="shared" si="80"/>
        <v>717</v>
      </c>
      <c r="AM76" s="7">
        <f t="shared" si="80"/>
        <v>2117</v>
      </c>
      <c r="AN76" s="7">
        <f t="shared" si="80"/>
        <v>1400</v>
      </c>
      <c r="AO76" s="7">
        <f t="shared" si="80"/>
        <v>1412</v>
      </c>
      <c r="AP76" s="7">
        <f t="shared" si="80"/>
        <v>2125</v>
      </c>
      <c r="AQ76" s="7">
        <f t="shared" si="80"/>
        <v>251</v>
      </c>
      <c r="AR76" s="7">
        <f t="shared" si="80"/>
        <v>1377</v>
      </c>
      <c r="AS76" s="7">
        <f t="shared" si="80"/>
        <v>355</v>
      </c>
      <c r="AT76" s="7">
        <f t="shared" si="80"/>
        <v>2362</v>
      </c>
      <c r="AU76" s="7">
        <f t="shared" si="80"/>
        <v>844</v>
      </c>
      <c r="AV76" s="7">
        <f t="shared" si="80"/>
        <v>397</v>
      </c>
      <c r="AW76" s="7">
        <f t="shared" si="80"/>
        <v>483</v>
      </c>
      <c r="AX76" s="7">
        <f t="shared" si="80"/>
        <v>912</v>
      </c>
      <c r="AY76" s="7">
        <f t="shared" si="80"/>
        <v>1155</v>
      </c>
      <c r="AZ76" s="7">
        <f t="shared" si="80"/>
        <v>611</v>
      </c>
      <c r="BA76" s="7">
        <f t="shared" si="80"/>
        <v>0</v>
      </c>
      <c r="BB76" s="7">
        <f t="shared" si="80"/>
        <v>1545</v>
      </c>
      <c r="BC76" s="7">
        <f t="shared" si="80"/>
        <v>868</v>
      </c>
      <c r="BD76" s="7">
        <f t="shared" si="80"/>
        <v>781</v>
      </c>
      <c r="BE76" s="7">
        <f t="shared" si="80"/>
        <v>638</v>
      </c>
      <c r="BF76" s="7">
        <f t="shared" si="80"/>
        <v>2050</v>
      </c>
      <c r="BG76" s="7">
        <f t="shared" si="80"/>
        <v>948</v>
      </c>
      <c r="BH76" s="7">
        <f t="shared" si="80"/>
        <v>299</v>
      </c>
      <c r="BI76" s="7">
        <f t="shared" si="80"/>
        <v>1978</v>
      </c>
      <c r="BJ76" s="7">
        <f t="shared" si="80"/>
        <v>1538</v>
      </c>
      <c r="BK76" s="7">
        <f t="shared" si="80"/>
        <v>1903</v>
      </c>
      <c r="BL76" s="7">
        <f t="shared" si="80"/>
        <v>909</v>
      </c>
    </row>
    <row r="77" ht="13.5" customHeight="1">
      <c r="A77" s="83">
        <v>45004.0</v>
      </c>
      <c r="B77" s="84" t="s">
        <v>71</v>
      </c>
      <c r="C77" s="38"/>
      <c r="D77" s="39" t="s">
        <v>28</v>
      </c>
      <c r="E77" s="40">
        <f t="shared" si="2"/>
        <v>1352</v>
      </c>
      <c r="F77" s="41">
        <v>2.0</v>
      </c>
      <c r="G77" s="41">
        <v>21.0</v>
      </c>
      <c r="H77" s="42">
        <f t="shared" si="3"/>
        <v>27</v>
      </c>
      <c r="I77" s="38"/>
      <c r="J77" s="43" t="s">
        <v>35</v>
      </c>
      <c r="K77" s="40">
        <f t="shared" si="4"/>
        <v>1145</v>
      </c>
      <c r="L77" s="44">
        <v>0.0</v>
      </c>
      <c r="M77" s="44">
        <v>16.0</v>
      </c>
      <c r="N77" s="42">
        <f t="shared" si="5"/>
        <v>16</v>
      </c>
      <c r="O77" s="38"/>
      <c r="P77" s="45" t="s">
        <v>72</v>
      </c>
      <c r="Q77" s="38"/>
      <c r="R77" s="45">
        <f>MIN(Rules!$E$2,(MAX(H77/N77,N77/H77)))</f>
        <v>1.6875</v>
      </c>
      <c r="S77" s="45">
        <f>VLOOKUP(B77,Rules!A:B,2,FALSE)</f>
        <v>40</v>
      </c>
      <c r="T77" s="38"/>
      <c r="U77" s="46">
        <f>1/(10^(-(E77+(IF(P77="Y",Rules!$I$2,0))-K77)/Rules!$E$12)+1)</f>
        <v>0.8380846927</v>
      </c>
      <c r="V77" s="47">
        <f t="shared" si="6"/>
        <v>11</v>
      </c>
      <c r="W77" s="47">
        <f t="shared" si="7"/>
        <v>-11</v>
      </c>
      <c r="X77" s="47"/>
      <c r="Y77" s="47"/>
      <c r="Z77" s="48"/>
      <c r="AA77" s="7">
        <f t="shared" ref="AA77:BL77" si="81">IF($D77=AA$1,$E77+$V77,(IF($J77=AA$1,$K77+$W77,AA76)))</f>
        <v>1533</v>
      </c>
      <c r="AB77" s="7">
        <f t="shared" si="81"/>
        <v>756</v>
      </c>
      <c r="AC77" s="7">
        <f t="shared" si="81"/>
        <v>1363</v>
      </c>
      <c r="AD77" s="7">
        <f t="shared" si="81"/>
        <v>75</v>
      </c>
      <c r="AE77" s="7">
        <f t="shared" si="81"/>
        <v>2031</v>
      </c>
      <c r="AF77" s="7">
        <f t="shared" si="81"/>
        <v>2154</v>
      </c>
      <c r="AG77" s="7">
        <f t="shared" si="81"/>
        <v>1134</v>
      </c>
      <c r="AH77" s="7">
        <f t="shared" si="81"/>
        <v>941</v>
      </c>
      <c r="AI77" s="7">
        <f t="shared" si="81"/>
        <v>1229</v>
      </c>
      <c r="AJ77" s="7">
        <f t="shared" si="81"/>
        <v>1813</v>
      </c>
      <c r="AK77" s="7">
        <f t="shared" si="81"/>
        <v>430</v>
      </c>
      <c r="AL77" s="7">
        <f t="shared" si="81"/>
        <v>717</v>
      </c>
      <c r="AM77" s="7">
        <f t="shared" si="81"/>
        <v>2117</v>
      </c>
      <c r="AN77" s="7">
        <f t="shared" si="81"/>
        <v>1400</v>
      </c>
      <c r="AO77" s="7">
        <f t="shared" si="81"/>
        <v>1412</v>
      </c>
      <c r="AP77" s="7">
        <f t="shared" si="81"/>
        <v>2125</v>
      </c>
      <c r="AQ77" s="7">
        <f t="shared" si="81"/>
        <v>251</v>
      </c>
      <c r="AR77" s="7">
        <f t="shared" si="81"/>
        <v>1377</v>
      </c>
      <c r="AS77" s="7">
        <f t="shared" si="81"/>
        <v>355</v>
      </c>
      <c r="AT77" s="7">
        <f t="shared" si="81"/>
        <v>2362</v>
      </c>
      <c r="AU77" s="7">
        <f t="shared" si="81"/>
        <v>844</v>
      </c>
      <c r="AV77" s="7">
        <f t="shared" si="81"/>
        <v>397</v>
      </c>
      <c r="AW77" s="7">
        <f t="shared" si="81"/>
        <v>483</v>
      </c>
      <c r="AX77" s="7">
        <f t="shared" si="81"/>
        <v>912</v>
      </c>
      <c r="AY77" s="7">
        <f t="shared" si="81"/>
        <v>1155</v>
      </c>
      <c r="AZ77" s="7">
        <f t="shared" si="81"/>
        <v>611</v>
      </c>
      <c r="BA77" s="7">
        <f t="shared" si="81"/>
        <v>0</v>
      </c>
      <c r="BB77" s="7">
        <f t="shared" si="81"/>
        <v>1545</v>
      </c>
      <c r="BC77" s="7">
        <f t="shared" si="81"/>
        <v>868</v>
      </c>
      <c r="BD77" s="7">
        <f t="shared" si="81"/>
        <v>781</v>
      </c>
      <c r="BE77" s="7">
        <f t="shared" si="81"/>
        <v>638</v>
      </c>
      <c r="BF77" s="7">
        <f t="shared" si="81"/>
        <v>2050</v>
      </c>
      <c r="BG77" s="7">
        <f t="shared" si="81"/>
        <v>948</v>
      </c>
      <c r="BH77" s="7">
        <f t="shared" si="81"/>
        <v>299</v>
      </c>
      <c r="BI77" s="7">
        <f t="shared" si="81"/>
        <v>1978</v>
      </c>
      <c r="BJ77" s="7">
        <f t="shared" si="81"/>
        <v>1538</v>
      </c>
      <c r="BK77" s="7">
        <f t="shared" si="81"/>
        <v>1903</v>
      </c>
      <c r="BL77" s="7">
        <f t="shared" si="81"/>
        <v>909</v>
      </c>
    </row>
    <row r="78" ht="13.5" customHeight="1">
      <c r="A78" s="83">
        <v>45004.0</v>
      </c>
      <c r="B78" s="84" t="s">
        <v>71</v>
      </c>
      <c r="C78" s="38"/>
      <c r="D78" s="39" t="s">
        <v>34</v>
      </c>
      <c r="E78" s="40">
        <f t="shared" si="2"/>
        <v>1400</v>
      </c>
      <c r="F78" s="41">
        <v>1.0</v>
      </c>
      <c r="G78" s="41">
        <v>20.0</v>
      </c>
      <c r="H78" s="42">
        <f t="shared" si="3"/>
        <v>23</v>
      </c>
      <c r="I78" s="38"/>
      <c r="J78" s="43" t="s">
        <v>33</v>
      </c>
      <c r="K78" s="40">
        <f t="shared" si="4"/>
        <v>1229</v>
      </c>
      <c r="L78" s="44">
        <v>1.0</v>
      </c>
      <c r="M78" s="44">
        <v>19.0</v>
      </c>
      <c r="N78" s="42">
        <f t="shared" si="5"/>
        <v>22</v>
      </c>
      <c r="O78" s="38"/>
      <c r="P78" s="45" t="s">
        <v>72</v>
      </c>
      <c r="Q78" s="38"/>
      <c r="R78" s="45">
        <f>MIN(Rules!$E$2,(MAX(H78/N78,N78/H78)))</f>
        <v>1.045454545</v>
      </c>
      <c r="S78" s="45">
        <f>VLOOKUP(B78,Rules!A:B,2,FALSE)</f>
        <v>40</v>
      </c>
      <c r="T78" s="38"/>
      <c r="U78" s="46">
        <f>1/(10^(-(E78+(IF(P78="Y",Rules!$I$2,0))-K78)/Rules!$E$12)+1)</f>
        <v>0.8143095641</v>
      </c>
      <c r="V78" s="47">
        <f t="shared" si="6"/>
        <v>8</v>
      </c>
      <c r="W78" s="47">
        <f t="shared" si="7"/>
        <v>-8</v>
      </c>
      <c r="X78" s="47"/>
      <c r="Y78" s="47"/>
      <c r="Z78" s="48"/>
      <c r="AA78" s="7">
        <f t="shared" ref="AA78:BL78" si="82">IF($D78=AA$1,$E78+$V78,(IF($J78=AA$1,$K78+$W78,AA77)))</f>
        <v>1533</v>
      </c>
      <c r="AB78" s="7">
        <f t="shared" si="82"/>
        <v>756</v>
      </c>
      <c r="AC78" s="7">
        <f t="shared" si="82"/>
        <v>1363</v>
      </c>
      <c r="AD78" s="7">
        <f t="shared" si="82"/>
        <v>75</v>
      </c>
      <c r="AE78" s="7">
        <f t="shared" si="82"/>
        <v>2031</v>
      </c>
      <c r="AF78" s="7">
        <f t="shared" si="82"/>
        <v>2154</v>
      </c>
      <c r="AG78" s="7">
        <f t="shared" si="82"/>
        <v>1134</v>
      </c>
      <c r="AH78" s="7">
        <f t="shared" si="82"/>
        <v>941</v>
      </c>
      <c r="AI78" s="7">
        <f t="shared" si="82"/>
        <v>1221</v>
      </c>
      <c r="AJ78" s="7">
        <f t="shared" si="82"/>
        <v>1813</v>
      </c>
      <c r="AK78" s="7">
        <f t="shared" si="82"/>
        <v>430</v>
      </c>
      <c r="AL78" s="7">
        <f t="shared" si="82"/>
        <v>717</v>
      </c>
      <c r="AM78" s="7">
        <f t="shared" si="82"/>
        <v>2117</v>
      </c>
      <c r="AN78" s="7">
        <f t="shared" si="82"/>
        <v>1408</v>
      </c>
      <c r="AO78" s="7">
        <f t="shared" si="82"/>
        <v>1412</v>
      </c>
      <c r="AP78" s="7">
        <f t="shared" si="82"/>
        <v>2125</v>
      </c>
      <c r="AQ78" s="7">
        <f t="shared" si="82"/>
        <v>251</v>
      </c>
      <c r="AR78" s="7">
        <f t="shared" si="82"/>
        <v>1377</v>
      </c>
      <c r="AS78" s="7">
        <f t="shared" si="82"/>
        <v>355</v>
      </c>
      <c r="AT78" s="7">
        <f t="shared" si="82"/>
        <v>2362</v>
      </c>
      <c r="AU78" s="7">
        <f t="shared" si="82"/>
        <v>844</v>
      </c>
      <c r="AV78" s="7">
        <f t="shared" si="82"/>
        <v>397</v>
      </c>
      <c r="AW78" s="7">
        <f t="shared" si="82"/>
        <v>483</v>
      </c>
      <c r="AX78" s="7">
        <f t="shared" si="82"/>
        <v>912</v>
      </c>
      <c r="AY78" s="7">
        <f t="shared" si="82"/>
        <v>1155</v>
      </c>
      <c r="AZ78" s="7">
        <f t="shared" si="82"/>
        <v>611</v>
      </c>
      <c r="BA78" s="7">
        <f t="shared" si="82"/>
        <v>0</v>
      </c>
      <c r="BB78" s="7">
        <f t="shared" si="82"/>
        <v>1545</v>
      </c>
      <c r="BC78" s="7">
        <f t="shared" si="82"/>
        <v>868</v>
      </c>
      <c r="BD78" s="7">
        <f t="shared" si="82"/>
        <v>781</v>
      </c>
      <c r="BE78" s="7">
        <f t="shared" si="82"/>
        <v>638</v>
      </c>
      <c r="BF78" s="7">
        <f t="shared" si="82"/>
        <v>2050</v>
      </c>
      <c r="BG78" s="7">
        <f t="shared" si="82"/>
        <v>948</v>
      </c>
      <c r="BH78" s="7">
        <f t="shared" si="82"/>
        <v>299</v>
      </c>
      <c r="BI78" s="7">
        <f t="shared" si="82"/>
        <v>1978</v>
      </c>
      <c r="BJ78" s="7">
        <f t="shared" si="82"/>
        <v>1538</v>
      </c>
      <c r="BK78" s="7">
        <f t="shared" si="82"/>
        <v>1903</v>
      </c>
      <c r="BL78" s="7">
        <f t="shared" si="82"/>
        <v>909</v>
      </c>
    </row>
    <row r="79" ht="13.5" customHeight="1">
      <c r="A79" s="83">
        <v>45004.0</v>
      </c>
      <c r="B79" s="84" t="s">
        <v>71</v>
      </c>
      <c r="C79" s="38"/>
      <c r="D79" s="39" t="s">
        <v>27</v>
      </c>
      <c r="E79" s="40">
        <f t="shared" si="2"/>
        <v>1545</v>
      </c>
      <c r="F79" s="41">
        <v>2.0</v>
      </c>
      <c r="G79" s="41">
        <v>17.0</v>
      </c>
      <c r="H79" s="42">
        <f t="shared" si="3"/>
        <v>23</v>
      </c>
      <c r="I79" s="38"/>
      <c r="J79" s="43" t="s">
        <v>29</v>
      </c>
      <c r="K79" s="40">
        <f t="shared" si="4"/>
        <v>1412</v>
      </c>
      <c r="L79" s="44">
        <v>0.0</v>
      </c>
      <c r="M79" s="44">
        <v>23.0</v>
      </c>
      <c r="N79" s="42">
        <f t="shared" si="5"/>
        <v>23</v>
      </c>
      <c r="O79" s="38"/>
      <c r="P79" s="45" t="s">
        <v>72</v>
      </c>
      <c r="Q79" s="38"/>
      <c r="R79" s="45">
        <f>MIN(Rules!$E$2,(MAX(H79/N79,N79/H79)))</f>
        <v>1</v>
      </c>
      <c r="S79" s="45">
        <f>VLOOKUP(B79,Rules!A:B,2,FALSE)</f>
        <v>40</v>
      </c>
      <c r="T79" s="38"/>
      <c r="U79" s="46">
        <f>1/(10^(-(E79+(IF(P79="Y",Rules!$I$2,0))-K79)/Rules!$E$12)+1)</f>
        <v>0.7863836557</v>
      </c>
      <c r="V79" s="47">
        <f t="shared" si="6"/>
        <v>-11</v>
      </c>
      <c r="W79" s="47">
        <f t="shared" si="7"/>
        <v>11</v>
      </c>
      <c r="X79" s="47"/>
      <c r="Y79" s="47"/>
      <c r="Z79" s="48"/>
      <c r="AA79" s="7">
        <f t="shared" ref="AA79:BL79" si="83">IF($D79=AA$1,$E79+$V79,(IF($J79=AA$1,$K79+$W79,AA78)))</f>
        <v>1533</v>
      </c>
      <c r="AB79" s="7">
        <f t="shared" si="83"/>
        <v>756</v>
      </c>
      <c r="AC79" s="7">
        <f t="shared" si="83"/>
        <v>1363</v>
      </c>
      <c r="AD79" s="7">
        <f t="shared" si="83"/>
        <v>75</v>
      </c>
      <c r="AE79" s="7">
        <f t="shared" si="83"/>
        <v>2031</v>
      </c>
      <c r="AF79" s="7">
        <f t="shared" si="83"/>
        <v>2154</v>
      </c>
      <c r="AG79" s="7">
        <f t="shared" si="83"/>
        <v>1134</v>
      </c>
      <c r="AH79" s="7">
        <f t="shared" si="83"/>
        <v>941</v>
      </c>
      <c r="AI79" s="7">
        <f t="shared" si="83"/>
        <v>1221</v>
      </c>
      <c r="AJ79" s="7">
        <f t="shared" si="83"/>
        <v>1813</v>
      </c>
      <c r="AK79" s="7">
        <f t="shared" si="83"/>
        <v>430</v>
      </c>
      <c r="AL79" s="7">
        <f t="shared" si="83"/>
        <v>717</v>
      </c>
      <c r="AM79" s="7">
        <f t="shared" si="83"/>
        <v>2117</v>
      </c>
      <c r="AN79" s="7">
        <f t="shared" si="83"/>
        <v>1408</v>
      </c>
      <c r="AO79" s="7">
        <f t="shared" si="83"/>
        <v>1423</v>
      </c>
      <c r="AP79" s="7">
        <f t="shared" si="83"/>
        <v>2125</v>
      </c>
      <c r="AQ79" s="7">
        <f t="shared" si="83"/>
        <v>251</v>
      </c>
      <c r="AR79" s="7">
        <f t="shared" si="83"/>
        <v>1377</v>
      </c>
      <c r="AS79" s="7">
        <f t="shared" si="83"/>
        <v>355</v>
      </c>
      <c r="AT79" s="7">
        <f t="shared" si="83"/>
        <v>2362</v>
      </c>
      <c r="AU79" s="7">
        <f t="shared" si="83"/>
        <v>844</v>
      </c>
      <c r="AV79" s="7">
        <f t="shared" si="83"/>
        <v>397</v>
      </c>
      <c r="AW79" s="7">
        <f t="shared" si="83"/>
        <v>483</v>
      </c>
      <c r="AX79" s="7">
        <f t="shared" si="83"/>
        <v>912</v>
      </c>
      <c r="AY79" s="7">
        <f t="shared" si="83"/>
        <v>1155</v>
      </c>
      <c r="AZ79" s="7">
        <f t="shared" si="83"/>
        <v>611</v>
      </c>
      <c r="BA79" s="7">
        <f t="shared" si="83"/>
        <v>0</v>
      </c>
      <c r="BB79" s="7">
        <f t="shared" si="83"/>
        <v>1534</v>
      </c>
      <c r="BC79" s="7">
        <f t="shared" si="83"/>
        <v>868</v>
      </c>
      <c r="BD79" s="7">
        <f t="shared" si="83"/>
        <v>781</v>
      </c>
      <c r="BE79" s="7">
        <f t="shared" si="83"/>
        <v>638</v>
      </c>
      <c r="BF79" s="7">
        <f t="shared" si="83"/>
        <v>2050</v>
      </c>
      <c r="BG79" s="7">
        <f t="shared" si="83"/>
        <v>948</v>
      </c>
      <c r="BH79" s="7">
        <f t="shared" si="83"/>
        <v>299</v>
      </c>
      <c r="BI79" s="7">
        <f t="shared" si="83"/>
        <v>1978</v>
      </c>
      <c r="BJ79" s="7">
        <f t="shared" si="83"/>
        <v>1538</v>
      </c>
      <c r="BK79" s="7">
        <f t="shared" si="83"/>
        <v>1903</v>
      </c>
      <c r="BL79" s="7">
        <f t="shared" si="83"/>
        <v>909</v>
      </c>
    </row>
    <row r="80" ht="13.5" customHeight="1">
      <c r="A80" s="83">
        <v>45004.0</v>
      </c>
      <c r="B80" s="84" t="s">
        <v>71</v>
      </c>
      <c r="C80" s="38"/>
      <c r="D80" s="39" t="s">
        <v>37</v>
      </c>
      <c r="E80" s="40">
        <f t="shared" si="2"/>
        <v>941</v>
      </c>
      <c r="F80" s="41">
        <v>1.0</v>
      </c>
      <c r="G80" s="41">
        <v>18.0</v>
      </c>
      <c r="H80" s="42">
        <f t="shared" si="3"/>
        <v>21</v>
      </c>
      <c r="I80" s="38"/>
      <c r="J80" s="43" t="s">
        <v>42</v>
      </c>
      <c r="K80" s="40">
        <f t="shared" si="4"/>
        <v>948</v>
      </c>
      <c r="L80" s="44">
        <v>1.0</v>
      </c>
      <c r="M80" s="44">
        <v>17.0</v>
      </c>
      <c r="N80" s="42">
        <f t="shared" si="5"/>
        <v>20</v>
      </c>
      <c r="O80" s="38"/>
      <c r="P80" s="45" t="s">
        <v>72</v>
      </c>
      <c r="Q80" s="38"/>
      <c r="R80" s="45">
        <f>MIN(Rules!$E$2,(MAX(H80/N80,N80/H80)))</f>
        <v>1.05</v>
      </c>
      <c r="S80" s="45">
        <f>VLOOKUP(B80,Rules!A:B,2,FALSE)</f>
        <v>40</v>
      </c>
      <c r="T80" s="38"/>
      <c r="U80" s="46">
        <f>1/(10^(-(E80+(IF(P80="Y",Rules!$I$2,0))-K80)/Rules!$E$12)+1)</f>
        <v>0.6589321944</v>
      </c>
      <c r="V80" s="47">
        <f t="shared" si="6"/>
        <v>14</v>
      </c>
      <c r="W80" s="47">
        <f t="shared" si="7"/>
        <v>-14</v>
      </c>
      <c r="X80" s="47"/>
      <c r="Y80" s="47"/>
      <c r="Z80" s="48"/>
      <c r="AA80" s="7">
        <f t="shared" ref="AA80:BL80" si="84">IF($D80=AA$1,$E80+$V80,(IF($J80=AA$1,$K80+$W80,AA79)))</f>
        <v>1533</v>
      </c>
      <c r="AB80" s="7">
        <f t="shared" si="84"/>
        <v>756</v>
      </c>
      <c r="AC80" s="7">
        <f t="shared" si="84"/>
        <v>1363</v>
      </c>
      <c r="AD80" s="7">
        <f t="shared" si="84"/>
        <v>75</v>
      </c>
      <c r="AE80" s="7">
        <f t="shared" si="84"/>
        <v>2031</v>
      </c>
      <c r="AF80" s="7">
        <f t="shared" si="84"/>
        <v>2154</v>
      </c>
      <c r="AG80" s="7">
        <f t="shared" si="84"/>
        <v>1134</v>
      </c>
      <c r="AH80" s="7">
        <f t="shared" si="84"/>
        <v>955</v>
      </c>
      <c r="AI80" s="7">
        <f t="shared" si="84"/>
        <v>1221</v>
      </c>
      <c r="AJ80" s="7">
        <f t="shared" si="84"/>
        <v>1813</v>
      </c>
      <c r="AK80" s="7">
        <f t="shared" si="84"/>
        <v>430</v>
      </c>
      <c r="AL80" s="7">
        <f t="shared" si="84"/>
        <v>717</v>
      </c>
      <c r="AM80" s="7">
        <f t="shared" si="84"/>
        <v>2117</v>
      </c>
      <c r="AN80" s="7">
        <f t="shared" si="84"/>
        <v>1408</v>
      </c>
      <c r="AO80" s="7">
        <f t="shared" si="84"/>
        <v>1423</v>
      </c>
      <c r="AP80" s="7">
        <f t="shared" si="84"/>
        <v>2125</v>
      </c>
      <c r="AQ80" s="7">
        <f t="shared" si="84"/>
        <v>251</v>
      </c>
      <c r="AR80" s="7">
        <f t="shared" si="84"/>
        <v>1377</v>
      </c>
      <c r="AS80" s="7">
        <f t="shared" si="84"/>
        <v>355</v>
      </c>
      <c r="AT80" s="7">
        <f t="shared" si="84"/>
        <v>2362</v>
      </c>
      <c r="AU80" s="7">
        <f t="shared" si="84"/>
        <v>844</v>
      </c>
      <c r="AV80" s="7">
        <f t="shared" si="84"/>
        <v>397</v>
      </c>
      <c r="AW80" s="7">
        <f t="shared" si="84"/>
        <v>483</v>
      </c>
      <c r="AX80" s="7">
        <f t="shared" si="84"/>
        <v>912</v>
      </c>
      <c r="AY80" s="7">
        <f t="shared" si="84"/>
        <v>1155</v>
      </c>
      <c r="AZ80" s="7">
        <f t="shared" si="84"/>
        <v>611</v>
      </c>
      <c r="BA80" s="7">
        <f t="shared" si="84"/>
        <v>0</v>
      </c>
      <c r="BB80" s="7">
        <f t="shared" si="84"/>
        <v>1534</v>
      </c>
      <c r="BC80" s="7">
        <f t="shared" si="84"/>
        <v>868</v>
      </c>
      <c r="BD80" s="7">
        <f t="shared" si="84"/>
        <v>781</v>
      </c>
      <c r="BE80" s="7">
        <f t="shared" si="84"/>
        <v>638</v>
      </c>
      <c r="BF80" s="7">
        <f t="shared" si="84"/>
        <v>2050</v>
      </c>
      <c r="BG80" s="7">
        <f t="shared" si="84"/>
        <v>934</v>
      </c>
      <c r="BH80" s="7">
        <f t="shared" si="84"/>
        <v>299</v>
      </c>
      <c r="BI80" s="7">
        <f t="shared" si="84"/>
        <v>1978</v>
      </c>
      <c r="BJ80" s="7">
        <f t="shared" si="84"/>
        <v>1538</v>
      </c>
      <c r="BK80" s="7">
        <f t="shared" si="84"/>
        <v>1903</v>
      </c>
      <c r="BL80" s="7">
        <f t="shared" si="84"/>
        <v>909</v>
      </c>
    </row>
    <row r="81" ht="13.5" customHeight="1">
      <c r="A81" s="83">
        <v>45004.0</v>
      </c>
      <c r="B81" s="84" t="s">
        <v>71</v>
      </c>
      <c r="C81" s="38"/>
      <c r="D81" s="39" t="s">
        <v>36</v>
      </c>
      <c r="E81" s="40">
        <f t="shared" si="2"/>
        <v>844</v>
      </c>
      <c r="F81" s="41">
        <v>2.0</v>
      </c>
      <c r="G81" s="41">
        <v>21.0</v>
      </c>
      <c r="H81" s="42">
        <f t="shared" si="3"/>
        <v>27</v>
      </c>
      <c r="I81" s="38"/>
      <c r="J81" s="43" t="s">
        <v>38</v>
      </c>
      <c r="K81" s="40">
        <f t="shared" si="4"/>
        <v>1155</v>
      </c>
      <c r="L81" s="44">
        <v>2.0</v>
      </c>
      <c r="M81" s="44">
        <v>22.0</v>
      </c>
      <c r="N81" s="42">
        <f t="shared" si="5"/>
        <v>28</v>
      </c>
      <c r="O81" s="38"/>
      <c r="P81" s="45" t="s">
        <v>72</v>
      </c>
      <c r="Q81" s="38"/>
      <c r="R81" s="45">
        <f>MIN(Rules!$E$2,(MAX(H81/N81,N81/H81)))</f>
        <v>1.037037037</v>
      </c>
      <c r="S81" s="45">
        <f>VLOOKUP(B81,Rules!A:B,2,FALSE)</f>
        <v>40</v>
      </c>
      <c r="T81" s="38"/>
      <c r="U81" s="46">
        <f>1/(10^(-(E81+(IF(P81="Y",Rules!$I$2,0))-K81)/Rules!$E$12)+1)</f>
        <v>0.3226909968</v>
      </c>
      <c r="V81" s="47">
        <f t="shared" si="6"/>
        <v>-13</v>
      </c>
      <c r="W81" s="47">
        <f t="shared" si="7"/>
        <v>13</v>
      </c>
      <c r="X81" s="47"/>
      <c r="Y81" s="47"/>
      <c r="Z81" s="48"/>
      <c r="AA81" s="7">
        <f t="shared" ref="AA81:BL81" si="85">IF($D81=AA$1,$E81+$V81,(IF($J81=AA$1,$K81+$W81,AA80)))</f>
        <v>1533</v>
      </c>
      <c r="AB81" s="7">
        <f t="shared" si="85"/>
        <v>756</v>
      </c>
      <c r="AC81" s="7">
        <f t="shared" si="85"/>
        <v>1363</v>
      </c>
      <c r="AD81" s="7">
        <f t="shared" si="85"/>
        <v>75</v>
      </c>
      <c r="AE81" s="7">
        <f t="shared" si="85"/>
        <v>2031</v>
      </c>
      <c r="AF81" s="7">
        <f t="shared" si="85"/>
        <v>2154</v>
      </c>
      <c r="AG81" s="7">
        <f t="shared" si="85"/>
        <v>1134</v>
      </c>
      <c r="AH81" s="7">
        <f t="shared" si="85"/>
        <v>955</v>
      </c>
      <c r="AI81" s="7">
        <f t="shared" si="85"/>
        <v>1221</v>
      </c>
      <c r="AJ81" s="7">
        <f t="shared" si="85"/>
        <v>1813</v>
      </c>
      <c r="AK81" s="7">
        <f t="shared" si="85"/>
        <v>430</v>
      </c>
      <c r="AL81" s="7">
        <f t="shared" si="85"/>
        <v>717</v>
      </c>
      <c r="AM81" s="7">
        <f t="shared" si="85"/>
        <v>2117</v>
      </c>
      <c r="AN81" s="7">
        <f t="shared" si="85"/>
        <v>1408</v>
      </c>
      <c r="AO81" s="7">
        <f t="shared" si="85"/>
        <v>1423</v>
      </c>
      <c r="AP81" s="7">
        <f t="shared" si="85"/>
        <v>2125</v>
      </c>
      <c r="AQ81" s="7">
        <f t="shared" si="85"/>
        <v>251</v>
      </c>
      <c r="AR81" s="7">
        <f t="shared" si="85"/>
        <v>1377</v>
      </c>
      <c r="AS81" s="7">
        <f t="shared" si="85"/>
        <v>355</v>
      </c>
      <c r="AT81" s="7">
        <f t="shared" si="85"/>
        <v>2362</v>
      </c>
      <c r="AU81" s="7">
        <f t="shared" si="85"/>
        <v>831</v>
      </c>
      <c r="AV81" s="7">
        <f t="shared" si="85"/>
        <v>397</v>
      </c>
      <c r="AW81" s="7">
        <f t="shared" si="85"/>
        <v>483</v>
      </c>
      <c r="AX81" s="7">
        <f t="shared" si="85"/>
        <v>912</v>
      </c>
      <c r="AY81" s="7">
        <f t="shared" si="85"/>
        <v>1168</v>
      </c>
      <c r="AZ81" s="7">
        <f t="shared" si="85"/>
        <v>611</v>
      </c>
      <c r="BA81" s="7">
        <f t="shared" si="85"/>
        <v>0</v>
      </c>
      <c r="BB81" s="7">
        <f t="shared" si="85"/>
        <v>1534</v>
      </c>
      <c r="BC81" s="7">
        <f t="shared" si="85"/>
        <v>868</v>
      </c>
      <c r="BD81" s="7">
        <f t="shared" si="85"/>
        <v>781</v>
      </c>
      <c r="BE81" s="7">
        <f t="shared" si="85"/>
        <v>638</v>
      </c>
      <c r="BF81" s="7">
        <f t="shared" si="85"/>
        <v>2050</v>
      </c>
      <c r="BG81" s="7">
        <f t="shared" si="85"/>
        <v>934</v>
      </c>
      <c r="BH81" s="7">
        <f t="shared" si="85"/>
        <v>299</v>
      </c>
      <c r="BI81" s="7">
        <f t="shared" si="85"/>
        <v>1978</v>
      </c>
      <c r="BJ81" s="7">
        <f t="shared" si="85"/>
        <v>1538</v>
      </c>
      <c r="BK81" s="7">
        <f t="shared" si="85"/>
        <v>1903</v>
      </c>
      <c r="BL81" s="7">
        <f t="shared" si="85"/>
        <v>909</v>
      </c>
    </row>
    <row r="82" ht="13.5" customHeight="1">
      <c r="A82" s="83">
        <v>45004.0</v>
      </c>
      <c r="B82" s="84" t="s">
        <v>71</v>
      </c>
      <c r="C82" s="38"/>
      <c r="D82" s="39" t="s">
        <v>44</v>
      </c>
      <c r="E82" s="40">
        <f t="shared" si="2"/>
        <v>781</v>
      </c>
      <c r="F82" s="41">
        <v>1.0</v>
      </c>
      <c r="G82" s="41">
        <v>14.0</v>
      </c>
      <c r="H82" s="42">
        <f t="shared" si="3"/>
        <v>17</v>
      </c>
      <c r="I82" s="38"/>
      <c r="J82" s="43" t="s">
        <v>40</v>
      </c>
      <c r="K82" s="40">
        <f t="shared" si="4"/>
        <v>909</v>
      </c>
      <c r="L82" s="44">
        <v>0.0</v>
      </c>
      <c r="M82" s="44">
        <v>12.0</v>
      </c>
      <c r="N82" s="42">
        <f t="shared" si="5"/>
        <v>12</v>
      </c>
      <c r="O82" s="38"/>
      <c r="P82" s="45" t="s">
        <v>72</v>
      </c>
      <c r="Q82" s="38"/>
      <c r="R82" s="45">
        <f>MIN(Rules!$E$2,(MAX(H82/N82,N82/H82)))</f>
        <v>1.416666667</v>
      </c>
      <c r="S82" s="45">
        <f>VLOOKUP(B82,Rules!A:B,2,FALSE)</f>
        <v>40</v>
      </c>
      <c r="T82" s="38"/>
      <c r="U82" s="46">
        <f>1/(10^(-(E82+(IF(P82="Y",Rules!$I$2,0))-K82)/Rules!$E$12)+1)</f>
        <v>0.525306793</v>
      </c>
      <c r="V82" s="47">
        <f t="shared" si="6"/>
        <v>27</v>
      </c>
      <c r="W82" s="47">
        <f t="shared" si="7"/>
        <v>-27</v>
      </c>
      <c r="X82" s="47"/>
      <c r="Y82" s="47"/>
      <c r="Z82" s="48"/>
      <c r="AA82" s="7">
        <f t="shared" ref="AA82:BL82" si="86">IF($D82=AA$1,$E82+$V82,(IF($J82=AA$1,$K82+$W82,AA81)))</f>
        <v>1533</v>
      </c>
      <c r="AB82" s="7">
        <f t="shared" si="86"/>
        <v>756</v>
      </c>
      <c r="AC82" s="7">
        <f t="shared" si="86"/>
        <v>1363</v>
      </c>
      <c r="AD82" s="7">
        <f t="shared" si="86"/>
        <v>75</v>
      </c>
      <c r="AE82" s="7">
        <f t="shared" si="86"/>
        <v>2031</v>
      </c>
      <c r="AF82" s="7">
        <f t="shared" si="86"/>
        <v>2154</v>
      </c>
      <c r="AG82" s="7">
        <f t="shared" si="86"/>
        <v>1134</v>
      </c>
      <c r="AH82" s="7">
        <f t="shared" si="86"/>
        <v>955</v>
      </c>
      <c r="AI82" s="7">
        <f t="shared" si="86"/>
        <v>1221</v>
      </c>
      <c r="AJ82" s="7">
        <f t="shared" si="86"/>
        <v>1813</v>
      </c>
      <c r="AK82" s="7">
        <f t="shared" si="86"/>
        <v>430</v>
      </c>
      <c r="AL82" s="7">
        <f t="shared" si="86"/>
        <v>717</v>
      </c>
      <c r="AM82" s="7">
        <f t="shared" si="86"/>
        <v>2117</v>
      </c>
      <c r="AN82" s="7">
        <f t="shared" si="86"/>
        <v>1408</v>
      </c>
      <c r="AO82" s="7">
        <f t="shared" si="86"/>
        <v>1423</v>
      </c>
      <c r="AP82" s="7">
        <f t="shared" si="86"/>
        <v>2125</v>
      </c>
      <c r="AQ82" s="7">
        <f t="shared" si="86"/>
        <v>251</v>
      </c>
      <c r="AR82" s="7">
        <f t="shared" si="86"/>
        <v>1377</v>
      </c>
      <c r="AS82" s="7">
        <f t="shared" si="86"/>
        <v>355</v>
      </c>
      <c r="AT82" s="7">
        <f t="shared" si="86"/>
        <v>2362</v>
      </c>
      <c r="AU82" s="7">
        <f t="shared" si="86"/>
        <v>831</v>
      </c>
      <c r="AV82" s="7">
        <f t="shared" si="86"/>
        <v>397</v>
      </c>
      <c r="AW82" s="7">
        <f t="shared" si="86"/>
        <v>483</v>
      </c>
      <c r="AX82" s="7">
        <f t="shared" si="86"/>
        <v>912</v>
      </c>
      <c r="AY82" s="7">
        <f t="shared" si="86"/>
        <v>1168</v>
      </c>
      <c r="AZ82" s="7">
        <f t="shared" si="86"/>
        <v>611</v>
      </c>
      <c r="BA82" s="7">
        <f t="shared" si="86"/>
        <v>0</v>
      </c>
      <c r="BB82" s="7">
        <f t="shared" si="86"/>
        <v>1534</v>
      </c>
      <c r="BC82" s="7">
        <f t="shared" si="86"/>
        <v>868</v>
      </c>
      <c r="BD82" s="7">
        <f t="shared" si="86"/>
        <v>808</v>
      </c>
      <c r="BE82" s="7">
        <f t="shared" si="86"/>
        <v>638</v>
      </c>
      <c r="BF82" s="7">
        <f t="shared" si="86"/>
        <v>2050</v>
      </c>
      <c r="BG82" s="7">
        <f t="shared" si="86"/>
        <v>934</v>
      </c>
      <c r="BH82" s="7">
        <f t="shared" si="86"/>
        <v>299</v>
      </c>
      <c r="BI82" s="7">
        <f t="shared" si="86"/>
        <v>1978</v>
      </c>
      <c r="BJ82" s="7">
        <f t="shared" si="86"/>
        <v>1538</v>
      </c>
      <c r="BK82" s="7">
        <f t="shared" si="86"/>
        <v>1903</v>
      </c>
      <c r="BL82" s="7">
        <f t="shared" si="86"/>
        <v>882</v>
      </c>
    </row>
    <row r="83" ht="13.5" customHeight="1">
      <c r="A83" s="83">
        <v>45010.0</v>
      </c>
      <c r="B83" s="84" t="s">
        <v>71</v>
      </c>
      <c r="C83" s="38"/>
      <c r="D83" s="39" t="s">
        <v>20</v>
      </c>
      <c r="E83" s="40">
        <f t="shared" si="2"/>
        <v>2362</v>
      </c>
      <c r="F83" s="41">
        <v>1.0</v>
      </c>
      <c r="G83" s="41">
        <v>28.0</v>
      </c>
      <c r="H83" s="42">
        <f t="shared" si="3"/>
        <v>31</v>
      </c>
      <c r="I83" s="38"/>
      <c r="J83" s="43" t="s">
        <v>18</v>
      </c>
      <c r="K83" s="40">
        <f t="shared" si="4"/>
        <v>2050</v>
      </c>
      <c r="L83" s="44">
        <v>0.0</v>
      </c>
      <c r="M83" s="44">
        <v>25.0</v>
      </c>
      <c r="N83" s="42">
        <f t="shared" si="5"/>
        <v>25</v>
      </c>
      <c r="O83" s="38"/>
      <c r="P83" s="45" t="s">
        <v>72</v>
      </c>
      <c r="Q83" s="38"/>
      <c r="R83" s="45">
        <f>MIN(Rules!$E$2,(MAX(H83/N83,N83/H83)))</f>
        <v>1.24</v>
      </c>
      <c r="S83" s="45">
        <f>VLOOKUP(B83,Rules!A:B,2,FALSE)</f>
        <v>40</v>
      </c>
      <c r="T83" s="38"/>
      <c r="U83" s="46">
        <f>1/(10^(-(E83+(IF(P83="Y",Rules!$I$2,0))-K83)/Rules!$E$12)+1)</f>
        <v>0.893555871</v>
      </c>
      <c r="V83" s="47">
        <f t="shared" si="6"/>
        <v>5</v>
      </c>
      <c r="W83" s="47">
        <f t="shared" si="7"/>
        <v>-5</v>
      </c>
      <c r="X83" s="47"/>
      <c r="Y83" s="47"/>
      <c r="Z83" s="48"/>
      <c r="AA83" s="7">
        <f t="shared" ref="AA83:BL83" si="87">IF($D83=AA$1,$E83+$V83,(IF($J83=AA$1,$K83+$W83,AA82)))</f>
        <v>1533</v>
      </c>
      <c r="AB83" s="7">
        <f t="shared" si="87"/>
        <v>756</v>
      </c>
      <c r="AC83" s="7">
        <f t="shared" si="87"/>
        <v>1363</v>
      </c>
      <c r="AD83" s="7">
        <f t="shared" si="87"/>
        <v>75</v>
      </c>
      <c r="AE83" s="7">
        <f t="shared" si="87"/>
        <v>2031</v>
      </c>
      <c r="AF83" s="7">
        <f t="shared" si="87"/>
        <v>2154</v>
      </c>
      <c r="AG83" s="7">
        <f t="shared" si="87"/>
        <v>1134</v>
      </c>
      <c r="AH83" s="7">
        <f t="shared" si="87"/>
        <v>955</v>
      </c>
      <c r="AI83" s="7">
        <f t="shared" si="87"/>
        <v>1221</v>
      </c>
      <c r="AJ83" s="7">
        <f t="shared" si="87"/>
        <v>1813</v>
      </c>
      <c r="AK83" s="7">
        <f t="shared" si="87"/>
        <v>430</v>
      </c>
      <c r="AL83" s="7">
        <f t="shared" si="87"/>
        <v>717</v>
      </c>
      <c r="AM83" s="7">
        <f t="shared" si="87"/>
        <v>2117</v>
      </c>
      <c r="AN83" s="7">
        <f t="shared" si="87"/>
        <v>1408</v>
      </c>
      <c r="AO83" s="7">
        <f t="shared" si="87"/>
        <v>1423</v>
      </c>
      <c r="AP83" s="7">
        <f t="shared" si="87"/>
        <v>2125</v>
      </c>
      <c r="AQ83" s="7">
        <f t="shared" si="87"/>
        <v>251</v>
      </c>
      <c r="AR83" s="7">
        <f t="shared" si="87"/>
        <v>1377</v>
      </c>
      <c r="AS83" s="7">
        <f t="shared" si="87"/>
        <v>355</v>
      </c>
      <c r="AT83" s="7">
        <f t="shared" si="87"/>
        <v>2367</v>
      </c>
      <c r="AU83" s="7">
        <f t="shared" si="87"/>
        <v>831</v>
      </c>
      <c r="AV83" s="7">
        <f t="shared" si="87"/>
        <v>397</v>
      </c>
      <c r="AW83" s="7">
        <f t="shared" si="87"/>
        <v>483</v>
      </c>
      <c r="AX83" s="7">
        <f t="shared" si="87"/>
        <v>912</v>
      </c>
      <c r="AY83" s="7">
        <f t="shared" si="87"/>
        <v>1168</v>
      </c>
      <c r="AZ83" s="7">
        <f t="shared" si="87"/>
        <v>611</v>
      </c>
      <c r="BA83" s="7">
        <f t="shared" si="87"/>
        <v>0</v>
      </c>
      <c r="BB83" s="7">
        <f t="shared" si="87"/>
        <v>1534</v>
      </c>
      <c r="BC83" s="7">
        <f t="shared" si="87"/>
        <v>868</v>
      </c>
      <c r="BD83" s="7">
        <f t="shared" si="87"/>
        <v>808</v>
      </c>
      <c r="BE83" s="7">
        <f t="shared" si="87"/>
        <v>638</v>
      </c>
      <c r="BF83" s="7">
        <f t="shared" si="87"/>
        <v>2045</v>
      </c>
      <c r="BG83" s="7">
        <f t="shared" si="87"/>
        <v>934</v>
      </c>
      <c r="BH83" s="7">
        <f t="shared" si="87"/>
        <v>299</v>
      </c>
      <c r="BI83" s="7">
        <f t="shared" si="87"/>
        <v>1978</v>
      </c>
      <c r="BJ83" s="7">
        <f t="shared" si="87"/>
        <v>1538</v>
      </c>
      <c r="BK83" s="7">
        <f t="shared" si="87"/>
        <v>1903</v>
      </c>
      <c r="BL83" s="7">
        <f t="shared" si="87"/>
        <v>882</v>
      </c>
    </row>
    <row r="84" ht="13.5" customHeight="1">
      <c r="A84" s="83">
        <v>45010.0</v>
      </c>
      <c r="B84" s="84" t="s">
        <v>71</v>
      </c>
      <c r="C84" s="38"/>
      <c r="D84" s="39" t="s">
        <v>32</v>
      </c>
      <c r="E84" s="40">
        <f t="shared" si="2"/>
        <v>1538</v>
      </c>
      <c r="F84" s="41">
        <v>3.0</v>
      </c>
      <c r="G84" s="41">
        <v>24.0</v>
      </c>
      <c r="H84" s="42">
        <f t="shared" si="3"/>
        <v>33</v>
      </c>
      <c r="I84" s="38"/>
      <c r="J84" s="43" t="s">
        <v>31</v>
      </c>
      <c r="K84" s="40">
        <f t="shared" si="4"/>
        <v>1377</v>
      </c>
      <c r="L84" s="44">
        <v>1.0</v>
      </c>
      <c r="M84" s="44">
        <v>26.0</v>
      </c>
      <c r="N84" s="42">
        <f t="shared" si="5"/>
        <v>29</v>
      </c>
      <c r="O84" s="38"/>
      <c r="P84" s="49" t="s">
        <v>73</v>
      </c>
      <c r="Q84" s="38"/>
      <c r="R84" s="45">
        <f>MIN(Rules!$E$2,(MAX(H84/N84,N84/H84)))</f>
        <v>1.137931034</v>
      </c>
      <c r="S84" s="45">
        <f>VLOOKUP(B84,Rules!A:B,2,FALSE)</f>
        <v>40</v>
      </c>
      <c r="T84" s="38"/>
      <c r="U84" s="46">
        <f>1/(10^(-(E84+(IF(P84="Y",Rules!$I$2,0))-K84)/Rules!$E$12)+1)</f>
        <v>0.6773090032</v>
      </c>
      <c r="V84" s="47">
        <f t="shared" si="6"/>
        <v>15</v>
      </c>
      <c r="W84" s="47">
        <f t="shared" si="7"/>
        <v>-15</v>
      </c>
      <c r="X84" s="47"/>
      <c r="Y84" s="47"/>
      <c r="Z84" s="48"/>
      <c r="AA84" s="7">
        <f t="shared" ref="AA84:BL84" si="88">IF($D84=AA$1,$E84+$V84,(IF($J84=AA$1,$K84+$W84,AA83)))</f>
        <v>1533</v>
      </c>
      <c r="AB84" s="7">
        <f t="shared" si="88"/>
        <v>756</v>
      </c>
      <c r="AC84" s="7">
        <f t="shared" si="88"/>
        <v>1363</v>
      </c>
      <c r="AD84" s="7">
        <f t="shared" si="88"/>
        <v>75</v>
      </c>
      <c r="AE84" s="7">
        <f t="shared" si="88"/>
        <v>2031</v>
      </c>
      <c r="AF84" s="7">
        <f t="shared" si="88"/>
        <v>2154</v>
      </c>
      <c r="AG84" s="7">
        <f t="shared" si="88"/>
        <v>1134</v>
      </c>
      <c r="AH84" s="7">
        <f t="shared" si="88"/>
        <v>955</v>
      </c>
      <c r="AI84" s="7">
        <f t="shared" si="88"/>
        <v>1221</v>
      </c>
      <c r="AJ84" s="7">
        <f t="shared" si="88"/>
        <v>1813</v>
      </c>
      <c r="AK84" s="7">
        <f t="shared" si="88"/>
        <v>430</v>
      </c>
      <c r="AL84" s="7">
        <f t="shared" si="88"/>
        <v>717</v>
      </c>
      <c r="AM84" s="7">
        <f t="shared" si="88"/>
        <v>2117</v>
      </c>
      <c r="AN84" s="7">
        <f t="shared" si="88"/>
        <v>1408</v>
      </c>
      <c r="AO84" s="7">
        <f t="shared" si="88"/>
        <v>1423</v>
      </c>
      <c r="AP84" s="7">
        <f t="shared" si="88"/>
        <v>2125</v>
      </c>
      <c r="AQ84" s="7">
        <f t="shared" si="88"/>
        <v>251</v>
      </c>
      <c r="AR84" s="7">
        <f t="shared" si="88"/>
        <v>1362</v>
      </c>
      <c r="AS84" s="7">
        <f t="shared" si="88"/>
        <v>355</v>
      </c>
      <c r="AT84" s="7">
        <f t="shared" si="88"/>
        <v>2367</v>
      </c>
      <c r="AU84" s="7">
        <f t="shared" si="88"/>
        <v>831</v>
      </c>
      <c r="AV84" s="7">
        <f t="shared" si="88"/>
        <v>397</v>
      </c>
      <c r="AW84" s="7">
        <f t="shared" si="88"/>
        <v>483</v>
      </c>
      <c r="AX84" s="7">
        <f t="shared" si="88"/>
        <v>912</v>
      </c>
      <c r="AY84" s="7">
        <f t="shared" si="88"/>
        <v>1168</v>
      </c>
      <c r="AZ84" s="7">
        <f t="shared" si="88"/>
        <v>611</v>
      </c>
      <c r="BA84" s="7">
        <f t="shared" si="88"/>
        <v>0</v>
      </c>
      <c r="BB84" s="7">
        <f t="shared" si="88"/>
        <v>1534</v>
      </c>
      <c r="BC84" s="7">
        <f t="shared" si="88"/>
        <v>868</v>
      </c>
      <c r="BD84" s="7">
        <f t="shared" si="88"/>
        <v>808</v>
      </c>
      <c r="BE84" s="7">
        <f t="shared" si="88"/>
        <v>638</v>
      </c>
      <c r="BF84" s="7">
        <f t="shared" si="88"/>
        <v>2045</v>
      </c>
      <c r="BG84" s="7">
        <f t="shared" si="88"/>
        <v>934</v>
      </c>
      <c r="BH84" s="7">
        <f t="shared" si="88"/>
        <v>299</v>
      </c>
      <c r="BI84" s="7">
        <f t="shared" si="88"/>
        <v>1978</v>
      </c>
      <c r="BJ84" s="7">
        <f t="shared" si="88"/>
        <v>1553</v>
      </c>
      <c r="BK84" s="7">
        <f t="shared" si="88"/>
        <v>1903</v>
      </c>
      <c r="BL84" s="7">
        <f t="shared" si="88"/>
        <v>882</v>
      </c>
    </row>
    <row r="85" ht="13.5" customHeight="1">
      <c r="A85" s="83">
        <v>45010.0</v>
      </c>
      <c r="B85" s="84" t="s">
        <v>71</v>
      </c>
      <c r="C85" s="38"/>
      <c r="D85" s="39" t="s">
        <v>27</v>
      </c>
      <c r="E85" s="40">
        <f t="shared" si="2"/>
        <v>1534</v>
      </c>
      <c r="F85" s="41">
        <v>0.0</v>
      </c>
      <c r="G85" s="41">
        <v>23.0</v>
      </c>
      <c r="H85" s="42">
        <f t="shared" si="3"/>
        <v>23</v>
      </c>
      <c r="I85" s="38"/>
      <c r="J85" s="43" t="s">
        <v>34</v>
      </c>
      <c r="K85" s="40">
        <f t="shared" si="4"/>
        <v>1408</v>
      </c>
      <c r="L85" s="44">
        <v>0.0</v>
      </c>
      <c r="M85" s="44">
        <v>19.0</v>
      </c>
      <c r="N85" s="42">
        <f t="shared" si="5"/>
        <v>19</v>
      </c>
      <c r="O85" s="38"/>
      <c r="P85" s="45" t="s">
        <v>72</v>
      </c>
      <c r="Q85" s="38"/>
      <c r="R85" s="45">
        <f>MIN(Rules!$E$2,(MAX(H85/N85,N85/H85)))</f>
        <v>1.210526316</v>
      </c>
      <c r="S85" s="45">
        <f>VLOOKUP(B85,Rules!A:B,2,FALSE)</f>
        <v>40</v>
      </c>
      <c r="T85" s="38"/>
      <c r="U85" s="46">
        <f>1/(10^(-(E85+(IF(P85="Y",Rules!$I$2,0))-K85)/Rules!$E$12)+1)</f>
        <v>0.7809184978</v>
      </c>
      <c r="V85" s="47">
        <f t="shared" si="6"/>
        <v>11</v>
      </c>
      <c r="W85" s="47">
        <f t="shared" si="7"/>
        <v>-11</v>
      </c>
      <c r="X85" s="47"/>
      <c r="Y85" s="47"/>
      <c r="Z85" s="48"/>
      <c r="AA85" s="7">
        <f t="shared" ref="AA85:BL85" si="89">IF($D85=AA$1,$E85+$V85,(IF($J85=AA$1,$K85+$W85,AA84)))</f>
        <v>1533</v>
      </c>
      <c r="AB85" s="7">
        <f t="shared" si="89"/>
        <v>756</v>
      </c>
      <c r="AC85" s="7">
        <f t="shared" si="89"/>
        <v>1363</v>
      </c>
      <c r="AD85" s="7">
        <f t="shared" si="89"/>
        <v>75</v>
      </c>
      <c r="AE85" s="7">
        <f t="shared" si="89"/>
        <v>2031</v>
      </c>
      <c r="AF85" s="7">
        <f t="shared" si="89"/>
        <v>2154</v>
      </c>
      <c r="AG85" s="7">
        <f t="shared" si="89"/>
        <v>1134</v>
      </c>
      <c r="AH85" s="7">
        <f t="shared" si="89"/>
        <v>955</v>
      </c>
      <c r="AI85" s="7">
        <f t="shared" si="89"/>
        <v>1221</v>
      </c>
      <c r="AJ85" s="7">
        <f t="shared" si="89"/>
        <v>1813</v>
      </c>
      <c r="AK85" s="7">
        <f t="shared" si="89"/>
        <v>430</v>
      </c>
      <c r="AL85" s="7">
        <f t="shared" si="89"/>
        <v>717</v>
      </c>
      <c r="AM85" s="7">
        <f t="shared" si="89"/>
        <v>2117</v>
      </c>
      <c r="AN85" s="7">
        <f t="shared" si="89"/>
        <v>1397</v>
      </c>
      <c r="AO85" s="7">
        <f t="shared" si="89"/>
        <v>1423</v>
      </c>
      <c r="AP85" s="7">
        <f t="shared" si="89"/>
        <v>2125</v>
      </c>
      <c r="AQ85" s="7">
        <f t="shared" si="89"/>
        <v>251</v>
      </c>
      <c r="AR85" s="7">
        <f t="shared" si="89"/>
        <v>1362</v>
      </c>
      <c r="AS85" s="7">
        <f t="shared" si="89"/>
        <v>355</v>
      </c>
      <c r="AT85" s="7">
        <f t="shared" si="89"/>
        <v>2367</v>
      </c>
      <c r="AU85" s="7">
        <f t="shared" si="89"/>
        <v>831</v>
      </c>
      <c r="AV85" s="7">
        <f t="shared" si="89"/>
        <v>397</v>
      </c>
      <c r="AW85" s="7">
        <f t="shared" si="89"/>
        <v>483</v>
      </c>
      <c r="AX85" s="7">
        <f t="shared" si="89"/>
        <v>912</v>
      </c>
      <c r="AY85" s="7">
        <f t="shared" si="89"/>
        <v>1168</v>
      </c>
      <c r="AZ85" s="7">
        <f t="shared" si="89"/>
        <v>611</v>
      </c>
      <c r="BA85" s="7">
        <f t="shared" si="89"/>
        <v>0</v>
      </c>
      <c r="BB85" s="7">
        <f t="shared" si="89"/>
        <v>1545</v>
      </c>
      <c r="BC85" s="7">
        <f t="shared" si="89"/>
        <v>868</v>
      </c>
      <c r="BD85" s="7">
        <f t="shared" si="89"/>
        <v>808</v>
      </c>
      <c r="BE85" s="7">
        <f t="shared" si="89"/>
        <v>638</v>
      </c>
      <c r="BF85" s="7">
        <f t="shared" si="89"/>
        <v>2045</v>
      </c>
      <c r="BG85" s="7">
        <f t="shared" si="89"/>
        <v>934</v>
      </c>
      <c r="BH85" s="7">
        <f t="shared" si="89"/>
        <v>299</v>
      </c>
      <c r="BI85" s="7">
        <f t="shared" si="89"/>
        <v>1978</v>
      </c>
      <c r="BJ85" s="7">
        <f t="shared" si="89"/>
        <v>1553</v>
      </c>
      <c r="BK85" s="7">
        <f t="shared" si="89"/>
        <v>1903</v>
      </c>
      <c r="BL85" s="7">
        <f t="shared" si="89"/>
        <v>882</v>
      </c>
    </row>
    <row r="86" ht="13.5" customHeight="1">
      <c r="A86" s="83">
        <v>45010.0</v>
      </c>
      <c r="B86" s="84" t="s">
        <v>71</v>
      </c>
      <c r="C86" s="38"/>
      <c r="D86" s="39" t="s">
        <v>40</v>
      </c>
      <c r="E86" s="40">
        <f t="shared" si="2"/>
        <v>882</v>
      </c>
      <c r="F86" s="41">
        <v>0.0</v>
      </c>
      <c r="G86" s="41">
        <v>16.0</v>
      </c>
      <c r="H86" s="42">
        <f t="shared" si="3"/>
        <v>16</v>
      </c>
      <c r="I86" s="38"/>
      <c r="J86" s="43" t="s">
        <v>37</v>
      </c>
      <c r="K86" s="40">
        <f t="shared" si="4"/>
        <v>955</v>
      </c>
      <c r="L86" s="44">
        <v>0.0</v>
      </c>
      <c r="M86" s="44">
        <v>17.0</v>
      </c>
      <c r="N86" s="42">
        <f t="shared" si="5"/>
        <v>17</v>
      </c>
      <c r="O86" s="38"/>
      <c r="P86" s="45" t="s">
        <v>72</v>
      </c>
      <c r="Q86" s="38"/>
      <c r="R86" s="45">
        <f>MIN(Rules!$E$2,(MAX(H86/N86,N86/H86)))</f>
        <v>1.0625</v>
      </c>
      <c r="S86" s="45">
        <f>VLOOKUP(B86,Rules!A:B,2,FALSE)</f>
        <v>40</v>
      </c>
      <c r="T86" s="38"/>
      <c r="U86" s="46">
        <f>1/(10^(-(E86+(IF(P86="Y",Rules!$I$2,0))-K86)/Rules!$E$12)+1)</f>
        <v>0.5877321614</v>
      </c>
      <c r="V86" s="47">
        <f t="shared" si="6"/>
        <v>-25</v>
      </c>
      <c r="W86" s="47">
        <f t="shared" si="7"/>
        <v>25</v>
      </c>
      <c r="X86" s="47"/>
      <c r="Y86" s="47"/>
      <c r="Z86" s="48"/>
      <c r="AA86" s="7">
        <f t="shared" ref="AA86:BL86" si="90">IF($D86=AA$1,$E86+$V86,(IF($J86=AA$1,$K86+$W86,AA85)))</f>
        <v>1533</v>
      </c>
      <c r="AB86" s="7">
        <f t="shared" si="90"/>
        <v>756</v>
      </c>
      <c r="AC86" s="7">
        <f t="shared" si="90"/>
        <v>1363</v>
      </c>
      <c r="AD86" s="7">
        <f t="shared" si="90"/>
        <v>75</v>
      </c>
      <c r="AE86" s="7">
        <f t="shared" si="90"/>
        <v>2031</v>
      </c>
      <c r="AF86" s="7">
        <f t="shared" si="90"/>
        <v>2154</v>
      </c>
      <c r="AG86" s="7">
        <f t="shared" si="90"/>
        <v>1134</v>
      </c>
      <c r="AH86" s="7">
        <f t="shared" si="90"/>
        <v>980</v>
      </c>
      <c r="AI86" s="7">
        <f t="shared" si="90"/>
        <v>1221</v>
      </c>
      <c r="AJ86" s="7">
        <f t="shared" si="90"/>
        <v>1813</v>
      </c>
      <c r="AK86" s="7">
        <f t="shared" si="90"/>
        <v>430</v>
      </c>
      <c r="AL86" s="7">
        <f t="shared" si="90"/>
        <v>717</v>
      </c>
      <c r="AM86" s="7">
        <f t="shared" si="90"/>
        <v>2117</v>
      </c>
      <c r="AN86" s="7">
        <f t="shared" si="90"/>
        <v>1397</v>
      </c>
      <c r="AO86" s="7">
        <f t="shared" si="90"/>
        <v>1423</v>
      </c>
      <c r="AP86" s="7">
        <f t="shared" si="90"/>
        <v>2125</v>
      </c>
      <c r="AQ86" s="7">
        <f t="shared" si="90"/>
        <v>251</v>
      </c>
      <c r="AR86" s="7">
        <f t="shared" si="90"/>
        <v>1362</v>
      </c>
      <c r="AS86" s="7">
        <f t="shared" si="90"/>
        <v>355</v>
      </c>
      <c r="AT86" s="7">
        <f t="shared" si="90"/>
        <v>2367</v>
      </c>
      <c r="AU86" s="7">
        <f t="shared" si="90"/>
        <v>831</v>
      </c>
      <c r="AV86" s="7">
        <f t="shared" si="90"/>
        <v>397</v>
      </c>
      <c r="AW86" s="7">
        <f t="shared" si="90"/>
        <v>483</v>
      </c>
      <c r="AX86" s="7">
        <f t="shared" si="90"/>
        <v>912</v>
      </c>
      <c r="AY86" s="7">
        <f t="shared" si="90"/>
        <v>1168</v>
      </c>
      <c r="AZ86" s="7">
        <f t="shared" si="90"/>
        <v>611</v>
      </c>
      <c r="BA86" s="7">
        <f t="shared" si="90"/>
        <v>0</v>
      </c>
      <c r="BB86" s="7">
        <f t="shared" si="90"/>
        <v>1545</v>
      </c>
      <c r="BC86" s="7">
        <f t="shared" si="90"/>
        <v>868</v>
      </c>
      <c r="BD86" s="7">
        <f t="shared" si="90"/>
        <v>808</v>
      </c>
      <c r="BE86" s="7">
        <f t="shared" si="90"/>
        <v>638</v>
      </c>
      <c r="BF86" s="7">
        <f t="shared" si="90"/>
        <v>2045</v>
      </c>
      <c r="BG86" s="7">
        <f t="shared" si="90"/>
        <v>934</v>
      </c>
      <c r="BH86" s="7">
        <f t="shared" si="90"/>
        <v>299</v>
      </c>
      <c r="BI86" s="7">
        <f t="shared" si="90"/>
        <v>1978</v>
      </c>
      <c r="BJ86" s="7">
        <f t="shared" si="90"/>
        <v>1553</v>
      </c>
      <c r="BK86" s="7">
        <f t="shared" si="90"/>
        <v>1903</v>
      </c>
      <c r="BL86" s="7">
        <f t="shared" si="90"/>
        <v>857</v>
      </c>
    </row>
    <row r="87" ht="13.5" customHeight="1">
      <c r="A87" s="83">
        <v>45010.0</v>
      </c>
      <c r="B87" s="84" t="s">
        <v>71</v>
      </c>
      <c r="C87" s="38"/>
      <c r="D87" s="39" t="s">
        <v>43</v>
      </c>
      <c r="E87" s="40">
        <f t="shared" si="2"/>
        <v>756</v>
      </c>
      <c r="F87" s="41">
        <v>2.0</v>
      </c>
      <c r="G87" s="41">
        <v>23.0</v>
      </c>
      <c r="H87" s="42">
        <f t="shared" si="3"/>
        <v>29</v>
      </c>
      <c r="I87" s="38"/>
      <c r="J87" s="43" t="s">
        <v>51</v>
      </c>
      <c r="K87" s="40">
        <f t="shared" si="4"/>
        <v>611</v>
      </c>
      <c r="L87" s="44">
        <v>0.0</v>
      </c>
      <c r="M87" s="44">
        <v>16.0</v>
      </c>
      <c r="N87" s="42">
        <f t="shared" si="5"/>
        <v>16</v>
      </c>
      <c r="O87" s="38"/>
      <c r="P87" s="45" t="s">
        <v>72</v>
      </c>
      <c r="Q87" s="38"/>
      <c r="R87" s="45">
        <f>MIN(Rules!$E$2,(MAX(H87/N87,N87/H87)))</f>
        <v>1.8125</v>
      </c>
      <c r="S87" s="45">
        <f>VLOOKUP(B87,Rules!A:B,2,FALSE)</f>
        <v>40</v>
      </c>
      <c r="T87" s="38"/>
      <c r="U87" s="46">
        <f>1/(10^(-(E87+(IF(P87="Y",Rules!$I$2,0))-K87)/Rules!$E$12)+1)</f>
        <v>0.7955199003</v>
      </c>
      <c r="V87" s="47">
        <f t="shared" si="6"/>
        <v>15</v>
      </c>
      <c r="W87" s="47">
        <f t="shared" si="7"/>
        <v>-15</v>
      </c>
      <c r="X87" s="47"/>
      <c r="Y87" s="47"/>
      <c r="Z87" s="48"/>
      <c r="AA87" s="7">
        <f t="shared" ref="AA87:BL87" si="91">IF($D87=AA$1,$E87+$V87,(IF($J87=AA$1,$K87+$W87,AA86)))</f>
        <v>1533</v>
      </c>
      <c r="AB87" s="7">
        <f t="shared" si="91"/>
        <v>771</v>
      </c>
      <c r="AC87" s="7">
        <f t="shared" si="91"/>
        <v>1363</v>
      </c>
      <c r="AD87" s="7">
        <f t="shared" si="91"/>
        <v>75</v>
      </c>
      <c r="AE87" s="7">
        <f t="shared" si="91"/>
        <v>2031</v>
      </c>
      <c r="AF87" s="7">
        <f t="shared" si="91"/>
        <v>2154</v>
      </c>
      <c r="AG87" s="7">
        <f t="shared" si="91"/>
        <v>1134</v>
      </c>
      <c r="AH87" s="7">
        <f t="shared" si="91"/>
        <v>980</v>
      </c>
      <c r="AI87" s="7">
        <f t="shared" si="91"/>
        <v>1221</v>
      </c>
      <c r="AJ87" s="7">
        <f t="shared" si="91"/>
        <v>1813</v>
      </c>
      <c r="AK87" s="7">
        <f t="shared" si="91"/>
        <v>430</v>
      </c>
      <c r="AL87" s="7">
        <f t="shared" si="91"/>
        <v>717</v>
      </c>
      <c r="AM87" s="7">
        <f t="shared" si="91"/>
        <v>2117</v>
      </c>
      <c r="AN87" s="7">
        <f t="shared" si="91"/>
        <v>1397</v>
      </c>
      <c r="AO87" s="7">
        <f t="shared" si="91"/>
        <v>1423</v>
      </c>
      <c r="AP87" s="7">
        <f t="shared" si="91"/>
        <v>2125</v>
      </c>
      <c r="AQ87" s="7">
        <f t="shared" si="91"/>
        <v>251</v>
      </c>
      <c r="AR87" s="7">
        <f t="shared" si="91"/>
        <v>1362</v>
      </c>
      <c r="AS87" s="7">
        <f t="shared" si="91"/>
        <v>355</v>
      </c>
      <c r="AT87" s="7">
        <f t="shared" si="91"/>
        <v>2367</v>
      </c>
      <c r="AU87" s="7">
        <f t="shared" si="91"/>
        <v>831</v>
      </c>
      <c r="AV87" s="7">
        <f t="shared" si="91"/>
        <v>397</v>
      </c>
      <c r="AW87" s="7">
        <f t="shared" si="91"/>
        <v>483</v>
      </c>
      <c r="AX87" s="7">
        <f t="shared" si="91"/>
        <v>912</v>
      </c>
      <c r="AY87" s="7">
        <f t="shared" si="91"/>
        <v>1168</v>
      </c>
      <c r="AZ87" s="7">
        <f t="shared" si="91"/>
        <v>596</v>
      </c>
      <c r="BA87" s="7">
        <f t="shared" si="91"/>
        <v>0</v>
      </c>
      <c r="BB87" s="7">
        <f t="shared" si="91"/>
        <v>1545</v>
      </c>
      <c r="BC87" s="7">
        <f t="shared" si="91"/>
        <v>868</v>
      </c>
      <c r="BD87" s="7">
        <f t="shared" si="91"/>
        <v>808</v>
      </c>
      <c r="BE87" s="7">
        <f t="shared" si="91"/>
        <v>638</v>
      </c>
      <c r="BF87" s="7">
        <f t="shared" si="91"/>
        <v>2045</v>
      </c>
      <c r="BG87" s="7">
        <f t="shared" si="91"/>
        <v>934</v>
      </c>
      <c r="BH87" s="7">
        <f t="shared" si="91"/>
        <v>299</v>
      </c>
      <c r="BI87" s="7">
        <f t="shared" si="91"/>
        <v>1978</v>
      </c>
      <c r="BJ87" s="7">
        <f t="shared" si="91"/>
        <v>1553</v>
      </c>
      <c r="BK87" s="7">
        <f t="shared" si="91"/>
        <v>1903</v>
      </c>
      <c r="BL87" s="7">
        <f t="shared" si="91"/>
        <v>857</v>
      </c>
    </row>
    <row r="88" ht="13.5" customHeight="1">
      <c r="A88" s="83">
        <v>45010.0</v>
      </c>
      <c r="B88" s="84" t="s">
        <v>71</v>
      </c>
      <c r="C88" s="38"/>
      <c r="D88" s="39" t="s">
        <v>52</v>
      </c>
      <c r="E88" s="40">
        <f t="shared" si="2"/>
        <v>355</v>
      </c>
      <c r="F88" s="41">
        <v>2.0</v>
      </c>
      <c r="G88" s="41">
        <v>16.0</v>
      </c>
      <c r="H88" s="42">
        <f t="shared" si="3"/>
        <v>22</v>
      </c>
      <c r="I88" s="38"/>
      <c r="J88" s="43" t="s">
        <v>50</v>
      </c>
      <c r="K88" s="40">
        <f t="shared" si="4"/>
        <v>397</v>
      </c>
      <c r="L88" s="44">
        <v>1.0</v>
      </c>
      <c r="M88" s="44">
        <v>12.0</v>
      </c>
      <c r="N88" s="42">
        <f t="shared" si="5"/>
        <v>15</v>
      </c>
      <c r="O88" s="38"/>
      <c r="P88" s="45" t="s">
        <v>72</v>
      </c>
      <c r="Q88" s="38"/>
      <c r="R88" s="45">
        <f>MIN(Rules!$E$2,(MAX(H88/N88,N88/H88)))</f>
        <v>1.466666667</v>
      </c>
      <c r="S88" s="45">
        <f>VLOOKUP(B88,Rules!A:B,2,FALSE)</f>
        <v>40</v>
      </c>
      <c r="T88" s="38"/>
      <c r="U88" s="46">
        <f>1/(10^(-(E88+(IF(P88="Y",Rules!$I$2,0))-K88)/Rules!$E$12)+1)</f>
        <v>0.6218383402</v>
      </c>
      <c r="V88" s="47">
        <f t="shared" si="6"/>
        <v>22</v>
      </c>
      <c r="W88" s="47">
        <f t="shared" si="7"/>
        <v>-22</v>
      </c>
      <c r="X88" s="47"/>
      <c r="Y88" s="47"/>
      <c r="Z88" s="48"/>
      <c r="AA88" s="7">
        <f t="shared" ref="AA88:BL88" si="92">IF($D88=AA$1,$E88+$V88,(IF($J88=AA$1,$K88+$W88,AA87)))</f>
        <v>1533</v>
      </c>
      <c r="AB88" s="7">
        <f t="shared" si="92"/>
        <v>771</v>
      </c>
      <c r="AC88" s="7">
        <f t="shared" si="92"/>
        <v>1363</v>
      </c>
      <c r="AD88" s="7">
        <f t="shared" si="92"/>
        <v>75</v>
      </c>
      <c r="AE88" s="7">
        <f t="shared" si="92"/>
        <v>2031</v>
      </c>
      <c r="AF88" s="7">
        <f t="shared" si="92"/>
        <v>2154</v>
      </c>
      <c r="AG88" s="7">
        <f t="shared" si="92"/>
        <v>1134</v>
      </c>
      <c r="AH88" s="7">
        <f t="shared" si="92"/>
        <v>980</v>
      </c>
      <c r="AI88" s="7">
        <f t="shared" si="92"/>
        <v>1221</v>
      </c>
      <c r="AJ88" s="7">
        <f t="shared" si="92"/>
        <v>1813</v>
      </c>
      <c r="AK88" s="7">
        <f t="shared" si="92"/>
        <v>430</v>
      </c>
      <c r="AL88" s="7">
        <f t="shared" si="92"/>
        <v>717</v>
      </c>
      <c r="AM88" s="7">
        <f t="shared" si="92"/>
        <v>2117</v>
      </c>
      <c r="AN88" s="7">
        <f t="shared" si="92"/>
        <v>1397</v>
      </c>
      <c r="AO88" s="7">
        <f t="shared" si="92"/>
        <v>1423</v>
      </c>
      <c r="AP88" s="7">
        <f t="shared" si="92"/>
        <v>2125</v>
      </c>
      <c r="AQ88" s="7">
        <f t="shared" si="92"/>
        <v>251</v>
      </c>
      <c r="AR88" s="7">
        <f t="shared" si="92"/>
        <v>1362</v>
      </c>
      <c r="AS88" s="7">
        <f t="shared" si="92"/>
        <v>377</v>
      </c>
      <c r="AT88" s="7">
        <f t="shared" si="92"/>
        <v>2367</v>
      </c>
      <c r="AU88" s="7">
        <f t="shared" si="92"/>
        <v>831</v>
      </c>
      <c r="AV88" s="7">
        <f t="shared" si="92"/>
        <v>375</v>
      </c>
      <c r="AW88" s="7">
        <f t="shared" si="92"/>
        <v>483</v>
      </c>
      <c r="AX88" s="7">
        <f t="shared" si="92"/>
        <v>912</v>
      </c>
      <c r="AY88" s="7">
        <f t="shared" si="92"/>
        <v>1168</v>
      </c>
      <c r="AZ88" s="7">
        <f t="shared" si="92"/>
        <v>596</v>
      </c>
      <c r="BA88" s="7">
        <f t="shared" si="92"/>
        <v>0</v>
      </c>
      <c r="BB88" s="7">
        <f t="shared" si="92"/>
        <v>1545</v>
      </c>
      <c r="BC88" s="7">
        <f t="shared" si="92"/>
        <v>868</v>
      </c>
      <c r="BD88" s="7">
        <f t="shared" si="92"/>
        <v>808</v>
      </c>
      <c r="BE88" s="7">
        <f t="shared" si="92"/>
        <v>638</v>
      </c>
      <c r="BF88" s="7">
        <f t="shared" si="92"/>
        <v>2045</v>
      </c>
      <c r="BG88" s="7">
        <f t="shared" si="92"/>
        <v>934</v>
      </c>
      <c r="BH88" s="7">
        <f t="shared" si="92"/>
        <v>299</v>
      </c>
      <c r="BI88" s="7">
        <f t="shared" si="92"/>
        <v>1978</v>
      </c>
      <c r="BJ88" s="7">
        <f t="shared" si="92"/>
        <v>1553</v>
      </c>
      <c r="BK88" s="7">
        <f t="shared" si="92"/>
        <v>1903</v>
      </c>
      <c r="BL88" s="7">
        <f t="shared" si="92"/>
        <v>857</v>
      </c>
    </row>
    <row r="89" ht="13.5" customHeight="1">
      <c r="A89" s="83">
        <v>45011.0</v>
      </c>
      <c r="B89" s="84" t="s">
        <v>71</v>
      </c>
      <c r="C89" s="38"/>
      <c r="D89" s="39" t="s">
        <v>22</v>
      </c>
      <c r="E89" s="40">
        <f t="shared" si="2"/>
        <v>2125</v>
      </c>
      <c r="F89" s="41">
        <v>2.0</v>
      </c>
      <c r="G89" s="41">
        <v>22.0</v>
      </c>
      <c r="H89" s="42">
        <f t="shared" si="3"/>
        <v>28</v>
      </c>
      <c r="I89" s="38"/>
      <c r="J89" s="43" t="s">
        <v>19</v>
      </c>
      <c r="K89" s="40">
        <f t="shared" si="4"/>
        <v>2154</v>
      </c>
      <c r="L89" s="44">
        <v>0.0</v>
      </c>
      <c r="M89" s="44">
        <v>22.0</v>
      </c>
      <c r="N89" s="42">
        <f t="shared" si="5"/>
        <v>22</v>
      </c>
      <c r="O89" s="38"/>
      <c r="P89" s="45" t="s">
        <v>72</v>
      </c>
      <c r="Q89" s="38"/>
      <c r="R89" s="45">
        <f>MIN(Rules!$E$2,(MAX(H89/N89,N89/H89)))</f>
        <v>1.272727273</v>
      </c>
      <c r="S89" s="45">
        <f>VLOOKUP(B89,Rules!A:B,2,FALSE)</f>
        <v>40</v>
      </c>
      <c r="T89" s="38"/>
      <c r="U89" s="46">
        <f>1/(10^(-(E89+(IF(P89="Y",Rules!$I$2,0))-K89)/Rules!$E$12)+1)</f>
        <v>0.6358103532</v>
      </c>
      <c r="V89" s="47">
        <f t="shared" si="6"/>
        <v>19</v>
      </c>
      <c r="W89" s="47">
        <f t="shared" si="7"/>
        <v>-19</v>
      </c>
      <c r="X89" s="47"/>
      <c r="Y89" s="47"/>
      <c r="Z89" s="48"/>
      <c r="AA89" s="7">
        <f t="shared" ref="AA89:BL89" si="93">IF($D89=AA$1,$E89+$V89,(IF($J89=AA$1,$K89+$W89,AA88)))</f>
        <v>1533</v>
      </c>
      <c r="AB89" s="7">
        <f t="shared" si="93"/>
        <v>771</v>
      </c>
      <c r="AC89" s="7">
        <f t="shared" si="93"/>
        <v>1363</v>
      </c>
      <c r="AD89" s="7">
        <f t="shared" si="93"/>
        <v>75</v>
      </c>
      <c r="AE89" s="7">
        <f t="shared" si="93"/>
        <v>2031</v>
      </c>
      <c r="AF89" s="7">
        <f t="shared" si="93"/>
        <v>2135</v>
      </c>
      <c r="AG89" s="7">
        <f t="shared" si="93"/>
        <v>1134</v>
      </c>
      <c r="AH89" s="7">
        <f t="shared" si="93"/>
        <v>980</v>
      </c>
      <c r="AI89" s="7">
        <f t="shared" si="93"/>
        <v>1221</v>
      </c>
      <c r="AJ89" s="7">
        <f t="shared" si="93"/>
        <v>1813</v>
      </c>
      <c r="AK89" s="7">
        <f t="shared" si="93"/>
        <v>430</v>
      </c>
      <c r="AL89" s="7">
        <f t="shared" si="93"/>
        <v>717</v>
      </c>
      <c r="AM89" s="7">
        <f t="shared" si="93"/>
        <v>2117</v>
      </c>
      <c r="AN89" s="7">
        <f t="shared" si="93"/>
        <v>1397</v>
      </c>
      <c r="AO89" s="7">
        <f t="shared" si="93"/>
        <v>1423</v>
      </c>
      <c r="AP89" s="7">
        <f t="shared" si="93"/>
        <v>2144</v>
      </c>
      <c r="AQ89" s="7">
        <f t="shared" si="93"/>
        <v>251</v>
      </c>
      <c r="AR89" s="7">
        <f t="shared" si="93"/>
        <v>1362</v>
      </c>
      <c r="AS89" s="7">
        <f t="shared" si="93"/>
        <v>377</v>
      </c>
      <c r="AT89" s="7">
        <f t="shared" si="93"/>
        <v>2367</v>
      </c>
      <c r="AU89" s="7">
        <f t="shared" si="93"/>
        <v>831</v>
      </c>
      <c r="AV89" s="7">
        <f t="shared" si="93"/>
        <v>375</v>
      </c>
      <c r="AW89" s="7">
        <f t="shared" si="93"/>
        <v>483</v>
      </c>
      <c r="AX89" s="7">
        <f t="shared" si="93"/>
        <v>912</v>
      </c>
      <c r="AY89" s="7">
        <f t="shared" si="93"/>
        <v>1168</v>
      </c>
      <c r="AZ89" s="7">
        <f t="shared" si="93"/>
        <v>596</v>
      </c>
      <c r="BA89" s="7">
        <f t="shared" si="93"/>
        <v>0</v>
      </c>
      <c r="BB89" s="7">
        <f t="shared" si="93"/>
        <v>1545</v>
      </c>
      <c r="BC89" s="7">
        <f t="shared" si="93"/>
        <v>868</v>
      </c>
      <c r="BD89" s="7">
        <f t="shared" si="93"/>
        <v>808</v>
      </c>
      <c r="BE89" s="7">
        <f t="shared" si="93"/>
        <v>638</v>
      </c>
      <c r="BF89" s="7">
        <f t="shared" si="93"/>
        <v>2045</v>
      </c>
      <c r="BG89" s="7">
        <f t="shared" si="93"/>
        <v>934</v>
      </c>
      <c r="BH89" s="7">
        <f t="shared" si="93"/>
        <v>299</v>
      </c>
      <c r="BI89" s="7">
        <f t="shared" si="93"/>
        <v>1978</v>
      </c>
      <c r="BJ89" s="7">
        <f t="shared" si="93"/>
        <v>1553</v>
      </c>
      <c r="BK89" s="7">
        <f t="shared" si="93"/>
        <v>1903</v>
      </c>
      <c r="BL89" s="7">
        <f t="shared" si="93"/>
        <v>857</v>
      </c>
    </row>
    <row r="90" ht="13.5" customHeight="1">
      <c r="A90" s="83">
        <v>45011.0</v>
      </c>
      <c r="B90" s="84" t="s">
        <v>71</v>
      </c>
      <c r="C90" s="38"/>
      <c r="D90" s="39" t="s">
        <v>36</v>
      </c>
      <c r="E90" s="40">
        <f t="shared" si="2"/>
        <v>831</v>
      </c>
      <c r="F90" s="41">
        <v>1.0</v>
      </c>
      <c r="G90" s="41">
        <v>27.0</v>
      </c>
      <c r="H90" s="42">
        <f t="shared" si="3"/>
        <v>30</v>
      </c>
      <c r="I90" s="38"/>
      <c r="J90" s="43" t="s">
        <v>44</v>
      </c>
      <c r="K90" s="40">
        <f t="shared" si="4"/>
        <v>808</v>
      </c>
      <c r="L90" s="44">
        <v>1.0</v>
      </c>
      <c r="M90" s="44">
        <v>25.0</v>
      </c>
      <c r="N90" s="42">
        <f t="shared" si="5"/>
        <v>28</v>
      </c>
      <c r="O90" s="38"/>
      <c r="P90" s="49" t="s">
        <v>73</v>
      </c>
      <c r="Q90" s="38"/>
      <c r="R90" s="45">
        <f>MIN(Rules!$E$2,(MAX(H90/N90,N90/H90)))</f>
        <v>1.071428571</v>
      </c>
      <c r="S90" s="45">
        <f>VLOOKUP(B90,Rules!A:B,2,FALSE)</f>
        <v>40</v>
      </c>
      <c r="T90" s="38"/>
      <c r="U90" s="46">
        <f>1/(10^(-(E90+(IF(P90="Y",Rules!$I$2,0))-K90)/Rules!$E$12)+1)</f>
        <v>0.5264550004</v>
      </c>
      <c r="V90" s="47">
        <f t="shared" si="6"/>
        <v>20</v>
      </c>
      <c r="W90" s="47">
        <f t="shared" si="7"/>
        <v>-20</v>
      </c>
      <c r="X90" s="47"/>
      <c r="Y90" s="47"/>
      <c r="Z90" s="48"/>
      <c r="AA90" s="7">
        <f t="shared" ref="AA90:BL90" si="94">IF($D90=AA$1,$E90+$V90,(IF($J90=AA$1,$K90+$W90,AA89)))</f>
        <v>1533</v>
      </c>
      <c r="AB90" s="7">
        <f t="shared" si="94"/>
        <v>771</v>
      </c>
      <c r="AC90" s="7">
        <f t="shared" si="94"/>
        <v>1363</v>
      </c>
      <c r="AD90" s="7">
        <f t="shared" si="94"/>
        <v>75</v>
      </c>
      <c r="AE90" s="7">
        <f t="shared" si="94"/>
        <v>2031</v>
      </c>
      <c r="AF90" s="7">
        <f t="shared" si="94"/>
        <v>2135</v>
      </c>
      <c r="AG90" s="7">
        <f t="shared" si="94"/>
        <v>1134</v>
      </c>
      <c r="AH90" s="7">
        <f t="shared" si="94"/>
        <v>980</v>
      </c>
      <c r="AI90" s="7">
        <f t="shared" si="94"/>
        <v>1221</v>
      </c>
      <c r="AJ90" s="7">
        <f t="shared" si="94"/>
        <v>1813</v>
      </c>
      <c r="AK90" s="7">
        <f t="shared" si="94"/>
        <v>430</v>
      </c>
      <c r="AL90" s="7">
        <f t="shared" si="94"/>
        <v>717</v>
      </c>
      <c r="AM90" s="7">
        <f t="shared" si="94"/>
        <v>2117</v>
      </c>
      <c r="AN90" s="7">
        <f t="shared" si="94"/>
        <v>1397</v>
      </c>
      <c r="AO90" s="7">
        <f t="shared" si="94"/>
        <v>1423</v>
      </c>
      <c r="AP90" s="7">
        <f t="shared" si="94"/>
        <v>2144</v>
      </c>
      <c r="AQ90" s="7">
        <f t="shared" si="94"/>
        <v>251</v>
      </c>
      <c r="AR90" s="7">
        <f t="shared" si="94"/>
        <v>1362</v>
      </c>
      <c r="AS90" s="7">
        <f t="shared" si="94"/>
        <v>377</v>
      </c>
      <c r="AT90" s="7">
        <f t="shared" si="94"/>
        <v>2367</v>
      </c>
      <c r="AU90" s="7">
        <f t="shared" si="94"/>
        <v>851</v>
      </c>
      <c r="AV90" s="7">
        <f t="shared" si="94"/>
        <v>375</v>
      </c>
      <c r="AW90" s="7">
        <f t="shared" si="94"/>
        <v>483</v>
      </c>
      <c r="AX90" s="7">
        <f t="shared" si="94"/>
        <v>912</v>
      </c>
      <c r="AY90" s="7">
        <f t="shared" si="94"/>
        <v>1168</v>
      </c>
      <c r="AZ90" s="7">
        <f t="shared" si="94"/>
        <v>596</v>
      </c>
      <c r="BA90" s="7">
        <f t="shared" si="94"/>
        <v>0</v>
      </c>
      <c r="BB90" s="7">
        <f t="shared" si="94"/>
        <v>1545</v>
      </c>
      <c r="BC90" s="7">
        <f t="shared" si="94"/>
        <v>868</v>
      </c>
      <c r="BD90" s="7">
        <f t="shared" si="94"/>
        <v>788</v>
      </c>
      <c r="BE90" s="7">
        <f t="shared" si="94"/>
        <v>638</v>
      </c>
      <c r="BF90" s="7">
        <f t="shared" si="94"/>
        <v>2045</v>
      </c>
      <c r="BG90" s="7">
        <f t="shared" si="94"/>
        <v>934</v>
      </c>
      <c r="BH90" s="7">
        <f t="shared" si="94"/>
        <v>299</v>
      </c>
      <c r="BI90" s="7">
        <f t="shared" si="94"/>
        <v>1978</v>
      </c>
      <c r="BJ90" s="7">
        <f t="shared" si="94"/>
        <v>1553</v>
      </c>
      <c r="BK90" s="7">
        <f t="shared" si="94"/>
        <v>1903</v>
      </c>
      <c r="BL90" s="7">
        <f t="shared" si="94"/>
        <v>857</v>
      </c>
    </row>
    <row r="91" ht="13.5" customHeight="1">
      <c r="A91" s="83">
        <v>45017.0</v>
      </c>
      <c r="B91" s="84" t="s">
        <v>71</v>
      </c>
      <c r="C91" s="38"/>
      <c r="D91" s="39" t="s">
        <v>41</v>
      </c>
      <c r="E91" s="40">
        <f t="shared" si="2"/>
        <v>868</v>
      </c>
      <c r="F91" s="41">
        <v>2.0</v>
      </c>
      <c r="G91" s="41">
        <v>17.0</v>
      </c>
      <c r="H91" s="42">
        <f t="shared" si="3"/>
        <v>23</v>
      </c>
      <c r="I91" s="38"/>
      <c r="J91" s="43" t="s">
        <v>43</v>
      </c>
      <c r="K91" s="40">
        <f t="shared" si="4"/>
        <v>771</v>
      </c>
      <c r="L91" s="44">
        <v>0.0</v>
      </c>
      <c r="M91" s="44">
        <v>15.0</v>
      </c>
      <c r="N91" s="42">
        <f t="shared" si="5"/>
        <v>15</v>
      </c>
      <c r="O91" s="38"/>
      <c r="P91" s="49" t="s">
        <v>73</v>
      </c>
      <c r="Q91" s="38"/>
      <c r="R91" s="45">
        <f>MIN(Rules!$E$2,(MAX(H91/N91,N91/H91)))</f>
        <v>1.533333333</v>
      </c>
      <c r="S91" s="45">
        <f>VLOOKUP(B91,Rules!A:B,2,FALSE)</f>
        <v>40</v>
      </c>
      <c r="T91" s="38"/>
      <c r="U91" s="46">
        <f>1/(10^(-(E91+(IF(P91="Y",Rules!$I$2,0))-K91)/Rules!$E$12)+1)</f>
        <v>0.6098547023</v>
      </c>
      <c r="V91" s="47">
        <f t="shared" si="6"/>
        <v>24</v>
      </c>
      <c r="W91" s="47">
        <f t="shared" si="7"/>
        <v>-24</v>
      </c>
      <c r="X91" s="47"/>
      <c r="Y91" s="47"/>
      <c r="Z91" s="48"/>
      <c r="AA91" s="7">
        <f t="shared" ref="AA91:BL91" si="95">IF($D91=AA$1,$E91+$V91,(IF($J91=AA$1,$K91+$W91,AA90)))</f>
        <v>1533</v>
      </c>
      <c r="AB91" s="7">
        <f t="shared" si="95"/>
        <v>747</v>
      </c>
      <c r="AC91" s="7">
        <f t="shared" si="95"/>
        <v>1363</v>
      </c>
      <c r="AD91" s="7">
        <f t="shared" si="95"/>
        <v>75</v>
      </c>
      <c r="AE91" s="7">
        <f t="shared" si="95"/>
        <v>2031</v>
      </c>
      <c r="AF91" s="7">
        <f t="shared" si="95"/>
        <v>2135</v>
      </c>
      <c r="AG91" s="7">
        <f t="shared" si="95"/>
        <v>1134</v>
      </c>
      <c r="AH91" s="7">
        <f t="shared" si="95"/>
        <v>980</v>
      </c>
      <c r="AI91" s="7">
        <f t="shared" si="95"/>
        <v>1221</v>
      </c>
      <c r="AJ91" s="7">
        <f t="shared" si="95"/>
        <v>1813</v>
      </c>
      <c r="AK91" s="7">
        <f t="shared" si="95"/>
        <v>430</v>
      </c>
      <c r="AL91" s="7">
        <f t="shared" si="95"/>
        <v>717</v>
      </c>
      <c r="AM91" s="7">
        <f t="shared" si="95"/>
        <v>2117</v>
      </c>
      <c r="AN91" s="7">
        <f t="shared" si="95"/>
        <v>1397</v>
      </c>
      <c r="AO91" s="7">
        <f t="shared" si="95"/>
        <v>1423</v>
      </c>
      <c r="AP91" s="7">
        <f t="shared" si="95"/>
        <v>2144</v>
      </c>
      <c r="AQ91" s="7">
        <f t="shared" si="95"/>
        <v>251</v>
      </c>
      <c r="AR91" s="7">
        <f t="shared" si="95"/>
        <v>1362</v>
      </c>
      <c r="AS91" s="7">
        <f t="shared" si="95"/>
        <v>377</v>
      </c>
      <c r="AT91" s="7">
        <f t="shared" si="95"/>
        <v>2367</v>
      </c>
      <c r="AU91" s="7">
        <f t="shared" si="95"/>
        <v>851</v>
      </c>
      <c r="AV91" s="7">
        <f t="shared" si="95"/>
        <v>375</v>
      </c>
      <c r="AW91" s="7">
        <f t="shared" si="95"/>
        <v>483</v>
      </c>
      <c r="AX91" s="7">
        <f t="shared" si="95"/>
        <v>912</v>
      </c>
      <c r="AY91" s="7">
        <f t="shared" si="95"/>
        <v>1168</v>
      </c>
      <c r="AZ91" s="7">
        <f t="shared" si="95"/>
        <v>596</v>
      </c>
      <c r="BA91" s="7">
        <f t="shared" si="95"/>
        <v>0</v>
      </c>
      <c r="BB91" s="7">
        <f t="shared" si="95"/>
        <v>1545</v>
      </c>
      <c r="BC91" s="7">
        <f t="shared" si="95"/>
        <v>892</v>
      </c>
      <c r="BD91" s="7">
        <f t="shared" si="95"/>
        <v>788</v>
      </c>
      <c r="BE91" s="7">
        <f t="shared" si="95"/>
        <v>638</v>
      </c>
      <c r="BF91" s="7">
        <f t="shared" si="95"/>
        <v>2045</v>
      </c>
      <c r="BG91" s="7">
        <f t="shared" si="95"/>
        <v>934</v>
      </c>
      <c r="BH91" s="7">
        <f t="shared" si="95"/>
        <v>299</v>
      </c>
      <c r="BI91" s="7">
        <f t="shared" si="95"/>
        <v>1978</v>
      </c>
      <c r="BJ91" s="7">
        <f t="shared" si="95"/>
        <v>1553</v>
      </c>
      <c r="BK91" s="7">
        <f t="shared" si="95"/>
        <v>1903</v>
      </c>
      <c r="BL91" s="7">
        <f t="shared" si="95"/>
        <v>857</v>
      </c>
    </row>
    <row r="92" ht="13.5" customHeight="1">
      <c r="A92" s="83">
        <v>45017.0</v>
      </c>
      <c r="B92" s="84" t="s">
        <v>71</v>
      </c>
      <c r="C92" s="38"/>
      <c r="D92" s="39" t="s">
        <v>49</v>
      </c>
      <c r="E92" s="40">
        <f t="shared" si="2"/>
        <v>75</v>
      </c>
      <c r="F92" s="41">
        <v>0.0</v>
      </c>
      <c r="G92" s="41">
        <v>17.0</v>
      </c>
      <c r="H92" s="42">
        <f t="shared" si="3"/>
        <v>17</v>
      </c>
      <c r="I92" s="38"/>
      <c r="J92" s="43" t="s">
        <v>52</v>
      </c>
      <c r="K92" s="40">
        <f t="shared" si="4"/>
        <v>377</v>
      </c>
      <c r="L92" s="44">
        <v>0.0</v>
      </c>
      <c r="M92" s="44">
        <v>16.0</v>
      </c>
      <c r="N92" s="42">
        <f t="shared" si="5"/>
        <v>16</v>
      </c>
      <c r="O92" s="38"/>
      <c r="P92" s="49" t="s">
        <v>73</v>
      </c>
      <c r="Q92" s="38"/>
      <c r="R92" s="45">
        <f>MIN(Rules!$E$2,(MAX(H92/N92,N92/H92)))</f>
        <v>1.0625</v>
      </c>
      <c r="S92" s="45">
        <f>VLOOKUP(B92,Rules!A:B,2,FALSE)</f>
        <v>40</v>
      </c>
      <c r="T92" s="38"/>
      <c r="U92" s="46">
        <f>1/(10^(-(E92+(IF(P92="Y",Rules!$I$2,0))-K92)/Rules!$E$12)+1)</f>
        <v>0.1992862321</v>
      </c>
      <c r="V92" s="47">
        <f t="shared" si="6"/>
        <v>34</v>
      </c>
      <c r="W92" s="47">
        <f t="shared" si="7"/>
        <v>-34</v>
      </c>
      <c r="X92" s="47"/>
      <c r="Y92" s="47"/>
      <c r="Z92" s="48"/>
      <c r="AA92" s="7">
        <f t="shared" ref="AA92:BL92" si="96">IF($D92=AA$1,$E92+$V92,(IF($J92=AA$1,$K92+$W92,AA91)))</f>
        <v>1533</v>
      </c>
      <c r="AB92" s="7">
        <f t="shared" si="96"/>
        <v>747</v>
      </c>
      <c r="AC92" s="7">
        <f t="shared" si="96"/>
        <v>1363</v>
      </c>
      <c r="AD92" s="7">
        <f t="shared" si="96"/>
        <v>109</v>
      </c>
      <c r="AE92" s="7">
        <f t="shared" si="96"/>
        <v>2031</v>
      </c>
      <c r="AF92" s="7">
        <f t="shared" si="96"/>
        <v>2135</v>
      </c>
      <c r="AG92" s="7">
        <f t="shared" si="96"/>
        <v>1134</v>
      </c>
      <c r="AH92" s="7">
        <f t="shared" si="96"/>
        <v>980</v>
      </c>
      <c r="AI92" s="7">
        <f t="shared" si="96"/>
        <v>1221</v>
      </c>
      <c r="AJ92" s="7">
        <f t="shared" si="96"/>
        <v>1813</v>
      </c>
      <c r="AK92" s="7">
        <f t="shared" si="96"/>
        <v>430</v>
      </c>
      <c r="AL92" s="7">
        <f t="shared" si="96"/>
        <v>717</v>
      </c>
      <c r="AM92" s="7">
        <f t="shared" si="96"/>
        <v>2117</v>
      </c>
      <c r="AN92" s="7">
        <f t="shared" si="96"/>
        <v>1397</v>
      </c>
      <c r="AO92" s="7">
        <f t="shared" si="96"/>
        <v>1423</v>
      </c>
      <c r="AP92" s="7">
        <f t="shared" si="96"/>
        <v>2144</v>
      </c>
      <c r="AQ92" s="7">
        <f t="shared" si="96"/>
        <v>251</v>
      </c>
      <c r="AR92" s="7">
        <f t="shared" si="96"/>
        <v>1362</v>
      </c>
      <c r="AS92" s="7">
        <f t="shared" si="96"/>
        <v>343</v>
      </c>
      <c r="AT92" s="7">
        <f t="shared" si="96"/>
        <v>2367</v>
      </c>
      <c r="AU92" s="7">
        <f t="shared" si="96"/>
        <v>851</v>
      </c>
      <c r="AV92" s="7">
        <f t="shared" si="96"/>
        <v>375</v>
      </c>
      <c r="AW92" s="7">
        <f t="shared" si="96"/>
        <v>483</v>
      </c>
      <c r="AX92" s="7">
        <f t="shared" si="96"/>
        <v>912</v>
      </c>
      <c r="AY92" s="7">
        <f t="shared" si="96"/>
        <v>1168</v>
      </c>
      <c r="AZ92" s="7">
        <f t="shared" si="96"/>
        <v>596</v>
      </c>
      <c r="BA92" s="7">
        <f t="shared" si="96"/>
        <v>0</v>
      </c>
      <c r="BB92" s="7">
        <f t="shared" si="96"/>
        <v>1545</v>
      </c>
      <c r="BC92" s="7">
        <f t="shared" si="96"/>
        <v>892</v>
      </c>
      <c r="BD92" s="7">
        <f t="shared" si="96"/>
        <v>788</v>
      </c>
      <c r="BE92" s="7">
        <f t="shared" si="96"/>
        <v>638</v>
      </c>
      <c r="BF92" s="7">
        <f t="shared" si="96"/>
        <v>2045</v>
      </c>
      <c r="BG92" s="7">
        <f t="shared" si="96"/>
        <v>934</v>
      </c>
      <c r="BH92" s="7">
        <f t="shared" si="96"/>
        <v>299</v>
      </c>
      <c r="BI92" s="7">
        <f t="shared" si="96"/>
        <v>1978</v>
      </c>
      <c r="BJ92" s="7">
        <f t="shared" si="96"/>
        <v>1553</v>
      </c>
      <c r="BK92" s="7">
        <f t="shared" si="96"/>
        <v>1903</v>
      </c>
      <c r="BL92" s="7">
        <f t="shared" si="96"/>
        <v>857</v>
      </c>
    </row>
    <row r="93" ht="13.5" customHeight="1">
      <c r="A93" s="83">
        <v>45018.0</v>
      </c>
      <c r="B93" s="84" t="s">
        <v>71</v>
      </c>
      <c r="C93" s="38"/>
      <c r="D93" s="39" t="s">
        <v>27</v>
      </c>
      <c r="E93" s="40">
        <f t="shared" si="2"/>
        <v>1545</v>
      </c>
      <c r="F93" s="41">
        <v>0.0</v>
      </c>
      <c r="G93" s="41">
        <v>24.0</v>
      </c>
      <c r="H93" s="42">
        <f t="shared" si="3"/>
        <v>24</v>
      </c>
      <c r="I93" s="38"/>
      <c r="J93" s="43" t="s">
        <v>29</v>
      </c>
      <c r="K93" s="40">
        <f t="shared" si="4"/>
        <v>1423</v>
      </c>
      <c r="L93" s="44">
        <v>1.0</v>
      </c>
      <c r="M93" s="44">
        <v>18.0</v>
      </c>
      <c r="N93" s="42">
        <f t="shared" si="5"/>
        <v>21</v>
      </c>
      <c r="O93" s="38"/>
      <c r="P93" s="49" t="s">
        <v>73</v>
      </c>
      <c r="Q93" s="38"/>
      <c r="R93" s="45">
        <f>MIN(Rules!$E$2,(MAX(H93/N93,N93/H93)))</f>
        <v>1.142857143</v>
      </c>
      <c r="S93" s="45">
        <f>VLOOKUP(B93,Rules!A:B,2,FALSE)</f>
        <v>40</v>
      </c>
      <c r="T93" s="38"/>
      <c r="U93" s="46">
        <f>1/(10^(-(E93+(IF(P93="Y",Rules!$I$2,0))-K93)/Rules!$E$12)+1)</f>
        <v>0.6368760375</v>
      </c>
      <c r="V93" s="47">
        <f t="shared" si="6"/>
        <v>17</v>
      </c>
      <c r="W93" s="47">
        <f t="shared" si="7"/>
        <v>-17</v>
      </c>
      <c r="X93" s="47"/>
      <c r="Y93" s="47"/>
      <c r="Z93" s="48"/>
      <c r="AA93" s="7">
        <f t="shared" ref="AA93:BL93" si="97">IF($D93=AA$1,$E93+$V93,(IF($J93=AA$1,$K93+$W93,AA92)))</f>
        <v>1533</v>
      </c>
      <c r="AB93" s="7">
        <f t="shared" si="97"/>
        <v>747</v>
      </c>
      <c r="AC93" s="7">
        <f t="shared" si="97"/>
        <v>1363</v>
      </c>
      <c r="AD93" s="7">
        <f t="shared" si="97"/>
        <v>109</v>
      </c>
      <c r="AE93" s="7">
        <f t="shared" si="97"/>
        <v>2031</v>
      </c>
      <c r="AF93" s="7">
        <f t="shared" si="97"/>
        <v>2135</v>
      </c>
      <c r="AG93" s="7">
        <f t="shared" si="97"/>
        <v>1134</v>
      </c>
      <c r="AH93" s="7">
        <f t="shared" si="97"/>
        <v>980</v>
      </c>
      <c r="AI93" s="7">
        <f t="shared" si="97"/>
        <v>1221</v>
      </c>
      <c r="AJ93" s="7">
        <f t="shared" si="97"/>
        <v>1813</v>
      </c>
      <c r="AK93" s="7">
        <f t="shared" si="97"/>
        <v>430</v>
      </c>
      <c r="AL93" s="7">
        <f t="shared" si="97"/>
        <v>717</v>
      </c>
      <c r="AM93" s="7">
        <f t="shared" si="97"/>
        <v>2117</v>
      </c>
      <c r="AN93" s="7">
        <f t="shared" si="97"/>
        <v>1397</v>
      </c>
      <c r="AO93" s="7">
        <f t="shared" si="97"/>
        <v>1406</v>
      </c>
      <c r="AP93" s="7">
        <f t="shared" si="97"/>
        <v>2144</v>
      </c>
      <c r="AQ93" s="7">
        <f t="shared" si="97"/>
        <v>251</v>
      </c>
      <c r="AR93" s="7">
        <f t="shared" si="97"/>
        <v>1362</v>
      </c>
      <c r="AS93" s="7">
        <f t="shared" si="97"/>
        <v>343</v>
      </c>
      <c r="AT93" s="7">
        <f t="shared" si="97"/>
        <v>2367</v>
      </c>
      <c r="AU93" s="7">
        <f t="shared" si="97"/>
        <v>851</v>
      </c>
      <c r="AV93" s="7">
        <f t="shared" si="97"/>
        <v>375</v>
      </c>
      <c r="AW93" s="7">
        <f t="shared" si="97"/>
        <v>483</v>
      </c>
      <c r="AX93" s="7">
        <f t="shared" si="97"/>
        <v>912</v>
      </c>
      <c r="AY93" s="7">
        <f t="shared" si="97"/>
        <v>1168</v>
      </c>
      <c r="AZ93" s="7">
        <f t="shared" si="97"/>
        <v>596</v>
      </c>
      <c r="BA93" s="7">
        <f t="shared" si="97"/>
        <v>0</v>
      </c>
      <c r="BB93" s="7">
        <f t="shared" si="97"/>
        <v>1562</v>
      </c>
      <c r="BC93" s="7">
        <f t="shared" si="97"/>
        <v>892</v>
      </c>
      <c r="BD93" s="7">
        <f t="shared" si="97"/>
        <v>788</v>
      </c>
      <c r="BE93" s="7">
        <f t="shared" si="97"/>
        <v>638</v>
      </c>
      <c r="BF93" s="7">
        <f t="shared" si="97"/>
        <v>2045</v>
      </c>
      <c r="BG93" s="7">
        <f t="shared" si="97"/>
        <v>934</v>
      </c>
      <c r="BH93" s="7">
        <f t="shared" si="97"/>
        <v>299</v>
      </c>
      <c r="BI93" s="7">
        <f t="shared" si="97"/>
        <v>1978</v>
      </c>
      <c r="BJ93" s="7">
        <f t="shared" si="97"/>
        <v>1553</v>
      </c>
      <c r="BK93" s="7">
        <f t="shared" si="97"/>
        <v>1903</v>
      </c>
      <c r="BL93" s="7">
        <f t="shared" si="97"/>
        <v>857</v>
      </c>
    </row>
    <row r="94" ht="13.5" customHeight="1">
      <c r="A94" s="83">
        <v>45018.0</v>
      </c>
      <c r="B94" s="84" t="s">
        <v>71</v>
      </c>
      <c r="C94" s="38"/>
      <c r="D94" s="39" t="s">
        <v>38</v>
      </c>
      <c r="E94" s="40">
        <f t="shared" si="2"/>
        <v>1168</v>
      </c>
      <c r="F94" s="41">
        <v>0.0</v>
      </c>
      <c r="G94" s="41">
        <v>20.0</v>
      </c>
      <c r="H94" s="42">
        <f t="shared" si="3"/>
        <v>20</v>
      </c>
      <c r="I94" s="38"/>
      <c r="J94" s="43" t="s">
        <v>37</v>
      </c>
      <c r="K94" s="40">
        <f t="shared" si="4"/>
        <v>980</v>
      </c>
      <c r="L94" s="44">
        <v>0.0</v>
      </c>
      <c r="M94" s="44">
        <v>14.0</v>
      </c>
      <c r="N94" s="42">
        <f t="shared" si="5"/>
        <v>14</v>
      </c>
      <c r="O94" s="38"/>
      <c r="P94" s="49" t="s">
        <v>73</v>
      </c>
      <c r="Q94" s="38"/>
      <c r="R94" s="45">
        <f>MIN(Rules!$E$2,(MAX(H94/N94,N94/H94)))</f>
        <v>1.428571429</v>
      </c>
      <c r="S94" s="45">
        <f>VLOOKUP(B94,Rules!A:B,2,FALSE)</f>
        <v>40</v>
      </c>
      <c r="T94" s="38"/>
      <c r="U94" s="46">
        <f>1/(10^(-(E94+(IF(P94="Y",Rules!$I$2,0))-K94)/Rules!$E$12)+1)</f>
        <v>0.7038651772</v>
      </c>
      <c r="V94" s="47">
        <f t="shared" si="6"/>
        <v>17</v>
      </c>
      <c r="W94" s="47">
        <f t="shared" si="7"/>
        <v>-17</v>
      </c>
      <c r="X94" s="47"/>
      <c r="Y94" s="47"/>
      <c r="Z94" s="48"/>
      <c r="AA94" s="7">
        <f t="shared" ref="AA94:BL94" si="98">IF($D94=AA$1,$E94+$V94,(IF($J94=AA$1,$K94+$W94,AA93)))</f>
        <v>1533</v>
      </c>
      <c r="AB94" s="7">
        <f t="shared" si="98"/>
        <v>747</v>
      </c>
      <c r="AC94" s="7">
        <f t="shared" si="98"/>
        <v>1363</v>
      </c>
      <c r="AD94" s="7">
        <f t="shared" si="98"/>
        <v>109</v>
      </c>
      <c r="AE94" s="7">
        <f t="shared" si="98"/>
        <v>2031</v>
      </c>
      <c r="AF94" s="7">
        <f t="shared" si="98"/>
        <v>2135</v>
      </c>
      <c r="AG94" s="7">
        <f t="shared" si="98"/>
        <v>1134</v>
      </c>
      <c r="AH94" s="7">
        <f t="shared" si="98"/>
        <v>963</v>
      </c>
      <c r="AI94" s="7">
        <f t="shared" si="98"/>
        <v>1221</v>
      </c>
      <c r="AJ94" s="7">
        <f t="shared" si="98"/>
        <v>1813</v>
      </c>
      <c r="AK94" s="7">
        <f t="shared" si="98"/>
        <v>430</v>
      </c>
      <c r="AL94" s="7">
        <f t="shared" si="98"/>
        <v>717</v>
      </c>
      <c r="AM94" s="7">
        <f t="shared" si="98"/>
        <v>2117</v>
      </c>
      <c r="AN94" s="7">
        <f t="shared" si="98"/>
        <v>1397</v>
      </c>
      <c r="AO94" s="7">
        <f t="shared" si="98"/>
        <v>1406</v>
      </c>
      <c r="AP94" s="7">
        <f t="shared" si="98"/>
        <v>2144</v>
      </c>
      <c r="AQ94" s="7">
        <f t="shared" si="98"/>
        <v>251</v>
      </c>
      <c r="AR94" s="7">
        <f t="shared" si="98"/>
        <v>1362</v>
      </c>
      <c r="AS94" s="7">
        <f t="shared" si="98"/>
        <v>343</v>
      </c>
      <c r="AT94" s="7">
        <f t="shared" si="98"/>
        <v>2367</v>
      </c>
      <c r="AU94" s="7">
        <f t="shared" si="98"/>
        <v>851</v>
      </c>
      <c r="AV94" s="7">
        <f t="shared" si="98"/>
        <v>375</v>
      </c>
      <c r="AW94" s="7">
        <f t="shared" si="98"/>
        <v>483</v>
      </c>
      <c r="AX94" s="7">
        <f t="shared" si="98"/>
        <v>912</v>
      </c>
      <c r="AY94" s="7">
        <f t="shared" si="98"/>
        <v>1185</v>
      </c>
      <c r="AZ94" s="7">
        <f t="shared" si="98"/>
        <v>596</v>
      </c>
      <c r="BA94" s="7">
        <f t="shared" si="98"/>
        <v>0</v>
      </c>
      <c r="BB94" s="7">
        <f t="shared" si="98"/>
        <v>1562</v>
      </c>
      <c r="BC94" s="7">
        <f t="shared" si="98"/>
        <v>892</v>
      </c>
      <c r="BD94" s="7">
        <f t="shared" si="98"/>
        <v>788</v>
      </c>
      <c r="BE94" s="7">
        <f t="shared" si="98"/>
        <v>638</v>
      </c>
      <c r="BF94" s="7">
        <f t="shared" si="98"/>
        <v>2045</v>
      </c>
      <c r="BG94" s="7">
        <f t="shared" si="98"/>
        <v>934</v>
      </c>
      <c r="BH94" s="7">
        <f t="shared" si="98"/>
        <v>299</v>
      </c>
      <c r="BI94" s="7">
        <f t="shared" si="98"/>
        <v>1978</v>
      </c>
      <c r="BJ94" s="7">
        <f t="shared" si="98"/>
        <v>1553</v>
      </c>
      <c r="BK94" s="7">
        <f t="shared" si="98"/>
        <v>1903</v>
      </c>
      <c r="BL94" s="7">
        <f t="shared" si="98"/>
        <v>857</v>
      </c>
    </row>
    <row r="95" ht="13.5" customHeight="1">
      <c r="A95" s="83">
        <v>45024.0</v>
      </c>
      <c r="B95" s="37" t="s">
        <v>74</v>
      </c>
      <c r="C95" s="38"/>
      <c r="D95" s="39" t="s">
        <v>27</v>
      </c>
      <c r="E95" s="40">
        <f t="shared" si="2"/>
        <v>1562</v>
      </c>
      <c r="F95" s="41">
        <v>3.0</v>
      </c>
      <c r="G95" s="41">
        <v>19.0</v>
      </c>
      <c r="H95" s="42">
        <f t="shared" si="3"/>
        <v>28</v>
      </c>
      <c r="I95" s="38"/>
      <c r="J95" s="43" t="s">
        <v>31</v>
      </c>
      <c r="K95" s="40">
        <f t="shared" si="4"/>
        <v>1362</v>
      </c>
      <c r="L95" s="44">
        <v>1.0</v>
      </c>
      <c r="M95" s="44">
        <v>22.0</v>
      </c>
      <c r="N95" s="42">
        <f t="shared" si="5"/>
        <v>25</v>
      </c>
      <c r="O95" s="38"/>
      <c r="P95" s="45" t="s">
        <v>72</v>
      </c>
      <c r="Q95" s="38"/>
      <c r="R95" s="45">
        <f>MIN(Rules!$E$2,(MAX(H95/N95,N95/H95)))</f>
        <v>1.12</v>
      </c>
      <c r="S95" s="45">
        <f>VLOOKUP(B95,Rules!A:B,2,FALSE)</f>
        <v>50</v>
      </c>
      <c r="T95" s="38"/>
      <c r="U95" s="46">
        <f>1/(10^(-(E95+(IF(P95="Y",Rules!$I$2,0))-K95)/Rules!$E$12)+1)</f>
        <v>0.8336624692</v>
      </c>
      <c r="V95" s="47">
        <f t="shared" si="6"/>
        <v>9</v>
      </c>
      <c r="W95" s="47">
        <f t="shared" si="7"/>
        <v>-9</v>
      </c>
      <c r="X95" s="47"/>
      <c r="Y95" s="47"/>
      <c r="Z95" s="48"/>
      <c r="AA95" s="7">
        <f t="shared" ref="AA95:BL95" si="99">IF($D95=AA$1,$E95+$V95,(IF($J95=AA$1,$K95+$W95,AA94)))</f>
        <v>1533</v>
      </c>
      <c r="AB95" s="7">
        <f t="shared" si="99"/>
        <v>747</v>
      </c>
      <c r="AC95" s="7">
        <f t="shared" si="99"/>
        <v>1363</v>
      </c>
      <c r="AD95" s="7">
        <f t="shared" si="99"/>
        <v>109</v>
      </c>
      <c r="AE95" s="7">
        <f t="shared" si="99"/>
        <v>2031</v>
      </c>
      <c r="AF95" s="7">
        <f t="shared" si="99"/>
        <v>2135</v>
      </c>
      <c r="AG95" s="7">
        <f t="shared" si="99"/>
        <v>1134</v>
      </c>
      <c r="AH95" s="7">
        <f t="shared" si="99"/>
        <v>963</v>
      </c>
      <c r="AI95" s="7">
        <f t="shared" si="99"/>
        <v>1221</v>
      </c>
      <c r="AJ95" s="7">
        <f t="shared" si="99"/>
        <v>1813</v>
      </c>
      <c r="AK95" s="7">
        <f t="shared" si="99"/>
        <v>430</v>
      </c>
      <c r="AL95" s="7">
        <f t="shared" si="99"/>
        <v>717</v>
      </c>
      <c r="AM95" s="7">
        <f t="shared" si="99"/>
        <v>2117</v>
      </c>
      <c r="AN95" s="7">
        <f t="shared" si="99"/>
        <v>1397</v>
      </c>
      <c r="AO95" s="7">
        <f t="shared" si="99"/>
        <v>1406</v>
      </c>
      <c r="AP95" s="7">
        <f t="shared" si="99"/>
        <v>2144</v>
      </c>
      <c r="AQ95" s="7">
        <f t="shared" si="99"/>
        <v>251</v>
      </c>
      <c r="AR95" s="7">
        <f t="shared" si="99"/>
        <v>1353</v>
      </c>
      <c r="AS95" s="7">
        <f t="shared" si="99"/>
        <v>343</v>
      </c>
      <c r="AT95" s="7">
        <f t="shared" si="99"/>
        <v>2367</v>
      </c>
      <c r="AU95" s="7">
        <f t="shared" si="99"/>
        <v>851</v>
      </c>
      <c r="AV95" s="7">
        <f t="shared" si="99"/>
        <v>375</v>
      </c>
      <c r="AW95" s="7">
        <f t="shared" si="99"/>
        <v>483</v>
      </c>
      <c r="AX95" s="7">
        <f t="shared" si="99"/>
        <v>912</v>
      </c>
      <c r="AY95" s="7">
        <f t="shared" si="99"/>
        <v>1185</v>
      </c>
      <c r="AZ95" s="7">
        <f t="shared" si="99"/>
        <v>596</v>
      </c>
      <c r="BA95" s="7">
        <f t="shared" si="99"/>
        <v>0</v>
      </c>
      <c r="BB95" s="7">
        <f t="shared" si="99"/>
        <v>1571</v>
      </c>
      <c r="BC95" s="7">
        <f t="shared" si="99"/>
        <v>892</v>
      </c>
      <c r="BD95" s="7">
        <f t="shared" si="99"/>
        <v>788</v>
      </c>
      <c r="BE95" s="7">
        <f t="shared" si="99"/>
        <v>638</v>
      </c>
      <c r="BF95" s="7">
        <f t="shared" si="99"/>
        <v>2045</v>
      </c>
      <c r="BG95" s="7">
        <f t="shared" si="99"/>
        <v>934</v>
      </c>
      <c r="BH95" s="7">
        <f t="shared" si="99"/>
        <v>299</v>
      </c>
      <c r="BI95" s="7">
        <f t="shared" si="99"/>
        <v>1978</v>
      </c>
      <c r="BJ95" s="7">
        <f t="shared" si="99"/>
        <v>1553</v>
      </c>
      <c r="BK95" s="7">
        <f t="shared" si="99"/>
        <v>1903</v>
      </c>
      <c r="BL95" s="7">
        <f t="shared" si="99"/>
        <v>857</v>
      </c>
    </row>
    <row r="96" ht="13.5" customHeight="1">
      <c r="A96" s="83">
        <v>45024.0</v>
      </c>
      <c r="B96" s="37" t="s">
        <v>74</v>
      </c>
      <c r="C96" s="38"/>
      <c r="D96" s="39" t="s">
        <v>28</v>
      </c>
      <c r="E96" s="40">
        <f t="shared" si="2"/>
        <v>1363</v>
      </c>
      <c r="F96" s="41">
        <v>5.0</v>
      </c>
      <c r="G96" s="41">
        <v>23.0</v>
      </c>
      <c r="H96" s="42">
        <f t="shared" si="3"/>
        <v>38</v>
      </c>
      <c r="I96" s="38"/>
      <c r="J96" s="43" t="s">
        <v>29</v>
      </c>
      <c r="K96" s="40">
        <f t="shared" si="4"/>
        <v>1406</v>
      </c>
      <c r="L96" s="44">
        <v>1.0</v>
      </c>
      <c r="M96" s="44">
        <v>19.0</v>
      </c>
      <c r="N96" s="42">
        <f t="shared" si="5"/>
        <v>22</v>
      </c>
      <c r="O96" s="38"/>
      <c r="P96" s="45" t="s">
        <v>72</v>
      </c>
      <c r="Q96" s="38"/>
      <c r="R96" s="45">
        <f>MIN(Rules!$E$2,(MAX(H96/N96,N96/H96)))</f>
        <v>1.727272727</v>
      </c>
      <c r="S96" s="45">
        <f>VLOOKUP(B96,Rules!A:B,2,FALSE)</f>
        <v>50</v>
      </c>
      <c r="T96" s="38"/>
      <c r="U96" s="46">
        <f>1/(10^(-(E96+(IF(P96="Y",Rules!$I$2,0))-K96)/Rules!$E$12)+1)</f>
        <v>0.6207548034</v>
      </c>
      <c r="V96" s="47">
        <f t="shared" si="6"/>
        <v>33</v>
      </c>
      <c r="W96" s="47">
        <f t="shared" si="7"/>
        <v>-33</v>
      </c>
      <c r="X96" s="47"/>
      <c r="Y96" s="47"/>
      <c r="Z96" s="48"/>
      <c r="AA96" s="7">
        <f t="shared" ref="AA96:BL96" si="100">IF($D96=AA$1,$E96+$V96,(IF($J96=AA$1,$K96+$W96,AA95)))</f>
        <v>1533</v>
      </c>
      <c r="AB96" s="7">
        <f t="shared" si="100"/>
        <v>747</v>
      </c>
      <c r="AC96" s="7">
        <f t="shared" si="100"/>
        <v>1396</v>
      </c>
      <c r="AD96" s="7">
        <f t="shared" si="100"/>
        <v>109</v>
      </c>
      <c r="AE96" s="7">
        <f t="shared" si="100"/>
        <v>2031</v>
      </c>
      <c r="AF96" s="7">
        <f t="shared" si="100"/>
        <v>2135</v>
      </c>
      <c r="AG96" s="7">
        <f t="shared" si="100"/>
        <v>1134</v>
      </c>
      <c r="AH96" s="7">
        <f t="shared" si="100"/>
        <v>963</v>
      </c>
      <c r="AI96" s="7">
        <f t="shared" si="100"/>
        <v>1221</v>
      </c>
      <c r="AJ96" s="7">
        <f t="shared" si="100"/>
        <v>1813</v>
      </c>
      <c r="AK96" s="7">
        <f t="shared" si="100"/>
        <v>430</v>
      </c>
      <c r="AL96" s="7">
        <f t="shared" si="100"/>
        <v>717</v>
      </c>
      <c r="AM96" s="7">
        <f t="shared" si="100"/>
        <v>2117</v>
      </c>
      <c r="AN96" s="7">
        <f t="shared" si="100"/>
        <v>1397</v>
      </c>
      <c r="AO96" s="7">
        <f t="shared" si="100"/>
        <v>1373</v>
      </c>
      <c r="AP96" s="7">
        <f t="shared" si="100"/>
        <v>2144</v>
      </c>
      <c r="AQ96" s="7">
        <f t="shared" si="100"/>
        <v>251</v>
      </c>
      <c r="AR96" s="7">
        <f t="shared" si="100"/>
        <v>1353</v>
      </c>
      <c r="AS96" s="7">
        <f t="shared" si="100"/>
        <v>343</v>
      </c>
      <c r="AT96" s="7">
        <f t="shared" si="100"/>
        <v>2367</v>
      </c>
      <c r="AU96" s="7">
        <f t="shared" si="100"/>
        <v>851</v>
      </c>
      <c r="AV96" s="7">
        <f t="shared" si="100"/>
        <v>375</v>
      </c>
      <c r="AW96" s="7">
        <f t="shared" si="100"/>
        <v>483</v>
      </c>
      <c r="AX96" s="7">
        <f t="shared" si="100"/>
        <v>912</v>
      </c>
      <c r="AY96" s="7">
        <f t="shared" si="100"/>
        <v>1185</v>
      </c>
      <c r="AZ96" s="7">
        <f t="shared" si="100"/>
        <v>596</v>
      </c>
      <c r="BA96" s="7">
        <f t="shared" si="100"/>
        <v>0</v>
      </c>
      <c r="BB96" s="7">
        <f t="shared" si="100"/>
        <v>1571</v>
      </c>
      <c r="BC96" s="7">
        <f t="shared" si="100"/>
        <v>892</v>
      </c>
      <c r="BD96" s="7">
        <f t="shared" si="100"/>
        <v>788</v>
      </c>
      <c r="BE96" s="7">
        <f t="shared" si="100"/>
        <v>638</v>
      </c>
      <c r="BF96" s="7">
        <f t="shared" si="100"/>
        <v>2045</v>
      </c>
      <c r="BG96" s="7">
        <f t="shared" si="100"/>
        <v>934</v>
      </c>
      <c r="BH96" s="7">
        <f t="shared" si="100"/>
        <v>299</v>
      </c>
      <c r="BI96" s="7">
        <f t="shared" si="100"/>
        <v>1978</v>
      </c>
      <c r="BJ96" s="7">
        <f t="shared" si="100"/>
        <v>1553</v>
      </c>
      <c r="BK96" s="7">
        <f t="shared" si="100"/>
        <v>1903</v>
      </c>
      <c r="BL96" s="7">
        <f t="shared" si="100"/>
        <v>857</v>
      </c>
    </row>
    <row r="97" ht="13.5" customHeight="1">
      <c r="A97" s="83">
        <v>45024.0</v>
      </c>
      <c r="B97" s="37" t="s">
        <v>74</v>
      </c>
      <c r="C97" s="38"/>
      <c r="D97" s="39" t="s">
        <v>33</v>
      </c>
      <c r="E97" s="40">
        <f t="shared" si="2"/>
        <v>1221</v>
      </c>
      <c r="F97" s="41">
        <v>1.0</v>
      </c>
      <c r="G97" s="41">
        <v>14.0</v>
      </c>
      <c r="H97" s="42">
        <f t="shared" si="3"/>
        <v>17</v>
      </c>
      <c r="I97" s="38"/>
      <c r="J97" s="43" t="s">
        <v>34</v>
      </c>
      <c r="K97" s="40">
        <f t="shared" si="4"/>
        <v>1397</v>
      </c>
      <c r="L97" s="44">
        <v>1.0</v>
      </c>
      <c r="M97" s="44">
        <v>26.0</v>
      </c>
      <c r="N97" s="42">
        <f t="shared" si="5"/>
        <v>29</v>
      </c>
      <c r="O97" s="38"/>
      <c r="P97" s="45" t="s">
        <v>72</v>
      </c>
      <c r="Q97" s="38"/>
      <c r="R97" s="45">
        <f>MIN(Rules!$E$2,(MAX(H97/N97,N97/H97)))</f>
        <v>1.705882353</v>
      </c>
      <c r="S97" s="45">
        <f>VLOOKUP(B97,Rules!A:B,2,FALSE)</f>
        <v>50</v>
      </c>
      <c r="T97" s="38"/>
      <c r="U97" s="46">
        <f>1/(10^(-(E97+(IF(P97="Y",Rules!$I$2,0))-K97)/Rules!$E$12)+1)</f>
        <v>0.4701021041</v>
      </c>
      <c r="V97" s="47">
        <f t="shared" si="6"/>
        <v>-40</v>
      </c>
      <c r="W97" s="47">
        <f t="shared" si="7"/>
        <v>40</v>
      </c>
      <c r="X97" s="47"/>
      <c r="Y97" s="47"/>
      <c r="Z97" s="48"/>
      <c r="AA97" s="7">
        <f t="shared" ref="AA97:BL97" si="101">IF($D97=AA$1,$E97+$V97,(IF($J97=AA$1,$K97+$W97,AA96)))</f>
        <v>1533</v>
      </c>
      <c r="AB97" s="7">
        <f t="shared" si="101"/>
        <v>747</v>
      </c>
      <c r="AC97" s="7">
        <f t="shared" si="101"/>
        <v>1396</v>
      </c>
      <c r="AD97" s="7">
        <f t="shared" si="101"/>
        <v>109</v>
      </c>
      <c r="AE97" s="7">
        <f t="shared" si="101"/>
        <v>2031</v>
      </c>
      <c r="AF97" s="7">
        <f t="shared" si="101"/>
        <v>2135</v>
      </c>
      <c r="AG97" s="7">
        <f t="shared" si="101"/>
        <v>1134</v>
      </c>
      <c r="AH97" s="7">
        <f t="shared" si="101"/>
        <v>963</v>
      </c>
      <c r="AI97" s="7">
        <f t="shared" si="101"/>
        <v>1181</v>
      </c>
      <c r="AJ97" s="7">
        <f t="shared" si="101"/>
        <v>1813</v>
      </c>
      <c r="AK97" s="7">
        <f t="shared" si="101"/>
        <v>430</v>
      </c>
      <c r="AL97" s="7">
        <f t="shared" si="101"/>
        <v>717</v>
      </c>
      <c r="AM97" s="7">
        <f t="shared" si="101"/>
        <v>2117</v>
      </c>
      <c r="AN97" s="7">
        <f t="shared" si="101"/>
        <v>1437</v>
      </c>
      <c r="AO97" s="7">
        <f t="shared" si="101"/>
        <v>1373</v>
      </c>
      <c r="AP97" s="7">
        <f t="shared" si="101"/>
        <v>2144</v>
      </c>
      <c r="AQ97" s="7">
        <f t="shared" si="101"/>
        <v>251</v>
      </c>
      <c r="AR97" s="7">
        <f t="shared" si="101"/>
        <v>1353</v>
      </c>
      <c r="AS97" s="7">
        <f t="shared" si="101"/>
        <v>343</v>
      </c>
      <c r="AT97" s="7">
        <f t="shared" si="101"/>
        <v>2367</v>
      </c>
      <c r="AU97" s="7">
        <f t="shared" si="101"/>
        <v>851</v>
      </c>
      <c r="AV97" s="7">
        <f t="shared" si="101"/>
        <v>375</v>
      </c>
      <c r="AW97" s="7">
        <f t="shared" si="101"/>
        <v>483</v>
      </c>
      <c r="AX97" s="7">
        <f t="shared" si="101"/>
        <v>912</v>
      </c>
      <c r="AY97" s="7">
        <f t="shared" si="101"/>
        <v>1185</v>
      </c>
      <c r="AZ97" s="7">
        <f t="shared" si="101"/>
        <v>596</v>
      </c>
      <c r="BA97" s="7">
        <f t="shared" si="101"/>
        <v>0</v>
      </c>
      <c r="BB97" s="7">
        <f t="shared" si="101"/>
        <v>1571</v>
      </c>
      <c r="BC97" s="7">
        <f t="shared" si="101"/>
        <v>892</v>
      </c>
      <c r="BD97" s="7">
        <f t="shared" si="101"/>
        <v>788</v>
      </c>
      <c r="BE97" s="7">
        <f t="shared" si="101"/>
        <v>638</v>
      </c>
      <c r="BF97" s="7">
        <f t="shared" si="101"/>
        <v>2045</v>
      </c>
      <c r="BG97" s="7">
        <f t="shared" si="101"/>
        <v>934</v>
      </c>
      <c r="BH97" s="7">
        <f t="shared" si="101"/>
        <v>299</v>
      </c>
      <c r="BI97" s="7">
        <f t="shared" si="101"/>
        <v>1978</v>
      </c>
      <c r="BJ97" s="7">
        <f t="shared" si="101"/>
        <v>1553</v>
      </c>
      <c r="BK97" s="7">
        <f t="shared" si="101"/>
        <v>1903</v>
      </c>
      <c r="BL97" s="7">
        <f t="shared" si="101"/>
        <v>857</v>
      </c>
    </row>
    <row r="98" ht="13.5" customHeight="1">
      <c r="A98" s="83">
        <v>45025.0</v>
      </c>
      <c r="B98" s="84" t="s">
        <v>71</v>
      </c>
      <c r="C98" s="38"/>
      <c r="D98" s="39" t="s">
        <v>20</v>
      </c>
      <c r="E98" s="40">
        <f t="shared" si="2"/>
        <v>2367</v>
      </c>
      <c r="F98" s="41">
        <v>2.0</v>
      </c>
      <c r="G98" s="41">
        <v>20.0</v>
      </c>
      <c r="H98" s="42">
        <f t="shared" si="3"/>
        <v>26</v>
      </c>
      <c r="I98" s="38"/>
      <c r="J98" s="43" t="s">
        <v>22</v>
      </c>
      <c r="K98" s="40">
        <f t="shared" si="4"/>
        <v>2144</v>
      </c>
      <c r="L98" s="44">
        <v>1.0</v>
      </c>
      <c r="M98" s="44">
        <v>15.0</v>
      </c>
      <c r="N98" s="42">
        <f t="shared" si="5"/>
        <v>18</v>
      </c>
      <c r="O98" s="38"/>
      <c r="P98" s="49" t="s">
        <v>73</v>
      </c>
      <c r="Q98" s="38"/>
      <c r="R98" s="45">
        <f>MIN(Rules!$E$2,(MAX(H98/N98,N98/H98)))</f>
        <v>1.444444444</v>
      </c>
      <c r="S98" s="45">
        <f>VLOOKUP(B98,Rules!A:B,2,FALSE)</f>
        <v>40</v>
      </c>
      <c r="T98" s="38"/>
      <c r="U98" s="46">
        <f>1/(10^(-(E98+(IF(P98="Y",Rules!$I$2,0))-K98)/Rules!$E$12)+1)</f>
        <v>0.7363247356</v>
      </c>
      <c r="V98" s="47">
        <f t="shared" si="6"/>
        <v>15</v>
      </c>
      <c r="W98" s="47">
        <f t="shared" si="7"/>
        <v>-15</v>
      </c>
      <c r="X98" s="47"/>
      <c r="Y98" s="47"/>
      <c r="Z98" s="48"/>
      <c r="AA98" s="7">
        <f t="shared" ref="AA98:BL98" si="102">IF($D98=AA$1,$E98+$V98,(IF($J98=AA$1,$K98+$W98,AA97)))</f>
        <v>1533</v>
      </c>
      <c r="AB98" s="7">
        <f t="shared" si="102"/>
        <v>747</v>
      </c>
      <c r="AC98" s="7">
        <f t="shared" si="102"/>
        <v>1396</v>
      </c>
      <c r="AD98" s="7">
        <f t="shared" si="102"/>
        <v>109</v>
      </c>
      <c r="AE98" s="7">
        <f t="shared" si="102"/>
        <v>2031</v>
      </c>
      <c r="AF98" s="7">
        <f t="shared" si="102"/>
        <v>2135</v>
      </c>
      <c r="AG98" s="7">
        <f t="shared" si="102"/>
        <v>1134</v>
      </c>
      <c r="AH98" s="7">
        <f t="shared" si="102"/>
        <v>963</v>
      </c>
      <c r="AI98" s="7">
        <f t="shared" si="102"/>
        <v>1181</v>
      </c>
      <c r="AJ98" s="7">
        <f t="shared" si="102"/>
        <v>1813</v>
      </c>
      <c r="AK98" s="7">
        <f t="shared" si="102"/>
        <v>430</v>
      </c>
      <c r="AL98" s="7">
        <f t="shared" si="102"/>
        <v>717</v>
      </c>
      <c r="AM98" s="7">
        <f t="shared" si="102"/>
        <v>2117</v>
      </c>
      <c r="AN98" s="7">
        <f t="shared" si="102"/>
        <v>1437</v>
      </c>
      <c r="AO98" s="7">
        <f t="shared" si="102"/>
        <v>1373</v>
      </c>
      <c r="AP98" s="7">
        <f t="shared" si="102"/>
        <v>2129</v>
      </c>
      <c r="AQ98" s="7">
        <f t="shared" si="102"/>
        <v>251</v>
      </c>
      <c r="AR98" s="7">
        <f t="shared" si="102"/>
        <v>1353</v>
      </c>
      <c r="AS98" s="7">
        <f t="shared" si="102"/>
        <v>343</v>
      </c>
      <c r="AT98" s="7">
        <f t="shared" si="102"/>
        <v>2382</v>
      </c>
      <c r="AU98" s="7">
        <f t="shared" si="102"/>
        <v>851</v>
      </c>
      <c r="AV98" s="7">
        <f t="shared" si="102"/>
        <v>375</v>
      </c>
      <c r="AW98" s="7">
        <f t="shared" si="102"/>
        <v>483</v>
      </c>
      <c r="AX98" s="7">
        <f t="shared" si="102"/>
        <v>912</v>
      </c>
      <c r="AY98" s="7">
        <f t="shared" si="102"/>
        <v>1185</v>
      </c>
      <c r="AZ98" s="7">
        <f t="shared" si="102"/>
        <v>596</v>
      </c>
      <c r="BA98" s="7">
        <f t="shared" si="102"/>
        <v>0</v>
      </c>
      <c r="BB98" s="7">
        <f t="shared" si="102"/>
        <v>1571</v>
      </c>
      <c r="BC98" s="7">
        <f t="shared" si="102"/>
        <v>892</v>
      </c>
      <c r="BD98" s="7">
        <f t="shared" si="102"/>
        <v>788</v>
      </c>
      <c r="BE98" s="7">
        <f t="shared" si="102"/>
        <v>638</v>
      </c>
      <c r="BF98" s="7">
        <f t="shared" si="102"/>
        <v>2045</v>
      </c>
      <c r="BG98" s="7">
        <f t="shared" si="102"/>
        <v>934</v>
      </c>
      <c r="BH98" s="7">
        <f t="shared" si="102"/>
        <v>299</v>
      </c>
      <c r="BI98" s="7">
        <f t="shared" si="102"/>
        <v>1978</v>
      </c>
      <c r="BJ98" s="7">
        <f t="shared" si="102"/>
        <v>1553</v>
      </c>
      <c r="BK98" s="7">
        <f t="shared" si="102"/>
        <v>1903</v>
      </c>
      <c r="BL98" s="7">
        <f t="shared" si="102"/>
        <v>857</v>
      </c>
    </row>
    <row r="99" ht="13.5" customHeight="1">
      <c r="A99" s="83">
        <v>45032.0</v>
      </c>
      <c r="B99" s="37" t="s">
        <v>74</v>
      </c>
      <c r="C99" s="38"/>
      <c r="D99" s="39" t="s">
        <v>29</v>
      </c>
      <c r="E99" s="40">
        <f t="shared" si="2"/>
        <v>1373</v>
      </c>
      <c r="F99" s="41">
        <v>3.0</v>
      </c>
      <c r="G99" s="41">
        <v>11.0</v>
      </c>
      <c r="H99" s="42">
        <f t="shared" si="3"/>
        <v>20</v>
      </c>
      <c r="I99" s="38"/>
      <c r="J99" s="43" t="s">
        <v>27</v>
      </c>
      <c r="K99" s="40">
        <f t="shared" si="4"/>
        <v>1571</v>
      </c>
      <c r="L99" s="44">
        <v>2.0</v>
      </c>
      <c r="M99" s="44">
        <v>22.0</v>
      </c>
      <c r="N99" s="42">
        <f t="shared" si="5"/>
        <v>28</v>
      </c>
      <c r="O99" s="38"/>
      <c r="P99" s="45" t="s">
        <v>72</v>
      </c>
      <c r="Q99" s="38"/>
      <c r="R99" s="45">
        <f>MIN(Rules!$E$2,(MAX(H99/N99,N99/H99)))</f>
        <v>1.4</v>
      </c>
      <c r="S99" s="45">
        <f>VLOOKUP(B99,Rules!A:B,2,FALSE)</f>
        <v>50</v>
      </c>
      <c r="T99" s="38"/>
      <c r="U99" s="46">
        <f>1/(10^(-(E99+(IF(P99="Y",Rules!$I$2,0))-K99)/Rules!$E$12)+1)</f>
        <v>0.4449618829</v>
      </c>
      <c r="V99" s="47">
        <f t="shared" si="6"/>
        <v>-31</v>
      </c>
      <c r="W99" s="47">
        <f t="shared" si="7"/>
        <v>31</v>
      </c>
      <c r="X99" s="47"/>
      <c r="Y99" s="47"/>
      <c r="Z99" s="48"/>
      <c r="AA99" s="7">
        <f t="shared" ref="AA99:BL99" si="103">IF($D99=AA$1,$E99+$V99,(IF($J99=AA$1,$K99+$W99,AA98)))</f>
        <v>1533</v>
      </c>
      <c r="AB99" s="7">
        <f t="shared" si="103"/>
        <v>747</v>
      </c>
      <c r="AC99" s="7">
        <f t="shared" si="103"/>
        <v>1396</v>
      </c>
      <c r="AD99" s="7">
        <f t="shared" si="103"/>
        <v>109</v>
      </c>
      <c r="AE99" s="7">
        <f t="shared" si="103"/>
        <v>2031</v>
      </c>
      <c r="AF99" s="7">
        <f t="shared" si="103"/>
        <v>2135</v>
      </c>
      <c r="AG99" s="7">
        <f t="shared" si="103"/>
        <v>1134</v>
      </c>
      <c r="AH99" s="7">
        <f t="shared" si="103"/>
        <v>963</v>
      </c>
      <c r="AI99" s="7">
        <f t="shared" si="103"/>
        <v>1181</v>
      </c>
      <c r="AJ99" s="7">
        <f t="shared" si="103"/>
        <v>1813</v>
      </c>
      <c r="AK99" s="7">
        <f t="shared" si="103"/>
        <v>430</v>
      </c>
      <c r="AL99" s="7">
        <f t="shared" si="103"/>
        <v>717</v>
      </c>
      <c r="AM99" s="7">
        <f t="shared" si="103"/>
        <v>2117</v>
      </c>
      <c r="AN99" s="7">
        <f t="shared" si="103"/>
        <v>1437</v>
      </c>
      <c r="AO99" s="7">
        <f t="shared" si="103"/>
        <v>1342</v>
      </c>
      <c r="AP99" s="7">
        <f t="shared" si="103"/>
        <v>2129</v>
      </c>
      <c r="AQ99" s="7">
        <f t="shared" si="103"/>
        <v>251</v>
      </c>
      <c r="AR99" s="7">
        <f t="shared" si="103"/>
        <v>1353</v>
      </c>
      <c r="AS99" s="7">
        <f t="shared" si="103"/>
        <v>343</v>
      </c>
      <c r="AT99" s="7">
        <f t="shared" si="103"/>
        <v>2382</v>
      </c>
      <c r="AU99" s="7">
        <f t="shared" si="103"/>
        <v>851</v>
      </c>
      <c r="AV99" s="7">
        <f t="shared" si="103"/>
        <v>375</v>
      </c>
      <c r="AW99" s="7">
        <f t="shared" si="103"/>
        <v>483</v>
      </c>
      <c r="AX99" s="7">
        <f t="shared" si="103"/>
        <v>912</v>
      </c>
      <c r="AY99" s="7">
        <f t="shared" si="103"/>
        <v>1185</v>
      </c>
      <c r="AZ99" s="7">
        <f t="shared" si="103"/>
        <v>596</v>
      </c>
      <c r="BA99" s="7">
        <f t="shared" si="103"/>
        <v>0</v>
      </c>
      <c r="BB99" s="7">
        <f t="shared" si="103"/>
        <v>1602</v>
      </c>
      <c r="BC99" s="7">
        <f t="shared" si="103"/>
        <v>892</v>
      </c>
      <c r="BD99" s="7">
        <f t="shared" si="103"/>
        <v>788</v>
      </c>
      <c r="BE99" s="7">
        <f t="shared" si="103"/>
        <v>638</v>
      </c>
      <c r="BF99" s="7">
        <f t="shared" si="103"/>
        <v>2045</v>
      </c>
      <c r="BG99" s="7">
        <f t="shared" si="103"/>
        <v>934</v>
      </c>
      <c r="BH99" s="7">
        <f t="shared" si="103"/>
        <v>299</v>
      </c>
      <c r="BI99" s="7">
        <f t="shared" si="103"/>
        <v>1978</v>
      </c>
      <c r="BJ99" s="7">
        <f t="shared" si="103"/>
        <v>1553</v>
      </c>
      <c r="BK99" s="7">
        <f t="shared" si="103"/>
        <v>1903</v>
      </c>
      <c r="BL99" s="7">
        <f t="shared" si="103"/>
        <v>857</v>
      </c>
    </row>
    <row r="100" ht="13.5" customHeight="1">
      <c r="A100" s="83">
        <v>45032.0</v>
      </c>
      <c r="B100" s="37" t="s">
        <v>74</v>
      </c>
      <c r="C100" s="38"/>
      <c r="D100" s="39" t="s">
        <v>34</v>
      </c>
      <c r="E100" s="40">
        <f t="shared" si="2"/>
        <v>1437</v>
      </c>
      <c r="F100" s="41">
        <v>0.0</v>
      </c>
      <c r="G100" s="41">
        <v>21.0</v>
      </c>
      <c r="H100" s="42">
        <f t="shared" si="3"/>
        <v>21</v>
      </c>
      <c r="I100" s="38"/>
      <c r="J100" s="43" t="s">
        <v>28</v>
      </c>
      <c r="K100" s="40">
        <f t="shared" si="4"/>
        <v>1396</v>
      </c>
      <c r="L100" s="44">
        <v>0.0</v>
      </c>
      <c r="M100" s="44">
        <v>21.0</v>
      </c>
      <c r="N100" s="42">
        <f t="shared" si="5"/>
        <v>21</v>
      </c>
      <c r="O100" s="38"/>
      <c r="P100" s="45" t="s">
        <v>72</v>
      </c>
      <c r="Q100" s="38"/>
      <c r="R100" s="45">
        <f>MIN(Rules!$E$2,(MAX(H100/N100,N100/H100)))</f>
        <v>1</v>
      </c>
      <c r="S100" s="45">
        <f>VLOOKUP(B100,Rules!A:B,2,FALSE)</f>
        <v>50</v>
      </c>
      <c r="T100" s="38"/>
      <c r="U100" s="46">
        <f>1/(10^(-(E100+(IF(P100="Y",Rules!$I$2,0))-K100)/Rules!$E$12)+1)</f>
        <v>0.7067367348</v>
      </c>
      <c r="V100" s="47">
        <f t="shared" si="6"/>
        <v>-10</v>
      </c>
      <c r="W100" s="47">
        <f t="shared" si="7"/>
        <v>10</v>
      </c>
      <c r="X100" s="47"/>
      <c r="Y100" s="47"/>
      <c r="Z100" s="48"/>
      <c r="AA100" s="7">
        <f t="shared" ref="AA100:BL100" si="104">IF($D100=AA$1,$E100+$V100,(IF($J100=AA$1,$K100+$W100,AA99)))</f>
        <v>1533</v>
      </c>
      <c r="AB100" s="7">
        <f t="shared" si="104"/>
        <v>747</v>
      </c>
      <c r="AC100" s="7">
        <f t="shared" si="104"/>
        <v>1406</v>
      </c>
      <c r="AD100" s="7">
        <f t="shared" si="104"/>
        <v>109</v>
      </c>
      <c r="AE100" s="7">
        <f t="shared" si="104"/>
        <v>2031</v>
      </c>
      <c r="AF100" s="7">
        <f t="shared" si="104"/>
        <v>2135</v>
      </c>
      <c r="AG100" s="7">
        <f t="shared" si="104"/>
        <v>1134</v>
      </c>
      <c r="AH100" s="7">
        <f t="shared" si="104"/>
        <v>963</v>
      </c>
      <c r="AI100" s="7">
        <f t="shared" si="104"/>
        <v>1181</v>
      </c>
      <c r="AJ100" s="7">
        <f t="shared" si="104"/>
        <v>1813</v>
      </c>
      <c r="AK100" s="7">
        <f t="shared" si="104"/>
        <v>430</v>
      </c>
      <c r="AL100" s="7">
        <f t="shared" si="104"/>
        <v>717</v>
      </c>
      <c r="AM100" s="7">
        <f t="shared" si="104"/>
        <v>2117</v>
      </c>
      <c r="AN100" s="7">
        <f t="shared" si="104"/>
        <v>1427</v>
      </c>
      <c r="AO100" s="7">
        <f t="shared" si="104"/>
        <v>1342</v>
      </c>
      <c r="AP100" s="7">
        <f t="shared" si="104"/>
        <v>2129</v>
      </c>
      <c r="AQ100" s="7">
        <f t="shared" si="104"/>
        <v>251</v>
      </c>
      <c r="AR100" s="7">
        <f t="shared" si="104"/>
        <v>1353</v>
      </c>
      <c r="AS100" s="7">
        <f t="shared" si="104"/>
        <v>343</v>
      </c>
      <c r="AT100" s="7">
        <f t="shared" si="104"/>
        <v>2382</v>
      </c>
      <c r="AU100" s="7">
        <f t="shared" si="104"/>
        <v>851</v>
      </c>
      <c r="AV100" s="7">
        <f t="shared" si="104"/>
        <v>375</v>
      </c>
      <c r="AW100" s="7">
        <f t="shared" si="104"/>
        <v>483</v>
      </c>
      <c r="AX100" s="7">
        <f t="shared" si="104"/>
        <v>912</v>
      </c>
      <c r="AY100" s="7">
        <f t="shared" si="104"/>
        <v>1185</v>
      </c>
      <c r="AZ100" s="7">
        <f t="shared" si="104"/>
        <v>596</v>
      </c>
      <c r="BA100" s="7">
        <f t="shared" si="104"/>
        <v>0</v>
      </c>
      <c r="BB100" s="7">
        <f t="shared" si="104"/>
        <v>1602</v>
      </c>
      <c r="BC100" s="7">
        <f t="shared" si="104"/>
        <v>892</v>
      </c>
      <c r="BD100" s="7">
        <f t="shared" si="104"/>
        <v>788</v>
      </c>
      <c r="BE100" s="7">
        <f t="shared" si="104"/>
        <v>638</v>
      </c>
      <c r="BF100" s="7">
        <f t="shared" si="104"/>
        <v>2045</v>
      </c>
      <c r="BG100" s="7">
        <f t="shared" si="104"/>
        <v>934</v>
      </c>
      <c r="BH100" s="7">
        <f t="shared" si="104"/>
        <v>299</v>
      </c>
      <c r="BI100" s="7">
        <f t="shared" si="104"/>
        <v>1978</v>
      </c>
      <c r="BJ100" s="7">
        <f t="shared" si="104"/>
        <v>1553</v>
      </c>
      <c r="BK100" s="7">
        <f t="shared" si="104"/>
        <v>1903</v>
      </c>
      <c r="BL100" s="7">
        <f t="shared" si="104"/>
        <v>857</v>
      </c>
    </row>
    <row r="101" ht="13.5" customHeight="1">
      <c r="A101" s="83">
        <v>45032.0</v>
      </c>
      <c r="B101" s="37" t="s">
        <v>74</v>
      </c>
      <c r="C101" s="38"/>
      <c r="D101" s="39" t="s">
        <v>31</v>
      </c>
      <c r="E101" s="40">
        <f t="shared" si="2"/>
        <v>1353</v>
      </c>
      <c r="F101" s="41">
        <v>7.0</v>
      </c>
      <c r="G101" s="41">
        <v>24.0</v>
      </c>
      <c r="H101" s="42">
        <f t="shared" si="3"/>
        <v>45</v>
      </c>
      <c r="I101" s="38"/>
      <c r="J101" s="43" t="s">
        <v>33</v>
      </c>
      <c r="K101" s="40">
        <f t="shared" si="4"/>
        <v>1181</v>
      </c>
      <c r="L101" s="44">
        <v>0.0</v>
      </c>
      <c r="M101" s="44">
        <v>14.0</v>
      </c>
      <c r="N101" s="42">
        <f t="shared" si="5"/>
        <v>14</v>
      </c>
      <c r="O101" s="38"/>
      <c r="P101" s="45" t="s">
        <v>72</v>
      </c>
      <c r="Q101" s="38"/>
      <c r="R101" s="45">
        <f>MIN(Rules!$E$2,(MAX(H101/N101,N101/H101)))</f>
        <v>2</v>
      </c>
      <c r="S101" s="45">
        <f>VLOOKUP(B101,Rules!A:B,2,FALSE)</f>
        <v>50</v>
      </c>
      <c r="T101" s="38"/>
      <c r="U101" s="46">
        <f>1/(10^(-(E101+(IF(P101="Y",Rules!$I$2,0))-K101)/Rules!$E$12)+1)</f>
        <v>0.8150049019</v>
      </c>
      <c r="V101" s="47">
        <f t="shared" si="6"/>
        <v>18</v>
      </c>
      <c r="W101" s="47">
        <f t="shared" si="7"/>
        <v>-18</v>
      </c>
      <c r="X101" s="47"/>
      <c r="Y101" s="47"/>
      <c r="Z101" s="48"/>
      <c r="AA101" s="7">
        <f t="shared" ref="AA101:BL101" si="105">IF($D101=AA$1,$E101+$V101,(IF($J101=AA$1,$K101+$W101,AA100)))</f>
        <v>1533</v>
      </c>
      <c r="AB101" s="7">
        <f t="shared" si="105"/>
        <v>747</v>
      </c>
      <c r="AC101" s="7">
        <f t="shared" si="105"/>
        <v>1406</v>
      </c>
      <c r="AD101" s="7">
        <f t="shared" si="105"/>
        <v>109</v>
      </c>
      <c r="AE101" s="7">
        <f t="shared" si="105"/>
        <v>2031</v>
      </c>
      <c r="AF101" s="7">
        <f t="shared" si="105"/>
        <v>2135</v>
      </c>
      <c r="AG101" s="7">
        <f t="shared" si="105"/>
        <v>1134</v>
      </c>
      <c r="AH101" s="7">
        <f t="shared" si="105"/>
        <v>963</v>
      </c>
      <c r="AI101" s="7">
        <f t="shared" si="105"/>
        <v>1163</v>
      </c>
      <c r="AJ101" s="7">
        <f t="shared" si="105"/>
        <v>1813</v>
      </c>
      <c r="AK101" s="7">
        <f t="shared" si="105"/>
        <v>430</v>
      </c>
      <c r="AL101" s="7">
        <f t="shared" si="105"/>
        <v>717</v>
      </c>
      <c r="AM101" s="7">
        <f t="shared" si="105"/>
        <v>2117</v>
      </c>
      <c r="AN101" s="7">
        <f t="shared" si="105"/>
        <v>1427</v>
      </c>
      <c r="AO101" s="7">
        <f t="shared" si="105"/>
        <v>1342</v>
      </c>
      <c r="AP101" s="7">
        <f t="shared" si="105"/>
        <v>2129</v>
      </c>
      <c r="AQ101" s="7">
        <f t="shared" si="105"/>
        <v>251</v>
      </c>
      <c r="AR101" s="7">
        <f t="shared" si="105"/>
        <v>1371</v>
      </c>
      <c r="AS101" s="7">
        <f t="shared" si="105"/>
        <v>343</v>
      </c>
      <c r="AT101" s="7">
        <f t="shared" si="105"/>
        <v>2382</v>
      </c>
      <c r="AU101" s="7">
        <f t="shared" si="105"/>
        <v>851</v>
      </c>
      <c r="AV101" s="7">
        <f t="shared" si="105"/>
        <v>375</v>
      </c>
      <c r="AW101" s="7">
        <f t="shared" si="105"/>
        <v>483</v>
      </c>
      <c r="AX101" s="7">
        <f t="shared" si="105"/>
        <v>912</v>
      </c>
      <c r="AY101" s="7">
        <f t="shared" si="105"/>
        <v>1185</v>
      </c>
      <c r="AZ101" s="7">
        <f t="shared" si="105"/>
        <v>596</v>
      </c>
      <c r="BA101" s="7">
        <f t="shared" si="105"/>
        <v>0</v>
      </c>
      <c r="BB101" s="7">
        <f t="shared" si="105"/>
        <v>1602</v>
      </c>
      <c r="BC101" s="7">
        <f t="shared" si="105"/>
        <v>892</v>
      </c>
      <c r="BD101" s="7">
        <f t="shared" si="105"/>
        <v>788</v>
      </c>
      <c r="BE101" s="7">
        <f t="shared" si="105"/>
        <v>638</v>
      </c>
      <c r="BF101" s="7">
        <f t="shared" si="105"/>
        <v>2045</v>
      </c>
      <c r="BG101" s="7">
        <f t="shared" si="105"/>
        <v>934</v>
      </c>
      <c r="BH101" s="7">
        <f t="shared" si="105"/>
        <v>299</v>
      </c>
      <c r="BI101" s="7">
        <f t="shared" si="105"/>
        <v>1978</v>
      </c>
      <c r="BJ101" s="7">
        <f t="shared" si="105"/>
        <v>1553</v>
      </c>
      <c r="BK101" s="7">
        <f t="shared" si="105"/>
        <v>1903</v>
      </c>
      <c r="BL101" s="7">
        <f t="shared" si="105"/>
        <v>857</v>
      </c>
    </row>
    <row r="102" ht="13.5" customHeight="1">
      <c r="A102" s="83">
        <v>45032.0</v>
      </c>
      <c r="B102" s="37" t="s">
        <v>74</v>
      </c>
      <c r="C102" s="38"/>
      <c r="D102" s="39" t="s">
        <v>44</v>
      </c>
      <c r="E102" s="40">
        <f t="shared" si="2"/>
        <v>788</v>
      </c>
      <c r="F102" s="41">
        <v>2.0</v>
      </c>
      <c r="G102" s="41">
        <v>20.0</v>
      </c>
      <c r="H102" s="42">
        <f t="shared" si="3"/>
        <v>26</v>
      </c>
      <c r="I102" s="38"/>
      <c r="J102" s="43" t="s">
        <v>36</v>
      </c>
      <c r="K102" s="40">
        <f t="shared" si="4"/>
        <v>851</v>
      </c>
      <c r="L102" s="44">
        <v>1.0</v>
      </c>
      <c r="M102" s="44">
        <v>20.0</v>
      </c>
      <c r="N102" s="42">
        <f t="shared" si="5"/>
        <v>23</v>
      </c>
      <c r="O102" s="38"/>
      <c r="P102" s="45" t="s">
        <v>72</v>
      </c>
      <c r="Q102" s="38"/>
      <c r="R102" s="45">
        <f>MIN(Rules!$E$2,(MAX(H102/N102,N102/H102)))</f>
        <v>1.130434783</v>
      </c>
      <c r="S102" s="45">
        <f>VLOOKUP(B102,Rules!A:B,2,FALSE)</f>
        <v>50</v>
      </c>
      <c r="T102" s="38"/>
      <c r="U102" s="46">
        <f>1/(10^(-(E102+(IF(P102="Y",Rules!$I$2,0))-K102)/Rules!$E$12)+1)</f>
        <v>0.598843773</v>
      </c>
      <c r="V102" s="47">
        <f t="shared" si="6"/>
        <v>23</v>
      </c>
      <c r="W102" s="47">
        <f t="shared" si="7"/>
        <v>-23</v>
      </c>
      <c r="X102" s="47"/>
      <c r="Y102" s="47"/>
      <c r="Z102" s="48"/>
      <c r="AA102" s="7">
        <f t="shared" ref="AA102:BL102" si="106">IF($D102=AA$1,$E102+$V102,(IF($J102=AA$1,$K102+$W102,AA101)))</f>
        <v>1533</v>
      </c>
      <c r="AB102" s="7">
        <f t="shared" si="106"/>
        <v>747</v>
      </c>
      <c r="AC102" s="7">
        <f t="shared" si="106"/>
        <v>1406</v>
      </c>
      <c r="AD102" s="7">
        <f t="shared" si="106"/>
        <v>109</v>
      </c>
      <c r="AE102" s="7">
        <f t="shared" si="106"/>
        <v>2031</v>
      </c>
      <c r="AF102" s="7">
        <f t="shared" si="106"/>
        <v>2135</v>
      </c>
      <c r="AG102" s="7">
        <f t="shared" si="106"/>
        <v>1134</v>
      </c>
      <c r="AH102" s="7">
        <f t="shared" si="106"/>
        <v>963</v>
      </c>
      <c r="AI102" s="7">
        <f t="shared" si="106"/>
        <v>1163</v>
      </c>
      <c r="AJ102" s="7">
        <f t="shared" si="106"/>
        <v>1813</v>
      </c>
      <c r="AK102" s="7">
        <f t="shared" si="106"/>
        <v>430</v>
      </c>
      <c r="AL102" s="7">
        <f t="shared" si="106"/>
        <v>717</v>
      </c>
      <c r="AM102" s="7">
        <f t="shared" si="106"/>
        <v>2117</v>
      </c>
      <c r="AN102" s="7">
        <f t="shared" si="106"/>
        <v>1427</v>
      </c>
      <c r="AO102" s="7">
        <f t="shared" si="106"/>
        <v>1342</v>
      </c>
      <c r="AP102" s="7">
        <f t="shared" si="106"/>
        <v>2129</v>
      </c>
      <c r="AQ102" s="7">
        <f t="shared" si="106"/>
        <v>251</v>
      </c>
      <c r="AR102" s="7">
        <f t="shared" si="106"/>
        <v>1371</v>
      </c>
      <c r="AS102" s="7">
        <f t="shared" si="106"/>
        <v>343</v>
      </c>
      <c r="AT102" s="7">
        <f t="shared" si="106"/>
        <v>2382</v>
      </c>
      <c r="AU102" s="7">
        <f t="shared" si="106"/>
        <v>828</v>
      </c>
      <c r="AV102" s="7">
        <f t="shared" si="106"/>
        <v>375</v>
      </c>
      <c r="AW102" s="7">
        <f t="shared" si="106"/>
        <v>483</v>
      </c>
      <c r="AX102" s="7">
        <f t="shared" si="106"/>
        <v>912</v>
      </c>
      <c r="AY102" s="7">
        <f t="shared" si="106"/>
        <v>1185</v>
      </c>
      <c r="AZ102" s="7">
        <f t="shared" si="106"/>
        <v>596</v>
      </c>
      <c r="BA102" s="7">
        <f t="shared" si="106"/>
        <v>0</v>
      </c>
      <c r="BB102" s="7">
        <f t="shared" si="106"/>
        <v>1602</v>
      </c>
      <c r="BC102" s="7">
        <f t="shared" si="106"/>
        <v>892</v>
      </c>
      <c r="BD102" s="7">
        <f t="shared" si="106"/>
        <v>811</v>
      </c>
      <c r="BE102" s="7">
        <f t="shared" si="106"/>
        <v>638</v>
      </c>
      <c r="BF102" s="7">
        <f t="shared" si="106"/>
        <v>2045</v>
      </c>
      <c r="BG102" s="7">
        <f t="shared" si="106"/>
        <v>934</v>
      </c>
      <c r="BH102" s="7">
        <f t="shared" si="106"/>
        <v>299</v>
      </c>
      <c r="BI102" s="7">
        <f t="shared" si="106"/>
        <v>1978</v>
      </c>
      <c r="BJ102" s="7">
        <f t="shared" si="106"/>
        <v>1553</v>
      </c>
      <c r="BK102" s="7">
        <f t="shared" si="106"/>
        <v>1903</v>
      </c>
      <c r="BL102" s="7">
        <f t="shared" si="106"/>
        <v>857</v>
      </c>
    </row>
    <row r="103" ht="13.5" customHeight="1">
      <c r="A103" s="83">
        <v>45032.0</v>
      </c>
      <c r="B103" s="37" t="s">
        <v>74</v>
      </c>
      <c r="C103" s="38"/>
      <c r="D103" s="39" t="s">
        <v>42</v>
      </c>
      <c r="E103" s="40">
        <f t="shared" si="2"/>
        <v>934</v>
      </c>
      <c r="F103" s="41">
        <v>2.0</v>
      </c>
      <c r="G103" s="41">
        <v>20.0</v>
      </c>
      <c r="H103" s="42">
        <f t="shared" si="3"/>
        <v>26</v>
      </c>
      <c r="I103" s="38"/>
      <c r="J103" s="43" t="s">
        <v>35</v>
      </c>
      <c r="K103" s="40">
        <f t="shared" si="4"/>
        <v>1134</v>
      </c>
      <c r="L103" s="44">
        <v>2.0</v>
      </c>
      <c r="M103" s="44">
        <v>20.0</v>
      </c>
      <c r="N103" s="42">
        <f t="shared" si="5"/>
        <v>26</v>
      </c>
      <c r="O103" s="38"/>
      <c r="P103" s="45" t="s">
        <v>72</v>
      </c>
      <c r="Q103" s="38"/>
      <c r="R103" s="45">
        <f>MIN(Rules!$E$2,(MAX(H103/N103,N103/H103)))</f>
        <v>1</v>
      </c>
      <c r="S103" s="45">
        <f>VLOOKUP(B103,Rules!A:B,2,FALSE)</f>
        <v>50</v>
      </c>
      <c r="T103" s="38"/>
      <c r="U103" s="46">
        <f>1/(10^(-(E103+(IF(P103="Y",Rules!$I$2,0))-K103)/Rules!$E$12)+1)</f>
        <v>0.4426883662</v>
      </c>
      <c r="V103" s="47">
        <f t="shared" si="6"/>
        <v>3</v>
      </c>
      <c r="W103" s="47">
        <f t="shared" si="7"/>
        <v>-3</v>
      </c>
      <c r="X103" s="47"/>
      <c r="Y103" s="47"/>
      <c r="Z103" s="48"/>
      <c r="AA103" s="7">
        <f t="shared" ref="AA103:BL103" si="107">IF($D103=AA$1,$E103+$V103,(IF($J103=AA$1,$K103+$W103,AA102)))</f>
        <v>1533</v>
      </c>
      <c r="AB103" s="7">
        <f t="shared" si="107"/>
        <v>747</v>
      </c>
      <c r="AC103" s="7">
        <f t="shared" si="107"/>
        <v>1406</v>
      </c>
      <c r="AD103" s="7">
        <f t="shared" si="107"/>
        <v>109</v>
      </c>
      <c r="AE103" s="7">
        <f t="shared" si="107"/>
        <v>2031</v>
      </c>
      <c r="AF103" s="7">
        <f t="shared" si="107"/>
        <v>2135</v>
      </c>
      <c r="AG103" s="7">
        <f t="shared" si="107"/>
        <v>1131</v>
      </c>
      <c r="AH103" s="7">
        <f t="shared" si="107"/>
        <v>963</v>
      </c>
      <c r="AI103" s="7">
        <f t="shared" si="107"/>
        <v>1163</v>
      </c>
      <c r="AJ103" s="7">
        <f t="shared" si="107"/>
        <v>1813</v>
      </c>
      <c r="AK103" s="7">
        <f t="shared" si="107"/>
        <v>430</v>
      </c>
      <c r="AL103" s="7">
        <f t="shared" si="107"/>
        <v>717</v>
      </c>
      <c r="AM103" s="7">
        <f t="shared" si="107"/>
        <v>2117</v>
      </c>
      <c r="AN103" s="7">
        <f t="shared" si="107"/>
        <v>1427</v>
      </c>
      <c r="AO103" s="7">
        <f t="shared" si="107"/>
        <v>1342</v>
      </c>
      <c r="AP103" s="7">
        <f t="shared" si="107"/>
        <v>2129</v>
      </c>
      <c r="AQ103" s="7">
        <f t="shared" si="107"/>
        <v>251</v>
      </c>
      <c r="AR103" s="7">
        <f t="shared" si="107"/>
        <v>1371</v>
      </c>
      <c r="AS103" s="7">
        <f t="shared" si="107"/>
        <v>343</v>
      </c>
      <c r="AT103" s="7">
        <f t="shared" si="107"/>
        <v>2382</v>
      </c>
      <c r="AU103" s="7">
        <f t="shared" si="107"/>
        <v>828</v>
      </c>
      <c r="AV103" s="7">
        <f t="shared" si="107"/>
        <v>375</v>
      </c>
      <c r="AW103" s="7">
        <f t="shared" si="107"/>
        <v>483</v>
      </c>
      <c r="AX103" s="7">
        <f t="shared" si="107"/>
        <v>912</v>
      </c>
      <c r="AY103" s="7">
        <f t="shared" si="107"/>
        <v>1185</v>
      </c>
      <c r="AZ103" s="7">
        <f t="shared" si="107"/>
        <v>596</v>
      </c>
      <c r="BA103" s="7">
        <f t="shared" si="107"/>
        <v>0</v>
      </c>
      <c r="BB103" s="7">
        <f t="shared" si="107"/>
        <v>1602</v>
      </c>
      <c r="BC103" s="7">
        <f t="shared" si="107"/>
        <v>892</v>
      </c>
      <c r="BD103" s="7">
        <f t="shared" si="107"/>
        <v>811</v>
      </c>
      <c r="BE103" s="7">
        <f t="shared" si="107"/>
        <v>638</v>
      </c>
      <c r="BF103" s="7">
        <f t="shared" si="107"/>
        <v>2045</v>
      </c>
      <c r="BG103" s="7">
        <f t="shared" si="107"/>
        <v>937</v>
      </c>
      <c r="BH103" s="7">
        <f t="shared" si="107"/>
        <v>299</v>
      </c>
      <c r="BI103" s="7">
        <f t="shared" si="107"/>
        <v>1978</v>
      </c>
      <c r="BJ103" s="7">
        <f t="shared" si="107"/>
        <v>1553</v>
      </c>
      <c r="BK103" s="7">
        <f t="shared" si="107"/>
        <v>1903</v>
      </c>
      <c r="BL103" s="7">
        <f t="shared" si="107"/>
        <v>857</v>
      </c>
    </row>
    <row r="104" ht="13.5" customHeight="1">
      <c r="A104" s="83">
        <v>45032.0</v>
      </c>
      <c r="B104" s="37" t="s">
        <v>74</v>
      </c>
      <c r="C104" s="38"/>
      <c r="D104" s="39" t="s">
        <v>38</v>
      </c>
      <c r="E104" s="40">
        <f t="shared" si="2"/>
        <v>1185</v>
      </c>
      <c r="F104" s="41">
        <v>2.0</v>
      </c>
      <c r="G104" s="41">
        <v>20.0</v>
      </c>
      <c r="H104" s="42">
        <f t="shared" si="3"/>
        <v>26</v>
      </c>
      <c r="I104" s="38"/>
      <c r="J104" s="43" t="s">
        <v>39</v>
      </c>
      <c r="K104" s="40">
        <f t="shared" si="4"/>
        <v>912</v>
      </c>
      <c r="L104" s="44">
        <v>0.0</v>
      </c>
      <c r="M104" s="44">
        <v>24.0</v>
      </c>
      <c r="N104" s="42">
        <f t="shared" si="5"/>
        <v>24</v>
      </c>
      <c r="O104" s="38"/>
      <c r="P104" s="45" t="s">
        <v>72</v>
      </c>
      <c r="Q104" s="38"/>
      <c r="R104" s="45">
        <f>MIN(Rules!$E$2,(MAX(H104/N104,N104/H104)))</f>
        <v>1.083333333</v>
      </c>
      <c r="S104" s="45">
        <f>VLOOKUP(B104,Rules!A:B,2,FALSE)</f>
        <v>50</v>
      </c>
      <c r="T104" s="38"/>
      <c r="U104" s="46">
        <f>1/(10^(-(E104+(IF(P104="Y",Rules!$I$2,0))-K104)/Rules!$E$12)+1)</f>
        <v>0.8752269775</v>
      </c>
      <c r="V104" s="47">
        <f t="shared" si="6"/>
        <v>7</v>
      </c>
      <c r="W104" s="47">
        <f t="shared" si="7"/>
        <v>-7</v>
      </c>
      <c r="X104" s="47"/>
      <c r="Y104" s="47"/>
      <c r="Z104" s="48"/>
      <c r="AA104" s="7">
        <f t="shared" ref="AA104:BL104" si="108">IF($D104=AA$1,$E104+$V104,(IF($J104=AA$1,$K104+$W104,AA103)))</f>
        <v>1533</v>
      </c>
      <c r="AB104" s="7">
        <f t="shared" si="108"/>
        <v>747</v>
      </c>
      <c r="AC104" s="7">
        <f t="shared" si="108"/>
        <v>1406</v>
      </c>
      <c r="AD104" s="7">
        <f t="shared" si="108"/>
        <v>109</v>
      </c>
      <c r="AE104" s="7">
        <f t="shared" si="108"/>
        <v>2031</v>
      </c>
      <c r="AF104" s="7">
        <f t="shared" si="108"/>
        <v>2135</v>
      </c>
      <c r="AG104" s="7">
        <f t="shared" si="108"/>
        <v>1131</v>
      </c>
      <c r="AH104" s="7">
        <f t="shared" si="108"/>
        <v>963</v>
      </c>
      <c r="AI104" s="7">
        <f t="shared" si="108"/>
        <v>1163</v>
      </c>
      <c r="AJ104" s="7">
        <f t="shared" si="108"/>
        <v>1813</v>
      </c>
      <c r="AK104" s="7">
        <f t="shared" si="108"/>
        <v>430</v>
      </c>
      <c r="AL104" s="7">
        <f t="shared" si="108"/>
        <v>717</v>
      </c>
      <c r="AM104" s="7">
        <f t="shared" si="108"/>
        <v>2117</v>
      </c>
      <c r="AN104" s="7">
        <f t="shared" si="108"/>
        <v>1427</v>
      </c>
      <c r="AO104" s="7">
        <f t="shared" si="108"/>
        <v>1342</v>
      </c>
      <c r="AP104" s="7">
        <f t="shared" si="108"/>
        <v>2129</v>
      </c>
      <c r="AQ104" s="7">
        <f t="shared" si="108"/>
        <v>251</v>
      </c>
      <c r="AR104" s="7">
        <f t="shared" si="108"/>
        <v>1371</v>
      </c>
      <c r="AS104" s="7">
        <f t="shared" si="108"/>
        <v>343</v>
      </c>
      <c r="AT104" s="7">
        <f t="shared" si="108"/>
        <v>2382</v>
      </c>
      <c r="AU104" s="7">
        <f t="shared" si="108"/>
        <v>828</v>
      </c>
      <c r="AV104" s="7">
        <f t="shared" si="108"/>
        <v>375</v>
      </c>
      <c r="AW104" s="7">
        <f t="shared" si="108"/>
        <v>483</v>
      </c>
      <c r="AX104" s="7">
        <f t="shared" si="108"/>
        <v>905</v>
      </c>
      <c r="AY104" s="7">
        <f t="shared" si="108"/>
        <v>1192</v>
      </c>
      <c r="AZ104" s="7">
        <f t="shared" si="108"/>
        <v>596</v>
      </c>
      <c r="BA104" s="7">
        <f t="shared" si="108"/>
        <v>0</v>
      </c>
      <c r="BB104" s="7">
        <f t="shared" si="108"/>
        <v>1602</v>
      </c>
      <c r="BC104" s="7">
        <f t="shared" si="108"/>
        <v>892</v>
      </c>
      <c r="BD104" s="7">
        <f t="shared" si="108"/>
        <v>811</v>
      </c>
      <c r="BE104" s="7">
        <f t="shared" si="108"/>
        <v>638</v>
      </c>
      <c r="BF104" s="7">
        <f t="shared" si="108"/>
        <v>2045</v>
      </c>
      <c r="BG104" s="7">
        <f t="shared" si="108"/>
        <v>937</v>
      </c>
      <c r="BH104" s="7">
        <f t="shared" si="108"/>
        <v>299</v>
      </c>
      <c r="BI104" s="7">
        <f t="shared" si="108"/>
        <v>1978</v>
      </c>
      <c r="BJ104" s="7">
        <f t="shared" si="108"/>
        <v>1553</v>
      </c>
      <c r="BK104" s="7">
        <f t="shared" si="108"/>
        <v>1903</v>
      </c>
      <c r="BL104" s="7">
        <f t="shared" si="108"/>
        <v>857</v>
      </c>
    </row>
    <row r="105" ht="13.5" customHeight="1">
      <c r="A105" s="83">
        <v>45032.0</v>
      </c>
      <c r="B105" s="37" t="s">
        <v>74</v>
      </c>
      <c r="C105" s="38"/>
      <c r="D105" s="39" t="s">
        <v>41</v>
      </c>
      <c r="E105" s="40">
        <f t="shared" si="2"/>
        <v>892</v>
      </c>
      <c r="F105" s="41">
        <v>0.0</v>
      </c>
      <c r="G105" s="41">
        <v>18.0</v>
      </c>
      <c r="H105" s="42">
        <f t="shared" si="3"/>
        <v>18</v>
      </c>
      <c r="I105" s="38"/>
      <c r="J105" s="43" t="s">
        <v>43</v>
      </c>
      <c r="K105" s="40">
        <f t="shared" si="4"/>
        <v>747</v>
      </c>
      <c r="L105" s="44">
        <v>2.0</v>
      </c>
      <c r="M105" s="44">
        <v>23.0</v>
      </c>
      <c r="N105" s="42">
        <f t="shared" si="5"/>
        <v>29</v>
      </c>
      <c r="O105" s="38"/>
      <c r="P105" s="45" t="s">
        <v>72</v>
      </c>
      <c r="Q105" s="38"/>
      <c r="R105" s="45">
        <f>MIN(Rules!$E$2,(MAX(H105/N105,N105/H105)))</f>
        <v>1.611111111</v>
      </c>
      <c r="S105" s="45">
        <f>VLOOKUP(B105,Rules!A:B,2,FALSE)</f>
        <v>50</v>
      </c>
      <c r="T105" s="38"/>
      <c r="U105" s="46">
        <f>1/(10^(-(E105+(IF(P105="Y",Rules!$I$2,0))-K105)/Rules!$E$12)+1)</f>
        <v>0.7955199003</v>
      </c>
      <c r="V105" s="47">
        <f t="shared" si="6"/>
        <v>-64</v>
      </c>
      <c r="W105" s="47">
        <f t="shared" si="7"/>
        <v>64</v>
      </c>
      <c r="X105" s="47"/>
      <c r="Y105" s="47"/>
      <c r="Z105" s="48"/>
      <c r="AA105" s="7">
        <f t="shared" ref="AA105:BL105" si="109">IF($D105=AA$1,$E105+$V105,(IF($J105=AA$1,$K105+$W105,AA104)))</f>
        <v>1533</v>
      </c>
      <c r="AB105" s="7">
        <f t="shared" si="109"/>
        <v>811</v>
      </c>
      <c r="AC105" s="7">
        <f t="shared" si="109"/>
        <v>1406</v>
      </c>
      <c r="AD105" s="7">
        <f t="shared" si="109"/>
        <v>109</v>
      </c>
      <c r="AE105" s="7">
        <f t="shared" si="109"/>
        <v>2031</v>
      </c>
      <c r="AF105" s="7">
        <f t="shared" si="109"/>
        <v>2135</v>
      </c>
      <c r="AG105" s="7">
        <f t="shared" si="109"/>
        <v>1131</v>
      </c>
      <c r="AH105" s="7">
        <f t="shared" si="109"/>
        <v>963</v>
      </c>
      <c r="AI105" s="7">
        <f t="shared" si="109"/>
        <v>1163</v>
      </c>
      <c r="AJ105" s="7">
        <f t="shared" si="109"/>
        <v>1813</v>
      </c>
      <c r="AK105" s="7">
        <f t="shared" si="109"/>
        <v>430</v>
      </c>
      <c r="AL105" s="7">
        <f t="shared" si="109"/>
        <v>717</v>
      </c>
      <c r="AM105" s="7">
        <f t="shared" si="109"/>
        <v>2117</v>
      </c>
      <c r="AN105" s="7">
        <f t="shared" si="109"/>
        <v>1427</v>
      </c>
      <c r="AO105" s="7">
        <f t="shared" si="109"/>
        <v>1342</v>
      </c>
      <c r="AP105" s="7">
        <f t="shared" si="109"/>
        <v>2129</v>
      </c>
      <c r="AQ105" s="7">
        <f t="shared" si="109"/>
        <v>251</v>
      </c>
      <c r="AR105" s="7">
        <f t="shared" si="109"/>
        <v>1371</v>
      </c>
      <c r="AS105" s="7">
        <f t="shared" si="109"/>
        <v>343</v>
      </c>
      <c r="AT105" s="7">
        <f t="shared" si="109"/>
        <v>2382</v>
      </c>
      <c r="AU105" s="7">
        <f t="shared" si="109"/>
        <v>828</v>
      </c>
      <c r="AV105" s="7">
        <f t="shared" si="109"/>
        <v>375</v>
      </c>
      <c r="AW105" s="7">
        <f t="shared" si="109"/>
        <v>483</v>
      </c>
      <c r="AX105" s="7">
        <f t="shared" si="109"/>
        <v>905</v>
      </c>
      <c r="AY105" s="7">
        <f t="shared" si="109"/>
        <v>1192</v>
      </c>
      <c r="AZ105" s="7">
        <f t="shared" si="109"/>
        <v>596</v>
      </c>
      <c r="BA105" s="7">
        <f t="shared" si="109"/>
        <v>0</v>
      </c>
      <c r="BB105" s="7">
        <f t="shared" si="109"/>
        <v>1602</v>
      </c>
      <c r="BC105" s="7">
        <f t="shared" si="109"/>
        <v>828</v>
      </c>
      <c r="BD105" s="7">
        <f t="shared" si="109"/>
        <v>811</v>
      </c>
      <c r="BE105" s="7">
        <f t="shared" si="109"/>
        <v>638</v>
      </c>
      <c r="BF105" s="7">
        <f t="shared" si="109"/>
        <v>2045</v>
      </c>
      <c r="BG105" s="7">
        <f t="shared" si="109"/>
        <v>937</v>
      </c>
      <c r="BH105" s="7">
        <f t="shared" si="109"/>
        <v>299</v>
      </c>
      <c r="BI105" s="7">
        <f t="shared" si="109"/>
        <v>1978</v>
      </c>
      <c r="BJ105" s="7">
        <f t="shared" si="109"/>
        <v>1553</v>
      </c>
      <c r="BK105" s="7">
        <f t="shared" si="109"/>
        <v>1903</v>
      </c>
      <c r="BL105" s="7">
        <f t="shared" si="109"/>
        <v>857</v>
      </c>
    </row>
    <row r="106" ht="13.5" customHeight="1">
      <c r="A106" s="83">
        <v>45032.0</v>
      </c>
      <c r="B106" s="37" t="s">
        <v>74</v>
      </c>
      <c r="C106" s="38"/>
      <c r="D106" s="39" t="s">
        <v>40</v>
      </c>
      <c r="E106" s="40">
        <f t="shared" si="2"/>
        <v>857</v>
      </c>
      <c r="F106" s="41">
        <v>4.0</v>
      </c>
      <c r="G106" s="41">
        <v>25.0</v>
      </c>
      <c r="H106" s="42">
        <f t="shared" si="3"/>
        <v>37</v>
      </c>
      <c r="I106" s="38"/>
      <c r="J106" s="43" t="s">
        <v>47</v>
      </c>
      <c r="K106" s="40">
        <f t="shared" si="4"/>
        <v>483</v>
      </c>
      <c r="L106" s="44">
        <v>0.0</v>
      </c>
      <c r="M106" s="44">
        <v>13.0</v>
      </c>
      <c r="N106" s="42">
        <f t="shared" si="5"/>
        <v>13</v>
      </c>
      <c r="O106" s="38"/>
      <c r="P106" s="45" t="s">
        <v>72</v>
      </c>
      <c r="Q106" s="38"/>
      <c r="R106" s="45">
        <f>MIN(Rules!$E$2,(MAX(H106/N106,N106/H106)))</f>
        <v>2</v>
      </c>
      <c r="S106" s="45">
        <f>VLOOKUP(B106,Rules!A:B,2,FALSE)</f>
        <v>50</v>
      </c>
      <c r="T106" s="38"/>
      <c r="U106" s="46">
        <f>1/(10^(-(E106+(IF(P106="Y",Rules!$I$2,0))-K106)/Rules!$E$12)+1)</f>
        <v>0.917821497</v>
      </c>
      <c r="V106" s="47">
        <f t="shared" si="6"/>
        <v>8</v>
      </c>
      <c r="W106" s="47">
        <f t="shared" si="7"/>
        <v>-8</v>
      </c>
      <c r="X106" s="47"/>
      <c r="Y106" s="47"/>
      <c r="Z106" s="48"/>
      <c r="AA106" s="7">
        <f t="shared" ref="AA106:BL106" si="110">IF($D106=AA$1,$E106+$V106,(IF($J106=AA$1,$K106+$W106,AA105)))</f>
        <v>1533</v>
      </c>
      <c r="AB106" s="7">
        <f t="shared" si="110"/>
        <v>811</v>
      </c>
      <c r="AC106" s="7">
        <f t="shared" si="110"/>
        <v>1406</v>
      </c>
      <c r="AD106" s="7">
        <f t="shared" si="110"/>
        <v>109</v>
      </c>
      <c r="AE106" s="7">
        <f t="shared" si="110"/>
        <v>2031</v>
      </c>
      <c r="AF106" s="7">
        <f t="shared" si="110"/>
        <v>2135</v>
      </c>
      <c r="AG106" s="7">
        <f t="shared" si="110"/>
        <v>1131</v>
      </c>
      <c r="AH106" s="7">
        <f t="shared" si="110"/>
        <v>963</v>
      </c>
      <c r="AI106" s="7">
        <f t="shared" si="110"/>
        <v>1163</v>
      </c>
      <c r="AJ106" s="7">
        <f t="shared" si="110"/>
        <v>1813</v>
      </c>
      <c r="AK106" s="7">
        <f t="shared" si="110"/>
        <v>430</v>
      </c>
      <c r="AL106" s="7">
        <f t="shared" si="110"/>
        <v>717</v>
      </c>
      <c r="AM106" s="7">
        <f t="shared" si="110"/>
        <v>2117</v>
      </c>
      <c r="AN106" s="7">
        <f t="shared" si="110"/>
        <v>1427</v>
      </c>
      <c r="AO106" s="7">
        <f t="shared" si="110"/>
        <v>1342</v>
      </c>
      <c r="AP106" s="7">
        <f t="shared" si="110"/>
        <v>2129</v>
      </c>
      <c r="AQ106" s="7">
        <f t="shared" si="110"/>
        <v>251</v>
      </c>
      <c r="AR106" s="7">
        <f t="shared" si="110"/>
        <v>1371</v>
      </c>
      <c r="AS106" s="7">
        <f t="shared" si="110"/>
        <v>343</v>
      </c>
      <c r="AT106" s="7">
        <f t="shared" si="110"/>
        <v>2382</v>
      </c>
      <c r="AU106" s="7">
        <f t="shared" si="110"/>
        <v>828</v>
      </c>
      <c r="AV106" s="7">
        <f t="shared" si="110"/>
        <v>375</v>
      </c>
      <c r="AW106" s="7">
        <f t="shared" si="110"/>
        <v>475</v>
      </c>
      <c r="AX106" s="7">
        <f t="shared" si="110"/>
        <v>905</v>
      </c>
      <c r="AY106" s="7">
        <f t="shared" si="110"/>
        <v>1192</v>
      </c>
      <c r="AZ106" s="7">
        <f t="shared" si="110"/>
        <v>596</v>
      </c>
      <c r="BA106" s="7">
        <f t="shared" si="110"/>
        <v>0</v>
      </c>
      <c r="BB106" s="7">
        <f t="shared" si="110"/>
        <v>1602</v>
      </c>
      <c r="BC106" s="7">
        <f t="shared" si="110"/>
        <v>828</v>
      </c>
      <c r="BD106" s="7">
        <f t="shared" si="110"/>
        <v>811</v>
      </c>
      <c r="BE106" s="7">
        <f t="shared" si="110"/>
        <v>638</v>
      </c>
      <c r="BF106" s="7">
        <f t="shared" si="110"/>
        <v>2045</v>
      </c>
      <c r="BG106" s="7">
        <f t="shared" si="110"/>
        <v>937</v>
      </c>
      <c r="BH106" s="7">
        <f t="shared" si="110"/>
        <v>299</v>
      </c>
      <c r="BI106" s="7">
        <f t="shared" si="110"/>
        <v>1978</v>
      </c>
      <c r="BJ106" s="7">
        <f t="shared" si="110"/>
        <v>1553</v>
      </c>
      <c r="BK106" s="7">
        <f t="shared" si="110"/>
        <v>1903</v>
      </c>
      <c r="BL106" s="7">
        <f t="shared" si="110"/>
        <v>865</v>
      </c>
    </row>
    <row r="107" ht="13.5" customHeight="1">
      <c r="A107" s="83">
        <v>45032.0</v>
      </c>
      <c r="B107" s="37" t="s">
        <v>74</v>
      </c>
      <c r="C107" s="38"/>
      <c r="D107" s="39" t="s">
        <v>37</v>
      </c>
      <c r="E107" s="40">
        <f t="shared" si="2"/>
        <v>963</v>
      </c>
      <c r="F107" s="41">
        <v>1.0</v>
      </c>
      <c r="G107" s="41">
        <v>21.0</v>
      </c>
      <c r="H107" s="42">
        <f t="shared" si="3"/>
        <v>24</v>
      </c>
      <c r="I107" s="38"/>
      <c r="J107" s="43" t="s">
        <v>48</v>
      </c>
      <c r="K107" s="40">
        <f t="shared" si="4"/>
        <v>430</v>
      </c>
      <c r="L107" s="44">
        <v>0.0</v>
      </c>
      <c r="M107" s="44">
        <v>18.0</v>
      </c>
      <c r="N107" s="42">
        <f t="shared" si="5"/>
        <v>18</v>
      </c>
      <c r="O107" s="38"/>
      <c r="P107" s="45" t="s">
        <v>72</v>
      </c>
      <c r="Q107" s="38"/>
      <c r="R107" s="45">
        <f>MIN(Rules!$E$2,(MAX(H107/N107,N107/H107)))</f>
        <v>1.333333333</v>
      </c>
      <c r="S107" s="45">
        <f>VLOOKUP(B107,Rules!A:B,2,FALSE)</f>
        <v>50</v>
      </c>
      <c r="T107" s="38"/>
      <c r="U107" s="46">
        <f>1/(10^(-(E107+(IF(P107="Y",Rules!$I$2,0))-K107)/Rules!$E$12)+1)</f>
        <v>0.9587243649</v>
      </c>
      <c r="V107" s="47">
        <f t="shared" si="6"/>
        <v>3</v>
      </c>
      <c r="W107" s="47">
        <f t="shared" si="7"/>
        <v>-3</v>
      </c>
      <c r="X107" s="47"/>
      <c r="Y107" s="47"/>
      <c r="Z107" s="48"/>
      <c r="AA107" s="7">
        <f t="shared" ref="AA107:BL107" si="111">IF($D107=AA$1,$E107+$V107,(IF($J107=AA$1,$K107+$W107,AA106)))</f>
        <v>1533</v>
      </c>
      <c r="AB107" s="7">
        <f t="shared" si="111"/>
        <v>811</v>
      </c>
      <c r="AC107" s="7">
        <f t="shared" si="111"/>
        <v>1406</v>
      </c>
      <c r="AD107" s="7">
        <f t="shared" si="111"/>
        <v>109</v>
      </c>
      <c r="AE107" s="7">
        <f t="shared" si="111"/>
        <v>2031</v>
      </c>
      <c r="AF107" s="7">
        <f t="shared" si="111"/>
        <v>2135</v>
      </c>
      <c r="AG107" s="7">
        <f t="shared" si="111"/>
        <v>1131</v>
      </c>
      <c r="AH107" s="7">
        <f t="shared" si="111"/>
        <v>966</v>
      </c>
      <c r="AI107" s="7">
        <f t="shared" si="111"/>
        <v>1163</v>
      </c>
      <c r="AJ107" s="7">
        <f t="shared" si="111"/>
        <v>1813</v>
      </c>
      <c r="AK107" s="7">
        <f t="shared" si="111"/>
        <v>427</v>
      </c>
      <c r="AL107" s="7">
        <f t="shared" si="111"/>
        <v>717</v>
      </c>
      <c r="AM107" s="7">
        <f t="shared" si="111"/>
        <v>2117</v>
      </c>
      <c r="AN107" s="7">
        <f t="shared" si="111"/>
        <v>1427</v>
      </c>
      <c r="AO107" s="7">
        <f t="shared" si="111"/>
        <v>1342</v>
      </c>
      <c r="AP107" s="7">
        <f t="shared" si="111"/>
        <v>2129</v>
      </c>
      <c r="AQ107" s="7">
        <f t="shared" si="111"/>
        <v>251</v>
      </c>
      <c r="AR107" s="7">
        <f t="shared" si="111"/>
        <v>1371</v>
      </c>
      <c r="AS107" s="7">
        <f t="shared" si="111"/>
        <v>343</v>
      </c>
      <c r="AT107" s="7">
        <f t="shared" si="111"/>
        <v>2382</v>
      </c>
      <c r="AU107" s="7">
        <f t="shared" si="111"/>
        <v>828</v>
      </c>
      <c r="AV107" s="7">
        <f t="shared" si="111"/>
        <v>375</v>
      </c>
      <c r="AW107" s="7">
        <f t="shared" si="111"/>
        <v>475</v>
      </c>
      <c r="AX107" s="7">
        <f t="shared" si="111"/>
        <v>905</v>
      </c>
      <c r="AY107" s="7">
        <f t="shared" si="111"/>
        <v>1192</v>
      </c>
      <c r="AZ107" s="7">
        <f t="shared" si="111"/>
        <v>596</v>
      </c>
      <c r="BA107" s="7">
        <f t="shared" si="111"/>
        <v>0</v>
      </c>
      <c r="BB107" s="7">
        <f t="shared" si="111"/>
        <v>1602</v>
      </c>
      <c r="BC107" s="7">
        <f t="shared" si="111"/>
        <v>828</v>
      </c>
      <c r="BD107" s="7">
        <f t="shared" si="111"/>
        <v>811</v>
      </c>
      <c r="BE107" s="7">
        <f t="shared" si="111"/>
        <v>638</v>
      </c>
      <c r="BF107" s="7">
        <f t="shared" si="111"/>
        <v>2045</v>
      </c>
      <c r="BG107" s="7">
        <f t="shared" si="111"/>
        <v>937</v>
      </c>
      <c r="BH107" s="7">
        <f t="shared" si="111"/>
        <v>299</v>
      </c>
      <c r="BI107" s="7">
        <f t="shared" si="111"/>
        <v>1978</v>
      </c>
      <c r="BJ107" s="7">
        <f t="shared" si="111"/>
        <v>1553</v>
      </c>
      <c r="BK107" s="7">
        <f t="shared" si="111"/>
        <v>1903</v>
      </c>
      <c r="BL107" s="7">
        <f t="shared" si="111"/>
        <v>865</v>
      </c>
    </row>
    <row r="108" ht="13.5" customHeight="1">
      <c r="A108" s="83">
        <v>45032.0</v>
      </c>
      <c r="B108" s="37" t="s">
        <v>74</v>
      </c>
      <c r="C108" s="38"/>
      <c r="D108" s="39" t="s">
        <v>51</v>
      </c>
      <c r="E108" s="40">
        <f t="shared" si="2"/>
        <v>596</v>
      </c>
      <c r="F108" s="41">
        <v>1.0</v>
      </c>
      <c r="G108" s="41">
        <v>18.0</v>
      </c>
      <c r="H108" s="42">
        <f t="shared" si="3"/>
        <v>21</v>
      </c>
      <c r="I108" s="38"/>
      <c r="J108" s="43" t="s">
        <v>52</v>
      </c>
      <c r="K108" s="40">
        <f t="shared" si="4"/>
        <v>343</v>
      </c>
      <c r="L108" s="44">
        <v>3.0</v>
      </c>
      <c r="M108" s="44">
        <v>12.0</v>
      </c>
      <c r="N108" s="42">
        <f t="shared" si="5"/>
        <v>21</v>
      </c>
      <c r="O108" s="38"/>
      <c r="P108" s="45" t="s">
        <v>72</v>
      </c>
      <c r="Q108" s="38"/>
      <c r="R108" s="45">
        <f>MIN(Rules!$E$2,(MAX(H108/N108,N108/H108)))</f>
        <v>1</v>
      </c>
      <c r="S108" s="45">
        <f>VLOOKUP(B108,Rules!A:B,2,FALSE)</f>
        <v>50</v>
      </c>
      <c r="T108" s="38"/>
      <c r="U108" s="46">
        <f>1/(10^(-(E108+(IF(P108="Y",Rules!$I$2,0))-K108)/Rules!$E$12)+1)</f>
        <v>0.8648164245</v>
      </c>
      <c r="V108" s="47">
        <f t="shared" si="6"/>
        <v>-18</v>
      </c>
      <c r="W108" s="47">
        <f t="shared" si="7"/>
        <v>18</v>
      </c>
      <c r="X108" s="47"/>
      <c r="Y108" s="47"/>
      <c r="Z108" s="48"/>
      <c r="AA108" s="7">
        <f t="shared" ref="AA108:BL108" si="112">IF($D108=AA$1,$E108+$V108,(IF($J108=AA$1,$K108+$W108,AA107)))</f>
        <v>1533</v>
      </c>
      <c r="AB108" s="7">
        <f t="shared" si="112"/>
        <v>811</v>
      </c>
      <c r="AC108" s="7">
        <f t="shared" si="112"/>
        <v>1406</v>
      </c>
      <c r="AD108" s="7">
        <f t="shared" si="112"/>
        <v>109</v>
      </c>
      <c r="AE108" s="7">
        <f t="shared" si="112"/>
        <v>2031</v>
      </c>
      <c r="AF108" s="7">
        <f t="shared" si="112"/>
        <v>2135</v>
      </c>
      <c r="AG108" s="7">
        <f t="shared" si="112"/>
        <v>1131</v>
      </c>
      <c r="AH108" s="7">
        <f t="shared" si="112"/>
        <v>966</v>
      </c>
      <c r="AI108" s="7">
        <f t="shared" si="112"/>
        <v>1163</v>
      </c>
      <c r="AJ108" s="7">
        <f t="shared" si="112"/>
        <v>1813</v>
      </c>
      <c r="AK108" s="7">
        <f t="shared" si="112"/>
        <v>427</v>
      </c>
      <c r="AL108" s="7">
        <f t="shared" si="112"/>
        <v>717</v>
      </c>
      <c r="AM108" s="7">
        <f t="shared" si="112"/>
        <v>2117</v>
      </c>
      <c r="AN108" s="7">
        <f t="shared" si="112"/>
        <v>1427</v>
      </c>
      <c r="AO108" s="7">
        <f t="shared" si="112"/>
        <v>1342</v>
      </c>
      <c r="AP108" s="7">
        <f t="shared" si="112"/>
        <v>2129</v>
      </c>
      <c r="AQ108" s="7">
        <f t="shared" si="112"/>
        <v>251</v>
      </c>
      <c r="AR108" s="7">
        <f t="shared" si="112"/>
        <v>1371</v>
      </c>
      <c r="AS108" s="7">
        <f t="shared" si="112"/>
        <v>361</v>
      </c>
      <c r="AT108" s="7">
        <f t="shared" si="112"/>
        <v>2382</v>
      </c>
      <c r="AU108" s="7">
        <f t="shared" si="112"/>
        <v>828</v>
      </c>
      <c r="AV108" s="7">
        <f t="shared" si="112"/>
        <v>375</v>
      </c>
      <c r="AW108" s="7">
        <f t="shared" si="112"/>
        <v>475</v>
      </c>
      <c r="AX108" s="7">
        <f t="shared" si="112"/>
        <v>905</v>
      </c>
      <c r="AY108" s="7">
        <f t="shared" si="112"/>
        <v>1192</v>
      </c>
      <c r="AZ108" s="7">
        <f t="shared" si="112"/>
        <v>578</v>
      </c>
      <c r="BA108" s="7">
        <f t="shared" si="112"/>
        <v>0</v>
      </c>
      <c r="BB108" s="7">
        <f t="shared" si="112"/>
        <v>1602</v>
      </c>
      <c r="BC108" s="7">
        <f t="shared" si="112"/>
        <v>828</v>
      </c>
      <c r="BD108" s="7">
        <f t="shared" si="112"/>
        <v>811</v>
      </c>
      <c r="BE108" s="7">
        <f t="shared" si="112"/>
        <v>638</v>
      </c>
      <c r="BF108" s="7">
        <f t="shared" si="112"/>
        <v>2045</v>
      </c>
      <c r="BG108" s="7">
        <f t="shared" si="112"/>
        <v>937</v>
      </c>
      <c r="BH108" s="7">
        <f t="shared" si="112"/>
        <v>299</v>
      </c>
      <c r="BI108" s="7">
        <f t="shared" si="112"/>
        <v>1978</v>
      </c>
      <c r="BJ108" s="7">
        <f t="shared" si="112"/>
        <v>1553</v>
      </c>
      <c r="BK108" s="7">
        <f t="shared" si="112"/>
        <v>1903</v>
      </c>
      <c r="BL108" s="7">
        <f t="shared" si="112"/>
        <v>865</v>
      </c>
    </row>
    <row r="109" ht="13.5" customHeight="1">
      <c r="A109" s="83">
        <v>45032.0</v>
      </c>
      <c r="B109" s="37" t="s">
        <v>74</v>
      </c>
      <c r="C109" s="38"/>
      <c r="D109" s="39" t="s">
        <v>53</v>
      </c>
      <c r="E109" s="40">
        <f t="shared" si="2"/>
        <v>299</v>
      </c>
      <c r="F109" s="41">
        <v>3.0</v>
      </c>
      <c r="G109" s="41">
        <v>15.0</v>
      </c>
      <c r="H109" s="42">
        <f t="shared" si="3"/>
        <v>24</v>
      </c>
      <c r="I109" s="38"/>
      <c r="J109" s="43" t="s">
        <v>49</v>
      </c>
      <c r="K109" s="40">
        <f t="shared" si="4"/>
        <v>109</v>
      </c>
      <c r="L109" s="44">
        <v>0.0</v>
      </c>
      <c r="M109" s="44">
        <v>22.0</v>
      </c>
      <c r="N109" s="42">
        <f t="shared" si="5"/>
        <v>22</v>
      </c>
      <c r="O109" s="38"/>
      <c r="P109" s="45" t="s">
        <v>72</v>
      </c>
      <c r="Q109" s="38"/>
      <c r="R109" s="45">
        <f>MIN(Rules!$E$2,(MAX(H109/N109,N109/H109)))</f>
        <v>1.090909091</v>
      </c>
      <c r="S109" s="45">
        <f>VLOOKUP(B109,Rules!A:B,2,FALSE)</f>
        <v>50</v>
      </c>
      <c r="T109" s="38"/>
      <c r="U109" s="46">
        <f>1/(10^(-(E109+(IF(P109="Y",Rules!$I$2,0))-K109)/Rules!$E$12)+1)</f>
        <v>0.827178017</v>
      </c>
      <c r="V109" s="47">
        <f t="shared" si="6"/>
        <v>9</v>
      </c>
      <c r="W109" s="47">
        <f t="shared" si="7"/>
        <v>-9</v>
      </c>
      <c r="X109" s="47"/>
      <c r="Y109" s="47"/>
      <c r="Z109" s="48"/>
      <c r="AA109" s="7">
        <f t="shared" ref="AA109:BL109" si="113">IF($D109=AA$1,$E109+$V109,(IF($J109=AA$1,$K109+$W109,AA108)))</f>
        <v>1533</v>
      </c>
      <c r="AB109" s="7">
        <f t="shared" si="113"/>
        <v>811</v>
      </c>
      <c r="AC109" s="7">
        <f t="shared" si="113"/>
        <v>1406</v>
      </c>
      <c r="AD109" s="7">
        <f t="shared" si="113"/>
        <v>100</v>
      </c>
      <c r="AE109" s="7">
        <f t="shared" si="113"/>
        <v>2031</v>
      </c>
      <c r="AF109" s="7">
        <f t="shared" si="113"/>
        <v>2135</v>
      </c>
      <c r="AG109" s="7">
        <f t="shared" si="113"/>
        <v>1131</v>
      </c>
      <c r="AH109" s="7">
        <f t="shared" si="113"/>
        <v>966</v>
      </c>
      <c r="AI109" s="7">
        <f t="shared" si="113"/>
        <v>1163</v>
      </c>
      <c r="AJ109" s="7">
        <f t="shared" si="113"/>
        <v>1813</v>
      </c>
      <c r="AK109" s="7">
        <f t="shared" si="113"/>
        <v>427</v>
      </c>
      <c r="AL109" s="7">
        <f t="shared" si="113"/>
        <v>717</v>
      </c>
      <c r="AM109" s="7">
        <f t="shared" si="113"/>
        <v>2117</v>
      </c>
      <c r="AN109" s="7">
        <f t="shared" si="113"/>
        <v>1427</v>
      </c>
      <c r="AO109" s="7">
        <f t="shared" si="113"/>
        <v>1342</v>
      </c>
      <c r="AP109" s="7">
        <f t="shared" si="113"/>
        <v>2129</v>
      </c>
      <c r="AQ109" s="7">
        <f t="shared" si="113"/>
        <v>251</v>
      </c>
      <c r="AR109" s="7">
        <f t="shared" si="113"/>
        <v>1371</v>
      </c>
      <c r="AS109" s="7">
        <f t="shared" si="113"/>
        <v>361</v>
      </c>
      <c r="AT109" s="7">
        <f t="shared" si="113"/>
        <v>2382</v>
      </c>
      <c r="AU109" s="7">
        <f t="shared" si="113"/>
        <v>828</v>
      </c>
      <c r="AV109" s="7">
        <f t="shared" si="113"/>
        <v>375</v>
      </c>
      <c r="AW109" s="7">
        <f t="shared" si="113"/>
        <v>475</v>
      </c>
      <c r="AX109" s="7">
        <f t="shared" si="113"/>
        <v>905</v>
      </c>
      <c r="AY109" s="7">
        <f t="shared" si="113"/>
        <v>1192</v>
      </c>
      <c r="AZ109" s="7">
        <f t="shared" si="113"/>
        <v>578</v>
      </c>
      <c r="BA109" s="7">
        <f t="shared" si="113"/>
        <v>0</v>
      </c>
      <c r="BB109" s="7">
        <f t="shared" si="113"/>
        <v>1602</v>
      </c>
      <c r="BC109" s="7">
        <f t="shared" si="113"/>
        <v>828</v>
      </c>
      <c r="BD109" s="7">
        <f t="shared" si="113"/>
        <v>811</v>
      </c>
      <c r="BE109" s="7">
        <f t="shared" si="113"/>
        <v>638</v>
      </c>
      <c r="BF109" s="7">
        <f t="shared" si="113"/>
        <v>2045</v>
      </c>
      <c r="BG109" s="7">
        <f t="shared" si="113"/>
        <v>937</v>
      </c>
      <c r="BH109" s="7">
        <f t="shared" si="113"/>
        <v>308</v>
      </c>
      <c r="BI109" s="7">
        <f t="shared" si="113"/>
        <v>1978</v>
      </c>
      <c r="BJ109" s="7">
        <f t="shared" si="113"/>
        <v>1553</v>
      </c>
      <c r="BK109" s="7">
        <f t="shared" si="113"/>
        <v>1903</v>
      </c>
      <c r="BL109" s="7">
        <f t="shared" si="113"/>
        <v>865</v>
      </c>
    </row>
    <row r="110" ht="13.5" customHeight="1">
      <c r="A110" s="83">
        <v>45038.0</v>
      </c>
      <c r="B110" s="37" t="s">
        <v>75</v>
      </c>
      <c r="C110" s="38"/>
      <c r="D110" s="39" t="s">
        <v>23</v>
      </c>
      <c r="E110" s="40">
        <f t="shared" si="2"/>
        <v>2117</v>
      </c>
      <c r="F110" s="41">
        <v>0.0</v>
      </c>
      <c r="G110" s="41">
        <v>24.0</v>
      </c>
      <c r="H110" s="42">
        <f t="shared" si="3"/>
        <v>24</v>
      </c>
      <c r="I110" s="38"/>
      <c r="J110" s="43" t="s">
        <v>24</v>
      </c>
      <c r="K110" s="40">
        <f t="shared" si="4"/>
        <v>1903</v>
      </c>
      <c r="L110" s="44">
        <v>2.0</v>
      </c>
      <c r="M110" s="44">
        <v>12.0</v>
      </c>
      <c r="N110" s="42">
        <f t="shared" si="5"/>
        <v>18</v>
      </c>
      <c r="O110" s="38"/>
      <c r="P110" s="45" t="s">
        <v>72</v>
      </c>
      <c r="Q110" s="38"/>
      <c r="R110" s="45">
        <f>MIN(Rules!$E$2,(MAX(H110/N110,N110/H110)))</f>
        <v>1.333333333</v>
      </c>
      <c r="S110" s="45">
        <f>VLOOKUP(B110,Rules!A:B,2,FALSE)</f>
        <v>60</v>
      </c>
      <c r="T110" s="38"/>
      <c r="U110" s="46">
        <f>1/(10^(-(E110+(IF(P110="Y",Rules!$I$2,0))-K110)/Rules!$E$12)+1)</f>
        <v>0.8424115718</v>
      </c>
      <c r="V110" s="47">
        <f t="shared" si="6"/>
        <v>13</v>
      </c>
      <c r="W110" s="47">
        <f t="shared" si="7"/>
        <v>-13</v>
      </c>
      <c r="X110" s="47"/>
      <c r="Y110" s="47"/>
      <c r="Z110" s="48"/>
      <c r="AA110" s="7">
        <f t="shared" ref="AA110:BL110" si="114">IF($D110=AA$1,$E110+$V110,(IF($J110=AA$1,$K110+$W110,AA109)))</f>
        <v>1533</v>
      </c>
      <c r="AB110" s="7">
        <f t="shared" si="114"/>
        <v>811</v>
      </c>
      <c r="AC110" s="7">
        <f t="shared" si="114"/>
        <v>1406</v>
      </c>
      <c r="AD110" s="7">
        <f t="shared" si="114"/>
        <v>100</v>
      </c>
      <c r="AE110" s="7">
        <f t="shared" si="114"/>
        <v>2031</v>
      </c>
      <c r="AF110" s="7">
        <f t="shared" si="114"/>
        <v>2135</v>
      </c>
      <c r="AG110" s="7">
        <f t="shared" si="114"/>
        <v>1131</v>
      </c>
      <c r="AH110" s="7">
        <f t="shared" si="114"/>
        <v>966</v>
      </c>
      <c r="AI110" s="7">
        <f t="shared" si="114"/>
        <v>1163</v>
      </c>
      <c r="AJ110" s="7">
        <f t="shared" si="114"/>
        <v>1813</v>
      </c>
      <c r="AK110" s="7">
        <f t="shared" si="114"/>
        <v>427</v>
      </c>
      <c r="AL110" s="7">
        <f t="shared" si="114"/>
        <v>717</v>
      </c>
      <c r="AM110" s="7">
        <f t="shared" si="114"/>
        <v>2130</v>
      </c>
      <c r="AN110" s="7">
        <f t="shared" si="114"/>
        <v>1427</v>
      </c>
      <c r="AO110" s="7">
        <f t="shared" si="114"/>
        <v>1342</v>
      </c>
      <c r="AP110" s="7">
        <f t="shared" si="114"/>
        <v>2129</v>
      </c>
      <c r="AQ110" s="7">
        <f t="shared" si="114"/>
        <v>251</v>
      </c>
      <c r="AR110" s="7">
        <f t="shared" si="114"/>
        <v>1371</v>
      </c>
      <c r="AS110" s="7">
        <f t="shared" si="114"/>
        <v>361</v>
      </c>
      <c r="AT110" s="7">
        <f t="shared" si="114"/>
        <v>2382</v>
      </c>
      <c r="AU110" s="7">
        <f t="shared" si="114"/>
        <v>828</v>
      </c>
      <c r="AV110" s="7">
        <f t="shared" si="114"/>
        <v>375</v>
      </c>
      <c r="AW110" s="7">
        <f t="shared" si="114"/>
        <v>475</v>
      </c>
      <c r="AX110" s="7">
        <f t="shared" si="114"/>
        <v>905</v>
      </c>
      <c r="AY110" s="7">
        <f t="shared" si="114"/>
        <v>1192</v>
      </c>
      <c r="AZ110" s="7">
        <f t="shared" si="114"/>
        <v>578</v>
      </c>
      <c r="BA110" s="7">
        <f t="shared" si="114"/>
        <v>0</v>
      </c>
      <c r="BB110" s="7">
        <f t="shared" si="114"/>
        <v>1602</v>
      </c>
      <c r="BC110" s="7">
        <f t="shared" si="114"/>
        <v>828</v>
      </c>
      <c r="BD110" s="7">
        <f t="shared" si="114"/>
        <v>811</v>
      </c>
      <c r="BE110" s="7">
        <f t="shared" si="114"/>
        <v>638</v>
      </c>
      <c r="BF110" s="7">
        <f t="shared" si="114"/>
        <v>2045</v>
      </c>
      <c r="BG110" s="7">
        <f t="shared" si="114"/>
        <v>937</v>
      </c>
      <c r="BH110" s="7">
        <f t="shared" si="114"/>
        <v>308</v>
      </c>
      <c r="BI110" s="7">
        <f t="shared" si="114"/>
        <v>1978</v>
      </c>
      <c r="BJ110" s="7">
        <f t="shared" si="114"/>
        <v>1553</v>
      </c>
      <c r="BK110" s="7">
        <f t="shared" si="114"/>
        <v>1890</v>
      </c>
      <c r="BL110" s="7">
        <f t="shared" si="114"/>
        <v>865</v>
      </c>
    </row>
    <row r="111" ht="13.5" customHeight="1">
      <c r="A111" s="83">
        <v>45038.0</v>
      </c>
      <c r="B111" s="37" t="s">
        <v>75</v>
      </c>
      <c r="C111" s="38"/>
      <c r="D111" s="39" t="s">
        <v>22</v>
      </c>
      <c r="E111" s="40">
        <f t="shared" si="2"/>
        <v>2129</v>
      </c>
      <c r="F111" s="41">
        <v>0.0</v>
      </c>
      <c r="G111" s="41">
        <v>29.0</v>
      </c>
      <c r="H111" s="42">
        <f t="shared" si="3"/>
        <v>29</v>
      </c>
      <c r="I111" s="38"/>
      <c r="J111" s="43" t="s">
        <v>32</v>
      </c>
      <c r="K111" s="40">
        <f t="shared" si="4"/>
        <v>1553</v>
      </c>
      <c r="L111" s="44">
        <v>0.0</v>
      </c>
      <c r="M111" s="44">
        <v>7.0</v>
      </c>
      <c r="N111" s="42">
        <f t="shared" si="5"/>
        <v>7</v>
      </c>
      <c r="O111" s="38"/>
      <c r="P111" s="45" t="s">
        <v>72</v>
      </c>
      <c r="Q111" s="38"/>
      <c r="R111" s="45">
        <f>MIN(Rules!$E$2,(MAX(H111/N111,N111/H111)))</f>
        <v>2</v>
      </c>
      <c r="S111" s="45">
        <f>VLOOKUP(B111,Rules!A:B,2,FALSE)</f>
        <v>60</v>
      </c>
      <c r="T111" s="38"/>
      <c r="U111" s="46">
        <f>1/(10^(-(E111+(IF(P111="Y",Rules!$I$2,0))-K111)/Rules!$E$12)+1)</f>
        <v>0.9658865139</v>
      </c>
      <c r="V111" s="47">
        <f t="shared" si="6"/>
        <v>4</v>
      </c>
      <c r="W111" s="47">
        <f t="shared" si="7"/>
        <v>-4</v>
      </c>
      <c r="X111" s="47"/>
      <c r="Y111" s="47"/>
      <c r="Z111" s="48"/>
      <c r="AA111" s="7">
        <f t="shared" ref="AA111:BL111" si="115">IF($D111=AA$1,$E111+$V111,(IF($J111=AA$1,$K111+$W111,AA110)))</f>
        <v>1533</v>
      </c>
      <c r="AB111" s="7">
        <f t="shared" si="115"/>
        <v>811</v>
      </c>
      <c r="AC111" s="7">
        <f t="shared" si="115"/>
        <v>1406</v>
      </c>
      <c r="AD111" s="7">
        <f t="shared" si="115"/>
        <v>100</v>
      </c>
      <c r="AE111" s="7">
        <f t="shared" si="115"/>
        <v>2031</v>
      </c>
      <c r="AF111" s="7">
        <f t="shared" si="115"/>
        <v>2135</v>
      </c>
      <c r="AG111" s="7">
        <f t="shared" si="115"/>
        <v>1131</v>
      </c>
      <c r="AH111" s="7">
        <f t="shared" si="115"/>
        <v>966</v>
      </c>
      <c r="AI111" s="7">
        <f t="shared" si="115"/>
        <v>1163</v>
      </c>
      <c r="AJ111" s="7">
        <f t="shared" si="115"/>
        <v>1813</v>
      </c>
      <c r="AK111" s="7">
        <f t="shared" si="115"/>
        <v>427</v>
      </c>
      <c r="AL111" s="7">
        <f t="shared" si="115"/>
        <v>717</v>
      </c>
      <c r="AM111" s="7">
        <f t="shared" si="115"/>
        <v>2130</v>
      </c>
      <c r="AN111" s="7">
        <f t="shared" si="115"/>
        <v>1427</v>
      </c>
      <c r="AO111" s="7">
        <f t="shared" si="115"/>
        <v>1342</v>
      </c>
      <c r="AP111" s="7">
        <f t="shared" si="115"/>
        <v>2133</v>
      </c>
      <c r="AQ111" s="7">
        <f t="shared" si="115"/>
        <v>251</v>
      </c>
      <c r="AR111" s="7">
        <f t="shared" si="115"/>
        <v>1371</v>
      </c>
      <c r="AS111" s="7">
        <f t="shared" si="115"/>
        <v>361</v>
      </c>
      <c r="AT111" s="7">
        <f t="shared" si="115"/>
        <v>2382</v>
      </c>
      <c r="AU111" s="7">
        <f t="shared" si="115"/>
        <v>828</v>
      </c>
      <c r="AV111" s="7">
        <f t="shared" si="115"/>
        <v>375</v>
      </c>
      <c r="AW111" s="7">
        <f t="shared" si="115"/>
        <v>475</v>
      </c>
      <c r="AX111" s="7">
        <f t="shared" si="115"/>
        <v>905</v>
      </c>
      <c r="AY111" s="7">
        <f t="shared" si="115"/>
        <v>1192</v>
      </c>
      <c r="AZ111" s="7">
        <f t="shared" si="115"/>
        <v>578</v>
      </c>
      <c r="BA111" s="7">
        <f t="shared" si="115"/>
        <v>0</v>
      </c>
      <c r="BB111" s="7">
        <f t="shared" si="115"/>
        <v>1602</v>
      </c>
      <c r="BC111" s="7">
        <f t="shared" si="115"/>
        <v>828</v>
      </c>
      <c r="BD111" s="7">
        <f t="shared" si="115"/>
        <v>811</v>
      </c>
      <c r="BE111" s="7">
        <f t="shared" si="115"/>
        <v>638</v>
      </c>
      <c r="BF111" s="7">
        <f t="shared" si="115"/>
        <v>2045</v>
      </c>
      <c r="BG111" s="7">
        <f t="shared" si="115"/>
        <v>937</v>
      </c>
      <c r="BH111" s="7">
        <f t="shared" si="115"/>
        <v>308</v>
      </c>
      <c r="BI111" s="7">
        <f t="shared" si="115"/>
        <v>1978</v>
      </c>
      <c r="BJ111" s="7">
        <f t="shared" si="115"/>
        <v>1549</v>
      </c>
      <c r="BK111" s="7">
        <f t="shared" si="115"/>
        <v>1890</v>
      </c>
      <c r="BL111" s="7">
        <f t="shared" si="115"/>
        <v>865</v>
      </c>
    </row>
    <row r="112" ht="13.5" customHeight="1">
      <c r="A112" s="83">
        <v>45038.0</v>
      </c>
      <c r="B112" s="37" t="s">
        <v>75</v>
      </c>
      <c r="C112" s="38"/>
      <c r="D112" s="39" t="s">
        <v>30</v>
      </c>
      <c r="E112" s="40">
        <f t="shared" si="2"/>
        <v>1533</v>
      </c>
      <c r="F112" s="41">
        <v>1.0</v>
      </c>
      <c r="G112" s="41">
        <v>19.0</v>
      </c>
      <c r="H112" s="42">
        <f t="shared" si="3"/>
        <v>22</v>
      </c>
      <c r="I112" s="38"/>
      <c r="J112" s="43" t="s">
        <v>26</v>
      </c>
      <c r="K112" s="40">
        <f t="shared" si="4"/>
        <v>1813</v>
      </c>
      <c r="L112" s="44">
        <v>1.0</v>
      </c>
      <c r="M112" s="44">
        <v>19.0</v>
      </c>
      <c r="N112" s="42">
        <f t="shared" si="5"/>
        <v>22</v>
      </c>
      <c r="O112" s="38"/>
      <c r="P112" s="45" t="s">
        <v>72</v>
      </c>
      <c r="Q112" s="38"/>
      <c r="R112" s="45">
        <f>MIN(Rules!$E$2,(MAX(H112/N112,N112/H112)))</f>
        <v>1</v>
      </c>
      <c r="S112" s="45">
        <f>VLOOKUP(B112,Rules!A:B,2,FALSE)</f>
        <v>60</v>
      </c>
      <c r="T112" s="38"/>
      <c r="U112" s="46">
        <f>1/(10^(-(E112+(IF(P112="Y",Rules!$I$2,0))-K112)/Rules!$E$12)+1)</f>
        <v>0.3546475496</v>
      </c>
      <c r="V112" s="47">
        <f t="shared" si="6"/>
        <v>9</v>
      </c>
      <c r="W112" s="47">
        <f t="shared" si="7"/>
        <v>-9</v>
      </c>
      <c r="X112" s="47"/>
      <c r="Y112" s="47"/>
      <c r="Z112" s="48"/>
      <c r="AA112" s="7">
        <f t="shared" ref="AA112:BL112" si="116">IF($D112=AA$1,$E112+$V112,(IF($J112=AA$1,$K112+$W112,AA111)))</f>
        <v>1542</v>
      </c>
      <c r="AB112" s="7">
        <f t="shared" si="116"/>
        <v>811</v>
      </c>
      <c r="AC112" s="7">
        <f t="shared" si="116"/>
        <v>1406</v>
      </c>
      <c r="AD112" s="7">
        <f t="shared" si="116"/>
        <v>100</v>
      </c>
      <c r="AE112" s="7">
        <f t="shared" si="116"/>
        <v>2031</v>
      </c>
      <c r="AF112" s="7">
        <f t="shared" si="116"/>
        <v>2135</v>
      </c>
      <c r="AG112" s="7">
        <f t="shared" si="116"/>
        <v>1131</v>
      </c>
      <c r="AH112" s="7">
        <f t="shared" si="116"/>
        <v>966</v>
      </c>
      <c r="AI112" s="7">
        <f t="shared" si="116"/>
        <v>1163</v>
      </c>
      <c r="AJ112" s="7">
        <f t="shared" si="116"/>
        <v>1804</v>
      </c>
      <c r="AK112" s="7">
        <f t="shared" si="116"/>
        <v>427</v>
      </c>
      <c r="AL112" s="7">
        <f t="shared" si="116"/>
        <v>717</v>
      </c>
      <c r="AM112" s="7">
        <f t="shared" si="116"/>
        <v>2130</v>
      </c>
      <c r="AN112" s="7">
        <f t="shared" si="116"/>
        <v>1427</v>
      </c>
      <c r="AO112" s="7">
        <f t="shared" si="116"/>
        <v>1342</v>
      </c>
      <c r="AP112" s="7">
        <f t="shared" si="116"/>
        <v>2133</v>
      </c>
      <c r="AQ112" s="7">
        <f t="shared" si="116"/>
        <v>251</v>
      </c>
      <c r="AR112" s="7">
        <f t="shared" si="116"/>
        <v>1371</v>
      </c>
      <c r="AS112" s="7">
        <f t="shared" si="116"/>
        <v>361</v>
      </c>
      <c r="AT112" s="7">
        <f t="shared" si="116"/>
        <v>2382</v>
      </c>
      <c r="AU112" s="7">
        <f t="shared" si="116"/>
        <v>828</v>
      </c>
      <c r="AV112" s="7">
        <f t="shared" si="116"/>
        <v>375</v>
      </c>
      <c r="AW112" s="7">
        <f t="shared" si="116"/>
        <v>475</v>
      </c>
      <c r="AX112" s="7">
        <f t="shared" si="116"/>
        <v>905</v>
      </c>
      <c r="AY112" s="7">
        <f t="shared" si="116"/>
        <v>1192</v>
      </c>
      <c r="AZ112" s="7">
        <f t="shared" si="116"/>
        <v>578</v>
      </c>
      <c r="BA112" s="7">
        <f t="shared" si="116"/>
        <v>0</v>
      </c>
      <c r="BB112" s="7">
        <f t="shared" si="116"/>
        <v>1602</v>
      </c>
      <c r="BC112" s="7">
        <f t="shared" si="116"/>
        <v>828</v>
      </c>
      <c r="BD112" s="7">
        <f t="shared" si="116"/>
        <v>811</v>
      </c>
      <c r="BE112" s="7">
        <f t="shared" si="116"/>
        <v>638</v>
      </c>
      <c r="BF112" s="7">
        <f t="shared" si="116"/>
        <v>2045</v>
      </c>
      <c r="BG112" s="7">
        <f t="shared" si="116"/>
        <v>937</v>
      </c>
      <c r="BH112" s="7">
        <f t="shared" si="116"/>
        <v>308</v>
      </c>
      <c r="BI112" s="7">
        <f t="shared" si="116"/>
        <v>1978</v>
      </c>
      <c r="BJ112" s="7">
        <f t="shared" si="116"/>
        <v>1549</v>
      </c>
      <c r="BK112" s="7">
        <f t="shared" si="116"/>
        <v>1890</v>
      </c>
      <c r="BL112" s="7">
        <f t="shared" si="116"/>
        <v>865</v>
      </c>
    </row>
    <row r="113" ht="13.5" customHeight="1">
      <c r="A113" s="83">
        <v>45038.0</v>
      </c>
      <c r="B113" s="37" t="s">
        <v>74</v>
      </c>
      <c r="C113" s="38"/>
      <c r="D113" s="39" t="s">
        <v>28</v>
      </c>
      <c r="E113" s="40">
        <f t="shared" si="2"/>
        <v>1406</v>
      </c>
      <c r="F113" s="41">
        <v>1.0</v>
      </c>
      <c r="G113" s="41">
        <v>22.0</v>
      </c>
      <c r="H113" s="42">
        <f t="shared" si="3"/>
        <v>25</v>
      </c>
      <c r="I113" s="38"/>
      <c r="J113" s="43" t="s">
        <v>31</v>
      </c>
      <c r="K113" s="40">
        <f t="shared" si="4"/>
        <v>1371</v>
      </c>
      <c r="L113" s="44">
        <v>1.0</v>
      </c>
      <c r="M113" s="44">
        <v>22.0</v>
      </c>
      <c r="N113" s="42">
        <f t="shared" si="5"/>
        <v>25</v>
      </c>
      <c r="O113" s="38"/>
      <c r="P113" s="45" t="s">
        <v>72</v>
      </c>
      <c r="Q113" s="38"/>
      <c r="R113" s="45">
        <f>MIN(Rules!$E$2,(MAX(H113/N113,N113/H113)))</f>
        <v>1</v>
      </c>
      <c r="S113" s="45">
        <f>VLOOKUP(B113,Rules!A:B,2,FALSE)</f>
        <v>50</v>
      </c>
      <c r="T113" s="38"/>
      <c r="U113" s="46">
        <f>1/(10^(-(E113+(IF(P113="Y",Rules!$I$2,0))-K113)/Rules!$E$12)+1)</f>
        <v>0.7009773986</v>
      </c>
      <c r="V113" s="47">
        <f t="shared" si="6"/>
        <v>-10</v>
      </c>
      <c r="W113" s="47">
        <f t="shared" si="7"/>
        <v>10</v>
      </c>
      <c r="X113" s="47"/>
      <c r="Y113" s="47"/>
      <c r="Z113" s="48"/>
      <c r="AA113" s="7">
        <f t="shared" ref="AA113:BL113" si="117">IF($D113=AA$1,$E113+$V113,(IF($J113=AA$1,$K113+$W113,AA112)))</f>
        <v>1542</v>
      </c>
      <c r="AB113" s="7">
        <f t="shared" si="117"/>
        <v>811</v>
      </c>
      <c r="AC113" s="7">
        <f t="shared" si="117"/>
        <v>1396</v>
      </c>
      <c r="AD113" s="7">
        <f t="shared" si="117"/>
        <v>100</v>
      </c>
      <c r="AE113" s="7">
        <f t="shared" si="117"/>
        <v>2031</v>
      </c>
      <c r="AF113" s="7">
        <f t="shared" si="117"/>
        <v>2135</v>
      </c>
      <c r="AG113" s="7">
        <f t="shared" si="117"/>
        <v>1131</v>
      </c>
      <c r="AH113" s="7">
        <f t="shared" si="117"/>
        <v>966</v>
      </c>
      <c r="AI113" s="7">
        <f t="shared" si="117"/>
        <v>1163</v>
      </c>
      <c r="AJ113" s="7">
        <f t="shared" si="117"/>
        <v>1804</v>
      </c>
      <c r="AK113" s="7">
        <f t="shared" si="117"/>
        <v>427</v>
      </c>
      <c r="AL113" s="7">
        <f t="shared" si="117"/>
        <v>717</v>
      </c>
      <c r="AM113" s="7">
        <f t="shared" si="117"/>
        <v>2130</v>
      </c>
      <c r="AN113" s="7">
        <f t="shared" si="117"/>
        <v>1427</v>
      </c>
      <c r="AO113" s="7">
        <f t="shared" si="117"/>
        <v>1342</v>
      </c>
      <c r="AP113" s="7">
        <f t="shared" si="117"/>
        <v>2133</v>
      </c>
      <c r="AQ113" s="7">
        <f t="shared" si="117"/>
        <v>251</v>
      </c>
      <c r="AR113" s="7">
        <f t="shared" si="117"/>
        <v>1381</v>
      </c>
      <c r="AS113" s="7">
        <f t="shared" si="117"/>
        <v>361</v>
      </c>
      <c r="AT113" s="7">
        <f t="shared" si="117"/>
        <v>2382</v>
      </c>
      <c r="AU113" s="7">
        <f t="shared" si="117"/>
        <v>828</v>
      </c>
      <c r="AV113" s="7">
        <f t="shared" si="117"/>
        <v>375</v>
      </c>
      <c r="AW113" s="7">
        <f t="shared" si="117"/>
        <v>475</v>
      </c>
      <c r="AX113" s="7">
        <f t="shared" si="117"/>
        <v>905</v>
      </c>
      <c r="AY113" s="7">
        <f t="shared" si="117"/>
        <v>1192</v>
      </c>
      <c r="AZ113" s="7">
        <f t="shared" si="117"/>
        <v>578</v>
      </c>
      <c r="BA113" s="7">
        <f t="shared" si="117"/>
        <v>0</v>
      </c>
      <c r="BB113" s="7">
        <f t="shared" si="117"/>
        <v>1602</v>
      </c>
      <c r="BC113" s="7">
        <f t="shared" si="117"/>
        <v>828</v>
      </c>
      <c r="BD113" s="7">
        <f t="shared" si="117"/>
        <v>811</v>
      </c>
      <c r="BE113" s="7">
        <f t="shared" si="117"/>
        <v>638</v>
      </c>
      <c r="BF113" s="7">
        <f t="shared" si="117"/>
        <v>2045</v>
      </c>
      <c r="BG113" s="7">
        <f t="shared" si="117"/>
        <v>937</v>
      </c>
      <c r="BH113" s="7">
        <f t="shared" si="117"/>
        <v>308</v>
      </c>
      <c r="BI113" s="7">
        <f t="shared" si="117"/>
        <v>1978</v>
      </c>
      <c r="BJ113" s="7">
        <f t="shared" si="117"/>
        <v>1549</v>
      </c>
      <c r="BK113" s="7">
        <f t="shared" si="117"/>
        <v>1890</v>
      </c>
      <c r="BL113" s="7">
        <f t="shared" si="117"/>
        <v>865</v>
      </c>
    </row>
    <row r="114" ht="13.5" customHeight="1">
      <c r="A114" s="83">
        <v>45038.0</v>
      </c>
      <c r="B114" s="37" t="s">
        <v>74</v>
      </c>
      <c r="C114" s="38"/>
      <c r="D114" s="39" t="s">
        <v>27</v>
      </c>
      <c r="E114" s="40">
        <f t="shared" si="2"/>
        <v>1602</v>
      </c>
      <c r="F114" s="41">
        <v>1.0</v>
      </c>
      <c r="G114" s="41">
        <v>26.0</v>
      </c>
      <c r="H114" s="42">
        <f t="shared" si="3"/>
        <v>29</v>
      </c>
      <c r="I114" s="38"/>
      <c r="J114" s="43" t="s">
        <v>33</v>
      </c>
      <c r="K114" s="40">
        <f t="shared" si="4"/>
        <v>1163</v>
      </c>
      <c r="L114" s="44">
        <v>1.0</v>
      </c>
      <c r="M114" s="44">
        <v>15.0</v>
      </c>
      <c r="N114" s="42">
        <f t="shared" si="5"/>
        <v>18</v>
      </c>
      <c r="O114" s="38"/>
      <c r="P114" s="45" t="s">
        <v>72</v>
      </c>
      <c r="Q114" s="38"/>
      <c r="R114" s="45">
        <f>MIN(Rules!$E$2,(MAX(H114/N114,N114/H114)))</f>
        <v>1.611111111</v>
      </c>
      <c r="S114" s="45">
        <f>VLOOKUP(B114,Rules!A:B,2,FALSE)</f>
        <v>50</v>
      </c>
      <c r="T114" s="38"/>
      <c r="U114" s="46">
        <f>1/(10^(-(E114+(IF(P114="Y",Rules!$I$2,0))-K114)/Rules!$E$12)+1)</f>
        <v>0.9377570272</v>
      </c>
      <c r="V114" s="47">
        <f t="shared" si="6"/>
        <v>5</v>
      </c>
      <c r="W114" s="47">
        <f t="shared" si="7"/>
        <v>-5</v>
      </c>
      <c r="X114" s="47"/>
      <c r="Y114" s="47"/>
      <c r="Z114" s="48"/>
      <c r="AA114" s="7">
        <f t="shared" ref="AA114:BL114" si="118">IF($D114=AA$1,$E114+$V114,(IF($J114=AA$1,$K114+$W114,AA113)))</f>
        <v>1542</v>
      </c>
      <c r="AB114" s="7">
        <f t="shared" si="118"/>
        <v>811</v>
      </c>
      <c r="AC114" s="7">
        <f t="shared" si="118"/>
        <v>1396</v>
      </c>
      <c r="AD114" s="7">
        <f t="shared" si="118"/>
        <v>100</v>
      </c>
      <c r="AE114" s="7">
        <f t="shared" si="118"/>
        <v>2031</v>
      </c>
      <c r="AF114" s="7">
        <f t="shared" si="118"/>
        <v>2135</v>
      </c>
      <c r="AG114" s="7">
        <f t="shared" si="118"/>
        <v>1131</v>
      </c>
      <c r="AH114" s="7">
        <f t="shared" si="118"/>
        <v>966</v>
      </c>
      <c r="AI114" s="7">
        <f t="shared" si="118"/>
        <v>1158</v>
      </c>
      <c r="AJ114" s="7">
        <f t="shared" si="118"/>
        <v>1804</v>
      </c>
      <c r="AK114" s="7">
        <f t="shared" si="118"/>
        <v>427</v>
      </c>
      <c r="AL114" s="7">
        <f t="shared" si="118"/>
        <v>717</v>
      </c>
      <c r="AM114" s="7">
        <f t="shared" si="118"/>
        <v>2130</v>
      </c>
      <c r="AN114" s="7">
        <f t="shared" si="118"/>
        <v>1427</v>
      </c>
      <c r="AO114" s="7">
        <f t="shared" si="118"/>
        <v>1342</v>
      </c>
      <c r="AP114" s="7">
        <f t="shared" si="118"/>
        <v>2133</v>
      </c>
      <c r="AQ114" s="7">
        <f t="shared" si="118"/>
        <v>251</v>
      </c>
      <c r="AR114" s="7">
        <f t="shared" si="118"/>
        <v>1381</v>
      </c>
      <c r="AS114" s="7">
        <f t="shared" si="118"/>
        <v>361</v>
      </c>
      <c r="AT114" s="7">
        <f t="shared" si="118"/>
        <v>2382</v>
      </c>
      <c r="AU114" s="7">
        <f t="shared" si="118"/>
        <v>828</v>
      </c>
      <c r="AV114" s="7">
        <f t="shared" si="118"/>
        <v>375</v>
      </c>
      <c r="AW114" s="7">
        <f t="shared" si="118"/>
        <v>475</v>
      </c>
      <c r="AX114" s="7">
        <f t="shared" si="118"/>
        <v>905</v>
      </c>
      <c r="AY114" s="7">
        <f t="shared" si="118"/>
        <v>1192</v>
      </c>
      <c r="AZ114" s="7">
        <f t="shared" si="118"/>
        <v>578</v>
      </c>
      <c r="BA114" s="7">
        <f t="shared" si="118"/>
        <v>0</v>
      </c>
      <c r="BB114" s="7">
        <f t="shared" si="118"/>
        <v>1607</v>
      </c>
      <c r="BC114" s="7">
        <f t="shared" si="118"/>
        <v>828</v>
      </c>
      <c r="BD114" s="7">
        <f t="shared" si="118"/>
        <v>811</v>
      </c>
      <c r="BE114" s="7">
        <f t="shared" si="118"/>
        <v>638</v>
      </c>
      <c r="BF114" s="7">
        <f t="shared" si="118"/>
        <v>2045</v>
      </c>
      <c r="BG114" s="7">
        <f t="shared" si="118"/>
        <v>937</v>
      </c>
      <c r="BH114" s="7">
        <f t="shared" si="118"/>
        <v>308</v>
      </c>
      <c r="BI114" s="7">
        <f t="shared" si="118"/>
        <v>1978</v>
      </c>
      <c r="BJ114" s="7">
        <f t="shared" si="118"/>
        <v>1549</v>
      </c>
      <c r="BK114" s="7">
        <f t="shared" si="118"/>
        <v>1890</v>
      </c>
      <c r="BL114" s="7">
        <f t="shared" si="118"/>
        <v>865</v>
      </c>
    </row>
    <row r="115" ht="13.5" customHeight="1">
      <c r="A115" s="83">
        <v>45038.0</v>
      </c>
      <c r="B115" s="37" t="s">
        <v>74</v>
      </c>
      <c r="C115" s="38"/>
      <c r="D115" s="39" t="s">
        <v>34</v>
      </c>
      <c r="E115" s="40">
        <f t="shared" si="2"/>
        <v>1427</v>
      </c>
      <c r="F115" s="41">
        <v>1.0</v>
      </c>
      <c r="G115" s="41">
        <v>17.0</v>
      </c>
      <c r="H115" s="42">
        <f t="shared" si="3"/>
        <v>20</v>
      </c>
      <c r="I115" s="38"/>
      <c r="J115" s="43" t="s">
        <v>29</v>
      </c>
      <c r="K115" s="40">
        <f t="shared" si="4"/>
        <v>1342</v>
      </c>
      <c r="L115" s="44">
        <v>0.0</v>
      </c>
      <c r="M115" s="44">
        <v>14.0</v>
      </c>
      <c r="N115" s="42">
        <f t="shared" si="5"/>
        <v>14</v>
      </c>
      <c r="O115" s="38"/>
      <c r="P115" s="45" t="s">
        <v>72</v>
      </c>
      <c r="Q115" s="38"/>
      <c r="R115" s="45">
        <f>MIN(Rules!$E$2,(MAX(H115/N115,N115/H115)))</f>
        <v>1.428571429</v>
      </c>
      <c r="S115" s="45">
        <f>VLOOKUP(B115,Rules!A:B,2,FALSE)</f>
        <v>50</v>
      </c>
      <c r="T115" s="38"/>
      <c r="U115" s="46">
        <f>1/(10^(-(E115+(IF(P115="Y",Rules!$I$2,0))-K115)/Rules!$E$12)+1)</f>
        <v>0.7469129214</v>
      </c>
      <c r="V115" s="47">
        <f t="shared" si="6"/>
        <v>18</v>
      </c>
      <c r="W115" s="47">
        <f t="shared" si="7"/>
        <v>-18</v>
      </c>
      <c r="X115" s="47"/>
      <c r="Y115" s="47"/>
      <c r="Z115" s="48"/>
      <c r="AA115" s="7">
        <f t="shared" ref="AA115:BL115" si="119">IF($D115=AA$1,$E115+$V115,(IF($J115=AA$1,$K115+$W115,AA114)))</f>
        <v>1542</v>
      </c>
      <c r="AB115" s="7">
        <f t="shared" si="119"/>
        <v>811</v>
      </c>
      <c r="AC115" s="7">
        <f t="shared" si="119"/>
        <v>1396</v>
      </c>
      <c r="AD115" s="7">
        <f t="shared" si="119"/>
        <v>100</v>
      </c>
      <c r="AE115" s="7">
        <f t="shared" si="119"/>
        <v>2031</v>
      </c>
      <c r="AF115" s="7">
        <f t="shared" si="119"/>
        <v>2135</v>
      </c>
      <c r="AG115" s="7">
        <f t="shared" si="119"/>
        <v>1131</v>
      </c>
      <c r="AH115" s="7">
        <f t="shared" si="119"/>
        <v>966</v>
      </c>
      <c r="AI115" s="7">
        <f t="shared" si="119"/>
        <v>1158</v>
      </c>
      <c r="AJ115" s="7">
        <f t="shared" si="119"/>
        <v>1804</v>
      </c>
      <c r="AK115" s="7">
        <f t="shared" si="119"/>
        <v>427</v>
      </c>
      <c r="AL115" s="7">
        <f t="shared" si="119"/>
        <v>717</v>
      </c>
      <c r="AM115" s="7">
        <f t="shared" si="119"/>
        <v>2130</v>
      </c>
      <c r="AN115" s="7">
        <f t="shared" si="119"/>
        <v>1445</v>
      </c>
      <c r="AO115" s="7">
        <f t="shared" si="119"/>
        <v>1324</v>
      </c>
      <c r="AP115" s="7">
        <f t="shared" si="119"/>
        <v>2133</v>
      </c>
      <c r="AQ115" s="7">
        <f t="shared" si="119"/>
        <v>251</v>
      </c>
      <c r="AR115" s="7">
        <f t="shared" si="119"/>
        <v>1381</v>
      </c>
      <c r="AS115" s="7">
        <f t="shared" si="119"/>
        <v>361</v>
      </c>
      <c r="AT115" s="7">
        <f t="shared" si="119"/>
        <v>2382</v>
      </c>
      <c r="AU115" s="7">
        <f t="shared" si="119"/>
        <v>828</v>
      </c>
      <c r="AV115" s="7">
        <f t="shared" si="119"/>
        <v>375</v>
      </c>
      <c r="AW115" s="7">
        <f t="shared" si="119"/>
        <v>475</v>
      </c>
      <c r="AX115" s="7">
        <f t="shared" si="119"/>
        <v>905</v>
      </c>
      <c r="AY115" s="7">
        <f t="shared" si="119"/>
        <v>1192</v>
      </c>
      <c r="AZ115" s="7">
        <f t="shared" si="119"/>
        <v>578</v>
      </c>
      <c r="BA115" s="7">
        <f t="shared" si="119"/>
        <v>0</v>
      </c>
      <c r="BB115" s="7">
        <f t="shared" si="119"/>
        <v>1607</v>
      </c>
      <c r="BC115" s="7">
        <f t="shared" si="119"/>
        <v>828</v>
      </c>
      <c r="BD115" s="7">
        <f t="shared" si="119"/>
        <v>811</v>
      </c>
      <c r="BE115" s="7">
        <f t="shared" si="119"/>
        <v>638</v>
      </c>
      <c r="BF115" s="7">
        <f t="shared" si="119"/>
        <v>2045</v>
      </c>
      <c r="BG115" s="7">
        <f t="shared" si="119"/>
        <v>937</v>
      </c>
      <c r="BH115" s="7">
        <f t="shared" si="119"/>
        <v>308</v>
      </c>
      <c r="BI115" s="7">
        <f t="shared" si="119"/>
        <v>1978</v>
      </c>
      <c r="BJ115" s="7">
        <f t="shared" si="119"/>
        <v>1549</v>
      </c>
      <c r="BK115" s="7">
        <f t="shared" si="119"/>
        <v>1890</v>
      </c>
      <c r="BL115" s="7">
        <f t="shared" si="119"/>
        <v>865</v>
      </c>
    </row>
    <row r="116" ht="13.5" customHeight="1">
      <c r="A116" s="83">
        <v>45038.0</v>
      </c>
      <c r="B116" s="37" t="s">
        <v>74</v>
      </c>
      <c r="C116" s="38"/>
      <c r="D116" s="39" t="s">
        <v>39</v>
      </c>
      <c r="E116" s="40">
        <f t="shared" si="2"/>
        <v>905</v>
      </c>
      <c r="F116" s="41">
        <v>1.0</v>
      </c>
      <c r="G116" s="41">
        <v>17.0</v>
      </c>
      <c r="H116" s="42">
        <f t="shared" si="3"/>
        <v>20</v>
      </c>
      <c r="I116" s="38"/>
      <c r="J116" s="43" t="s">
        <v>42</v>
      </c>
      <c r="K116" s="40">
        <f t="shared" si="4"/>
        <v>937</v>
      </c>
      <c r="L116" s="44">
        <v>2.0</v>
      </c>
      <c r="M116" s="44">
        <v>22.0</v>
      </c>
      <c r="N116" s="42">
        <f t="shared" si="5"/>
        <v>28</v>
      </c>
      <c r="O116" s="38"/>
      <c r="P116" s="45" t="s">
        <v>72</v>
      </c>
      <c r="Q116" s="38"/>
      <c r="R116" s="45">
        <f>MIN(Rules!$E$2,(MAX(H116/N116,N116/H116)))</f>
        <v>1.4</v>
      </c>
      <c r="S116" s="45">
        <f>VLOOKUP(B116,Rules!A:B,2,FALSE)</f>
        <v>50</v>
      </c>
      <c r="T116" s="38"/>
      <c r="U116" s="46">
        <f>1/(10^(-(E116+(IF(P116="Y",Rules!$I$2,0))-K116)/Rules!$E$12)+1)</f>
        <v>0.6326053325</v>
      </c>
      <c r="V116" s="47">
        <f t="shared" si="6"/>
        <v>-44</v>
      </c>
      <c r="W116" s="47">
        <f t="shared" si="7"/>
        <v>44</v>
      </c>
      <c r="X116" s="47"/>
      <c r="Y116" s="47"/>
      <c r="Z116" s="48"/>
      <c r="AA116" s="7">
        <f t="shared" ref="AA116:BL116" si="120">IF($D116=AA$1,$E116+$V116,(IF($J116=AA$1,$K116+$W116,AA115)))</f>
        <v>1542</v>
      </c>
      <c r="AB116" s="7">
        <f t="shared" si="120"/>
        <v>811</v>
      </c>
      <c r="AC116" s="7">
        <f t="shared" si="120"/>
        <v>1396</v>
      </c>
      <c r="AD116" s="7">
        <f t="shared" si="120"/>
        <v>100</v>
      </c>
      <c r="AE116" s="7">
        <f t="shared" si="120"/>
        <v>2031</v>
      </c>
      <c r="AF116" s="7">
        <f t="shared" si="120"/>
        <v>2135</v>
      </c>
      <c r="AG116" s="7">
        <f t="shared" si="120"/>
        <v>1131</v>
      </c>
      <c r="AH116" s="7">
        <f t="shared" si="120"/>
        <v>966</v>
      </c>
      <c r="AI116" s="7">
        <f t="shared" si="120"/>
        <v>1158</v>
      </c>
      <c r="AJ116" s="7">
        <f t="shared" si="120"/>
        <v>1804</v>
      </c>
      <c r="AK116" s="7">
        <f t="shared" si="120"/>
        <v>427</v>
      </c>
      <c r="AL116" s="7">
        <f t="shared" si="120"/>
        <v>717</v>
      </c>
      <c r="AM116" s="7">
        <f t="shared" si="120"/>
        <v>2130</v>
      </c>
      <c r="AN116" s="7">
        <f t="shared" si="120"/>
        <v>1445</v>
      </c>
      <c r="AO116" s="7">
        <f t="shared" si="120"/>
        <v>1324</v>
      </c>
      <c r="AP116" s="7">
        <f t="shared" si="120"/>
        <v>2133</v>
      </c>
      <c r="AQ116" s="7">
        <f t="shared" si="120"/>
        <v>251</v>
      </c>
      <c r="AR116" s="7">
        <f t="shared" si="120"/>
        <v>1381</v>
      </c>
      <c r="AS116" s="7">
        <f t="shared" si="120"/>
        <v>361</v>
      </c>
      <c r="AT116" s="7">
        <f t="shared" si="120"/>
        <v>2382</v>
      </c>
      <c r="AU116" s="7">
        <f t="shared" si="120"/>
        <v>828</v>
      </c>
      <c r="AV116" s="7">
        <f t="shared" si="120"/>
        <v>375</v>
      </c>
      <c r="AW116" s="7">
        <f t="shared" si="120"/>
        <v>475</v>
      </c>
      <c r="AX116" s="7">
        <f t="shared" si="120"/>
        <v>861</v>
      </c>
      <c r="AY116" s="7">
        <f t="shared" si="120"/>
        <v>1192</v>
      </c>
      <c r="AZ116" s="7">
        <f t="shared" si="120"/>
        <v>578</v>
      </c>
      <c r="BA116" s="7">
        <f t="shared" si="120"/>
        <v>0</v>
      </c>
      <c r="BB116" s="7">
        <f t="shared" si="120"/>
        <v>1607</v>
      </c>
      <c r="BC116" s="7">
        <f t="shared" si="120"/>
        <v>828</v>
      </c>
      <c r="BD116" s="7">
        <f t="shared" si="120"/>
        <v>811</v>
      </c>
      <c r="BE116" s="7">
        <f t="shared" si="120"/>
        <v>638</v>
      </c>
      <c r="BF116" s="7">
        <f t="shared" si="120"/>
        <v>2045</v>
      </c>
      <c r="BG116" s="7">
        <f t="shared" si="120"/>
        <v>981</v>
      </c>
      <c r="BH116" s="7">
        <f t="shared" si="120"/>
        <v>308</v>
      </c>
      <c r="BI116" s="7">
        <f t="shared" si="120"/>
        <v>1978</v>
      </c>
      <c r="BJ116" s="7">
        <f t="shared" si="120"/>
        <v>1549</v>
      </c>
      <c r="BK116" s="7">
        <f t="shared" si="120"/>
        <v>1890</v>
      </c>
      <c r="BL116" s="7">
        <f t="shared" si="120"/>
        <v>865</v>
      </c>
    </row>
    <row r="117" ht="13.5" customHeight="1">
      <c r="A117" s="83">
        <v>45038.0</v>
      </c>
      <c r="B117" s="37" t="s">
        <v>74</v>
      </c>
      <c r="C117" s="38"/>
      <c r="D117" s="39" t="s">
        <v>48</v>
      </c>
      <c r="E117" s="40">
        <f t="shared" si="2"/>
        <v>427</v>
      </c>
      <c r="F117" s="41">
        <v>1.0</v>
      </c>
      <c r="G117" s="41">
        <v>14.0</v>
      </c>
      <c r="H117" s="42">
        <f t="shared" si="3"/>
        <v>17</v>
      </c>
      <c r="I117" s="38"/>
      <c r="J117" s="43" t="s">
        <v>40</v>
      </c>
      <c r="K117" s="40">
        <f t="shared" si="4"/>
        <v>865</v>
      </c>
      <c r="L117" s="44">
        <v>1.0</v>
      </c>
      <c r="M117" s="44">
        <v>12.0</v>
      </c>
      <c r="N117" s="42">
        <f t="shared" si="5"/>
        <v>15</v>
      </c>
      <c r="O117" s="38"/>
      <c r="P117" s="45" t="s">
        <v>72</v>
      </c>
      <c r="Q117" s="38"/>
      <c r="R117" s="45">
        <f>MIN(Rules!$E$2,(MAX(H117/N117,N117/H117)))</f>
        <v>1.133333333</v>
      </c>
      <c r="S117" s="45">
        <f>VLOOKUP(B117,Rules!A:B,2,FALSE)</f>
        <v>50</v>
      </c>
      <c r="T117" s="38"/>
      <c r="U117" s="46">
        <f>1/(10^(-(E117+(IF(P117="Y",Rules!$I$2,0))-K117)/Rules!$E$12)+1)</f>
        <v>0.2097738684</v>
      </c>
      <c r="V117" s="47">
        <f t="shared" si="6"/>
        <v>45</v>
      </c>
      <c r="W117" s="47">
        <f t="shared" si="7"/>
        <v>-45</v>
      </c>
      <c r="X117" s="47"/>
      <c r="Y117" s="47"/>
      <c r="Z117" s="48"/>
      <c r="AA117" s="7">
        <f t="shared" ref="AA117:BL117" si="121">IF($D117=AA$1,$E117+$V117,(IF($J117=AA$1,$K117+$W117,AA116)))</f>
        <v>1542</v>
      </c>
      <c r="AB117" s="7">
        <f t="shared" si="121"/>
        <v>811</v>
      </c>
      <c r="AC117" s="7">
        <f t="shared" si="121"/>
        <v>1396</v>
      </c>
      <c r="AD117" s="7">
        <f t="shared" si="121"/>
        <v>100</v>
      </c>
      <c r="AE117" s="7">
        <f t="shared" si="121"/>
        <v>2031</v>
      </c>
      <c r="AF117" s="7">
        <f t="shared" si="121"/>
        <v>2135</v>
      </c>
      <c r="AG117" s="7">
        <f t="shared" si="121"/>
        <v>1131</v>
      </c>
      <c r="AH117" s="7">
        <f t="shared" si="121"/>
        <v>966</v>
      </c>
      <c r="AI117" s="7">
        <f t="shared" si="121"/>
        <v>1158</v>
      </c>
      <c r="AJ117" s="7">
        <f t="shared" si="121"/>
        <v>1804</v>
      </c>
      <c r="AK117" s="7">
        <f t="shared" si="121"/>
        <v>472</v>
      </c>
      <c r="AL117" s="7">
        <f t="shared" si="121"/>
        <v>717</v>
      </c>
      <c r="AM117" s="7">
        <f t="shared" si="121"/>
        <v>2130</v>
      </c>
      <c r="AN117" s="7">
        <f t="shared" si="121"/>
        <v>1445</v>
      </c>
      <c r="AO117" s="7">
        <f t="shared" si="121"/>
        <v>1324</v>
      </c>
      <c r="AP117" s="7">
        <f t="shared" si="121"/>
        <v>2133</v>
      </c>
      <c r="AQ117" s="7">
        <f t="shared" si="121"/>
        <v>251</v>
      </c>
      <c r="AR117" s="7">
        <f t="shared" si="121"/>
        <v>1381</v>
      </c>
      <c r="AS117" s="7">
        <f t="shared" si="121"/>
        <v>361</v>
      </c>
      <c r="AT117" s="7">
        <f t="shared" si="121"/>
        <v>2382</v>
      </c>
      <c r="AU117" s="7">
        <f t="shared" si="121"/>
        <v>828</v>
      </c>
      <c r="AV117" s="7">
        <f t="shared" si="121"/>
        <v>375</v>
      </c>
      <c r="AW117" s="7">
        <f t="shared" si="121"/>
        <v>475</v>
      </c>
      <c r="AX117" s="7">
        <f t="shared" si="121"/>
        <v>861</v>
      </c>
      <c r="AY117" s="7">
        <f t="shared" si="121"/>
        <v>1192</v>
      </c>
      <c r="AZ117" s="7">
        <f t="shared" si="121"/>
        <v>578</v>
      </c>
      <c r="BA117" s="7">
        <f t="shared" si="121"/>
        <v>0</v>
      </c>
      <c r="BB117" s="7">
        <f t="shared" si="121"/>
        <v>1607</v>
      </c>
      <c r="BC117" s="7">
        <f t="shared" si="121"/>
        <v>828</v>
      </c>
      <c r="BD117" s="7">
        <f t="shared" si="121"/>
        <v>811</v>
      </c>
      <c r="BE117" s="7">
        <f t="shared" si="121"/>
        <v>638</v>
      </c>
      <c r="BF117" s="7">
        <f t="shared" si="121"/>
        <v>2045</v>
      </c>
      <c r="BG117" s="7">
        <f t="shared" si="121"/>
        <v>981</v>
      </c>
      <c r="BH117" s="7">
        <f t="shared" si="121"/>
        <v>308</v>
      </c>
      <c r="BI117" s="7">
        <f t="shared" si="121"/>
        <v>1978</v>
      </c>
      <c r="BJ117" s="7">
        <f t="shared" si="121"/>
        <v>1549</v>
      </c>
      <c r="BK117" s="7">
        <f t="shared" si="121"/>
        <v>1890</v>
      </c>
      <c r="BL117" s="7">
        <f t="shared" si="121"/>
        <v>820</v>
      </c>
    </row>
    <row r="118" ht="13.5" customHeight="1">
      <c r="A118" s="83">
        <v>45038.0</v>
      </c>
      <c r="B118" s="37" t="s">
        <v>74</v>
      </c>
      <c r="C118" s="38"/>
      <c r="D118" s="39" t="s">
        <v>47</v>
      </c>
      <c r="E118" s="40">
        <f t="shared" si="2"/>
        <v>475</v>
      </c>
      <c r="F118" s="41">
        <v>1.0</v>
      </c>
      <c r="G118" s="41">
        <v>17.0</v>
      </c>
      <c r="H118" s="42">
        <f t="shared" si="3"/>
        <v>20</v>
      </c>
      <c r="I118" s="38"/>
      <c r="J118" s="43" t="s">
        <v>41</v>
      </c>
      <c r="K118" s="40">
        <f t="shared" si="4"/>
        <v>828</v>
      </c>
      <c r="L118" s="44">
        <v>5.0</v>
      </c>
      <c r="M118" s="44">
        <v>8.0</v>
      </c>
      <c r="N118" s="42">
        <f t="shared" si="5"/>
        <v>23</v>
      </c>
      <c r="O118" s="38"/>
      <c r="P118" s="45" t="s">
        <v>72</v>
      </c>
      <c r="Q118" s="38"/>
      <c r="R118" s="45">
        <f>MIN(Rules!$E$2,(MAX(H118/N118,N118/H118)))</f>
        <v>1.15</v>
      </c>
      <c r="S118" s="45">
        <f>VLOOKUP(B118,Rules!A:B,2,FALSE)</f>
        <v>50</v>
      </c>
      <c r="T118" s="38"/>
      <c r="U118" s="46">
        <f>1/(10^(-(E118+(IF(P118="Y",Rules!$I$2,0))-K118)/Rules!$E$12)+1)</f>
        <v>0.281941883</v>
      </c>
      <c r="V118" s="47">
        <f t="shared" si="6"/>
        <v>-16</v>
      </c>
      <c r="W118" s="47">
        <f t="shared" si="7"/>
        <v>16</v>
      </c>
      <c r="X118" s="47"/>
      <c r="Y118" s="47"/>
      <c r="Z118" s="48"/>
      <c r="AA118" s="7">
        <f t="shared" ref="AA118:BL118" si="122">IF($D118=AA$1,$E118+$V118,(IF($J118=AA$1,$K118+$W118,AA117)))</f>
        <v>1542</v>
      </c>
      <c r="AB118" s="7">
        <f t="shared" si="122"/>
        <v>811</v>
      </c>
      <c r="AC118" s="7">
        <f t="shared" si="122"/>
        <v>1396</v>
      </c>
      <c r="AD118" s="7">
        <f t="shared" si="122"/>
        <v>100</v>
      </c>
      <c r="AE118" s="7">
        <f t="shared" si="122"/>
        <v>2031</v>
      </c>
      <c r="AF118" s="7">
        <f t="shared" si="122"/>
        <v>2135</v>
      </c>
      <c r="AG118" s="7">
        <f t="shared" si="122"/>
        <v>1131</v>
      </c>
      <c r="AH118" s="7">
        <f t="shared" si="122"/>
        <v>966</v>
      </c>
      <c r="AI118" s="7">
        <f t="shared" si="122"/>
        <v>1158</v>
      </c>
      <c r="AJ118" s="7">
        <f t="shared" si="122"/>
        <v>1804</v>
      </c>
      <c r="AK118" s="7">
        <f t="shared" si="122"/>
        <v>472</v>
      </c>
      <c r="AL118" s="7">
        <f t="shared" si="122"/>
        <v>717</v>
      </c>
      <c r="AM118" s="7">
        <f t="shared" si="122"/>
        <v>2130</v>
      </c>
      <c r="AN118" s="7">
        <f t="shared" si="122"/>
        <v>1445</v>
      </c>
      <c r="AO118" s="7">
        <f t="shared" si="122"/>
        <v>1324</v>
      </c>
      <c r="AP118" s="7">
        <f t="shared" si="122"/>
        <v>2133</v>
      </c>
      <c r="AQ118" s="7">
        <f t="shared" si="122"/>
        <v>251</v>
      </c>
      <c r="AR118" s="7">
        <f t="shared" si="122"/>
        <v>1381</v>
      </c>
      <c r="AS118" s="7">
        <f t="shared" si="122"/>
        <v>361</v>
      </c>
      <c r="AT118" s="7">
        <f t="shared" si="122"/>
        <v>2382</v>
      </c>
      <c r="AU118" s="7">
        <f t="shared" si="122"/>
        <v>828</v>
      </c>
      <c r="AV118" s="7">
        <f t="shared" si="122"/>
        <v>375</v>
      </c>
      <c r="AW118" s="7">
        <f t="shared" si="122"/>
        <v>459</v>
      </c>
      <c r="AX118" s="7">
        <f t="shared" si="122"/>
        <v>861</v>
      </c>
      <c r="AY118" s="7">
        <f t="shared" si="122"/>
        <v>1192</v>
      </c>
      <c r="AZ118" s="7">
        <f t="shared" si="122"/>
        <v>578</v>
      </c>
      <c r="BA118" s="7">
        <f t="shared" si="122"/>
        <v>0</v>
      </c>
      <c r="BB118" s="7">
        <f t="shared" si="122"/>
        <v>1607</v>
      </c>
      <c r="BC118" s="7">
        <f t="shared" si="122"/>
        <v>844</v>
      </c>
      <c r="BD118" s="7">
        <f t="shared" si="122"/>
        <v>811</v>
      </c>
      <c r="BE118" s="7">
        <f t="shared" si="122"/>
        <v>638</v>
      </c>
      <c r="BF118" s="7">
        <f t="shared" si="122"/>
        <v>2045</v>
      </c>
      <c r="BG118" s="7">
        <f t="shared" si="122"/>
        <v>981</v>
      </c>
      <c r="BH118" s="7">
        <f t="shared" si="122"/>
        <v>308</v>
      </c>
      <c r="BI118" s="7">
        <f t="shared" si="122"/>
        <v>1978</v>
      </c>
      <c r="BJ118" s="7">
        <f t="shared" si="122"/>
        <v>1549</v>
      </c>
      <c r="BK118" s="7">
        <f t="shared" si="122"/>
        <v>1890</v>
      </c>
      <c r="BL118" s="7">
        <f t="shared" si="122"/>
        <v>820</v>
      </c>
    </row>
    <row r="119" ht="13.5" customHeight="1">
      <c r="A119" s="83">
        <v>45038.0</v>
      </c>
      <c r="B119" s="37" t="s">
        <v>74</v>
      </c>
      <c r="C119" s="38"/>
      <c r="D119" s="39" t="s">
        <v>43</v>
      </c>
      <c r="E119" s="40">
        <f t="shared" si="2"/>
        <v>811</v>
      </c>
      <c r="F119" s="41">
        <v>1.0</v>
      </c>
      <c r="G119" s="41">
        <v>16.0</v>
      </c>
      <c r="H119" s="42">
        <f t="shared" si="3"/>
        <v>19</v>
      </c>
      <c r="I119" s="38"/>
      <c r="J119" s="43" t="s">
        <v>37</v>
      </c>
      <c r="K119" s="40">
        <f t="shared" si="4"/>
        <v>966</v>
      </c>
      <c r="L119" s="44">
        <v>3.0</v>
      </c>
      <c r="M119" s="44">
        <v>20.0</v>
      </c>
      <c r="N119" s="42">
        <f t="shared" si="5"/>
        <v>29</v>
      </c>
      <c r="O119" s="38"/>
      <c r="P119" s="45" t="s">
        <v>72</v>
      </c>
      <c r="Q119" s="38"/>
      <c r="R119" s="45">
        <f>MIN(Rules!$E$2,(MAX(H119/N119,N119/H119)))</f>
        <v>1.526315789</v>
      </c>
      <c r="S119" s="45">
        <f>VLOOKUP(B119,Rules!A:B,2,FALSE)</f>
        <v>50</v>
      </c>
      <c r="T119" s="38"/>
      <c r="U119" s="46">
        <f>1/(10^(-(E119+(IF(P119="Y",Rules!$I$2,0))-K119)/Rules!$E$12)+1)</f>
        <v>0.4942437916</v>
      </c>
      <c r="V119" s="47">
        <f t="shared" si="6"/>
        <v>-38</v>
      </c>
      <c r="W119" s="47">
        <f t="shared" si="7"/>
        <v>38</v>
      </c>
      <c r="X119" s="47"/>
      <c r="Y119" s="47"/>
      <c r="Z119" s="48"/>
      <c r="AA119" s="7">
        <f t="shared" ref="AA119:BL119" si="123">IF($D119=AA$1,$E119+$V119,(IF($J119=AA$1,$K119+$W119,AA118)))</f>
        <v>1542</v>
      </c>
      <c r="AB119" s="7">
        <f t="shared" si="123"/>
        <v>773</v>
      </c>
      <c r="AC119" s="7">
        <f t="shared" si="123"/>
        <v>1396</v>
      </c>
      <c r="AD119" s="7">
        <f t="shared" si="123"/>
        <v>100</v>
      </c>
      <c r="AE119" s="7">
        <f t="shared" si="123"/>
        <v>2031</v>
      </c>
      <c r="AF119" s="7">
        <f t="shared" si="123"/>
        <v>2135</v>
      </c>
      <c r="AG119" s="7">
        <f t="shared" si="123"/>
        <v>1131</v>
      </c>
      <c r="AH119" s="7">
        <f t="shared" si="123"/>
        <v>1004</v>
      </c>
      <c r="AI119" s="7">
        <f t="shared" si="123"/>
        <v>1158</v>
      </c>
      <c r="AJ119" s="7">
        <f t="shared" si="123"/>
        <v>1804</v>
      </c>
      <c r="AK119" s="7">
        <f t="shared" si="123"/>
        <v>472</v>
      </c>
      <c r="AL119" s="7">
        <f t="shared" si="123"/>
        <v>717</v>
      </c>
      <c r="AM119" s="7">
        <f t="shared" si="123"/>
        <v>2130</v>
      </c>
      <c r="AN119" s="7">
        <f t="shared" si="123"/>
        <v>1445</v>
      </c>
      <c r="AO119" s="7">
        <f t="shared" si="123"/>
        <v>1324</v>
      </c>
      <c r="AP119" s="7">
        <f t="shared" si="123"/>
        <v>2133</v>
      </c>
      <c r="AQ119" s="7">
        <f t="shared" si="123"/>
        <v>251</v>
      </c>
      <c r="AR119" s="7">
        <f t="shared" si="123"/>
        <v>1381</v>
      </c>
      <c r="AS119" s="7">
        <f t="shared" si="123"/>
        <v>361</v>
      </c>
      <c r="AT119" s="7">
        <f t="shared" si="123"/>
        <v>2382</v>
      </c>
      <c r="AU119" s="7">
        <f t="shared" si="123"/>
        <v>828</v>
      </c>
      <c r="AV119" s="7">
        <f t="shared" si="123"/>
        <v>375</v>
      </c>
      <c r="AW119" s="7">
        <f t="shared" si="123"/>
        <v>459</v>
      </c>
      <c r="AX119" s="7">
        <f t="shared" si="123"/>
        <v>861</v>
      </c>
      <c r="AY119" s="7">
        <f t="shared" si="123"/>
        <v>1192</v>
      </c>
      <c r="AZ119" s="7">
        <f t="shared" si="123"/>
        <v>578</v>
      </c>
      <c r="BA119" s="7">
        <f t="shared" si="123"/>
        <v>0</v>
      </c>
      <c r="BB119" s="7">
        <f t="shared" si="123"/>
        <v>1607</v>
      </c>
      <c r="BC119" s="7">
        <f t="shared" si="123"/>
        <v>844</v>
      </c>
      <c r="BD119" s="7">
        <f t="shared" si="123"/>
        <v>811</v>
      </c>
      <c r="BE119" s="7">
        <f t="shared" si="123"/>
        <v>638</v>
      </c>
      <c r="BF119" s="7">
        <f t="shared" si="123"/>
        <v>2045</v>
      </c>
      <c r="BG119" s="7">
        <f t="shared" si="123"/>
        <v>981</v>
      </c>
      <c r="BH119" s="7">
        <f t="shared" si="123"/>
        <v>308</v>
      </c>
      <c r="BI119" s="7">
        <f t="shared" si="123"/>
        <v>1978</v>
      </c>
      <c r="BJ119" s="7">
        <f t="shared" si="123"/>
        <v>1549</v>
      </c>
      <c r="BK119" s="7">
        <f t="shared" si="123"/>
        <v>1890</v>
      </c>
      <c r="BL119" s="7">
        <f t="shared" si="123"/>
        <v>820</v>
      </c>
    </row>
    <row r="120" ht="13.5" customHeight="1">
      <c r="A120" s="83">
        <v>45038.0</v>
      </c>
      <c r="B120" s="37" t="s">
        <v>74</v>
      </c>
      <c r="C120" s="38"/>
      <c r="D120" s="39" t="s">
        <v>49</v>
      </c>
      <c r="E120" s="40">
        <f t="shared" si="2"/>
        <v>100</v>
      </c>
      <c r="F120" s="41">
        <v>2.0</v>
      </c>
      <c r="G120" s="41">
        <v>16.0</v>
      </c>
      <c r="H120" s="42">
        <f t="shared" si="3"/>
        <v>22</v>
      </c>
      <c r="I120" s="38"/>
      <c r="J120" s="43" t="s">
        <v>51</v>
      </c>
      <c r="K120" s="40">
        <f t="shared" si="4"/>
        <v>578</v>
      </c>
      <c r="L120" s="44">
        <v>0.0</v>
      </c>
      <c r="M120" s="44">
        <v>19.0</v>
      </c>
      <c r="N120" s="42">
        <f t="shared" si="5"/>
        <v>19</v>
      </c>
      <c r="O120" s="38"/>
      <c r="P120" s="45" t="s">
        <v>72</v>
      </c>
      <c r="Q120" s="38"/>
      <c r="R120" s="45">
        <f>MIN(Rules!$E$2,(MAX(H120/N120,N120/H120)))</f>
        <v>1.157894737</v>
      </c>
      <c r="S120" s="45">
        <f>VLOOKUP(B120,Rules!A:B,2,FALSE)</f>
        <v>50</v>
      </c>
      <c r="T120" s="38"/>
      <c r="U120" s="46">
        <f>1/(10^(-(E120+(IF(P120="Y",Rules!$I$2,0))-K120)/Rules!$E$12)+1)</f>
        <v>0.1808653241</v>
      </c>
      <c r="V120" s="47">
        <f t="shared" si="6"/>
        <v>47</v>
      </c>
      <c r="W120" s="47">
        <f t="shared" si="7"/>
        <v>-47</v>
      </c>
      <c r="X120" s="47"/>
      <c r="Y120" s="47"/>
      <c r="Z120" s="48"/>
      <c r="AA120" s="7">
        <f t="shared" ref="AA120:BL120" si="124">IF($D120=AA$1,$E120+$V120,(IF($J120=AA$1,$K120+$W120,AA119)))</f>
        <v>1542</v>
      </c>
      <c r="AB120" s="7">
        <f t="shared" si="124"/>
        <v>773</v>
      </c>
      <c r="AC120" s="7">
        <f t="shared" si="124"/>
        <v>1396</v>
      </c>
      <c r="AD120" s="7">
        <f t="shared" si="124"/>
        <v>147</v>
      </c>
      <c r="AE120" s="7">
        <f t="shared" si="124"/>
        <v>2031</v>
      </c>
      <c r="AF120" s="7">
        <f t="shared" si="124"/>
        <v>2135</v>
      </c>
      <c r="AG120" s="7">
        <f t="shared" si="124"/>
        <v>1131</v>
      </c>
      <c r="AH120" s="7">
        <f t="shared" si="124"/>
        <v>1004</v>
      </c>
      <c r="AI120" s="7">
        <f t="shared" si="124"/>
        <v>1158</v>
      </c>
      <c r="AJ120" s="7">
        <f t="shared" si="124"/>
        <v>1804</v>
      </c>
      <c r="AK120" s="7">
        <f t="shared" si="124"/>
        <v>472</v>
      </c>
      <c r="AL120" s="7">
        <f t="shared" si="124"/>
        <v>717</v>
      </c>
      <c r="AM120" s="7">
        <f t="shared" si="124"/>
        <v>2130</v>
      </c>
      <c r="AN120" s="7">
        <f t="shared" si="124"/>
        <v>1445</v>
      </c>
      <c r="AO120" s="7">
        <f t="shared" si="124"/>
        <v>1324</v>
      </c>
      <c r="AP120" s="7">
        <f t="shared" si="124"/>
        <v>2133</v>
      </c>
      <c r="AQ120" s="7">
        <f t="shared" si="124"/>
        <v>251</v>
      </c>
      <c r="AR120" s="7">
        <f t="shared" si="124"/>
        <v>1381</v>
      </c>
      <c r="AS120" s="7">
        <f t="shared" si="124"/>
        <v>361</v>
      </c>
      <c r="AT120" s="7">
        <f t="shared" si="124"/>
        <v>2382</v>
      </c>
      <c r="AU120" s="7">
        <f t="shared" si="124"/>
        <v>828</v>
      </c>
      <c r="AV120" s="7">
        <f t="shared" si="124"/>
        <v>375</v>
      </c>
      <c r="AW120" s="7">
        <f t="shared" si="124"/>
        <v>459</v>
      </c>
      <c r="AX120" s="7">
        <f t="shared" si="124"/>
        <v>861</v>
      </c>
      <c r="AY120" s="7">
        <f t="shared" si="124"/>
        <v>1192</v>
      </c>
      <c r="AZ120" s="7">
        <f t="shared" si="124"/>
        <v>531</v>
      </c>
      <c r="BA120" s="7">
        <f t="shared" si="124"/>
        <v>0</v>
      </c>
      <c r="BB120" s="7">
        <f t="shared" si="124"/>
        <v>1607</v>
      </c>
      <c r="BC120" s="7">
        <f t="shared" si="124"/>
        <v>844</v>
      </c>
      <c r="BD120" s="7">
        <f t="shared" si="124"/>
        <v>811</v>
      </c>
      <c r="BE120" s="7">
        <f t="shared" si="124"/>
        <v>638</v>
      </c>
      <c r="BF120" s="7">
        <f t="shared" si="124"/>
        <v>2045</v>
      </c>
      <c r="BG120" s="7">
        <f t="shared" si="124"/>
        <v>981</v>
      </c>
      <c r="BH120" s="7">
        <f t="shared" si="124"/>
        <v>308</v>
      </c>
      <c r="BI120" s="7">
        <f t="shared" si="124"/>
        <v>1978</v>
      </c>
      <c r="BJ120" s="7">
        <f t="shared" si="124"/>
        <v>1549</v>
      </c>
      <c r="BK120" s="7">
        <f t="shared" si="124"/>
        <v>1890</v>
      </c>
      <c r="BL120" s="7">
        <f t="shared" si="124"/>
        <v>820</v>
      </c>
    </row>
    <row r="121" ht="13.5" customHeight="1">
      <c r="A121" s="83">
        <v>45038.0</v>
      </c>
      <c r="B121" s="37" t="s">
        <v>74</v>
      </c>
      <c r="C121" s="38"/>
      <c r="D121" s="39" t="s">
        <v>52</v>
      </c>
      <c r="E121" s="40">
        <f t="shared" si="2"/>
        <v>361</v>
      </c>
      <c r="F121" s="41">
        <v>1.0</v>
      </c>
      <c r="G121" s="41">
        <v>15.0</v>
      </c>
      <c r="H121" s="42">
        <f t="shared" si="3"/>
        <v>18</v>
      </c>
      <c r="I121" s="38"/>
      <c r="J121" s="43" t="s">
        <v>54</v>
      </c>
      <c r="K121" s="40">
        <f t="shared" si="4"/>
        <v>251</v>
      </c>
      <c r="L121" s="44">
        <v>4.0</v>
      </c>
      <c r="M121" s="44">
        <v>15.0</v>
      </c>
      <c r="N121" s="42">
        <f t="shared" si="5"/>
        <v>27</v>
      </c>
      <c r="O121" s="38"/>
      <c r="P121" s="45" t="s">
        <v>72</v>
      </c>
      <c r="Q121" s="38"/>
      <c r="R121" s="45">
        <f>MIN(Rules!$E$2,(MAX(H121/N121,N121/H121)))</f>
        <v>1.5</v>
      </c>
      <c r="S121" s="45">
        <f>VLOOKUP(B121,Rules!A:B,2,FALSE)</f>
        <v>50</v>
      </c>
      <c r="T121" s="38"/>
      <c r="U121" s="46">
        <f>1/(10^(-(E121+(IF(P121="Y",Rules!$I$2,0))-K121)/Rules!$E$12)+1)</f>
        <v>0.7680520032</v>
      </c>
      <c r="V121" s="47">
        <f t="shared" si="6"/>
        <v>-58</v>
      </c>
      <c r="W121" s="47">
        <f t="shared" si="7"/>
        <v>58</v>
      </c>
      <c r="X121" s="47"/>
      <c r="Y121" s="47"/>
      <c r="Z121" s="48"/>
      <c r="AA121" s="7">
        <f t="shared" ref="AA121:BL121" si="125">IF($D121=AA$1,$E121+$V121,(IF($J121=AA$1,$K121+$W121,AA120)))</f>
        <v>1542</v>
      </c>
      <c r="AB121" s="7">
        <f t="shared" si="125"/>
        <v>773</v>
      </c>
      <c r="AC121" s="7">
        <f t="shared" si="125"/>
        <v>1396</v>
      </c>
      <c r="AD121" s="7">
        <f t="shared" si="125"/>
        <v>147</v>
      </c>
      <c r="AE121" s="7">
        <f t="shared" si="125"/>
        <v>2031</v>
      </c>
      <c r="AF121" s="7">
        <f t="shared" si="125"/>
        <v>2135</v>
      </c>
      <c r="AG121" s="7">
        <f t="shared" si="125"/>
        <v>1131</v>
      </c>
      <c r="AH121" s="7">
        <f t="shared" si="125"/>
        <v>1004</v>
      </c>
      <c r="AI121" s="7">
        <f t="shared" si="125"/>
        <v>1158</v>
      </c>
      <c r="AJ121" s="7">
        <f t="shared" si="125"/>
        <v>1804</v>
      </c>
      <c r="AK121" s="7">
        <f t="shared" si="125"/>
        <v>472</v>
      </c>
      <c r="AL121" s="7">
        <f t="shared" si="125"/>
        <v>717</v>
      </c>
      <c r="AM121" s="7">
        <f t="shared" si="125"/>
        <v>2130</v>
      </c>
      <c r="AN121" s="7">
        <f t="shared" si="125"/>
        <v>1445</v>
      </c>
      <c r="AO121" s="7">
        <f t="shared" si="125"/>
        <v>1324</v>
      </c>
      <c r="AP121" s="7">
        <f t="shared" si="125"/>
        <v>2133</v>
      </c>
      <c r="AQ121" s="7">
        <f t="shared" si="125"/>
        <v>309</v>
      </c>
      <c r="AR121" s="7">
        <f t="shared" si="125"/>
        <v>1381</v>
      </c>
      <c r="AS121" s="7">
        <f t="shared" si="125"/>
        <v>303</v>
      </c>
      <c r="AT121" s="7">
        <f t="shared" si="125"/>
        <v>2382</v>
      </c>
      <c r="AU121" s="7">
        <f t="shared" si="125"/>
        <v>828</v>
      </c>
      <c r="AV121" s="7">
        <f t="shared" si="125"/>
        <v>375</v>
      </c>
      <c r="AW121" s="7">
        <f t="shared" si="125"/>
        <v>459</v>
      </c>
      <c r="AX121" s="7">
        <f t="shared" si="125"/>
        <v>861</v>
      </c>
      <c r="AY121" s="7">
        <f t="shared" si="125"/>
        <v>1192</v>
      </c>
      <c r="AZ121" s="7">
        <f t="shared" si="125"/>
        <v>531</v>
      </c>
      <c r="BA121" s="7">
        <f t="shared" si="125"/>
        <v>0</v>
      </c>
      <c r="BB121" s="7">
        <f t="shared" si="125"/>
        <v>1607</v>
      </c>
      <c r="BC121" s="7">
        <f t="shared" si="125"/>
        <v>844</v>
      </c>
      <c r="BD121" s="7">
        <f t="shared" si="125"/>
        <v>811</v>
      </c>
      <c r="BE121" s="7">
        <f t="shared" si="125"/>
        <v>638</v>
      </c>
      <c r="BF121" s="7">
        <f t="shared" si="125"/>
        <v>2045</v>
      </c>
      <c r="BG121" s="7">
        <f t="shared" si="125"/>
        <v>981</v>
      </c>
      <c r="BH121" s="7">
        <f t="shared" si="125"/>
        <v>308</v>
      </c>
      <c r="BI121" s="7">
        <f t="shared" si="125"/>
        <v>1978</v>
      </c>
      <c r="BJ121" s="7">
        <f t="shared" si="125"/>
        <v>1549</v>
      </c>
      <c r="BK121" s="7">
        <f t="shared" si="125"/>
        <v>1890</v>
      </c>
      <c r="BL121" s="7">
        <f t="shared" si="125"/>
        <v>820</v>
      </c>
    </row>
    <row r="122" ht="13.5" customHeight="1">
      <c r="A122" s="83">
        <v>45039.0</v>
      </c>
      <c r="B122" s="37" t="s">
        <v>75</v>
      </c>
      <c r="C122" s="38"/>
      <c r="D122" s="39" t="s">
        <v>21</v>
      </c>
      <c r="E122" s="40">
        <f t="shared" si="2"/>
        <v>2031</v>
      </c>
      <c r="F122" s="41">
        <v>3.0</v>
      </c>
      <c r="G122" s="41">
        <v>23.0</v>
      </c>
      <c r="H122" s="42">
        <f t="shared" si="3"/>
        <v>32</v>
      </c>
      <c r="I122" s="38"/>
      <c r="J122" s="43" t="s">
        <v>18</v>
      </c>
      <c r="K122" s="40">
        <f t="shared" si="4"/>
        <v>2045</v>
      </c>
      <c r="L122" s="44">
        <v>5.0</v>
      </c>
      <c r="M122" s="44">
        <v>22.0</v>
      </c>
      <c r="N122" s="42">
        <f t="shared" si="5"/>
        <v>37</v>
      </c>
      <c r="O122" s="38"/>
      <c r="P122" s="45" t="s">
        <v>72</v>
      </c>
      <c r="Q122" s="38"/>
      <c r="R122" s="45">
        <f>MIN(Rules!$E$2,(MAX(H122/N122,N122/H122)))</f>
        <v>1.15625</v>
      </c>
      <c r="S122" s="45">
        <f>VLOOKUP(B122,Rules!A:B,2,FALSE)</f>
        <v>60</v>
      </c>
      <c r="T122" s="38"/>
      <c r="U122" s="46">
        <f>1/(10^(-(E122+(IF(P122="Y",Rules!$I$2,0))-K122)/Rules!$E$12)+1)</f>
        <v>0.6516507398</v>
      </c>
      <c r="V122" s="47">
        <f t="shared" si="6"/>
        <v>-45</v>
      </c>
      <c r="W122" s="47">
        <f t="shared" si="7"/>
        <v>45</v>
      </c>
      <c r="X122" s="47"/>
      <c r="Y122" s="47"/>
      <c r="Z122" s="48"/>
      <c r="AA122" s="7">
        <f t="shared" ref="AA122:BL122" si="126">IF($D122=AA$1,$E122+$V122,(IF($J122=AA$1,$K122+$W122,AA121)))</f>
        <v>1542</v>
      </c>
      <c r="AB122" s="7">
        <f t="shared" si="126"/>
        <v>773</v>
      </c>
      <c r="AC122" s="7">
        <f t="shared" si="126"/>
        <v>1396</v>
      </c>
      <c r="AD122" s="7">
        <f t="shared" si="126"/>
        <v>147</v>
      </c>
      <c r="AE122" s="7">
        <f t="shared" si="126"/>
        <v>1986</v>
      </c>
      <c r="AF122" s="7">
        <f t="shared" si="126"/>
        <v>2135</v>
      </c>
      <c r="AG122" s="7">
        <f t="shared" si="126"/>
        <v>1131</v>
      </c>
      <c r="AH122" s="7">
        <f t="shared" si="126"/>
        <v>1004</v>
      </c>
      <c r="AI122" s="7">
        <f t="shared" si="126"/>
        <v>1158</v>
      </c>
      <c r="AJ122" s="7">
        <f t="shared" si="126"/>
        <v>1804</v>
      </c>
      <c r="AK122" s="7">
        <f t="shared" si="126"/>
        <v>472</v>
      </c>
      <c r="AL122" s="7">
        <f t="shared" si="126"/>
        <v>717</v>
      </c>
      <c r="AM122" s="7">
        <f t="shared" si="126"/>
        <v>2130</v>
      </c>
      <c r="AN122" s="7">
        <f t="shared" si="126"/>
        <v>1445</v>
      </c>
      <c r="AO122" s="7">
        <f t="shared" si="126"/>
        <v>1324</v>
      </c>
      <c r="AP122" s="7">
        <f t="shared" si="126"/>
        <v>2133</v>
      </c>
      <c r="AQ122" s="7">
        <f t="shared" si="126"/>
        <v>309</v>
      </c>
      <c r="AR122" s="7">
        <f t="shared" si="126"/>
        <v>1381</v>
      </c>
      <c r="AS122" s="7">
        <f t="shared" si="126"/>
        <v>303</v>
      </c>
      <c r="AT122" s="7">
        <f t="shared" si="126"/>
        <v>2382</v>
      </c>
      <c r="AU122" s="7">
        <f t="shared" si="126"/>
        <v>828</v>
      </c>
      <c r="AV122" s="7">
        <f t="shared" si="126"/>
        <v>375</v>
      </c>
      <c r="AW122" s="7">
        <f t="shared" si="126"/>
        <v>459</v>
      </c>
      <c r="AX122" s="7">
        <f t="shared" si="126"/>
        <v>861</v>
      </c>
      <c r="AY122" s="7">
        <f t="shared" si="126"/>
        <v>1192</v>
      </c>
      <c r="AZ122" s="7">
        <f t="shared" si="126"/>
        <v>531</v>
      </c>
      <c r="BA122" s="7">
        <f t="shared" si="126"/>
        <v>0</v>
      </c>
      <c r="BB122" s="7">
        <f t="shared" si="126"/>
        <v>1607</v>
      </c>
      <c r="BC122" s="7">
        <f t="shared" si="126"/>
        <v>844</v>
      </c>
      <c r="BD122" s="7">
        <f t="shared" si="126"/>
        <v>811</v>
      </c>
      <c r="BE122" s="7">
        <f t="shared" si="126"/>
        <v>638</v>
      </c>
      <c r="BF122" s="7">
        <f t="shared" si="126"/>
        <v>2090</v>
      </c>
      <c r="BG122" s="7">
        <f t="shared" si="126"/>
        <v>981</v>
      </c>
      <c r="BH122" s="7">
        <f t="shared" si="126"/>
        <v>308</v>
      </c>
      <c r="BI122" s="7">
        <f t="shared" si="126"/>
        <v>1978</v>
      </c>
      <c r="BJ122" s="7">
        <f t="shared" si="126"/>
        <v>1549</v>
      </c>
      <c r="BK122" s="7">
        <f t="shared" si="126"/>
        <v>1890</v>
      </c>
      <c r="BL122" s="7">
        <f t="shared" si="126"/>
        <v>820</v>
      </c>
    </row>
    <row r="123" ht="13.5" customHeight="1">
      <c r="A123" s="83">
        <v>45039.0</v>
      </c>
      <c r="B123" s="37" t="s">
        <v>75</v>
      </c>
      <c r="C123" s="38"/>
      <c r="D123" s="39" t="s">
        <v>25</v>
      </c>
      <c r="E123" s="40">
        <f t="shared" si="2"/>
        <v>1978</v>
      </c>
      <c r="F123" s="41">
        <v>0.0</v>
      </c>
      <c r="G123" s="41">
        <v>19.0</v>
      </c>
      <c r="H123" s="42">
        <f t="shared" si="3"/>
        <v>19</v>
      </c>
      <c r="I123" s="38"/>
      <c r="J123" s="43" t="s">
        <v>20</v>
      </c>
      <c r="K123" s="40">
        <f t="shared" si="4"/>
        <v>2382</v>
      </c>
      <c r="L123" s="44">
        <v>1.0</v>
      </c>
      <c r="M123" s="44">
        <v>18.0</v>
      </c>
      <c r="N123" s="42">
        <f t="shared" si="5"/>
        <v>21</v>
      </c>
      <c r="O123" s="38"/>
      <c r="P123" s="49" t="s">
        <v>73</v>
      </c>
      <c r="Q123" s="38"/>
      <c r="R123" s="45">
        <f>MIN(Rules!$E$2,(MAX(H123/N123,N123/H123)))</f>
        <v>1.105263158</v>
      </c>
      <c r="S123" s="45">
        <f>VLOOKUP(B123,Rules!A:B,2,FALSE)</f>
        <v>60</v>
      </c>
      <c r="T123" s="38"/>
      <c r="U123" s="46">
        <f>1/(10^(-(E123+(IF(P123="Y",Rules!$I$2,0))-K123)/Rules!$E$12)+1)</f>
        <v>0.1346460937</v>
      </c>
      <c r="V123" s="47">
        <f t="shared" si="6"/>
        <v>-9</v>
      </c>
      <c r="W123" s="47">
        <f t="shared" si="7"/>
        <v>9</v>
      </c>
      <c r="X123" s="47"/>
      <c r="Y123" s="47"/>
      <c r="Z123" s="48"/>
      <c r="AA123" s="7">
        <f t="shared" ref="AA123:BL123" si="127">IF($D123=AA$1,$E123+$V123,(IF($J123=AA$1,$K123+$W123,AA122)))</f>
        <v>1542</v>
      </c>
      <c r="AB123" s="7">
        <f t="shared" si="127"/>
        <v>773</v>
      </c>
      <c r="AC123" s="7">
        <f t="shared" si="127"/>
        <v>1396</v>
      </c>
      <c r="AD123" s="7">
        <f t="shared" si="127"/>
        <v>147</v>
      </c>
      <c r="AE123" s="7">
        <f t="shared" si="127"/>
        <v>1986</v>
      </c>
      <c r="AF123" s="7">
        <f t="shared" si="127"/>
        <v>2135</v>
      </c>
      <c r="AG123" s="7">
        <f t="shared" si="127"/>
        <v>1131</v>
      </c>
      <c r="AH123" s="7">
        <f t="shared" si="127"/>
        <v>1004</v>
      </c>
      <c r="AI123" s="7">
        <f t="shared" si="127"/>
        <v>1158</v>
      </c>
      <c r="AJ123" s="7">
        <f t="shared" si="127"/>
        <v>1804</v>
      </c>
      <c r="AK123" s="7">
        <f t="shared" si="127"/>
        <v>472</v>
      </c>
      <c r="AL123" s="7">
        <f t="shared" si="127"/>
        <v>717</v>
      </c>
      <c r="AM123" s="7">
        <f t="shared" si="127"/>
        <v>2130</v>
      </c>
      <c r="AN123" s="7">
        <f t="shared" si="127"/>
        <v>1445</v>
      </c>
      <c r="AO123" s="7">
        <f t="shared" si="127"/>
        <v>1324</v>
      </c>
      <c r="AP123" s="7">
        <f t="shared" si="127"/>
        <v>2133</v>
      </c>
      <c r="AQ123" s="7">
        <f t="shared" si="127"/>
        <v>309</v>
      </c>
      <c r="AR123" s="7">
        <f t="shared" si="127"/>
        <v>1381</v>
      </c>
      <c r="AS123" s="7">
        <f t="shared" si="127"/>
        <v>303</v>
      </c>
      <c r="AT123" s="7">
        <f t="shared" si="127"/>
        <v>2391</v>
      </c>
      <c r="AU123" s="7">
        <f t="shared" si="127"/>
        <v>828</v>
      </c>
      <c r="AV123" s="7">
        <f t="shared" si="127"/>
        <v>375</v>
      </c>
      <c r="AW123" s="7">
        <f t="shared" si="127"/>
        <v>459</v>
      </c>
      <c r="AX123" s="7">
        <f t="shared" si="127"/>
        <v>861</v>
      </c>
      <c r="AY123" s="7">
        <f t="shared" si="127"/>
        <v>1192</v>
      </c>
      <c r="AZ123" s="7">
        <f t="shared" si="127"/>
        <v>531</v>
      </c>
      <c r="BA123" s="7">
        <f t="shared" si="127"/>
        <v>0</v>
      </c>
      <c r="BB123" s="7">
        <f t="shared" si="127"/>
        <v>1607</v>
      </c>
      <c r="BC123" s="7">
        <f t="shared" si="127"/>
        <v>844</v>
      </c>
      <c r="BD123" s="7">
        <f t="shared" si="127"/>
        <v>811</v>
      </c>
      <c r="BE123" s="7">
        <f t="shared" si="127"/>
        <v>638</v>
      </c>
      <c r="BF123" s="7">
        <f t="shared" si="127"/>
        <v>2090</v>
      </c>
      <c r="BG123" s="7">
        <f t="shared" si="127"/>
        <v>981</v>
      </c>
      <c r="BH123" s="7">
        <f t="shared" si="127"/>
        <v>308</v>
      </c>
      <c r="BI123" s="7">
        <f t="shared" si="127"/>
        <v>1969</v>
      </c>
      <c r="BJ123" s="7">
        <f t="shared" si="127"/>
        <v>1549</v>
      </c>
      <c r="BK123" s="7">
        <f t="shared" si="127"/>
        <v>1890</v>
      </c>
      <c r="BL123" s="7">
        <f t="shared" si="127"/>
        <v>820</v>
      </c>
    </row>
    <row r="124" ht="13.5" customHeight="1">
      <c r="A124" s="83">
        <v>45039.0</v>
      </c>
      <c r="B124" s="37" t="s">
        <v>74</v>
      </c>
      <c r="C124" s="38"/>
      <c r="D124" s="39" t="s">
        <v>35</v>
      </c>
      <c r="E124" s="40">
        <f t="shared" si="2"/>
        <v>1131</v>
      </c>
      <c r="F124" s="41">
        <v>4.0</v>
      </c>
      <c r="G124" s="41">
        <v>27.0</v>
      </c>
      <c r="H124" s="42">
        <f t="shared" si="3"/>
        <v>39</v>
      </c>
      <c r="I124" s="38"/>
      <c r="J124" s="43" t="s">
        <v>44</v>
      </c>
      <c r="K124" s="40">
        <f t="shared" si="4"/>
        <v>811</v>
      </c>
      <c r="L124" s="44">
        <v>2.0</v>
      </c>
      <c r="M124" s="44">
        <v>13.0</v>
      </c>
      <c r="N124" s="42">
        <f t="shared" si="5"/>
        <v>19</v>
      </c>
      <c r="O124" s="38"/>
      <c r="P124" s="45" t="s">
        <v>72</v>
      </c>
      <c r="Q124" s="38"/>
      <c r="R124" s="45">
        <f>MIN(Rules!$E$2,(MAX(H124/N124,N124/H124)))</f>
        <v>2</v>
      </c>
      <c r="S124" s="45">
        <f>VLOOKUP(B124,Rules!A:B,2,FALSE)</f>
        <v>50</v>
      </c>
      <c r="T124" s="38"/>
      <c r="U124" s="46">
        <f>1/(10^(-(E124+(IF(P124="Y",Rules!$I$2,0))-K124)/Rules!$E$12)+1)</f>
        <v>0.8970095264</v>
      </c>
      <c r="V124" s="47">
        <f t="shared" si="6"/>
        <v>10</v>
      </c>
      <c r="W124" s="47">
        <f t="shared" si="7"/>
        <v>-10</v>
      </c>
      <c r="X124" s="47"/>
      <c r="Y124" s="47"/>
      <c r="Z124" s="48"/>
      <c r="AA124" s="7">
        <f t="shared" ref="AA124:BL124" si="128">IF($D124=AA$1,$E124+$V124,(IF($J124=AA$1,$K124+$W124,AA123)))</f>
        <v>1542</v>
      </c>
      <c r="AB124" s="7">
        <f t="shared" si="128"/>
        <v>773</v>
      </c>
      <c r="AC124" s="7">
        <f t="shared" si="128"/>
        <v>1396</v>
      </c>
      <c r="AD124" s="7">
        <f t="shared" si="128"/>
        <v>147</v>
      </c>
      <c r="AE124" s="7">
        <f t="shared" si="128"/>
        <v>1986</v>
      </c>
      <c r="AF124" s="7">
        <f t="shared" si="128"/>
        <v>2135</v>
      </c>
      <c r="AG124" s="7">
        <f t="shared" si="128"/>
        <v>1141</v>
      </c>
      <c r="AH124" s="7">
        <f t="shared" si="128"/>
        <v>1004</v>
      </c>
      <c r="AI124" s="7">
        <f t="shared" si="128"/>
        <v>1158</v>
      </c>
      <c r="AJ124" s="7">
        <f t="shared" si="128"/>
        <v>1804</v>
      </c>
      <c r="AK124" s="7">
        <f t="shared" si="128"/>
        <v>472</v>
      </c>
      <c r="AL124" s="7">
        <f t="shared" si="128"/>
        <v>717</v>
      </c>
      <c r="AM124" s="7">
        <f t="shared" si="128"/>
        <v>2130</v>
      </c>
      <c r="AN124" s="7">
        <f t="shared" si="128"/>
        <v>1445</v>
      </c>
      <c r="AO124" s="7">
        <f t="shared" si="128"/>
        <v>1324</v>
      </c>
      <c r="AP124" s="7">
        <f t="shared" si="128"/>
        <v>2133</v>
      </c>
      <c r="AQ124" s="7">
        <f t="shared" si="128"/>
        <v>309</v>
      </c>
      <c r="AR124" s="7">
        <f t="shared" si="128"/>
        <v>1381</v>
      </c>
      <c r="AS124" s="7">
        <f t="shared" si="128"/>
        <v>303</v>
      </c>
      <c r="AT124" s="7">
        <f t="shared" si="128"/>
        <v>2391</v>
      </c>
      <c r="AU124" s="7">
        <f t="shared" si="128"/>
        <v>828</v>
      </c>
      <c r="AV124" s="7">
        <f t="shared" si="128"/>
        <v>375</v>
      </c>
      <c r="AW124" s="7">
        <f t="shared" si="128"/>
        <v>459</v>
      </c>
      <c r="AX124" s="7">
        <f t="shared" si="128"/>
        <v>861</v>
      </c>
      <c r="AY124" s="7">
        <f t="shared" si="128"/>
        <v>1192</v>
      </c>
      <c r="AZ124" s="7">
        <f t="shared" si="128"/>
        <v>531</v>
      </c>
      <c r="BA124" s="7">
        <f t="shared" si="128"/>
        <v>0</v>
      </c>
      <c r="BB124" s="7">
        <f t="shared" si="128"/>
        <v>1607</v>
      </c>
      <c r="BC124" s="7">
        <f t="shared" si="128"/>
        <v>844</v>
      </c>
      <c r="BD124" s="7">
        <f t="shared" si="128"/>
        <v>801</v>
      </c>
      <c r="BE124" s="7">
        <f t="shared" si="128"/>
        <v>638</v>
      </c>
      <c r="BF124" s="7">
        <f t="shared" si="128"/>
        <v>2090</v>
      </c>
      <c r="BG124" s="7">
        <f t="shared" si="128"/>
        <v>981</v>
      </c>
      <c r="BH124" s="7">
        <f t="shared" si="128"/>
        <v>308</v>
      </c>
      <c r="BI124" s="7">
        <f t="shared" si="128"/>
        <v>1969</v>
      </c>
      <c r="BJ124" s="7">
        <f t="shared" si="128"/>
        <v>1549</v>
      </c>
      <c r="BK124" s="7">
        <f t="shared" si="128"/>
        <v>1890</v>
      </c>
      <c r="BL124" s="7">
        <f t="shared" si="128"/>
        <v>820</v>
      </c>
    </row>
    <row r="125" ht="13.5" customHeight="1">
      <c r="A125" s="83">
        <v>45039.0</v>
      </c>
      <c r="B125" s="37" t="s">
        <v>74</v>
      </c>
      <c r="C125" s="38"/>
      <c r="D125" s="39" t="s">
        <v>36</v>
      </c>
      <c r="E125" s="40">
        <f t="shared" si="2"/>
        <v>828</v>
      </c>
      <c r="F125" s="41">
        <v>4.0</v>
      </c>
      <c r="G125" s="41">
        <v>17.0</v>
      </c>
      <c r="H125" s="42">
        <f t="shared" si="3"/>
        <v>29</v>
      </c>
      <c r="I125" s="38"/>
      <c r="J125" s="43" t="s">
        <v>38</v>
      </c>
      <c r="K125" s="40">
        <f t="shared" si="4"/>
        <v>1192</v>
      </c>
      <c r="L125" s="44">
        <v>1.0</v>
      </c>
      <c r="M125" s="44">
        <v>24.0</v>
      </c>
      <c r="N125" s="42">
        <f t="shared" si="5"/>
        <v>27</v>
      </c>
      <c r="O125" s="38"/>
      <c r="P125" s="45" t="s">
        <v>72</v>
      </c>
      <c r="Q125" s="38"/>
      <c r="R125" s="45">
        <f>MIN(Rules!$E$2,(MAX(H125/N125,N125/H125)))</f>
        <v>1.074074074</v>
      </c>
      <c r="S125" s="45">
        <f>VLOOKUP(B125,Rules!A:B,2,FALSE)</f>
        <v>50</v>
      </c>
      <c r="T125" s="38"/>
      <c r="U125" s="46">
        <f>1/(10^(-(E125+(IF(P125="Y",Rules!$I$2,0))-K125)/Rules!$E$12)+1)</f>
        <v>0.271800557</v>
      </c>
      <c r="V125" s="47">
        <f t="shared" si="6"/>
        <v>39</v>
      </c>
      <c r="W125" s="47">
        <f t="shared" si="7"/>
        <v>-39</v>
      </c>
      <c r="X125" s="47"/>
      <c r="Y125" s="47"/>
      <c r="Z125" s="48"/>
      <c r="AA125" s="7">
        <f t="shared" ref="AA125:BL125" si="129">IF($D125=AA$1,$E125+$V125,(IF($J125=AA$1,$K125+$W125,AA124)))</f>
        <v>1542</v>
      </c>
      <c r="AB125" s="7">
        <f t="shared" si="129"/>
        <v>773</v>
      </c>
      <c r="AC125" s="7">
        <f t="shared" si="129"/>
        <v>1396</v>
      </c>
      <c r="AD125" s="7">
        <f t="shared" si="129"/>
        <v>147</v>
      </c>
      <c r="AE125" s="7">
        <f t="shared" si="129"/>
        <v>1986</v>
      </c>
      <c r="AF125" s="7">
        <f t="shared" si="129"/>
        <v>2135</v>
      </c>
      <c r="AG125" s="7">
        <f t="shared" si="129"/>
        <v>1141</v>
      </c>
      <c r="AH125" s="7">
        <f t="shared" si="129"/>
        <v>1004</v>
      </c>
      <c r="AI125" s="7">
        <f t="shared" si="129"/>
        <v>1158</v>
      </c>
      <c r="AJ125" s="7">
        <f t="shared" si="129"/>
        <v>1804</v>
      </c>
      <c r="AK125" s="7">
        <f t="shared" si="129"/>
        <v>472</v>
      </c>
      <c r="AL125" s="7">
        <f t="shared" si="129"/>
        <v>717</v>
      </c>
      <c r="AM125" s="7">
        <f t="shared" si="129"/>
        <v>2130</v>
      </c>
      <c r="AN125" s="7">
        <f t="shared" si="129"/>
        <v>1445</v>
      </c>
      <c r="AO125" s="7">
        <f t="shared" si="129"/>
        <v>1324</v>
      </c>
      <c r="AP125" s="7">
        <f t="shared" si="129"/>
        <v>2133</v>
      </c>
      <c r="AQ125" s="7">
        <f t="shared" si="129"/>
        <v>309</v>
      </c>
      <c r="AR125" s="7">
        <f t="shared" si="129"/>
        <v>1381</v>
      </c>
      <c r="AS125" s="7">
        <f t="shared" si="129"/>
        <v>303</v>
      </c>
      <c r="AT125" s="7">
        <f t="shared" si="129"/>
        <v>2391</v>
      </c>
      <c r="AU125" s="7">
        <f t="shared" si="129"/>
        <v>867</v>
      </c>
      <c r="AV125" s="7">
        <f t="shared" si="129"/>
        <v>375</v>
      </c>
      <c r="AW125" s="7">
        <f t="shared" si="129"/>
        <v>459</v>
      </c>
      <c r="AX125" s="7">
        <f t="shared" si="129"/>
        <v>861</v>
      </c>
      <c r="AY125" s="7">
        <f t="shared" si="129"/>
        <v>1153</v>
      </c>
      <c r="AZ125" s="7">
        <f t="shared" si="129"/>
        <v>531</v>
      </c>
      <c r="BA125" s="7">
        <f t="shared" si="129"/>
        <v>0</v>
      </c>
      <c r="BB125" s="7">
        <f t="shared" si="129"/>
        <v>1607</v>
      </c>
      <c r="BC125" s="7">
        <f t="shared" si="129"/>
        <v>844</v>
      </c>
      <c r="BD125" s="7">
        <f t="shared" si="129"/>
        <v>801</v>
      </c>
      <c r="BE125" s="7">
        <f t="shared" si="129"/>
        <v>638</v>
      </c>
      <c r="BF125" s="7">
        <f t="shared" si="129"/>
        <v>2090</v>
      </c>
      <c r="BG125" s="7">
        <f t="shared" si="129"/>
        <v>981</v>
      </c>
      <c r="BH125" s="7">
        <f t="shared" si="129"/>
        <v>308</v>
      </c>
      <c r="BI125" s="7">
        <f t="shared" si="129"/>
        <v>1969</v>
      </c>
      <c r="BJ125" s="7">
        <f t="shared" si="129"/>
        <v>1549</v>
      </c>
      <c r="BK125" s="7">
        <f t="shared" si="129"/>
        <v>1890</v>
      </c>
      <c r="BL125" s="7">
        <f t="shared" si="129"/>
        <v>820</v>
      </c>
    </row>
    <row r="126" ht="13.5" customHeight="1">
      <c r="A126" s="83">
        <v>45039.0</v>
      </c>
      <c r="B126" s="37" t="s">
        <v>74</v>
      </c>
      <c r="C126" s="38"/>
      <c r="D126" s="39" t="s">
        <v>50</v>
      </c>
      <c r="E126" s="40">
        <f t="shared" si="2"/>
        <v>375</v>
      </c>
      <c r="F126" s="41">
        <v>2.0</v>
      </c>
      <c r="G126" s="41">
        <v>23.0</v>
      </c>
      <c r="H126" s="42">
        <f t="shared" si="3"/>
        <v>29</v>
      </c>
      <c r="I126" s="38"/>
      <c r="J126" s="43" t="s">
        <v>53</v>
      </c>
      <c r="K126" s="40">
        <f t="shared" si="4"/>
        <v>308</v>
      </c>
      <c r="L126" s="44">
        <v>1.0</v>
      </c>
      <c r="M126" s="44">
        <v>9.0</v>
      </c>
      <c r="N126" s="42">
        <f t="shared" si="5"/>
        <v>12</v>
      </c>
      <c r="O126" s="38"/>
      <c r="P126" s="45" t="s">
        <v>72</v>
      </c>
      <c r="Q126" s="38"/>
      <c r="R126" s="45">
        <f>MIN(Rules!$E$2,(MAX(H126/N126,N126/H126)))</f>
        <v>2</v>
      </c>
      <c r="S126" s="45">
        <f>VLOOKUP(B126,Rules!A:B,2,FALSE)</f>
        <v>50</v>
      </c>
      <c r="T126" s="38"/>
      <c r="U126" s="46">
        <f>1/(10^(-(E126+(IF(P126="Y",Rules!$I$2,0))-K126)/Rules!$E$12)+1)</f>
        <v>0.7309252412</v>
      </c>
      <c r="V126" s="47">
        <f t="shared" si="6"/>
        <v>27</v>
      </c>
      <c r="W126" s="47">
        <f t="shared" si="7"/>
        <v>-27</v>
      </c>
      <c r="X126" s="47"/>
      <c r="Y126" s="47"/>
      <c r="Z126" s="48"/>
      <c r="AA126" s="7">
        <f t="shared" ref="AA126:BL126" si="130">IF($D126=AA$1,$E126+$V126,(IF($J126=AA$1,$K126+$W126,AA125)))</f>
        <v>1542</v>
      </c>
      <c r="AB126" s="7">
        <f t="shared" si="130"/>
        <v>773</v>
      </c>
      <c r="AC126" s="7">
        <f t="shared" si="130"/>
        <v>1396</v>
      </c>
      <c r="AD126" s="7">
        <f t="shared" si="130"/>
        <v>147</v>
      </c>
      <c r="AE126" s="7">
        <f t="shared" si="130"/>
        <v>1986</v>
      </c>
      <c r="AF126" s="7">
        <f t="shared" si="130"/>
        <v>2135</v>
      </c>
      <c r="AG126" s="7">
        <f t="shared" si="130"/>
        <v>1141</v>
      </c>
      <c r="AH126" s="7">
        <f t="shared" si="130"/>
        <v>1004</v>
      </c>
      <c r="AI126" s="7">
        <f t="shared" si="130"/>
        <v>1158</v>
      </c>
      <c r="AJ126" s="7">
        <f t="shared" si="130"/>
        <v>1804</v>
      </c>
      <c r="AK126" s="7">
        <f t="shared" si="130"/>
        <v>472</v>
      </c>
      <c r="AL126" s="7">
        <f t="shared" si="130"/>
        <v>717</v>
      </c>
      <c r="AM126" s="7">
        <f t="shared" si="130"/>
        <v>2130</v>
      </c>
      <c r="AN126" s="7">
        <f t="shared" si="130"/>
        <v>1445</v>
      </c>
      <c r="AO126" s="7">
        <f t="shared" si="130"/>
        <v>1324</v>
      </c>
      <c r="AP126" s="7">
        <f t="shared" si="130"/>
        <v>2133</v>
      </c>
      <c r="AQ126" s="7">
        <f t="shared" si="130"/>
        <v>309</v>
      </c>
      <c r="AR126" s="7">
        <f t="shared" si="130"/>
        <v>1381</v>
      </c>
      <c r="AS126" s="7">
        <f t="shared" si="130"/>
        <v>303</v>
      </c>
      <c r="AT126" s="7">
        <f t="shared" si="130"/>
        <v>2391</v>
      </c>
      <c r="AU126" s="7">
        <f t="shared" si="130"/>
        <v>867</v>
      </c>
      <c r="AV126" s="7">
        <f t="shared" si="130"/>
        <v>402</v>
      </c>
      <c r="AW126" s="7">
        <f t="shared" si="130"/>
        <v>459</v>
      </c>
      <c r="AX126" s="7">
        <f t="shared" si="130"/>
        <v>861</v>
      </c>
      <c r="AY126" s="7">
        <f t="shared" si="130"/>
        <v>1153</v>
      </c>
      <c r="AZ126" s="7">
        <f t="shared" si="130"/>
        <v>531</v>
      </c>
      <c r="BA126" s="7">
        <f t="shared" si="130"/>
        <v>0</v>
      </c>
      <c r="BB126" s="7">
        <f t="shared" si="130"/>
        <v>1607</v>
      </c>
      <c r="BC126" s="7">
        <f t="shared" si="130"/>
        <v>844</v>
      </c>
      <c r="BD126" s="7">
        <f t="shared" si="130"/>
        <v>801</v>
      </c>
      <c r="BE126" s="7">
        <f t="shared" si="130"/>
        <v>638</v>
      </c>
      <c r="BF126" s="7">
        <f t="shared" si="130"/>
        <v>2090</v>
      </c>
      <c r="BG126" s="7">
        <f t="shared" si="130"/>
        <v>981</v>
      </c>
      <c r="BH126" s="7">
        <f t="shared" si="130"/>
        <v>281</v>
      </c>
      <c r="BI126" s="7">
        <f t="shared" si="130"/>
        <v>1969</v>
      </c>
      <c r="BJ126" s="7">
        <f t="shared" si="130"/>
        <v>1549</v>
      </c>
      <c r="BK126" s="7">
        <f t="shared" si="130"/>
        <v>1890</v>
      </c>
      <c r="BL126" s="7">
        <f t="shared" si="130"/>
        <v>820</v>
      </c>
    </row>
    <row r="127" ht="13.5" customHeight="1">
      <c r="A127" s="83">
        <v>45045.0</v>
      </c>
      <c r="B127" s="37" t="s">
        <v>75</v>
      </c>
      <c r="C127" s="38"/>
      <c r="D127" s="39" t="s">
        <v>20</v>
      </c>
      <c r="E127" s="40">
        <f t="shared" si="2"/>
        <v>2391</v>
      </c>
      <c r="F127" s="41">
        <v>2.0</v>
      </c>
      <c r="G127" s="41">
        <v>20.0</v>
      </c>
      <c r="H127" s="42">
        <f t="shared" si="3"/>
        <v>26</v>
      </c>
      <c r="I127" s="38"/>
      <c r="J127" s="43" t="s">
        <v>21</v>
      </c>
      <c r="K127" s="40">
        <f t="shared" si="4"/>
        <v>1986</v>
      </c>
      <c r="L127" s="44">
        <v>1.0</v>
      </c>
      <c r="M127" s="44">
        <v>24.0</v>
      </c>
      <c r="N127" s="42">
        <f t="shared" si="5"/>
        <v>27</v>
      </c>
      <c r="O127" s="38"/>
      <c r="P127" s="45" t="s">
        <v>72</v>
      </c>
      <c r="Q127" s="38"/>
      <c r="R127" s="45">
        <f>MIN(Rules!$E$2,(MAX(H127/N127,N127/H127)))</f>
        <v>1.038461538</v>
      </c>
      <c r="S127" s="45">
        <f>VLOOKUP(B127,Rules!A:B,2,FALSE)</f>
        <v>60</v>
      </c>
      <c r="T127" s="38"/>
      <c r="U127" s="46">
        <f>1/(10^(-(E127+(IF(P127="Y",Rules!$I$2,0))-K127)/Rules!$E$12)+1)</f>
        <v>0.9279668415</v>
      </c>
      <c r="V127" s="47">
        <f t="shared" si="6"/>
        <v>-58</v>
      </c>
      <c r="W127" s="47">
        <f t="shared" si="7"/>
        <v>58</v>
      </c>
      <c r="X127" s="47"/>
      <c r="Y127" s="47"/>
      <c r="Z127" s="48"/>
      <c r="AA127" s="7">
        <f t="shared" ref="AA127:BL127" si="131">IF($D127=AA$1,$E127+$V127,(IF($J127=AA$1,$K127+$W127,AA126)))</f>
        <v>1542</v>
      </c>
      <c r="AB127" s="7">
        <f t="shared" si="131"/>
        <v>773</v>
      </c>
      <c r="AC127" s="7">
        <f t="shared" si="131"/>
        <v>1396</v>
      </c>
      <c r="AD127" s="7">
        <f t="shared" si="131"/>
        <v>147</v>
      </c>
      <c r="AE127" s="7">
        <f t="shared" si="131"/>
        <v>2044</v>
      </c>
      <c r="AF127" s="7">
        <f t="shared" si="131"/>
        <v>2135</v>
      </c>
      <c r="AG127" s="7">
        <f t="shared" si="131"/>
        <v>1141</v>
      </c>
      <c r="AH127" s="7">
        <f t="shared" si="131"/>
        <v>1004</v>
      </c>
      <c r="AI127" s="7">
        <f t="shared" si="131"/>
        <v>1158</v>
      </c>
      <c r="AJ127" s="7">
        <f t="shared" si="131"/>
        <v>1804</v>
      </c>
      <c r="AK127" s="7">
        <f t="shared" si="131"/>
        <v>472</v>
      </c>
      <c r="AL127" s="7">
        <f t="shared" si="131"/>
        <v>717</v>
      </c>
      <c r="AM127" s="7">
        <f t="shared" si="131"/>
        <v>2130</v>
      </c>
      <c r="AN127" s="7">
        <f t="shared" si="131"/>
        <v>1445</v>
      </c>
      <c r="AO127" s="7">
        <f t="shared" si="131"/>
        <v>1324</v>
      </c>
      <c r="AP127" s="7">
        <f t="shared" si="131"/>
        <v>2133</v>
      </c>
      <c r="AQ127" s="7">
        <f t="shared" si="131"/>
        <v>309</v>
      </c>
      <c r="AR127" s="7">
        <f t="shared" si="131"/>
        <v>1381</v>
      </c>
      <c r="AS127" s="7">
        <f t="shared" si="131"/>
        <v>303</v>
      </c>
      <c r="AT127" s="7">
        <f t="shared" si="131"/>
        <v>2333</v>
      </c>
      <c r="AU127" s="7">
        <f t="shared" si="131"/>
        <v>867</v>
      </c>
      <c r="AV127" s="7">
        <f t="shared" si="131"/>
        <v>402</v>
      </c>
      <c r="AW127" s="7">
        <f t="shared" si="131"/>
        <v>459</v>
      </c>
      <c r="AX127" s="7">
        <f t="shared" si="131"/>
        <v>861</v>
      </c>
      <c r="AY127" s="7">
        <f t="shared" si="131"/>
        <v>1153</v>
      </c>
      <c r="AZ127" s="7">
        <f t="shared" si="131"/>
        <v>531</v>
      </c>
      <c r="BA127" s="7">
        <f t="shared" si="131"/>
        <v>0</v>
      </c>
      <c r="BB127" s="7">
        <f t="shared" si="131"/>
        <v>1607</v>
      </c>
      <c r="BC127" s="7">
        <f t="shared" si="131"/>
        <v>844</v>
      </c>
      <c r="BD127" s="7">
        <f t="shared" si="131"/>
        <v>801</v>
      </c>
      <c r="BE127" s="7">
        <f t="shared" si="131"/>
        <v>638</v>
      </c>
      <c r="BF127" s="7">
        <f t="shared" si="131"/>
        <v>2090</v>
      </c>
      <c r="BG127" s="7">
        <f t="shared" si="131"/>
        <v>981</v>
      </c>
      <c r="BH127" s="7">
        <f t="shared" si="131"/>
        <v>281</v>
      </c>
      <c r="BI127" s="7">
        <f t="shared" si="131"/>
        <v>1969</v>
      </c>
      <c r="BJ127" s="7">
        <f t="shared" si="131"/>
        <v>1549</v>
      </c>
      <c r="BK127" s="7">
        <f t="shared" si="131"/>
        <v>1890</v>
      </c>
      <c r="BL127" s="7">
        <f t="shared" si="131"/>
        <v>820</v>
      </c>
    </row>
    <row r="128" ht="13.5" customHeight="1">
      <c r="A128" s="83">
        <v>45045.0</v>
      </c>
      <c r="B128" s="37" t="s">
        <v>75</v>
      </c>
      <c r="C128" s="38"/>
      <c r="D128" s="39" t="s">
        <v>24</v>
      </c>
      <c r="E128" s="40">
        <f t="shared" si="2"/>
        <v>1890</v>
      </c>
      <c r="F128" s="41">
        <v>1.0</v>
      </c>
      <c r="G128" s="41">
        <v>30.0</v>
      </c>
      <c r="H128" s="42">
        <f t="shared" si="3"/>
        <v>33</v>
      </c>
      <c r="I128" s="38"/>
      <c r="J128" s="43" t="s">
        <v>30</v>
      </c>
      <c r="K128" s="40">
        <f t="shared" si="4"/>
        <v>1542</v>
      </c>
      <c r="L128" s="44">
        <v>1.0</v>
      </c>
      <c r="M128" s="44">
        <v>26.0</v>
      </c>
      <c r="N128" s="42">
        <f t="shared" si="5"/>
        <v>29</v>
      </c>
      <c r="O128" s="38"/>
      <c r="P128" s="45" t="s">
        <v>72</v>
      </c>
      <c r="Q128" s="38"/>
      <c r="R128" s="45">
        <f>MIN(Rules!$E$2,(MAX(H128/N128,N128/H128)))</f>
        <v>1.137931034</v>
      </c>
      <c r="S128" s="45">
        <f>VLOOKUP(B128,Rules!A:B,2,FALSE)</f>
        <v>60</v>
      </c>
      <c r="T128" s="38"/>
      <c r="U128" s="46">
        <f>1/(10^(-(E128+(IF(P128="Y",Rules!$I$2,0))-K128)/Rules!$E$12)+1)</f>
        <v>0.9083268505</v>
      </c>
      <c r="V128" s="47">
        <f t="shared" si="6"/>
        <v>6</v>
      </c>
      <c r="W128" s="47">
        <f t="shared" si="7"/>
        <v>-6</v>
      </c>
      <c r="X128" s="47"/>
      <c r="Y128" s="47"/>
      <c r="Z128" s="48"/>
      <c r="AA128" s="7">
        <f t="shared" ref="AA128:BL128" si="132">IF($D128=AA$1,$E128+$V128,(IF($J128=AA$1,$K128+$W128,AA127)))</f>
        <v>1536</v>
      </c>
      <c r="AB128" s="7">
        <f t="shared" si="132"/>
        <v>773</v>
      </c>
      <c r="AC128" s="7">
        <f t="shared" si="132"/>
        <v>1396</v>
      </c>
      <c r="AD128" s="7">
        <f t="shared" si="132"/>
        <v>147</v>
      </c>
      <c r="AE128" s="7">
        <f t="shared" si="132"/>
        <v>2044</v>
      </c>
      <c r="AF128" s="7">
        <f t="shared" si="132"/>
        <v>2135</v>
      </c>
      <c r="AG128" s="7">
        <f t="shared" si="132"/>
        <v>1141</v>
      </c>
      <c r="AH128" s="7">
        <f t="shared" si="132"/>
        <v>1004</v>
      </c>
      <c r="AI128" s="7">
        <f t="shared" si="132"/>
        <v>1158</v>
      </c>
      <c r="AJ128" s="7">
        <f t="shared" si="132"/>
        <v>1804</v>
      </c>
      <c r="AK128" s="7">
        <f t="shared" si="132"/>
        <v>472</v>
      </c>
      <c r="AL128" s="7">
        <f t="shared" si="132"/>
        <v>717</v>
      </c>
      <c r="AM128" s="7">
        <f t="shared" si="132"/>
        <v>2130</v>
      </c>
      <c r="AN128" s="7">
        <f t="shared" si="132"/>
        <v>1445</v>
      </c>
      <c r="AO128" s="7">
        <f t="shared" si="132"/>
        <v>1324</v>
      </c>
      <c r="AP128" s="7">
        <f t="shared" si="132"/>
        <v>2133</v>
      </c>
      <c r="AQ128" s="7">
        <f t="shared" si="132"/>
        <v>309</v>
      </c>
      <c r="AR128" s="7">
        <f t="shared" si="132"/>
        <v>1381</v>
      </c>
      <c r="AS128" s="7">
        <f t="shared" si="132"/>
        <v>303</v>
      </c>
      <c r="AT128" s="7">
        <f t="shared" si="132"/>
        <v>2333</v>
      </c>
      <c r="AU128" s="7">
        <f t="shared" si="132"/>
        <v>867</v>
      </c>
      <c r="AV128" s="7">
        <f t="shared" si="132"/>
        <v>402</v>
      </c>
      <c r="AW128" s="7">
        <f t="shared" si="132"/>
        <v>459</v>
      </c>
      <c r="AX128" s="7">
        <f t="shared" si="132"/>
        <v>861</v>
      </c>
      <c r="AY128" s="7">
        <f t="shared" si="132"/>
        <v>1153</v>
      </c>
      <c r="AZ128" s="7">
        <f t="shared" si="132"/>
        <v>531</v>
      </c>
      <c r="BA128" s="7">
        <f t="shared" si="132"/>
        <v>0</v>
      </c>
      <c r="BB128" s="7">
        <f t="shared" si="132"/>
        <v>1607</v>
      </c>
      <c r="BC128" s="7">
        <f t="shared" si="132"/>
        <v>844</v>
      </c>
      <c r="BD128" s="7">
        <f t="shared" si="132"/>
        <v>801</v>
      </c>
      <c r="BE128" s="7">
        <f t="shared" si="132"/>
        <v>638</v>
      </c>
      <c r="BF128" s="7">
        <f t="shared" si="132"/>
        <v>2090</v>
      </c>
      <c r="BG128" s="7">
        <f t="shared" si="132"/>
        <v>981</v>
      </c>
      <c r="BH128" s="7">
        <f t="shared" si="132"/>
        <v>281</v>
      </c>
      <c r="BI128" s="7">
        <f t="shared" si="132"/>
        <v>1969</v>
      </c>
      <c r="BJ128" s="7">
        <f t="shared" si="132"/>
        <v>1549</v>
      </c>
      <c r="BK128" s="7">
        <f t="shared" si="132"/>
        <v>1896</v>
      </c>
      <c r="BL128" s="7">
        <f t="shared" si="132"/>
        <v>820</v>
      </c>
    </row>
    <row r="129" ht="13.5" customHeight="1">
      <c r="A129" s="83">
        <v>45045.0</v>
      </c>
      <c r="B129" s="37" t="s">
        <v>75</v>
      </c>
      <c r="C129" s="38"/>
      <c r="D129" s="39" t="s">
        <v>26</v>
      </c>
      <c r="E129" s="40">
        <f t="shared" si="2"/>
        <v>1804</v>
      </c>
      <c r="F129" s="41">
        <v>2.0</v>
      </c>
      <c r="G129" s="41">
        <v>23.0</v>
      </c>
      <c r="H129" s="42">
        <f t="shared" si="3"/>
        <v>29</v>
      </c>
      <c r="I129" s="38"/>
      <c r="J129" s="43" t="s">
        <v>32</v>
      </c>
      <c r="K129" s="40">
        <f t="shared" si="4"/>
        <v>1549</v>
      </c>
      <c r="L129" s="44">
        <v>1.0</v>
      </c>
      <c r="M129" s="44">
        <v>14.0</v>
      </c>
      <c r="N129" s="42">
        <f t="shared" si="5"/>
        <v>17</v>
      </c>
      <c r="O129" s="38"/>
      <c r="P129" s="45" t="s">
        <v>72</v>
      </c>
      <c r="Q129" s="38"/>
      <c r="R129" s="45">
        <f>MIN(Rules!$E$2,(MAX(H129/N129,N129/H129)))</f>
        <v>1.705882353</v>
      </c>
      <c r="S129" s="45">
        <f>VLOOKUP(B129,Rules!A:B,2,FALSE)</f>
        <v>60</v>
      </c>
      <c r="T129" s="38"/>
      <c r="U129" s="46">
        <f>1/(10^(-(E129+(IF(P129="Y",Rules!$I$2,0))-K129)/Rules!$E$12)+1)</f>
        <v>0.8658895825</v>
      </c>
      <c r="V129" s="47">
        <f t="shared" si="6"/>
        <v>14</v>
      </c>
      <c r="W129" s="47">
        <f t="shared" si="7"/>
        <v>-14</v>
      </c>
      <c r="X129" s="47"/>
      <c r="Y129" s="47"/>
      <c r="Z129" s="48"/>
      <c r="AA129" s="7">
        <f t="shared" ref="AA129:BL129" si="133">IF($D129=AA$1,$E129+$V129,(IF($J129=AA$1,$K129+$W129,AA128)))</f>
        <v>1536</v>
      </c>
      <c r="AB129" s="7">
        <f t="shared" si="133"/>
        <v>773</v>
      </c>
      <c r="AC129" s="7">
        <f t="shared" si="133"/>
        <v>1396</v>
      </c>
      <c r="AD129" s="7">
        <f t="shared" si="133"/>
        <v>147</v>
      </c>
      <c r="AE129" s="7">
        <f t="shared" si="133"/>
        <v>2044</v>
      </c>
      <c r="AF129" s="7">
        <f t="shared" si="133"/>
        <v>2135</v>
      </c>
      <c r="AG129" s="7">
        <f t="shared" si="133"/>
        <v>1141</v>
      </c>
      <c r="AH129" s="7">
        <f t="shared" si="133"/>
        <v>1004</v>
      </c>
      <c r="AI129" s="7">
        <f t="shared" si="133"/>
        <v>1158</v>
      </c>
      <c r="AJ129" s="7">
        <f t="shared" si="133"/>
        <v>1818</v>
      </c>
      <c r="AK129" s="7">
        <f t="shared" si="133"/>
        <v>472</v>
      </c>
      <c r="AL129" s="7">
        <f t="shared" si="133"/>
        <v>717</v>
      </c>
      <c r="AM129" s="7">
        <f t="shared" si="133"/>
        <v>2130</v>
      </c>
      <c r="AN129" s="7">
        <f t="shared" si="133"/>
        <v>1445</v>
      </c>
      <c r="AO129" s="7">
        <f t="shared" si="133"/>
        <v>1324</v>
      </c>
      <c r="AP129" s="7">
        <f t="shared" si="133"/>
        <v>2133</v>
      </c>
      <c r="AQ129" s="7">
        <f t="shared" si="133"/>
        <v>309</v>
      </c>
      <c r="AR129" s="7">
        <f t="shared" si="133"/>
        <v>1381</v>
      </c>
      <c r="AS129" s="7">
        <f t="shared" si="133"/>
        <v>303</v>
      </c>
      <c r="AT129" s="7">
        <f t="shared" si="133"/>
        <v>2333</v>
      </c>
      <c r="AU129" s="7">
        <f t="shared" si="133"/>
        <v>867</v>
      </c>
      <c r="AV129" s="7">
        <f t="shared" si="133"/>
        <v>402</v>
      </c>
      <c r="AW129" s="7">
        <f t="shared" si="133"/>
        <v>459</v>
      </c>
      <c r="AX129" s="7">
        <f t="shared" si="133"/>
        <v>861</v>
      </c>
      <c r="AY129" s="7">
        <f t="shared" si="133"/>
        <v>1153</v>
      </c>
      <c r="AZ129" s="7">
        <f t="shared" si="133"/>
        <v>531</v>
      </c>
      <c r="BA129" s="7">
        <f t="shared" si="133"/>
        <v>0</v>
      </c>
      <c r="BB129" s="7">
        <f t="shared" si="133"/>
        <v>1607</v>
      </c>
      <c r="BC129" s="7">
        <f t="shared" si="133"/>
        <v>844</v>
      </c>
      <c r="BD129" s="7">
        <f t="shared" si="133"/>
        <v>801</v>
      </c>
      <c r="BE129" s="7">
        <f t="shared" si="133"/>
        <v>638</v>
      </c>
      <c r="BF129" s="7">
        <f t="shared" si="133"/>
        <v>2090</v>
      </c>
      <c r="BG129" s="7">
        <f t="shared" si="133"/>
        <v>981</v>
      </c>
      <c r="BH129" s="7">
        <f t="shared" si="133"/>
        <v>281</v>
      </c>
      <c r="BI129" s="7">
        <f t="shared" si="133"/>
        <v>1969</v>
      </c>
      <c r="BJ129" s="7">
        <f t="shared" si="133"/>
        <v>1535</v>
      </c>
      <c r="BK129" s="7">
        <f t="shared" si="133"/>
        <v>1896</v>
      </c>
      <c r="BL129" s="7">
        <f t="shared" si="133"/>
        <v>820</v>
      </c>
    </row>
    <row r="130" ht="13.5" customHeight="1">
      <c r="A130" s="83">
        <v>45045.0</v>
      </c>
      <c r="B130" s="37" t="s">
        <v>74</v>
      </c>
      <c r="C130" s="38"/>
      <c r="D130" s="39" t="s">
        <v>35</v>
      </c>
      <c r="E130" s="40">
        <f t="shared" si="2"/>
        <v>1141</v>
      </c>
      <c r="F130" s="41">
        <v>1.0</v>
      </c>
      <c r="G130" s="41">
        <v>19.0</v>
      </c>
      <c r="H130" s="42">
        <f t="shared" si="3"/>
        <v>22</v>
      </c>
      <c r="I130" s="38"/>
      <c r="J130" s="43" t="s">
        <v>38</v>
      </c>
      <c r="K130" s="40">
        <f t="shared" si="4"/>
        <v>1153</v>
      </c>
      <c r="L130" s="44">
        <v>1.0</v>
      </c>
      <c r="M130" s="44">
        <v>21.0</v>
      </c>
      <c r="N130" s="42">
        <f t="shared" si="5"/>
        <v>24</v>
      </c>
      <c r="O130" s="38"/>
      <c r="P130" s="45" t="s">
        <v>72</v>
      </c>
      <c r="Q130" s="38"/>
      <c r="R130" s="45">
        <f>MIN(Rules!$E$2,(MAX(H130/N130,N130/H130)))</f>
        <v>1.090909091</v>
      </c>
      <c r="S130" s="45">
        <f>VLOOKUP(B130,Rules!A:B,2,FALSE)</f>
        <v>50</v>
      </c>
      <c r="T130" s="38"/>
      <c r="U130" s="46">
        <f>1/(10^(-(E130+(IF(P130="Y",Rules!$I$2,0))-K130)/Rules!$E$12)+1)</f>
        <v>0.653738575</v>
      </c>
      <c r="V130" s="47">
        <f t="shared" si="6"/>
        <v>-36</v>
      </c>
      <c r="W130" s="47">
        <f t="shared" si="7"/>
        <v>36</v>
      </c>
      <c r="X130" s="47"/>
      <c r="Y130" s="47"/>
      <c r="Z130" s="48"/>
      <c r="AA130" s="7">
        <f t="shared" ref="AA130:BL130" si="134">IF($D130=AA$1,$E130+$V130,(IF($J130=AA$1,$K130+$W130,AA129)))</f>
        <v>1536</v>
      </c>
      <c r="AB130" s="7">
        <f t="shared" si="134"/>
        <v>773</v>
      </c>
      <c r="AC130" s="7">
        <f t="shared" si="134"/>
        <v>1396</v>
      </c>
      <c r="AD130" s="7">
        <f t="shared" si="134"/>
        <v>147</v>
      </c>
      <c r="AE130" s="7">
        <f t="shared" si="134"/>
        <v>2044</v>
      </c>
      <c r="AF130" s="7">
        <f t="shared" si="134"/>
        <v>2135</v>
      </c>
      <c r="AG130" s="7">
        <f t="shared" si="134"/>
        <v>1105</v>
      </c>
      <c r="AH130" s="7">
        <f t="shared" si="134"/>
        <v>1004</v>
      </c>
      <c r="AI130" s="7">
        <f t="shared" si="134"/>
        <v>1158</v>
      </c>
      <c r="AJ130" s="7">
        <f t="shared" si="134"/>
        <v>1818</v>
      </c>
      <c r="AK130" s="7">
        <f t="shared" si="134"/>
        <v>472</v>
      </c>
      <c r="AL130" s="7">
        <f t="shared" si="134"/>
        <v>717</v>
      </c>
      <c r="AM130" s="7">
        <f t="shared" si="134"/>
        <v>2130</v>
      </c>
      <c r="AN130" s="7">
        <f t="shared" si="134"/>
        <v>1445</v>
      </c>
      <c r="AO130" s="7">
        <f t="shared" si="134"/>
        <v>1324</v>
      </c>
      <c r="AP130" s="7">
        <f t="shared" si="134"/>
        <v>2133</v>
      </c>
      <c r="AQ130" s="7">
        <f t="shared" si="134"/>
        <v>309</v>
      </c>
      <c r="AR130" s="7">
        <f t="shared" si="134"/>
        <v>1381</v>
      </c>
      <c r="AS130" s="7">
        <f t="shared" si="134"/>
        <v>303</v>
      </c>
      <c r="AT130" s="7">
        <f t="shared" si="134"/>
        <v>2333</v>
      </c>
      <c r="AU130" s="7">
        <f t="shared" si="134"/>
        <v>867</v>
      </c>
      <c r="AV130" s="7">
        <f t="shared" si="134"/>
        <v>402</v>
      </c>
      <c r="AW130" s="7">
        <f t="shared" si="134"/>
        <v>459</v>
      </c>
      <c r="AX130" s="7">
        <f t="shared" si="134"/>
        <v>861</v>
      </c>
      <c r="AY130" s="7">
        <f t="shared" si="134"/>
        <v>1189</v>
      </c>
      <c r="AZ130" s="7">
        <f t="shared" si="134"/>
        <v>531</v>
      </c>
      <c r="BA130" s="7">
        <f t="shared" si="134"/>
        <v>0</v>
      </c>
      <c r="BB130" s="7">
        <f t="shared" si="134"/>
        <v>1607</v>
      </c>
      <c r="BC130" s="7">
        <f t="shared" si="134"/>
        <v>844</v>
      </c>
      <c r="BD130" s="7">
        <f t="shared" si="134"/>
        <v>801</v>
      </c>
      <c r="BE130" s="7">
        <f t="shared" si="134"/>
        <v>638</v>
      </c>
      <c r="BF130" s="7">
        <f t="shared" si="134"/>
        <v>2090</v>
      </c>
      <c r="BG130" s="7">
        <f t="shared" si="134"/>
        <v>981</v>
      </c>
      <c r="BH130" s="7">
        <f t="shared" si="134"/>
        <v>281</v>
      </c>
      <c r="BI130" s="7">
        <f t="shared" si="134"/>
        <v>1969</v>
      </c>
      <c r="BJ130" s="7">
        <f t="shared" si="134"/>
        <v>1535</v>
      </c>
      <c r="BK130" s="7">
        <f t="shared" si="134"/>
        <v>1896</v>
      </c>
      <c r="BL130" s="7">
        <f t="shared" si="134"/>
        <v>820</v>
      </c>
    </row>
    <row r="131" ht="13.5" customHeight="1">
      <c r="A131" s="83">
        <v>45045.0</v>
      </c>
      <c r="B131" s="37" t="s">
        <v>74</v>
      </c>
      <c r="C131" s="38"/>
      <c r="D131" s="39" t="s">
        <v>43</v>
      </c>
      <c r="E131" s="40">
        <f t="shared" si="2"/>
        <v>773</v>
      </c>
      <c r="F131" s="41">
        <v>3.0</v>
      </c>
      <c r="G131" s="41">
        <v>8.0</v>
      </c>
      <c r="H131" s="42">
        <f t="shared" si="3"/>
        <v>17</v>
      </c>
      <c r="I131" s="38"/>
      <c r="J131" s="43" t="s">
        <v>40</v>
      </c>
      <c r="K131" s="40">
        <f t="shared" si="4"/>
        <v>820</v>
      </c>
      <c r="L131" s="44">
        <v>3.0</v>
      </c>
      <c r="M131" s="44">
        <v>28.0</v>
      </c>
      <c r="N131" s="42">
        <f t="shared" si="5"/>
        <v>37</v>
      </c>
      <c r="O131" s="38"/>
      <c r="P131" s="45" t="s">
        <v>72</v>
      </c>
      <c r="Q131" s="38"/>
      <c r="R131" s="45">
        <f>MIN(Rules!$E$2,(MAX(H131/N131,N131/H131)))</f>
        <v>2</v>
      </c>
      <c r="S131" s="45">
        <f>VLOOKUP(B131,Rules!A:B,2,FALSE)</f>
        <v>50</v>
      </c>
      <c r="T131" s="38"/>
      <c r="U131" s="46">
        <f>1/(10^(-(E131+(IF(P131="Y",Rules!$I$2,0))-K131)/Rules!$E$12)+1)</f>
        <v>0.616408694</v>
      </c>
      <c r="V131" s="47">
        <f t="shared" si="6"/>
        <v>-62</v>
      </c>
      <c r="W131" s="47">
        <f t="shared" si="7"/>
        <v>62</v>
      </c>
      <c r="X131" s="47"/>
      <c r="Y131" s="47"/>
      <c r="Z131" s="48"/>
      <c r="AA131" s="7">
        <f t="shared" ref="AA131:BL131" si="135">IF($D131=AA$1,$E131+$V131,(IF($J131=AA$1,$K131+$W131,AA130)))</f>
        <v>1536</v>
      </c>
      <c r="AB131" s="7">
        <f t="shared" si="135"/>
        <v>711</v>
      </c>
      <c r="AC131" s="7">
        <f t="shared" si="135"/>
        <v>1396</v>
      </c>
      <c r="AD131" s="7">
        <f t="shared" si="135"/>
        <v>147</v>
      </c>
      <c r="AE131" s="7">
        <f t="shared" si="135"/>
        <v>2044</v>
      </c>
      <c r="AF131" s="7">
        <f t="shared" si="135"/>
        <v>2135</v>
      </c>
      <c r="AG131" s="7">
        <f t="shared" si="135"/>
        <v>1105</v>
      </c>
      <c r="AH131" s="7">
        <f t="shared" si="135"/>
        <v>1004</v>
      </c>
      <c r="AI131" s="7">
        <f t="shared" si="135"/>
        <v>1158</v>
      </c>
      <c r="AJ131" s="7">
        <f t="shared" si="135"/>
        <v>1818</v>
      </c>
      <c r="AK131" s="7">
        <f t="shared" si="135"/>
        <v>472</v>
      </c>
      <c r="AL131" s="7">
        <f t="shared" si="135"/>
        <v>717</v>
      </c>
      <c r="AM131" s="7">
        <f t="shared" si="135"/>
        <v>2130</v>
      </c>
      <c r="AN131" s="7">
        <f t="shared" si="135"/>
        <v>1445</v>
      </c>
      <c r="AO131" s="7">
        <f t="shared" si="135"/>
        <v>1324</v>
      </c>
      <c r="AP131" s="7">
        <f t="shared" si="135"/>
        <v>2133</v>
      </c>
      <c r="AQ131" s="7">
        <f t="shared" si="135"/>
        <v>309</v>
      </c>
      <c r="AR131" s="7">
        <f t="shared" si="135"/>
        <v>1381</v>
      </c>
      <c r="AS131" s="7">
        <f t="shared" si="135"/>
        <v>303</v>
      </c>
      <c r="AT131" s="7">
        <f t="shared" si="135"/>
        <v>2333</v>
      </c>
      <c r="AU131" s="7">
        <f t="shared" si="135"/>
        <v>867</v>
      </c>
      <c r="AV131" s="7">
        <f t="shared" si="135"/>
        <v>402</v>
      </c>
      <c r="AW131" s="7">
        <f t="shared" si="135"/>
        <v>459</v>
      </c>
      <c r="AX131" s="7">
        <f t="shared" si="135"/>
        <v>861</v>
      </c>
      <c r="AY131" s="7">
        <f t="shared" si="135"/>
        <v>1189</v>
      </c>
      <c r="AZ131" s="7">
        <f t="shared" si="135"/>
        <v>531</v>
      </c>
      <c r="BA131" s="7">
        <f t="shared" si="135"/>
        <v>0</v>
      </c>
      <c r="BB131" s="7">
        <f t="shared" si="135"/>
        <v>1607</v>
      </c>
      <c r="BC131" s="7">
        <f t="shared" si="135"/>
        <v>844</v>
      </c>
      <c r="BD131" s="7">
        <f t="shared" si="135"/>
        <v>801</v>
      </c>
      <c r="BE131" s="7">
        <f t="shared" si="135"/>
        <v>638</v>
      </c>
      <c r="BF131" s="7">
        <f t="shared" si="135"/>
        <v>2090</v>
      </c>
      <c r="BG131" s="7">
        <f t="shared" si="135"/>
        <v>981</v>
      </c>
      <c r="BH131" s="7">
        <f t="shared" si="135"/>
        <v>281</v>
      </c>
      <c r="BI131" s="7">
        <f t="shared" si="135"/>
        <v>1969</v>
      </c>
      <c r="BJ131" s="7">
        <f t="shared" si="135"/>
        <v>1535</v>
      </c>
      <c r="BK131" s="7">
        <f t="shared" si="135"/>
        <v>1896</v>
      </c>
      <c r="BL131" s="7">
        <f t="shared" si="135"/>
        <v>882</v>
      </c>
    </row>
    <row r="132" ht="13.5" customHeight="1">
      <c r="A132" s="83">
        <v>45045.0</v>
      </c>
      <c r="B132" s="37" t="s">
        <v>74</v>
      </c>
      <c r="C132" s="38"/>
      <c r="D132" s="39" t="s">
        <v>49</v>
      </c>
      <c r="E132" s="40">
        <f t="shared" si="2"/>
        <v>147</v>
      </c>
      <c r="F132" s="41">
        <v>3.0</v>
      </c>
      <c r="G132" s="41">
        <v>29.0</v>
      </c>
      <c r="H132" s="42">
        <f t="shared" si="3"/>
        <v>38</v>
      </c>
      <c r="I132" s="38"/>
      <c r="J132" s="43" t="s">
        <v>54</v>
      </c>
      <c r="K132" s="40">
        <f t="shared" si="4"/>
        <v>309</v>
      </c>
      <c r="L132" s="44">
        <v>5.0</v>
      </c>
      <c r="M132" s="44">
        <v>9.0</v>
      </c>
      <c r="N132" s="42">
        <f t="shared" si="5"/>
        <v>24</v>
      </c>
      <c r="O132" s="38"/>
      <c r="P132" s="45" t="s">
        <v>72</v>
      </c>
      <c r="Q132" s="38"/>
      <c r="R132" s="45">
        <f>MIN(Rules!$E$2,(MAX(H132/N132,N132/H132)))</f>
        <v>1.583333333</v>
      </c>
      <c r="S132" s="45">
        <f>VLOOKUP(B132,Rules!A:B,2,FALSE)</f>
        <v>50</v>
      </c>
      <c r="T132" s="38"/>
      <c r="U132" s="46">
        <f>1/(10^(-(E132+(IF(P132="Y",Rules!$I$2,0))-K132)/Rules!$E$12)+1)</f>
        <v>0.4861880043</v>
      </c>
      <c r="V132" s="47">
        <f t="shared" si="6"/>
        <v>41</v>
      </c>
      <c r="W132" s="47">
        <f t="shared" si="7"/>
        <v>-41</v>
      </c>
      <c r="X132" s="47"/>
      <c r="Y132" s="47"/>
      <c r="Z132" s="48"/>
      <c r="AA132" s="7">
        <f t="shared" ref="AA132:BL132" si="136">IF($D132=AA$1,$E132+$V132,(IF($J132=AA$1,$K132+$W132,AA131)))</f>
        <v>1536</v>
      </c>
      <c r="AB132" s="7">
        <f t="shared" si="136"/>
        <v>711</v>
      </c>
      <c r="AC132" s="7">
        <f t="shared" si="136"/>
        <v>1396</v>
      </c>
      <c r="AD132" s="7">
        <f t="shared" si="136"/>
        <v>188</v>
      </c>
      <c r="AE132" s="7">
        <f t="shared" si="136"/>
        <v>2044</v>
      </c>
      <c r="AF132" s="7">
        <f t="shared" si="136"/>
        <v>2135</v>
      </c>
      <c r="AG132" s="7">
        <f t="shared" si="136"/>
        <v>1105</v>
      </c>
      <c r="AH132" s="7">
        <f t="shared" si="136"/>
        <v>1004</v>
      </c>
      <c r="AI132" s="7">
        <f t="shared" si="136"/>
        <v>1158</v>
      </c>
      <c r="AJ132" s="7">
        <f t="shared" si="136"/>
        <v>1818</v>
      </c>
      <c r="AK132" s="7">
        <f t="shared" si="136"/>
        <v>472</v>
      </c>
      <c r="AL132" s="7">
        <f t="shared" si="136"/>
        <v>717</v>
      </c>
      <c r="AM132" s="7">
        <f t="shared" si="136"/>
        <v>2130</v>
      </c>
      <c r="AN132" s="7">
        <f t="shared" si="136"/>
        <v>1445</v>
      </c>
      <c r="AO132" s="7">
        <f t="shared" si="136"/>
        <v>1324</v>
      </c>
      <c r="AP132" s="7">
        <f t="shared" si="136"/>
        <v>2133</v>
      </c>
      <c r="AQ132" s="7">
        <f t="shared" si="136"/>
        <v>268</v>
      </c>
      <c r="AR132" s="7">
        <f t="shared" si="136"/>
        <v>1381</v>
      </c>
      <c r="AS132" s="7">
        <f t="shared" si="136"/>
        <v>303</v>
      </c>
      <c r="AT132" s="7">
        <f t="shared" si="136"/>
        <v>2333</v>
      </c>
      <c r="AU132" s="7">
        <f t="shared" si="136"/>
        <v>867</v>
      </c>
      <c r="AV132" s="7">
        <f t="shared" si="136"/>
        <v>402</v>
      </c>
      <c r="AW132" s="7">
        <f t="shared" si="136"/>
        <v>459</v>
      </c>
      <c r="AX132" s="7">
        <f t="shared" si="136"/>
        <v>861</v>
      </c>
      <c r="AY132" s="7">
        <f t="shared" si="136"/>
        <v>1189</v>
      </c>
      <c r="AZ132" s="7">
        <f t="shared" si="136"/>
        <v>531</v>
      </c>
      <c r="BA132" s="7">
        <f t="shared" si="136"/>
        <v>0</v>
      </c>
      <c r="BB132" s="7">
        <f t="shared" si="136"/>
        <v>1607</v>
      </c>
      <c r="BC132" s="7">
        <f t="shared" si="136"/>
        <v>844</v>
      </c>
      <c r="BD132" s="7">
        <f t="shared" si="136"/>
        <v>801</v>
      </c>
      <c r="BE132" s="7">
        <f t="shared" si="136"/>
        <v>638</v>
      </c>
      <c r="BF132" s="7">
        <f t="shared" si="136"/>
        <v>2090</v>
      </c>
      <c r="BG132" s="7">
        <f t="shared" si="136"/>
        <v>981</v>
      </c>
      <c r="BH132" s="7">
        <f t="shared" si="136"/>
        <v>281</v>
      </c>
      <c r="BI132" s="7">
        <f t="shared" si="136"/>
        <v>1969</v>
      </c>
      <c r="BJ132" s="7">
        <f t="shared" si="136"/>
        <v>1535</v>
      </c>
      <c r="BK132" s="7">
        <f t="shared" si="136"/>
        <v>1896</v>
      </c>
      <c r="BL132" s="7">
        <f t="shared" si="136"/>
        <v>882</v>
      </c>
    </row>
    <row r="133" ht="13.5" customHeight="1">
      <c r="A133" s="83">
        <v>45046.0</v>
      </c>
      <c r="B133" s="37" t="s">
        <v>75</v>
      </c>
      <c r="C133" s="38"/>
      <c r="D133" s="39" t="s">
        <v>22</v>
      </c>
      <c r="E133" s="40">
        <f t="shared" si="2"/>
        <v>2133</v>
      </c>
      <c r="F133" s="41">
        <v>0.0</v>
      </c>
      <c r="G133" s="41">
        <v>28.0</v>
      </c>
      <c r="H133" s="42">
        <f t="shared" si="3"/>
        <v>28</v>
      </c>
      <c r="I133" s="38"/>
      <c r="J133" s="43" t="s">
        <v>23</v>
      </c>
      <c r="K133" s="40">
        <f t="shared" si="4"/>
        <v>2130</v>
      </c>
      <c r="L133" s="44">
        <v>1.0</v>
      </c>
      <c r="M133" s="44">
        <v>25.0</v>
      </c>
      <c r="N133" s="42">
        <f t="shared" si="5"/>
        <v>28</v>
      </c>
      <c r="O133" s="38"/>
      <c r="P133" s="45" t="s">
        <v>72</v>
      </c>
      <c r="Q133" s="38"/>
      <c r="R133" s="45">
        <f>MIN(Rules!$E$2,(MAX(H133/N133,N133/H133)))</f>
        <v>1</v>
      </c>
      <c r="S133" s="45">
        <f>VLOOKUP(B133,Rules!A:B,2,FALSE)</f>
        <v>60</v>
      </c>
      <c r="T133" s="38"/>
      <c r="U133" s="46">
        <f>1/(10^(-(E133+(IF(P133="Y",Rules!$I$2,0))-K133)/Rules!$E$12)+1)</f>
        <v>0.6692048773</v>
      </c>
      <c r="V133" s="47">
        <f t="shared" si="6"/>
        <v>-10</v>
      </c>
      <c r="W133" s="47">
        <f t="shared" si="7"/>
        <v>10</v>
      </c>
      <c r="X133" s="47"/>
      <c r="Y133" s="47"/>
      <c r="Z133" s="48"/>
      <c r="AA133" s="7">
        <f t="shared" ref="AA133:BL133" si="137">IF($D133=AA$1,$E133+$V133,(IF($J133=AA$1,$K133+$W133,AA132)))</f>
        <v>1536</v>
      </c>
      <c r="AB133" s="7">
        <f t="shared" si="137"/>
        <v>711</v>
      </c>
      <c r="AC133" s="7">
        <f t="shared" si="137"/>
        <v>1396</v>
      </c>
      <c r="AD133" s="7">
        <f t="shared" si="137"/>
        <v>188</v>
      </c>
      <c r="AE133" s="7">
        <f t="shared" si="137"/>
        <v>2044</v>
      </c>
      <c r="AF133" s="7">
        <f t="shared" si="137"/>
        <v>2135</v>
      </c>
      <c r="AG133" s="7">
        <f t="shared" si="137"/>
        <v>1105</v>
      </c>
      <c r="AH133" s="7">
        <f t="shared" si="137"/>
        <v>1004</v>
      </c>
      <c r="AI133" s="7">
        <f t="shared" si="137"/>
        <v>1158</v>
      </c>
      <c r="AJ133" s="7">
        <f t="shared" si="137"/>
        <v>1818</v>
      </c>
      <c r="AK133" s="7">
        <f t="shared" si="137"/>
        <v>472</v>
      </c>
      <c r="AL133" s="7">
        <f t="shared" si="137"/>
        <v>717</v>
      </c>
      <c r="AM133" s="7">
        <f t="shared" si="137"/>
        <v>2140</v>
      </c>
      <c r="AN133" s="7">
        <f t="shared" si="137"/>
        <v>1445</v>
      </c>
      <c r="AO133" s="7">
        <f t="shared" si="137"/>
        <v>1324</v>
      </c>
      <c r="AP133" s="7">
        <f t="shared" si="137"/>
        <v>2123</v>
      </c>
      <c r="AQ133" s="7">
        <f t="shared" si="137"/>
        <v>268</v>
      </c>
      <c r="AR133" s="7">
        <f t="shared" si="137"/>
        <v>1381</v>
      </c>
      <c r="AS133" s="7">
        <f t="shared" si="137"/>
        <v>303</v>
      </c>
      <c r="AT133" s="7">
        <f t="shared" si="137"/>
        <v>2333</v>
      </c>
      <c r="AU133" s="7">
        <f t="shared" si="137"/>
        <v>867</v>
      </c>
      <c r="AV133" s="7">
        <f t="shared" si="137"/>
        <v>402</v>
      </c>
      <c r="AW133" s="7">
        <f t="shared" si="137"/>
        <v>459</v>
      </c>
      <c r="AX133" s="7">
        <f t="shared" si="137"/>
        <v>861</v>
      </c>
      <c r="AY133" s="7">
        <f t="shared" si="137"/>
        <v>1189</v>
      </c>
      <c r="AZ133" s="7">
        <f t="shared" si="137"/>
        <v>531</v>
      </c>
      <c r="BA133" s="7">
        <f t="shared" si="137"/>
        <v>0</v>
      </c>
      <c r="BB133" s="7">
        <f t="shared" si="137"/>
        <v>1607</v>
      </c>
      <c r="BC133" s="7">
        <f t="shared" si="137"/>
        <v>844</v>
      </c>
      <c r="BD133" s="7">
        <f t="shared" si="137"/>
        <v>801</v>
      </c>
      <c r="BE133" s="7">
        <f t="shared" si="137"/>
        <v>638</v>
      </c>
      <c r="BF133" s="7">
        <f t="shared" si="137"/>
        <v>2090</v>
      </c>
      <c r="BG133" s="7">
        <f t="shared" si="137"/>
        <v>981</v>
      </c>
      <c r="BH133" s="7">
        <f t="shared" si="137"/>
        <v>281</v>
      </c>
      <c r="BI133" s="7">
        <f t="shared" si="137"/>
        <v>1969</v>
      </c>
      <c r="BJ133" s="7">
        <f t="shared" si="137"/>
        <v>1535</v>
      </c>
      <c r="BK133" s="7">
        <f t="shared" si="137"/>
        <v>1896</v>
      </c>
      <c r="BL133" s="7">
        <f t="shared" si="137"/>
        <v>882</v>
      </c>
    </row>
    <row r="134" ht="13.5" customHeight="1">
      <c r="A134" s="83">
        <v>45046.0</v>
      </c>
      <c r="B134" s="37" t="s">
        <v>75</v>
      </c>
      <c r="C134" s="38"/>
      <c r="D134" s="39" t="s">
        <v>19</v>
      </c>
      <c r="E134" s="40">
        <f t="shared" si="2"/>
        <v>2135</v>
      </c>
      <c r="F134" s="41">
        <v>0.0</v>
      </c>
      <c r="G134" s="41">
        <v>27.0</v>
      </c>
      <c r="H134" s="42">
        <f t="shared" si="3"/>
        <v>27</v>
      </c>
      <c r="I134" s="38"/>
      <c r="J134" s="43" t="s">
        <v>25</v>
      </c>
      <c r="K134" s="40">
        <f t="shared" si="4"/>
        <v>1969</v>
      </c>
      <c r="L134" s="44">
        <v>0.0</v>
      </c>
      <c r="M134" s="44">
        <v>18.0</v>
      </c>
      <c r="N134" s="42">
        <f t="shared" si="5"/>
        <v>18</v>
      </c>
      <c r="O134" s="38"/>
      <c r="P134" s="45" t="s">
        <v>72</v>
      </c>
      <c r="Q134" s="38"/>
      <c r="R134" s="45">
        <f>MIN(Rules!$E$2,(MAX(H134/N134,N134/H134)))</f>
        <v>1.5</v>
      </c>
      <c r="S134" s="45">
        <f>VLOOKUP(B134,Rules!A:B,2,FALSE)</f>
        <v>60</v>
      </c>
      <c r="T134" s="38"/>
      <c r="U134" s="46">
        <f>1/(10^(-(E134+(IF(P134="Y",Rules!$I$2,0))-K134)/Rules!$E$12)+1)</f>
        <v>0.810802611</v>
      </c>
      <c r="V134" s="47">
        <f t="shared" si="6"/>
        <v>17</v>
      </c>
      <c r="W134" s="47">
        <f t="shared" si="7"/>
        <v>-17</v>
      </c>
      <c r="X134" s="47"/>
      <c r="Y134" s="47"/>
      <c r="Z134" s="48"/>
      <c r="AA134" s="7">
        <f t="shared" ref="AA134:BL134" si="138">IF($D134=AA$1,$E134+$V134,(IF($J134=AA$1,$K134+$W134,AA133)))</f>
        <v>1536</v>
      </c>
      <c r="AB134" s="7">
        <f t="shared" si="138"/>
        <v>711</v>
      </c>
      <c r="AC134" s="7">
        <f t="shared" si="138"/>
        <v>1396</v>
      </c>
      <c r="AD134" s="7">
        <f t="shared" si="138"/>
        <v>188</v>
      </c>
      <c r="AE134" s="7">
        <f t="shared" si="138"/>
        <v>2044</v>
      </c>
      <c r="AF134" s="7">
        <f t="shared" si="138"/>
        <v>2152</v>
      </c>
      <c r="AG134" s="7">
        <f t="shared" si="138"/>
        <v>1105</v>
      </c>
      <c r="AH134" s="7">
        <f t="shared" si="138"/>
        <v>1004</v>
      </c>
      <c r="AI134" s="7">
        <f t="shared" si="138"/>
        <v>1158</v>
      </c>
      <c r="AJ134" s="7">
        <f t="shared" si="138"/>
        <v>1818</v>
      </c>
      <c r="AK134" s="7">
        <f t="shared" si="138"/>
        <v>472</v>
      </c>
      <c r="AL134" s="7">
        <f t="shared" si="138"/>
        <v>717</v>
      </c>
      <c r="AM134" s="7">
        <f t="shared" si="138"/>
        <v>2140</v>
      </c>
      <c r="AN134" s="7">
        <f t="shared" si="138"/>
        <v>1445</v>
      </c>
      <c r="AO134" s="7">
        <f t="shared" si="138"/>
        <v>1324</v>
      </c>
      <c r="AP134" s="7">
        <f t="shared" si="138"/>
        <v>2123</v>
      </c>
      <c r="AQ134" s="7">
        <f t="shared" si="138"/>
        <v>268</v>
      </c>
      <c r="AR134" s="7">
        <f t="shared" si="138"/>
        <v>1381</v>
      </c>
      <c r="AS134" s="7">
        <f t="shared" si="138"/>
        <v>303</v>
      </c>
      <c r="AT134" s="7">
        <f t="shared" si="138"/>
        <v>2333</v>
      </c>
      <c r="AU134" s="7">
        <f t="shared" si="138"/>
        <v>867</v>
      </c>
      <c r="AV134" s="7">
        <f t="shared" si="138"/>
        <v>402</v>
      </c>
      <c r="AW134" s="7">
        <f t="shared" si="138"/>
        <v>459</v>
      </c>
      <c r="AX134" s="7">
        <f t="shared" si="138"/>
        <v>861</v>
      </c>
      <c r="AY134" s="7">
        <f t="shared" si="138"/>
        <v>1189</v>
      </c>
      <c r="AZ134" s="7">
        <f t="shared" si="138"/>
        <v>531</v>
      </c>
      <c r="BA134" s="7">
        <f t="shared" si="138"/>
        <v>0</v>
      </c>
      <c r="BB134" s="7">
        <f t="shared" si="138"/>
        <v>1607</v>
      </c>
      <c r="BC134" s="7">
        <f t="shared" si="138"/>
        <v>844</v>
      </c>
      <c r="BD134" s="7">
        <f t="shared" si="138"/>
        <v>801</v>
      </c>
      <c r="BE134" s="7">
        <f t="shared" si="138"/>
        <v>638</v>
      </c>
      <c r="BF134" s="7">
        <f t="shared" si="138"/>
        <v>2090</v>
      </c>
      <c r="BG134" s="7">
        <f t="shared" si="138"/>
        <v>981</v>
      </c>
      <c r="BH134" s="7">
        <f t="shared" si="138"/>
        <v>281</v>
      </c>
      <c r="BI134" s="7">
        <f t="shared" si="138"/>
        <v>1952</v>
      </c>
      <c r="BJ134" s="7">
        <f t="shared" si="138"/>
        <v>1535</v>
      </c>
      <c r="BK134" s="7">
        <f t="shared" si="138"/>
        <v>1896</v>
      </c>
      <c r="BL134" s="7">
        <f t="shared" si="138"/>
        <v>882</v>
      </c>
    </row>
    <row r="135" ht="13.5" customHeight="1">
      <c r="A135" s="83">
        <v>45046.0</v>
      </c>
      <c r="B135" s="37" t="s">
        <v>74</v>
      </c>
      <c r="C135" s="38"/>
      <c r="D135" s="39" t="s">
        <v>39</v>
      </c>
      <c r="E135" s="40">
        <f t="shared" si="2"/>
        <v>861</v>
      </c>
      <c r="F135" s="41">
        <v>0.0</v>
      </c>
      <c r="G135" s="41">
        <v>21.0</v>
      </c>
      <c r="H135" s="42">
        <f t="shared" si="3"/>
        <v>21</v>
      </c>
      <c r="I135" s="38"/>
      <c r="J135" s="43" t="s">
        <v>36</v>
      </c>
      <c r="K135" s="40">
        <f t="shared" si="4"/>
        <v>867</v>
      </c>
      <c r="L135" s="44">
        <v>2.0</v>
      </c>
      <c r="M135" s="44">
        <v>22.0</v>
      </c>
      <c r="N135" s="42">
        <f t="shared" si="5"/>
        <v>28</v>
      </c>
      <c r="O135" s="38"/>
      <c r="P135" s="45" t="s">
        <v>72</v>
      </c>
      <c r="Q135" s="38"/>
      <c r="R135" s="45">
        <f>MIN(Rules!$E$2,(MAX(H135/N135,N135/H135)))</f>
        <v>1.333333333</v>
      </c>
      <c r="S135" s="45">
        <f>VLOOKUP(B135,Rules!A:B,2,FALSE)</f>
        <v>50</v>
      </c>
      <c r="T135" s="38"/>
      <c r="U135" s="46">
        <f>1/(10^(-(E135+(IF(P135="Y",Rules!$I$2,0))-K135)/Rules!$E$12)+1)</f>
        <v>0.6599664041</v>
      </c>
      <c r="V135" s="47">
        <f t="shared" si="6"/>
        <v>-44</v>
      </c>
      <c r="W135" s="47">
        <f t="shared" si="7"/>
        <v>44</v>
      </c>
      <c r="X135" s="47"/>
      <c r="Y135" s="47"/>
      <c r="Z135" s="48"/>
      <c r="AA135" s="7">
        <f t="shared" ref="AA135:BL135" si="139">IF($D135=AA$1,$E135+$V135,(IF($J135=AA$1,$K135+$W135,AA134)))</f>
        <v>1536</v>
      </c>
      <c r="AB135" s="7">
        <f t="shared" si="139"/>
        <v>711</v>
      </c>
      <c r="AC135" s="7">
        <f t="shared" si="139"/>
        <v>1396</v>
      </c>
      <c r="AD135" s="7">
        <f t="shared" si="139"/>
        <v>188</v>
      </c>
      <c r="AE135" s="7">
        <f t="shared" si="139"/>
        <v>2044</v>
      </c>
      <c r="AF135" s="7">
        <f t="shared" si="139"/>
        <v>2152</v>
      </c>
      <c r="AG135" s="7">
        <f t="shared" si="139"/>
        <v>1105</v>
      </c>
      <c r="AH135" s="7">
        <f t="shared" si="139"/>
        <v>1004</v>
      </c>
      <c r="AI135" s="7">
        <f t="shared" si="139"/>
        <v>1158</v>
      </c>
      <c r="AJ135" s="7">
        <f t="shared" si="139"/>
        <v>1818</v>
      </c>
      <c r="AK135" s="7">
        <f t="shared" si="139"/>
        <v>472</v>
      </c>
      <c r="AL135" s="7">
        <f t="shared" si="139"/>
        <v>717</v>
      </c>
      <c r="AM135" s="7">
        <f t="shared" si="139"/>
        <v>2140</v>
      </c>
      <c r="AN135" s="7">
        <f t="shared" si="139"/>
        <v>1445</v>
      </c>
      <c r="AO135" s="7">
        <f t="shared" si="139"/>
        <v>1324</v>
      </c>
      <c r="AP135" s="7">
        <f t="shared" si="139"/>
        <v>2123</v>
      </c>
      <c r="AQ135" s="7">
        <f t="shared" si="139"/>
        <v>268</v>
      </c>
      <c r="AR135" s="7">
        <f t="shared" si="139"/>
        <v>1381</v>
      </c>
      <c r="AS135" s="7">
        <f t="shared" si="139"/>
        <v>303</v>
      </c>
      <c r="AT135" s="7">
        <f t="shared" si="139"/>
        <v>2333</v>
      </c>
      <c r="AU135" s="7">
        <f t="shared" si="139"/>
        <v>911</v>
      </c>
      <c r="AV135" s="7">
        <f t="shared" si="139"/>
        <v>402</v>
      </c>
      <c r="AW135" s="7">
        <f t="shared" si="139"/>
        <v>459</v>
      </c>
      <c r="AX135" s="7">
        <f t="shared" si="139"/>
        <v>817</v>
      </c>
      <c r="AY135" s="7">
        <f t="shared" si="139"/>
        <v>1189</v>
      </c>
      <c r="AZ135" s="7">
        <f t="shared" si="139"/>
        <v>531</v>
      </c>
      <c r="BA135" s="7">
        <f t="shared" si="139"/>
        <v>0</v>
      </c>
      <c r="BB135" s="7">
        <f t="shared" si="139"/>
        <v>1607</v>
      </c>
      <c r="BC135" s="7">
        <f t="shared" si="139"/>
        <v>844</v>
      </c>
      <c r="BD135" s="7">
        <f t="shared" si="139"/>
        <v>801</v>
      </c>
      <c r="BE135" s="7">
        <f t="shared" si="139"/>
        <v>638</v>
      </c>
      <c r="BF135" s="7">
        <f t="shared" si="139"/>
        <v>2090</v>
      </c>
      <c r="BG135" s="7">
        <f t="shared" si="139"/>
        <v>981</v>
      </c>
      <c r="BH135" s="7">
        <f t="shared" si="139"/>
        <v>281</v>
      </c>
      <c r="BI135" s="7">
        <f t="shared" si="139"/>
        <v>1952</v>
      </c>
      <c r="BJ135" s="7">
        <f t="shared" si="139"/>
        <v>1535</v>
      </c>
      <c r="BK135" s="7">
        <f t="shared" si="139"/>
        <v>1896</v>
      </c>
      <c r="BL135" s="7">
        <f t="shared" si="139"/>
        <v>882</v>
      </c>
    </row>
    <row r="136" ht="13.5" customHeight="1">
      <c r="A136" s="83">
        <v>45046.0</v>
      </c>
      <c r="B136" s="37" t="s">
        <v>74</v>
      </c>
      <c r="C136" s="38"/>
      <c r="D136" s="39" t="s">
        <v>42</v>
      </c>
      <c r="E136" s="40">
        <f t="shared" si="2"/>
        <v>981</v>
      </c>
      <c r="F136" s="41">
        <v>1.0</v>
      </c>
      <c r="G136" s="41">
        <v>15.0</v>
      </c>
      <c r="H136" s="42">
        <f t="shared" si="3"/>
        <v>18</v>
      </c>
      <c r="I136" s="38"/>
      <c r="J136" s="43" t="s">
        <v>44</v>
      </c>
      <c r="K136" s="40">
        <f t="shared" si="4"/>
        <v>801</v>
      </c>
      <c r="L136" s="44">
        <v>0.0</v>
      </c>
      <c r="M136" s="44">
        <v>20.0</v>
      </c>
      <c r="N136" s="42">
        <f t="shared" si="5"/>
        <v>20</v>
      </c>
      <c r="O136" s="38"/>
      <c r="P136" s="45" t="s">
        <v>72</v>
      </c>
      <c r="Q136" s="38"/>
      <c r="R136" s="45">
        <f>MIN(Rules!$E$2,(MAX(H136/N136,N136/H136)))</f>
        <v>1.111111111</v>
      </c>
      <c r="S136" s="45">
        <f>VLOOKUP(B136,Rules!A:B,2,FALSE)</f>
        <v>50</v>
      </c>
      <c r="T136" s="38"/>
      <c r="U136" s="46">
        <f>1/(10^(-(E136+(IF(P136="Y",Rules!$I$2,0))-K136)/Rules!$E$12)+1)</f>
        <v>0.8204952073</v>
      </c>
      <c r="V136" s="47">
        <f t="shared" si="6"/>
        <v>-46</v>
      </c>
      <c r="W136" s="47">
        <f t="shared" si="7"/>
        <v>46</v>
      </c>
      <c r="X136" s="47"/>
      <c r="Y136" s="47"/>
      <c r="Z136" s="48"/>
      <c r="AA136" s="7">
        <f t="shared" ref="AA136:BL136" si="140">IF($D136=AA$1,$E136+$V136,(IF($J136=AA$1,$K136+$W136,AA135)))</f>
        <v>1536</v>
      </c>
      <c r="AB136" s="7">
        <f t="shared" si="140"/>
        <v>711</v>
      </c>
      <c r="AC136" s="7">
        <f t="shared" si="140"/>
        <v>1396</v>
      </c>
      <c r="AD136" s="7">
        <f t="shared" si="140"/>
        <v>188</v>
      </c>
      <c r="AE136" s="7">
        <f t="shared" si="140"/>
        <v>2044</v>
      </c>
      <c r="AF136" s="7">
        <f t="shared" si="140"/>
        <v>2152</v>
      </c>
      <c r="AG136" s="7">
        <f t="shared" si="140"/>
        <v>1105</v>
      </c>
      <c r="AH136" s="7">
        <f t="shared" si="140"/>
        <v>1004</v>
      </c>
      <c r="AI136" s="7">
        <f t="shared" si="140"/>
        <v>1158</v>
      </c>
      <c r="AJ136" s="7">
        <f t="shared" si="140"/>
        <v>1818</v>
      </c>
      <c r="AK136" s="7">
        <f t="shared" si="140"/>
        <v>472</v>
      </c>
      <c r="AL136" s="7">
        <f t="shared" si="140"/>
        <v>717</v>
      </c>
      <c r="AM136" s="7">
        <f t="shared" si="140"/>
        <v>2140</v>
      </c>
      <c r="AN136" s="7">
        <f t="shared" si="140"/>
        <v>1445</v>
      </c>
      <c r="AO136" s="7">
        <f t="shared" si="140"/>
        <v>1324</v>
      </c>
      <c r="AP136" s="7">
        <f t="shared" si="140"/>
        <v>2123</v>
      </c>
      <c r="AQ136" s="7">
        <f t="shared" si="140"/>
        <v>268</v>
      </c>
      <c r="AR136" s="7">
        <f t="shared" si="140"/>
        <v>1381</v>
      </c>
      <c r="AS136" s="7">
        <f t="shared" si="140"/>
        <v>303</v>
      </c>
      <c r="AT136" s="7">
        <f t="shared" si="140"/>
        <v>2333</v>
      </c>
      <c r="AU136" s="7">
        <f t="shared" si="140"/>
        <v>911</v>
      </c>
      <c r="AV136" s="7">
        <f t="shared" si="140"/>
        <v>402</v>
      </c>
      <c r="AW136" s="7">
        <f t="shared" si="140"/>
        <v>459</v>
      </c>
      <c r="AX136" s="7">
        <f t="shared" si="140"/>
        <v>817</v>
      </c>
      <c r="AY136" s="7">
        <f t="shared" si="140"/>
        <v>1189</v>
      </c>
      <c r="AZ136" s="7">
        <f t="shared" si="140"/>
        <v>531</v>
      </c>
      <c r="BA136" s="7">
        <f t="shared" si="140"/>
        <v>0</v>
      </c>
      <c r="BB136" s="7">
        <f t="shared" si="140"/>
        <v>1607</v>
      </c>
      <c r="BC136" s="7">
        <f t="shared" si="140"/>
        <v>844</v>
      </c>
      <c r="BD136" s="7">
        <f t="shared" si="140"/>
        <v>847</v>
      </c>
      <c r="BE136" s="7">
        <f t="shared" si="140"/>
        <v>638</v>
      </c>
      <c r="BF136" s="7">
        <f t="shared" si="140"/>
        <v>2090</v>
      </c>
      <c r="BG136" s="7">
        <f t="shared" si="140"/>
        <v>935</v>
      </c>
      <c r="BH136" s="7">
        <f t="shared" si="140"/>
        <v>281</v>
      </c>
      <c r="BI136" s="7">
        <f t="shared" si="140"/>
        <v>1952</v>
      </c>
      <c r="BJ136" s="7">
        <f t="shared" si="140"/>
        <v>1535</v>
      </c>
      <c r="BK136" s="7">
        <f t="shared" si="140"/>
        <v>1896</v>
      </c>
      <c r="BL136" s="7">
        <f t="shared" si="140"/>
        <v>882</v>
      </c>
    </row>
    <row r="137" ht="13.5" customHeight="1">
      <c r="A137" s="83">
        <v>45046.0</v>
      </c>
      <c r="B137" s="37" t="s">
        <v>74</v>
      </c>
      <c r="C137" s="38"/>
      <c r="D137" s="39" t="s">
        <v>47</v>
      </c>
      <c r="E137" s="40">
        <f t="shared" si="2"/>
        <v>459</v>
      </c>
      <c r="F137" s="41">
        <v>3.0</v>
      </c>
      <c r="G137" s="41">
        <v>17.0</v>
      </c>
      <c r="H137" s="42">
        <f t="shared" si="3"/>
        <v>26</v>
      </c>
      <c r="I137" s="38"/>
      <c r="J137" s="43" t="s">
        <v>48</v>
      </c>
      <c r="K137" s="40">
        <f t="shared" si="4"/>
        <v>472</v>
      </c>
      <c r="L137" s="44">
        <v>3.0</v>
      </c>
      <c r="M137" s="44">
        <v>17.0</v>
      </c>
      <c r="N137" s="42">
        <f t="shared" si="5"/>
        <v>26</v>
      </c>
      <c r="O137" s="38"/>
      <c r="P137" s="45" t="s">
        <v>72</v>
      </c>
      <c r="Q137" s="38"/>
      <c r="R137" s="45">
        <f>MIN(Rules!$E$2,(MAX(H137/N137,N137/H137)))</f>
        <v>1</v>
      </c>
      <c r="S137" s="45">
        <f>VLOOKUP(B137,Rules!A:B,2,FALSE)</f>
        <v>50</v>
      </c>
      <c r="T137" s="38"/>
      <c r="U137" s="46">
        <f>1/(10^(-(E137+(IF(P137="Y",Rules!$I$2,0))-K137)/Rules!$E$12)+1)</f>
        <v>0.6526953914</v>
      </c>
      <c r="V137" s="47">
        <f t="shared" si="6"/>
        <v>-8</v>
      </c>
      <c r="W137" s="47">
        <f t="shared" si="7"/>
        <v>8</v>
      </c>
      <c r="X137" s="47"/>
      <c r="Y137" s="47"/>
      <c r="Z137" s="48"/>
      <c r="AA137" s="7">
        <f t="shared" ref="AA137:BL137" si="141">IF($D137=AA$1,$E137+$V137,(IF($J137=AA$1,$K137+$W137,AA136)))</f>
        <v>1536</v>
      </c>
      <c r="AB137" s="7">
        <f t="shared" si="141"/>
        <v>711</v>
      </c>
      <c r="AC137" s="7">
        <f t="shared" si="141"/>
        <v>1396</v>
      </c>
      <c r="AD137" s="7">
        <f t="shared" si="141"/>
        <v>188</v>
      </c>
      <c r="AE137" s="7">
        <f t="shared" si="141"/>
        <v>2044</v>
      </c>
      <c r="AF137" s="7">
        <f t="shared" si="141"/>
        <v>2152</v>
      </c>
      <c r="AG137" s="7">
        <f t="shared" si="141"/>
        <v>1105</v>
      </c>
      <c r="AH137" s="7">
        <f t="shared" si="141"/>
        <v>1004</v>
      </c>
      <c r="AI137" s="7">
        <f t="shared" si="141"/>
        <v>1158</v>
      </c>
      <c r="AJ137" s="7">
        <f t="shared" si="141"/>
        <v>1818</v>
      </c>
      <c r="AK137" s="7">
        <f t="shared" si="141"/>
        <v>480</v>
      </c>
      <c r="AL137" s="7">
        <f t="shared" si="141"/>
        <v>717</v>
      </c>
      <c r="AM137" s="7">
        <f t="shared" si="141"/>
        <v>2140</v>
      </c>
      <c r="AN137" s="7">
        <f t="shared" si="141"/>
        <v>1445</v>
      </c>
      <c r="AO137" s="7">
        <f t="shared" si="141"/>
        <v>1324</v>
      </c>
      <c r="AP137" s="7">
        <f t="shared" si="141"/>
        <v>2123</v>
      </c>
      <c r="AQ137" s="7">
        <f t="shared" si="141"/>
        <v>268</v>
      </c>
      <c r="AR137" s="7">
        <f t="shared" si="141"/>
        <v>1381</v>
      </c>
      <c r="AS137" s="7">
        <f t="shared" si="141"/>
        <v>303</v>
      </c>
      <c r="AT137" s="7">
        <f t="shared" si="141"/>
        <v>2333</v>
      </c>
      <c r="AU137" s="7">
        <f t="shared" si="141"/>
        <v>911</v>
      </c>
      <c r="AV137" s="7">
        <f t="shared" si="141"/>
        <v>402</v>
      </c>
      <c r="AW137" s="7">
        <f t="shared" si="141"/>
        <v>451</v>
      </c>
      <c r="AX137" s="7">
        <f t="shared" si="141"/>
        <v>817</v>
      </c>
      <c r="AY137" s="7">
        <f t="shared" si="141"/>
        <v>1189</v>
      </c>
      <c r="AZ137" s="7">
        <f t="shared" si="141"/>
        <v>531</v>
      </c>
      <c r="BA137" s="7">
        <f t="shared" si="141"/>
        <v>0</v>
      </c>
      <c r="BB137" s="7">
        <f t="shared" si="141"/>
        <v>1607</v>
      </c>
      <c r="BC137" s="7">
        <f t="shared" si="141"/>
        <v>844</v>
      </c>
      <c r="BD137" s="7">
        <f t="shared" si="141"/>
        <v>847</v>
      </c>
      <c r="BE137" s="7">
        <f t="shared" si="141"/>
        <v>638</v>
      </c>
      <c r="BF137" s="7">
        <f t="shared" si="141"/>
        <v>2090</v>
      </c>
      <c r="BG137" s="7">
        <f t="shared" si="141"/>
        <v>935</v>
      </c>
      <c r="BH137" s="7">
        <f t="shared" si="141"/>
        <v>281</v>
      </c>
      <c r="BI137" s="7">
        <f t="shared" si="141"/>
        <v>1952</v>
      </c>
      <c r="BJ137" s="7">
        <f t="shared" si="141"/>
        <v>1535</v>
      </c>
      <c r="BK137" s="7">
        <f t="shared" si="141"/>
        <v>1896</v>
      </c>
      <c r="BL137" s="7">
        <f t="shared" si="141"/>
        <v>882</v>
      </c>
    </row>
    <row r="138" ht="13.5" customHeight="1">
      <c r="A138" s="83">
        <v>45046.0</v>
      </c>
      <c r="B138" s="37" t="s">
        <v>74</v>
      </c>
      <c r="C138" s="38"/>
      <c r="D138" s="39" t="s">
        <v>41</v>
      </c>
      <c r="E138" s="40">
        <f t="shared" si="2"/>
        <v>844</v>
      </c>
      <c r="F138" s="41">
        <v>2.0</v>
      </c>
      <c r="G138" s="41">
        <v>16.0</v>
      </c>
      <c r="H138" s="42">
        <f t="shared" si="3"/>
        <v>22</v>
      </c>
      <c r="I138" s="38"/>
      <c r="J138" s="43" t="s">
        <v>37</v>
      </c>
      <c r="K138" s="40">
        <f t="shared" si="4"/>
        <v>1004</v>
      </c>
      <c r="L138" s="44">
        <v>2.0</v>
      </c>
      <c r="M138" s="44">
        <v>25.0</v>
      </c>
      <c r="N138" s="42">
        <f t="shared" si="5"/>
        <v>31</v>
      </c>
      <c r="O138" s="38"/>
      <c r="P138" s="45" t="s">
        <v>72</v>
      </c>
      <c r="Q138" s="38"/>
      <c r="R138" s="45">
        <f>MIN(Rules!$E$2,(MAX(H138/N138,N138/H138)))</f>
        <v>1.409090909</v>
      </c>
      <c r="S138" s="45">
        <f>VLOOKUP(B138,Rules!A:B,2,FALSE)</f>
        <v>50</v>
      </c>
      <c r="T138" s="38"/>
      <c r="U138" s="46">
        <f>1/(10^(-(E138+(IF(P138="Y",Rules!$I$2,0))-K138)/Rules!$E$12)+1)</f>
        <v>0.4884891088</v>
      </c>
      <c r="V138" s="47">
        <f t="shared" si="6"/>
        <v>-34</v>
      </c>
      <c r="W138" s="47">
        <f t="shared" si="7"/>
        <v>34</v>
      </c>
      <c r="X138" s="47"/>
      <c r="Y138" s="47"/>
      <c r="Z138" s="48"/>
      <c r="AA138" s="7">
        <f t="shared" ref="AA138:BL138" si="142">IF($D138=AA$1,$E138+$V138,(IF($J138=AA$1,$K138+$W138,AA137)))</f>
        <v>1536</v>
      </c>
      <c r="AB138" s="7">
        <f t="shared" si="142"/>
        <v>711</v>
      </c>
      <c r="AC138" s="7">
        <f t="shared" si="142"/>
        <v>1396</v>
      </c>
      <c r="AD138" s="7">
        <f t="shared" si="142"/>
        <v>188</v>
      </c>
      <c r="AE138" s="7">
        <f t="shared" si="142"/>
        <v>2044</v>
      </c>
      <c r="AF138" s="7">
        <f t="shared" si="142"/>
        <v>2152</v>
      </c>
      <c r="AG138" s="7">
        <f t="shared" si="142"/>
        <v>1105</v>
      </c>
      <c r="AH138" s="7">
        <f t="shared" si="142"/>
        <v>1038</v>
      </c>
      <c r="AI138" s="7">
        <f t="shared" si="142"/>
        <v>1158</v>
      </c>
      <c r="AJ138" s="7">
        <f t="shared" si="142"/>
        <v>1818</v>
      </c>
      <c r="AK138" s="7">
        <f t="shared" si="142"/>
        <v>480</v>
      </c>
      <c r="AL138" s="7">
        <f t="shared" si="142"/>
        <v>717</v>
      </c>
      <c r="AM138" s="7">
        <f t="shared" si="142"/>
        <v>2140</v>
      </c>
      <c r="AN138" s="7">
        <f t="shared" si="142"/>
        <v>1445</v>
      </c>
      <c r="AO138" s="7">
        <f t="shared" si="142"/>
        <v>1324</v>
      </c>
      <c r="AP138" s="7">
        <f t="shared" si="142"/>
        <v>2123</v>
      </c>
      <c r="AQ138" s="7">
        <f t="shared" si="142"/>
        <v>268</v>
      </c>
      <c r="AR138" s="7">
        <f t="shared" si="142"/>
        <v>1381</v>
      </c>
      <c r="AS138" s="7">
        <f t="shared" si="142"/>
        <v>303</v>
      </c>
      <c r="AT138" s="7">
        <f t="shared" si="142"/>
        <v>2333</v>
      </c>
      <c r="AU138" s="7">
        <f t="shared" si="142"/>
        <v>911</v>
      </c>
      <c r="AV138" s="7">
        <f t="shared" si="142"/>
        <v>402</v>
      </c>
      <c r="AW138" s="7">
        <f t="shared" si="142"/>
        <v>451</v>
      </c>
      <c r="AX138" s="7">
        <f t="shared" si="142"/>
        <v>817</v>
      </c>
      <c r="AY138" s="7">
        <f t="shared" si="142"/>
        <v>1189</v>
      </c>
      <c r="AZ138" s="7">
        <f t="shared" si="142"/>
        <v>531</v>
      </c>
      <c r="BA138" s="7">
        <f t="shared" si="142"/>
        <v>0</v>
      </c>
      <c r="BB138" s="7">
        <f t="shared" si="142"/>
        <v>1607</v>
      </c>
      <c r="BC138" s="7">
        <f t="shared" si="142"/>
        <v>810</v>
      </c>
      <c r="BD138" s="7">
        <f t="shared" si="142"/>
        <v>847</v>
      </c>
      <c r="BE138" s="7">
        <f t="shared" si="142"/>
        <v>638</v>
      </c>
      <c r="BF138" s="7">
        <f t="shared" si="142"/>
        <v>2090</v>
      </c>
      <c r="BG138" s="7">
        <f t="shared" si="142"/>
        <v>935</v>
      </c>
      <c r="BH138" s="7">
        <f t="shared" si="142"/>
        <v>281</v>
      </c>
      <c r="BI138" s="7">
        <f t="shared" si="142"/>
        <v>1952</v>
      </c>
      <c r="BJ138" s="7">
        <f t="shared" si="142"/>
        <v>1535</v>
      </c>
      <c r="BK138" s="7">
        <f t="shared" si="142"/>
        <v>1896</v>
      </c>
      <c r="BL138" s="7">
        <f t="shared" si="142"/>
        <v>882</v>
      </c>
    </row>
    <row r="139" ht="13.5" customHeight="1">
      <c r="A139" s="83">
        <v>45046.0</v>
      </c>
      <c r="B139" s="37" t="s">
        <v>74</v>
      </c>
      <c r="C139" s="38"/>
      <c r="D139" s="39" t="s">
        <v>52</v>
      </c>
      <c r="E139" s="40">
        <f t="shared" si="2"/>
        <v>303</v>
      </c>
      <c r="F139" s="41">
        <v>0.0</v>
      </c>
      <c r="G139" s="41">
        <v>8.0</v>
      </c>
      <c r="H139" s="42">
        <f t="shared" si="3"/>
        <v>8</v>
      </c>
      <c r="I139" s="38"/>
      <c r="J139" s="43" t="s">
        <v>50</v>
      </c>
      <c r="K139" s="40">
        <f t="shared" si="4"/>
        <v>402</v>
      </c>
      <c r="L139" s="44">
        <v>0.0</v>
      </c>
      <c r="M139" s="44">
        <v>12.0</v>
      </c>
      <c r="N139" s="42">
        <f t="shared" si="5"/>
        <v>12</v>
      </c>
      <c r="O139" s="38"/>
      <c r="P139" s="45" t="s">
        <v>72</v>
      </c>
      <c r="Q139" s="38"/>
      <c r="R139" s="45">
        <f>MIN(Rules!$E$2,(MAX(H139/N139,N139/H139)))</f>
        <v>1.5</v>
      </c>
      <c r="S139" s="45">
        <f>VLOOKUP(B139,Rules!A:B,2,FALSE)</f>
        <v>50</v>
      </c>
      <c r="T139" s="38"/>
      <c r="U139" s="46">
        <f>1/(10^(-(E139+(IF(P139="Y",Rules!$I$2,0))-K139)/Rules!$E$12)+1)</f>
        <v>0.5584474983</v>
      </c>
      <c r="V139" s="47">
        <f t="shared" si="6"/>
        <v>-42</v>
      </c>
      <c r="W139" s="47">
        <f t="shared" si="7"/>
        <v>42</v>
      </c>
      <c r="X139" s="47"/>
      <c r="Y139" s="47"/>
      <c r="Z139" s="48"/>
      <c r="AA139" s="7">
        <f t="shared" ref="AA139:BL139" si="143">IF($D139=AA$1,$E139+$V139,(IF($J139=AA$1,$K139+$W139,AA138)))</f>
        <v>1536</v>
      </c>
      <c r="AB139" s="7">
        <f t="shared" si="143"/>
        <v>711</v>
      </c>
      <c r="AC139" s="7">
        <f t="shared" si="143"/>
        <v>1396</v>
      </c>
      <c r="AD139" s="7">
        <f t="shared" si="143"/>
        <v>188</v>
      </c>
      <c r="AE139" s="7">
        <f t="shared" si="143"/>
        <v>2044</v>
      </c>
      <c r="AF139" s="7">
        <f t="shared" si="143"/>
        <v>2152</v>
      </c>
      <c r="AG139" s="7">
        <f t="shared" si="143"/>
        <v>1105</v>
      </c>
      <c r="AH139" s="7">
        <f t="shared" si="143"/>
        <v>1038</v>
      </c>
      <c r="AI139" s="7">
        <f t="shared" si="143"/>
        <v>1158</v>
      </c>
      <c r="AJ139" s="7">
        <f t="shared" si="143"/>
        <v>1818</v>
      </c>
      <c r="AK139" s="7">
        <f t="shared" si="143"/>
        <v>480</v>
      </c>
      <c r="AL139" s="7">
        <f t="shared" si="143"/>
        <v>717</v>
      </c>
      <c r="AM139" s="7">
        <f t="shared" si="143"/>
        <v>2140</v>
      </c>
      <c r="AN139" s="7">
        <f t="shared" si="143"/>
        <v>1445</v>
      </c>
      <c r="AO139" s="7">
        <f t="shared" si="143"/>
        <v>1324</v>
      </c>
      <c r="AP139" s="7">
        <f t="shared" si="143"/>
        <v>2123</v>
      </c>
      <c r="AQ139" s="7">
        <f t="shared" si="143"/>
        <v>268</v>
      </c>
      <c r="AR139" s="7">
        <f t="shared" si="143"/>
        <v>1381</v>
      </c>
      <c r="AS139" s="7">
        <f t="shared" si="143"/>
        <v>261</v>
      </c>
      <c r="AT139" s="7">
        <f t="shared" si="143"/>
        <v>2333</v>
      </c>
      <c r="AU139" s="7">
        <f t="shared" si="143"/>
        <v>911</v>
      </c>
      <c r="AV139" s="7">
        <f t="shared" si="143"/>
        <v>444</v>
      </c>
      <c r="AW139" s="7">
        <f t="shared" si="143"/>
        <v>451</v>
      </c>
      <c r="AX139" s="7">
        <f t="shared" si="143"/>
        <v>817</v>
      </c>
      <c r="AY139" s="7">
        <f t="shared" si="143"/>
        <v>1189</v>
      </c>
      <c r="AZ139" s="7">
        <f t="shared" si="143"/>
        <v>531</v>
      </c>
      <c r="BA139" s="7">
        <f t="shared" si="143"/>
        <v>0</v>
      </c>
      <c r="BB139" s="7">
        <f t="shared" si="143"/>
        <v>1607</v>
      </c>
      <c r="BC139" s="7">
        <f t="shared" si="143"/>
        <v>810</v>
      </c>
      <c r="BD139" s="7">
        <f t="shared" si="143"/>
        <v>847</v>
      </c>
      <c r="BE139" s="7">
        <f t="shared" si="143"/>
        <v>638</v>
      </c>
      <c r="BF139" s="7">
        <f t="shared" si="143"/>
        <v>2090</v>
      </c>
      <c r="BG139" s="7">
        <f t="shared" si="143"/>
        <v>935</v>
      </c>
      <c r="BH139" s="7">
        <f t="shared" si="143"/>
        <v>281</v>
      </c>
      <c r="BI139" s="7">
        <f t="shared" si="143"/>
        <v>1952</v>
      </c>
      <c r="BJ139" s="7">
        <f t="shared" si="143"/>
        <v>1535</v>
      </c>
      <c r="BK139" s="7">
        <f t="shared" si="143"/>
        <v>1896</v>
      </c>
      <c r="BL139" s="7">
        <f t="shared" si="143"/>
        <v>882</v>
      </c>
    </row>
    <row r="140" ht="13.5" customHeight="1">
      <c r="A140" s="83">
        <v>45046.0</v>
      </c>
      <c r="B140" s="37" t="s">
        <v>74</v>
      </c>
      <c r="C140" s="38"/>
      <c r="D140" s="39" t="s">
        <v>51</v>
      </c>
      <c r="E140" s="40">
        <f t="shared" si="2"/>
        <v>531</v>
      </c>
      <c r="F140" s="41">
        <v>2.0</v>
      </c>
      <c r="G140" s="41">
        <v>26.0</v>
      </c>
      <c r="H140" s="42">
        <f t="shared" si="3"/>
        <v>32</v>
      </c>
      <c r="I140" s="38"/>
      <c r="J140" s="43" t="s">
        <v>53</v>
      </c>
      <c r="K140" s="40">
        <f t="shared" si="4"/>
        <v>281</v>
      </c>
      <c r="L140" s="44">
        <v>1.0</v>
      </c>
      <c r="M140" s="44">
        <v>4.0</v>
      </c>
      <c r="N140" s="42">
        <f t="shared" si="5"/>
        <v>7</v>
      </c>
      <c r="O140" s="38"/>
      <c r="P140" s="45" t="s">
        <v>72</v>
      </c>
      <c r="Q140" s="38"/>
      <c r="R140" s="45">
        <f>MIN(Rules!$E$2,(MAX(H140/N140,N140/H140)))</f>
        <v>2</v>
      </c>
      <c r="S140" s="45">
        <f>VLOOKUP(B140,Rules!A:B,2,FALSE)</f>
        <v>50</v>
      </c>
      <c r="T140" s="38"/>
      <c r="U140" s="46">
        <f>1/(10^(-(E140+(IF(P140="Y",Rules!$I$2,0))-K140)/Rules!$E$12)+1)</f>
        <v>0.8631931114</v>
      </c>
      <c r="V140" s="47">
        <f t="shared" si="6"/>
        <v>14</v>
      </c>
      <c r="W140" s="47">
        <f t="shared" si="7"/>
        <v>-14</v>
      </c>
      <c r="X140" s="47"/>
      <c r="Y140" s="47"/>
      <c r="Z140" s="48"/>
      <c r="AA140" s="7">
        <f t="shared" ref="AA140:BL140" si="144">IF($D140=AA$1,$E140+$V140,(IF($J140=AA$1,$K140+$W140,AA139)))</f>
        <v>1536</v>
      </c>
      <c r="AB140" s="7">
        <f t="shared" si="144"/>
        <v>711</v>
      </c>
      <c r="AC140" s="7">
        <f t="shared" si="144"/>
        <v>1396</v>
      </c>
      <c r="AD140" s="7">
        <f t="shared" si="144"/>
        <v>188</v>
      </c>
      <c r="AE140" s="7">
        <f t="shared" si="144"/>
        <v>2044</v>
      </c>
      <c r="AF140" s="7">
        <f t="shared" si="144"/>
        <v>2152</v>
      </c>
      <c r="AG140" s="7">
        <f t="shared" si="144"/>
        <v>1105</v>
      </c>
      <c r="AH140" s="7">
        <f t="shared" si="144"/>
        <v>1038</v>
      </c>
      <c r="AI140" s="7">
        <f t="shared" si="144"/>
        <v>1158</v>
      </c>
      <c r="AJ140" s="7">
        <f t="shared" si="144"/>
        <v>1818</v>
      </c>
      <c r="AK140" s="7">
        <f t="shared" si="144"/>
        <v>480</v>
      </c>
      <c r="AL140" s="7">
        <f t="shared" si="144"/>
        <v>717</v>
      </c>
      <c r="AM140" s="7">
        <f t="shared" si="144"/>
        <v>2140</v>
      </c>
      <c r="AN140" s="7">
        <f t="shared" si="144"/>
        <v>1445</v>
      </c>
      <c r="AO140" s="7">
        <f t="shared" si="144"/>
        <v>1324</v>
      </c>
      <c r="AP140" s="7">
        <f t="shared" si="144"/>
        <v>2123</v>
      </c>
      <c r="AQ140" s="7">
        <f t="shared" si="144"/>
        <v>268</v>
      </c>
      <c r="AR140" s="7">
        <f t="shared" si="144"/>
        <v>1381</v>
      </c>
      <c r="AS140" s="7">
        <f t="shared" si="144"/>
        <v>261</v>
      </c>
      <c r="AT140" s="7">
        <f t="shared" si="144"/>
        <v>2333</v>
      </c>
      <c r="AU140" s="7">
        <f t="shared" si="144"/>
        <v>911</v>
      </c>
      <c r="AV140" s="7">
        <f t="shared" si="144"/>
        <v>444</v>
      </c>
      <c r="AW140" s="7">
        <f t="shared" si="144"/>
        <v>451</v>
      </c>
      <c r="AX140" s="7">
        <f t="shared" si="144"/>
        <v>817</v>
      </c>
      <c r="AY140" s="7">
        <f t="shared" si="144"/>
        <v>1189</v>
      </c>
      <c r="AZ140" s="7">
        <f t="shared" si="144"/>
        <v>545</v>
      </c>
      <c r="BA140" s="7">
        <f t="shared" si="144"/>
        <v>0</v>
      </c>
      <c r="BB140" s="7">
        <f t="shared" si="144"/>
        <v>1607</v>
      </c>
      <c r="BC140" s="7">
        <f t="shared" si="144"/>
        <v>810</v>
      </c>
      <c r="BD140" s="7">
        <f t="shared" si="144"/>
        <v>847</v>
      </c>
      <c r="BE140" s="7">
        <f t="shared" si="144"/>
        <v>638</v>
      </c>
      <c r="BF140" s="7">
        <f t="shared" si="144"/>
        <v>2090</v>
      </c>
      <c r="BG140" s="7">
        <f t="shared" si="144"/>
        <v>935</v>
      </c>
      <c r="BH140" s="7">
        <f t="shared" si="144"/>
        <v>267</v>
      </c>
      <c r="BI140" s="7">
        <f t="shared" si="144"/>
        <v>1952</v>
      </c>
      <c r="BJ140" s="7">
        <f t="shared" si="144"/>
        <v>1535</v>
      </c>
      <c r="BK140" s="7">
        <f t="shared" si="144"/>
        <v>1896</v>
      </c>
      <c r="BL140" s="7">
        <f t="shared" si="144"/>
        <v>882</v>
      </c>
    </row>
    <row r="141" ht="13.5" customHeight="1">
      <c r="A141" s="83">
        <v>45052.0</v>
      </c>
      <c r="B141" s="37" t="s">
        <v>75</v>
      </c>
      <c r="C141" s="38"/>
      <c r="D141" s="39" t="s">
        <v>19</v>
      </c>
      <c r="E141" s="40">
        <f t="shared" si="2"/>
        <v>2152</v>
      </c>
      <c r="F141" s="41">
        <v>4.0</v>
      </c>
      <c r="G141" s="41">
        <v>19.0</v>
      </c>
      <c r="H141" s="42">
        <f t="shared" si="3"/>
        <v>31</v>
      </c>
      <c r="I141" s="38"/>
      <c r="J141" s="43" t="s">
        <v>18</v>
      </c>
      <c r="K141" s="40">
        <f t="shared" si="4"/>
        <v>2090</v>
      </c>
      <c r="L141" s="44">
        <v>2.0</v>
      </c>
      <c r="M141" s="44">
        <v>25.0</v>
      </c>
      <c r="N141" s="42">
        <f t="shared" si="5"/>
        <v>31</v>
      </c>
      <c r="O141" s="38"/>
      <c r="P141" s="45" t="s">
        <v>72</v>
      </c>
      <c r="Q141" s="38"/>
      <c r="R141" s="45">
        <f>MIN(Rules!$E$2,(MAX(H141/N141,N141/H141)))</f>
        <v>1</v>
      </c>
      <c r="S141" s="45">
        <f>VLOOKUP(B141,Rules!A:B,2,FALSE)</f>
        <v>60</v>
      </c>
      <c r="T141" s="38"/>
      <c r="U141" s="46">
        <f>1/(10^(-(E141+(IF(P141="Y",Rules!$I$2,0))-K141)/Rules!$E$12)+1)</f>
        <v>0.7263726596</v>
      </c>
      <c r="V141" s="47">
        <f t="shared" si="6"/>
        <v>-14</v>
      </c>
      <c r="W141" s="47">
        <f t="shared" si="7"/>
        <v>14</v>
      </c>
      <c r="X141" s="47"/>
      <c r="Y141" s="47"/>
      <c r="Z141" s="48"/>
      <c r="AA141" s="7">
        <f t="shared" ref="AA141:BL141" si="145">IF($D141=AA$1,$E141+$V141,(IF($J141=AA$1,$K141+$W141,AA140)))</f>
        <v>1536</v>
      </c>
      <c r="AB141" s="7">
        <f t="shared" si="145"/>
        <v>711</v>
      </c>
      <c r="AC141" s="7">
        <f t="shared" si="145"/>
        <v>1396</v>
      </c>
      <c r="AD141" s="7">
        <f t="shared" si="145"/>
        <v>188</v>
      </c>
      <c r="AE141" s="7">
        <f t="shared" si="145"/>
        <v>2044</v>
      </c>
      <c r="AF141" s="7">
        <f t="shared" si="145"/>
        <v>2138</v>
      </c>
      <c r="AG141" s="7">
        <f t="shared" si="145"/>
        <v>1105</v>
      </c>
      <c r="AH141" s="7">
        <f t="shared" si="145"/>
        <v>1038</v>
      </c>
      <c r="AI141" s="7">
        <f t="shared" si="145"/>
        <v>1158</v>
      </c>
      <c r="AJ141" s="7">
        <f t="shared" si="145"/>
        <v>1818</v>
      </c>
      <c r="AK141" s="7">
        <f t="shared" si="145"/>
        <v>480</v>
      </c>
      <c r="AL141" s="7">
        <f t="shared" si="145"/>
        <v>717</v>
      </c>
      <c r="AM141" s="7">
        <f t="shared" si="145"/>
        <v>2140</v>
      </c>
      <c r="AN141" s="7">
        <f t="shared" si="145"/>
        <v>1445</v>
      </c>
      <c r="AO141" s="7">
        <f t="shared" si="145"/>
        <v>1324</v>
      </c>
      <c r="AP141" s="7">
        <f t="shared" si="145"/>
        <v>2123</v>
      </c>
      <c r="AQ141" s="7">
        <f t="shared" si="145"/>
        <v>268</v>
      </c>
      <c r="AR141" s="7">
        <f t="shared" si="145"/>
        <v>1381</v>
      </c>
      <c r="AS141" s="7">
        <f t="shared" si="145"/>
        <v>261</v>
      </c>
      <c r="AT141" s="7">
        <f t="shared" si="145"/>
        <v>2333</v>
      </c>
      <c r="AU141" s="7">
        <f t="shared" si="145"/>
        <v>911</v>
      </c>
      <c r="AV141" s="7">
        <f t="shared" si="145"/>
        <v>444</v>
      </c>
      <c r="AW141" s="7">
        <f t="shared" si="145"/>
        <v>451</v>
      </c>
      <c r="AX141" s="7">
        <f t="shared" si="145"/>
        <v>817</v>
      </c>
      <c r="AY141" s="7">
        <f t="shared" si="145"/>
        <v>1189</v>
      </c>
      <c r="AZ141" s="7">
        <f t="shared" si="145"/>
        <v>545</v>
      </c>
      <c r="BA141" s="7">
        <f t="shared" si="145"/>
        <v>0</v>
      </c>
      <c r="BB141" s="7">
        <f t="shared" si="145"/>
        <v>1607</v>
      </c>
      <c r="BC141" s="7">
        <f t="shared" si="145"/>
        <v>810</v>
      </c>
      <c r="BD141" s="7">
        <f t="shared" si="145"/>
        <v>847</v>
      </c>
      <c r="BE141" s="7">
        <f t="shared" si="145"/>
        <v>638</v>
      </c>
      <c r="BF141" s="7">
        <f t="shared" si="145"/>
        <v>2104</v>
      </c>
      <c r="BG141" s="7">
        <f t="shared" si="145"/>
        <v>935</v>
      </c>
      <c r="BH141" s="7">
        <f t="shared" si="145"/>
        <v>267</v>
      </c>
      <c r="BI141" s="7">
        <f t="shared" si="145"/>
        <v>1952</v>
      </c>
      <c r="BJ141" s="7">
        <f t="shared" si="145"/>
        <v>1535</v>
      </c>
      <c r="BK141" s="7">
        <f t="shared" si="145"/>
        <v>1896</v>
      </c>
      <c r="BL141" s="7">
        <f t="shared" si="145"/>
        <v>882</v>
      </c>
    </row>
    <row r="142" ht="13.5" customHeight="1">
      <c r="A142" s="83">
        <v>45052.0</v>
      </c>
      <c r="B142" s="37" t="s">
        <v>75</v>
      </c>
      <c r="C142" s="38"/>
      <c r="D142" s="39" t="s">
        <v>32</v>
      </c>
      <c r="E142" s="40">
        <f t="shared" si="2"/>
        <v>1535</v>
      </c>
      <c r="F142" s="41">
        <v>0.0</v>
      </c>
      <c r="G142" s="41">
        <v>17.0</v>
      </c>
      <c r="H142" s="42">
        <f t="shared" si="3"/>
        <v>17</v>
      </c>
      <c r="I142" s="38"/>
      <c r="J142" s="43" t="s">
        <v>23</v>
      </c>
      <c r="K142" s="40">
        <f t="shared" si="4"/>
        <v>2140</v>
      </c>
      <c r="L142" s="44">
        <v>6.0</v>
      </c>
      <c r="M142" s="44">
        <v>33.0</v>
      </c>
      <c r="N142" s="42">
        <f t="shared" si="5"/>
        <v>51</v>
      </c>
      <c r="O142" s="38"/>
      <c r="P142" s="45" t="s">
        <v>72</v>
      </c>
      <c r="Q142" s="38"/>
      <c r="R142" s="45">
        <f>MIN(Rules!$E$2,(MAX(H142/N142,N142/H142)))</f>
        <v>2</v>
      </c>
      <c r="S142" s="45">
        <f>VLOOKUP(B142,Rules!A:B,2,FALSE)</f>
        <v>60</v>
      </c>
      <c r="T142" s="38"/>
      <c r="U142" s="46">
        <f>1/(10^(-(E142+(IF(P142="Y",Rules!$I$2,0))-K142)/Rules!$E$12)+1)</f>
        <v>0.1095493613</v>
      </c>
      <c r="V142" s="47">
        <f t="shared" si="6"/>
        <v>-13</v>
      </c>
      <c r="W142" s="47">
        <f t="shared" si="7"/>
        <v>13</v>
      </c>
      <c r="X142" s="47"/>
      <c r="Y142" s="47"/>
      <c r="Z142" s="48"/>
      <c r="AA142" s="7">
        <f t="shared" ref="AA142:BL142" si="146">IF($D142=AA$1,$E142+$V142,(IF($J142=AA$1,$K142+$W142,AA141)))</f>
        <v>1536</v>
      </c>
      <c r="AB142" s="7">
        <f t="shared" si="146"/>
        <v>711</v>
      </c>
      <c r="AC142" s="7">
        <f t="shared" si="146"/>
        <v>1396</v>
      </c>
      <c r="AD142" s="7">
        <f t="shared" si="146"/>
        <v>188</v>
      </c>
      <c r="AE142" s="7">
        <f t="shared" si="146"/>
        <v>2044</v>
      </c>
      <c r="AF142" s="7">
        <f t="shared" si="146"/>
        <v>2138</v>
      </c>
      <c r="AG142" s="7">
        <f t="shared" si="146"/>
        <v>1105</v>
      </c>
      <c r="AH142" s="7">
        <f t="shared" si="146"/>
        <v>1038</v>
      </c>
      <c r="AI142" s="7">
        <f t="shared" si="146"/>
        <v>1158</v>
      </c>
      <c r="AJ142" s="7">
        <f t="shared" si="146"/>
        <v>1818</v>
      </c>
      <c r="AK142" s="7">
        <f t="shared" si="146"/>
        <v>480</v>
      </c>
      <c r="AL142" s="7">
        <f t="shared" si="146"/>
        <v>717</v>
      </c>
      <c r="AM142" s="7">
        <f t="shared" si="146"/>
        <v>2153</v>
      </c>
      <c r="AN142" s="7">
        <f t="shared" si="146"/>
        <v>1445</v>
      </c>
      <c r="AO142" s="7">
        <f t="shared" si="146"/>
        <v>1324</v>
      </c>
      <c r="AP142" s="7">
        <f t="shared" si="146"/>
        <v>2123</v>
      </c>
      <c r="AQ142" s="7">
        <f t="shared" si="146"/>
        <v>268</v>
      </c>
      <c r="AR142" s="7">
        <f t="shared" si="146"/>
        <v>1381</v>
      </c>
      <c r="AS142" s="7">
        <f t="shared" si="146"/>
        <v>261</v>
      </c>
      <c r="AT142" s="7">
        <f t="shared" si="146"/>
        <v>2333</v>
      </c>
      <c r="AU142" s="7">
        <f t="shared" si="146"/>
        <v>911</v>
      </c>
      <c r="AV142" s="7">
        <f t="shared" si="146"/>
        <v>444</v>
      </c>
      <c r="AW142" s="7">
        <f t="shared" si="146"/>
        <v>451</v>
      </c>
      <c r="AX142" s="7">
        <f t="shared" si="146"/>
        <v>817</v>
      </c>
      <c r="AY142" s="7">
        <f t="shared" si="146"/>
        <v>1189</v>
      </c>
      <c r="AZ142" s="7">
        <f t="shared" si="146"/>
        <v>545</v>
      </c>
      <c r="BA142" s="7">
        <f t="shared" si="146"/>
        <v>0</v>
      </c>
      <c r="BB142" s="7">
        <f t="shared" si="146"/>
        <v>1607</v>
      </c>
      <c r="BC142" s="7">
        <f t="shared" si="146"/>
        <v>810</v>
      </c>
      <c r="BD142" s="7">
        <f t="shared" si="146"/>
        <v>847</v>
      </c>
      <c r="BE142" s="7">
        <f t="shared" si="146"/>
        <v>638</v>
      </c>
      <c r="BF142" s="7">
        <f t="shared" si="146"/>
        <v>2104</v>
      </c>
      <c r="BG142" s="7">
        <f t="shared" si="146"/>
        <v>935</v>
      </c>
      <c r="BH142" s="7">
        <f t="shared" si="146"/>
        <v>267</v>
      </c>
      <c r="BI142" s="7">
        <f t="shared" si="146"/>
        <v>1952</v>
      </c>
      <c r="BJ142" s="7">
        <f t="shared" si="146"/>
        <v>1522</v>
      </c>
      <c r="BK142" s="7">
        <f t="shared" si="146"/>
        <v>1896</v>
      </c>
      <c r="BL142" s="7">
        <f t="shared" si="146"/>
        <v>882</v>
      </c>
    </row>
    <row r="143" ht="13.5" customHeight="1">
      <c r="A143" s="83">
        <v>45052.0</v>
      </c>
      <c r="B143" s="37" t="s">
        <v>75</v>
      </c>
      <c r="C143" s="38"/>
      <c r="D143" s="39" t="s">
        <v>26</v>
      </c>
      <c r="E143" s="40">
        <f t="shared" si="2"/>
        <v>1818</v>
      </c>
      <c r="F143" s="41">
        <v>1.0</v>
      </c>
      <c r="G143" s="41">
        <v>22.0</v>
      </c>
      <c r="H143" s="42">
        <f t="shared" si="3"/>
        <v>25</v>
      </c>
      <c r="I143" s="38"/>
      <c r="J143" s="43" t="s">
        <v>24</v>
      </c>
      <c r="K143" s="40">
        <f t="shared" si="4"/>
        <v>1896</v>
      </c>
      <c r="L143" s="44">
        <v>0.0</v>
      </c>
      <c r="M143" s="44">
        <v>23.0</v>
      </c>
      <c r="N143" s="42">
        <f t="shared" si="5"/>
        <v>23</v>
      </c>
      <c r="O143" s="38"/>
      <c r="P143" s="45" t="s">
        <v>72</v>
      </c>
      <c r="Q143" s="38"/>
      <c r="R143" s="45">
        <f>MIN(Rules!$E$2,(MAX(H143/N143,N143/H143)))</f>
        <v>1.086956522</v>
      </c>
      <c r="S143" s="45">
        <f>VLOOKUP(B143,Rules!A:B,2,FALSE)</f>
        <v>60</v>
      </c>
      <c r="T143" s="38"/>
      <c r="U143" s="46">
        <f>1/(10^(-(E143+(IF(P143="Y",Rules!$I$2,0))-K143)/Rules!$E$12)+1)</f>
        <v>0.5821418811</v>
      </c>
      <c r="V143" s="47">
        <f t="shared" si="6"/>
        <v>27</v>
      </c>
      <c r="W143" s="47">
        <f t="shared" si="7"/>
        <v>-27</v>
      </c>
      <c r="X143" s="47"/>
      <c r="Y143" s="47"/>
      <c r="Z143" s="48"/>
      <c r="AA143" s="7">
        <f t="shared" ref="AA143:BL143" si="147">IF($D143=AA$1,$E143+$V143,(IF($J143=AA$1,$K143+$W143,AA142)))</f>
        <v>1536</v>
      </c>
      <c r="AB143" s="7">
        <f t="shared" si="147"/>
        <v>711</v>
      </c>
      <c r="AC143" s="7">
        <f t="shared" si="147"/>
        <v>1396</v>
      </c>
      <c r="AD143" s="7">
        <f t="shared" si="147"/>
        <v>188</v>
      </c>
      <c r="AE143" s="7">
        <f t="shared" si="147"/>
        <v>2044</v>
      </c>
      <c r="AF143" s="7">
        <f t="shared" si="147"/>
        <v>2138</v>
      </c>
      <c r="AG143" s="7">
        <f t="shared" si="147"/>
        <v>1105</v>
      </c>
      <c r="AH143" s="7">
        <f t="shared" si="147"/>
        <v>1038</v>
      </c>
      <c r="AI143" s="7">
        <f t="shared" si="147"/>
        <v>1158</v>
      </c>
      <c r="AJ143" s="7">
        <f t="shared" si="147"/>
        <v>1845</v>
      </c>
      <c r="AK143" s="7">
        <f t="shared" si="147"/>
        <v>480</v>
      </c>
      <c r="AL143" s="7">
        <f t="shared" si="147"/>
        <v>717</v>
      </c>
      <c r="AM143" s="7">
        <f t="shared" si="147"/>
        <v>2153</v>
      </c>
      <c r="AN143" s="7">
        <f t="shared" si="147"/>
        <v>1445</v>
      </c>
      <c r="AO143" s="7">
        <f t="shared" si="147"/>
        <v>1324</v>
      </c>
      <c r="AP143" s="7">
        <f t="shared" si="147"/>
        <v>2123</v>
      </c>
      <c r="AQ143" s="7">
        <f t="shared" si="147"/>
        <v>268</v>
      </c>
      <c r="AR143" s="7">
        <f t="shared" si="147"/>
        <v>1381</v>
      </c>
      <c r="AS143" s="7">
        <f t="shared" si="147"/>
        <v>261</v>
      </c>
      <c r="AT143" s="7">
        <f t="shared" si="147"/>
        <v>2333</v>
      </c>
      <c r="AU143" s="7">
        <f t="shared" si="147"/>
        <v>911</v>
      </c>
      <c r="AV143" s="7">
        <f t="shared" si="147"/>
        <v>444</v>
      </c>
      <c r="AW143" s="7">
        <f t="shared" si="147"/>
        <v>451</v>
      </c>
      <c r="AX143" s="7">
        <f t="shared" si="147"/>
        <v>817</v>
      </c>
      <c r="AY143" s="7">
        <f t="shared" si="147"/>
        <v>1189</v>
      </c>
      <c r="AZ143" s="7">
        <f t="shared" si="147"/>
        <v>545</v>
      </c>
      <c r="BA143" s="7">
        <f t="shared" si="147"/>
        <v>0</v>
      </c>
      <c r="BB143" s="7">
        <f t="shared" si="147"/>
        <v>1607</v>
      </c>
      <c r="BC143" s="7">
        <f t="shared" si="147"/>
        <v>810</v>
      </c>
      <c r="BD143" s="7">
        <f t="shared" si="147"/>
        <v>847</v>
      </c>
      <c r="BE143" s="7">
        <f t="shared" si="147"/>
        <v>638</v>
      </c>
      <c r="BF143" s="7">
        <f t="shared" si="147"/>
        <v>2104</v>
      </c>
      <c r="BG143" s="7">
        <f t="shared" si="147"/>
        <v>935</v>
      </c>
      <c r="BH143" s="7">
        <f t="shared" si="147"/>
        <v>267</v>
      </c>
      <c r="BI143" s="7">
        <f t="shared" si="147"/>
        <v>1952</v>
      </c>
      <c r="BJ143" s="7">
        <f t="shared" si="147"/>
        <v>1522</v>
      </c>
      <c r="BK143" s="7">
        <f t="shared" si="147"/>
        <v>1869</v>
      </c>
      <c r="BL143" s="7">
        <f t="shared" si="147"/>
        <v>882</v>
      </c>
    </row>
    <row r="144" ht="13.5" customHeight="1">
      <c r="A144" s="83">
        <v>45052.0</v>
      </c>
      <c r="B144" s="37" t="s">
        <v>74</v>
      </c>
      <c r="C144" s="38"/>
      <c r="D144" s="39" t="s">
        <v>31</v>
      </c>
      <c r="E144" s="40">
        <f t="shared" si="2"/>
        <v>1381</v>
      </c>
      <c r="F144" s="41">
        <v>1.0</v>
      </c>
      <c r="G144" s="41">
        <v>23.0</v>
      </c>
      <c r="H144" s="42">
        <f t="shared" si="3"/>
        <v>26</v>
      </c>
      <c r="I144" s="38"/>
      <c r="J144" s="43" t="s">
        <v>29</v>
      </c>
      <c r="K144" s="40">
        <f t="shared" si="4"/>
        <v>1324</v>
      </c>
      <c r="L144" s="44">
        <v>0.0</v>
      </c>
      <c r="M144" s="44">
        <v>11.0</v>
      </c>
      <c r="N144" s="42">
        <f t="shared" si="5"/>
        <v>11</v>
      </c>
      <c r="O144" s="38"/>
      <c r="P144" s="45" t="s">
        <v>72</v>
      </c>
      <c r="Q144" s="38"/>
      <c r="R144" s="45">
        <f>MIN(Rules!$E$2,(MAX(H144/N144,N144/H144)))</f>
        <v>2</v>
      </c>
      <c r="S144" s="45">
        <f>VLOOKUP(B144,Rules!A:B,2,FALSE)</f>
        <v>50</v>
      </c>
      <c r="T144" s="38"/>
      <c r="U144" s="46">
        <f>1/(10^(-(E144+(IF(P144="Y",Rules!$I$2,0))-K144)/Rules!$E$12)+1)</f>
        <v>0.7217723716</v>
      </c>
      <c r="V144" s="47">
        <f t="shared" si="6"/>
        <v>28</v>
      </c>
      <c r="W144" s="47">
        <f t="shared" si="7"/>
        <v>-28</v>
      </c>
      <c r="X144" s="47"/>
      <c r="Y144" s="47"/>
      <c r="Z144" s="48"/>
      <c r="AA144" s="7">
        <f t="shared" ref="AA144:BL144" si="148">IF($D144=AA$1,$E144+$V144,(IF($J144=AA$1,$K144+$W144,AA143)))</f>
        <v>1536</v>
      </c>
      <c r="AB144" s="7">
        <f t="shared" si="148"/>
        <v>711</v>
      </c>
      <c r="AC144" s="7">
        <f t="shared" si="148"/>
        <v>1396</v>
      </c>
      <c r="AD144" s="7">
        <f t="shared" si="148"/>
        <v>188</v>
      </c>
      <c r="AE144" s="7">
        <f t="shared" si="148"/>
        <v>2044</v>
      </c>
      <c r="AF144" s="7">
        <f t="shared" si="148"/>
        <v>2138</v>
      </c>
      <c r="AG144" s="7">
        <f t="shared" si="148"/>
        <v>1105</v>
      </c>
      <c r="AH144" s="7">
        <f t="shared" si="148"/>
        <v>1038</v>
      </c>
      <c r="AI144" s="7">
        <f t="shared" si="148"/>
        <v>1158</v>
      </c>
      <c r="AJ144" s="7">
        <f t="shared" si="148"/>
        <v>1845</v>
      </c>
      <c r="AK144" s="7">
        <f t="shared" si="148"/>
        <v>480</v>
      </c>
      <c r="AL144" s="7">
        <f t="shared" si="148"/>
        <v>717</v>
      </c>
      <c r="AM144" s="7">
        <f t="shared" si="148"/>
        <v>2153</v>
      </c>
      <c r="AN144" s="7">
        <f t="shared" si="148"/>
        <v>1445</v>
      </c>
      <c r="AO144" s="7">
        <f t="shared" si="148"/>
        <v>1296</v>
      </c>
      <c r="AP144" s="7">
        <f t="shared" si="148"/>
        <v>2123</v>
      </c>
      <c r="AQ144" s="7">
        <f t="shared" si="148"/>
        <v>268</v>
      </c>
      <c r="AR144" s="7">
        <f t="shared" si="148"/>
        <v>1409</v>
      </c>
      <c r="AS144" s="7">
        <f t="shared" si="148"/>
        <v>261</v>
      </c>
      <c r="AT144" s="7">
        <f t="shared" si="148"/>
        <v>2333</v>
      </c>
      <c r="AU144" s="7">
        <f t="shared" si="148"/>
        <v>911</v>
      </c>
      <c r="AV144" s="7">
        <f t="shared" si="148"/>
        <v>444</v>
      </c>
      <c r="AW144" s="7">
        <f t="shared" si="148"/>
        <v>451</v>
      </c>
      <c r="AX144" s="7">
        <f t="shared" si="148"/>
        <v>817</v>
      </c>
      <c r="AY144" s="7">
        <f t="shared" si="148"/>
        <v>1189</v>
      </c>
      <c r="AZ144" s="7">
        <f t="shared" si="148"/>
        <v>545</v>
      </c>
      <c r="BA144" s="7">
        <f t="shared" si="148"/>
        <v>0</v>
      </c>
      <c r="BB144" s="7">
        <f t="shared" si="148"/>
        <v>1607</v>
      </c>
      <c r="BC144" s="7">
        <f t="shared" si="148"/>
        <v>810</v>
      </c>
      <c r="BD144" s="7">
        <f t="shared" si="148"/>
        <v>847</v>
      </c>
      <c r="BE144" s="7">
        <f t="shared" si="148"/>
        <v>638</v>
      </c>
      <c r="BF144" s="7">
        <f t="shared" si="148"/>
        <v>2104</v>
      </c>
      <c r="BG144" s="7">
        <f t="shared" si="148"/>
        <v>935</v>
      </c>
      <c r="BH144" s="7">
        <f t="shared" si="148"/>
        <v>267</v>
      </c>
      <c r="BI144" s="7">
        <f t="shared" si="148"/>
        <v>1952</v>
      </c>
      <c r="BJ144" s="7">
        <f t="shared" si="148"/>
        <v>1522</v>
      </c>
      <c r="BK144" s="7">
        <f t="shared" si="148"/>
        <v>1869</v>
      </c>
      <c r="BL144" s="7">
        <f t="shared" si="148"/>
        <v>882</v>
      </c>
    </row>
    <row r="145" ht="13.5" customHeight="1">
      <c r="A145" s="83">
        <v>45053.0</v>
      </c>
      <c r="B145" s="37" t="s">
        <v>74</v>
      </c>
      <c r="C145" s="38"/>
      <c r="D145" s="39" t="s">
        <v>31</v>
      </c>
      <c r="E145" s="40">
        <f t="shared" si="2"/>
        <v>1409</v>
      </c>
      <c r="F145" s="41">
        <v>1.0</v>
      </c>
      <c r="G145" s="41">
        <v>23.0</v>
      </c>
      <c r="H145" s="42">
        <f t="shared" si="3"/>
        <v>26</v>
      </c>
      <c r="I145" s="38"/>
      <c r="J145" s="43" t="s">
        <v>29</v>
      </c>
      <c r="K145" s="40">
        <f t="shared" si="4"/>
        <v>1296</v>
      </c>
      <c r="L145" s="44">
        <v>0.0</v>
      </c>
      <c r="M145" s="44">
        <v>11.0</v>
      </c>
      <c r="N145" s="42">
        <f t="shared" si="5"/>
        <v>11</v>
      </c>
      <c r="O145" s="38"/>
      <c r="P145" s="45" t="s">
        <v>72</v>
      </c>
      <c r="Q145" s="38"/>
      <c r="R145" s="45">
        <f>MIN(Rules!$E$2,(MAX(H145/N145,N145/H145)))</f>
        <v>2</v>
      </c>
      <c r="S145" s="45">
        <f>VLOOKUP(B145,Rules!A:B,2,FALSE)</f>
        <v>50</v>
      </c>
      <c r="T145" s="38"/>
      <c r="U145" s="46">
        <f>1/(10^(-(E145+(IF(P145="Y",Rules!$I$2,0))-K145)/Rules!$E$12)+1)</f>
        <v>0.7705040907</v>
      </c>
      <c r="V145" s="47">
        <f t="shared" si="6"/>
        <v>23</v>
      </c>
      <c r="W145" s="47">
        <f t="shared" si="7"/>
        <v>-23</v>
      </c>
      <c r="X145" s="47"/>
      <c r="Y145" s="47"/>
      <c r="Z145" s="48"/>
      <c r="AA145" s="7">
        <f t="shared" ref="AA145:BL145" si="149">IF($D145=AA$1,$E145+$V145,(IF($J145=AA$1,$K145+$W145,AA144)))</f>
        <v>1536</v>
      </c>
      <c r="AB145" s="7">
        <f t="shared" si="149"/>
        <v>711</v>
      </c>
      <c r="AC145" s="7">
        <f t="shared" si="149"/>
        <v>1396</v>
      </c>
      <c r="AD145" s="7">
        <f t="shared" si="149"/>
        <v>188</v>
      </c>
      <c r="AE145" s="7">
        <f t="shared" si="149"/>
        <v>2044</v>
      </c>
      <c r="AF145" s="7">
        <f t="shared" si="149"/>
        <v>2138</v>
      </c>
      <c r="AG145" s="7">
        <f t="shared" si="149"/>
        <v>1105</v>
      </c>
      <c r="AH145" s="7">
        <f t="shared" si="149"/>
        <v>1038</v>
      </c>
      <c r="AI145" s="7">
        <f t="shared" si="149"/>
        <v>1158</v>
      </c>
      <c r="AJ145" s="7">
        <f t="shared" si="149"/>
        <v>1845</v>
      </c>
      <c r="AK145" s="7">
        <f t="shared" si="149"/>
        <v>480</v>
      </c>
      <c r="AL145" s="7">
        <f t="shared" si="149"/>
        <v>717</v>
      </c>
      <c r="AM145" s="7">
        <f t="shared" si="149"/>
        <v>2153</v>
      </c>
      <c r="AN145" s="7">
        <f t="shared" si="149"/>
        <v>1445</v>
      </c>
      <c r="AO145" s="7">
        <f t="shared" si="149"/>
        <v>1273</v>
      </c>
      <c r="AP145" s="7">
        <f t="shared" si="149"/>
        <v>2123</v>
      </c>
      <c r="AQ145" s="7">
        <f t="shared" si="149"/>
        <v>268</v>
      </c>
      <c r="AR145" s="7">
        <f t="shared" si="149"/>
        <v>1432</v>
      </c>
      <c r="AS145" s="7">
        <f t="shared" si="149"/>
        <v>261</v>
      </c>
      <c r="AT145" s="7">
        <f t="shared" si="149"/>
        <v>2333</v>
      </c>
      <c r="AU145" s="7">
        <f t="shared" si="149"/>
        <v>911</v>
      </c>
      <c r="AV145" s="7">
        <f t="shared" si="149"/>
        <v>444</v>
      </c>
      <c r="AW145" s="7">
        <f t="shared" si="149"/>
        <v>451</v>
      </c>
      <c r="AX145" s="7">
        <f t="shared" si="149"/>
        <v>817</v>
      </c>
      <c r="AY145" s="7">
        <f t="shared" si="149"/>
        <v>1189</v>
      </c>
      <c r="AZ145" s="7">
        <f t="shared" si="149"/>
        <v>545</v>
      </c>
      <c r="BA145" s="7">
        <f t="shared" si="149"/>
        <v>0</v>
      </c>
      <c r="BB145" s="7">
        <f t="shared" si="149"/>
        <v>1607</v>
      </c>
      <c r="BC145" s="7">
        <f t="shared" si="149"/>
        <v>810</v>
      </c>
      <c r="BD145" s="7">
        <f t="shared" si="149"/>
        <v>847</v>
      </c>
      <c r="BE145" s="7">
        <f t="shared" si="149"/>
        <v>638</v>
      </c>
      <c r="BF145" s="7">
        <f t="shared" si="149"/>
        <v>2104</v>
      </c>
      <c r="BG145" s="7">
        <f t="shared" si="149"/>
        <v>935</v>
      </c>
      <c r="BH145" s="7">
        <f t="shared" si="149"/>
        <v>267</v>
      </c>
      <c r="BI145" s="7">
        <f t="shared" si="149"/>
        <v>1952</v>
      </c>
      <c r="BJ145" s="7">
        <f t="shared" si="149"/>
        <v>1522</v>
      </c>
      <c r="BK145" s="7">
        <f t="shared" si="149"/>
        <v>1869</v>
      </c>
      <c r="BL145" s="7">
        <f t="shared" si="149"/>
        <v>882</v>
      </c>
    </row>
    <row r="146" ht="13.5" customHeight="1">
      <c r="A146" s="83">
        <v>45053.0</v>
      </c>
      <c r="B146" s="37" t="s">
        <v>75</v>
      </c>
      <c r="C146" s="38"/>
      <c r="D146" s="39" t="s">
        <v>30</v>
      </c>
      <c r="E146" s="40">
        <f t="shared" si="2"/>
        <v>1536</v>
      </c>
      <c r="F146" s="41">
        <v>3.0</v>
      </c>
      <c r="G146" s="41">
        <v>20.0</v>
      </c>
      <c r="H146" s="42">
        <f t="shared" si="3"/>
        <v>29</v>
      </c>
      <c r="I146" s="38"/>
      <c r="J146" s="43" t="s">
        <v>22</v>
      </c>
      <c r="K146" s="40">
        <f t="shared" si="4"/>
        <v>2123</v>
      </c>
      <c r="L146" s="44">
        <v>5.0</v>
      </c>
      <c r="M146" s="44">
        <v>31.0</v>
      </c>
      <c r="N146" s="42">
        <f t="shared" si="5"/>
        <v>46</v>
      </c>
      <c r="O146" s="38"/>
      <c r="P146" s="45" t="s">
        <v>72</v>
      </c>
      <c r="Q146" s="38"/>
      <c r="R146" s="45">
        <f>MIN(Rules!$E$2,(MAX(H146/N146,N146/H146)))</f>
        <v>1.586206897</v>
      </c>
      <c r="S146" s="45">
        <f>VLOOKUP(B146,Rules!A:B,2,FALSE)</f>
        <v>60</v>
      </c>
      <c r="T146" s="38"/>
      <c r="U146" s="46">
        <f>1/(10^(-(E146+(IF(P146="Y",Rules!$I$2,0))-K146)/Rules!$E$12)+1)</f>
        <v>0.1179009619</v>
      </c>
      <c r="V146" s="47">
        <f t="shared" si="6"/>
        <v>-11</v>
      </c>
      <c r="W146" s="47">
        <f t="shared" si="7"/>
        <v>11</v>
      </c>
      <c r="X146" s="47"/>
      <c r="Y146" s="47"/>
      <c r="Z146" s="48"/>
      <c r="AA146" s="7">
        <f t="shared" ref="AA146:BL146" si="150">IF($D146=AA$1,$E146+$V146,(IF($J146=AA$1,$K146+$W146,AA145)))</f>
        <v>1525</v>
      </c>
      <c r="AB146" s="7">
        <f t="shared" si="150"/>
        <v>711</v>
      </c>
      <c r="AC146" s="7">
        <f t="shared" si="150"/>
        <v>1396</v>
      </c>
      <c r="AD146" s="7">
        <f t="shared" si="150"/>
        <v>188</v>
      </c>
      <c r="AE146" s="7">
        <f t="shared" si="150"/>
        <v>2044</v>
      </c>
      <c r="AF146" s="7">
        <f t="shared" si="150"/>
        <v>2138</v>
      </c>
      <c r="AG146" s="7">
        <f t="shared" si="150"/>
        <v>1105</v>
      </c>
      <c r="AH146" s="7">
        <f t="shared" si="150"/>
        <v>1038</v>
      </c>
      <c r="AI146" s="7">
        <f t="shared" si="150"/>
        <v>1158</v>
      </c>
      <c r="AJ146" s="7">
        <f t="shared" si="150"/>
        <v>1845</v>
      </c>
      <c r="AK146" s="7">
        <f t="shared" si="150"/>
        <v>480</v>
      </c>
      <c r="AL146" s="7">
        <f t="shared" si="150"/>
        <v>717</v>
      </c>
      <c r="AM146" s="7">
        <f t="shared" si="150"/>
        <v>2153</v>
      </c>
      <c r="AN146" s="7">
        <f t="shared" si="150"/>
        <v>1445</v>
      </c>
      <c r="AO146" s="7">
        <f t="shared" si="150"/>
        <v>1273</v>
      </c>
      <c r="AP146" s="7">
        <f t="shared" si="150"/>
        <v>2134</v>
      </c>
      <c r="AQ146" s="7">
        <f t="shared" si="150"/>
        <v>268</v>
      </c>
      <c r="AR146" s="7">
        <f t="shared" si="150"/>
        <v>1432</v>
      </c>
      <c r="AS146" s="7">
        <f t="shared" si="150"/>
        <v>261</v>
      </c>
      <c r="AT146" s="7">
        <f t="shared" si="150"/>
        <v>2333</v>
      </c>
      <c r="AU146" s="7">
        <f t="shared" si="150"/>
        <v>911</v>
      </c>
      <c r="AV146" s="7">
        <f t="shared" si="150"/>
        <v>444</v>
      </c>
      <c r="AW146" s="7">
        <f t="shared" si="150"/>
        <v>451</v>
      </c>
      <c r="AX146" s="7">
        <f t="shared" si="150"/>
        <v>817</v>
      </c>
      <c r="AY146" s="7">
        <f t="shared" si="150"/>
        <v>1189</v>
      </c>
      <c r="AZ146" s="7">
        <f t="shared" si="150"/>
        <v>545</v>
      </c>
      <c r="BA146" s="7">
        <f t="shared" si="150"/>
        <v>0</v>
      </c>
      <c r="BB146" s="7">
        <f t="shared" si="150"/>
        <v>1607</v>
      </c>
      <c r="BC146" s="7">
        <f t="shared" si="150"/>
        <v>810</v>
      </c>
      <c r="BD146" s="7">
        <f t="shared" si="150"/>
        <v>847</v>
      </c>
      <c r="BE146" s="7">
        <f t="shared" si="150"/>
        <v>638</v>
      </c>
      <c r="BF146" s="7">
        <f t="shared" si="150"/>
        <v>2104</v>
      </c>
      <c r="BG146" s="7">
        <f t="shared" si="150"/>
        <v>935</v>
      </c>
      <c r="BH146" s="7">
        <f t="shared" si="150"/>
        <v>267</v>
      </c>
      <c r="BI146" s="7">
        <f t="shared" si="150"/>
        <v>1952</v>
      </c>
      <c r="BJ146" s="7">
        <f t="shared" si="150"/>
        <v>1522</v>
      </c>
      <c r="BK146" s="7">
        <f t="shared" si="150"/>
        <v>1869</v>
      </c>
      <c r="BL146" s="7">
        <f t="shared" si="150"/>
        <v>882</v>
      </c>
    </row>
    <row r="147" ht="13.5" customHeight="1">
      <c r="A147" s="83">
        <v>45053.0</v>
      </c>
      <c r="B147" s="37" t="s">
        <v>74</v>
      </c>
      <c r="C147" s="38"/>
      <c r="D147" s="39" t="s">
        <v>27</v>
      </c>
      <c r="E147" s="40">
        <f t="shared" si="2"/>
        <v>1607</v>
      </c>
      <c r="F147" s="41">
        <v>1.0</v>
      </c>
      <c r="G147" s="41">
        <v>24.0</v>
      </c>
      <c r="H147" s="42">
        <f t="shared" si="3"/>
        <v>27</v>
      </c>
      <c r="I147" s="38"/>
      <c r="J147" s="43" t="s">
        <v>34</v>
      </c>
      <c r="K147" s="40">
        <f t="shared" si="4"/>
        <v>1445</v>
      </c>
      <c r="L147" s="44">
        <v>0.0</v>
      </c>
      <c r="M147" s="44">
        <v>16.0</v>
      </c>
      <c r="N147" s="42">
        <f t="shared" si="5"/>
        <v>16</v>
      </c>
      <c r="O147" s="38"/>
      <c r="P147" s="45" t="s">
        <v>72</v>
      </c>
      <c r="Q147" s="38"/>
      <c r="R147" s="45">
        <f>MIN(Rules!$E$2,(MAX(H147/N147,N147/H147)))</f>
        <v>1.6875</v>
      </c>
      <c r="S147" s="45">
        <f>VLOOKUP(B147,Rules!A:B,2,FALSE)</f>
        <v>50</v>
      </c>
      <c r="T147" s="38"/>
      <c r="U147" s="46">
        <f>1/(10^(-(E147+(IF(P147="Y",Rules!$I$2,0))-K147)/Rules!$E$12)+1)</f>
        <v>0.8079606562</v>
      </c>
      <c r="V147" s="47">
        <f t="shared" si="6"/>
        <v>16</v>
      </c>
      <c r="W147" s="47">
        <f t="shared" si="7"/>
        <v>-16</v>
      </c>
      <c r="X147" s="47"/>
      <c r="Y147" s="47"/>
      <c r="Z147" s="48"/>
      <c r="AA147" s="7">
        <f t="shared" ref="AA147:BL147" si="151">IF($D147=AA$1,$E147+$V147,(IF($J147=AA$1,$K147+$W147,AA146)))</f>
        <v>1525</v>
      </c>
      <c r="AB147" s="7">
        <f t="shared" si="151"/>
        <v>711</v>
      </c>
      <c r="AC147" s="7">
        <f t="shared" si="151"/>
        <v>1396</v>
      </c>
      <c r="AD147" s="7">
        <f t="shared" si="151"/>
        <v>188</v>
      </c>
      <c r="AE147" s="7">
        <f t="shared" si="151"/>
        <v>2044</v>
      </c>
      <c r="AF147" s="7">
        <f t="shared" si="151"/>
        <v>2138</v>
      </c>
      <c r="AG147" s="7">
        <f t="shared" si="151"/>
        <v>1105</v>
      </c>
      <c r="AH147" s="7">
        <f t="shared" si="151"/>
        <v>1038</v>
      </c>
      <c r="AI147" s="7">
        <f t="shared" si="151"/>
        <v>1158</v>
      </c>
      <c r="AJ147" s="7">
        <f t="shared" si="151"/>
        <v>1845</v>
      </c>
      <c r="AK147" s="7">
        <f t="shared" si="151"/>
        <v>480</v>
      </c>
      <c r="AL147" s="7">
        <f t="shared" si="151"/>
        <v>717</v>
      </c>
      <c r="AM147" s="7">
        <f t="shared" si="151"/>
        <v>2153</v>
      </c>
      <c r="AN147" s="7">
        <f t="shared" si="151"/>
        <v>1429</v>
      </c>
      <c r="AO147" s="7">
        <f t="shared" si="151"/>
        <v>1273</v>
      </c>
      <c r="AP147" s="7">
        <f t="shared" si="151"/>
        <v>2134</v>
      </c>
      <c r="AQ147" s="7">
        <f t="shared" si="151"/>
        <v>268</v>
      </c>
      <c r="AR147" s="7">
        <f t="shared" si="151"/>
        <v>1432</v>
      </c>
      <c r="AS147" s="7">
        <f t="shared" si="151"/>
        <v>261</v>
      </c>
      <c r="AT147" s="7">
        <f t="shared" si="151"/>
        <v>2333</v>
      </c>
      <c r="AU147" s="7">
        <f t="shared" si="151"/>
        <v>911</v>
      </c>
      <c r="AV147" s="7">
        <f t="shared" si="151"/>
        <v>444</v>
      </c>
      <c r="AW147" s="7">
        <f t="shared" si="151"/>
        <v>451</v>
      </c>
      <c r="AX147" s="7">
        <f t="shared" si="151"/>
        <v>817</v>
      </c>
      <c r="AY147" s="7">
        <f t="shared" si="151"/>
        <v>1189</v>
      </c>
      <c r="AZ147" s="7">
        <f t="shared" si="151"/>
        <v>545</v>
      </c>
      <c r="BA147" s="7">
        <f t="shared" si="151"/>
        <v>0</v>
      </c>
      <c r="BB147" s="7">
        <f t="shared" si="151"/>
        <v>1623</v>
      </c>
      <c r="BC147" s="7">
        <f t="shared" si="151"/>
        <v>810</v>
      </c>
      <c r="BD147" s="7">
        <f t="shared" si="151"/>
        <v>847</v>
      </c>
      <c r="BE147" s="7">
        <f t="shared" si="151"/>
        <v>638</v>
      </c>
      <c r="BF147" s="7">
        <f t="shared" si="151"/>
        <v>2104</v>
      </c>
      <c r="BG147" s="7">
        <f t="shared" si="151"/>
        <v>935</v>
      </c>
      <c r="BH147" s="7">
        <f t="shared" si="151"/>
        <v>267</v>
      </c>
      <c r="BI147" s="7">
        <f t="shared" si="151"/>
        <v>1952</v>
      </c>
      <c r="BJ147" s="7">
        <f t="shared" si="151"/>
        <v>1522</v>
      </c>
      <c r="BK147" s="7">
        <f t="shared" si="151"/>
        <v>1869</v>
      </c>
      <c r="BL147" s="7">
        <f t="shared" si="151"/>
        <v>882</v>
      </c>
    </row>
    <row r="148" ht="13.5" customHeight="1">
      <c r="A148" s="83">
        <v>45053.0</v>
      </c>
      <c r="B148" s="37" t="s">
        <v>74</v>
      </c>
      <c r="C148" s="38"/>
      <c r="D148" s="39" t="s">
        <v>33</v>
      </c>
      <c r="E148" s="40">
        <f t="shared" si="2"/>
        <v>1158</v>
      </c>
      <c r="F148" s="41">
        <v>0.0</v>
      </c>
      <c r="G148" s="41">
        <v>28.0</v>
      </c>
      <c r="H148" s="42">
        <f t="shared" si="3"/>
        <v>28</v>
      </c>
      <c r="I148" s="38"/>
      <c r="J148" s="43" t="s">
        <v>28</v>
      </c>
      <c r="K148" s="40">
        <f t="shared" si="4"/>
        <v>1396</v>
      </c>
      <c r="L148" s="44">
        <v>6.0</v>
      </c>
      <c r="M148" s="44">
        <v>23.0</v>
      </c>
      <c r="N148" s="42">
        <f t="shared" si="5"/>
        <v>41</v>
      </c>
      <c r="O148" s="38"/>
      <c r="P148" s="45" t="s">
        <v>72</v>
      </c>
      <c r="Q148" s="38"/>
      <c r="R148" s="45">
        <f>MIN(Rules!$E$2,(MAX(H148/N148,N148/H148)))</f>
        <v>1.464285714</v>
      </c>
      <c r="S148" s="45">
        <f>VLOOKUP(B148,Rules!A:B,2,FALSE)</f>
        <v>50</v>
      </c>
      <c r="T148" s="38"/>
      <c r="U148" s="46">
        <f>1/(10^(-(E148+(IF(P148="Y",Rules!$I$2,0))-K148)/Rules!$E$12)+1)</f>
        <v>0.4000504327</v>
      </c>
      <c r="V148" s="47">
        <f t="shared" si="6"/>
        <v>-29</v>
      </c>
      <c r="W148" s="47">
        <f t="shared" si="7"/>
        <v>29</v>
      </c>
      <c r="X148" s="47"/>
      <c r="Y148" s="47"/>
      <c r="Z148" s="48"/>
      <c r="AA148" s="7">
        <f t="shared" ref="AA148:BL148" si="152">IF($D148=AA$1,$E148+$V148,(IF($J148=AA$1,$K148+$W148,AA147)))</f>
        <v>1525</v>
      </c>
      <c r="AB148" s="7">
        <f t="shared" si="152"/>
        <v>711</v>
      </c>
      <c r="AC148" s="7">
        <f t="shared" si="152"/>
        <v>1425</v>
      </c>
      <c r="AD148" s="7">
        <f t="shared" si="152"/>
        <v>188</v>
      </c>
      <c r="AE148" s="7">
        <f t="shared" si="152"/>
        <v>2044</v>
      </c>
      <c r="AF148" s="7">
        <f t="shared" si="152"/>
        <v>2138</v>
      </c>
      <c r="AG148" s="7">
        <f t="shared" si="152"/>
        <v>1105</v>
      </c>
      <c r="AH148" s="7">
        <f t="shared" si="152"/>
        <v>1038</v>
      </c>
      <c r="AI148" s="7">
        <f t="shared" si="152"/>
        <v>1129</v>
      </c>
      <c r="AJ148" s="7">
        <f t="shared" si="152"/>
        <v>1845</v>
      </c>
      <c r="AK148" s="7">
        <f t="shared" si="152"/>
        <v>480</v>
      </c>
      <c r="AL148" s="7">
        <f t="shared" si="152"/>
        <v>717</v>
      </c>
      <c r="AM148" s="7">
        <f t="shared" si="152"/>
        <v>2153</v>
      </c>
      <c r="AN148" s="7">
        <f t="shared" si="152"/>
        <v>1429</v>
      </c>
      <c r="AO148" s="7">
        <f t="shared" si="152"/>
        <v>1273</v>
      </c>
      <c r="AP148" s="7">
        <f t="shared" si="152"/>
        <v>2134</v>
      </c>
      <c r="AQ148" s="7">
        <f t="shared" si="152"/>
        <v>268</v>
      </c>
      <c r="AR148" s="7">
        <f t="shared" si="152"/>
        <v>1432</v>
      </c>
      <c r="AS148" s="7">
        <f t="shared" si="152"/>
        <v>261</v>
      </c>
      <c r="AT148" s="7">
        <f t="shared" si="152"/>
        <v>2333</v>
      </c>
      <c r="AU148" s="7">
        <f t="shared" si="152"/>
        <v>911</v>
      </c>
      <c r="AV148" s="7">
        <f t="shared" si="152"/>
        <v>444</v>
      </c>
      <c r="AW148" s="7">
        <f t="shared" si="152"/>
        <v>451</v>
      </c>
      <c r="AX148" s="7">
        <f t="shared" si="152"/>
        <v>817</v>
      </c>
      <c r="AY148" s="7">
        <f t="shared" si="152"/>
        <v>1189</v>
      </c>
      <c r="AZ148" s="7">
        <f t="shared" si="152"/>
        <v>545</v>
      </c>
      <c r="BA148" s="7">
        <f t="shared" si="152"/>
        <v>0</v>
      </c>
      <c r="BB148" s="7">
        <f t="shared" si="152"/>
        <v>1623</v>
      </c>
      <c r="BC148" s="7">
        <f t="shared" si="152"/>
        <v>810</v>
      </c>
      <c r="BD148" s="7">
        <f t="shared" si="152"/>
        <v>847</v>
      </c>
      <c r="BE148" s="7">
        <f t="shared" si="152"/>
        <v>638</v>
      </c>
      <c r="BF148" s="7">
        <f t="shared" si="152"/>
        <v>2104</v>
      </c>
      <c r="BG148" s="7">
        <f t="shared" si="152"/>
        <v>935</v>
      </c>
      <c r="BH148" s="7">
        <f t="shared" si="152"/>
        <v>267</v>
      </c>
      <c r="BI148" s="7">
        <f t="shared" si="152"/>
        <v>1952</v>
      </c>
      <c r="BJ148" s="7">
        <f t="shared" si="152"/>
        <v>1522</v>
      </c>
      <c r="BK148" s="7">
        <f t="shared" si="152"/>
        <v>1869</v>
      </c>
      <c r="BL148" s="7">
        <f t="shared" si="152"/>
        <v>882</v>
      </c>
    </row>
    <row r="149" ht="13.5" customHeight="1">
      <c r="A149" s="83">
        <v>45058.0</v>
      </c>
      <c r="B149" s="37" t="s">
        <v>75</v>
      </c>
      <c r="C149" s="38"/>
      <c r="D149" s="39" t="s">
        <v>25</v>
      </c>
      <c r="E149" s="40">
        <f t="shared" si="2"/>
        <v>1952</v>
      </c>
      <c r="F149" s="41">
        <v>0.0</v>
      </c>
      <c r="G149" s="41">
        <v>16.0</v>
      </c>
      <c r="H149" s="42">
        <f t="shared" si="3"/>
        <v>16</v>
      </c>
      <c r="I149" s="38"/>
      <c r="J149" s="43" t="s">
        <v>21</v>
      </c>
      <c r="K149" s="40">
        <f t="shared" si="4"/>
        <v>2044</v>
      </c>
      <c r="L149" s="44">
        <v>2.0</v>
      </c>
      <c r="M149" s="44">
        <v>22.0</v>
      </c>
      <c r="N149" s="42">
        <f t="shared" si="5"/>
        <v>28</v>
      </c>
      <c r="O149" s="38"/>
      <c r="P149" s="49" t="s">
        <v>73</v>
      </c>
      <c r="Q149" s="38"/>
      <c r="R149" s="45">
        <f>MIN(Rules!$E$2,(MAX(H149/N149,N149/H149)))</f>
        <v>1.75</v>
      </c>
      <c r="S149" s="45">
        <f>VLOOKUP(B149,Rules!A:B,2,FALSE)</f>
        <v>60</v>
      </c>
      <c r="T149" s="38"/>
      <c r="U149" s="46">
        <f>1/(10^(-(E149+(IF(P149="Y",Rules!$I$2,0))-K149)/Rules!$E$12)+1)</f>
        <v>0.3956375331</v>
      </c>
      <c r="V149" s="47">
        <f t="shared" si="6"/>
        <v>-42</v>
      </c>
      <c r="W149" s="47">
        <f t="shared" si="7"/>
        <v>42</v>
      </c>
      <c r="X149" s="47"/>
      <c r="Y149" s="47"/>
      <c r="Z149" s="48"/>
      <c r="AA149" s="7">
        <f t="shared" ref="AA149:BL149" si="153">IF($D149=AA$1,$E149+$V149,(IF($J149=AA$1,$K149+$W149,AA148)))</f>
        <v>1525</v>
      </c>
      <c r="AB149" s="7">
        <f t="shared" si="153"/>
        <v>711</v>
      </c>
      <c r="AC149" s="7">
        <f t="shared" si="153"/>
        <v>1425</v>
      </c>
      <c r="AD149" s="7">
        <f t="shared" si="153"/>
        <v>188</v>
      </c>
      <c r="AE149" s="7">
        <f t="shared" si="153"/>
        <v>2086</v>
      </c>
      <c r="AF149" s="7">
        <f t="shared" si="153"/>
        <v>2138</v>
      </c>
      <c r="AG149" s="7">
        <f t="shared" si="153"/>
        <v>1105</v>
      </c>
      <c r="AH149" s="7">
        <f t="shared" si="153"/>
        <v>1038</v>
      </c>
      <c r="AI149" s="7">
        <f t="shared" si="153"/>
        <v>1129</v>
      </c>
      <c r="AJ149" s="7">
        <f t="shared" si="153"/>
        <v>1845</v>
      </c>
      <c r="AK149" s="7">
        <f t="shared" si="153"/>
        <v>480</v>
      </c>
      <c r="AL149" s="7">
        <f t="shared" si="153"/>
        <v>717</v>
      </c>
      <c r="AM149" s="7">
        <f t="shared" si="153"/>
        <v>2153</v>
      </c>
      <c r="AN149" s="7">
        <f t="shared" si="153"/>
        <v>1429</v>
      </c>
      <c r="AO149" s="7">
        <f t="shared" si="153"/>
        <v>1273</v>
      </c>
      <c r="AP149" s="7">
        <f t="shared" si="153"/>
        <v>2134</v>
      </c>
      <c r="AQ149" s="7">
        <f t="shared" si="153"/>
        <v>268</v>
      </c>
      <c r="AR149" s="7">
        <f t="shared" si="153"/>
        <v>1432</v>
      </c>
      <c r="AS149" s="7">
        <f t="shared" si="153"/>
        <v>261</v>
      </c>
      <c r="AT149" s="7">
        <f t="shared" si="153"/>
        <v>2333</v>
      </c>
      <c r="AU149" s="7">
        <f t="shared" si="153"/>
        <v>911</v>
      </c>
      <c r="AV149" s="7">
        <f t="shared" si="153"/>
        <v>444</v>
      </c>
      <c r="AW149" s="7">
        <f t="shared" si="153"/>
        <v>451</v>
      </c>
      <c r="AX149" s="7">
        <f t="shared" si="153"/>
        <v>817</v>
      </c>
      <c r="AY149" s="7">
        <f t="shared" si="153"/>
        <v>1189</v>
      </c>
      <c r="AZ149" s="7">
        <f t="shared" si="153"/>
        <v>545</v>
      </c>
      <c r="BA149" s="7">
        <f t="shared" si="153"/>
        <v>0</v>
      </c>
      <c r="BB149" s="7">
        <f t="shared" si="153"/>
        <v>1623</v>
      </c>
      <c r="BC149" s="7">
        <f t="shared" si="153"/>
        <v>810</v>
      </c>
      <c r="BD149" s="7">
        <f t="shared" si="153"/>
        <v>847</v>
      </c>
      <c r="BE149" s="7">
        <f t="shared" si="153"/>
        <v>638</v>
      </c>
      <c r="BF149" s="7">
        <f t="shared" si="153"/>
        <v>2104</v>
      </c>
      <c r="BG149" s="7">
        <f t="shared" si="153"/>
        <v>935</v>
      </c>
      <c r="BH149" s="7">
        <f t="shared" si="153"/>
        <v>267</v>
      </c>
      <c r="BI149" s="7">
        <f t="shared" si="153"/>
        <v>1910</v>
      </c>
      <c r="BJ149" s="7">
        <f t="shared" si="153"/>
        <v>1522</v>
      </c>
      <c r="BK149" s="7">
        <f t="shared" si="153"/>
        <v>1869</v>
      </c>
      <c r="BL149" s="7">
        <f t="shared" si="153"/>
        <v>882</v>
      </c>
    </row>
    <row r="150" ht="13.5" customHeight="1">
      <c r="A150" s="83">
        <v>45058.0</v>
      </c>
      <c r="B150" s="37" t="s">
        <v>74</v>
      </c>
      <c r="C150" s="38"/>
      <c r="D150" s="39" t="s">
        <v>29</v>
      </c>
      <c r="E150" s="40">
        <f t="shared" si="2"/>
        <v>1273</v>
      </c>
      <c r="F150" s="41">
        <v>3.0</v>
      </c>
      <c r="G150" s="41">
        <v>13.0</v>
      </c>
      <c r="H150" s="42">
        <f t="shared" si="3"/>
        <v>22</v>
      </c>
      <c r="I150" s="38"/>
      <c r="J150" s="43" t="s">
        <v>33</v>
      </c>
      <c r="K150" s="40">
        <f t="shared" si="4"/>
        <v>1129</v>
      </c>
      <c r="L150" s="44">
        <v>1.0</v>
      </c>
      <c r="M150" s="44">
        <v>27.0</v>
      </c>
      <c r="N150" s="42">
        <f t="shared" si="5"/>
        <v>30</v>
      </c>
      <c r="O150" s="38"/>
      <c r="P150" s="45" t="s">
        <v>72</v>
      </c>
      <c r="Q150" s="38"/>
      <c r="R150" s="45">
        <f>MIN(Rules!$E$2,(MAX(H150/N150,N150/H150)))</f>
        <v>1.363636364</v>
      </c>
      <c r="S150" s="45">
        <f>VLOOKUP(B150,Rules!A:B,2,FALSE)</f>
        <v>50</v>
      </c>
      <c r="T150" s="38"/>
      <c r="U150" s="46">
        <f>1/(10^(-(E150+(IF(P150="Y",Rules!$I$2,0))-K150)/Rules!$E$12)+1)</f>
        <v>0.794769767</v>
      </c>
      <c r="V150" s="47">
        <f t="shared" si="6"/>
        <v>-54</v>
      </c>
      <c r="W150" s="47">
        <f t="shared" si="7"/>
        <v>54</v>
      </c>
      <c r="X150" s="47"/>
      <c r="Y150" s="47"/>
      <c r="Z150" s="48"/>
      <c r="AA150" s="7">
        <f t="shared" ref="AA150:BL150" si="154">IF($D150=AA$1,$E150+$V150,(IF($J150=AA$1,$K150+$W150,AA149)))</f>
        <v>1525</v>
      </c>
      <c r="AB150" s="7">
        <f t="shared" si="154"/>
        <v>711</v>
      </c>
      <c r="AC150" s="7">
        <f t="shared" si="154"/>
        <v>1425</v>
      </c>
      <c r="AD150" s="7">
        <f t="shared" si="154"/>
        <v>188</v>
      </c>
      <c r="AE150" s="7">
        <f t="shared" si="154"/>
        <v>2086</v>
      </c>
      <c r="AF150" s="7">
        <f t="shared" si="154"/>
        <v>2138</v>
      </c>
      <c r="AG150" s="7">
        <f t="shared" si="154"/>
        <v>1105</v>
      </c>
      <c r="AH150" s="7">
        <f t="shared" si="154"/>
        <v>1038</v>
      </c>
      <c r="AI150" s="7">
        <f t="shared" si="154"/>
        <v>1183</v>
      </c>
      <c r="AJ150" s="7">
        <f t="shared" si="154"/>
        <v>1845</v>
      </c>
      <c r="AK150" s="7">
        <f t="shared" si="154"/>
        <v>480</v>
      </c>
      <c r="AL150" s="7">
        <f t="shared" si="154"/>
        <v>717</v>
      </c>
      <c r="AM150" s="7">
        <f t="shared" si="154"/>
        <v>2153</v>
      </c>
      <c r="AN150" s="7">
        <f t="shared" si="154"/>
        <v>1429</v>
      </c>
      <c r="AO150" s="7">
        <f t="shared" si="154"/>
        <v>1219</v>
      </c>
      <c r="AP150" s="7">
        <f t="shared" si="154"/>
        <v>2134</v>
      </c>
      <c r="AQ150" s="7">
        <f t="shared" si="154"/>
        <v>268</v>
      </c>
      <c r="AR150" s="7">
        <f t="shared" si="154"/>
        <v>1432</v>
      </c>
      <c r="AS150" s="7">
        <f t="shared" si="154"/>
        <v>261</v>
      </c>
      <c r="AT150" s="7">
        <f t="shared" si="154"/>
        <v>2333</v>
      </c>
      <c r="AU150" s="7">
        <f t="shared" si="154"/>
        <v>911</v>
      </c>
      <c r="AV150" s="7">
        <f t="shared" si="154"/>
        <v>444</v>
      </c>
      <c r="AW150" s="7">
        <f t="shared" si="154"/>
        <v>451</v>
      </c>
      <c r="AX150" s="7">
        <f t="shared" si="154"/>
        <v>817</v>
      </c>
      <c r="AY150" s="7">
        <f t="shared" si="154"/>
        <v>1189</v>
      </c>
      <c r="AZ150" s="7">
        <f t="shared" si="154"/>
        <v>545</v>
      </c>
      <c r="BA150" s="7">
        <f t="shared" si="154"/>
        <v>0</v>
      </c>
      <c r="BB150" s="7">
        <f t="shared" si="154"/>
        <v>1623</v>
      </c>
      <c r="BC150" s="7">
        <f t="shared" si="154"/>
        <v>810</v>
      </c>
      <c r="BD150" s="7">
        <f t="shared" si="154"/>
        <v>847</v>
      </c>
      <c r="BE150" s="7">
        <f t="shared" si="154"/>
        <v>638</v>
      </c>
      <c r="BF150" s="7">
        <f t="shared" si="154"/>
        <v>2104</v>
      </c>
      <c r="BG150" s="7">
        <f t="shared" si="154"/>
        <v>935</v>
      </c>
      <c r="BH150" s="7">
        <f t="shared" si="154"/>
        <v>267</v>
      </c>
      <c r="BI150" s="7">
        <f t="shared" si="154"/>
        <v>1910</v>
      </c>
      <c r="BJ150" s="7">
        <f t="shared" si="154"/>
        <v>1522</v>
      </c>
      <c r="BK150" s="7">
        <f t="shared" si="154"/>
        <v>1869</v>
      </c>
      <c r="BL150" s="7">
        <f t="shared" si="154"/>
        <v>882</v>
      </c>
    </row>
    <row r="151" ht="13.5" customHeight="1">
      <c r="A151" s="83">
        <v>45058.0</v>
      </c>
      <c r="B151" s="37" t="s">
        <v>74</v>
      </c>
      <c r="C151" s="38"/>
      <c r="D151" s="39" t="s">
        <v>28</v>
      </c>
      <c r="E151" s="40">
        <f t="shared" si="2"/>
        <v>1425</v>
      </c>
      <c r="F151" s="41">
        <v>1.0</v>
      </c>
      <c r="G151" s="41">
        <v>29.0</v>
      </c>
      <c r="H151" s="42">
        <f t="shared" si="3"/>
        <v>32</v>
      </c>
      <c r="I151" s="38"/>
      <c r="J151" s="43" t="s">
        <v>27</v>
      </c>
      <c r="K151" s="40">
        <f t="shared" si="4"/>
        <v>1623</v>
      </c>
      <c r="L151" s="44">
        <v>0.0</v>
      </c>
      <c r="M151" s="44">
        <v>14.0</v>
      </c>
      <c r="N151" s="42">
        <f t="shared" si="5"/>
        <v>14</v>
      </c>
      <c r="O151" s="38"/>
      <c r="P151" s="45" t="s">
        <v>72</v>
      </c>
      <c r="Q151" s="38"/>
      <c r="R151" s="45">
        <f>MIN(Rules!$E$2,(MAX(H151/N151,N151/H151)))</f>
        <v>2</v>
      </c>
      <c r="S151" s="45">
        <f>VLOOKUP(B151,Rules!A:B,2,FALSE)</f>
        <v>50</v>
      </c>
      <c r="T151" s="38"/>
      <c r="U151" s="46">
        <f>1/(10^(-(E151+(IF(P151="Y",Rules!$I$2,0))-K151)/Rules!$E$12)+1)</f>
        <v>0.4449618829</v>
      </c>
      <c r="V151" s="47">
        <f t="shared" si="6"/>
        <v>56</v>
      </c>
      <c r="W151" s="47">
        <f t="shared" si="7"/>
        <v>-56</v>
      </c>
      <c r="X151" s="47"/>
      <c r="Y151" s="47"/>
      <c r="Z151" s="48"/>
      <c r="AA151" s="7">
        <f t="shared" ref="AA151:BL151" si="155">IF($D151=AA$1,$E151+$V151,(IF($J151=AA$1,$K151+$W151,AA150)))</f>
        <v>1525</v>
      </c>
      <c r="AB151" s="7">
        <f t="shared" si="155"/>
        <v>711</v>
      </c>
      <c r="AC151" s="7">
        <f t="shared" si="155"/>
        <v>1481</v>
      </c>
      <c r="AD151" s="7">
        <f t="shared" si="155"/>
        <v>188</v>
      </c>
      <c r="AE151" s="7">
        <f t="shared" si="155"/>
        <v>2086</v>
      </c>
      <c r="AF151" s="7">
        <f t="shared" si="155"/>
        <v>2138</v>
      </c>
      <c r="AG151" s="7">
        <f t="shared" si="155"/>
        <v>1105</v>
      </c>
      <c r="AH151" s="7">
        <f t="shared" si="155"/>
        <v>1038</v>
      </c>
      <c r="AI151" s="7">
        <f t="shared" si="155"/>
        <v>1183</v>
      </c>
      <c r="AJ151" s="7">
        <f t="shared" si="155"/>
        <v>1845</v>
      </c>
      <c r="AK151" s="7">
        <f t="shared" si="155"/>
        <v>480</v>
      </c>
      <c r="AL151" s="7">
        <f t="shared" si="155"/>
        <v>717</v>
      </c>
      <c r="AM151" s="7">
        <f t="shared" si="155"/>
        <v>2153</v>
      </c>
      <c r="AN151" s="7">
        <f t="shared" si="155"/>
        <v>1429</v>
      </c>
      <c r="AO151" s="7">
        <f t="shared" si="155"/>
        <v>1219</v>
      </c>
      <c r="AP151" s="7">
        <f t="shared" si="155"/>
        <v>2134</v>
      </c>
      <c r="AQ151" s="7">
        <f t="shared" si="155"/>
        <v>268</v>
      </c>
      <c r="AR151" s="7">
        <f t="shared" si="155"/>
        <v>1432</v>
      </c>
      <c r="AS151" s="7">
        <f t="shared" si="155"/>
        <v>261</v>
      </c>
      <c r="AT151" s="7">
        <f t="shared" si="155"/>
        <v>2333</v>
      </c>
      <c r="AU151" s="7">
        <f t="shared" si="155"/>
        <v>911</v>
      </c>
      <c r="AV151" s="7">
        <f t="shared" si="155"/>
        <v>444</v>
      </c>
      <c r="AW151" s="7">
        <f t="shared" si="155"/>
        <v>451</v>
      </c>
      <c r="AX151" s="7">
        <f t="shared" si="155"/>
        <v>817</v>
      </c>
      <c r="AY151" s="7">
        <f t="shared" si="155"/>
        <v>1189</v>
      </c>
      <c r="AZ151" s="7">
        <f t="shared" si="155"/>
        <v>545</v>
      </c>
      <c r="BA151" s="7">
        <f t="shared" si="155"/>
        <v>0</v>
      </c>
      <c r="BB151" s="7">
        <f t="shared" si="155"/>
        <v>1567</v>
      </c>
      <c r="BC151" s="7">
        <f t="shared" si="155"/>
        <v>810</v>
      </c>
      <c r="BD151" s="7">
        <f t="shared" si="155"/>
        <v>847</v>
      </c>
      <c r="BE151" s="7">
        <f t="shared" si="155"/>
        <v>638</v>
      </c>
      <c r="BF151" s="7">
        <f t="shared" si="155"/>
        <v>2104</v>
      </c>
      <c r="BG151" s="7">
        <f t="shared" si="155"/>
        <v>935</v>
      </c>
      <c r="BH151" s="7">
        <f t="shared" si="155"/>
        <v>267</v>
      </c>
      <c r="BI151" s="7">
        <f t="shared" si="155"/>
        <v>1910</v>
      </c>
      <c r="BJ151" s="7">
        <f t="shared" si="155"/>
        <v>1522</v>
      </c>
      <c r="BK151" s="7">
        <f t="shared" si="155"/>
        <v>1869</v>
      </c>
      <c r="BL151" s="7">
        <f t="shared" si="155"/>
        <v>882</v>
      </c>
    </row>
    <row r="152" ht="13.5" customHeight="1">
      <c r="A152" s="83">
        <v>45058.0</v>
      </c>
      <c r="B152" s="37" t="s">
        <v>74</v>
      </c>
      <c r="C152" s="38"/>
      <c r="D152" s="39" t="s">
        <v>34</v>
      </c>
      <c r="E152" s="40">
        <f t="shared" si="2"/>
        <v>1429</v>
      </c>
      <c r="F152" s="41">
        <v>0.0</v>
      </c>
      <c r="G152" s="41">
        <v>21.0</v>
      </c>
      <c r="H152" s="42">
        <f t="shared" si="3"/>
        <v>21</v>
      </c>
      <c r="I152" s="38"/>
      <c r="J152" s="43" t="s">
        <v>31</v>
      </c>
      <c r="K152" s="40">
        <f t="shared" si="4"/>
        <v>1432</v>
      </c>
      <c r="L152" s="44">
        <v>4.0</v>
      </c>
      <c r="M152" s="44">
        <v>23.0</v>
      </c>
      <c r="N152" s="42">
        <f t="shared" si="5"/>
        <v>35</v>
      </c>
      <c r="O152" s="38"/>
      <c r="P152" s="45" t="s">
        <v>72</v>
      </c>
      <c r="Q152" s="38"/>
      <c r="R152" s="45">
        <f>MIN(Rules!$E$2,(MAX(H152/N152,N152/H152)))</f>
        <v>1.666666667</v>
      </c>
      <c r="S152" s="45">
        <f>VLOOKUP(B152,Rules!A:B,2,FALSE)</f>
        <v>50</v>
      </c>
      <c r="T152" s="38"/>
      <c r="U152" s="46">
        <f>1/(10^(-(E152+(IF(P152="Y",Rules!$I$2,0))-K152)/Rules!$E$12)+1)</f>
        <v>0.6630598674</v>
      </c>
      <c r="V152" s="47">
        <f t="shared" si="6"/>
        <v>-55</v>
      </c>
      <c r="W152" s="47">
        <f t="shared" si="7"/>
        <v>55</v>
      </c>
      <c r="X152" s="47"/>
      <c r="Y152" s="47"/>
      <c r="Z152" s="48"/>
      <c r="AA152" s="7">
        <f t="shared" ref="AA152:BL152" si="156">IF($D152=AA$1,$E152+$V152,(IF($J152=AA$1,$K152+$W152,AA151)))</f>
        <v>1525</v>
      </c>
      <c r="AB152" s="7">
        <f t="shared" si="156"/>
        <v>711</v>
      </c>
      <c r="AC152" s="7">
        <f t="shared" si="156"/>
        <v>1481</v>
      </c>
      <c r="AD152" s="7">
        <f t="shared" si="156"/>
        <v>188</v>
      </c>
      <c r="AE152" s="7">
        <f t="shared" si="156"/>
        <v>2086</v>
      </c>
      <c r="AF152" s="7">
        <f t="shared" si="156"/>
        <v>2138</v>
      </c>
      <c r="AG152" s="7">
        <f t="shared" si="156"/>
        <v>1105</v>
      </c>
      <c r="AH152" s="7">
        <f t="shared" si="156"/>
        <v>1038</v>
      </c>
      <c r="AI152" s="7">
        <f t="shared" si="156"/>
        <v>1183</v>
      </c>
      <c r="AJ152" s="7">
        <f t="shared" si="156"/>
        <v>1845</v>
      </c>
      <c r="AK152" s="7">
        <f t="shared" si="156"/>
        <v>480</v>
      </c>
      <c r="AL152" s="7">
        <f t="shared" si="156"/>
        <v>717</v>
      </c>
      <c r="AM152" s="7">
        <f t="shared" si="156"/>
        <v>2153</v>
      </c>
      <c r="AN152" s="7">
        <f t="shared" si="156"/>
        <v>1374</v>
      </c>
      <c r="AO152" s="7">
        <f t="shared" si="156"/>
        <v>1219</v>
      </c>
      <c r="AP152" s="7">
        <f t="shared" si="156"/>
        <v>2134</v>
      </c>
      <c r="AQ152" s="7">
        <f t="shared" si="156"/>
        <v>268</v>
      </c>
      <c r="AR152" s="7">
        <f t="shared" si="156"/>
        <v>1487</v>
      </c>
      <c r="AS152" s="7">
        <f t="shared" si="156"/>
        <v>261</v>
      </c>
      <c r="AT152" s="7">
        <f t="shared" si="156"/>
        <v>2333</v>
      </c>
      <c r="AU152" s="7">
        <f t="shared" si="156"/>
        <v>911</v>
      </c>
      <c r="AV152" s="7">
        <f t="shared" si="156"/>
        <v>444</v>
      </c>
      <c r="AW152" s="7">
        <f t="shared" si="156"/>
        <v>451</v>
      </c>
      <c r="AX152" s="7">
        <f t="shared" si="156"/>
        <v>817</v>
      </c>
      <c r="AY152" s="7">
        <f t="shared" si="156"/>
        <v>1189</v>
      </c>
      <c r="AZ152" s="7">
        <f t="shared" si="156"/>
        <v>545</v>
      </c>
      <c r="BA152" s="7">
        <f t="shared" si="156"/>
        <v>0</v>
      </c>
      <c r="BB152" s="7">
        <f t="shared" si="156"/>
        <v>1567</v>
      </c>
      <c r="BC152" s="7">
        <f t="shared" si="156"/>
        <v>810</v>
      </c>
      <c r="BD152" s="7">
        <f t="shared" si="156"/>
        <v>847</v>
      </c>
      <c r="BE152" s="7">
        <f t="shared" si="156"/>
        <v>638</v>
      </c>
      <c r="BF152" s="7">
        <f t="shared" si="156"/>
        <v>2104</v>
      </c>
      <c r="BG152" s="7">
        <f t="shared" si="156"/>
        <v>935</v>
      </c>
      <c r="BH152" s="7">
        <f t="shared" si="156"/>
        <v>267</v>
      </c>
      <c r="BI152" s="7">
        <f t="shared" si="156"/>
        <v>1910</v>
      </c>
      <c r="BJ152" s="7">
        <f t="shared" si="156"/>
        <v>1522</v>
      </c>
      <c r="BK152" s="7">
        <f t="shared" si="156"/>
        <v>1869</v>
      </c>
      <c r="BL152" s="7">
        <f t="shared" si="156"/>
        <v>882</v>
      </c>
    </row>
    <row r="153" ht="13.5" customHeight="1">
      <c r="A153" s="83">
        <v>45058.0</v>
      </c>
      <c r="B153" s="37" t="s">
        <v>74</v>
      </c>
      <c r="C153" s="38"/>
      <c r="D153" s="39" t="s">
        <v>44</v>
      </c>
      <c r="E153" s="40">
        <f t="shared" si="2"/>
        <v>847</v>
      </c>
      <c r="F153" s="41">
        <v>2.0</v>
      </c>
      <c r="G153" s="41">
        <v>26.0</v>
      </c>
      <c r="H153" s="42">
        <f t="shared" si="3"/>
        <v>32</v>
      </c>
      <c r="I153" s="38"/>
      <c r="J153" s="43" t="s">
        <v>39</v>
      </c>
      <c r="K153" s="40">
        <f t="shared" si="4"/>
        <v>817</v>
      </c>
      <c r="L153" s="44">
        <v>1.0</v>
      </c>
      <c r="M153" s="44">
        <v>23.0</v>
      </c>
      <c r="N153" s="42">
        <f t="shared" si="5"/>
        <v>26</v>
      </c>
      <c r="O153" s="38"/>
      <c r="P153" s="45" t="s">
        <v>72</v>
      </c>
      <c r="Q153" s="38"/>
      <c r="R153" s="45">
        <f>MIN(Rules!$E$2,(MAX(H153/N153,N153/H153)))</f>
        <v>1.230769231</v>
      </c>
      <c r="S153" s="45">
        <f>VLOOKUP(B153,Rules!A:B,2,FALSE)</f>
        <v>50</v>
      </c>
      <c r="T153" s="38"/>
      <c r="U153" s="46">
        <f>1/(10^(-(E153+(IF(P153="Y",Rules!$I$2,0))-K153)/Rules!$E$12)+1)</f>
        <v>0.6961287704</v>
      </c>
      <c r="V153" s="47">
        <f t="shared" si="6"/>
        <v>19</v>
      </c>
      <c r="W153" s="47">
        <f t="shared" si="7"/>
        <v>-19</v>
      </c>
      <c r="X153" s="47"/>
      <c r="Y153" s="47"/>
      <c r="Z153" s="48"/>
      <c r="AA153" s="7">
        <f t="shared" ref="AA153:BL153" si="157">IF($D153=AA$1,$E153+$V153,(IF($J153=AA$1,$K153+$W153,AA152)))</f>
        <v>1525</v>
      </c>
      <c r="AB153" s="7">
        <f t="shared" si="157"/>
        <v>711</v>
      </c>
      <c r="AC153" s="7">
        <f t="shared" si="157"/>
        <v>1481</v>
      </c>
      <c r="AD153" s="7">
        <f t="shared" si="157"/>
        <v>188</v>
      </c>
      <c r="AE153" s="7">
        <f t="shared" si="157"/>
        <v>2086</v>
      </c>
      <c r="AF153" s="7">
        <f t="shared" si="157"/>
        <v>2138</v>
      </c>
      <c r="AG153" s="7">
        <f t="shared" si="157"/>
        <v>1105</v>
      </c>
      <c r="AH153" s="7">
        <f t="shared" si="157"/>
        <v>1038</v>
      </c>
      <c r="AI153" s="7">
        <f t="shared" si="157"/>
        <v>1183</v>
      </c>
      <c r="AJ153" s="7">
        <f t="shared" si="157"/>
        <v>1845</v>
      </c>
      <c r="AK153" s="7">
        <f t="shared" si="157"/>
        <v>480</v>
      </c>
      <c r="AL153" s="7">
        <f t="shared" si="157"/>
        <v>717</v>
      </c>
      <c r="AM153" s="7">
        <f t="shared" si="157"/>
        <v>2153</v>
      </c>
      <c r="AN153" s="7">
        <f t="shared" si="157"/>
        <v>1374</v>
      </c>
      <c r="AO153" s="7">
        <f t="shared" si="157"/>
        <v>1219</v>
      </c>
      <c r="AP153" s="7">
        <f t="shared" si="157"/>
        <v>2134</v>
      </c>
      <c r="AQ153" s="7">
        <f t="shared" si="157"/>
        <v>268</v>
      </c>
      <c r="AR153" s="7">
        <f t="shared" si="157"/>
        <v>1487</v>
      </c>
      <c r="AS153" s="7">
        <f t="shared" si="157"/>
        <v>261</v>
      </c>
      <c r="AT153" s="7">
        <f t="shared" si="157"/>
        <v>2333</v>
      </c>
      <c r="AU153" s="7">
        <f t="shared" si="157"/>
        <v>911</v>
      </c>
      <c r="AV153" s="7">
        <f t="shared" si="157"/>
        <v>444</v>
      </c>
      <c r="AW153" s="7">
        <f t="shared" si="157"/>
        <v>451</v>
      </c>
      <c r="AX153" s="7">
        <f t="shared" si="157"/>
        <v>798</v>
      </c>
      <c r="AY153" s="7">
        <f t="shared" si="157"/>
        <v>1189</v>
      </c>
      <c r="AZ153" s="7">
        <f t="shared" si="157"/>
        <v>545</v>
      </c>
      <c r="BA153" s="7">
        <f t="shared" si="157"/>
        <v>0</v>
      </c>
      <c r="BB153" s="7">
        <f t="shared" si="157"/>
        <v>1567</v>
      </c>
      <c r="BC153" s="7">
        <f t="shared" si="157"/>
        <v>810</v>
      </c>
      <c r="BD153" s="7">
        <f t="shared" si="157"/>
        <v>866</v>
      </c>
      <c r="BE153" s="7">
        <f t="shared" si="157"/>
        <v>638</v>
      </c>
      <c r="BF153" s="7">
        <f t="shared" si="157"/>
        <v>2104</v>
      </c>
      <c r="BG153" s="7">
        <f t="shared" si="157"/>
        <v>935</v>
      </c>
      <c r="BH153" s="7">
        <f t="shared" si="157"/>
        <v>267</v>
      </c>
      <c r="BI153" s="7">
        <f t="shared" si="157"/>
        <v>1910</v>
      </c>
      <c r="BJ153" s="7">
        <f t="shared" si="157"/>
        <v>1522</v>
      </c>
      <c r="BK153" s="7">
        <f t="shared" si="157"/>
        <v>1869</v>
      </c>
      <c r="BL153" s="7">
        <f t="shared" si="157"/>
        <v>882</v>
      </c>
    </row>
    <row r="154" ht="13.5" customHeight="1">
      <c r="A154" s="83">
        <v>45058.0</v>
      </c>
      <c r="B154" s="37" t="s">
        <v>74</v>
      </c>
      <c r="C154" s="38"/>
      <c r="D154" s="39" t="s">
        <v>38</v>
      </c>
      <c r="E154" s="40">
        <f t="shared" si="2"/>
        <v>1189</v>
      </c>
      <c r="F154" s="41">
        <v>0.0</v>
      </c>
      <c r="G154" s="41">
        <v>28.0</v>
      </c>
      <c r="H154" s="42">
        <f t="shared" si="3"/>
        <v>28</v>
      </c>
      <c r="I154" s="38"/>
      <c r="J154" s="43" t="s">
        <v>42</v>
      </c>
      <c r="K154" s="40">
        <f t="shared" si="4"/>
        <v>935</v>
      </c>
      <c r="L154" s="44">
        <v>0.0</v>
      </c>
      <c r="M154" s="44">
        <v>20.0</v>
      </c>
      <c r="N154" s="42">
        <f t="shared" si="5"/>
        <v>20</v>
      </c>
      <c r="O154" s="38"/>
      <c r="P154" s="45" t="s">
        <v>72</v>
      </c>
      <c r="Q154" s="38"/>
      <c r="R154" s="45">
        <f>MIN(Rules!$E$2,(MAX(H154/N154,N154/H154)))</f>
        <v>1.4</v>
      </c>
      <c r="S154" s="45">
        <f>VLOOKUP(B154,Rules!A:B,2,FALSE)</f>
        <v>50</v>
      </c>
      <c r="T154" s="38"/>
      <c r="U154" s="46">
        <f>1/(10^(-(E154+(IF(P154="Y",Rules!$I$2,0))-K154)/Rules!$E$12)+1)</f>
        <v>0.8653539063</v>
      </c>
      <c r="V154" s="47">
        <f t="shared" si="6"/>
        <v>9</v>
      </c>
      <c r="W154" s="47">
        <f t="shared" si="7"/>
        <v>-9</v>
      </c>
      <c r="X154" s="47"/>
      <c r="Y154" s="47"/>
      <c r="Z154" s="48"/>
      <c r="AA154" s="7">
        <f t="shared" ref="AA154:BL154" si="158">IF($D154=AA$1,$E154+$V154,(IF($J154=AA$1,$K154+$W154,AA153)))</f>
        <v>1525</v>
      </c>
      <c r="AB154" s="7">
        <f t="shared" si="158"/>
        <v>711</v>
      </c>
      <c r="AC154" s="7">
        <f t="shared" si="158"/>
        <v>1481</v>
      </c>
      <c r="AD154" s="7">
        <f t="shared" si="158"/>
        <v>188</v>
      </c>
      <c r="AE154" s="7">
        <f t="shared" si="158"/>
        <v>2086</v>
      </c>
      <c r="AF154" s="7">
        <f t="shared" si="158"/>
        <v>2138</v>
      </c>
      <c r="AG154" s="7">
        <f t="shared" si="158"/>
        <v>1105</v>
      </c>
      <c r="AH154" s="7">
        <f t="shared" si="158"/>
        <v>1038</v>
      </c>
      <c r="AI154" s="7">
        <f t="shared" si="158"/>
        <v>1183</v>
      </c>
      <c r="AJ154" s="7">
        <f t="shared" si="158"/>
        <v>1845</v>
      </c>
      <c r="AK154" s="7">
        <f t="shared" si="158"/>
        <v>480</v>
      </c>
      <c r="AL154" s="7">
        <f t="shared" si="158"/>
        <v>717</v>
      </c>
      <c r="AM154" s="7">
        <f t="shared" si="158"/>
        <v>2153</v>
      </c>
      <c r="AN154" s="7">
        <f t="shared" si="158"/>
        <v>1374</v>
      </c>
      <c r="AO154" s="7">
        <f t="shared" si="158"/>
        <v>1219</v>
      </c>
      <c r="AP154" s="7">
        <f t="shared" si="158"/>
        <v>2134</v>
      </c>
      <c r="AQ154" s="7">
        <f t="shared" si="158"/>
        <v>268</v>
      </c>
      <c r="AR154" s="7">
        <f t="shared" si="158"/>
        <v>1487</v>
      </c>
      <c r="AS154" s="7">
        <f t="shared" si="158"/>
        <v>261</v>
      </c>
      <c r="AT154" s="7">
        <f t="shared" si="158"/>
        <v>2333</v>
      </c>
      <c r="AU154" s="7">
        <f t="shared" si="158"/>
        <v>911</v>
      </c>
      <c r="AV154" s="7">
        <f t="shared" si="158"/>
        <v>444</v>
      </c>
      <c r="AW154" s="7">
        <f t="shared" si="158"/>
        <v>451</v>
      </c>
      <c r="AX154" s="7">
        <f t="shared" si="158"/>
        <v>798</v>
      </c>
      <c r="AY154" s="7">
        <f t="shared" si="158"/>
        <v>1198</v>
      </c>
      <c r="AZ154" s="7">
        <f t="shared" si="158"/>
        <v>545</v>
      </c>
      <c r="BA154" s="7">
        <f t="shared" si="158"/>
        <v>0</v>
      </c>
      <c r="BB154" s="7">
        <f t="shared" si="158"/>
        <v>1567</v>
      </c>
      <c r="BC154" s="7">
        <f t="shared" si="158"/>
        <v>810</v>
      </c>
      <c r="BD154" s="7">
        <f t="shared" si="158"/>
        <v>866</v>
      </c>
      <c r="BE154" s="7">
        <f t="shared" si="158"/>
        <v>638</v>
      </c>
      <c r="BF154" s="7">
        <f t="shared" si="158"/>
        <v>2104</v>
      </c>
      <c r="BG154" s="7">
        <f t="shared" si="158"/>
        <v>926</v>
      </c>
      <c r="BH154" s="7">
        <f t="shared" si="158"/>
        <v>267</v>
      </c>
      <c r="BI154" s="7">
        <f t="shared" si="158"/>
        <v>1910</v>
      </c>
      <c r="BJ154" s="7">
        <f t="shared" si="158"/>
        <v>1522</v>
      </c>
      <c r="BK154" s="7">
        <f t="shared" si="158"/>
        <v>1869</v>
      </c>
      <c r="BL154" s="7">
        <f t="shared" si="158"/>
        <v>882</v>
      </c>
    </row>
    <row r="155" ht="13.5" customHeight="1">
      <c r="A155" s="83">
        <v>45058.0</v>
      </c>
      <c r="B155" s="37" t="s">
        <v>74</v>
      </c>
      <c r="C155" s="38"/>
      <c r="D155" s="39" t="s">
        <v>48</v>
      </c>
      <c r="E155" s="40">
        <f t="shared" si="2"/>
        <v>480</v>
      </c>
      <c r="F155" s="41">
        <v>2.0</v>
      </c>
      <c r="G155" s="41">
        <v>17.0</v>
      </c>
      <c r="H155" s="42">
        <f t="shared" si="3"/>
        <v>23</v>
      </c>
      <c r="I155" s="38"/>
      <c r="J155" s="43" t="s">
        <v>43</v>
      </c>
      <c r="K155" s="40">
        <f t="shared" si="4"/>
        <v>711</v>
      </c>
      <c r="L155" s="44">
        <v>2.0</v>
      </c>
      <c r="M155" s="44">
        <v>18.0</v>
      </c>
      <c r="N155" s="42">
        <f t="shared" si="5"/>
        <v>24</v>
      </c>
      <c r="O155" s="38"/>
      <c r="P155" s="45" t="s">
        <v>72</v>
      </c>
      <c r="Q155" s="38"/>
      <c r="R155" s="45">
        <f>MIN(Rules!$E$2,(MAX(H155/N155,N155/H155)))</f>
        <v>1.043478261</v>
      </c>
      <c r="S155" s="45">
        <f>VLOOKUP(B155,Rules!A:B,2,FALSE)</f>
        <v>50</v>
      </c>
      <c r="T155" s="38"/>
      <c r="U155" s="46">
        <f>1/(10^(-(E155+(IF(P155="Y",Rules!$I$2,0))-K155)/Rules!$E$12)+1)</f>
        <v>0.4078117786</v>
      </c>
      <c r="V155" s="47">
        <f t="shared" si="6"/>
        <v>-21</v>
      </c>
      <c r="W155" s="47">
        <f t="shared" si="7"/>
        <v>21</v>
      </c>
      <c r="X155" s="47"/>
      <c r="Y155" s="47"/>
      <c r="Z155" s="48"/>
      <c r="AA155" s="7">
        <f t="shared" ref="AA155:BL155" si="159">IF($D155=AA$1,$E155+$V155,(IF($J155=AA$1,$K155+$W155,AA154)))</f>
        <v>1525</v>
      </c>
      <c r="AB155" s="7">
        <f t="shared" si="159"/>
        <v>732</v>
      </c>
      <c r="AC155" s="7">
        <f t="shared" si="159"/>
        <v>1481</v>
      </c>
      <c r="AD155" s="7">
        <f t="shared" si="159"/>
        <v>188</v>
      </c>
      <c r="AE155" s="7">
        <f t="shared" si="159"/>
        <v>2086</v>
      </c>
      <c r="AF155" s="7">
        <f t="shared" si="159"/>
        <v>2138</v>
      </c>
      <c r="AG155" s="7">
        <f t="shared" si="159"/>
        <v>1105</v>
      </c>
      <c r="AH155" s="7">
        <f t="shared" si="159"/>
        <v>1038</v>
      </c>
      <c r="AI155" s="7">
        <f t="shared" si="159"/>
        <v>1183</v>
      </c>
      <c r="AJ155" s="7">
        <f t="shared" si="159"/>
        <v>1845</v>
      </c>
      <c r="AK155" s="7">
        <f t="shared" si="159"/>
        <v>459</v>
      </c>
      <c r="AL155" s="7">
        <f t="shared" si="159"/>
        <v>717</v>
      </c>
      <c r="AM155" s="7">
        <f t="shared" si="159"/>
        <v>2153</v>
      </c>
      <c r="AN155" s="7">
        <f t="shared" si="159"/>
        <v>1374</v>
      </c>
      <c r="AO155" s="7">
        <f t="shared" si="159"/>
        <v>1219</v>
      </c>
      <c r="AP155" s="7">
        <f t="shared" si="159"/>
        <v>2134</v>
      </c>
      <c r="AQ155" s="7">
        <f t="shared" si="159"/>
        <v>268</v>
      </c>
      <c r="AR155" s="7">
        <f t="shared" si="159"/>
        <v>1487</v>
      </c>
      <c r="AS155" s="7">
        <f t="shared" si="159"/>
        <v>261</v>
      </c>
      <c r="AT155" s="7">
        <f t="shared" si="159"/>
        <v>2333</v>
      </c>
      <c r="AU155" s="7">
        <f t="shared" si="159"/>
        <v>911</v>
      </c>
      <c r="AV155" s="7">
        <f t="shared" si="159"/>
        <v>444</v>
      </c>
      <c r="AW155" s="7">
        <f t="shared" si="159"/>
        <v>451</v>
      </c>
      <c r="AX155" s="7">
        <f t="shared" si="159"/>
        <v>798</v>
      </c>
      <c r="AY155" s="7">
        <f t="shared" si="159"/>
        <v>1198</v>
      </c>
      <c r="AZ155" s="7">
        <f t="shared" si="159"/>
        <v>545</v>
      </c>
      <c r="BA155" s="7">
        <f t="shared" si="159"/>
        <v>0</v>
      </c>
      <c r="BB155" s="7">
        <f t="shared" si="159"/>
        <v>1567</v>
      </c>
      <c r="BC155" s="7">
        <f t="shared" si="159"/>
        <v>810</v>
      </c>
      <c r="BD155" s="7">
        <f t="shared" si="159"/>
        <v>866</v>
      </c>
      <c r="BE155" s="7">
        <f t="shared" si="159"/>
        <v>638</v>
      </c>
      <c r="BF155" s="7">
        <f t="shared" si="159"/>
        <v>2104</v>
      </c>
      <c r="BG155" s="7">
        <f t="shared" si="159"/>
        <v>926</v>
      </c>
      <c r="BH155" s="7">
        <f t="shared" si="159"/>
        <v>267</v>
      </c>
      <c r="BI155" s="7">
        <f t="shared" si="159"/>
        <v>1910</v>
      </c>
      <c r="BJ155" s="7">
        <f t="shared" si="159"/>
        <v>1522</v>
      </c>
      <c r="BK155" s="7">
        <f t="shared" si="159"/>
        <v>1869</v>
      </c>
      <c r="BL155" s="7">
        <f t="shared" si="159"/>
        <v>882</v>
      </c>
    </row>
    <row r="156" ht="13.5" customHeight="1">
      <c r="A156" s="83">
        <v>45058.0</v>
      </c>
      <c r="B156" s="37" t="s">
        <v>74</v>
      </c>
      <c r="C156" s="38"/>
      <c r="D156" s="39" t="s">
        <v>37</v>
      </c>
      <c r="E156" s="40">
        <f t="shared" si="2"/>
        <v>1038</v>
      </c>
      <c r="F156" s="41">
        <v>2.0</v>
      </c>
      <c r="G156" s="41">
        <v>19.0</v>
      </c>
      <c r="H156" s="42">
        <f t="shared" si="3"/>
        <v>25</v>
      </c>
      <c r="I156" s="38"/>
      <c r="J156" s="43" t="s">
        <v>47</v>
      </c>
      <c r="K156" s="40">
        <f t="shared" si="4"/>
        <v>451</v>
      </c>
      <c r="L156" s="44">
        <v>4.0</v>
      </c>
      <c r="M156" s="44">
        <v>7.0</v>
      </c>
      <c r="N156" s="42">
        <f t="shared" si="5"/>
        <v>19</v>
      </c>
      <c r="O156" s="38"/>
      <c r="P156" s="45" t="s">
        <v>72</v>
      </c>
      <c r="Q156" s="38"/>
      <c r="R156" s="45">
        <f>MIN(Rules!$E$2,(MAX(H156/N156,N156/H156)))</f>
        <v>1.315789474</v>
      </c>
      <c r="S156" s="45">
        <f>VLOOKUP(B156,Rules!A:B,2,FALSE)</f>
        <v>50</v>
      </c>
      <c r="T156" s="38"/>
      <c r="U156" s="46">
        <f>1/(10^(-(E156+(IF(P156="Y",Rules!$I$2,0))-K156)/Rules!$E$12)+1)</f>
        <v>0.9675168211</v>
      </c>
      <c r="V156" s="47">
        <f t="shared" si="6"/>
        <v>2</v>
      </c>
      <c r="W156" s="47">
        <f t="shared" si="7"/>
        <v>-2</v>
      </c>
      <c r="X156" s="47"/>
      <c r="Y156" s="47"/>
      <c r="Z156" s="48"/>
      <c r="AA156" s="7">
        <f t="shared" ref="AA156:BL156" si="160">IF($D156=AA$1,$E156+$V156,(IF($J156=AA$1,$K156+$W156,AA155)))</f>
        <v>1525</v>
      </c>
      <c r="AB156" s="7">
        <f t="shared" si="160"/>
        <v>732</v>
      </c>
      <c r="AC156" s="7">
        <f t="shared" si="160"/>
        <v>1481</v>
      </c>
      <c r="AD156" s="7">
        <f t="shared" si="160"/>
        <v>188</v>
      </c>
      <c r="AE156" s="7">
        <f t="shared" si="160"/>
        <v>2086</v>
      </c>
      <c r="AF156" s="7">
        <f t="shared" si="160"/>
        <v>2138</v>
      </c>
      <c r="AG156" s="7">
        <f t="shared" si="160"/>
        <v>1105</v>
      </c>
      <c r="AH156" s="7">
        <f t="shared" si="160"/>
        <v>1040</v>
      </c>
      <c r="AI156" s="7">
        <f t="shared" si="160"/>
        <v>1183</v>
      </c>
      <c r="AJ156" s="7">
        <f t="shared" si="160"/>
        <v>1845</v>
      </c>
      <c r="AK156" s="7">
        <f t="shared" si="160"/>
        <v>459</v>
      </c>
      <c r="AL156" s="7">
        <f t="shared" si="160"/>
        <v>717</v>
      </c>
      <c r="AM156" s="7">
        <f t="shared" si="160"/>
        <v>2153</v>
      </c>
      <c r="AN156" s="7">
        <f t="shared" si="160"/>
        <v>1374</v>
      </c>
      <c r="AO156" s="7">
        <f t="shared" si="160"/>
        <v>1219</v>
      </c>
      <c r="AP156" s="7">
        <f t="shared" si="160"/>
        <v>2134</v>
      </c>
      <c r="AQ156" s="7">
        <f t="shared" si="160"/>
        <v>268</v>
      </c>
      <c r="AR156" s="7">
        <f t="shared" si="160"/>
        <v>1487</v>
      </c>
      <c r="AS156" s="7">
        <f t="shared" si="160"/>
        <v>261</v>
      </c>
      <c r="AT156" s="7">
        <f t="shared" si="160"/>
        <v>2333</v>
      </c>
      <c r="AU156" s="7">
        <f t="shared" si="160"/>
        <v>911</v>
      </c>
      <c r="AV156" s="7">
        <f t="shared" si="160"/>
        <v>444</v>
      </c>
      <c r="AW156" s="7">
        <f t="shared" si="160"/>
        <v>449</v>
      </c>
      <c r="AX156" s="7">
        <f t="shared" si="160"/>
        <v>798</v>
      </c>
      <c r="AY156" s="7">
        <f t="shared" si="160"/>
        <v>1198</v>
      </c>
      <c r="AZ156" s="7">
        <f t="shared" si="160"/>
        <v>545</v>
      </c>
      <c r="BA156" s="7">
        <f t="shared" si="160"/>
        <v>0</v>
      </c>
      <c r="BB156" s="7">
        <f t="shared" si="160"/>
        <v>1567</v>
      </c>
      <c r="BC156" s="7">
        <f t="shared" si="160"/>
        <v>810</v>
      </c>
      <c r="BD156" s="7">
        <f t="shared" si="160"/>
        <v>866</v>
      </c>
      <c r="BE156" s="7">
        <f t="shared" si="160"/>
        <v>638</v>
      </c>
      <c r="BF156" s="7">
        <f t="shared" si="160"/>
        <v>2104</v>
      </c>
      <c r="BG156" s="7">
        <f t="shared" si="160"/>
        <v>926</v>
      </c>
      <c r="BH156" s="7">
        <f t="shared" si="160"/>
        <v>267</v>
      </c>
      <c r="BI156" s="7">
        <f t="shared" si="160"/>
        <v>1910</v>
      </c>
      <c r="BJ156" s="7">
        <f t="shared" si="160"/>
        <v>1522</v>
      </c>
      <c r="BK156" s="7">
        <f t="shared" si="160"/>
        <v>1869</v>
      </c>
      <c r="BL156" s="7">
        <f t="shared" si="160"/>
        <v>882</v>
      </c>
    </row>
    <row r="157" ht="13.5" customHeight="1">
      <c r="A157" s="83">
        <v>45058.0</v>
      </c>
      <c r="B157" s="37" t="s">
        <v>74</v>
      </c>
      <c r="C157" s="38"/>
      <c r="D157" s="39" t="s">
        <v>40</v>
      </c>
      <c r="E157" s="40">
        <f t="shared" si="2"/>
        <v>882</v>
      </c>
      <c r="F157" s="41">
        <v>5.0</v>
      </c>
      <c r="G157" s="41">
        <v>23.0</v>
      </c>
      <c r="H157" s="42">
        <f t="shared" si="3"/>
        <v>38</v>
      </c>
      <c r="I157" s="38"/>
      <c r="J157" s="43" t="s">
        <v>41</v>
      </c>
      <c r="K157" s="40">
        <f t="shared" si="4"/>
        <v>810</v>
      </c>
      <c r="L157" s="44">
        <v>2.0</v>
      </c>
      <c r="M157" s="44">
        <v>11.0</v>
      </c>
      <c r="N157" s="42">
        <f t="shared" si="5"/>
        <v>17</v>
      </c>
      <c r="O157" s="38"/>
      <c r="P157" s="45" t="s">
        <v>72</v>
      </c>
      <c r="Q157" s="38"/>
      <c r="R157" s="45">
        <f>MIN(Rules!$E$2,(MAX(H157/N157,N157/H157)))</f>
        <v>2</v>
      </c>
      <c r="S157" s="45">
        <f>VLOOKUP(B157,Rules!A:B,2,FALSE)</f>
        <v>50</v>
      </c>
      <c r="T157" s="38"/>
      <c r="U157" s="46">
        <f>1/(10^(-(E157+(IF(P157="Y",Rules!$I$2,0))-K157)/Rules!$E$12)+1)</f>
        <v>0.7354296664</v>
      </c>
      <c r="V157" s="47">
        <f t="shared" si="6"/>
        <v>26</v>
      </c>
      <c r="W157" s="47">
        <f t="shared" si="7"/>
        <v>-26</v>
      </c>
      <c r="X157" s="47"/>
      <c r="Y157" s="47"/>
      <c r="Z157" s="48"/>
      <c r="AA157" s="7">
        <f t="shared" ref="AA157:BL157" si="161">IF($D157=AA$1,$E157+$V157,(IF($J157=AA$1,$K157+$W157,AA156)))</f>
        <v>1525</v>
      </c>
      <c r="AB157" s="7">
        <f t="shared" si="161"/>
        <v>732</v>
      </c>
      <c r="AC157" s="7">
        <f t="shared" si="161"/>
        <v>1481</v>
      </c>
      <c r="AD157" s="7">
        <f t="shared" si="161"/>
        <v>188</v>
      </c>
      <c r="AE157" s="7">
        <f t="shared" si="161"/>
        <v>2086</v>
      </c>
      <c r="AF157" s="7">
        <f t="shared" si="161"/>
        <v>2138</v>
      </c>
      <c r="AG157" s="7">
        <f t="shared" si="161"/>
        <v>1105</v>
      </c>
      <c r="AH157" s="7">
        <f t="shared" si="161"/>
        <v>1040</v>
      </c>
      <c r="AI157" s="7">
        <f t="shared" si="161"/>
        <v>1183</v>
      </c>
      <c r="AJ157" s="7">
        <f t="shared" si="161"/>
        <v>1845</v>
      </c>
      <c r="AK157" s="7">
        <f t="shared" si="161"/>
        <v>459</v>
      </c>
      <c r="AL157" s="7">
        <f t="shared" si="161"/>
        <v>717</v>
      </c>
      <c r="AM157" s="7">
        <f t="shared" si="161"/>
        <v>2153</v>
      </c>
      <c r="AN157" s="7">
        <f t="shared" si="161"/>
        <v>1374</v>
      </c>
      <c r="AO157" s="7">
        <f t="shared" si="161"/>
        <v>1219</v>
      </c>
      <c r="AP157" s="7">
        <f t="shared" si="161"/>
        <v>2134</v>
      </c>
      <c r="AQ157" s="7">
        <f t="shared" si="161"/>
        <v>268</v>
      </c>
      <c r="AR157" s="7">
        <f t="shared" si="161"/>
        <v>1487</v>
      </c>
      <c r="AS157" s="7">
        <f t="shared" si="161"/>
        <v>261</v>
      </c>
      <c r="AT157" s="7">
        <f t="shared" si="161"/>
        <v>2333</v>
      </c>
      <c r="AU157" s="7">
        <f t="shared" si="161"/>
        <v>911</v>
      </c>
      <c r="AV157" s="7">
        <f t="shared" si="161"/>
        <v>444</v>
      </c>
      <c r="AW157" s="7">
        <f t="shared" si="161"/>
        <v>449</v>
      </c>
      <c r="AX157" s="7">
        <f t="shared" si="161"/>
        <v>798</v>
      </c>
      <c r="AY157" s="7">
        <f t="shared" si="161"/>
        <v>1198</v>
      </c>
      <c r="AZ157" s="7">
        <f t="shared" si="161"/>
        <v>545</v>
      </c>
      <c r="BA157" s="7">
        <f t="shared" si="161"/>
        <v>0</v>
      </c>
      <c r="BB157" s="7">
        <f t="shared" si="161"/>
        <v>1567</v>
      </c>
      <c r="BC157" s="7">
        <f t="shared" si="161"/>
        <v>784</v>
      </c>
      <c r="BD157" s="7">
        <f t="shared" si="161"/>
        <v>866</v>
      </c>
      <c r="BE157" s="7">
        <f t="shared" si="161"/>
        <v>638</v>
      </c>
      <c r="BF157" s="7">
        <f t="shared" si="161"/>
        <v>2104</v>
      </c>
      <c r="BG157" s="7">
        <f t="shared" si="161"/>
        <v>926</v>
      </c>
      <c r="BH157" s="7">
        <f t="shared" si="161"/>
        <v>267</v>
      </c>
      <c r="BI157" s="7">
        <f t="shared" si="161"/>
        <v>1910</v>
      </c>
      <c r="BJ157" s="7">
        <f t="shared" si="161"/>
        <v>1522</v>
      </c>
      <c r="BK157" s="7">
        <f t="shared" si="161"/>
        <v>1869</v>
      </c>
      <c r="BL157" s="7">
        <f t="shared" si="161"/>
        <v>908</v>
      </c>
    </row>
    <row r="158" ht="13.5" customHeight="1">
      <c r="A158" s="83">
        <v>45058.0</v>
      </c>
      <c r="B158" s="37" t="s">
        <v>74</v>
      </c>
      <c r="C158" s="38"/>
      <c r="D158" s="39" t="s">
        <v>50</v>
      </c>
      <c r="E158" s="40">
        <f t="shared" si="2"/>
        <v>444</v>
      </c>
      <c r="F158" s="41">
        <v>2.0</v>
      </c>
      <c r="G158" s="41">
        <v>15.0</v>
      </c>
      <c r="H158" s="42">
        <f t="shared" si="3"/>
        <v>21</v>
      </c>
      <c r="I158" s="38"/>
      <c r="J158" s="43" t="s">
        <v>49</v>
      </c>
      <c r="K158" s="40">
        <f t="shared" si="4"/>
        <v>188</v>
      </c>
      <c r="L158" s="44">
        <v>0.0</v>
      </c>
      <c r="M158" s="44">
        <v>21.0</v>
      </c>
      <c r="N158" s="42">
        <f t="shared" si="5"/>
        <v>21</v>
      </c>
      <c r="O158" s="38"/>
      <c r="P158" s="45" t="s">
        <v>72</v>
      </c>
      <c r="Q158" s="38"/>
      <c r="R158" s="45">
        <f>MIN(Rules!$E$2,(MAX(H158/N158,N158/H158)))</f>
        <v>1</v>
      </c>
      <c r="S158" s="45">
        <f>VLOOKUP(B158,Rules!A:B,2,FALSE)</f>
        <v>50</v>
      </c>
      <c r="T158" s="38"/>
      <c r="U158" s="46">
        <f>1/(10^(-(E158+(IF(P158="Y",Rules!$I$2,0))-K158)/Rules!$E$12)+1)</f>
        <v>0.8664234565</v>
      </c>
      <c r="V158" s="47">
        <f t="shared" si="6"/>
        <v>-18</v>
      </c>
      <c r="W158" s="47">
        <f t="shared" si="7"/>
        <v>18</v>
      </c>
      <c r="X158" s="47"/>
      <c r="Y158" s="47"/>
      <c r="Z158" s="48"/>
      <c r="AA158" s="7">
        <f t="shared" ref="AA158:BL158" si="162">IF($D158=AA$1,$E158+$V158,(IF($J158=AA$1,$K158+$W158,AA157)))</f>
        <v>1525</v>
      </c>
      <c r="AB158" s="7">
        <f t="shared" si="162"/>
        <v>732</v>
      </c>
      <c r="AC158" s="7">
        <f t="shared" si="162"/>
        <v>1481</v>
      </c>
      <c r="AD158" s="7">
        <f t="shared" si="162"/>
        <v>206</v>
      </c>
      <c r="AE158" s="7">
        <f t="shared" si="162"/>
        <v>2086</v>
      </c>
      <c r="AF158" s="7">
        <f t="shared" si="162"/>
        <v>2138</v>
      </c>
      <c r="AG158" s="7">
        <f t="shared" si="162"/>
        <v>1105</v>
      </c>
      <c r="AH158" s="7">
        <f t="shared" si="162"/>
        <v>1040</v>
      </c>
      <c r="AI158" s="7">
        <f t="shared" si="162"/>
        <v>1183</v>
      </c>
      <c r="AJ158" s="7">
        <f t="shared" si="162"/>
        <v>1845</v>
      </c>
      <c r="AK158" s="7">
        <f t="shared" si="162"/>
        <v>459</v>
      </c>
      <c r="AL158" s="7">
        <f t="shared" si="162"/>
        <v>717</v>
      </c>
      <c r="AM158" s="7">
        <f t="shared" si="162"/>
        <v>2153</v>
      </c>
      <c r="AN158" s="7">
        <f t="shared" si="162"/>
        <v>1374</v>
      </c>
      <c r="AO158" s="7">
        <f t="shared" si="162"/>
        <v>1219</v>
      </c>
      <c r="AP158" s="7">
        <f t="shared" si="162"/>
        <v>2134</v>
      </c>
      <c r="AQ158" s="7">
        <f t="shared" si="162"/>
        <v>268</v>
      </c>
      <c r="AR158" s="7">
        <f t="shared" si="162"/>
        <v>1487</v>
      </c>
      <c r="AS158" s="7">
        <f t="shared" si="162"/>
        <v>261</v>
      </c>
      <c r="AT158" s="7">
        <f t="shared" si="162"/>
        <v>2333</v>
      </c>
      <c r="AU158" s="7">
        <f t="shared" si="162"/>
        <v>911</v>
      </c>
      <c r="AV158" s="7">
        <f t="shared" si="162"/>
        <v>426</v>
      </c>
      <c r="AW158" s="7">
        <f t="shared" si="162"/>
        <v>449</v>
      </c>
      <c r="AX158" s="7">
        <f t="shared" si="162"/>
        <v>798</v>
      </c>
      <c r="AY158" s="7">
        <f t="shared" si="162"/>
        <v>1198</v>
      </c>
      <c r="AZ158" s="7">
        <f t="shared" si="162"/>
        <v>545</v>
      </c>
      <c r="BA158" s="7">
        <f t="shared" si="162"/>
        <v>0</v>
      </c>
      <c r="BB158" s="7">
        <f t="shared" si="162"/>
        <v>1567</v>
      </c>
      <c r="BC158" s="7">
        <f t="shared" si="162"/>
        <v>784</v>
      </c>
      <c r="BD158" s="7">
        <f t="shared" si="162"/>
        <v>866</v>
      </c>
      <c r="BE158" s="7">
        <f t="shared" si="162"/>
        <v>638</v>
      </c>
      <c r="BF158" s="7">
        <f t="shared" si="162"/>
        <v>2104</v>
      </c>
      <c r="BG158" s="7">
        <f t="shared" si="162"/>
        <v>926</v>
      </c>
      <c r="BH158" s="7">
        <f t="shared" si="162"/>
        <v>267</v>
      </c>
      <c r="BI158" s="7">
        <f t="shared" si="162"/>
        <v>1910</v>
      </c>
      <c r="BJ158" s="7">
        <f t="shared" si="162"/>
        <v>1522</v>
      </c>
      <c r="BK158" s="7">
        <f t="shared" si="162"/>
        <v>1869</v>
      </c>
      <c r="BL158" s="7">
        <f t="shared" si="162"/>
        <v>908</v>
      </c>
    </row>
    <row r="159" ht="13.5" customHeight="1">
      <c r="A159" s="83">
        <v>45059.0</v>
      </c>
      <c r="B159" s="37" t="s">
        <v>74</v>
      </c>
      <c r="C159" s="38"/>
      <c r="D159" s="39" t="s">
        <v>36</v>
      </c>
      <c r="E159" s="40">
        <f t="shared" si="2"/>
        <v>911</v>
      </c>
      <c r="F159" s="41">
        <v>4.0</v>
      </c>
      <c r="G159" s="41">
        <v>19.0</v>
      </c>
      <c r="H159" s="42">
        <f t="shared" si="3"/>
        <v>31</v>
      </c>
      <c r="I159" s="38"/>
      <c r="J159" s="43" t="s">
        <v>35</v>
      </c>
      <c r="K159" s="40">
        <f t="shared" si="4"/>
        <v>1105</v>
      </c>
      <c r="L159" s="44">
        <v>1.0</v>
      </c>
      <c r="M159" s="44">
        <v>30.0</v>
      </c>
      <c r="N159" s="42">
        <f t="shared" si="5"/>
        <v>33</v>
      </c>
      <c r="O159" s="38"/>
      <c r="P159" s="45" t="s">
        <v>72</v>
      </c>
      <c r="Q159" s="38"/>
      <c r="R159" s="45">
        <f>MIN(Rules!$E$2,(MAX(H159/N159,N159/H159)))</f>
        <v>1.064516129</v>
      </c>
      <c r="S159" s="45">
        <f>VLOOKUP(B159,Rules!A:B,2,FALSE)</f>
        <v>50</v>
      </c>
      <c r="T159" s="38"/>
      <c r="U159" s="46">
        <f>1/(10^(-(E159+(IF(P159="Y",Rules!$I$2,0))-K159)/Rules!$E$12)+1)</f>
        <v>0.4495157413</v>
      </c>
      <c r="V159" s="47">
        <f t="shared" si="6"/>
        <v>-24</v>
      </c>
      <c r="W159" s="47">
        <f t="shared" si="7"/>
        <v>24</v>
      </c>
      <c r="X159" s="47"/>
      <c r="Y159" s="47"/>
      <c r="Z159" s="48"/>
      <c r="AA159" s="7">
        <f t="shared" ref="AA159:BL159" si="163">IF($D159=AA$1,$E159+$V159,(IF($J159=AA$1,$K159+$W159,AA158)))</f>
        <v>1525</v>
      </c>
      <c r="AB159" s="7">
        <f t="shared" si="163"/>
        <v>732</v>
      </c>
      <c r="AC159" s="7">
        <f t="shared" si="163"/>
        <v>1481</v>
      </c>
      <c r="AD159" s="7">
        <f t="shared" si="163"/>
        <v>206</v>
      </c>
      <c r="AE159" s="7">
        <f t="shared" si="163"/>
        <v>2086</v>
      </c>
      <c r="AF159" s="7">
        <f t="shared" si="163"/>
        <v>2138</v>
      </c>
      <c r="AG159" s="7">
        <f t="shared" si="163"/>
        <v>1129</v>
      </c>
      <c r="AH159" s="7">
        <f t="shared" si="163"/>
        <v>1040</v>
      </c>
      <c r="AI159" s="7">
        <f t="shared" si="163"/>
        <v>1183</v>
      </c>
      <c r="AJ159" s="7">
        <f t="shared" si="163"/>
        <v>1845</v>
      </c>
      <c r="AK159" s="7">
        <f t="shared" si="163"/>
        <v>459</v>
      </c>
      <c r="AL159" s="7">
        <f t="shared" si="163"/>
        <v>717</v>
      </c>
      <c r="AM159" s="7">
        <f t="shared" si="163"/>
        <v>2153</v>
      </c>
      <c r="AN159" s="7">
        <f t="shared" si="163"/>
        <v>1374</v>
      </c>
      <c r="AO159" s="7">
        <f t="shared" si="163"/>
        <v>1219</v>
      </c>
      <c r="AP159" s="7">
        <f t="shared" si="163"/>
        <v>2134</v>
      </c>
      <c r="AQ159" s="7">
        <f t="shared" si="163"/>
        <v>268</v>
      </c>
      <c r="AR159" s="7">
        <f t="shared" si="163"/>
        <v>1487</v>
      </c>
      <c r="AS159" s="7">
        <f t="shared" si="163"/>
        <v>261</v>
      </c>
      <c r="AT159" s="7">
        <f t="shared" si="163"/>
        <v>2333</v>
      </c>
      <c r="AU159" s="7">
        <f t="shared" si="163"/>
        <v>887</v>
      </c>
      <c r="AV159" s="7">
        <f t="shared" si="163"/>
        <v>426</v>
      </c>
      <c r="AW159" s="7">
        <f t="shared" si="163"/>
        <v>449</v>
      </c>
      <c r="AX159" s="7">
        <f t="shared" si="163"/>
        <v>798</v>
      </c>
      <c r="AY159" s="7">
        <f t="shared" si="163"/>
        <v>1198</v>
      </c>
      <c r="AZ159" s="7">
        <f t="shared" si="163"/>
        <v>545</v>
      </c>
      <c r="BA159" s="7">
        <f t="shared" si="163"/>
        <v>0</v>
      </c>
      <c r="BB159" s="7">
        <f t="shared" si="163"/>
        <v>1567</v>
      </c>
      <c r="BC159" s="7">
        <f t="shared" si="163"/>
        <v>784</v>
      </c>
      <c r="BD159" s="7">
        <f t="shared" si="163"/>
        <v>866</v>
      </c>
      <c r="BE159" s="7">
        <f t="shared" si="163"/>
        <v>638</v>
      </c>
      <c r="BF159" s="7">
        <f t="shared" si="163"/>
        <v>2104</v>
      </c>
      <c r="BG159" s="7">
        <f t="shared" si="163"/>
        <v>926</v>
      </c>
      <c r="BH159" s="7">
        <f t="shared" si="163"/>
        <v>267</v>
      </c>
      <c r="BI159" s="7">
        <f t="shared" si="163"/>
        <v>1910</v>
      </c>
      <c r="BJ159" s="7">
        <f t="shared" si="163"/>
        <v>1522</v>
      </c>
      <c r="BK159" s="7">
        <f t="shared" si="163"/>
        <v>1869</v>
      </c>
      <c r="BL159" s="7">
        <f t="shared" si="163"/>
        <v>908</v>
      </c>
    </row>
    <row r="160" ht="13.5" customHeight="1">
      <c r="A160" s="83">
        <v>45059.0</v>
      </c>
      <c r="B160" s="37" t="s">
        <v>74</v>
      </c>
      <c r="C160" s="38"/>
      <c r="D160" s="39" t="s">
        <v>54</v>
      </c>
      <c r="E160" s="40">
        <f t="shared" si="2"/>
        <v>268</v>
      </c>
      <c r="F160" s="41">
        <v>3.0</v>
      </c>
      <c r="G160" s="41">
        <v>18.0</v>
      </c>
      <c r="H160" s="42">
        <f t="shared" si="3"/>
        <v>27</v>
      </c>
      <c r="I160" s="38"/>
      <c r="J160" s="43" t="s">
        <v>51</v>
      </c>
      <c r="K160" s="40">
        <f t="shared" si="4"/>
        <v>545</v>
      </c>
      <c r="L160" s="44">
        <v>5.0</v>
      </c>
      <c r="M160" s="44">
        <v>19.0</v>
      </c>
      <c r="N160" s="42">
        <f t="shared" si="5"/>
        <v>34</v>
      </c>
      <c r="O160" s="38"/>
      <c r="P160" s="49" t="s">
        <v>73</v>
      </c>
      <c r="Q160" s="38"/>
      <c r="R160" s="45">
        <f>MIN(Rules!$E$2,(MAX(H160/N160,N160/H160)))</f>
        <v>1.259259259</v>
      </c>
      <c r="S160" s="45">
        <f>VLOOKUP(B160,Rules!A:B,2,FALSE)</f>
        <v>50</v>
      </c>
      <c r="T160" s="38"/>
      <c r="U160" s="46">
        <f>1/(10^(-(E160+(IF(P160="Y",Rules!$I$2,0))-K160)/Rules!$E$12)+1)</f>
        <v>0.2182946469</v>
      </c>
      <c r="V160" s="47">
        <f t="shared" si="6"/>
        <v>-14</v>
      </c>
      <c r="W160" s="47">
        <f t="shared" si="7"/>
        <v>14</v>
      </c>
      <c r="X160" s="47"/>
      <c r="Y160" s="47"/>
      <c r="Z160" s="48"/>
      <c r="AA160" s="7">
        <f t="shared" ref="AA160:BL160" si="164">IF($D160=AA$1,$E160+$V160,(IF($J160=AA$1,$K160+$W160,AA159)))</f>
        <v>1525</v>
      </c>
      <c r="AB160" s="7">
        <f t="shared" si="164"/>
        <v>732</v>
      </c>
      <c r="AC160" s="7">
        <f t="shared" si="164"/>
        <v>1481</v>
      </c>
      <c r="AD160" s="7">
        <f t="shared" si="164"/>
        <v>206</v>
      </c>
      <c r="AE160" s="7">
        <f t="shared" si="164"/>
        <v>2086</v>
      </c>
      <c r="AF160" s="7">
        <f t="shared" si="164"/>
        <v>2138</v>
      </c>
      <c r="AG160" s="7">
        <f t="shared" si="164"/>
        <v>1129</v>
      </c>
      <c r="AH160" s="7">
        <f t="shared" si="164"/>
        <v>1040</v>
      </c>
      <c r="AI160" s="7">
        <f t="shared" si="164"/>
        <v>1183</v>
      </c>
      <c r="AJ160" s="7">
        <f t="shared" si="164"/>
        <v>1845</v>
      </c>
      <c r="AK160" s="7">
        <f t="shared" si="164"/>
        <v>459</v>
      </c>
      <c r="AL160" s="7">
        <f t="shared" si="164"/>
        <v>717</v>
      </c>
      <c r="AM160" s="7">
        <f t="shared" si="164"/>
        <v>2153</v>
      </c>
      <c r="AN160" s="7">
        <f t="shared" si="164"/>
        <v>1374</v>
      </c>
      <c r="AO160" s="7">
        <f t="shared" si="164"/>
        <v>1219</v>
      </c>
      <c r="AP160" s="7">
        <f t="shared" si="164"/>
        <v>2134</v>
      </c>
      <c r="AQ160" s="7">
        <f t="shared" si="164"/>
        <v>254</v>
      </c>
      <c r="AR160" s="7">
        <f t="shared" si="164"/>
        <v>1487</v>
      </c>
      <c r="AS160" s="7">
        <f t="shared" si="164"/>
        <v>261</v>
      </c>
      <c r="AT160" s="7">
        <f t="shared" si="164"/>
        <v>2333</v>
      </c>
      <c r="AU160" s="7">
        <f t="shared" si="164"/>
        <v>887</v>
      </c>
      <c r="AV160" s="7">
        <f t="shared" si="164"/>
        <v>426</v>
      </c>
      <c r="AW160" s="7">
        <f t="shared" si="164"/>
        <v>449</v>
      </c>
      <c r="AX160" s="7">
        <f t="shared" si="164"/>
        <v>798</v>
      </c>
      <c r="AY160" s="7">
        <f t="shared" si="164"/>
        <v>1198</v>
      </c>
      <c r="AZ160" s="7">
        <f t="shared" si="164"/>
        <v>559</v>
      </c>
      <c r="BA160" s="7">
        <f t="shared" si="164"/>
        <v>0</v>
      </c>
      <c r="BB160" s="7">
        <f t="shared" si="164"/>
        <v>1567</v>
      </c>
      <c r="BC160" s="7">
        <f t="shared" si="164"/>
        <v>784</v>
      </c>
      <c r="BD160" s="7">
        <f t="shared" si="164"/>
        <v>866</v>
      </c>
      <c r="BE160" s="7">
        <f t="shared" si="164"/>
        <v>638</v>
      </c>
      <c r="BF160" s="7">
        <f t="shared" si="164"/>
        <v>2104</v>
      </c>
      <c r="BG160" s="7">
        <f t="shared" si="164"/>
        <v>926</v>
      </c>
      <c r="BH160" s="7">
        <f t="shared" si="164"/>
        <v>267</v>
      </c>
      <c r="BI160" s="7">
        <f t="shared" si="164"/>
        <v>1910</v>
      </c>
      <c r="BJ160" s="7">
        <f t="shared" si="164"/>
        <v>1522</v>
      </c>
      <c r="BK160" s="7">
        <f t="shared" si="164"/>
        <v>1869</v>
      </c>
      <c r="BL160" s="7">
        <f t="shared" si="164"/>
        <v>908</v>
      </c>
    </row>
    <row r="161" ht="13.5" customHeight="1">
      <c r="A161" s="83">
        <v>45059.0</v>
      </c>
      <c r="B161" s="37" t="s">
        <v>74</v>
      </c>
      <c r="C161" s="38"/>
      <c r="D161" s="39" t="s">
        <v>53</v>
      </c>
      <c r="E161" s="40">
        <f t="shared" si="2"/>
        <v>267</v>
      </c>
      <c r="F161" s="41">
        <v>2.0</v>
      </c>
      <c r="G161" s="41">
        <v>15.0</v>
      </c>
      <c r="H161" s="42">
        <f t="shared" si="3"/>
        <v>21</v>
      </c>
      <c r="I161" s="38"/>
      <c r="J161" s="43" t="s">
        <v>52</v>
      </c>
      <c r="K161" s="40">
        <f t="shared" si="4"/>
        <v>261</v>
      </c>
      <c r="L161" s="44">
        <v>2.0</v>
      </c>
      <c r="M161" s="44">
        <v>17.0</v>
      </c>
      <c r="N161" s="42">
        <f t="shared" si="5"/>
        <v>23</v>
      </c>
      <c r="O161" s="38"/>
      <c r="P161" s="45" t="s">
        <v>72</v>
      </c>
      <c r="Q161" s="38"/>
      <c r="R161" s="45">
        <f>MIN(Rules!$E$2,(MAX(H161/N161,N161/H161)))</f>
        <v>1.095238095</v>
      </c>
      <c r="S161" s="45">
        <f>VLOOKUP(B161,Rules!A:B,2,FALSE)</f>
        <v>50</v>
      </c>
      <c r="T161" s="38"/>
      <c r="U161" s="46">
        <f>1/(10^(-(E161+(IF(P161="Y",Rules!$I$2,0))-K161)/Rules!$E$12)+1)</f>
        <v>0.6722560318</v>
      </c>
      <c r="V161" s="47">
        <f t="shared" si="6"/>
        <v>-37</v>
      </c>
      <c r="W161" s="47">
        <f t="shared" si="7"/>
        <v>37</v>
      </c>
      <c r="X161" s="47"/>
      <c r="Y161" s="47"/>
      <c r="Z161" s="48"/>
      <c r="AA161" s="7">
        <f t="shared" ref="AA161:BL161" si="165">IF($D161=AA$1,$E161+$V161,(IF($J161=AA$1,$K161+$W161,AA160)))</f>
        <v>1525</v>
      </c>
      <c r="AB161" s="7">
        <f t="shared" si="165"/>
        <v>732</v>
      </c>
      <c r="AC161" s="7">
        <f t="shared" si="165"/>
        <v>1481</v>
      </c>
      <c r="AD161" s="7">
        <f t="shared" si="165"/>
        <v>206</v>
      </c>
      <c r="AE161" s="7">
        <f t="shared" si="165"/>
        <v>2086</v>
      </c>
      <c r="AF161" s="7">
        <f t="shared" si="165"/>
        <v>2138</v>
      </c>
      <c r="AG161" s="7">
        <f t="shared" si="165"/>
        <v>1129</v>
      </c>
      <c r="AH161" s="7">
        <f t="shared" si="165"/>
        <v>1040</v>
      </c>
      <c r="AI161" s="7">
        <f t="shared" si="165"/>
        <v>1183</v>
      </c>
      <c r="AJ161" s="7">
        <f t="shared" si="165"/>
        <v>1845</v>
      </c>
      <c r="AK161" s="7">
        <f t="shared" si="165"/>
        <v>459</v>
      </c>
      <c r="AL161" s="7">
        <f t="shared" si="165"/>
        <v>717</v>
      </c>
      <c r="AM161" s="7">
        <f t="shared" si="165"/>
        <v>2153</v>
      </c>
      <c r="AN161" s="7">
        <f t="shared" si="165"/>
        <v>1374</v>
      </c>
      <c r="AO161" s="7">
        <f t="shared" si="165"/>
        <v>1219</v>
      </c>
      <c r="AP161" s="7">
        <f t="shared" si="165"/>
        <v>2134</v>
      </c>
      <c r="AQ161" s="7">
        <f t="shared" si="165"/>
        <v>254</v>
      </c>
      <c r="AR161" s="7">
        <f t="shared" si="165"/>
        <v>1487</v>
      </c>
      <c r="AS161" s="7">
        <f t="shared" si="165"/>
        <v>298</v>
      </c>
      <c r="AT161" s="7">
        <f t="shared" si="165"/>
        <v>2333</v>
      </c>
      <c r="AU161" s="7">
        <f t="shared" si="165"/>
        <v>887</v>
      </c>
      <c r="AV161" s="7">
        <f t="shared" si="165"/>
        <v>426</v>
      </c>
      <c r="AW161" s="7">
        <f t="shared" si="165"/>
        <v>449</v>
      </c>
      <c r="AX161" s="7">
        <f t="shared" si="165"/>
        <v>798</v>
      </c>
      <c r="AY161" s="7">
        <f t="shared" si="165"/>
        <v>1198</v>
      </c>
      <c r="AZ161" s="7">
        <f t="shared" si="165"/>
        <v>559</v>
      </c>
      <c r="BA161" s="7">
        <f t="shared" si="165"/>
        <v>0</v>
      </c>
      <c r="BB161" s="7">
        <f t="shared" si="165"/>
        <v>1567</v>
      </c>
      <c r="BC161" s="7">
        <f t="shared" si="165"/>
        <v>784</v>
      </c>
      <c r="BD161" s="7">
        <f t="shared" si="165"/>
        <v>866</v>
      </c>
      <c r="BE161" s="7">
        <f t="shared" si="165"/>
        <v>638</v>
      </c>
      <c r="BF161" s="7">
        <f t="shared" si="165"/>
        <v>2104</v>
      </c>
      <c r="BG161" s="7">
        <f t="shared" si="165"/>
        <v>926</v>
      </c>
      <c r="BH161" s="7">
        <f t="shared" si="165"/>
        <v>230</v>
      </c>
      <c r="BI161" s="7">
        <f t="shared" si="165"/>
        <v>1910</v>
      </c>
      <c r="BJ161" s="7">
        <f t="shared" si="165"/>
        <v>1522</v>
      </c>
      <c r="BK161" s="7">
        <f t="shared" si="165"/>
        <v>1869</v>
      </c>
      <c r="BL161" s="7">
        <f t="shared" si="165"/>
        <v>908</v>
      </c>
    </row>
    <row r="162" ht="13.5" customHeight="1">
      <c r="A162" s="83">
        <v>45066.0</v>
      </c>
      <c r="B162" s="37" t="s">
        <v>75</v>
      </c>
      <c r="C162" s="38"/>
      <c r="D162" s="39" t="s">
        <v>22</v>
      </c>
      <c r="E162" s="40">
        <f t="shared" si="2"/>
        <v>2134</v>
      </c>
      <c r="F162" s="41">
        <v>0.0</v>
      </c>
      <c r="G162" s="41">
        <v>27.0</v>
      </c>
      <c r="H162" s="42">
        <f t="shared" si="3"/>
        <v>27</v>
      </c>
      <c r="I162" s="38"/>
      <c r="J162" s="43" t="s">
        <v>26</v>
      </c>
      <c r="K162" s="40">
        <f t="shared" si="4"/>
        <v>1845</v>
      </c>
      <c r="L162" s="44">
        <v>0.0</v>
      </c>
      <c r="M162" s="44">
        <v>21.0</v>
      </c>
      <c r="N162" s="42">
        <f t="shared" si="5"/>
        <v>21</v>
      </c>
      <c r="O162" s="38"/>
      <c r="P162" s="45" t="s">
        <v>72</v>
      </c>
      <c r="Q162" s="38"/>
      <c r="R162" s="45">
        <f>MIN(Rules!$E$2,(MAX(H162/N162,N162/H162)))</f>
        <v>1.285714286</v>
      </c>
      <c r="S162" s="45">
        <f>VLOOKUP(B162,Rules!A:B,2,FALSE)</f>
        <v>60</v>
      </c>
      <c r="T162" s="38"/>
      <c r="U162" s="46">
        <f>1/(10^(-(E162+(IF(P162="Y",Rules!$I$2,0))-K162)/Rules!$E$12)+1)</f>
        <v>0.8830535505</v>
      </c>
      <c r="V162" s="47">
        <f t="shared" si="6"/>
        <v>9</v>
      </c>
      <c r="W162" s="47">
        <f t="shared" si="7"/>
        <v>-9</v>
      </c>
      <c r="X162" s="47"/>
      <c r="Y162" s="47"/>
      <c r="Z162" s="48"/>
      <c r="AA162" s="7">
        <f t="shared" ref="AA162:BL162" si="166">IF($D162=AA$1,$E162+$V162,(IF($J162=AA$1,$K162+$W162,AA161)))</f>
        <v>1525</v>
      </c>
      <c r="AB162" s="7">
        <f t="shared" si="166"/>
        <v>732</v>
      </c>
      <c r="AC162" s="7">
        <f t="shared" si="166"/>
        <v>1481</v>
      </c>
      <c r="AD162" s="7">
        <f t="shared" si="166"/>
        <v>206</v>
      </c>
      <c r="AE162" s="7">
        <f t="shared" si="166"/>
        <v>2086</v>
      </c>
      <c r="AF162" s="7">
        <f t="shared" si="166"/>
        <v>2138</v>
      </c>
      <c r="AG162" s="7">
        <f t="shared" si="166"/>
        <v>1129</v>
      </c>
      <c r="AH162" s="7">
        <f t="shared" si="166"/>
        <v>1040</v>
      </c>
      <c r="AI162" s="7">
        <f t="shared" si="166"/>
        <v>1183</v>
      </c>
      <c r="AJ162" s="7">
        <f t="shared" si="166"/>
        <v>1836</v>
      </c>
      <c r="AK162" s="7">
        <f t="shared" si="166"/>
        <v>459</v>
      </c>
      <c r="AL162" s="7">
        <f t="shared" si="166"/>
        <v>717</v>
      </c>
      <c r="AM162" s="7">
        <f t="shared" si="166"/>
        <v>2153</v>
      </c>
      <c r="AN162" s="7">
        <f t="shared" si="166"/>
        <v>1374</v>
      </c>
      <c r="AO162" s="7">
        <f t="shared" si="166"/>
        <v>1219</v>
      </c>
      <c r="AP162" s="7">
        <f t="shared" si="166"/>
        <v>2143</v>
      </c>
      <c r="AQ162" s="7">
        <f t="shared" si="166"/>
        <v>254</v>
      </c>
      <c r="AR162" s="7">
        <f t="shared" si="166"/>
        <v>1487</v>
      </c>
      <c r="AS162" s="7">
        <f t="shared" si="166"/>
        <v>298</v>
      </c>
      <c r="AT162" s="7">
        <f t="shared" si="166"/>
        <v>2333</v>
      </c>
      <c r="AU162" s="7">
        <f t="shared" si="166"/>
        <v>887</v>
      </c>
      <c r="AV162" s="7">
        <f t="shared" si="166"/>
        <v>426</v>
      </c>
      <c r="AW162" s="7">
        <f t="shared" si="166"/>
        <v>449</v>
      </c>
      <c r="AX162" s="7">
        <f t="shared" si="166"/>
        <v>798</v>
      </c>
      <c r="AY162" s="7">
        <f t="shared" si="166"/>
        <v>1198</v>
      </c>
      <c r="AZ162" s="7">
        <f t="shared" si="166"/>
        <v>559</v>
      </c>
      <c r="BA162" s="7">
        <f t="shared" si="166"/>
        <v>0</v>
      </c>
      <c r="BB162" s="7">
        <f t="shared" si="166"/>
        <v>1567</v>
      </c>
      <c r="BC162" s="7">
        <f t="shared" si="166"/>
        <v>784</v>
      </c>
      <c r="BD162" s="7">
        <f t="shared" si="166"/>
        <v>866</v>
      </c>
      <c r="BE162" s="7">
        <f t="shared" si="166"/>
        <v>638</v>
      </c>
      <c r="BF162" s="7">
        <f t="shared" si="166"/>
        <v>2104</v>
      </c>
      <c r="BG162" s="7">
        <f t="shared" si="166"/>
        <v>926</v>
      </c>
      <c r="BH162" s="7">
        <f t="shared" si="166"/>
        <v>230</v>
      </c>
      <c r="BI162" s="7">
        <f t="shared" si="166"/>
        <v>1910</v>
      </c>
      <c r="BJ162" s="7">
        <f t="shared" si="166"/>
        <v>1522</v>
      </c>
      <c r="BK162" s="7">
        <f t="shared" si="166"/>
        <v>1869</v>
      </c>
      <c r="BL162" s="7">
        <f t="shared" si="166"/>
        <v>908</v>
      </c>
    </row>
    <row r="163" ht="13.5" customHeight="1">
      <c r="A163" s="83">
        <v>45066.0</v>
      </c>
      <c r="B163" s="37" t="s">
        <v>74</v>
      </c>
      <c r="C163" s="38"/>
      <c r="D163" s="39" t="s">
        <v>42</v>
      </c>
      <c r="E163" s="40">
        <f t="shared" si="2"/>
        <v>926</v>
      </c>
      <c r="F163" s="41">
        <v>4.0</v>
      </c>
      <c r="G163" s="41">
        <v>17.0</v>
      </c>
      <c r="H163" s="42">
        <f t="shared" si="3"/>
        <v>29</v>
      </c>
      <c r="I163" s="38"/>
      <c r="J163" s="43" t="s">
        <v>36</v>
      </c>
      <c r="K163" s="40">
        <f t="shared" si="4"/>
        <v>887</v>
      </c>
      <c r="L163" s="44">
        <v>2.0</v>
      </c>
      <c r="M163" s="44">
        <v>28.0</v>
      </c>
      <c r="N163" s="42">
        <f t="shared" si="5"/>
        <v>34</v>
      </c>
      <c r="O163" s="38"/>
      <c r="P163" s="45" t="s">
        <v>72</v>
      </c>
      <c r="Q163" s="38"/>
      <c r="R163" s="45">
        <f>MIN(Rules!$E$2,(MAX(H163/N163,N163/H163)))</f>
        <v>1.172413793</v>
      </c>
      <c r="S163" s="45">
        <f>VLOOKUP(B163,Rules!A:B,2,FALSE)</f>
        <v>50</v>
      </c>
      <c r="T163" s="38"/>
      <c r="U163" s="46">
        <f>1/(10^(-(E163+(IF(P163="Y",Rules!$I$2,0))-K163)/Rules!$E$12)+1)</f>
        <v>0.7048241722</v>
      </c>
      <c r="V163" s="47">
        <f t="shared" si="6"/>
        <v>-41</v>
      </c>
      <c r="W163" s="47">
        <f t="shared" si="7"/>
        <v>41</v>
      </c>
      <c r="X163" s="47"/>
      <c r="Y163" s="47"/>
      <c r="Z163" s="48"/>
      <c r="AA163" s="7">
        <f t="shared" ref="AA163:BL163" si="167">IF($D163=AA$1,$E163+$V163,(IF($J163=AA$1,$K163+$W163,AA162)))</f>
        <v>1525</v>
      </c>
      <c r="AB163" s="7">
        <f t="shared" si="167"/>
        <v>732</v>
      </c>
      <c r="AC163" s="7">
        <f t="shared" si="167"/>
        <v>1481</v>
      </c>
      <c r="AD163" s="7">
        <f t="shared" si="167"/>
        <v>206</v>
      </c>
      <c r="AE163" s="7">
        <f t="shared" si="167"/>
        <v>2086</v>
      </c>
      <c r="AF163" s="7">
        <f t="shared" si="167"/>
        <v>2138</v>
      </c>
      <c r="AG163" s="7">
        <f t="shared" si="167"/>
        <v>1129</v>
      </c>
      <c r="AH163" s="7">
        <f t="shared" si="167"/>
        <v>1040</v>
      </c>
      <c r="AI163" s="7">
        <f t="shared" si="167"/>
        <v>1183</v>
      </c>
      <c r="AJ163" s="7">
        <f t="shared" si="167"/>
        <v>1836</v>
      </c>
      <c r="AK163" s="7">
        <f t="shared" si="167"/>
        <v>459</v>
      </c>
      <c r="AL163" s="7">
        <f t="shared" si="167"/>
        <v>717</v>
      </c>
      <c r="AM163" s="7">
        <f t="shared" si="167"/>
        <v>2153</v>
      </c>
      <c r="AN163" s="7">
        <f t="shared" si="167"/>
        <v>1374</v>
      </c>
      <c r="AO163" s="7">
        <f t="shared" si="167"/>
        <v>1219</v>
      </c>
      <c r="AP163" s="7">
        <f t="shared" si="167"/>
        <v>2143</v>
      </c>
      <c r="AQ163" s="7">
        <f t="shared" si="167"/>
        <v>254</v>
      </c>
      <c r="AR163" s="7">
        <f t="shared" si="167"/>
        <v>1487</v>
      </c>
      <c r="AS163" s="7">
        <f t="shared" si="167"/>
        <v>298</v>
      </c>
      <c r="AT163" s="7">
        <f t="shared" si="167"/>
        <v>2333</v>
      </c>
      <c r="AU163" s="7">
        <f t="shared" si="167"/>
        <v>928</v>
      </c>
      <c r="AV163" s="7">
        <f t="shared" si="167"/>
        <v>426</v>
      </c>
      <c r="AW163" s="7">
        <f t="shared" si="167"/>
        <v>449</v>
      </c>
      <c r="AX163" s="7">
        <f t="shared" si="167"/>
        <v>798</v>
      </c>
      <c r="AY163" s="7">
        <f t="shared" si="167"/>
        <v>1198</v>
      </c>
      <c r="AZ163" s="7">
        <f t="shared" si="167"/>
        <v>559</v>
      </c>
      <c r="BA163" s="7">
        <f t="shared" si="167"/>
        <v>0</v>
      </c>
      <c r="BB163" s="7">
        <f t="shared" si="167"/>
        <v>1567</v>
      </c>
      <c r="BC163" s="7">
        <f t="shared" si="167"/>
        <v>784</v>
      </c>
      <c r="BD163" s="7">
        <f t="shared" si="167"/>
        <v>866</v>
      </c>
      <c r="BE163" s="7">
        <f t="shared" si="167"/>
        <v>638</v>
      </c>
      <c r="BF163" s="7">
        <f t="shared" si="167"/>
        <v>2104</v>
      </c>
      <c r="BG163" s="7">
        <f t="shared" si="167"/>
        <v>885</v>
      </c>
      <c r="BH163" s="7">
        <f t="shared" si="167"/>
        <v>230</v>
      </c>
      <c r="BI163" s="7">
        <f t="shared" si="167"/>
        <v>1910</v>
      </c>
      <c r="BJ163" s="7">
        <f t="shared" si="167"/>
        <v>1522</v>
      </c>
      <c r="BK163" s="7">
        <f t="shared" si="167"/>
        <v>1869</v>
      </c>
      <c r="BL163" s="7">
        <f t="shared" si="167"/>
        <v>908</v>
      </c>
    </row>
    <row r="164" ht="13.5" customHeight="1">
      <c r="A164" s="83">
        <v>45066.0</v>
      </c>
      <c r="B164" s="37" t="s">
        <v>74</v>
      </c>
      <c r="C164" s="38"/>
      <c r="D164" s="39" t="s">
        <v>35</v>
      </c>
      <c r="E164" s="40">
        <f t="shared" si="2"/>
        <v>1129</v>
      </c>
      <c r="F164" s="41">
        <v>0.0</v>
      </c>
      <c r="G164" s="41">
        <v>30.0</v>
      </c>
      <c r="H164" s="42">
        <f t="shared" si="3"/>
        <v>30</v>
      </c>
      <c r="I164" s="38"/>
      <c r="J164" s="43" t="s">
        <v>39</v>
      </c>
      <c r="K164" s="40">
        <f t="shared" si="4"/>
        <v>798</v>
      </c>
      <c r="L164" s="44">
        <v>1.0</v>
      </c>
      <c r="M164" s="44">
        <v>11.0</v>
      </c>
      <c r="N164" s="42">
        <f t="shared" si="5"/>
        <v>14</v>
      </c>
      <c r="O164" s="38"/>
      <c r="P164" s="45" t="s">
        <v>72</v>
      </c>
      <c r="Q164" s="38"/>
      <c r="R164" s="45">
        <f>MIN(Rules!$E$2,(MAX(H164/N164,N164/H164)))</f>
        <v>2</v>
      </c>
      <c r="S164" s="45">
        <f>VLOOKUP(B164,Rules!A:B,2,FALSE)</f>
        <v>50</v>
      </c>
      <c r="T164" s="38"/>
      <c r="U164" s="46">
        <f>1/(10^(-(E164+(IF(P164="Y",Rules!$I$2,0))-K164)/Rules!$E$12)+1)</f>
        <v>0.9015961585</v>
      </c>
      <c r="V164" s="47">
        <f t="shared" si="6"/>
        <v>10</v>
      </c>
      <c r="W164" s="47">
        <f t="shared" si="7"/>
        <v>-10</v>
      </c>
      <c r="X164" s="47"/>
      <c r="Y164" s="47"/>
      <c r="Z164" s="48"/>
      <c r="AA164" s="7">
        <f t="shared" ref="AA164:BL164" si="168">IF($D164=AA$1,$E164+$V164,(IF($J164=AA$1,$K164+$W164,AA163)))</f>
        <v>1525</v>
      </c>
      <c r="AB164" s="7">
        <f t="shared" si="168"/>
        <v>732</v>
      </c>
      <c r="AC164" s="7">
        <f t="shared" si="168"/>
        <v>1481</v>
      </c>
      <c r="AD164" s="7">
        <f t="shared" si="168"/>
        <v>206</v>
      </c>
      <c r="AE164" s="7">
        <f t="shared" si="168"/>
        <v>2086</v>
      </c>
      <c r="AF164" s="7">
        <f t="shared" si="168"/>
        <v>2138</v>
      </c>
      <c r="AG164" s="7">
        <f t="shared" si="168"/>
        <v>1139</v>
      </c>
      <c r="AH164" s="7">
        <f t="shared" si="168"/>
        <v>1040</v>
      </c>
      <c r="AI164" s="7">
        <f t="shared" si="168"/>
        <v>1183</v>
      </c>
      <c r="AJ164" s="7">
        <f t="shared" si="168"/>
        <v>1836</v>
      </c>
      <c r="AK164" s="7">
        <f t="shared" si="168"/>
        <v>459</v>
      </c>
      <c r="AL164" s="7">
        <f t="shared" si="168"/>
        <v>717</v>
      </c>
      <c r="AM164" s="7">
        <f t="shared" si="168"/>
        <v>2153</v>
      </c>
      <c r="AN164" s="7">
        <f t="shared" si="168"/>
        <v>1374</v>
      </c>
      <c r="AO164" s="7">
        <f t="shared" si="168"/>
        <v>1219</v>
      </c>
      <c r="AP164" s="7">
        <f t="shared" si="168"/>
        <v>2143</v>
      </c>
      <c r="AQ164" s="7">
        <f t="shared" si="168"/>
        <v>254</v>
      </c>
      <c r="AR164" s="7">
        <f t="shared" si="168"/>
        <v>1487</v>
      </c>
      <c r="AS164" s="7">
        <f t="shared" si="168"/>
        <v>298</v>
      </c>
      <c r="AT164" s="7">
        <f t="shared" si="168"/>
        <v>2333</v>
      </c>
      <c r="AU164" s="7">
        <f t="shared" si="168"/>
        <v>928</v>
      </c>
      <c r="AV164" s="7">
        <f t="shared" si="168"/>
        <v>426</v>
      </c>
      <c r="AW164" s="7">
        <f t="shared" si="168"/>
        <v>449</v>
      </c>
      <c r="AX164" s="7">
        <f t="shared" si="168"/>
        <v>788</v>
      </c>
      <c r="AY164" s="7">
        <f t="shared" si="168"/>
        <v>1198</v>
      </c>
      <c r="AZ164" s="7">
        <f t="shared" si="168"/>
        <v>559</v>
      </c>
      <c r="BA164" s="7">
        <f t="shared" si="168"/>
        <v>0</v>
      </c>
      <c r="BB164" s="7">
        <f t="shared" si="168"/>
        <v>1567</v>
      </c>
      <c r="BC164" s="7">
        <f t="shared" si="168"/>
        <v>784</v>
      </c>
      <c r="BD164" s="7">
        <f t="shared" si="168"/>
        <v>866</v>
      </c>
      <c r="BE164" s="7">
        <f t="shared" si="168"/>
        <v>638</v>
      </c>
      <c r="BF164" s="7">
        <f t="shared" si="168"/>
        <v>2104</v>
      </c>
      <c r="BG164" s="7">
        <f t="shared" si="168"/>
        <v>885</v>
      </c>
      <c r="BH164" s="7">
        <f t="shared" si="168"/>
        <v>230</v>
      </c>
      <c r="BI164" s="7">
        <f t="shared" si="168"/>
        <v>1910</v>
      </c>
      <c r="BJ164" s="7">
        <f t="shared" si="168"/>
        <v>1522</v>
      </c>
      <c r="BK164" s="7">
        <f t="shared" si="168"/>
        <v>1869</v>
      </c>
      <c r="BL164" s="7">
        <f t="shared" si="168"/>
        <v>908</v>
      </c>
    </row>
    <row r="165" ht="13.5" customHeight="1">
      <c r="A165" s="83">
        <v>45066.0</v>
      </c>
      <c r="B165" s="37" t="s">
        <v>74</v>
      </c>
      <c r="C165" s="38"/>
      <c r="D165" s="39" t="s">
        <v>44</v>
      </c>
      <c r="E165" s="40">
        <f t="shared" si="2"/>
        <v>866</v>
      </c>
      <c r="F165" s="41">
        <v>0.0</v>
      </c>
      <c r="G165" s="41">
        <v>18.0</v>
      </c>
      <c r="H165" s="42">
        <f t="shared" si="3"/>
        <v>18</v>
      </c>
      <c r="I165" s="38"/>
      <c r="J165" s="43" t="s">
        <v>38</v>
      </c>
      <c r="K165" s="40">
        <f t="shared" si="4"/>
        <v>1198</v>
      </c>
      <c r="L165" s="44">
        <v>0.0</v>
      </c>
      <c r="M165" s="44">
        <v>24.0</v>
      </c>
      <c r="N165" s="42">
        <f t="shared" si="5"/>
        <v>24</v>
      </c>
      <c r="O165" s="38"/>
      <c r="P165" s="45" t="s">
        <v>72</v>
      </c>
      <c r="Q165" s="38"/>
      <c r="R165" s="45">
        <f>MIN(Rules!$E$2,(MAX(H165/N165,N165/H165)))</f>
        <v>1.333333333</v>
      </c>
      <c r="S165" s="45">
        <f>VLOOKUP(B165,Rules!A:B,2,FALSE)</f>
        <v>50</v>
      </c>
      <c r="T165" s="38"/>
      <c r="U165" s="46">
        <f>1/(10^(-(E165+(IF(P165="Y",Rules!$I$2,0))-K165)/Rules!$E$12)+1)</f>
        <v>0.3019264608</v>
      </c>
      <c r="V165" s="47">
        <f t="shared" si="6"/>
        <v>-20</v>
      </c>
      <c r="W165" s="47">
        <f t="shared" si="7"/>
        <v>20</v>
      </c>
      <c r="X165" s="47"/>
      <c r="Y165" s="47"/>
      <c r="Z165" s="48"/>
      <c r="AA165" s="7">
        <f t="shared" ref="AA165:BL165" si="169">IF($D165=AA$1,$E165+$V165,(IF($J165=AA$1,$K165+$W165,AA164)))</f>
        <v>1525</v>
      </c>
      <c r="AB165" s="7">
        <f t="shared" si="169"/>
        <v>732</v>
      </c>
      <c r="AC165" s="7">
        <f t="shared" si="169"/>
        <v>1481</v>
      </c>
      <c r="AD165" s="7">
        <f t="shared" si="169"/>
        <v>206</v>
      </c>
      <c r="AE165" s="7">
        <f t="shared" si="169"/>
        <v>2086</v>
      </c>
      <c r="AF165" s="7">
        <f t="shared" si="169"/>
        <v>2138</v>
      </c>
      <c r="AG165" s="7">
        <f t="shared" si="169"/>
        <v>1139</v>
      </c>
      <c r="AH165" s="7">
        <f t="shared" si="169"/>
        <v>1040</v>
      </c>
      <c r="AI165" s="7">
        <f t="shared" si="169"/>
        <v>1183</v>
      </c>
      <c r="AJ165" s="7">
        <f t="shared" si="169"/>
        <v>1836</v>
      </c>
      <c r="AK165" s="7">
        <f t="shared" si="169"/>
        <v>459</v>
      </c>
      <c r="AL165" s="7">
        <f t="shared" si="169"/>
        <v>717</v>
      </c>
      <c r="AM165" s="7">
        <f t="shared" si="169"/>
        <v>2153</v>
      </c>
      <c r="AN165" s="7">
        <f t="shared" si="169"/>
        <v>1374</v>
      </c>
      <c r="AO165" s="7">
        <f t="shared" si="169"/>
        <v>1219</v>
      </c>
      <c r="AP165" s="7">
        <f t="shared" si="169"/>
        <v>2143</v>
      </c>
      <c r="AQ165" s="7">
        <f t="shared" si="169"/>
        <v>254</v>
      </c>
      <c r="AR165" s="7">
        <f t="shared" si="169"/>
        <v>1487</v>
      </c>
      <c r="AS165" s="7">
        <f t="shared" si="169"/>
        <v>298</v>
      </c>
      <c r="AT165" s="7">
        <f t="shared" si="169"/>
        <v>2333</v>
      </c>
      <c r="AU165" s="7">
        <f t="shared" si="169"/>
        <v>928</v>
      </c>
      <c r="AV165" s="7">
        <f t="shared" si="169"/>
        <v>426</v>
      </c>
      <c r="AW165" s="7">
        <f t="shared" si="169"/>
        <v>449</v>
      </c>
      <c r="AX165" s="7">
        <f t="shared" si="169"/>
        <v>788</v>
      </c>
      <c r="AY165" s="7">
        <f t="shared" si="169"/>
        <v>1218</v>
      </c>
      <c r="AZ165" s="7">
        <f t="shared" si="169"/>
        <v>559</v>
      </c>
      <c r="BA165" s="7">
        <f t="shared" si="169"/>
        <v>0</v>
      </c>
      <c r="BB165" s="7">
        <f t="shared" si="169"/>
        <v>1567</v>
      </c>
      <c r="BC165" s="7">
        <f t="shared" si="169"/>
        <v>784</v>
      </c>
      <c r="BD165" s="7">
        <f t="shared" si="169"/>
        <v>846</v>
      </c>
      <c r="BE165" s="7">
        <f t="shared" si="169"/>
        <v>638</v>
      </c>
      <c r="BF165" s="7">
        <f t="shared" si="169"/>
        <v>2104</v>
      </c>
      <c r="BG165" s="7">
        <f t="shared" si="169"/>
        <v>885</v>
      </c>
      <c r="BH165" s="7">
        <f t="shared" si="169"/>
        <v>230</v>
      </c>
      <c r="BI165" s="7">
        <f t="shared" si="169"/>
        <v>1910</v>
      </c>
      <c r="BJ165" s="7">
        <f t="shared" si="169"/>
        <v>1522</v>
      </c>
      <c r="BK165" s="7">
        <f t="shared" si="169"/>
        <v>1869</v>
      </c>
      <c r="BL165" s="7">
        <f t="shared" si="169"/>
        <v>908</v>
      </c>
    </row>
    <row r="166" ht="13.5" customHeight="1">
      <c r="A166" s="83">
        <v>45066.0</v>
      </c>
      <c r="B166" s="37" t="s">
        <v>74</v>
      </c>
      <c r="C166" s="38"/>
      <c r="D166" s="39" t="s">
        <v>43</v>
      </c>
      <c r="E166" s="40">
        <f t="shared" si="2"/>
        <v>732</v>
      </c>
      <c r="F166" s="41">
        <v>3.0</v>
      </c>
      <c r="G166" s="41">
        <v>14.0</v>
      </c>
      <c r="H166" s="42">
        <f t="shared" si="3"/>
        <v>23</v>
      </c>
      <c r="I166" s="38"/>
      <c r="J166" s="43" t="s">
        <v>47</v>
      </c>
      <c r="K166" s="40">
        <f t="shared" si="4"/>
        <v>449</v>
      </c>
      <c r="L166" s="44">
        <v>0.0</v>
      </c>
      <c r="M166" s="44">
        <v>27.0</v>
      </c>
      <c r="N166" s="42">
        <f t="shared" si="5"/>
        <v>27</v>
      </c>
      <c r="O166" s="38"/>
      <c r="P166" s="45" t="s">
        <v>72</v>
      </c>
      <c r="Q166" s="38"/>
      <c r="R166" s="45">
        <f>MIN(Rules!$E$2,(MAX(H166/N166,N166/H166)))</f>
        <v>1.173913043</v>
      </c>
      <c r="S166" s="45">
        <f>VLOOKUP(B166,Rules!A:B,2,FALSE)</f>
        <v>50</v>
      </c>
      <c r="T166" s="38"/>
      <c r="U166" s="46">
        <f>1/(10^(-(E166+(IF(P166="Y",Rules!$I$2,0))-K166)/Rules!$E$12)+1)</f>
        <v>0.8801697565</v>
      </c>
      <c r="V166" s="47">
        <f t="shared" si="6"/>
        <v>-52</v>
      </c>
      <c r="W166" s="47">
        <f t="shared" si="7"/>
        <v>52</v>
      </c>
      <c r="X166" s="47"/>
      <c r="Y166" s="47"/>
      <c r="Z166" s="48"/>
      <c r="AA166" s="7">
        <f t="shared" ref="AA166:BL166" si="170">IF($D166=AA$1,$E166+$V166,(IF($J166=AA$1,$K166+$W166,AA165)))</f>
        <v>1525</v>
      </c>
      <c r="AB166" s="7">
        <f t="shared" si="170"/>
        <v>680</v>
      </c>
      <c r="AC166" s="7">
        <f t="shared" si="170"/>
        <v>1481</v>
      </c>
      <c r="AD166" s="7">
        <f t="shared" si="170"/>
        <v>206</v>
      </c>
      <c r="AE166" s="7">
        <f t="shared" si="170"/>
        <v>2086</v>
      </c>
      <c r="AF166" s="7">
        <f t="shared" si="170"/>
        <v>2138</v>
      </c>
      <c r="AG166" s="7">
        <f t="shared" si="170"/>
        <v>1139</v>
      </c>
      <c r="AH166" s="7">
        <f t="shared" si="170"/>
        <v>1040</v>
      </c>
      <c r="AI166" s="7">
        <f t="shared" si="170"/>
        <v>1183</v>
      </c>
      <c r="AJ166" s="7">
        <f t="shared" si="170"/>
        <v>1836</v>
      </c>
      <c r="AK166" s="7">
        <f t="shared" si="170"/>
        <v>459</v>
      </c>
      <c r="AL166" s="7">
        <f t="shared" si="170"/>
        <v>717</v>
      </c>
      <c r="AM166" s="7">
        <f t="shared" si="170"/>
        <v>2153</v>
      </c>
      <c r="AN166" s="7">
        <f t="shared" si="170"/>
        <v>1374</v>
      </c>
      <c r="AO166" s="7">
        <f t="shared" si="170"/>
        <v>1219</v>
      </c>
      <c r="AP166" s="7">
        <f t="shared" si="170"/>
        <v>2143</v>
      </c>
      <c r="AQ166" s="7">
        <f t="shared" si="170"/>
        <v>254</v>
      </c>
      <c r="AR166" s="7">
        <f t="shared" si="170"/>
        <v>1487</v>
      </c>
      <c r="AS166" s="7">
        <f t="shared" si="170"/>
        <v>298</v>
      </c>
      <c r="AT166" s="7">
        <f t="shared" si="170"/>
        <v>2333</v>
      </c>
      <c r="AU166" s="7">
        <f t="shared" si="170"/>
        <v>928</v>
      </c>
      <c r="AV166" s="7">
        <f t="shared" si="170"/>
        <v>426</v>
      </c>
      <c r="AW166" s="7">
        <f t="shared" si="170"/>
        <v>501</v>
      </c>
      <c r="AX166" s="7">
        <f t="shared" si="170"/>
        <v>788</v>
      </c>
      <c r="AY166" s="7">
        <f t="shared" si="170"/>
        <v>1218</v>
      </c>
      <c r="AZ166" s="7">
        <f t="shared" si="170"/>
        <v>559</v>
      </c>
      <c r="BA166" s="7">
        <f t="shared" si="170"/>
        <v>0</v>
      </c>
      <c r="BB166" s="7">
        <f t="shared" si="170"/>
        <v>1567</v>
      </c>
      <c r="BC166" s="7">
        <f t="shared" si="170"/>
        <v>784</v>
      </c>
      <c r="BD166" s="7">
        <f t="shared" si="170"/>
        <v>846</v>
      </c>
      <c r="BE166" s="7">
        <f t="shared" si="170"/>
        <v>638</v>
      </c>
      <c r="BF166" s="7">
        <f t="shared" si="170"/>
        <v>2104</v>
      </c>
      <c r="BG166" s="7">
        <f t="shared" si="170"/>
        <v>885</v>
      </c>
      <c r="BH166" s="7">
        <f t="shared" si="170"/>
        <v>230</v>
      </c>
      <c r="BI166" s="7">
        <f t="shared" si="170"/>
        <v>1910</v>
      </c>
      <c r="BJ166" s="7">
        <f t="shared" si="170"/>
        <v>1522</v>
      </c>
      <c r="BK166" s="7">
        <f t="shared" si="170"/>
        <v>1869</v>
      </c>
      <c r="BL166" s="7">
        <f t="shared" si="170"/>
        <v>908</v>
      </c>
    </row>
    <row r="167" ht="13.5" customHeight="1">
      <c r="A167" s="83">
        <v>45066.0</v>
      </c>
      <c r="B167" s="37" t="s">
        <v>74</v>
      </c>
      <c r="C167" s="38"/>
      <c r="D167" s="39" t="s">
        <v>37</v>
      </c>
      <c r="E167" s="40">
        <f t="shared" si="2"/>
        <v>1040</v>
      </c>
      <c r="F167" s="41">
        <v>1.0</v>
      </c>
      <c r="G167" s="41">
        <v>18.0</v>
      </c>
      <c r="H167" s="42">
        <f t="shared" si="3"/>
        <v>21</v>
      </c>
      <c r="I167" s="38"/>
      <c r="J167" s="43" t="s">
        <v>40</v>
      </c>
      <c r="K167" s="40">
        <f t="shared" si="4"/>
        <v>908</v>
      </c>
      <c r="L167" s="44">
        <v>2.0</v>
      </c>
      <c r="M167" s="44">
        <v>17.0</v>
      </c>
      <c r="N167" s="42">
        <f t="shared" si="5"/>
        <v>23</v>
      </c>
      <c r="O167" s="38"/>
      <c r="P167" s="45" t="s">
        <v>72</v>
      </c>
      <c r="Q167" s="38"/>
      <c r="R167" s="45">
        <f>MIN(Rules!$E$2,(MAX(H167/N167,N167/H167)))</f>
        <v>1.095238095</v>
      </c>
      <c r="S167" s="45">
        <f>VLOOKUP(B167,Rules!A:B,2,FALSE)</f>
        <v>50</v>
      </c>
      <c r="T167" s="38"/>
      <c r="U167" s="46">
        <f>1/(10^(-(E167+(IF(P167="Y",Rules!$I$2,0))-K167)/Rules!$E$12)+1)</f>
        <v>0.7856090387</v>
      </c>
      <c r="V167" s="47">
        <f t="shared" si="6"/>
        <v>-43</v>
      </c>
      <c r="W167" s="47">
        <f t="shared" si="7"/>
        <v>43</v>
      </c>
      <c r="X167" s="47"/>
      <c r="Y167" s="47"/>
      <c r="Z167" s="48"/>
      <c r="AA167" s="7">
        <f t="shared" ref="AA167:BL167" si="171">IF($D167=AA$1,$E167+$V167,(IF($J167=AA$1,$K167+$W167,AA166)))</f>
        <v>1525</v>
      </c>
      <c r="AB167" s="7">
        <f t="shared" si="171"/>
        <v>680</v>
      </c>
      <c r="AC167" s="7">
        <f t="shared" si="171"/>
        <v>1481</v>
      </c>
      <c r="AD167" s="7">
        <f t="shared" si="171"/>
        <v>206</v>
      </c>
      <c r="AE167" s="7">
        <f t="shared" si="171"/>
        <v>2086</v>
      </c>
      <c r="AF167" s="7">
        <f t="shared" si="171"/>
        <v>2138</v>
      </c>
      <c r="AG167" s="7">
        <f t="shared" si="171"/>
        <v>1139</v>
      </c>
      <c r="AH167" s="7">
        <f t="shared" si="171"/>
        <v>997</v>
      </c>
      <c r="AI167" s="7">
        <f t="shared" si="171"/>
        <v>1183</v>
      </c>
      <c r="AJ167" s="7">
        <f t="shared" si="171"/>
        <v>1836</v>
      </c>
      <c r="AK167" s="7">
        <f t="shared" si="171"/>
        <v>459</v>
      </c>
      <c r="AL167" s="7">
        <f t="shared" si="171"/>
        <v>717</v>
      </c>
      <c r="AM167" s="7">
        <f t="shared" si="171"/>
        <v>2153</v>
      </c>
      <c r="AN167" s="7">
        <f t="shared" si="171"/>
        <v>1374</v>
      </c>
      <c r="AO167" s="7">
        <f t="shared" si="171"/>
        <v>1219</v>
      </c>
      <c r="AP167" s="7">
        <f t="shared" si="171"/>
        <v>2143</v>
      </c>
      <c r="AQ167" s="7">
        <f t="shared" si="171"/>
        <v>254</v>
      </c>
      <c r="AR167" s="7">
        <f t="shared" si="171"/>
        <v>1487</v>
      </c>
      <c r="AS167" s="7">
        <f t="shared" si="171"/>
        <v>298</v>
      </c>
      <c r="AT167" s="7">
        <f t="shared" si="171"/>
        <v>2333</v>
      </c>
      <c r="AU167" s="7">
        <f t="shared" si="171"/>
        <v>928</v>
      </c>
      <c r="AV167" s="7">
        <f t="shared" si="171"/>
        <v>426</v>
      </c>
      <c r="AW167" s="7">
        <f t="shared" si="171"/>
        <v>501</v>
      </c>
      <c r="AX167" s="7">
        <f t="shared" si="171"/>
        <v>788</v>
      </c>
      <c r="AY167" s="7">
        <f t="shared" si="171"/>
        <v>1218</v>
      </c>
      <c r="AZ167" s="7">
        <f t="shared" si="171"/>
        <v>559</v>
      </c>
      <c r="BA167" s="7">
        <f t="shared" si="171"/>
        <v>0</v>
      </c>
      <c r="BB167" s="7">
        <f t="shared" si="171"/>
        <v>1567</v>
      </c>
      <c r="BC167" s="7">
        <f t="shared" si="171"/>
        <v>784</v>
      </c>
      <c r="BD167" s="7">
        <f t="shared" si="171"/>
        <v>846</v>
      </c>
      <c r="BE167" s="7">
        <f t="shared" si="171"/>
        <v>638</v>
      </c>
      <c r="BF167" s="7">
        <f t="shared" si="171"/>
        <v>2104</v>
      </c>
      <c r="BG167" s="7">
        <f t="shared" si="171"/>
        <v>885</v>
      </c>
      <c r="BH167" s="7">
        <f t="shared" si="171"/>
        <v>230</v>
      </c>
      <c r="BI167" s="7">
        <f t="shared" si="171"/>
        <v>1910</v>
      </c>
      <c r="BJ167" s="7">
        <f t="shared" si="171"/>
        <v>1522</v>
      </c>
      <c r="BK167" s="7">
        <f t="shared" si="171"/>
        <v>1869</v>
      </c>
      <c r="BL167" s="7">
        <f t="shared" si="171"/>
        <v>951</v>
      </c>
    </row>
    <row r="168" ht="13.5" customHeight="1">
      <c r="A168" s="83">
        <v>45066.0</v>
      </c>
      <c r="B168" s="37" t="s">
        <v>74</v>
      </c>
      <c r="C168" s="38"/>
      <c r="D168" s="39" t="s">
        <v>41</v>
      </c>
      <c r="E168" s="40">
        <f t="shared" si="2"/>
        <v>784</v>
      </c>
      <c r="F168" s="41">
        <v>2.0</v>
      </c>
      <c r="G168" s="41">
        <v>17.0</v>
      </c>
      <c r="H168" s="42">
        <f t="shared" si="3"/>
        <v>23</v>
      </c>
      <c r="I168" s="38"/>
      <c r="J168" s="43" t="s">
        <v>48</v>
      </c>
      <c r="K168" s="40">
        <f t="shared" si="4"/>
        <v>459</v>
      </c>
      <c r="L168" s="44">
        <v>1.0</v>
      </c>
      <c r="M168" s="44">
        <v>18.0</v>
      </c>
      <c r="N168" s="42">
        <f t="shared" si="5"/>
        <v>21</v>
      </c>
      <c r="O168" s="38"/>
      <c r="P168" s="45" t="s">
        <v>72</v>
      </c>
      <c r="Q168" s="38"/>
      <c r="R168" s="45">
        <f>MIN(Rules!$E$2,(MAX(H168/N168,N168/H168)))</f>
        <v>1.095238095</v>
      </c>
      <c r="S168" s="45">
        <f>VLOOKUP(B168,Rules!A:B,2,FALSE)</f>
        <v>50</v>
      </c>
      <c r="T168" s="38"/>
      <c r="U168" s="46">
        <f>1/(10^(-(E168+(IF(P168="Y",Rules!$I$2,0))-K168)/Rules!$E$12)+1)</f>
        <v>0.8991173716</v>
      </c>
      <c r="V168" s="47">
        <f t="shared" si="6"/>
        <v>6</v>
      </c>
      <c r="W168" s="47">
        <f t="shared" si="7"/>
        <v>-6</v>
      </c>
      <c r="X168" s="47"/>
      <c r="Y168" s="47"/>
      <c r="Z168" s="48"/>
      <c r="AA168" s="7">
        <f t="shared" ref="AA168:BL168" si="172">IF($D168=AA$1,$E168+$V168,(IF($J168=AA$1,$K168+$W168,AA167)))</f>
        <v>1525</v>
      </c>
      <c r="AB168" s="7">
        <f t="shared" si="172"/>
        <v>680</v>
      </c>
      <c r="AC168" s="7">
        <f t="shared" si="172"/>
        <v>1481</v>
      </c>
      <c r="AD168" s="7">
        <f t="shared" si="172"/>
        <v>206</v>
      </c>
      <c r="AE168" s="7">
        <f t="shared" si="172"/>
        <v>2086</v>
      </c>
      <c r="AF168" s="7">
        <f t="shared" si="172"/>
        <v>2138</v>
      </c>
      <c r="AG168" s="7">
        <f t="shared" si="172"/>
        <v>1139</v>
      </c>
      <c r="AH168" s="7">
        <f t="shared" si="172"/>
        <v>997</v>
      </c>
      <c r="AI168" s="7">
        <f t="shared" si="172"/>
        <v>1183</v>
      </c>
      <c r="AJ168" s="7">
        <f t="shared" si="172"/>
        <v>1836</v>
      </c>
      <c r="AK168" s="7">
        <f t="shared" si="172"/>
        <v>453</v>
      </c>
      <c r="AL168" s="7">
        <f t="shared" si="172"/>
        <v>717</v>
      </c>
      <c r="AM168" s="7">
        <f t="shared" si="172"/>
        <v>2153</v>
      </c>
      <c r="AN168" s="7">
        <f t="shared" si="172"/>
        <v>1374</v>
      </c>
      <c r="AO168" s="7">
        <f t="shared" si="172"/>
        <v>1219</v>
      </c>
      <c r="AP168" s="7">
        <f t="shared" si="172"/>
        <v>2143</v>
      </c>
      <c r="AQ168" s="7">
        <f t="shared" si="172"/>
        <v>254</v>
      </c>
      <c r="AR168" s="7">
        <f t="shared" si="172"/>
        <v>1487</v>
      </c>
      <c r="AS168" s="7">
        <f t="shared" si="172"/>
        <v>298</v>
      </c>
      <c r="AT168" s="7">
        <f t="shared" si="172"/>
        <v>2333</v>
      </c>
      <c r="AU168" s="7">
        <f t="shared" si="172"/>
        <v>928</v>
      </c>
      <c r="AV168" s="7">
        <f t="shared" si="172"/>
        <v>426</v>
      </c>
      <c r="AW168" s="7">
        <f t="shared" si="172"/>
        <v>501</v>
      </c>
      <c r="AX168" s="7">
        <f t="shared" si="172"/>
        <v>788</v>
      </c>
      <c r="AY168" s="7">
        <f t="shared" si="172"/>
        <v>1218</v>
      </c>
      <c r="AZ168" s="7">
        <f t="shared" si="172"/>
        <v>559</v>
      </c>
      <c r="BA168" s="7">
        <f t="shared" si="172"/>
        <v>0</v>
      </c>
      <c r="BB168" s="7">
        <f t="shared" si="172"/>
        <v>1567</v>
      </c>
      <c r="BC168" s="7">
        <f t="shared" si="172"/>
        <v>790</v>
      </c>
      <c r="BD168" s="7">
        <f t="shared" si="172"/>
        <v>846</v>
      </c>
      <c r="BE168" s="7">
        <f t="shared" si="172"/>
        <v>638</v>
      </c>
      <c r="BF168" s="7">
        <f t="shared" si="172"/>
        <v>2104</v>
      </c>
      <c r="BG168" s="7">
        <f t="shared" si="172"/>
        <v>885</v>
      </c>
      <c r="BH168" s="7">
        <f t="shared" si="172"/>
        <v>230</v>
      </c>
      <c r="BI168" s="7">
        <f t="shared" si="172"/>
        <v>1910</v>
      </c>
      <c r="BJ168" s="7">
        <f t="shared" si="172"/>
        <v>1522</v>
      </c>
      <c r="BK168" s="7">
        <f t="shared" si="172"/>
        <v>1869</v>
      </c>
      <c r="BL168" s="7">
        <f t="shared" si="172"/>
        <v>951</v>
      </c>
    </row>
    <row r="169" ht="13.5" customHeight="1">
      <c r="A169" s="83">
        <v>45066.0</v>
      </c>
      <c r="B169" s="37" t="s">
        <v>74</v>
      </c>
      <c r="C169" s="38"/>
      <c r="D169" s="39" t="s">
        <v>49</v>
      </c>
      <c r="E169" s="40">
        <f t="shared" si="2"/>
        <v>206</v>
      </c>
      <c r="F169" s="41">
        <v>2.0</v>
      </c>
      <c r="G169" s="41">
        <v>18.0</v>
      </c>
      <c r="H169" s="42">
        <f t="shared" si="3"/>
        <v>24</v>
      </c>
      <c r="I169" s="38"/>
      <c r="J169" s="43" t="s">
        <v>52</v>
      </c>
      <c r="K169" s="40">
        <f t="shared" si="4"/>
        <v>298</v>
      </c>
      <c r="L169" s="44">
        <v>2.0</v>
      </c>
      <c r="M169" s="44">
        <v>19.0</v>
      </c>
      <c r="N169" s="42">
        <f t="shared" si="5"/>
        <v>25</v>
      </c>
      <c r="O169" s="38"/>
      <c r="P169" s="45" t="s">
        <v>72</v>
      </c>
      <c r="Q169" s="38"/>
      <c r="R169" s="45">
        <f>MIN(Rules!$E$2,(MAX(H169/N169,N169/H169)))</f>
        <v>1.041666667</v>
      </c>
      <c r="S169" s="45">
        <f>VLOOKUP(B169,Rules!A:B,2,FALSE)</f>
        <v>50</v>
      </c>
      <c r="T169" s="38"/>
      <c r="U169" s="46">
        <f>1/(10^(-(E169+(IF(P169="Y",Rules!$I$2,0))-K169)/Rules!$E$12)+1)</f>
        <v>0.5663807894</v>
      </c>
      <c r="V169" s="47">
        <f t="shared" si="6"/>
        <v>-29</v>
      </c>
      <c r="W169" s="47">
        <f t="shared" si="7"/>
        <v>29</v>
      </c>
      <c r="X169" s="47"/>
      <c r="Y169" s="47"/>
      <c r="Z169" s="48"/>
      <c r="AA169" s="7">
        <f t="shared" ref="AA169:BL169" si="173">IF($D169=AA$1,$E169+$V169,(IF($J169=AA$1,$K169+$W169,AA168)))</f>
        <v>1525</v>
      </c>
      <c r="AB169" s="7">
        <f t="shared" si="173"/>
        <v>680</v>
      </c>
      <c r="AC169" s="7">
        <f t="shared" si="173"/>
        <v>1481</v>
      </c>
      <c r="AD169" s="7">
        <f t="shared" si="173"/>
        <v>177</v>
      </c>
      <c r="AE169" s="7">
        <f t="shared" si="173"/>
        <v>2086</v>
      </c>
      <c r="AF169" s="7">
        <f t="shared" si="173"/>
        <v>2138</v>
      </c>
      <c r="AG169" s="7">
        <f t="shared" si="173"/>
        <v>1139</v>
      </c>
      <c r="AH169" s="7">
        <f t="shared" si="173"/>
        <v>997</v>
      </c>
      <c r="AI169" s="7">
        <f t="shared" si="173"/>
        <v>1183</v>
      </c>
      <c r="AJ169" s="7">
        <f t="shared" si="173"/>
        <v>1836</v>
      </c>
      <c r="AK169" s="7">
        <f t="shared" si="173"/>
        <v>453</v>
      </c>
      <c r="AL169" s="7">
        <f t="shared" si="173"/>
        <v>717</v>
      </c>
      <c r="AM169" s="7">
        <f t="shared" si="173"/>
        <v>2153</v>
      </c>
      <c r="AN169" s="7">
        <f t="shared" si="173"/>
        <v>1374</v>
      </c>
      <c r="AO169" s="7">
        <f t="shared" si="173"/>
        <v>1219</v>
      </c>
      <c r="AP169" s="7">
        <f t="shared" si="173"/>
        <v>2143</v>
      </c>
      <c r="AQ169" s="7">
        <f t="shared" si="173"/>
        <v>254</v>
      </c>
      <c r="AR169" s="7">
        <f t="shared" si="173"/>
        <v>1487</v>
      </c>
      <c r="AS169" s="7">
        <f t="shared" si="173"/>
        <v>327</v>
      </c>
      <c r="AT169" s="7">
        <f t="shared" si="173"/>
        <v>2333</v>
      </c>
      <c r="AU169" s="7">
        <f t="shared" si="173"/>
        <v>928</v>
      </c>
      <c r="AV169" s="7">
        <f t="shared" si="173"/>
        <v>426</v>
      </c>
      <c r="AW169" s="7">
        <f t="shared" si="173"/>
        <v>501</v>
      </c>
      <c r="AX169" s="7">
        <f t="shared" si="173"/>
        <v>788</v>
      </c>
      <c r="AY169" s="7">
        <f t="shared" si="173"/>
        <v>1218</v>
      </c>
      <c r="AZ169" s="7">
        <f t="shared" si="173"/>
        <v>559</v>
      </c>
      <c r="BA169" s="7">
        <f t="shared" si="173"/>
        <v>0</v>
      </c>
      <c r="BB169" s="7">
        <f t="shared" si="173"/>
        <v>1567</v>
      </c>
      <c r="BC169" s="7">
        <f t="shared" si="173"/>
        <v>790</v>
      </c>
      <c r="BD169" s="7">
        <f t="shared" si="173"/>
        <v>846</v>
      </c>
      <c r="BE169" s="7">
        <f t="shared" si="173"/>
        <v>638</v>
      </c>
      <c r="BF169" s="7">
        <f t="shared" si="173"/>
        <v>2104</v>
      </c>
      <c r="BG169" s="7">
        <f t="shared" si="173"/>
        <v>885</v>
      </c>
      <c r="BH169" s="7">
        <f t="shared" si="173"/>
        <v>230</v>
      </c>
      <c r="BI169" s="7">
        <f t="shared" si="173"/>
        <v>1910</v>
      </c>
      <c r="BJ169" s="7">
        <f t="shared" si="173"/>
        <v>1522</v>
      </c>
      <c r="BK169" s="7">
        <f t="shared" si="173"/>
        <v>1869</v>
      </c>
      <c r="BL169" s="7">
        <f t="shared" si="173"/>
        <v>951</v>
      </c>
    </row>
    <row r="170" ht="13.5" customHeight="1">
      <c r="A170" s="83">
        <v>45066.0</v>
      </c>
      <c r="B170" s="37" t="s">
        <v>74</v>
      </c>
      <c r="C170" s="38"/>
      <c r="D170" s="39" t="s">
        <v>51</v>
      </c>
      <c r="E170" s="40">
        <f t="shared" si="2"/>
        <v>559</v>
      </c>
      <c r="F170" s="41">
        <v>2.0</v>
      </c>
      <c r="G170" s="41">
        <v>16.0</v>
      </c>
      <c r="H170" s="42">
        <f t="shared" si="3"/>
        <v>22</v>
      </c>
      <c r="I170" s="38"/>
      <c r="J170" s="43" t="s">
        <v>50</v>
      </c>
      <c r="K170" s="40">
        <f t="shared" si="4"/>
        <v>426</v>
      </c>
      <c r="L170" s="44">
        <v>0.0</v>
      </c>
      <c r="M170" s="44">
        <v>17.0</v>
      </c>
      <c r="N170" s="42">
        <f t="shared" si="5"/>
        <v>17</v>
      </c>
      <c r="O170" s="38"/>
      <c r="P170" s="45" t="s">
        <v>72</v>
      </c>
      <c r="Q170" s="38"/>
      <c r="R170" s="45">
        <f>MIN(Rules!$E$2,(MAX(H170/N170,N170/H170)))</f>
        <v>1.294117647</v>
      </c>
      <c r="S170" s="45">
        <f>VLOOKUP(B170,Rules!A:B,2,FALSE)</f>
        <v>50</v>
      </c>
      <c r="T170" s="38"/>
      <c r="U170" s="46">
        <f>1/(10^(-(E170+(IF(P170="Y",Rules!$I$2,0))-K170)/Rules!$E$12)+1)</f>
        <v>0.7863836557</v>
      </c>
      <c r="V170" s="47">
        <f t="shared" si="6"/>
        <v>14</v>
      </c>
      <c r="W170" s="47">
        <f t="shared" si="7"/>
        <v>-14</v>
      </c>
      <c r="X170" s="47"/>
      <c r="Y170" s="47"/>
      <c r="Z170" s="48"/>
      <c r="AA170" s="7">
        <f t="shared" ref="AA170:BL170" si="174">IF($D170=AA$1,$E170+$V170,(IF($J170=AA$1,$K170+$W170,AA169)))</f>
        <v>1525</v>
      </c>
      <c r="AB170" s="7">
        <f t="shared" si="174"/>
        <v>680</v>
      </c>
      <c r="AC170" s="7">
        <f t="shared" si="174"/>
        <v>1481</v>
      </c>
      <c r="AD170" s="7">
        <f t="shared" si="174"/>
        <v>177</v>
      </c>
      <c r="AE170" s="7">
        <f t="shared" si="174"/>
        <v>2086</v>
      </c>
      <c r="AF170" s="7">
        <f t="shared" si="174"/>
        <v>2138</v>
      </c>
      <c r="AG170" s="7">
        <f t="shared" si="174"/>
        <v>1139</v>
      </c>
      <c r="AH170" s="7">
        <f t="shared" si="174"/>
        <v>997</v>
      </c>
      <c r="AI170" s="7">
        <f t="shared" si="174"/>
        <v>1183</v>
      </c>
      <c r="AJ170" s="7">
        <f t="shared" si="174"/>
        <v>1836</v>
      </c>
      <c r="AK170" s="7">
        <f t="shared" si="174"/>
        <v>453</v>
      </c>
      <c r="AL170" s="7">
        <f t="shared" si="174"/>
        <v>717</v>
      </c>
      <c r="AM170" s="7">
        <f t="shared" si="174"/>
        <v>2153</v>
      </c>
      <c r="AN170" s="7">
        <f t="shared" si="174"/>
        <v>1374</v>
      </c>
      <c r="AO170" s="7">
        <f t="shared" si="174"/>
        <v>1219</v>
      </c>
      <c r="AP170" s="7">
        <f t="shared" si="174"/>
        <v>2143</v>
      </c>
      <c r="AQ170" s="7">
        <f t="shared" si="174"/>
        <v>254</v>
      </c>
      <c r="AR170" s="7">
        <f t="shared" si="174"/>
        <v>1487</v>
      </c>
      <c r="AS170" s="7">
        <f t="shared" si="174"/>
        <v>327</v>
      </c>
      <c r="AT170" s="7">
        <f t="shared" si="174"/>
        <v>2333</v>
      </c>
      <c r="AU170" s="7">
        <f t="shared" si="174"/>
        <v>928</v>
      </c>
      <c r="AV170" s="7">
        <f t="shared" si="174"/>
        <v>412</v>
      </c>
      <c r="AW170" s="7">
        <f t="shared" si="174"/>
        <v>501</v>
      </c>
      <c r="AX170" s="7">
        <f t="shared" si="174"/>
        <v>788</v>
      </c>
      <c r="AY170" s="7">
        <f t="shared" si="174"/>
        <v>1218</v>
      </c>
      <c r="AZ170" s="7">
        <f t="shared" si="174"/>
        <v>573</v>
      </c>
      <c r="BA170" s="7">
        <f t="shared" si="174"/>
        <v>0</v>
      </c>
      <c r="BB170" s="7">
        <f t="shared" si="174"/>
        <v>1567</v>
      </c>
      <c r="BC170" s="7">
        <f t="shared" si="174"/>
        <v>790</v>
      </c>
      <c r="BD170" s="7">
        <f t="shared" si="174"/>
        <v>846</v>
      </c>
      <c r="BE170" s="7">
        <f t="shared" si="174"/>
        <v>638</v>
      </c>
      <c r="BF170" s="7">
        <f t="shared" si="174"/>
        <v>2104</v>
      </c>
      <c r="BG170" s="7">
        <f t="shared" si="174"/>
        <v>885</v>
      </c>
      <c r="BH170" s="7">
        <f t="shared" si="174"/>
        <v>230</v>
      </c>
      <c r="BI170" s="7">
        <f t="shared" si="174"/>
        <v>1910</v>
      </c>
      <c r="BJ170" s="7">
        <f t="shared" si="174"/>
        <v>1522</v>
      </c>
      <c r="BK170" s="7">
        <f t="shared" si="174"/>
        <v>1869</v>
      </c>
      <c r="BL170" s="7">
        <f t="shared" si="174"/>
        <v>951</v>
      </c>
    </row>
    <row r="171" ht="13.5" customHeight="1">
      <c r="A171" s="83">
        <v>45066.0</v>
      </c>
      <c r="B171" s="37" t="s">
        <v>74</v>
      </c>
      <c r="C171" s="38"/>
      <c r="D171" s="39" t="s">
        <v>53</v>
      </c>
      <c r="E171" s="40">
        <f t="shared" si="2"/>
        <v>230</v>
      </c>
      <c r="F171" s="41">
        <v>3.0</v>
      </c>
      <c r="G171" s="41">
        <v>17.0</v>
      </c>
      <c r="H171" s="42">
        <f t="shared" si="3"/>
        <v>26</v>
      </c>
      <c r="I171" s="38"/>
      <c r="J171" s="43" t="s">
        <v>54</v>
      </c>
      <c r="K171" s="40">
        <f t="shared" si="4"/>
        <v>254</v>
      </c>
      <c r="L171" s="44">
        <v>5.0</v>
      </c>
      <c r="M171" s="44">
        <v>13.0</v>
      </c>
      <c r="N171" s="42">
        <f t="shared" si="5"/>
        <v>28</v>
      </c>
      <c r="O171" s="38"/>
      <c r="P171" s="45" t="s">
        <v>72</v>
      </c>
      <c r="Q171" s="38"/>
      <c r="R171" s="45">
        <f>MIN(Rules!$E$2,(MAX(H171/N171,N171/H171)))</f>
        <v>1.076923077</v>
      </c>
      <c r="S171" s="45">
        <f>VLOOKUP(B171,Rules!A:B,2,FALSE)</f>
        <v>50</v>
      </c>
      <c r="T171" s="38"/>
      <c r="U171" s="46">
        <f>1/(10^(-(E171+(IF(P171="Y",Rules!$I$2,0))-K171)/Rules!$E$12)+1)</f>
        <v>0.6411252614</v>
      </c>
      <c r="V171" s="47">
        <f t="shared" si="6"/>
        <v>-35</v>
      </c>
      <c r="W171" s="47">
        <f t="shared" si="7"/>
        <v>35</v>
      </c>
      <c r="X171" s="47"/>
      <c r="Y171" s="47"/>
      <c r="Z171" s="48"/>
      <c r="AA171" s="7">
        <f t="shared" ref="AA171:BL171" si="175">IF($D171=AA$1,$E171+$V171,(IF($J171=AA$1,$K171+$W171,AA170)))</f>
        <v>1525</v>
      </c>
      <c r="AB171" s="7">
        <f t="shared" si="175"/>
        <v>680</v>
      </c>
      <c r="AC171" s="7">
        <f t="shared" si="175"/>
        <v>1481</v>
      </c>
      <c r="AD171" s="7">
        <f t="shared" si="175"/>
        <v>177</v>
      </c>
      <c r="AE171" s="7">
        <f t="shared" si="175"/>
        <v>2086</v>
      </c>
      <c r="AF171" s="7">
        <f t="shared" si="175"/>
        <v>2138</v>
      </c>
      <c r="AG171" s="7">
        <f t="shared" si="175"/>
        <v>1139</v>
      </c>
      <c r="AH171" s="7">
        <f t="shared" si="175"/>
        <v>997</v>
      </c>
      <c r="AI171" s="7">
        <f t="shared" si="175"/>
        <v>1183</v>
      </c>
      <c r="AJ171" s="7">
        <f t="shared" si="175"/>
        <v>1836</v>
      </c>
      <c r="AK171" s="7">
        <f t="shared" si="175"/>
        <v>453</v>
      </c>
      <c r="AL171" s="7">
        <f t="shared" si="175"/>
        <v>717</v>
      </c>
      <c r="AM171" s="7">
        <f t="shared" si="175"/>
        <v>2153</v>
      </c>
      <c r="AN171" s="7">
        <f t="shared" si="175"/>
        <v>1374</v>
      </c>
      <c r="AO171" s="7">
        <f t="shared" si="175"/>
        <v>1219</v>
      </c>
      <c r="AP171" s="7">
        <f t="shared" si="175"/>
        <v>2143</v>
      </c>
      <c r="AQ171" s="7">
        <f t="shared" si="175"/>
        <v>289</v>
      </c>
      <c r="AR171" s="7">
        <f t="shared" si="175"/>
        <v>1487</v>
      </c>
      <c r="AS171" s="7">
        <f t="shared" si="175"/>
        <v>327</v>
      </c>
      <c r="AT171" s="7">
        <f t="shared" si="175"/>
        <v>2333</v>
      </c>
      <c r="AU171" s="7">
        <f t="shared" si="175"/>
        <v>928</v>
      </c>
      <c r="AV171" s="7">
        <f t="shared" si="175"/>
        <v>412</v>
      </c>
      <c r="AW171" s="7">
        <f t="shared" si="175"/>
        <v>501</v>
      </c>
      <c r="AX171" s="7">
        <f t="shared" si="175"/>
        <v>788</v>
      </c>
      <c r="AY171" s="7">
        <f t="shared" si="175"/>
        <v>1218</v>
      </c>
      <c r="AZ171" s="7">
        <f t="shared" si="175"/>
        <v>573</v>
      </c>
      <c r="BA171" s="7">
        <f t="shared" si="175"/>
        <v>0</v>
      </c>
      <c r="BB171" s="7">
        <f t="shared" si="175"/>
        <v>1567</v>
      </c>
      <c r="BC171" s="7">
        <f t="shared" si="175"/>
        <v>790</v>
      </c>
      <c r="BD171" s="7">
        <f t="shared" si="175"/>
        <v>846</v>
      </c>
      <c r="BE171" s="7">
        <f t="shared" si="175"/>
        <v>638</v>
      </c>
      <c r="BF171" s="7">
        <f t="shared" si="175"/>
        <v>2104</v>
      </c>
      <c r="BG171" s="7">
        <f t="shared" si="175"/>
        <v>885</v>
      </c>
      <c r="BH171" s="7">
        <f t="shared" si="175"/>
        <v>195</v>
      </c>
      <c r="BI171" s="7">
        <f t="shared" si="175"/>
        <v>1910</v>
      </c>
      <c r="BJ171" s="7">
        <f t="shared" si="175"/>
        <v>1522</v>
      </c>
      <c r="BK171" s="7">
        <f t="shared" si="175"/>
        <v>1869</v>
      </c>
      <c r="BL171" s="7">
        <f t="shared" si="175"/>
        <v>951</v>
      </c>
    </row>
    <row r="172" ht="13.5" customHeight="1">
      <c r="A172" s="83">
        <v>45067.0</v>
      </c>
      <c r="B172" s="37" t="s">
        <v>75</v>
      </c>
      <c r="C172" s="38"/>
      <c r="D172" s="39" t="s">
        <v>23</v>
      </c>
      <c r="E172" s="40">
        <f t="shared" si="2"/>
        <v>2153</v>
      </c>
      <c r="F172" s="41">
        <v>5.0</v>
      </c>
      <c r="G172" s="41">
        <v>29.0</v>
      </c>
      <c r="H172" s="42">
        <f t="shared" si="3"/>
        <v>44</v>
      </c>
      <c r="I172" s="38"/>
      <c r="J172" s="43" t="s">
        <v>30</v>
      </c>
      <c r="K172" s="40">
        <f t="shared" si="4"/>
        <v>1525</v>
      </c>
      <c r="L172" s="44">
        <v>1.0</v>
      </c>
      <c r="M172" s="44">
        <v>22.0</v>
      </c>
      <c r="N172" s="42">
        <f t="shared" si="5"/>
        <v>25</v>
      </c>
      <c r="O172" s="38"/>
      <c r="P172" s="45" t="s">
        <v>72</v>
      </c>
      <c r="Q172" s="38"/>
      <c r="R172" s="45">
        <f>MIN(Rules!$E$2,(MAX(H172/N172,N172/H172)))</f>
        <v>1.76</v>
      </c>
      <c r="S172" s="45">
        <f>VLOOKUP(B172,Rules!A:B,2,FALSE)</f>
        <v>60</v>
      </c>
      <c r="T172" s="38"/>
      <c r="U172" s="46">
        <f>1/(10^(-(E172+(IF(P172="Y",Rules!$I$2,0))-K172)/Rules!$E$12)+1)</f>
        <v>0.9729546505</v>
      </c>
      <c r="V172" s="47">
        <f t="shared" si="6"/>
        <v>3</v>
      </c>
      <c r="W172" s="47">
        <f t="shared" si="7"/>
        <v>-3</v>
      </c>
      <c r="X172" s="47"/>
      <c r="Y172" s="47"/>
      <c r="Z172" s="48"/>
      <c r="AA172" s="7">
        <f t="shared" ref="AA172:BL172" si="176">IF($D172=AA$1,$E172+$V172,(IF($J172=AA$1,$K172+$W172,AA171)))</f>
        <v>1522</v>
      </c>
      <c r="AB172" s="7">
        <f t="shared" si="176"/>
        <v>680</v>
      </c>
      <c r="AC172" s="7">
        <f t="shared" si="176"/>
        <v>1481</v>
      </c>
      <c r="AD172" s="7">
        <f t="shared" si="176"/>
        <v>177</v>
      </c>
      <c r="AE172" s="7">
        <f t="shared" si="176"/>
        <v>2086</v>
      </c>
      <c r="AF172" s="7">
        <f t="shared" si="176"/>
        <v>2138</v>
      </c>
      <c r="AG172" s="7">
        <f t="shared" si="176"/>
        <v>1139</v>
      </c>
      <c r="AH172" s="7">
        <f t="shared" si="176"/>
        <v>997</v>
      </c>
      <c r="AI172" s="7">
        <f t="shared" si="176"/>
        <v>1183</v>
      </c>
      <c r="AJ172" s="7">
        <f t="shared" si="176"/>
        <v>1836</v>
      </c>
      <c r="AK172" s="7">
        <f t="shared" si="176"/>
        <v>453</v>
      </c>
      <c r="AL172" s="7">
        <f t="shared" si="176"/>
        <v>717</v>
      </c>
      <c r="AM172" s="7">
        <f t="shared" si="176"/>
        <v>2156</v>
      </c>
      <c r="AN172" s="7">
        <f t="shared" si="176"/>
        <v>1374</v>
      </c>
      <c r="AO172" s="7">
        <f t="shared" si="176"/>
        <v>1219</v>
      </c>
      <c r="AP172" s="7">
        <f t="shared" si="176"/>
        <v>2143</v>
      </c>
      <c r="AQ172" s="7">
        <f t="shared" si="176"/>
        <v>289</v>
      </c>
      <c r="AR172" s="7">
        <f t="shared" si="176"/>
        <v>1487</v>
      </c>
      <c r="AS172" s="7">
        <f t="shared" si="176"/>
        <v>327</v>
      </c>
      <c r="AT172" s="7">
        <f t="shared" si="176"/>
        <v>2333</v>
      </c>
      <c r="AU172" s="7">
        <f t="shared" si="176"/>
        <v>928</v>
      </c>
      <c r="AV172" s="7">
        <f t="shared" si="176"/>
        <v>412</v>
      </c>
      <c r="AW172" s="7">
        <f t="shared" si="176"/>
        <v>501</v>
      </c>
      <c r="AX172" s="7">
        <f t="shared" si="176"/>
        <v>788</v>
      </c>
      <c r="AY172" s="7">
        <f t="shared" si="176"/>
        <v>1218</v>
      </c>
      <c r="AZ172" s="7">
        <f t="shared" si="176"/>
        <v>573</v>
      </c>
      <c r="BA172" s="7">
        <f t="shared" si="176"/>
        <v>0</v>
      </c>
      <c r="BB172" s="7">
        <f t="shared" si="176"/>
        <v>1567</v>
      </c>
      <c r="BC172" s="7">
        <f t="shared" si="176"/>
        <v>790</v>
      </c>
      <c r="BD172" s="7">
        <f t="shared" si="176"/>
        <v>846</v>
      </c>
      <c r="BE172" s="7">
        <f t="shared" si="176"/>
        <v>638</v>
      </c>
      <c r="BF172" s="7">
        <f t="shared" si="176"/>
        <v>2104</v>
      </c>
      <c r="BG172" s="7">
        <f t="shared" si="176"/>
        <v>885</v>
      </c>
      <c r="BH172" s="7">
        <f t="shared" si="176"/>
        <v>195</v>
      </c>
      <c r="BI172" s="7">
        <f t="shared" si="176"/>
        <v>1910</v>
      </c>
      <c r="BJ172" s="7">
        <f t="shared" si="176"/>
        <v>1522</v>
      </c>
      <c r="BK172" s="7">
        <f t="shared" si="176"/>
        <v>1869</v>
      </c>
      <c r="BL172" s="7">
        <f t="shared" si="176"/>
        <v>951</v>
      </c>
    </row>
    <row r="173" ht="13.5" customHeight="1">
      <c r="A173" s="83">
        <v>45067.0</v>
      </c>
      <c r="B173" s="37" t="s">
        <v>75</v>
      </c>
      <c r="C173" s="38"/>
      <c r="D173" s="39" t="s">
        <v>24</v>
      </c>
      <c r="E173" s="40">
        <f t="shared" si="2"/>
        <v>1869</v>
      </c>
      <c r="F173" s="41">
        <v>2.0</v>
      </c>
      <c r="G173" s="41">
        <v>22.0</v>
      </c>
      <c r="H173" s="42">
        <f t="shared" si="3"/>
        <v>28</v>
      </c>
      <c r="I173" s="38"/>
      <c r="J173" s="43" t="s">
        <v>32</v>
      </c>
      <c r="K173" s="40">
        <f t="shared" si="4"/>
        <v>1522</v>
      </c>
      <c r="L173" s="44">
        <v>4.0</v>
      </c>
      <c r="M173" s="44">
        <v>18.0</v>
      </c>
      <c r="N173" s="42">
        <f t="shared" si="5"/>
        <v>30</v>
      </c>
      <c r="O173" s="38"/>
      <c r="P173" s="45" t="s">
        <v>72</v>
      </c>
      <c r="Q173" s="38"/>
      <c r="R173" s="45">
        <f>MIN(Rules!$E$2,(MAX(H173/N173,N173/H173)))</f>
        <v>1.071428571</v>
      </c>
      <c r="S173" s="45">
        <f>VLOOKUP(B173,Rules!A:B,2,FALSE)</f>
        <v>60</v>
      </c>
      <c r="T173" s="38"/>
      <c r="U173" s="46">
        <f>1/(10^(-(E173+(IF(P173="Y",Rules!$I$2,0))-K173)/Rules!$E$12)+1)</f>
        <v>0.9079426599</v>
      </c>
      <c r="V173" s="47">
        <f t="shared" si="6"/>
        <v>-58</v>
      </c>
      <c r="W173" s="47">
        <f t="shared" si="7"/>
        <v>58</v>
      </c>
      <c r="X173" s="47"/>
      <c r="Y173" s="47"/>
      <c r="Z173" s="48"/>
      <c r="AA173" s="7">
        <f t="shared" ref="AA173:BL173" si="177">IF($D173=AA$1,$E173+$V173,(IF($J173=AA$1,$K173+$W173,AA172)))</f>
        <v>1522</v>
      </c>
      <c r="AB173" s="7">
        <f t="shared" si="177"/>
        <v>680</v>
      </c>
      <c r="AC173" s="7">
        <f t="shared" si="177"/>
        <v>1481</v>
      </c>
      <c r="AD173" s="7">
        <f t="shared" si="177"/>
        <v>177</v>
      </c>
      <c r="AE173" s="7">
        <f t="shared" si="177"/>
        <v>2086</v>
      </c>
      <c r="AF173" s="7">
        <f t="shared" si="177"/>
        <v>2138</v>
      </c>
      <c r="AG173" s="7">
        <f t="shared" si="177"/>
        <v>1139</v>
      </c>
      <c r="AH173" s="7">
        <f t="shared" si="177"/>
        <v>997</v>
      </c>
      <c r="AI173" s="7">
        <f t="shared" si="177"/>
        <v>1183</v>
      </c>
      <c r="AJ173" s="7">
        <f t="shared" si="177"/>
        <v>1836</v>
      </c>
      <c r="AK173" s="7">
        <f t="shared" si="177"/>
        <v>453</v>
      </c>
      <c r="AL173" s="7">
        <f t="shared" si="177"/>
        <v>717</v>
      </c>
      <c r="AM173" s="7">
        <f t="shared" si="177"/>
        <v>2156</v>
      </c>
      <c r="AN173" s="7">
        <f t="shared" si="177"/>
        <v>1374</v>
      </c>
      <c r="AO173" s="7">
        <f t="shared" si="177"/>
        <v>1219</v>
      </c>
      <c r="AP173" s="7">
        <f t="shared" si="177"/>
        <v>2143</v>
      </c>
      <c r="AQ173" s="7">
        <f t="shared" si="177"/>
        <v>289</v>
      </c>
      <c r="AR173" s="7">
        <f t="shared" si="177"/>
        <v>1487</v>
      </c>
      <c r="AS173" s="7">
        <f t="shared" si="177"/>
        <v>327</v>
      </c>
      <c r="AT173" s="7">
        <f t="shared" si="177"/>
        <v>2333</v>
      </c>
      <c r="AU173" s="7">
        <f t="shared" si="177"/>
        <v>928</v>
      </c>
      <c r="AV173" s="7">
        <f t="shared" si="177"/>
        <v>412</v>
      </c>
      <c r="AW173" s="7">
        <f t="shared" si="177"/>
        <v>501</v>
      </c>
      <c r="AX173" s="7">
        <f t="shared" si="177"/>
        <v>788</v>
      </c>
      <c r="AY173" s="7">
        <f t="shared" si="177"/>
        <v>1218</v>
      </c>
      <c r="AZ173" s="7">
        <f t="shared" si="177"/>
        <v>573</v>
      </c>
      <c r="BA173" s="7">
        <f t="shared" si="177"/>
        <v>0</v>
      </c>
      <c r="BB173" s="7">
        <f t="shared" si="177"/>
        <v>1567</v>
      </c>
      <c r="BC173" s="7">
        <f t="shared" si="177"/>
        <v>790</v>
      </c>
      <c r="BD173" s="7">
        <f t="shared" si="177"/>
        <v>846</v>
      </c>
      <c r="BE173" s="7">
        <f t="shared" si="177"/>
        <v>638</v>
      </c>
      <c r="BF173" s="7">
        <f t="shared" si="177"/>
        <v>2104</v>
      </c>
      <c r="BG173" s="7">
        <f t="shared" si="177"/>
        <v>885</v>
      </c>
      <c r="BH173" s="7">
        <f t="shared" si="177"/>
        <v>195</v>
      </c>
      <c r="BI173" s="7">
        <f t="shared" si="177"/>
        <v>1910</v>
      </c>
      <c r="BJ173" s="7">
        <f t="shared" si="177"/>
        <v>1580</v>
      </c>
      <c r="BK173" s="7">
        <f t="shared" si="177"/>
        <v>1811</v>
      </c>
      <c r="BL173" s="7">
        <f t="shared" si="177"/>
        <v>951</v>
      </c>
    </row>
    <row r="174" ht="13.5" customHeight="1">
      <c r="A174" s="83">
        <v>45067.0</v>
      </c>
      <c r="B174" s="37" t="s">
        <v>75</v>
      </c>
      <c r="C174" s="38"/>
      <c r="D174" s="39" t="s">
        <v>21</v>
      </c>
      <c r="E174" s="40">
        <f t="shared" si="2"/>
        <v>2086</v>
      </c>
      <c r="F174" s="41">
        <v>2.0</v>
      </c>
      <c r="G174" s="41">
        <v>22.0</v>
      </c>
      <c r="H174" s="42">
        <f t="shared" si="3"/>
        <v>28</v>
      </c>
      <c r="I174" s="38"/>
      <c r="J174" s="43" t="s">
        <v>19</v>
      </c>
      <c r="K174" s="40">
        <f t="shared" si="4"/>
        <v>2138</v>
      </c>
      <c r="L174" s="44">
        <v>3.0</v>
      </c>
      <c r="M174" s="44">
        <v>18.0</v>
      </c>
      <c r="N174" s="42">
        <f t="shared" si="5"/>
        <v>27</v>
      </c>
      <c r="O174" s="38"/>
      <c r="P174" s="45" t="s">
        <v>72</v>
      </c>
      <c r="Q174" s="38"/>
      <c r="R174" s="45">
        <f>MIN(Rules!$E$2,(MAX(H174/N174,N174/H174)))</f>
        <v>1.037037037</v>
      </c>
      <c r="S174" s="45">
        <f>VLOOKUP(B174,Rules!A:B,2,FALSE)</f>
        <v>60</v>
      </c>
      <c r="T174" s="38"/>
      <c r="U174" s="46">
        <f>1/(10^(-(E174+(IF(P174="Y",Rules!$I$2,0))-K174)/Rules!$E$12)+1)</f>
        <v>0.6109498635</v>
      </c>
      <c r="V174" s="47">
        <f t="shared" si="6"/>
        <v>24</v>
      </c>
      <c r="W174" s="47">
        <f t="shared" si="7"/>
        <v>-24</v>
      </c>
      <c r="X174" s="47"/>
      <c r="Y174" s="47"/>
      <c r="Z174" s="48"/>
      <c r="AA174" s="7">
        <f t="shared" ref="AA174:BL174" si="178">IF($D174=AA$1,$E174+$V174,(IF($J174=AA$1,$K174+$W174,AA173)))</f>
        <v>1522</v>
      </c>
      <c r="AB174" s="7">
        <f t="shared" si="178"/>
        <v>680</v>
      </c>
      <c r="AC174" s="7">
        <f t="shared" si="178"/>
        <v>1481</v>
      </c>
      <c r="AD174" s="7">
        <f t="shared" si="178"/>
        <v>177</v>
      </c>
      <c r="AE174" s="7">
        <f t="shared" si="178"/>
        <v>2110</v>
      </c>
      <c r="AF174" s="7">
        <f t="shared" si="178"/>
        <v>2114</v>
      </c>
      <c r="AG174" s="7">
        <f t="shared" si="178"/>
        <v>1139</v>
      </c>
      <c r="AH174" s="7">
        <f t="shared" si="178"/>
        <v>997</v>
      </c>
      <c r="AI174" s="7">
        <f t="shared" si="178"/>
        <v>1183</v>
      </c>
      <c r="AJ174" s="7">
        <f t="shared" si="178"/>
        <v>1836</v>
      </c>
      <c r="AK174" s="7">
        <f t="shared" si="178"/>
        <v>453</v>
      </c>
      <c r="AL174" s="7">
        <f t="shared" si="178"/>
        <v>717</v>
      </c>
      <c r="AM174" s="7">
        <f t="shared" si="178"/>
        <v>2156</v>
      </c>
      <c r="AN174" s="7">
        <f t="shared" si="178"/>
        <v>1374</v>
      </c>
      <c r="AO174" s="7">
        <f t="shared" si="178"/>
        <v>1219</v>
      </c>
      <c r="AP174" s="7">
        <f t="shared" si="178"/>
        <v>2143</v>
      </c>
      <c r="AQ174" s="7">
        <f t="shared" si="178"/>
        <v>289</v>
      </c>
      <c r="AR174" s="7">
        <f t="shared" si="178"/>
        <v>1487</v>
      </c>
      <c r="AS174" s="7">
        <f t="shared" si="178"/>
        <v>327</v>
      </c>
      <c r="AT174" s="7">
        <f t="shared" si="178"/>
        <v>2333</v>
      </c>
      <c r="AU174" s="7">
        <f t="shared" si="178"/>
        <v>928</v>
      </c>
      <c r="AV174" s="7">
        <f t="shared" si="178"/>
        <v>412</v>
      </c>
      <c r="AW174" s="7">
        <f t="shared" si="178"/>
        <v>501</v>
      </c>
      <c r="AX174" s="7">
        <f t="shared" si="178"/>
        <v>788</v>
      </c>
      <c r="AY174" s="7">
        <f t="shared" si="178"/>
        <v>1218</v>
      </c>
      <c r="AZ174" s="7">
        <f t="shared" si="178"/>
        <v>573</v>
      </c>
      <c r="BA174" s="7">
        <f t="shared" si="178"/>
        <v>0</v>
      </c>
      <c r="BB174" s="7">
        <f t="shared" si="178"/>
        <v>1567</v>
      </c>
      <c r="BC174" s="7">
        <f t="shared" si="178"/>
        <v>790</v>
      </c>
      <c r="BD174" s="7">
        <f t="shared" si="178"/>
        <v>846</v>
      </c>
      <c r="BE174" s="7">
        <f t="shared" si="178"/>
        <v>638</v>
      </c>
      <c r="BF174" s="7">
        <f t="shared" si="178"/>
        <v>2104</v>
      </c>
      <c r="BG174" s="7">
        <f t="shared" si="178"/>
        <v>885</v>
      </c>
      <c r="BH174" s="7">
        <f t="shared" si="178"/>
        <v>195</v>
      </c>
      <c r="BI174" s="7">
        <f t="shared" si="178"/>
        <v>1910</v>
      </c>
      <c r="BJ174" s="7">
        <f t="shared" si="178"/>
        <v>1580</v>
      </c>
      <c r="BK174" s="7">
        <f t="shared" si="178"/>
        <v>1811</v>
      </c>
      <c r="BL174" s="7">
        <f t="shared" si="178"/>
        <v>951</v>
      </c>
    </row>
    <row r="175" ht="13.5" customHeight="1">
      <c r="A175" s="83">
        <v>45067.0</v>
      </c>
      <c r="B175" s="37" t="s">
        <v>75</v>
      </c>
      <c r="C175" s="38"/>
      <c r="D175" s="39" t="s">
        <v>18</v>
      </c>
      <c r="E175" s="40">
        <f t="shared" si="2"/>
        <v>2104</v>
      </c>
      <c r="F175" s="41">
        <v>0.0</v>
      </c>
      <c r="G175" s="41">
        <v>25.0</v>
      </c>
      <c r="H175" s="42">
        <f t="shared" si="3"/>
        <v>25</v>
      </c>
      <c r="I175" s="38"/>
      <c r="J175" s="43" t="s">
        <v>20</v>
      </c>
      <c r="K175" s="40">
        <f t="shared" si="4"/>
        <v>2333</v>
      </c>
      <c r="L175" s="44">
        <v>0.0</v>
      </c>
      <c r="M175" s="44">
        <v>25.0</v>
      </c>
      <c r="N175" s="42">
        <f t="shared" si="5"/>
        <v>25</v>
      </c>
      <c r="O175" s="38"/>
      <c r="P175" s="45" t="s">
        <v>72</v>
      </c>
      <c r="Q175" s="38"/>
      <c r="R175" s="45">
        <f>MIN(Rules!$E$2,(MAX(H175/N175,N175/H175)))</f>
        <v>1</v>
      </c>
      <c r="S175" s="45">
        <f>VLOOKUP(B175,Rules!A:B,2,FALSE)</f>
        <v>60</v>
      </c>
      <c r="T175" s="38"/>
      <c r="U175" s="46">
        <f>1/(10^(-(E175+(IF(P175="Y",Rules!$I$2,0))-K175)/Rules!$E$12)+1)</f>
        <v>0.4100379625</v>
      </c>
      <c r="V175" s="47">
        <f t="shared" si="6"/>
        <v>5</v>
      </c>
      <c r="W175" s="47">
        <f t="shared" si="7"/>
        <v>-5</v>
      </c>
      <c r="X175" s="47"/>
      <c r="Y175" s="47"/>
      <c r="Z175" s="48"/>
      <c r="AA175" s="7">
        <f t="shared" ref="AA175:BL175" si="179">IF($D175=AA$1,$E175+$V175,(IF($J175=AA$1,$K175+$W175,AA174)))</f>
        <v>1522</v>
      </c>
      <c r="AB175" s="7">
        <f t="shared" si="179"/>
        <v>680</v>
      </c>
      <c r="AC175" s="7">
        <f t="shared" si="179"/>
        <v>1481</v>
      </c>
      <c r="AD175" s="7">
        <f t="shared" si="179"/>
        <v>177</v>
      </c>
      <c r="AE175" s="7">
        <f t="shared" si="179"/>
        <v>2110</v>
      </c>
      <c r="AF175" s="7">
        <f t="shared" si="179"/>
        <v>2114</v>
      </c>
      <c r="AG175" s="7">
        <f t="shared" si="179"/>
        <v>1139</v>
      </c>
      <c r="AH175" s="7">
        <f t="shared" si="179"/>
        <v>997</v>
      </c>
      <c r="AI175" s="7">
        <f t="shared" si="179"/>
        <v>1183</v>
      </c>
      <c r="AJ175" s="7">
        <f t="shared" si="179"/>
        <v>1836</v>
      </c>
      <c r="AK175" s="7">
        <f t="shared" si="179"/>
        <v>453</v>
      </c>
      <c r="AL175" s="7">
        <f t="shared" si="179"/>
        <v>717</v>
      </c>
      <c r="AM175" s="7">
        <f t="shared" si="179"/>
        <v>2156</v>
      </c>
      <c r="AN175" s="7">
        <f t="shared" si="179"/>
        <v>1374</v>
      </c>
      <c r="AO175" s="7">
        <f t="shared" si="179"/>
        <v>1219</v>
      </c>
      <c r="AP175" s="7">
        <f t="shared" si="179"/>
        <v>2143</v>
      </c>
      <c r="AQ175" s="7">
        <f t="shared" si="179"/>
        <v>289</v>
      </c>
      <c r="AR175" s="7">
        <f t="shared" si="179"/>
        <v>1487</v>
      </c>
      <c r="AS175" s="7">
        <f t="shared" si="179"/>
        <v>327</v>
      </c>
      <c r="AT175" s="7">
        <f t="shared" si="179"/>
        <v>2328</v>
      </c>
      <c r="AU175" s="7">
        <f t="shared" si="179"/>
        <v>928</v>
      </c>
      <c r="AV175" s="7">
        <f t="shared" si="179"/>
        <v>412</v>
      </c>
      <c r="AW175" s="7">
        <f t="shared" si="179"/>
        <v>501</v>
      </c>
      <c r="AX175" s="7">
        <f t="shared" si="179"/>
        <v>788</v>
      </c>
      <c r="AY175" s="7">
        <f t="shared" si="179"/>
        <v>1218</v>
      </c>
      <c r="AZ175" s="7">
        <f t="shared" si="179"/>
        <v>573</v>
      </c>
      <c r="BA175" s="7">
        <f t="shared" si="179"/>
        <v>0</v>
      </c>
      <c r="BB175" s="7">
        <f t="shared" si="179"/>
        <v>1567</v>
      </c>
      <c r="BC175" s="7">
        <f t="shared" si="179"/>
        <v>790</v>
      </c>
      <c r="BD175" s="7">
        <f t="shared" si="179"/>
        <v>846</v>
      </c>
      <c r="BE175" s="7">
        <f t="shared" si="179"/>
        <v>638</v>
      </c>
      <c r="BF175" s="7">
        <f t="shared" si="179"/>
        <v>2109</v>
      </c>
      <c r="BG175" s="7">
        <f t="shared" si="179"/>
        <v>885</v>
      </c>
      <c r="BH175" s="7">
        <f t="shared" si="179"/>
        <v>195</v>
      </c>
      <c r="BI175" s="7">
        <f t="shared" si="179"/>
        <v>1910</v>
      </c>
      <c r="BJ175" s="7">
        <f t="shared" si="179"/>
        <v>1580</v>
      </c>
      <c r="BK175" s="7">
        <f t="shared" si="179"/>
        <v>1811</v>
      </c>
      <c r="BL175" s="7">
        <f t="shared" si="179"/>
        <v>951</v>
      </c>
    </row>
    <row r="176" ht="13.5" customHeight="1">
      <c r="A176" s="83">
        <v>45073.0</v>
      </c>
      <c r="B176" s="37" t="s">
        <v>74</v>
      </c>
      <c r="C176" s="38"/>
      <c r="D176" s="39" t="s">
        <v>28</v>
      </c>
      <c r="E176" s="40">
        <f t="shared" si="2"/>
        <v>1481</v>
      </c>
      <c r="F176" s="41">
        <v>2.0</v>
      </c>
      <c r="G176" s="41">
        <v>29.0</v>
      </c>
      <c r="H176" s="42">
        <f t="shared" si="3"/>
        <v>35</v>
      </c>
      <c r="I176" s="38"/>
      <c r="J176" s="43" t="s">
        <v>27</v>
      </c>
      <c r="K176" s="40">
        <f t="shared" si="4"/>
        <v>1567</v>
      </c>
      <c r="L176" s="44">
        <v>1.0</v>
      </c>
      <c r="M176" s="44">
        <v>31.0</v>
      </c>
      <c r="N176" s="42">
        <f t="shared" si="5"/>
        <v>34</v>
      </c>
      <c r="O176" s="38"/>
      <c r="P176" s="49" t="s">
        <v>73</v>
      </c>
      <c r="Q176" s="38"/>
      <c r="R176" s="45">
        <f>MIN(Rules!$E$2,(MAX(H176/N176,N176/H176)))</f>
        <v>1.029411765</v>
      </c>
      <c r="S176" s="45">
        <f>VLOOKUP(B176,Rules!A:B,2,FALSE)</f>
        <v>50</v>
      </c>
      <c r="T176" s="38"/>
      <c r="U176" s="46">
        <f>1/(10^(-(E176+(IF(P176="Y",Rules!$I$2,0))-K176)/Rules!$E$12)+1)</f>
        <v>0.4022630285</v>
      </c>
      <c r="V176" s="47">
        <f t="shared" si="6"/>
        <v>31</v>
      </c>
      <c r="W176" s="47">
        <f t="shared" si="7"/>
        <v>-31</v>
      </c>
      <c r="X176" s="47"/>
      <c r="Y176" s="47"/>
      <c r="Z176" s="48"/>
      <c r="AA176" s="7">
        <f t="shared" ref="AA176:BL176" si="180">IF($D176=AA$1,$E176+$V176,(IF($J176=AA$1,$K176+$W176,AA175)))</f>
        <v>1522</v>
      </c>
      <c r="AB176" s="7">
        <f t="shared" si="180"/>
        <v>680</v>
      </c>
      <c r="AC176" s="7">
        <f t="shared" si="180"/>
        <v>1512</v>
      </c>
      <c r="AD176" s="7">
        <f t="shared" si="180"/>
        <v>177</v>
      </c>
      <c r="AE176" s="7">
        <f t="shared" si="180"/>
        <v>2110</v>
      </c>
      <c r="AF176" s="7">
        <f t="shared" si="180"/>
        <v>2114</v>
      </c>
      <c r="AG176" s="7">
        <f t="shared" si="180"/>
        <v>1139</v>
      </c>
      <c r="AH176" s="7">
        <f t="shared" si="180"/>
        <v>997</v>
      </c>
      <c r="AI176" s="7">
        <f t="shared" si="180"/>
        <v>1183</v>
      </c>
      <c r="AJ176" s="7">
        <f t="shared" si="180"/>
        <v>1836</v>
      </c>
      <c r="AK176" s="7">
        <f t="shared" si="180"/>
        <v>453</v>
      </c>
      <c r="AL176" s="7">
        <f t="shared" si="180"/>
        <v>717</v>
      </c>
      <c r="AM176" s="7">
        <f t="shared" si="180"/>
        <v>2156</v>
      </c>
      <c r="AN176" s="7">
        <f t="shared" si="180"/>
        <v>1374</v>
      </c>
      <c r="AO176" s="7">
        <f t="shared" si="180"/>
        <v>1219</v>
      </c>
      <c r="AP176" s="7">
        <f t="shared" si="180"/>
        <v>2143</v>
      </c>
      <c r="AQ176" s="7">
        <f t="shared" si="180"/>
        <v>289</v>
      </c>
      <c r="AR176" s="7">
        <f t="shared" si="180"/>
        <v>1487</v>
      </c>
      <c r="AS176" s="7">
        <f t="shared" si="180"/>
        <v>327</v>
      </c>
      <c r="AT176" s="7">
        <f t="shared" si="180"/>
        <v>2328</v>
      </c>
      <c r="AU176" s="7">
        <f t="shared" si="180"/>
        <v>928</v>
      </c>
      <c r="AV176" s="7">
        <f t="shared" si="180"/>
        <v>412</v>
      </c>
      <c r="AW176" s="7">
        <f t="shared" si="180"/>
        <v>501</v>
      </c>
      <c r="AX176" s="7">
        <f t="shared" si="180"/>
        <v>788</v>
      </c>
      <c r="AY176" s="7">
        <f t="shared" si="180"/>
        <v>1218</v>
      </c>
      <c r="AZ176" s="7">
        <f t="shared" si="180"/>
        <v>573</v>
      </c>
      <c r="BA176" s="7">
        <f t="shared" si="180"/>
        <v>0</v>
      </c>
      <c r="BB176" s="7">
        <f t="shared" si="180"/>
        <v>1536</v>
      </c>
      <c r="BC176" s="7">
        <f t="shared" si="180"/>
        <v>790</v>
      </c>
      <c r="BD176" s="7">
        <f t="shared" si="180"/>
        <v>846</v>
      </c>
      <c r="BE176" s="7">
        <f t="shared" si="180"/>
        <v>638</v>
      </c>
      <c r="BF176" s="7">
        <f t="shared" si="180"/>
        <v>2109</v>
      </c>
      <c r="BG176" s="7">
        <f t="shared" si="180"/>
        <v>885</v>
      </c>
      <c r="BH176" s="7">
        <f t="shared" si="180"/>
        <v>195</v>
      </c>
      <c r="BI176" s="7">
        <f t="shared" si="180"/>
        <v>1910</v>
      </c>
      <c r="BJ176" s="7">
        <f t="shared" si="180"/>
        <v>1580</v>
      </c>
      <c r="BK176" s="7">
        <f t="shared" si="180"/>
        <v>1811</v>
      </c>
      <c r="BL176" s="7">
        <f t="shared" si="180"/>
        <v>951</v>
      </c>
    </row>
    <row r="177" ht="13.5" customHeight="1">
      <c r="A177" s="83">
        <v>45074.0</v>
      </c>
      <c r="B177" s="37" t="s">
        <v>75</v>
      </c>
      <c r="C177" s="38"/>
      <c r="D177" s="39" t="s">
        <v>32</v>
      </c>
      <c r="E177" s="40">
        <f t="shared" si="2"/>
        <v>1580</v>
      </c>
      <c r="F177" s="41">
        <v>1.0</v>
      </c>
      <c r="G177" s="41">
        <v>19.0</v>
      </c>
      <c r="H177" s="42">
        <f t="shared" si="3"/>
        <v>22</v>
      </c>
      <c r="I177" s="38"/>
      <c r="J177" s="43" t="s">
        <v>30</v>
      </c>
      <c r="K177" s="40">
        <f t="shared" si="4"/>
        <v>1522</v>
      </c>
      <c r="L177" s="44">
        <v>4.0</v>
      </c>
      <c r="M177" s="44">
        <v>14.0</v>
      </c>
      <c r="N177" s="42">
        <f t="shared" si="5"/>
        <v>26</v>
      </c>
      <c r="O177" s="38"/>
      <c r="P177" s="45" t="s">
        <v>72</v>
      </c>
      <c r="Q177" s="38"/>
      <c r="R177" s="45">
        <f>MIN(Rules!$E$2,(MAX(H177/N177,N177/H177)))</f>
        <v>1.181818182</v>
      </c>
      <c r="S177" s="45">
        <f>VLOOKUP(B177,Rules!A:B,2,FALSE)</f>
        <v>60</v>
      </c>
      <c r="T177" s="38"/>
      <c r="U177" s="46">
        <f>1/(10^(-(E177+(IF(P177="Y",Rules!$I$2,0))-K177)/Rules!$E$12)+1)</f>
        <v>0.722696223</v>
      </c>
      <c r="V177" s="47">
        <f t="shared" si="6"/>
        <v>-51</v>
      </c>
      <c r="W177" s="47">
        <f t="shared" si="7"/>
        <v>51</v>
      </c>
      <c r="X177" s="47"/>
      <c r="Y177" s="47"/>
      <c r="Z177" s="48"/>
      <c r="AA177" s="7">
        <f t="shared" ref="AA177:BL177" si="181">IF($D177=AA$1,$E177+$V177,(IF($J177=AA$1,$K177+$W177,AA176)))</f>
        <v>1573</v>
      </c>
      <c r="AB177" s="7">
        <f t="shared" si="181"/>
        <v>680</v>
      </c>
      <c r="AC177" s="7">
        <f t="shared" si="181"/>
        <v>1512</v>
      </c>
      <c r="AD177" s="7">
        <f t="shared" si="181"/>
        <v>177</v>
      </c>
      <c r="AE177" s="7">
        <f t="shared" si="181"/>
        <v>2110</v>
      </c>
      <c r="AF177" s="7">
        <f t="shared" si="181"/>
        <v>2114</v>
      </c>
      <c r="AG177" s="7">
        <f t="shared" si="181"/>
        <v>1139</v>
      </c>
      <c r="AH177" s="7">
        <f t="shared" si="181"/>
        <v>997</v>
      </c>
      <c r="AI177" s="7">
        <f t="shared" si="181"/>
        <v>1183</v>
      </c>
      <c r="AJ177" s="7">
        <f t="shared" si="181"/>
        <v>1836</v>
      </c>
      <c r="AK177" s="7">
        <f t="shared" si="181"/>
        <v>453</v>
      </c>
      <c r="AL177" s="7">
        <f t="shared" si="181"/>
        <v>717</v>
      </c>
      <c r="AM177" s="7">
        <f t="shared" si="181"/>
        <v>2156</v>
      </c>
      <c r="AN177" s="7">
        <f t="shared" si="181"/>
        <v>1374</v>
      </c>
      <c r="AO177" s="7">
        <f t="shared" si="181"/>
        <v>1219</v>
      </c>
      <c r="AP177" s="7">
        <f t="shared" si="181"/>
        <v>2143</v>
      </c>
      <c r="AQ177" s="7">
        <f t="shared" si="181"/>
        <v>289</v>
      </c>
      <c r="AR177" s="7">
        <f t="shared" si="181"/>
        <v>1487</v>
      </c>
      <c r="AS177" s="7">
        <f t="shared" si="181"/>
        <v>327</v>
      </c>
      <c r="AT177" s="7">
        <f t="shared" si="181"/>
        <v>2328</v>
      </c>
      <c r="AU177" s="7">
        <f t="shared" si="181"/>
        <v>928</v>
      </c>
      <c r="AV177" s="7">
        <f t="shared" si="181"/>
        <v>412</v>
      </c>
      <c r="AW177" s="7">
        <f t="shared" si="181"/>
        <v>501</v>
      </c>
      <c r="AX177" s="7">
        <f t="shared" si="181"/>
        <v>788</v>
      </c>
      <c r="AY177" s="7">
        <f t="shared" si="181"/>
        <v>1218</v>
      </c>
      <c r="AZ177" s="7">
        <f t="shared" si="181"/>
        <v>573</v>
      </c>
      <c r="BA177" s="7">
        <f t="shared" si="181"/>
        <v>0</v>
      </c>
      <c r="BB177" s="7">
        <f t="shared" si="181"/>
        <v>1536</v>
      </c>
      <c r="BC177" s="7">
        <f t="shared" si="181"/>
        <v>790</v>
      </c>
      <c r="BD177" s="7">
        <f t="shared" si="181"/>
        <v>846</v>
      </c>
      <c r="BE177" s="7">
        <f t="shared" si="181"/>
        <v>638</v>
      </c>
      <c r="BF177" s="7">
        <f t="shared" si="181"/>
        <v>2109</v>
      </c>
      <c r="BG177" s="7">
        <f t="shared" si="181"/>
        <v>885</v>
      </c>
      <c r="BH177" s="7">
        <f t="shared" si="181"/>
        <v>195</v>
      </c>
      <c r="BI177" s="7">
        <f t="shared" si="181"/>
        <v>1910</v>
      </c>
      <c r="BJ177" s="7">
        <f t="shared" si="181"/>
        <v>1529</v>
      </c>
      <c r="BK177" s="7">
        <f t="shared" si="181"/>
        <v>1811</v>
      </c>
      <c r="BL177" s="7">
        <f t="shared" si="181"/>
        <v>951</v>
      </c>
    </row>
    <row r="178" ht="13.5" customHeight="1">
      <c r="A178" s="83">
        <v>45074.0</v>
      </c>
      <c r="B178" s="37" t="s">
        <v>75</v>
      </c>
      <c r="C178" s="38"/>
      <c r="D178" s="39" t="s">
        <v>26</v>
      </c>
      <c r="E178" s="40">
        <f t="shared" si="2"/>
        <v>1836</v>
      </c>
      <c r="F178" s="41">
        <v>2.0</v>
      </c>
      <c r="G178" s="41">
        <v>22.0</v>
      </c>
      <c r="H178" s="42">
        <f t="shared" si="3"/>
        <v>28</v>
      </c>
      <c r="I178" s="38"/>
      <c r="J178" s="43" t="s">
        <v>23</v>
      </c>
      <c r="K178" s="40">
        <f t="shared" si="4"/>
        <v>2156</v>
      </c>
      <c r="L178" s="44">
        <v>1.0</v>
      </c>
      <c r="M178" s="44">
        <v>25.0</v>
      </c>
      <c r="N178" s="42">
        <f t="shared" si="5"/>
        <v>28</v>
      </c>
      <c r="O178" s="38"/>
      <c r="P178" s="45" t="s">
        <v>72</v>
      </c>
      <c r="Q178" s="38"/>
      <c r="R178" s="45">
        <f>MIN(Rules!$E$2,(MAX(H178/N178,N178/H178)))</f>
        <v>1</v>
      </c>
      <c r="S178" s="45">
        <f>VLOOKUP(B178,Rules!A:B,2,FALSE)</f>
        <v>60</v>
      </c>
      <c r="T178" s="38"/>
      <c r="U178" s="46">
        <f>1/(10^(-(E178+(IF(P178="Y",Rules!$I$2,0))-K178)/Rules!$E$12)+1)</f>
        <v>0.3136997423</v>
      </c>
      <c r="V178" s="47">
        <f t="shared" si="6"/>
        <v>11</v>
      </c>
      <c r="W178" s="47">
        <f t="shared" si="7"/>
        <v>-11</v>
      </c>
      <c r="X178" s="47"/>
      <c r="Y178" s="47"/>
      <c r="Z178" s="48"/>
      <c r="AA178" s="7">
        <f t="shared" ref="AA178:BL178" si="182">IF($D178=AA$1,$E178+$V178,(IF($J178=AA$1,$K178+$W178,AA177)))</f>
        <v>1573</v>
      </c>
      <c r="AB178" s="7">
        <f t="shared" si="182"/>
        <v>680</v>
      </c>
      <c r="AC178" s="7">
        <f t="shared" si="182"/>
        <v>1512</v>
      </c>
      <c r="AD178" s="7">
        <f t="shared" si="182"/>
        <v>177</v>
      </c>
      <c r="AE178" s="7">
        <f t="shared" si="182"/>
        <v>2110</v>
      </c>
      <c r="AF178" s="7">
        <f t="shared" si="182"/>
        <v>2114</v>
      </c>
      <c r="AG178" s="7">
        <f t="shared" si="182"/>
        <v>1139</v>
      </c>
      <c r="AH178" s="7">
        <f t="shared" si="182"/>
        <v>997</v>
      </c>
      <c r="AI178" s="7">
        <f t="shared" si="182"/>
        <v>1183</v>
      </c>
      <c r="AJ178" s="7">
        <f t="shared" si="182"/>
        <v>1847</v>
      </c>
      <c r="AK178" s="7">
        <f t="shared" si="182"/>
        <v>453</v>
      </c>
      <c r="AL178" s="7">
        <f t="shared" si="182"/>
        <v>717</v>
      </c>
      <c r="AM178" s="7">
        <f t="shared" si="182"/>
        <v>2145</v>
      </c>
      <c r="AN178" s="7">
        <f t="shared" si="182"/>
        <v>1374</v>
      </c>
      <c r="AO178" s="7">
        <f t="shared" si="182"/>
        <v>1219</v>
      </c>
      <c r="AP178" s="7">
        <f t="shared" si="182"/>
        <v>2143</v>
      </c>
      <c r="AQ178" s="7">
        <f t="shared" si="182"/>
        <v>289</v>
      </c>
      <c r="AR178" s="7">
        <f t="shared" si="182"/>
        <v>1487</v>
      </c>
      <c r="AS178" s="7">
        <f t="shared" si="182"/>
        <v>327</v>
      </c>
      <c r="AT178" s="7">
        <f t="shared" si="182"/>
        <v>2328</v>
      </c>
      <c r="AU178" s="7">
        <f t="shared" si="182"/>
        <v>928</v>
      </c>
      <c r="AV178" s="7">
        <f t="shared" si="182"/>
        <v>412</v>
      </c>
      <c r="AW178" s="7">
        <f t="shared" si="182"/>
        <v>501</v>
      </c>
      <c r="AX178" s="7">
        <f t="shared" si="182"/>
        <v>788</v>
      </c>
      <c r="AY178" s="7">
        <f t="shared" si="182"/>
        <v>1218</v>
      </c>
      <c r="AZ178" s="7">
        <f t="shared" si="182"/>
        <v>573</v>
      </c>
      <c r="BA178" s="7">
        <f t="shared" si="182"/>
        <v>0</v>
      </c>
      <c r="BB178" s="7">
        <f t="shared" si="182"/>
        <v>1536</v>
      </c>
      <c r="BC178" s="7">
        <f t="shared" si="182"/>
        <v>790</v>
      </c>
      <c r="BD178" s="7">
        <f t="shared" si="182"/>
        <v>846</v>
      </c>
      <c r="BE178" s="7">
        <f t="shared" si="182"/>
        <v>638</v>
      </c>
      <c r="BF178" s="7">
        <f t="shared" si="182"/>
        <v>2109</v>
      </c>
      <c r="BG178" s="7">
        <f t="shared" si="182"/>
        <v>885</v>
      </c>
      <c r="BH178" s="7">
        <f t="shared" si="182"/>
        <v>195</v>
      </c>
      <c r="BI178" s="7">
        <f t="shared" si="182"/>
        <v>1910</v>
      </c>
      <c r="BJ178" s="7">
        <f t="shared" si="182"/>
        <v>1529</v>
      </c>
      <c r="BK178" s="7">
        <f t="shared" si="182"/>
        <v>1811</v>
      </c>
      <c r="BL178" s="7">
        <f t="shared" si="182"/>
        <v>951</v>
      </c>
    </row>
    <row r="179" ht="13.5" customHeight="1">
      <c r="A179" s="83">
        <v>45074.0</v>
      </c>
      <c r="B179" s="37" t="s">
        <v>75</v>
      </c>
      <c r="C179" s="38"/>
      <c r="D179" s="39" t="s">
        <v>24</v>
      </c>
      <c r="E179" s="40">
        <f t="shared" si="2"/>
        <v>1811</v>
      </c>
      <c r="F179" s="41">
        <v>4.0</v>
      </c>
      <c r="G179" s="41">
        <v>23.0</v>
      </c>
      <c r="H179" s="42">
        <f t="shared" si="3"/>
        <v>35</v>
      </c>
      <c r="I179" s="38"/>
      <c r="J179" s="43" t="s">
        <v>22</v>
      </c>
      <c r="K179" s="40">
        <f t="shared" si="4"/>
        <v>2143</v>
      </c>
      <c r="L179" s="44">
        <v>5.0</v>
      </c>
      <c r="M179" s="44">
        <v>18.0</v>
      </c>
      <c r="N179" s="42">
        <f t="shared" si="5"/>
        <v>33</v>
      </c>
      <c r="O179" s="38"/>
      <c r="P179" s="45" t="s">
        <v>72</v>
      </c>
      <c r="Q179" s="38"/>
      <c r="R179" s="45">
        <f>MIN(Rules!$E$2,(MAX(H179/N179,N179/H179)))</f>
        <v>1.060606061</v>
      </c>
      <c r="S179" s="45">
        <f>VLOOKUP(B179,Rules!A:B,2,FALSE)</f>
        <v>60</v>
      </c>
      <c r="T179" s="38"/>
      <c r="U179" s="46">
        <f>1/(10^(-(E179+(IF(P179="Y",Rules!$I$2,0))-K179)/Rules!$E$12)+1)</f>
        <v>0.3019264608</v>
      </c>
      <c r="V179" s="47">
        <f t="shared" si="6"/>
        <v>44</v>
      </c>
      <c r="W179" s="47">
        <f t="shared" si="7"/>
        <v>-44</v>
      </c>
      <c r="X179" s="47"/>
      <c r="Y179" s="47"/>
      <c r="Z179" s="48"/>
      <c r="AA179" s="7">
        <f t="shared" ref="AA179:BL179" si="183">IF($D179=AA$1,$E179+$V179,(IF($J179=AA$1,$K179+$W179,AA178)))</f>
        <v>1573</v>
      </c>
      <c r="AB179" s="7">
        <f t="shared" si="183"/>
        <v>680</v>
      </c>
      <c r="AC179" s="7">
        <f t="shared" si="183"/>
        <v>1512</v>
      </c>
      <c r="AD179" s="7">
        <f t="shared" si="183"/>
        <v>177</v>
      </c>
      <c r="AE179" s="7">
        <f t="shared" si="183"/>
        <v>2110</v>
      </c>
      <c r="AF179" s="7">
        <f t="shared" si="183"/>
        <v>2114</v>
      </c>
      <c r="AG179" s="7">
        <f t="shared" si="183"/>
        <v>1139</v>
      </c>
      <c r="AH179" s="7">
        <f t="shared" si="183"/>
        <v>997</v>
      </c>
      <c r="AI179" s="7">
        <f t="shared" si="183"/>
        <v>1183</v>
      </c>
      <c r="AJ179" s="7">
        <f t="shared" si="183"/>
        <v>1847</v>
      </c>
      <c r="AK179" s="7">
        <f t="shared" si="183"/>
        <v>453</v>
      </c>
      <c r="AL179" s="7">
        <f t="shared" si="183"/>
        <v>717</v>
      </c>
      <c r="AM179" s="7">
        <f t="shared" si="183"/>
        <v>2145</v>
      </c>
      <c r="AN179" s="7">
        <f t="shared" si="183"/>
        <v>1374</v>
      </c>
      <c r="AO179" s="7">
        <f t="shared" si="183"/>
        <v>1219</v>
      </c>
      <c r="AP179" s="7">
        <f t="shared" si="183"/>
        <v>2099</v>
      </c>
      <c r="AQ179" s="7">
        <f t="shared" si="183"/>
        <v>289</v>
      </c>
      <c r="AR179" s="7">
        <f t="shared" si="183"/>
        <v>1487</v>
      </c>
      <c r="AS179" s="7">
        <f t="shared" si="183"/>
        <v>327</v>
      </c>
      <c r="AT179" s="7">
        <f t="shared" si="183"/>
        <v>2328</v>
      </c>
      <c r="AU179" s="7">
        <f t="shared" si="183"/>
        <v>928</v>
      </c>
      <c r="AV179" s="7">
        <f t="shared" si="183"/>
        <v>412</v>
      </c>
      <c r="AW179" s="7">
        <f t="shared" si="183"/>
        <v>501</v>
      </c>
      <c r="AX179" s="7">
        <f t="shared" si="183"/>
        <v>788</v>
      </c>
      <c r="AY179" s="7">
        <f t="shared" si="183"/>
        <v>1218</v>
      </c>
      <c r="AZ179" s="7">
        <f t="shared" si="183"/>
        <v>573</v>
      </c>
      <c r="BA179" s="7">
        <f t="shared" si="183"/>
        <v>0</v>
      </c>
      <c r="BB179" s="7">
        <f t="shared" si="183"/>
        <v>1536</v>
      </c>
      <c r="BC179" s="7">
        <f t="shared" si="183"/>
        <v>790</v>
      </c>
      <c r="BD179" s="7">
        <f t="shared" si="183"/>
        <v>846</v>
      </c>
      <c r="BE179" s="7">
        <f t="shared" si="183"/>
        <v>638</v>
      </c>
      <c r="BF179" s="7">
        <f t="shared" si="183"/>
        <v>2109</v>
      </c>
      <c r="BG179" s="7">
        <f t="shared" si="183"/>
        <v>885</v>
      </c>
      <c r="BH179" s="7">
        <f t="shared" si="183"/>
        <v>195</v>
      </c>
      <c r="BI179" s="7">
        <f t="shared" si="183"/>
        <v>1910</v>
      </c>
      <c r="BJ179" s="7">
        <f t="shared" si="183"/>
        <v>1529</v>
      </c>
      <c r="BK179" s="7">
        <f t="shared" si="183"/>
        <v>1855</v>
      </c>
      <c r="BL179" s="7">
        <f t="shared" si="183"/>
        <v>951</v>
      </c>
    </row>
    <row r="180" ht="13.5" customHeight="1">
      <c r="A180" s="83">
        <v>45074.0</v>
      </c>
      <c r="B180" s="37" t="s">
        <v>75</v>
      </c>
      <c r="C180" s="38"/>
      <c r="D180" s="39" t="s">
        <v>18</v>
      </c>
      <c r="E180" s="40">
        <f t="shared" si="2"/>
        <v>2109</v>
      </c>
      <c r="F180" s="41">
        <v>0.0</v>
      </c>
      <c r="G180" s="41">
        <v>21.0</v>
      </c>
      <c r="H180" s="42">
        <f t="shared" si="3"/>
        <v>21</v>
      </c>
      <c r="I180" s="38"/>
      <c r="J180" s="43" t="s">
        <v>25</v>
      </c>
      <c r="K180" s="40">
        <f t="shared" si="4"/>
        <v>1910</v>
      </c>
      <c r="L180" s="44">
        <v>1.0</v>
      </c>
      <c r="M180" s="44">
        <v>24.0</v>
      </c>
      <c r="N180" s="42">
        <f t="shared" si="5"/>
        <v>27</v>
      </c>
      <c r="O180" s="38"/>
      <c r="P180" s="45" t="s">
        <v>72</v>
      </c>
      <c r="Q180" s="38"/>
      <c r="R180" s="45">
        <f>MIN(Rules!$E$2,(MAX(H180/N180,N180/H180)))</f>
        <v>1.285714286</v>
      </c>
      <c r="S180" s="45">
        <f>VLOOKUP(B180,Rules!A:B,2,FALSE)</f>
        <v>60</v>
      </c>
      <c r="T180" s="38"/>
      <c r="U180" s="46">
        <f>1/(10^(-(E180+(IF(P180="Y",Rules!$I$2,0))-K180)/Rules!$E$12)+1)</f>
        <v>0.8330228916</v>
      </c>
      <c r="V180" s="47">
        <f t="shared" si="6"/>
        <v>-64</v>
      </c>
      <c r="W180" s="47">
        <f t="shared" si="7"/>
        <v>64</v>
      </c>
      <c r="X180" s="47"/>
      <c r="Y180" s="47"/>
      <c r="Z180" s="48"/>
      <c r="AA180" s="7">
        <f t="shared" ref="AA180:BL180" si="184">IF($D180=AA$1,$E180+$V180,(IF($J180=AA$1,$K180+$W180,AA179)))</f>
        <v>1573</v>
      </c>
      <c r="AB180" s="7">
        <f t="shared" si="184"/>
        <v>680</v>
      </c>
      <c r="AC180" s="7">
        <f t="shared" si="184"/>
        <v>1512</v>
      </c>
      <c r="AD180" s="7">
        <f t="shared" si="184"/>
        <v>177</v>
      </c>
      <c r="AE180" s="7">
        <f t="shared" si="184"/>
        <v>2110</v>
      </c>
      <c r="AF180" s="7">
        <f t="shared" si="184"/>
        <v>2114</v>
      </c>
      <c r="AG180" s="7">
        <f t="shared" si="184"/>
        <v>1139</v>
      </c>
      <c r="AH180" s="7">
        <f t="shared" si="184"/>
        <v>997</v>
      </c>
      <c r="AI180" s="7">
        <f t="shared" si="184"/>
        <v>1183</v>
      </c>
      <c r="AJ180" s="7">
        <f t="shared" si="184"/>
        <v>1847</v>
      </c>
      <c r="AK180" s="7">
        <f t="shared" si="184"/>
        <v>453</v>
      </c>
      <c r="AL180" s="7">
        <f t="shared" si="184"/>
        <v>717</v>
      </c>
      <c r="AM180" s="7">
        <f t="shared" si="184"/>
        <v>2145</v>
      </c>
      <c r="AN180" s="7">
        <f t="shared" si="184"/>
        <v>1374</v>
      </c>
      <c r="AO180" s="7">
        <f t="shared" si="184"/>
        <v>1219</v>
      </c>
      <c r="AP180" s="7">
        <f t="shared" si="184"/>
        <v>2099</v>
      </c>
      <c r="AQ180" s="7">
        <f t="shared" si="184"/>
        <v>289</v>
      </c>
      <c r="AR180" s="7">
        <f t="shared" si="184"/>
        <v>1487</v>
      </c>
      <c r="AS180" s="7">
        <f t="shared" si="184"/>
        <v>327</v>
      </c>
      <c r="AT180" s="7">
        <f t="shared" si="184"/>
        <v>2328</v>
      </c>
      <c r="AU180" s="7">
        <f t="shared" si="184"/>
        <v>928</v>
      </c>
      <c r="AV180" s="7">
        <f t="shared" si="184"/>
        <v>412</v>
      </c>
      <c r="AW180" s="7">
        <f t="shared" si="184"/>
        <v>501</v>
      </c>
      <c r="AX180" s="7">
        <f t="shared" si="184"/>
        <v>788</v>
      </c>
      <c r="AY180" s="7">
        <f t="shared" si="184"/>
        <v>1218</v>
      </c>
      <c r="AZ180" s="7">
        <f t="shared" si="184"/>
        <v>573</v>
      </c>
      <c r="BA180" s="7">
        <f t="shared" si="184"/>
        <v>0</v>
      </c>
      <c r="BB180" s="7">
        <f t="shared" si="184"/>
        <v>1536</v>
      </c>
      <c r="BC180" s="7">
        <f t="shared" si="184"/>
        <v>790</v>
      </c>
      <c r="BD180" s="7">
        <f t="shared" si="184"/>
        <v>846</v>
      </c>
      <c r="BE180" s="7">
        <f t="shared" si="184"/>
        <v>638</v>
      </c>
      <c r="BF180" s="7">
        <f t="shared" si="184"/>
        <v>2045</v>
      </c>
      <c r="BG180" s="7">
        <f t="shared" si="184"/>
        <v>885</v>
      </c>
      <c r="BH180" s="7">
        <f t="shared" si="184"/>
        <v>195</v>
      </c>
      <c r="BI180" s="7">
        <f t="shared" si="184"/>
        <v>1974</v>
      </c>
      <c r="BJ180" s="7">
        <f t="shared" si="184"/>
        <v>1529</v>
      </c>
      <c r="BK180" s="7">
        <f t="shared" si="184"/>
        <v>1855</v>
      </c>
      <c r="BL180" s="7">
        <f t="shared" si="184"/>
        <v>951</v>
      </c>
    </row>
    <row r="181" ht="13.5" customHeight="1">
      <c r="A181" s="83">
        <v>45074.0</v>
      </c>
      <c r="B181" s="37" t="s">
        <v>75</v>
      </c>
      <c r="C181" s="38"/>
      <c r="D181" s="39" t="s">
        <v>20</v>
      </c>
      <c r="E181" s="40">
        <f t="shared" si="2"/>
        <v>2328</v>
      </c>
      <c r="F181" s="41">
        <v>3.0</v>
      </c>
      <c r="G181" s="41">
        <v>25.0</v>
      </c>
      <c r="H181" s="42">
        <f t="shared" si="3"/>
        <v>34</v>
      </c>
      <c r="I181" s="38"/>
      <c r="J181" s="43" t="s">
        <v>19</v>
      </c>
      <c r="K181" s="40">
        <f t="shared" si="4"/>
        <v>2114</v>
      </c>
      <c r="L181" s="44">
        <v>1.0</v>
      </c>
      <c r="M181" s="44">
        <v>30.0</v>
      </c>
      <c r="N181" s="42">
        <f t="shared" si="5"/>
        <v>33</v>
      </c>
      <c r="O181" s="38"/>
      <c r="P181" s="45" t="s">
        <v>72</v>
      </c>
      <c r="Q181" s="38"/>
      <c r="R181" s="45">
        <f>MIN(Rules!$E$2,(MAX(H181/N181,N181/H181)))</f>
        <v>1.03030303</v>
      </c>
      <c r="S181" s="45">
        <f>VLOOKUP(B181,Rules!A:B,2,FALSE)</f>
        <v>60</v>
      </c>
      <c r="T181" s="38"/>
      <c r="U181" s="46">
        <f>1/(10^(-(E181+(IF(P181="Y",Rules!$I$2,0))-K181)/Rules!$E$12)+1)</f>
        <v>0.8424115718</v>
      </c>
      <c r="V181" s="47">
        <f t="shared" si="6"/>
        <v>10</v>
      </c>
      <c r="W181" s="47">
        <f t="shared" si="7"/>
        <v>-10</v>
      </c>
      <c r="X181" s="47"/>
      <c r="Y181" s="47"/>
      <c r="Z181" s="48"/>
      <c r="AA181" s="7">
        <f t="shared" ref="AA181:BL181" si="185">IF($D181=AA$1,$E181+$V181,(IF($J181=AA$1,$K181+$W181,AA180)))</f>
        <v>1573</v>
      </c>
      <c r="AB181" s="7">
        <f t="shared" si="185"/>
        <v>680</v>
      </c>
      <c r="AC181" s="7">
        <f t="shared" si="185"/>
        <v>1512</v>
      </c>
      <c r="AD181" s="7">
        <f t="shared" si="185"/>
        <v>177</v>
      </c>
      <c r="AE181" s="7">
        <f t="shared" si="185"/>
        <v>2110</v>
      </c>
      <c r="AF181" s="7">
        <f t="shared" si="185"/>
        <v>2104</v>
      </c>
      <c r="AG181" s="7">
        <f t="shared" si="185"/>
        <v>1139</v>
      </c>
      <c r="AH181" s="7">
        <f t="shared" si="185"/>
        <v>997</v>
      </c>
      <c r="AI181" s="7">
        <f t="shared" si="185"/>
        <v>1183</v>
      </c>
      <c r="AJ181" s="7">
        <f t="shared" si="185"/>
        <v>1847</v>
      </c>
      <c r="AK181" s="7">
        <f t="shared" si="185"/>
        <v>453</v>
      </c>
      <c r="AL181" s="7">
        <f t="shared" si="185"/>
        <v>717</v>
      </c>
      <c r="AM181" s="7">
        <f t="shared" si="185"/>
        <v>2145</v>
      </c>
      <c r="AN181" s="7">
        <f t="shared" si="185"/>
        <v>1374</v>
      </c>
      <c r="AO181" s="7">
        <f t="shared" si="185"/>
        <v>1219</v>
      </c>
      <c r="AP181" s="7">
        <f t="shared" si="185"/>
        <v>2099</v>
      </c>
      <c r="AQ181" s="7">
        <f t="shared" si="185"/>
        <v>289</v>
      </c>
      <c r="AR181" s="7">
        <f t="shared" si="185"/>
        <v>1487</v>
      </c>
      <c r="AS181" s="7">
        <f t="shared" si="185"/>
        <v>327</v>
      </c>
      <c r="AT181" s="7">
        <f t="shared" si="185"/>
        <v>2338</v>
      </c>
      <c r="AU181" s="7">
        <f t="shared" si="185"/>
        <v>928</v>
      </c>
      <c r="AV181" s="7">
        <f t="shared" si="185"/>
        <v>412</v>
      </c>
      <c r="AW181" s="7">
        <f t="shared" si="185"/>
        <v>501</v>
      </c>
      <c r="AX181" s="7">
        <f t="shared" si="185"/>
        <v>788</v>
      </c>
      <c r="AY181" s="7">
        <f t="shared" si="185"/>
        <v>1218</v>
      </c>
      <c r="AZ181" s="7">
        <f t="shared" si="185"/>
        <v>573</v>
      </c>
      <c r="BA181" s="7">
        <f t="shared" si="185"/>
        <v>0</v>
      </c>
      <c r="BB181" s="7">
        <f t="shared" si="185"/>
        <v>1536</v>
      </c>
      <c r="BC181" s="7">
        <f t="shared" si="185"/>
        <v>790</v>
      </c>
      <c r="BD181" s="7">
        <f t="shared" si="185"/>
        <v>846</v>
      </c>
      <c r="BE181" s="7">
        <f t="shared" si="185"/>
        <v>638</v>
      </c>
      <c r="BF181" s="7">
        <f t="shared" si="185"/>
        <v>2045</v>
      </c>
      <c r="BG181" s="7">
        <f t="shared" si="185"/>
        <v>885</v>
      </c>
      <c r="BH181" s="7">
        <f t="shared" si="185"/>
        <v>195</v>
      </c>
      <c r="BI181" s="7">
        <f t="shared" si="185"/>
        <v>1974</v>
      </c>
      <c r="BJ181" s="7">
        <f t="shared" si="185"/>
        <v>1529</v>
      </c>
      <c r="BK181" s="7">
        <f t="shared" si="185"/>
        <v>1855</v>
      </c>
      <c r="BL181" s="7">
        <f t="shared" si="185"/>
        <v>951</v>
      </c>
    </row>
    <row r="182" ht="13.5" customHeight="1">
      <c r="A182" s="83">
        <v>45080.0</v>
      </c>
      <c r="B182" s="37" t="s">
        <v>74</v>
      </c>
      <c r="C182" s="38"/>
      <c r="D182" s="39" t="s">
        <v>51</v>
      </c>
      <c r="E182" s="40">
        <f t="shared" si="2"/>
        <v>573</v>
      </c>
      <c r="F182" s="41">
        <v>3.0</v>
      </c>
      <c r="G182" s="41">
        <v>22.0</v>
      </c>
      <c r="H182" s="42">
        <f t="shared" si="3"/>
        <v>31</v>
      </c>
      <c r="I182" s="38"/>
      <c r="J182" s="43" t="s">
        <v>54</v>
      </c>
      <c r="K182" s="40">
        <f t="shared" si="4"/>
        <v>289</v>
      </c>
      <c r="L182" s="44">
        <v>3.0</v>
      </c>
      <c r="M182" s="44">
        <v>20.0</v>
      </c>
      <c r="N182" s="42">
        <f t="shared" si="5"/>
        <v>29</v>
      </c>
      <c r="O182" s="38"/>
      <c r="P182" s="49" t="s">
        <v>73</v>
      </c>
      <c r="Q182" s="38"/>
      <c r="R182" s="45">
        <f>MIN(Rules!$E$2,(MAX(H182/N182,N182/H182)))</f>
        <v>1.068965517</v>
      </c>
      <c r="S182" s="45">
        <f>VLOOKUP(B182,Rules!A:B,2,FALSE)</f>
        <v>50</v>
      </c>
      <c r="T182" s="38"/>
      <c r="U182" s="46">
        <f>1/(10^(-(E182+(IF(P182="Y",Rules!$I$2,0))-K182)/Rules!$E$12)+1)</f>
        <v>0.7871562322</v>
      </c>
      <c r="V182" s="47">
        <f t="shared" si="6"/>
        <v>11</v>
      </c>
      <c r="W182" s="47">
        <f t="shared" si="7"/>
        <v>-11</v>
      </c>
      <c r="X182" s="47"/>
      <c r="Y182" s="47"/>
      <c r="Z182" s="48"/>
      <c r="AA182" s="7">
        <f t="shared" ref="AA182:BL182" si="186">IF($D182=AA$1,$E182+$V182,(IF($J182=AA$1,$K182+$W182,AA181)))</f>
        <v>1573</v>
      </c>
      <c r="AB182" s="7">
        <f t="shared" si="186"/>
        <v>680</v>
      </c>
      <c r="AC182" s="7">
        <f t="shared" si="186"/>
        <v>1512</v>
      </c>
      <c r="AD182" s="7">
        <f t="shared" si="186"/>
        <v>177</v>
      </c>
      <c r="AE182" s="7">
        <f t="shared" si="186"/>
        <v>2110</v>
      </c>
      <c r="AF182" s="7">
        <f t="shared" si="186"/>
        <v>2104</v>
      </c>
      <c r="AG182" s="7">
        <f t="shared" si="186"/>
        <v>1139</v>
      </c>
      <c r="AH182" s="7">
        <f t="shared" si="186"/>
        <v>997</v>
      </c>
      <c r="AI182" s="7">
        <f t="shared" si="186"/>
        <v>1183</v>
      </c>
      <c r="AJ182" s="7">
        <f t="shared" si="186"/>
        <v>1847</v>
      </c>
      <c r="AK182" s="7">
        <f t="shared" si="186"/>
        <v>453</v>
      </c>
      <c r="AL182" s="7">
        <f t="shared" si="186"/>
        <v>717</v>
      </c>
      <c r="AM182" s="7">
        <f t="shared" si="186"/>
        <v>2145</v>
      </c>
      <c r="AN182" s="7">
        <f t="shared" si="186"/>
        <v>1374</v>
      </c>
      <c r="AO182" s="7">
        <f t="shared" si="186"/>
        <v>1219</v>
      </c>
      <c r="AP182" s="7">
        <f t="shared" si="186"/>
        <v>2099</v>
      </c>
      <c r="AQ182" s="7">
        <f t="shared" si="186"/>
        <v>278</v>
      </c>
      <c r="AR182" s="7">
        <f t="shared" si="186"/>
        <v>1487</v>
      </c>
      <c r="AS182" s="7">
        <f t="shared" si="186"/>
        <v>327</v>
      </c>
      <c r="AT182" s="7">
        <f t="shared" si="186"/>
        <v>2338</v>
      </c>
      <c r="AU182" s="7">
        <f t="shared" si="186"/>
        <v>928</v>
      </c>
      <c r="AV182" s="7">
        <f t="shared" si="186"/>
        <v>412</v>
      </c>
      <c r="AW182" s="7">
        <f t="shared" si="186"/>
        <v>501</v>
      </c>
      <c r="AX182" s="7">
        <f t="shared" si="186"/>
        <v>788</v>
      </c>
      <c r="AY182" s="7">
        <f t="shared" si="186"/>
        <v>1218</v>
      </c>
      <c r="AZ182" s="7">
        <f t="shared" si="186"/>
        <v>584</v>
      </c>
      <c r="BA182" s="7">
        <f t="shared" si="186"/>
        <v>0</v>
      </c>
      <c r="BB182" s="7">
        <f t="shared" si="186"/>
        <v>1536</v>
      </c>
      <c r="BC182" s="7">
        <f t="shared" si="186"/>
        <v>790</v>
      </c>
      <c r="BD182" s="7">
        <f t="shared" si="186"/>
        <v>846</v>
      </c>
      <c r="BE182" s="7">
        <f t="shared" si="186"/>
        <v>638</v>
      </c>
      <c r="BF182" s="7">
        <f t="shared" si="186"/>
        <v>2045</v>
      </c>
      <c r="BG182" s="7">
        <f t="shared" si="186"/>
        <v>885</v>
      </c>
      <c r="BH182" s="7">
        <f t="shared" si="186"/>
        <v>195</v>
      </c>
      <c r="BI182" s="7">
        <f t="shared" si="186"/>
        <v>1974</v>
      </c>
      <c r="BJ182" s="7">
        <f t="shared" si="186"/>
        <v>1529</v>
      </c>
      <c r="BK182" s="7">
        <f t="shared" si="186"/>
        <v>1855</v>
      </c>
      <c r="BL182" s="7">
        <f t="shared" si="186"/>
        <v>951</v>
      </c>
    </row>
    <row r="183" ht="13.5" customHeight="1">
      <c r="A183" s="83">
        <v>45080.0</v>
      </c>
      <c r="B183" s="37" t="s">
        <v>74</v>
      </c>
      <c r="C183" s="38"/>
      <c r="D183" s="39" t="s">
        <v>37</v>
      </c>
      <c r="E183" s="40">
        <f t="shared" si="2"/>
        <v>997</v>
      </c>
      <c r="F183" s="41">
        <v>3.0</v>
      </c>
      <c r="G183" s="41">
        <v>12.0</v>
      </c>
      <c r="H183" s="42">
        <f t="shared" si="3"/>
        <v>21</v>
      </c>
      <c r="I183" s="38"/>
      <c r="J183" s="43" t="s">
        <v>40</v>
      </c>
      <c r="K183" s="40">
        <f t="shared" si="4"/>
        <v>951</v>
      </c>
      <c r="L183" s="44">
        <v>1.0</v>
      </c>
      <c r="M183" s="44">
        <v>20.0</v>
      </c>
      <c r="N183" s="42">
        <f t="shared" si="5"/>
        <v>23</v>
      </c>
      <c r="O183" s="38"/>
      <c r="P183" s="49" t="s">
        <v>73</v>
      </c>
      <c r="Q183" s="38"/>
      <c r="R183" s="45">
        <f>MIN(Rules!$E$2,(MAX(H183/N183,N183/H183)))</f>
        <v>1.095238095</v>
      </c>
      <c r="S183" s="45">
        <f>VLOOKUP(B183,Rules!A:B,2,FALSE)</f>
        <v>50</v>
      </c>
      <c r="T183" s="38"/>
      <c r="U183" s="46">
        <f>1/(10^(-(E183+(IF(P183="Y",Rules!$I$2,0))-K183)/Rules!$E$12)+1)</f>
        <v>0.5527622944</v>
      </c>
      <c r="V183" s="47">
        <f t="shared" si="6"/>
        <v>-30</v>
      </c>
      <c r="W183" s="47">
        <f t="shared" si="7"/>
        <v>30</v>
      </c>
      <c r="X183" s="47"/>
      <c r="Y183" s="47"/>
      <c r="Z183" s="48"/>
      <c r="AA183" s="7">
        <f t="shared" ref="AA183:BL183" si="187">IF($D183=AA$1,$E183+$V183,(IF($J183=AA$1,$K183+$W183,AA182)))</f>
        <v>1573</v>
      </c>
      <c r="AB183" s="7">
        <f t="shared" si="187"/>
        <v>680</v>
      </c>
      <c r="AC183" s="7">
        <f t="shared" si="187"/>
        <v>1512</v>
      </c>
      <c r="AD183" s="7">
        <f t="shared" si="187"/>
        <v>177</v>
      </c>
      <c r="AE183" s="7">
        <f t="shared" si="187"/>
        <v>2110</v>
      </c>
      <c r="AF183" s="7">
        <f t="shared" si="187"/>
        <v>2104</v>
      </c>
      <c r="AG183" s="7">
        <f t="shared" si="187"/>
        <v>1139</v>
      </c>
      <c r="AH183" s="7">
        <f t="shared" si="187"/>
        <v>967</v>
      </c>
      <c r="AI183" s="7">
        <f t="shared" si="187"/>
        <v>1183</v>
      </c>
      <c r="AJ183" s="7">
        <f t="shared" si="187"/>
        <v>1847</v>
      </c>
      <c r="AK183" s="7">
        <f t="shared" si="187"/>
        <v>453</v>
      </c>
      <c r="AL183" s="7">
        <f t="shared" si="187"/>
        <v>717</v>
      </c>
      <c r="AM183" s="7">
        <f t="shared" si="187"/>
        <v>2145</v>
      </c>
      <c r="AN183" s="7">
        <f t="shared" si="187"/>
        <v>1374</v>
      </c>
      <c r="AO183" s="7">
        <f t="shared" si="187"/>
        <v>1219</v>
      </c>
      <c r="AP183" s="7">
        <f t="shared" si="187"/>
        <v>2099</v>
      </c>
      <c r="AQ183" s="7">
        <f t="shared" si="187"/>
        <v>278</v>
      </c>
      <c r="AR183" s="7">
        <f t="shared" si="187"/>
        <v>1487</v>
      </c>
      <c r="AS183" s="7">
        <f t="shared" si="187"/>
        <v>327</v>
      </c>
      <c r="AT183" s="7">
        <f t="shared" si="187"/>
        <v>2338</v>
      </c>
      <c r="AU183" s="7">
        <f t="shared" si="187"/>
        <v>928</v>
      </c>
      <c r="AV183" s="7">
        <f t="shared" si="187"/>
        <v>412</v>
      </c>
      <c r="AW183" s="7">
        <f t="shared" si="187"/>
        <v>501</v>
      </c>
      <c r="AX183" s="7">
        <f t="shared" si="187"/>
        <v>788</v>
      </c>
      <c r="AY183" s="7">
        <f t="shared" si="187"/>
        <v>1218</v>
      </c>
      <c r="AZ183" s="7">
        <f t="shared" si="187"/>
        <v>584</v>
      </c>
      <c r="BA183" s="7">
        <f t="shared" si="187"/>
        <v>0</v>
      </c>
      <c r="BB183" s="7">
        <f t="shared" si="187"/>
        <v>1536</v>
      </c>
      <c r="BC183" s="7">
        <f t="shared" si="187"/>
        <v>790</v>
      </c>
      <c r="BD183" s="7">
        <f t="shared" si="187"/>
        <v>846</v>
      </c>
      <c r="BE183" s="7">
        <f t="shared" si="187"/>
        <v>638</v>
      </c>
      <c r="BF183" s="7">
        <f t="shared" si="187"/>
        <v>2045</v>
      </c>
      <c r="BG183" s="7">
        <f t="shared" si="187"/>
        <v>885</v>
      </c>
      <c r="BH183" s="7">
        <f t="shared" si="187"/>
        <v>195</v>
      </c>
      <c r="BI183" s="7">
        <f t="shared" si="187"/>
        <v>1974</v>
      </c>
      <c r="BJ183" s="7">
        <f t="shared" si="187"/>
        <v>1529</v>
      </c>
      <c r="BK183" s="7">
        <f t="shared" si="187"/>
        <v>1855</v>
      </c>
      <c r="BL183" s="7">
        <f t="shared" si="187"/>
        <v>981</v>
      </c>
    </row>
    <row r="184" ht="13.5" customHeight="1">
      <c r="A184" s="83">
        <v>45080.0</v>
      </c>
      <c r="B184" s="37" t="s">
        <v>74</v>
      </c>
      <c r="C184" s="38"/>
      <c r="D184" s="39" t="s">
        <v>35</v>
      </c>
      <c r="E184" s="40">
        <f t="shared" si="2"/>
        <v>1139</v>
      </c>
      <c r="F184" s="41">
        <v>1.0</v>
      </c>
      <c r="G184" s="41">
        <v>21.0</v>
      </c>
      <c r="H184" s="42">
        <f t="shared" si="3"/>
        <v>24</v>
      </c>
      <c r="I184" s="38"/>
      <c r="J184" s="43" t="s">
        <v>38</v>
      </c>
      <c r="K184" s="40">
        <f t="shared" si="4"/>
        <v>1218</v>
      </c>
      <c r="L184" s="44">
        <v>1.0</v>
      </c>
      <c r="M184" s="44">
        <v>23.0</v>
      </c>
      <c r="N184" s="42">
        <f t="shared" si="5"/>
        <v>26</v>
      </c>
      <c r="O184" s="38"/>
      <c r="P184" s="49" t="s">
        <v>73</v>
      </c>
      <c r="Q184" s="38"/>
      <c r="R184" s="45">
        <f>MIN(Rules!$E$2,(MAX(H184/N184,N184/H184)))</f>
        <v>1.083333333</v>
      </c>
      <c r="S184" s="45">
        <f>VLOOKUP(B184,Rules!A:B,2,FALSE)</f>
        <v>50</v>
      </c>
      <c r="T184" s="38"/>
      <c r="U184" s="46">
        <f>1/(10^(-(E184+(IF(P184="Y",Rules!$I$2,0))-K184)/Rules!$E$12)+1)</f>
        <v>0.4100379625</v>
      </c>
      <c r="V184" s="47">
        <f t="shared" si="6"/>
        <v>-22</v>
      </c>
      <c r="W184" s="47">
        <f t="shared" si="7"/>
        <v>22</v>
      </c>
      <c r="X184" s="47"/>
      <c r="Y184" s="47"/>
      <c r="Z184" s="48"/>
      <c r="AA184" s="7">
        <f t="shared" ref="AA184:BL184" si="188">IF($D184=AA$1,$E184+$V184,(IF($J184=AA$1,$K184+$W184,AA183)))</f>
        <v>1573</v>
      </c>
      <c r="AB184" s="7">
        <f t="shared" si="188"/>
        <v>680</v>
      </c>
      <c r="AC184" s="7">
        <f t="shared" si="188"/>
        <v>1512</v>
      </c>
      <c r="AD184" s="7">
        <f t="shared" si="188"/>
        <v>177</v>
      </c>
      <c r="AE184" s="7">
        <f t="shared" si="188"/>
        <v>2110</v>
      </c>
      <c r="AF184" s="7">
        <f t="shared" si="188"/>
        <v>2104</v>
      </c>
      <c r="AG184" s="7">
        <f t="shared" si="188"/>
        <v>1117</v>
      </c>
      <c r="AH184" s="7">
        <f t="shared" si="188"/>
        <v>967</v>
      </c>
      <c r="AI184" s="7">
        <f t="shared" si="188"/>
        <v>1183</v>
      </c>
      <c r="AJ184" s="7">
        <f t="shared" si="188"/>
        <v>1847</v>
      </c>
      <c r="AK184" s="7">
        <f t="shared" si="188"/>
        <v>453</v>
      </c>
      <c r="AL184" s="7">
        <f t="shared" si="188"/>
        <v>717</v>
      </c>
      <c r="AM184" s="7">
        <f t="shared" si="188"/>
        <v>2145</v>
      </c>
      <c r="AN184" s="7">
        <f t="shared" si="188"/>
        <v>1374</v>
      </c>
      <c r="AO184" s="7">
        <f t="shared" si="188"/>
        <v>1219</v>
      </c>
      <c r="AP184" s="7">
        <f t="shared" si="188"/>
        <v>2099</v>
      </c>
      <c r="AQ184" s="7">
        <f t="shared" si="188"/>
        <v>278</v>
      </c>
      <c r="AR184" s="7">
        <f t="shared" si="188"/>
        <v>1487</v>
      </c>
      <c r="AS184" s="7">
        <f t="shared" si="188"/>
        <v>327</v>
      </c>
      <c r="AT184" s="7">
        <f t="shared" si="188"/>
        <v>2338</v>
      </c>
      <c r="AU184" s="7">
        <f t="shared" si="188"/>
        <v>928</v>
      </c>
      <c r="AV184" s="7">
        <f t="shared" si="188"/>
        <v>412</v>
      </c>
      <c r="AW184" s="7">
        <f t="shared" si="188"/>
        <v>501</v>
      </c>
      <c r="AX184" s="7">
        <f t="shared" si="188"/>
        <v>788</v>
      </c>
      <c r="AY184" s="7">
        <f t="shared" si="188"/>
        <v>1240</v>
      </c>
      <c r="AZ184" s="7">
        <f t="shared" si="188"/>
        <v>584</v>
      </c>
      <c r="BA184" s="7">
        <f t="shared" si="188"/>
        <v>0</v>
      </c>
      <c r="BB184" s="7">
        <f t="shared" si="188"/>
        <v>1536</v>
      </c>
      <c r="BC184" s="7">
        <f t="shared" si="188"/>
        <v>790</v>
      </c>
      <c r="BD184" s="7">
        <f t="shared" si="188"/>
        <v>846</v>
      </c>
      <c r="BE184" s="7">
        <f t="shared" si="188"/>
        <v>638</v>
      </c>
      <c r="BF184" s="7">
        <f t="shared" si="188"/>
        <v>2045</v>
      </c>
      <c r="BG184" s="7">
        <f t="shared" si="188"/>
        <v>885</v>
      </c>
      <c r="BH184" s="7">
        <f t="shared" si="188"/>
        <v>195</v>
      </c>
      <c r="BI184" s="7">
        <f t="shared" si="188"/>
        <v>1974</v>
      </c>
      <c r="BJ184" s="7">
        <f t="shared" si="188"/>
        <v>1529</v>
      </c>
      <c r="BK184" s="7">
        <f t="shared" si="188"/>
        <v>1855</v>
      </c>
      <c r="BL184" s="7">
        <f t="shared" si="188"/>
        <v>981</v>
      </c>
    </row>
    <row r="185" ht="13.5" customHeight="1">
      <c r="A185" s="83">
        <v>45088.0</v>
      </c>
      <c r="B185" s="37" t="s">
        <v>75</v>
      </c>
      <c r="C185" s="38"/>
      <c r="D185" s="39" t="s">
        <v>23</v>
      </c>
      <c r="E185" s="40">
        <f t="shared" si="2"/>
        <v>2145</v>
      </c>
      <c r="F185" s="41">
        <v>3.0</v>
      </c>
      <c r="G185" s="41">
        <v>23.0</v>
      </c>
      <c r="H185" s="42">
        <f t="shared" si="3"/>
        <v>32</v>
      </c>
      <c r="I185" s="38"/>
      <c r="J185" s="43" t="s">
        <v>22</v>
      </c>
      <c r="K185" s="40">
        <f t="shared" si="4"/>
        <v>2099</v>
      </c>
      <c r="L185" s="44">
        <v>4.0</v>
      </c>
      <c r="M185" s="44">
        <v>21.0</v>
      </c>
      <c r="N185" s="42">
        <f t="shared" si="5"/>
        <v>33</v>
      </c>
      <c r="O185" s="38"/>
      <c r="P185" s="49" t="s">
        <v>73</v>
      </c>
      <c r="Q185" s="38"/>
      <c r="R185" s="45">
        <f>MIN(Rules!$E$2,(MAX(H185/N185,N185/H185)))</f>
        <v>1.03125</v>
      </c>
      <c r="S185" s="45">
        <f>VLOOKUP(B185,Rules!A:B,2,FALSE)</f>
        <v>60</v>
      </c>
      <c r="T185" s="38"/>
      <c r="U185" s="46">
        <f>1/(10^(-(E185+(IF(P185="Y",Rules!$I$2,0))-K185)/Rules!$E$12)+1)</f>
        <v>0.5527622944</v>
      </c>
      <c r="V185" s="47">
        <f t="shared" si="6"/>
        <v>-34</v>
      </c>
      <c r="W185" s="47">
        <f t="shared" si="7"/>
        <v>34</v>
      </c>
      <c r="X185" s="47"/>
      <c r="Y185" s="47"/>
      <c r="Z185" s="48"/>
      <c r="AA185" s="7">
        <f t="shared" ref="AA185:BL185" si="189">IF($D185=AA$1,$E185+$V185,(IF($J185=AA$1,$K185+$W185,AA184)))</f>
        <v>1573</v>
      </c>
      <c r="AB185" s="7">
        <f t="shared" si="189"/>
        <v>680</v>
      </c>
      <c r="AC185" s="7">
        <f t="shared" si="189"/>
        <v>1512</v>
      </c>
      <c r="AD185" s="7">
        <f t="shared" si="189"/>
        <v>177</v>
      </c>
      <c r="AE185" s="7">
        <f t="shared" si="189"/>
        <v>2110</v>
      </c>
      <c r="AF185" s="7">
        <f t="shared" si="189"/>
        <v>2104</v>
      </c>
      <c r="AG185" s="7">
        <f t="shared" si="189"/>
        <v>1117</v>
      </c>
      <c r="AH185" s="7">
        <f t="shared" si="189"/>
        <v>967</v>
      </c>
      <c r="AI185" s="7">
        <f t="shared" si="189"/>
        <v>1183</v>
      </c>
      <c r="AJ185" s="7">
        <f t="shared" si="189"/>
        <v>1847</v>
      </c>
      <c r="AK185" s="7">
        <f t="shared" si="189"/>
        <v>453</v>
      </c>
      <c r="AL185" s="7">
        <f t="shared" si="189"/>
        <v>717</v>
      </c>
      <c r="AM185" s="7">
        <f t="shared" si="189"/>
        <v>2111</v>
      </c>
      <c r="AN185" s="7">
        <f t="shared" si="189"/>
        <v>1374</v>
      </c>
      <c r="AO185" s="7">
        <f t="shared" si="189"/>
        <v>1219</v>
      </c>
      <c r="AP185" s="7">
        <f t="shared" si="189"/>
        <v>2133</v>
      </c>
      <c r="AQ185" s="7">
        <f t="shared" si="189"/>
        <v>278</v>
      </c>
      <c r="AR185" s="7">
        <f t="shared" si="189"/>
        <v>1487</v>
      </c>
      <c r="AS185" s="7">
        <f t="shared" si="189"/>
        <v>327</v>
      </c>
      <c r="AT185" s="7">
        <f t="shared" si="189"/>
        <v>2338</v>
      </c>
      <c r="AU185" s="7">
        <f t="shared" si="189"/>
        <v>928</v>
      </c>
      <c r="AV185" s="7">
        <f t="shared" si="189"/>
        <v>412</v>
      </c>
      <c r="AW185" s="7">
        <f t="shared" si="189"/>
        <v>501</v>
      </c>
      <c r="AX185" s="7">
        <f t="shared" si="189"/>
        <v>788</v>
      </c>
      <c r="AY185" s="7">
        <f t="shared" si="189"/>
        <v>1240</v>
      </c>
      <c r="AZ185" s="7">
        <f t="shared" si="189"/>
        <v>584</v>
      </c>
      <c r="BA185" s="7">
        <f t="shared" si="189"/>
        <v>0</v>
      </c>
      <c r="BB185" s="7">
        <f t="shared" si="189"/>
        <v>1536</v>
      </c>
      <c r="BC185" s="7">
        <f t="shared" si="189"/>
        <v>790</v>
      </c>
      <c r="BD185" s="7">
        <f t="shared" si="189"/>
        <v>846</v>
      </c>
      <c r="BE185" s="7">
        <f t="shared" si="189"/>
        <v>638</v>
      </c>
      <c r="BF185" s="7">
        <f t="shared" si="189"/>
        <v>2045</v>
      </c>
      <c r="BG185" s="7">
        <f t="shared" si="189"/>
        <v>885</v>
      </c>
      <c r="BH185" s="7">
        <f t="shared" si="189"/>
        <v>195</v>
      </c>
      <c r="BI185" s="7">
        <f t="shared" si="189"/>
        <v>1974</v>
      </c>
      <c r="BJ185" s="7">
        <f t="shared" si="189"/>
        <v>1529</v>
      </c>
      <c r="BK185" s="7">
        <f t="shared" si="189"/>
        <v>1855</v>
      </c>
      <c r="BL185" s="7">
        <f t="shared" si="189"/>
        <v>981</v>
      </c>
    </row>
    <row r="186" ht="13.5" customHeight="1">
      <c r="A186" s="83">
        <v>45088.0</v>
      </c>
      <c r="B186" s="37" t="s">
        <v>75</v>
      </c>
      <c r="C186" s="38"/>
      <c r="D186" s="39" t="s">
        <v>20</v>
      </c>
      <c r="E186" s="40">
        <f t="shared" si="2"/>
        <v>2338</v>
      </c>
      <c r="F186" s="41">
        <v>1.0</v>
      </c>
      <c r="G186" s="41">
        <v>23.0</v>
      </c>
      <c r="H186" s="42">
        <f t="shared" si="3"/>
        <v>26</v>
      </c>
      <c r="I186" s="38"/>
      <c r="J186" s="43" t="s">
        <v>21</v>
      </c>
      <c r="K186" s="40">
        <f t="shared" si="4"/>
        <v>2110</v>
      </c>
      <c r="L186" s="44">
        <v>1.0</v>
      </c>
      <c r="M186" s="44">
        <v>22.0</v>
      </c>
      <c r="N186" s="42">
        <f t="shared" si="5"/>
        <v>25</v>
      </c>
      <c r="O186" s="38"/>
      <c r="P186" s="45" t="s">
        <v>72</v>
      </c>
      <c r="Q186" s="38"/>
      <c r="R186" s="45">
        <f>MIN(Rules!$E$2,(MAX(H186/N186,N186/H186)))</f>
        <v>1.04</v>
      </c>
      <c r="S186" s="45">
        <f>VLOOKUP(B186,Rules!A:B,2,FALSE)</f>
        <v>60</v>
      </c>
      <c r="T186" s="38"/>
      <c r="U186" s="46">
        <f>1/(10^(-(E186+(IF(P186="Y",Rules!$I$2,0))-K186)/Rules!$E$12)+1)</f>
        <v>0.8507828541</v>
      </c>
      <c r="V186" s="47">
        <f t="shared" si="6"/>
        <v>9</v>
      </c>
      <c r="W186" s="47">
        <f t="shared" si="7"/>
        <v>-9</v>
      </c>
      <c r="X186" s="47"/>
      <c r="Y186" s="47"/>
      <c r="Z186" s="48"/>
      <c r="AA186" s="7">
        <f t="shared" ref="AA186:BL186" si="190">IF($D186=AA$1,$E186+$V186,(IF($J186=AA$1,$K186+$W186,AA185)))</f>
        <v>1573</v>
      </c>
      <c r="AB186" s="7">
        <f t="shared" si="190"/>
        <v>680</v>
      </c>
      <c r="AC186" s="7">
        <f t="shared" si="190"/>
        <v>1512</v>
      </c>
      <c r="AD186" s="7">
        <f t="shared" si="190"/>
        <v>177</v>
      </c>
      <c r="AE186" s="7">
        <f t="shared" si="190"/>
        <v>2101</v>
      </c>
      <c r="AF186" s="7">
        <f t="shared" si="190"/>
        <v>2104</v>
      </c>
      <c r="AG186" s="7">
        <f t="shared" si="190"/>
        <v>1117</v>
      </c>
      <c r="AH186" s="7">
        <f t="shared" si="190"/>
        <v>967</v>
      </c>
      <c r="AI186" s="7">
        <f t="shared" si="190"/>
        <v>1183</v>
      </c>
      <c r="AJ186" s="7">
        <f t="shared" si="190"/>
        <v>1847</v>
      </c>
      <c r="AK186" s="7">
        <f t="shared" si="190"/>
        <v>453</v>
      </c>
      <c r="AL186" s="7">
        <f t="shared" si="190"/>
        <v>717</v>
      </c>
      <c r="AM186" s="7">
        <f t="shared" si="190"/>
        <v>2111</v>
      </c>
      <c r="AN186" s="7">
        <f t="shared" si="190"/>
        <v>1374</v>
      </c>
      <c r="AO186" s="7">
        <f t="shared" si="190"/>
        <v>1219</v>
      </c>
      <c r="AP186" s="7">
        <f t="shared" si="190"/>
        <v>2133</v>
      </c>
      <c r="AQ186" s="7">
        <f t="shared" si="190"/>
        <v>278</v>
      </c>
      <c r="AR186" s="7">
        <f t="shared" si="190"/>
        <v>1487</v>
      </c>
      <c r="AS186" s="7">
        <f t="shared" si="190"/>
        <v>327</v>
      </c>
      <c r="AT186" s="7">
        <f t="shared" si="190"/>
        <v>2347</v>
      </c>
      <c r="AU186" s="7">
        <f t="shared" si="190"/>
        <v>928</v>
      </c>
      <c r="AV186" s="7">
        <f t="shared" si="190"/>
        <v>412</v>
      </c>
      <c r="AW186" s="7">
        <f t="shared" si="190"/>
        <v>501</v>
      </c>
      <c r="AX186" s="7">
        <f t="shared" si="190"/>
        <v>788</v>
      </c>
      <c r="AY186" s="7">
        <f t="shared" si="190"/>
        <v>1240</v>
      </c>
      <c r="AZ186" s="7">
        <f t="shared" si="190"/>
        <v>584</v>
      </c>
      <c r="BA186" s="7">
        <f t="shared" si="190"/>
        <v>0</v>
      </c>
      <c r="BB186" s="7">
        <f t="shared" si="190"/>
        <v>1536</v>
      </c>
      <c r="BC186" s="7">
        <f t="shared" si="190"/>
        <v>790</v>
      </c>
      <c r="BD186" s="7">
        <f t="shared" si="190"/>
        <v>846</v>
      </c>
      <c r="BE186" s="7">
        <f t="shared" si="190"/>
        <v>638</v>
      </c>
      <c r="BF186" s="7">
        <f t="shared" si="190"/>
        <v>2045</v>
      </c>
      <c r="BG186" s="7">
        <f t="shared" si="190"/>
        <v>885</v>
      </c>
      <c r="BH186" s="7">
        <f t="shared" si="190"/>
        <v>195</v>
      </c>
      <c r="BI186" s="7">
        <f t="shared" si="190"/>
        <v>1974</v>
      </c>
      <c r="BJ186" s="7">
        <f t="shared" si="190"/>
        <v>1529</v>
      </c>
      <c r="BK186" s="7">
        <f t="shared" si="190"/>
        <v>1855</v>
      </c>
      <c r="BL186" s="7">
        <f t="shared" si="190"/>
        <v>981</v>
      </c>
    </row>
    <row r="187" ht="13.5" customHeight="1">
      <c r="A187" s="83">
        <v>45094.0</v>
      </c>
      <c r="B187" s="37" t="s">
        <v>76</v>
      </c>
      <c r="C187" s="38"/>
      <c r="D187" s="39" t="s">
        <v>28</v>
      </c>
      <c r="E187" s="40">
        <f t="shared" si="2"/>
        <v>1512</v>
      </c>
      <c r="F187" s="41">
        <v>0.0</v>
      </c>
      <c r="G187" s="41">
        <v>21.0</v>
      </c>
      <c r="H187" s="42">
        <f t="shared" si="3"/>
        <v>21</v>
      </c>
      <c r="I187" s="38"/>
      <c r="J187" s="43" t="s">
        <v>26</v>
      </c>
      <c r="K187" s="40">
        <f t="shared" si="4"/>
        <v>1847</v>
      </c>
      <c r="L187" s="44">
        <v>2.0</v>
      </c>
      <c r="M187" s="44">
        <v>25.0</v>
      </c>
      <c r="N187" s="42">
        <f t="shared" si="5"/>
        <v>31</v>
      </c>
      <c r="O187" s="38"/>
      <c r="P187" s="45" t="s">
        <v>72</v>
      </c>
      <c r="Q187" s="38"/>
      <c r="R187" s="45">
        <f>MIN(Rules!$E$2,(MAX(H187/N187,N187/H187)))</f>
        <v>1.476190476</v>
      </c>
      <c r="S187" s="45">
        <f>VLOOKUP(B187,Rules!A:B,2,FALSE)</f>
        <v>80</v>
      </c>
      <c r="T187" s="38"/>
      <c r="U187" s="46">
        <f>1/(10^(-(E187+(IF(P187="Y",Rules!$I$2,0))-K187)/Rules!$E$12)+1)</f>
        <v>0.2990226014</v>
      </c>
      <c r="V187" s="47">
        <f t="shared" si="6"/>
        <v>-35</v>
      </c>
      <c r="W187" s="47">
        <f t="shared" si="7"/>
        <v>35</v>
      </c>
      <c r="X187" s="47"/>
      <c r="Y187" s="47"/>
      <c r="Z187" s="48"/>
      <c r="AA187" s="7">
        <f t="shared" ref="AA187:BL187" si="191">IF($D187=AA$1,$E187+$V187,(IF($J187=AA$1,$K187+$W187,AA186)))</f>
        <v>1573</v>
      </c>
      <c r="AB187" s="7">
        <f t="shared" si="191"/>
        <v>680</v>
      </c>
      <c r="AC187" s="7">
        <f t="shared" si="191"/>
        <v>1477</v>
      </c>
      <c r="AD187" s="7">
        <f t="shared" si="191"/>
        <v>177</v>
      </c>
      <c r="AE187" s="7">
        <f t="shared" si="191"/>
        <v>2101</v>
      </c>
      <c r="AF187" s="7">
        <f t="shared" si="191"/>
        <v>2104</v>
      </c>
      <c r="AG187" s="7">
        <f t="shared" si="191"/>
        <v>1117</v>
      </c>
      <c r="AH187" s="7">
        <f t="shared" si="191"/>
        <v>967</v>
      </c>
      <c r="AI187" s="7">
        <f t="shared" si="191"/>
        <v>1183</v>
      </c>
      <c r="AJ187" s="7">
        <f t="shared" si="191"/>
        <v>1882</v>
      </c>
      <c r="AK187" s="7">
        <f t="shared" si="191"/>
        <v>453</v>
      </c>
      <c r="AL187" s="7">
        <f t="shared" si="191"/>
        <v>717</v>
      </c>
      <c r="AM187" s="7">
        <f t="shared" si="191"/>
        <v>2111</v>
      </c>
      <c r="AN187" s="7">
        <f t="shared" si="191"/>
        <v>1374</v>
      </c>
      <c r="AO187" s="7">
        <f t="shared" si="191"/>
        <v>1219</v>
      </c>
      <c r="AP187" s="7">
        <f t="shared" si="191"/>
        <v>2133</v>
      </c>
      <c r="AQ187" s="7">
        <f t="shared" si="191"/>
        <v>278</v>
      </c>
      <c r="AR187" s="7">
        <f t="shared" si="191"/>
        <v>1487</v>
      </c>
      <c r="AS187" s="7">
        <f t="shared" si="191"/>
        <v>327</v>
      </c>
      <c r="AT187" s="7">
        <f t="shared" si="191"/>
        <v>2347</v>
      </c>
      <c r="AU187" s="7">
        <f t="shared" si="191"/>
        <v>928</v>
      </c>
      <c r="AV187" s="7">
        <f t="shared" si="191"/>
        <v>412</v>
      </c>
      <c r="AW187" s="7">
        <f t="shared" si="191"/>
        <v>501</v>
      </c>
      <c r="AX187" s="7">
        <f t="shared" si="191"/>
        <v>788</v>
      </c>
      <c r="AY187" s="7">
        <f t="shared" si="191"/>
        <v>1240</v>
      </c>
      <c r="AZ187" s="7">
        <f t="shared" si="191"/>
        <v>584</v>
      </c>
      <c r="BA187" s="7">
        <f t="shared" si="191"/>
        <v>0</v>
      </c>
      <c r="BB187" s="7">
        <f t="shared" si="191"/>
        <v>1536</v>
      </c>
      <c r="BC187" s="7">
        <f t="shared" si="191"/>
        <v>790</v>
      </c>
      <c r="BD187" s="7">
        <f t="shared" si="191"/>
        <v>846</v>
      </c>
      <c r="BE187" s="7">
        <f t="shared" si="191"/>
        <v>638</v>
      </c>
      <c r="BF187" s="7">
        <f t="shared" si="191"/>
        <v>2045</v>
      </c>
      <c r="BG187" s="7">
        <f t="shared" si="191"/>
        <v>885</v>
      </c>
      <c r="BH187" s="7">
        <f t="shared" si="191"/>
        <v>195</v>
      </c>
      <c r="BI187" s="7">
        <f t="shared" si="191"/>
        <v>1974</v>
      </c>
      <c r="BJ187" s="7">
        <f t="shared" si="191"/>
        <v>1529</v>
      </c>
      <c r="BK187" s="7">
        <f t="shared" si="191"/>
        <v>1855</v>
      </c>
      <c r="BL187" s="7">
        <f t="shared" si="191"/>
        <v>981</v>
      </c>
    </row>
    <row r="188" ht="13.5" customHeight="1">
      <c r="A188" s="83">
        <v>45094.0</v>
      </c>
      <c r="B188" s="37" t="s">
        <v>76</v>
      </c>
      <c r="C188" s="38"/>
      <c r="D188" s="39" t="s">
        <v>27</v>
      </c>
      <c r="E188" s="40">
        <f t="shared" si="2"/>
        <v>1536</v>
      </c>
      <c r="F188" s="41">
        <v>3.0</v>
      </c>
      <c r="G188" s="41">
        <v>18.0</v>
      </c>
      <c r="H188" s="42">
        <f t="shared" si="3"/>
        <v>27</v>
      </c>
      <c r="I188" s="38"/>
      <c r="J188" s="43" t="s">
        <v>18</v>
      </c>
      <c r="K188" s="40">
        <f t="shared" si="4"/>
        <v>2045</v>
      </c>
      <c r="L188" s="44">
        <v>7.0</v>
      </c>
      <c r="M188" s="44">
        <v>38.0</v>
      </c>
      <c r="N188" s="42">
        <f t="shared" si="5"/>
        <v>59</v>
      </c>
      <c r="O188" s="38"/>
      <c r="P188" s="45" t="s">
        <v>72</v>
      </c>
      <c r="Q188" s="38"/>
      <c r="R188" s="45">
        <f>MIN(Rules!$E$2,(MAX(H188/N188,N188/H188)))</f>
        <v>2</v>
      </c>
      <c r="S188" s="45">
        <f>VLOOKUP(B188,Rules!A:B,2,FALSE)</f>
        <v>80</v>
      </c>
      <c r="T188" s="38"/>
      <c r="U188" s="46">
        <f>1/(10^(-(E188+(IF(P188="Y",Rules!$I$2,0))-K188)/Rules!$E$12)+1)</f>
        <v>0.1606693643</v>
      </c>
      <c r="V188" s="47">
        <f t="shared" si="6"/>
        <v>-26</v>
      </c>
      <c r="W188" s="47">
        <f t="shared" si="7"/>
        <v>26</v>
      </c>
      <c r="X188" s="47"/>
      <c r="Y188" s="47"/>
      <c r="Z188" s="48"/>
      <c r="AA188" s="7">
        <f t="shared" ref="AA188:BL188" si="192">IF($D188=AA$1,$E188+$V188,(IF($J188=AA$1,$K188+$W188,AA187)))</f>
        <v>1573</v>
      </c>
      <c r="AB188" s="7">
        <f t="shared" si="192"/>
        <v>680</v>
      </c>
      <c r="AC188" s="7">
        <f t="shared" si="192"/>
        <v>1477</v>
      </c>
      <c r="AD188" s="7">
        <f t="shared" si="192"/>
        <v>177</v>
      </c>
      <c r="AE188" s="7">
        <f t="shared" si="192"/>
        <v>2101</v>
      </c>
      <c r="AF188" s="7">
        <f t="shared" si="192"/>
        <v>2104</v>
      </c>
      <c r="AG188" s="7">
        <f t="shared" si="192"/>
        <v>1117</v>
      </c>
      <c r="AH188" s="7">
        <f t="shared" si="192"/>
        <v>967</v>
      </c>
      <c r="AI188" s="7">
        <f t="shared" si="192"/>
        <v>1183</v>
      </c>
      <c r="AJ188" s="7">
        <f t="shared" si="192"/>
        <v>1882</v>
      </c>
      <c r="AK188" s="7">
        <f t="shared" si="192"/>
        <v>453</v>
      </c>
      <c r="AL188" s="7">
        <f t="shared" si="192"/>
        <v>717</v>
      </c>
      <c r="AM188" s="7">
        <f t="shared" si="192"/>
        <v>2111</v>
      </c>
      <c r="AN188" s="7">
        <f t="shared" si="192"/>
        <v>1374</v>
      </c>
      <c r="AO188" s="7">
        <f t="shared" si="192"/>
        <v>1219</v>
      </c>
      <c r="AP188" s="7">
        <f t="shared" si="192"/>
        <v>2133</v>
      </c>
      <c r="AQ188" s="7">
        <f t="shared" si="192"/>
        <v>278</v>
      </c>
      <c r="AR188" s="7">
        <f t="shared" si="192"/>
        <v>1487</v>
      </c>
      <c r="AS188" s="7">
        <f t="shared" si="192"/>
        <v>327</v>
      </c>
      <c r="AT188" s="7">
        <f t="shared" si="192"/>
        <v>2347</v>
      </c>
      <c r="AU188" s="7">
        <f t="shared" si="192"/>
        <v>928</v>
      </c>
      <c r="AV188" s="7">
        <f t="shared" si="192"/>
        <v>412</v>
      </c>
      <c r="AW188" s="7">
        <f t="shared" si="192"/>
        <v>501</v>
      </c>
      <c r="AX188" s="7">
        <f t="shared" si="192"/>
        <v>788</v>
      </c>
      <c r="AY188" s="7">
        <f t="shared" si="192"/>
        <v>1240</v>
      </c>
      <c r="AZ188" s="7">
        <f t="shared" si="192"/>
        <v>584</v>
      </c>
      <c r="BA188" s="7">
        <f t="shared" si="192"/>
        <v>0</v>
      </c>
      <c r="BB188" s="7">
        <f t="shared" si="192"/>
        <v>1510</v>
      </c>
      <c r="BC188" s="7">
        <f t="shared" si="192"/>
        <v>790</v>
      </c>
      <c r="BD188" s="7">
        <f t="shared" si="192"/>
        <v>846</v>
      </c>
      <c r="BE188" s="7">
        <f t="shared" si="192"/>
        <v>638</v>
      </c>
      <c r="BF188" s="7">
        <f t="shared" si="192"/>
        <v>2071</v>
      </c>
      <c r="BG188" s="7">
        <f t="shared" si="192"/>
        <v>885</v>
      </c>
      <c r="BH188" s="7">
        <f t="shared" si="192"/>
        <v>195</v>
      </c>
      <c r="BI188" s="7">
        <f t="shared" si="192"/>
        <v>1974</v>
      </c>
      <c r="BJ188" s="7">
        <f t="shared" si="192"/>
        <v>1529</v>
      </c>
      <c r="BK188" s="7">
        <f t="shared" si="192"/>
        <v>1855</v>
      </c>
      <c r="BL188" s="7">
        <f t="shared" si="192"/>
        <v>981</v>
      </c>
    </row>
    <row r="189" ht="13.5" customHeight="1">
      <c r="A189" s="83">
        <v>45101.0</v>
      </c>
      <c r="B189" s="37" t="s">
        <v>76</v>
      </c>
      <c r="C189" s="38"/>
      <c r="D189" s="39" t="s">
        <v>23</v>
      </c>
      <c r="E189" s="40">
        <f t="shared" si="2"/>
        <v>2111</v>
      </c>
      <c r="F189" s="41">
        <v>1.0</v>
      </c>
      <c r="G189" s="41">
        <v>20.0</v>
      </c>
      <c r="H189" s="42">
        <f t="shared" si="3"/>
        <v>23</v>
      </c>
      <c r="I189" s="38"/>
      <c r="J189" s="43" t="s">
        <v>18</v>
      </c>
      <c r="K189" s="40">
        <f t="shared" si="4"/>
        <v>2071</v>
      </c>
      <c r="L189" s="44">
        <v>1.0</v>
      </c>
      <c r="M189" s="44">
        <v>18.0</v>
      </c>
      <c r="N189" s="42">
        <f t="shared" si="5"/>
        <v>21</v>
      </c>
      <c r="O189" s="38"/>
      <c r="P189" s="49" t="s">
        <v>73</v>
      </c>
      <c r="Q189" s="38"/>
      <c r="R189" s="45">
        <f>MIN(Rules!$E$2,(MAX(H189/N189,N189/H189)))</f>
        <v>1.095238095</v>
      </c>
      <c r="S189" s="45">
        <f>VLOOKUP(B189,Rules!A:B,2,FALSE)</f>
        <v>80</v>
      </c>
      <c r="T189" s="38"/>
      <c r="U189" s="46">
        <f>1/(10^(-(E189+(IF(P189="Y",Rules!$I$2,0))-K189)/Rules!$E$12)+1)</f>
        <v>0.5459219228</v>
      </c>
      <c r="V189" s="47">
        <f t="shared" si="6"/>
        <v>40</v>
      </c>
      <c r="W189" s="47">
        <f t="shared" si="7"/>
        <v>-40</v>
      </c>
      <c r="X189" s="47"/>
      <c r="Y189" s="47"/>
      <c r="Z189" s="48"/>
      <c r="AA189" s="7">
        <f t="shared" ref="AA189:BL189" si="193">IF($D189=AA$1,$E189+$V189,(IF($J189=AA$1,$K189+$W189,AA188)))</f>
        <v>1573</v>
      </c>
      <c r="AB189" s="7">
        <f t="shared" si="193"/>
        <v>680</v>
      </c>
      <c r="AC189" s="7">
        <f t="shared" si="193"/>
        <v>1477</v>
      </c>
      <c r="AD189" s="7">
        <f t="shared" si="193"/>
        <v>177</v>
      </c>
      <c r="AE189" s="7">
        <f t="shared" si="193"/>
        <v>2101</v>
      </c>
      <c r="AF189" s="7">
        <f t="shared" si="193"/>
        <v>2104</v>
      </c>
      <c r="AG189" s="7">
        <f t="shared" si="193"/>
        <v>1117</v>
      </c>
      <c r="AH189" s="7">
        <f t="shared" si="193"/>
        <v>967</v>
      </c>
      <c r="AI189" s="7">
        <f t="shared" si="193"/>
        <v>1183</v>
      </c>
      <c r="AJ189" s="7">
        <f t="shared" si="193"/>
        <v>1882</v>
      </c>
      <c r="AK189" s="7">
        <f t="shared" si="193"/>
        <v>453</v>
      </c>
      <c r="AL189" s="7">
        <f t="shared" si="193"/>
        <v>717</v>
      </c>
      <c r="AM189" s="7">
        <f t="shared" si="193"/>
        <v>2151</v>
      </c>
      <c r="AN189" s="7">
        <f t="shared" si="193"/>
        <v>1374</v>
      </c>
      <c r="AO189" s="7">
        <f t="shared" si="193"/>
        <v>1219</v>
      </c>
      <c r="AP189" s="7">
        <f t="shared" si="193"/>
        <v>2133</v>
      </c>
      <c r="AQ189" s="7">
        <f t="shared" si="193"/>
        <v>278</v>
      </c>
      <c r="AR189" s="7">
        <f t="shared" si="193"/>
        <v>1487</v>
      </c>
      <c r="AS189" s="7">
        <f t="shared" si="193"/>
        <v>327</v>
      </c>
      <c r="AT189" s="7">
        <f t="shared" si="193"/>
        <v>2347</v>
      </c>
      <c r="AU189" s="7">
        <f t="shared" si="193"/>
        <v>928</v>
      </c>
      <c r="AV189" s="7">
        <f t="shared" si="193"/>
        <v>412</v>
      </c>
      <c r="AW189" s="7">
        <f t="shared" si="193"/>
        <v>501</v>
      </c>
      <c r="AX189" s="7">
        <f t="shared" si="193"/>
        <v>788</v>
      </c>
      <c r="AY189" s="7">
        <f t="shared" si="193"/>
        <v>1240</v>
      </c>
      <c r="AZ189" s="7">
        <f t="shared" si="193"/>
        <v>584</v>
      </c>
      <c r="BA189" s="7">
        <f t="shared" si="193"/>
        <v>0</v>
      </c>
      <c r="BB189" s="7">
        <f t="shared" si="193"/>
        <v>1510</v>
      </c>
      <c r="BC189" s="7">
        <f t="shared" si="193"/>
        <v>790</v>
      </c>
      <c r="BD189" s="7">
        <f t="shared" si="193"/>
        <v>846</v>
      </c>
      <c r="BE189" s="7">
        <f t="shared" si="193"/>
        <v>638</v>
      </c>
      <c r="BF189" s="7">
        <f t="shared" si="193"/>
        <v>2031</v>
      </c>
      <c r="BG189" s="7">
        <f t="shared" si="193"/>
        <v>885</v>
      </c>
      <c r="BH189" s="7">
        <f t="shared" si="193"/>
        <v>195</v>
      </c>
      <c r="BI189" s="7">
        <f t="shared" si="193"/>
        <v>1974</v>
      </c>
      <c r="BJ189" s="7">
        <f t="shared" si="193"/>
        <v>1529</v>
      </c>
      <c r="BK189" s="7">
        <f t="shared" si="193"/>
        <v>1855</v>
      </c>
      <c r="BL189" s="7">
        <f t="shared" si="193"/>
        <v>981</v>
      </c>
    </row>
    <row r="190" ht="13.5" customHeight="1">
      <c r="A190" s="83">
        <v>45101.0</v>
      </c>
      <c r="B190" s="37" t="s">
        <v>76</v>
      </c>
      <c r="C190" s="38"/>
      <c r="D190" s="39" t="s">
        <v>21</v>
      </c>
      <c r="E190" s="40">
        <f t="shared" si="2"/>
        <v>2101</v>
      </c>
      <c r="F190" s="41">
        <v>5.0</v>
      </c>
      <c r="G190" s="41">
        <v>26.0</v>
      </c>
      <c r="H190" s="42">
        <f t="shared" si="3"/>
        <v>41</v>
      </c>
      <c r="I190" s="38"/>
      <c r="J190" s="43" t="s">
        <v>26</v>
      </c>
      <c r="K190" s="40">
        <f t="shared" si="4"/>
        <v>1882</v>
      </c>
      <c r="L190" s="44">
        <v>2.0</v>
      </c>
      <c r="M190" s="44">
        <v>17.0</v>
      </c>
      <c r="N190" s="42">
        <f t="shared" si="5"/>
        <v>23</v>
      </c>
      <c r="O190" s="38"/>
      <c r="P190" s="49" t="s">
        <v>73</v>
      </c>
      <c r="Q190" s="38"/>
      <c r="R190" s="45">
        <f>MIN(Rules!$E$2,(MAX(H190/N190,N190/H190)))</f>
        <v>1.782608696</v>
      </c>
      <c r="S190" s="45">
        <f>VLOOKUP(B190,Rules!A:B,2,FALSE)</f>
        <v>80</v>
      </c>
      <c r="T190" s="38"/>
      <c r="U190" s="46">
        <f>1/(10^(-(E190+(IF(P190="Y",Rules!$I$2,0))-K190)/Rules!$E$12)+1)</f>
        <v>0.732732814</v>
      </c>
      <c r="V190" s="47">
        <f t="shared" si="6"/>
        <v>38</v>
      </c>
      <c r="W190" s="47">
        <f t="shared" si="7"/>
        <v>-38</v>
      </c>
      <c r="X190" s="47"/>
      <c r="Y190" s="47"/>
      <c r="Z190" s="48"/>
      <c r="AA190" s="7">
        <f t="shared" ref="AA190:BL190" si="194">IF($D190=AA$1,$E190+$V190,(IF($J190=AA$1,$K190+$W190,AA189)))</f>
        <v>1573</v>
      </c>
      <c r="AB190" s="7">
        <f t="shared" si="194"/>
        <v>680</v>
      </c>
      <c r="AC190" s="7">
        <f t="shared" si="194"/>
        <v>1477</v>
      </c>
      <c r="AD190" s="7">
        <f t="shared" si="194"/>
        <v>177</v>
      </c>
      <c r="AE190" s="7">
        <f t="shared" si="194"/>
        <v>2139</v>
      </c>
      <c r="AF190" s="7">
        <f t="shared" si="194"/>
        <v>2104</v>
      </c>
      <c r="AG190" s="7">
        <f t="shared" si="194"/>
        <v>1117</v>
      </c>
      <c r="AH190" s="7">
        <f t="shared" si="194"/>
        <v>967</v>
      </c>
      <c r="AI190" s="7">
        <f t="shared" si="194"/>
        <v>1183</v>
      </c>
      <c r="AJ190" s="7">
        <f t="shared" si="194"/>
        <v>1844</v>
      </c>
      <c r="AK190" s="7">
        <f t="shared" si="194"/>
        <v>453</v>
      </c>
      <c r="AL190" s="7">
        <f t="shared" si="194"/>
        <v>717</v>
      </c>
      <c r="AM190" s="7">
        <f t="shared" si="194"/>
        <v>2151</v>
      </c>
      <c r="AN190" s="7">
        <f t="shared" si="194"/>
        <v>1374</v>
      </c>
      <c r="AO190" s="7">
        <f t="shared" si="194"/>
        <v>1219</v>
      </c>
      <c r="AP190" s="7">
        <f t="shared" si="194"/>
        <v>2133</v>
      </c>
      <c r="AQ190" s="7">
        <f t="shared" si="194"/>
        <v>278</v>
      </c>
      <c r="AR190" s="7">
        <f t="shared" si="194"/>
        <v>1487</v>
      </c>
      <c r="AS190" s="7">
        <f t="shared" si="194"/>
        <v>327</v>
      </c>
      <c r="AT190" s="7">
        <f t="shared" si="194"/>
        <v>2347</v>
      </c>
      <c r="AU190" s="7">
        <f t="shared" si="194"/>
        <v>928</v>
      </c>
      <c r="AV190" s="7">
        <f t="shared" si="194"/>
        <v>412</v>
      </c>
      <c r="AW190" s="7">
        <f t="shared" si="194"/>
        <v>501</v>
      </c>
      <c r="AX190" s="7">
        <f t="shared" si="194"/>
        <v>788</v>
      </c>
      <c r="AY190" s="7">
        <f t="shared" si="194"/>
        <v>1240</v>
      </c>
      <c r="AZ190" s="7">
        <f t="shared" si="194"/>
        <v>584</v>
      </c>
      <c r="BA190" s="7">
        <f t="shared" si="194"/>
        <v>0</v>
      </c>
      <c r="BB190" s="7">
        <f t="shared" si="194"/>
        <v>1510</v>
      </c>
      <c r="BC190" s="7">
        <f t="shared" si="194"/>
        <v>790</v>
      </c>
      <c r="BD190" s="7">
        <f t="shared" si="194"/>
        <v>846</v>
      </c>
      <c r="BE190" s="7">
        <f t="shared" si="194"/>
        <v>638</v>
      </c>
      <c r="BF190" s="7">
        <f t="shared" si="194"/>
        <v>2031</v>
      </c>
      <c r="BG190" s="7">
        <f t="shared" si="194"/>
        <v>885</v>
      </c>
      <c r="BH190" s="7">
        <f t="shared" si="194"/>
        <v>195</v>
      </c>
      <c r="BI190" s="7">
        <f t="shared" si="194"/>
        <v>1974</v>
      </c>
      <c r="BJ190" s="7">
        <f t="shared" si="194"/>
        <v>1529</v>
      </c>
      <c r="BK190" s="7">
        <f t="shared" si="194"/>
        <v>1855</v>
      </c>
      <c r="BL190" s="7">
        <f t="shared" si="194"/>
        <v>981</v>
      </c>
    </row>
    <row r="191" ht="13.5" customHeight="1">
      <c r="A191" s="83">
        <v>45115.0</v>
      </c>
      <c r="B191" s="37" t="s">
        <v>76</v>
      </c>
      <c r="C191" s="38"/>
      <c r="D191" s="39" t="s">
        <v>20</v>
      </c>
      <c r="E191" s="40">
        <f t="shared" si="2"/>
        <v>2347</v>
      </c>
      <c r="F191" s="41">
        <v>2.0</v>
      </c>
      <c r="G191" s="41">
        <v>24.0</v>
      </c>
      <c r="H191" s="42">
        <f t="shared" si="3"/>
        <v>30</v>
      </c>
      <c r="I191" s="38"/>
      <c r="J191" s="43" t="s">
        <v>23</v>
      </c>
      <c r="K191" s="40">
        <f t="shared" si="4"/>
        <v>2151</v>
      </c>
      <c r="L191" s="44">
        <v>1.0</v>
      </c>
      <c r="M191" s="44">
        <v>18.0</v>
      </c>
      <c r="N191" s="42">
        <f t="shared" si="5"/>
        <v>21</v>
      </c>
      <c r="O191" s="38"/>
      <c r="P191" s="49" t="s">
        <v>73</v>
      </c>
      <c r="Q191" s="38"/>
      <c r="R191" s="45">
        <f>MIN(Rules!$E$2,(MAX(H191/N191,N191/H191)))</f>
        <v>1.428571429</v>
      </c>
      <c r="S191" s="45">
        <f>VLOOKUP(B191,Rules!A:B,2,FALSE)</f>
        <v>80</v>
      </c>
      <c r="T191" s="38"/>
      <c r="U191" s="46">
        <f>1/(10^(-(E191+(IF(P191="Y",Rules!$I$2,0))-K191)/Rules!$E$12)+1)</f>
        <v>0.711486252</v>
      </c>
      <c r="V191" s="47">
        <f t="shared" si="6"/>
        <v>33</v>
      </c>
      <c r="W191" s="47">
        <f t="shared" si="7"/>
        <v>-33</v>
      </c>
      <c r="X191" s="47"/>
      <c r="Y191" s="47"/>
      <c r="Z191" s="48"/>
      <c r="AA191" s="7">
        <f t="shared" ref="AA191:BL191" si="195">IF($D191=AA$1,$E191+$V191,(IF($J191=AA$1,$K191+$W191,AA190)))</f>
        <v>1573</v>
      </c>
      <c r="AB191" s="7">
        <f t="shared" si="195"/>
        <v>680</v>
      </c>
      <c r="AC191" s="7">
        <f t="shared" si="195"/>
        <v>1477</v>
      </c>
      <c r="AD191" s="7">
        <f t="shared" si="195"/>
        <v>177</v>
      </c>
      <c r="AE191" s="7">
        <f t="shared" si="195"/>
        <v>2139</v>
      </c>
      <c r="AF191" s="7">
        <f t="shared" si="195"/>
        <v>2104</v>
      </c>
      <c r="AG191" s="7">
        <f t="shared" si="195"/>
        <v>1117</v>
      </c>
      <c r="AH191" s="7">
        <f t="shared" si="195"/>
        <v>967</v>
      </c>
      <c r="AI191" s="7">
        <f t="shared" si="195"/>
        <v>1183</v>
      </c>
      <c r="AJ191" s="7">
        <f t="shared" si="195"/>
        <v>1844</v>
      </c>
      <c r="AK191" s="7">
        <f t="shared" si="195"/>
        <v>453</v>
      </c>
      <c r="AL191" s="7">
        <f t="shared" si="195"/>
        <v>717</v>
      </c>
      <c r="AM191" s="7">
        <f t="shared" si="195"/>
        <v>2118</v>
      </c>
      <c r="AN191" s="7">
        <f t="shared" si="195"/>
        <v>1374</v>
      </c>
      <c r="AO191" s="7">
        <f t="shared" si="195"/>
        <v>1219</v>
      </c>
      <c r="AP191" s="7">
        <f t="shared" si="195"/>
        <v>2133</v>
      </c>
      <c r="AQ191" s="7">
        <f t="shared" si="195"/>
        <v>278</v>
      </c>
      <c r="AR191" s="7">
        <f t="shared" si="195"/>
        <v>1487</v>
      </c>
      <c r="AS191" s="7">
        <f t="shared" si="195"/>
        <v>327</v>
      </c>
      <c r="AT191" s="7">
        <f t="shared" si="195"/>
        <v>2380</v>
      </c>
      <c r="AU191" s="7">
        <f t="shared" si="195"/>
        <v>928</v>
      </c>
      <c r="AV191" s="7">
        <f t="shared" si="195"/>
        <v>412</v>
      </c>
      <c r="AW191" s="7">
        <f t="shared" si="195"/>
        <v>501</v>
      </c>
      <c r="AX191" s="7">
        <f t="shared" si="195"/>
        <v>788</v>
      </c>
      <c r="AY191" s="7">
        <f t="shared" si="195"/>
        <v>1240</v>
      </c>
      <c r="AZ191" s="7">
        <f t="shared" si="195"/>
        <v>584</v>
      </c>
      <c r="BA191" s="7">
        <f t="shared" si="195"/>
        <v>0</v>
      </c>
      <c r="BB191" s="7">
        <f t="shared" si="195"/>
        <v>1510</v>
      </c>
      <c r="BC191" s="7">
        <f t="shared" si="195"/>
        <v>790</v>
      </c>
      <c r="BD191" s="7">
        <f t="shared" si="195"/>
        <v>846</v>
      </c>
      <c r="BE191" s="7">
        <f t="shared" si="195"/>
        <v>638</v>
      </c>
      <c r="BF191" s="7">
        <f t="shared" si="195"/>
        <v>2031</v>
      </c>
      <c r="BG191" s="7">
        <f t="shared" si="195"/>
        <v>885</v>
      </c>
      <c r="BH191" s="7">
        <f t="shared" si="195"/>
        <v>195</v>
      </c>
      <c r="BI191" s="7">
        <f t="shared" si="195"/>
        <v>1974</v>
      </c>
      <c r="BJ191" s="7">
        <f t="shared" si="195"/>
        <v>1529</v>
      </c>
      <c r="BK191" s="7">
        <f t="shared" si="195"/>
        <v>1855</v>
      </c>
      <c r="BL191" s="7">
        <f t="shared" si="195"/>
        <v>981</v>
      </c>
    </row>
    <row r="192" ht="13.5" customHeight="1">
      <c r="A192" s="83">
        <v>45116.0</v>
      </c>
      <c r="B192" s="37" t="s">
        <v>76</v>
      </c>
      <c r="C192" s="38"/>
      <c r="D192" s="39" t="s">
        <v>22</v>
      </c>
      <c r="E192" s="40">
        <f t="shared" si="2"/>
        <v>2133</v>
      </c>
      <c r="F192" s="41">
        <v>1.0</v>
      </c>
      <c r="G192" s="41">
        <v>25.0</v>
      </c>
      <c r="H192" s="42">
        <f t="shared" si="3"/>
        <v>28</v>
      </c>
      <c r="I192" s="38"/>
      <c r="J192" s="43" t="s">
        <v>21</v>
      </c>
      <c r="K192" s="40">
        <f t="shared" si="4"/>
        <v>2139</v>
      </c>
      <c r="L192" s="44">
        <v>1.0</v>
      </c>
      <c r="M192" s="44">
        <v>22.0</v>
      </c>
      <c r="N192" s="42">
        <f t="shared" si="5"/>
        <v>25</v>
      </c>
      <c r="O192" s="38"/>
      <c r="P192" s="49" t="s">
        <v>73</v>
      </c>
      <c r="Q192" s="38"/>
      <c r="R192" s="45">
        <f>MIN(Rules!$E$2,(MAX(H192/N192,N192/H192)))</f>
        <v>1.12</v>
      </c>
      <c r="S192" s="45">
        <f>VLOOKUP(B192,Rules!A:B,2,FALSE)</f>
        <v>80</v>
      </c>
      <c r="T192" s="38"/>
      <c r="U192" s="46">
        <f>1/(10^(-(E192+(IF(P192="Y",Rules!$I$2,0))-K192)/Rules!$E$12)+1)</f>
        <v>0.4930926842</v>
      </c>
      <c r="V192" s="47">
        <f t="shared" si="6"/>
        <v>45</v>
      </c>
      <c r="W192" s="47">
        <f t="shared" si="7"/>
        <v>-45</v>
      </c>
      <c r="X192" s="47"/>
      <c r="Y192" s="47"/>
      <c r="Z192" s="48"/>
      <c r="AA192" s="7">
        <f t="shared" ref="AA192:BL192" si="196">IF($D192=AA$1,$E192+$V192,(IF($J192=AA$1,$K192+$W192,AA191)))</f>
        <v>1573</v>
      </c>
      <c r="AB192" s="7">
        <f t="shared" si="196"/>
        <v>680</v>
      </c>
      <c r="AC192" s="7">
        <f t="shared" si="196"/>
        <v>1477</v>
      </c>
      <c r="AD192" s="7">
        <f t="shared" si="196"/>
        <v>177</v>
      </c>
      <c r="AE192" s="7">
        <f t="shared" si="196"/>
        <v>2094</v>
      </c>
      <c r="AF192" s="7">
        <f t="shared" si="196"/>
        <v>2104</v>
      </c>
      <c r="AG192" s="7">
        <f t="shared" si="196"/>
        <v>1117</v>
      </c>
      <c r="AH192" s="7">
        <f t="shared" si="196"/>
        <v>967</v>
      </c>
      <c r="AI192" s="7">
        <f t="shared" si="196"/>
        <v>1183</v>
      </c>
      <c r="AJ192" s="7">
        <f t="shared" si="196"/>
        <v>1844</v>
      </c>
      <c r="AK192" s="7">
        <f t="shared" si="196"/>
        <v>453</v>
      </c>
      <c r="AL192" s="7">
        <f t="shared" si="196"/>
        <v>717</v>
      </c>
      <c r="AM192" s="7">
        <f t="shared" si="196"/>
        <v>2118</v>
      </c>
      <c r="AN192" s="7">
        <f t="shared" si="196"/>
        <v>1374</v>
      </c>
      <c r="AO192" s="7">
        <f t="shared" si="196"/>
        <v>1219</v>
      </c>
      <c r="AP192" s="7">
        <f t="shared" si="196"/>
        <v>2178</v>
      </c>
      <c r="AQ192" s="7">
        <f t="shared" si="196"/>
        <v>278</v>
      </c>
      <c r="AR192" s="7">
        <f t="shared" si="196"/>
        <v>1487</v>
      </c>
      <c r="AS192" s="7">
        <f t="shared" si="196"/>
        <v>327</v>
      </c>
      <c r="AT192" s="7">
        <f t="shared" si="196"/>
        <v>2380</v>
      </c>
      <c r="AU192" s="7">
        <f t="shared" si="196"/>
        <v>928</v>
      </c>
      <c r="AV192" s="7">
        <f t="shared" si="196"/>
        <v>412</v>
      </c>
      <c r="AW192" s="7">
        <f t="shared" si="196"/>
        <v>501</v>
      </c>
      <c r="AX192" s="7">
        <f t="shared" si="196"/>
        <v>788</v>
      </c>
      <c r="AY192" s="7">
        <f t="shared" si="196"/>
        <v>1240</v>
      </c>
      <c r="AZ192" s="7">
        <f t="shared" si="196"/>
        <v>584</v>
      </c>
      <c r="BA192" s="7">
        <f t="shared" si="196"/>
        <v>0</v>
      </c>
      <c r="BB192" s="7">
        <f t="shared" si="196"/>
        <v>1510</v>
      </c>
      <c r="BC192" s="7">
        <f t="shared" si="196"/>
        <v>790</v>
      </c>
      <c r="BD192" s="7">
        <f t="shared" si="196"/>
        <v>846</v>
      </c>
      <c r="BE192" s="7">
        <f t="shared" si="196"/>
        <v>638</v>
      </c>
      <c r="BF192" s="7">
        <f t="shared" si="196"/>
        <v>2031</v>
      </c>
      <c r="BG192" s="7">
        <f t="shared" si="196"/>
        <v>885</v>
      </c>
      <c r="BH192" s="7">
        <f t="shared" si="196"/>
        <v>195</v>
      </c>
      <c r="BI192" s="7">
        <f t="shared" si="196"/>
        <v>1974</v>
      </c>
      <c r="BJ192" s="7">
        <f t="shared" si="196"/>
        <v>1529</v>
      </c>
      <c r="BK192" s="7">
        <f t="shared" si="196"/>
        <v>1855</v>
      </c>
      <c r="BL192" s="7">
        <f t="shared" si="196"/>
        <v>981</v>
      </c>
    </row>
    <row r="193" ht="13.5" customHeight="1">
      <c r="A193" s="83">
        <v>45137.0</v>
      </c>
      <c r="B193" s="37" t="s">
        <v>76</v>
      </c>
      <c r="C193" s="38"/>
      <c r="D193" s="39" t="s">
        <v>20</v>
      </c>
      <c r="E193" s="40">
        <f t="shared" si="2"/>
        <v>2380</v>
      </c>
      <c r="F193" s="41">
        <v>0.0</v>
      </c>
      <c r="G193" s="41">
        <v>30.0</v>
      </c>
      <c r="H193" s="42">
        <f t="shared" si="3"/>
        <v>30</v>
      </c>
      <c r="I193" s="38"/>
      <c r="J193" s="43" t="s">
        <v>22</v>
      </c>
      <c r="K193" s="40">
        <f t="shared" si="4"/>
        <v>2178</v>
      </c>
      <c r="L193" s="44">
        <v>2.0</v>
      </c>
      <c r="M193" s="44">
        <v>15.0</v>
      </c>
      <c r="N193" s="42">
        <f t="shared" si="5"/>
        <v>21</v>
      </c>
      <c r="O193" s="38"/>
      <c r="P193" s="49" t="s">
        <v>73</v>
      </c>
      <c r="Q193" s="38"/>
      <c r="R193" s="45">
        <f>MIN(Rules!$E$2,(MAX(H193/N193,N193/H193)))</f>
        <v>1.428571429</v>
      </c>
      <c r="S193" s="45">
        <f>VLOOKUP(B193,Rules!A:B,2,FALSE)</f>
        <v>80</v>
      </c>
      <c r="T193" s="38"/>
      <c r="U193" s="46">
        <f>1/(10^(-(E193+(IF(P193="Y",Rules!$I$2,0))-K193)/Rules!$E$12)+1)</f>
        <v>0.7171248618</v>
      </c>
      <c r="V193" s="47">
        <f t="shared" si="6"/>
        <v>32</v>
      </c>
      <c r="W193" s="47">
        <f t="shared" si="7"/>
        <v>-32</v>
      </c>
      <c r="X193" s="47"/>
      <c r="Y193" s="47"/>
      <c r="Z193" s="48"/>
      <c r="AA193" s="7">
        <f t="shared" ref="AA193:BL193" si="197">IF($D193=AA$1,$E193+$V193,(IF($J193=AA$1,$K193+$W193,AA192)))</f>
        <v>1573</v>
      </c>
      <c r="AB193" s="7">
        <f t="shared" si="197"/>
        <v>680</v>
      </c>
      <c r="AC193" s="7">
        <f t="shared" si="197"/>
        <v>1477</v>
      </c>
      <c r="AD193" s="7">
        <f t="shared" si="197"/>
        <v>177</v>
      </c>
      <c r="AE193" s="7">
        <f t="shared" si="197"/>
        <v>2094</v>
      </c>
      <c r="AF193" s="7">
        <f t="shared" si="197"/>
        <v>2104</v>
      </c>
      <c r="AG193" s="7">
        <f t="shared" si="197"/>
        <v>1117</v>
      </c>
      <c r="AH193" s="7">
        <f t="shared" si="197"/>
        <v>967</v>
      </c>
      <c r="AI193" s="7">
        <f t="shared" si="197"/>
        <v>1183</v>
      </c>
      <c r="AJ193" s="7">
        <f t="shared" si="197"/>
        <v>1844</v>
      </c>
      <c r="AK193" s="7">
        <f t="shared" si="197"/>
        <v>453</v>
      </c>
      <c r="AL193" s="7">
        <f t="shared" si="197"/>
        <v>717</v>
      </c>
      <c r="AM193" s="7">
        <f t="shared" si="197"/>
        <v>2118</v>
      </c>
      <c r="AN193" s="7">
        <f t="shared" si="197"/>
        <v>1374</v>
      </c>
      <c r="AO193" s="7">
        <f t="shared" si="197"/>
        <v>1219</v>
      </c>
      <c r="AP193" s="7">
        <f t="shared" si="197"/>
        <v>2146</v>
      </c>
      <c r="AQ193" s="7">
        <f t="shared" si="197"/>
        <v>278</v>
      </c>
      <c r="AR193" s="7">
        <f t="shared" si="197"/>
        <v>1487</v>
      </c>
      <c r="AS193" s="7">
        <f t="shared" si="197"/>
        <v>327</v>
      </c>
      <c r="AT193" s="7">
        <f t="shared" si="197"/>
        <v>2412</v>
      </c>
      <c r="AU193" s="7">
        <f t="shared" si="197"/>
        <v>928</v>
      </c>
      <c r="AV193" s="7">
        <f t="shared" si="197"/>
        <v>412</v>
      </c>
      <c r="AW193" s="7">
        <f t="shared" si="197"/>
        <v>501</v>
      </c>
      <c r="AX193" s="7">
        <f t="shared" si="197"/>
        <v>788</v>
      </c>
      <c r="AY193" s="7">
        <f t="shared" si="197"/>
        <v>1240</v>
      </c>
      <c r="AZ193" s="7">
        <f t="shared" si="197"/>
        <v>584</v>
      </c>
      <c r="BA193" s="7">
        <f t="shared" si="197"/>
        <v>0</v>
      </c>
      <c r="BB193" s="7">
        <f t="shared" si="197"/>
        <v>1510</v>
      </c>
      <c r="BC193" s="7">
        <f t="shared" si="197"/>
        <v>790</v>
      </c>
      <c r="BD193" s="7">
        <f t="shared" si="197"/>
        <v>846</v>
      </c>
      <c r="BE193" s="7">
        <f t="shared" si="197"/>
        <v>638</v>
      </c>
      <c r="BF193" s="7">
        <f t="shared" si="197"/>
        <v>2031</v>
      </c>
      <c r="BG193" s="7">
        <f t="shared" si="197"/>
        <v>885</v>
      </c>
      <c r="BH193" s="7">
        <f t="shared" si="197"/>
        <v>195</v>
      </c>
      <c r="BI193" s="7">
        <f t="shared" si="197"/>
        <v>1974</v>
      </c>
      <c r="BJ193" s="7">
        <f t="shared" si="197"/>
        <v>1529</v>
      </c>
      <c r="BK193" s="7">
        <f t="shared" si="197"/>
        <v>1855</v>
      </c>
      <c r="BL193" s="7">
        <f t="shared" si="197"/>
        <v>981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75"/>
  <cols>
    <col customWidth="1" min="1" max="1" width="11.14"/>
    <col customWidth="1" min="2" max="2" width="8.43"/>
    <col customWidth="1" min="3" max="3" width="3.86"/>
    <col customWidth="1" min="4" max="4" width="11.86"/>
    <col customWidth="1" min="5" max="5" width="7.71"/>
    <col customWidth="1" min="6" max="6" width="2.29"/>
    <col customWidth="1" min="7" max="7" width="3.0"/>
    <col customWidth="1" min="8" max="8" width="3.29"/>
    <col customWidth="1" min="9" max="9" width="3.0"/>
    <col customWidth="1" min="10" max="10" width="11.86"/>
    <col customWidth="1" min="11" max="11" width="7.71"/>
    <col customWidth="1" min="12" max="12" width="2.29"/>
    <col customWidth="1" min="13" max="13" width="3.0"/>
    <col customWidth="1" min="14" max="14" width="3.43"/>
    <col customWidth="1" min="15" max="17" width="5.0"/>
    <col customWidth="1" min="18" max="18" width="8.14"/>
    <col customWidth="1" min="19" max="19" width="7.71"/>
    <col customWidth="1" min="20" max="20" width="2.43"/>
    <col customWidth="1" min="21" max="21" width="11.43"/>
    <col customWidth="1" min="22" max="23" width="10.43"/>
    <col customWidth="1" min="24" max="25" width="3.71"/>
    <col customWidth="1" min="26" max="26" width="10.43"/>
    <col customWidth="1" min="27" max="64" width="8.86"/>
  </cols>
  <sheetData>
    <row r="1" ht="13.5" customHeight="1">
      <c r="A1" s="85" t="s">
        <v>55</v>
      </c>
      <c r="B1" s="20" t="s">
        <v>56</v>
      </c>
      <c r="C1" s="20"/>
      <c r="D1" s="21" t="s">
        <v>57</v>
      </c>
      <c r="E1" s="22" t="s">
        <v>58</v>
      </c>
      <c r="F1" s="23" t="s">
        <v>59</v>
      </c>
      <c r="G1" s="23" t="s">
        <v>60</v>
      </c>
      <c r="H1" s="23" t="s">
        <v>61</v>
      </c>
      <c r="I1" s="20"/>
      <c r="J1" s="24" t="s">
        <v>62</v>
      </c>
      <c r="K1" s="22" t="s">
        <v>58</v>
      </c>
      <c r="L1" s="23" t="s">
        <v>59</v>
      </c>
      <c r="M1" s="23" t="s">
        <v>60</v>
      </c>
      <c r="N1" s="23" t="s">
        <v>61</v>
      </c>
      <c r="O1" s="20"/>
      <c r="P1" s="20" t="s">
        <v>63</v>
      </c>
      <c r="Q1" s="20"/>
      <c r="R1" s="20" t="s">
        <v>64</v>
      </c>
      <c r="S1" s="20" t="s">
        <v>65</v>
      </c>
      <c r="T1" s="20"/>
      <c r="U1" s="25" t="s">
        <v>66</v>
      </c>
      <c r="V1" s="20" t="s">
        <v>67</v>
      </c>
      <c r="W1" s="20" t="s">
        <v>68</v>
      </c>
      <c r="X1" s="20"/>
      <c r="Y1" s="20"/>
      <c r="Z1" s="26"/>
      <c r="AA1" s="20" t="s">
        <v>30</v>
      </c>
      <c r="AB1" s="20" t="s">
        <v>43</v>
      </c>
      <c r="AC1" s="20" t="s">
        <v>28</v>
      </c>
      <c r="AD1" s="20" t="s">
        <v>49</v>
      </c>
      <c r="AE1" s="20" t="s">
        <v>21</v>
      </c>
      <c r="AF1" s="20" t="s">
        <v>19</v>
      </c>
      <c r="AG1" s="20" t="s">
        <v>35</v>
      </c>
      <c r="AH1" s="20" t="s">
        <v>37</v>
      </c>
      <c r="AI1" s="20" t="s">
        <v>33</v>
      </c>
      <c r="AJ1" s="20" t="s">
        <v>26</v>
      </c>
      <c r="AK1" s="20" t="s">
        <v>48</v>
      </c>
      <c r="AL1" s="3" t="s">
        <v>45</v>
      </c>
      <c r="AM1" s="20" t="s">
        <v>23</v>
      </c>
      <c r="AN1" s="20" t="s">
        <v>34</v>
      </c>
      <c r="AO1" s="20" t="s">
        <v>29</v>
      </c>
      <c r="AP1" s="20" t="s">
        <v>22</v>
      </c>
      <c r="AQ1" s="3" t="s">
        <v>54</v>
      </c>
      <c r="AR1" s="20" t="s">
        <v>31</v>
      </c>
      <c r="AS1" s="20" t="s">
        <v>52</v>
      </c>
      <c r="AT1" s="20" t="s">
        <v>20</v>
      </c>
      <c r="AU1" s="20" t="s">
        <v>36</v>
      </c>
      <c r="AV1" s="20" t="s">
        <v>50</v>
      </c>
      <c r="AW1" s="20" t="s">
        <v>47</v>
      </c>
      <c r="AX1" s="20" t="s">
        <v>39</v>
      </c>
      <c r="AY1" s="20" t="s">
        <v>38</v>
      </c>
      <c r="AZ1" s="20" t="s">
        <v>51</v>
      </c>
      <c r="BA1" s="20" t="s">
        <v>69</v>
      </c>
      <c r="BB1" s="20" t="s">
        <v>27</v>
      </c>
      <c r="BC1" s="20" t="s">
        <v>41</v>
      </c>
      <c r="BD1" s="20" t="s">
        <v>44</v>
      </c>
      <c r="BE1" s="20" t="s">
        <v>46</v>
      </c>
      <c r="BF1" s="20" t="s">
        <v>18</v>
      </c>
      <c r="BG1" s="20" t="s">
        <v>42</v>
      </c>
      <c r="BH1" s="20" t="s">
        <v>53</v>
      </c>
      <c r="BI1" s="20" t="s">
        <v>25</v>
      </c>
      <c r="BJ1" s="20" t="s">
        <v>32</v>
      </c>
      <c r="BK1" s="20" t="s">
        <v>24</v>
      </c>
      <c r="BL1" s="20" t="s">
        <v>40</v>
      </c>
    </row>
    <row r="2" ht="13.5" customHeight="1">
      <c r="A2" s="86"/>
      <c r="B2" s="28"/>
      <c r="C2" s="28"/>
      <c r="D2" s="29"/>
      <c r="E2" s="30"/>
      <c r="F2" s="31"/>
      <c r="G2" s="31"/>
      <c r="H2" s="31"/>
      <c r="I2" s="28"/>
      <c r="J2" s="32"/>
      <c r="K2" s="30"/>
      <c r="L2" s="31"/>
      <c r="M2" s="31"/>
      <c r="N2" s="31"/>
      <c r="O2" s="28"/>
      <c r="P2" s="28"/>
      <c r="Q2" s="28"/>
      <c r="R2" s="28"/>
      <c r="S2" s="28"/>
      <c r="T2" s="28"/>
      <c r="U2" s="33"/>
      <c r="V2" s="28"/>
      <c r="W2" s="28"/>
      <c r="X2" s="28"/>
      <c r="Y2" s="28"/>
      <c r="Z2" s="34" t="s">
        <v>70</v>
      </c>
      <c r="AA2" s="35">
        <f>LOOKUP(9.999E+307,'2021'!AA:AA)</f>
        <v>1523</v>
      </c>
      <c r="AB2" s="35">
        <f>LOOKUP(9.999E+307,'2021'!AB:AB)</f>
        <v>829</v>
      </c>
      <c r="AC2" s="35">
        <f>LOOKUP(9.999E+307,'2021'!AC:AC)</f>
        <v>1414</v>
      </c>
      <c r="AD2" s="35">
        <f>LOOKUP(9.999E+307,'2021'!AD:AD)</f>
        <v>134</v>
      </c>
      <c r="AE2" s="35">
        <f>LOOKUP(9.999E+307,'2021'!AE:AE)</f>
        <v>1984</v>
      </c>
      <c r="AF2" s="35">
        <f>LOOKUP(9.999E+307,'2021'!AF:AF)</f>
        <v>1985</v>
      </c>
      <c r="AG2" s="35">
        <f>LOOKUP(9.999E+307,'2021'!AG:AG)</f>
        <v>1053</v>
      </c>
      <c r="AH2" s="35">
        <f>LOOKUP(9.999E+307,'2021'!AH:AH)</f>
        <v>949</v>
      </c>
      <c r="AI2" s="35">
        <f>LOOKUP(9.999E+307,'2021'!AI:AI)</f>
        <v>1337</v>
      </c>
      <c r="AJ2" s="35">
        <f>LOOKUP(9.999E+307,'2021'!AJ:AJ)</f>
        <v>1752</v>
      </c>
      <c r="AK2" s="35">
        <f>LOOKUP(9.999E+307,'2021'!AK:AK)</f>
        <v>203</v>
      </c>
      <c r="AL2" s="35">
        <f>LOOKUP(9.999E+307,'2021'!AL:AL)</f>
        <v>717</v>
      </c>
      <c r="AM2" s="35">
        <f>LOOKUP(9.999E+307,'2021'!AM:AM)</f>
        <v>2076</v>
      </c>
      <c r="AN2" s="35">
        <f>LOOKUP(9.999E+307,'2021'!AN:AN)</f>
        <v>1386</v>
      </c>
      <c r="AO2" s="35">
        <f>LOOKUP(9.999E+307,'2021'!AO:AO)</f>
        <v>1158</v>
      </c>
      <c r="AP2" s="35">
        <f>LOOKUP(9.999E+307,'2021'!AP:AP)</f>
        <v>2048</v>
      </c>
      <c r="AQ2" s="35">
        <f>LOOKUP(9.999E+307,'2021'!AQ:AQ)</f>
        <v>424</v>
      </c>
      <c r="AR2" s="35">
        <f>LOOKUP(9.999E+307,'2021'!AR:AR)</f>
        <v>1550</v>
      </c>
      <c r="AS2" s="35">
        <f>LOOKUP(9.999E+307,'2021'!AS:AS)</f>
        <v>229</v>
      </c>
      <c r="AT2" s="35">
        <f>LOOKUP(9.999E+307,'2021'!AT:AT)</f>
        <v>2371</v>
      </c>
      <c r="AU2" s="35">
        <f>LOOKUP(9.999E+307,'2021'!AU:AU)</f>
        <v>904</v>
      </c>
      <c r="AV2" s="35">
        <f>LOOKUP(9.999E+307,'2021'!AV:AV)</f>
        <v>482</v>
      </c>
      <c r="AW2" s="35">
        <f>LOOKUP(9.999E+307,'2021'!AW:AW)</f>
        <v>428</v>
      </c>
      <c r="AX2" s="35">
        <f>LOOKUP(9.999E+307,'2021'!AX:AX)</f>
        <v>1018</v>
      </c>
      <c r="AY2" s="35">
        <f>LOOKUP(9.999E+307,'2021'!AY:AY)</f>
        <v>1207</v>
      </c>
      <c r="AZ2" s="35">
        <f>LOOKUP(9.999E+307,'2021'!AZ:AZ)</f>
        <v>438</v>
      </c>
      <c r="BA2" s="35">
        <f>LOOKUP(9.999E+307,'2021'!BA:BA)</f>
        <v>0</v>
      </c>
      <c r="BB2" s="35">
        <f>LOOKUP(9.999E+307,'2021'!BB:BB)</f>
        <v>1542</v>
      </c>
      <c r="BC2" s="35">
        <f>LOOKUP(9.999E+307,'2021'!BC:BC)</f>
        <v>770</v>
      </c>
      <c r="BD2" s="35">
        <f>LOOKUP(9.999E+307,'2021'!BD:BD)</f>
        <v>843</v>
      </c>
      <c r="BE2" s="35">
        <f>LOOKUP(9.999E+307,'2021'!BE:BE)</f>
        <v>638</v>
      </c>
      <c r="BF2" s="35">
        <f>LOOKUP(9.999E+307,'2021'!BF:BF)</f>
        <v>2116</v>
      </c>
      <c r="BG2" s="35">
        <f>LOOKUP(9.999E+307,'2021'!BG:BG)</f>
        <v>771</v>
      </c>
      <c r="BH2" s="35">
        <f>LOOKUP(9.999E+307,'2021'!BH:BH)</f>
        <v>712</v>
      </c>
      <c r="BI2" s="35">
        <f>LOOKUP(9.999E+307,'2021'!BI:BI)</f>
        <v>2018</v>
      </c>
      <c r="BJ2" s="35">
        <f>LOOKUP(9.999E+307,'2021'!BJ:BJ)</f>
        <v>1468</v>
      </c>
      <c r="BK2" s="35">
        <f>LOOKUP(9.999E+307,'2021'!BK:BK)</f>
        <v>1904</v>
      </c>
      <c r="BL2" s="35">
        <f>LOOKUP(9.999E+307,'2021'!BL:BL)</f>
        <v>1053</v>
      </c>
    </row>
    <row r="3" ht="13.5" customHeight="1">
      <c r="A3" s="83">
        <v>44597.0</v>
      </c>
      <c r="B3" s="84" t="s">
        <v>71</v>
      </c>
      <c r="C3" s="38"/>
      <c r="D3" s="39" t="s">
        <v>19</v>
      </c>
      <c r="E3" s="40">
        <f t="shared" ref="E3:E198" si="2">HLOOKUP(D3,AA$1:CB$10080,ROW()-1,FALSE)</f>
        <v>1985</v>
      </c>
      <c r="F3" s="41">
        <v>2.0</v>
      </c>
      <c r="G3" s="41">
        <v>30.0</v>
      </c>
      <c r="H3" s="42">
        <f t="shared" ref="H3:H198" si="3">F3*3+G3</f>
        <v>36</v>
      </c>
      <c r="I3" s="38"/>
      <c r="J3" s="43" t="s">
        <v>21</v>
      </c>
      <c r="K3" s="40">
        <f t="shared" ref="K3:K198" si="4">HLOOKUP(J3,AA$1:CB$10080,ROW()-1,FALSE)</f>
        <v>1984</v>
      </c>
      <c r="L3" s="44">
        <v>2.0</v>
      </c>
      <c r="M3" s="44">
        <v>21.0</v>
      </c>
      <c r="N3" s="42">
        <f t="shared" ref="N3:N107" si="5">L3*3+M3</f>
        <v>27</v>
      </c>
      <c r="O3" s="38"/>
      <c r="P3" s="45" t="s">
        <v>72</v>
      </c>
      <c r="Q3" s="38"/>
      <c r="R3" s="45">
        <f>MIN(Rules!$E$2,(MAX(H3/N3,N3/H3)))</f>
        <v>1.333333333</v>
      </c>
      <c r="S3" s="45">
        <f>VLOOKUP(B3,Rules!A:B,2,FALSE)</f>
        <v>40</v>
      </c>
      <c r="T3" s="38"/>
      <c r="U3" s="46">
        <f>1/(10^(-(E3+(IF(P3="Y",Rules!$I$2,0))-K3)/Rules!$E$12)+1)</f>
        <v>0.667162819</v>
      </c>
      <c r="V3" s="47">
        <f t="shared" ref="V3:V198" si="6">ROUND(IF(H3&gt;N3,(S3*R3*(1-U3)),IF(H3&lt;N3,(S3*R3*(0-U3)),S3*R3*(0.5-U3))),0)</f>
        <v>18</v>
      </c>
      <c r="W3" s="47">
        <f t="shared" ref="W3:W198" si="7">-1*V3</f>
        <v>-18</v>
      </c>
      <c r="X3" s="47"/>
      <c r="Y3" s="47"/>
      <c r="Z3" s="48"/>
      <c r="AA3" s="7">
        <f t="shared" ref="AA3:BL3" si="1">IF($D3=AA$1,$E3+$V3,(IF($J3=AA$1,$K3+$W3,AA2)))</f>
        <v>1523</v>
      </c>
      <c r="AB3" s="7">
        <f t="shared" si="1"/>
        <v>829</v>
      </c>
      <c r="AC3" s="7">
        <f t="shared" si="1"/>
        <v>1414</v>
      </c>
      <c r="AD3" s="7">
        <f t="shared" si="1"/>
        <v>134</v>
      </c>
      <c r="AE3" s="7">
        <f t="shared" si="1"/>
        <v>1966</v>
      </c>
      <c r="AF3" s="7">
        <f t="shared" si="1"/>
        <v>2003</v>
      </c>
      <c r="AG3" s="7">
        <f t="shared" si="1"/>
        <v>1053</v>
      </c>
      <c r="AH3" s="7">
        <f t="shared" si="1"/>
        <v>949</v>
      </c>
      <c r="AI3" s="7">
        <f t="shared" si="1"/>
        <v>1337</v>
      </c>
      <c r="AJ3" s="7">
        <f t="shared" si="1"/>
        <v>1752</v>
      </c>
      <c r="AK3" s="7">
        <f t="shared" si="1"/>
        <v>203</v>
      </c>
      <c r="AL3" s="7">
        <f t="shared" si="1"/>
        <v>717</v>
      </c>
      <c r="AM3" s="7">
        <f t="shared" si="1"/>
        <v>2076</v>
      </c>
      <c r="AN3" s="7">
        <f t="shared" si="1"/>
        <v>1386</v>
      </c>
      <c r="AO3" s="7">
        <f t="shared" si="1"/>
        <v>1158</v>
      </c>
      <c r="AP3" s="7">
        <f t="shared" si="1"/>
        <v>2048</v>
      </c>
      <c r="AQ3" s="7">
        <f t="shared" si="1"/>
        <v>424</v>
      </c>
      <c r="AR3" s="7">
        <f t="shared" si="1"/>
        <v>1550</v>
      </c>
      <c r="AS3" s="7">
        <f t="shared" si="1"/>
        <v>229</v>
      </c>
      <c r="AT3" s="7">
        <f t="shared" si="1"/>
        <v>2371</v>
      </c>
      <c r="AU3" s="7">
        <f t="shared" si="1"/>
        <v>904</v>
      </c>
      <c r="AV3" s="7">
        <f t="shared" si="1"/>
        <v>482</v>
      </c>
      <c r="AW3" s="7">
        <f t="shared" si="1"/>
        <v>428</v>
      </c>
      <c r="AX3" s="7">
        <f t="shared" si="1"/>
        <v>1018</v>
      </c>
      <c r="AY3" s="7">
        <f t="shared" si="1"/>
        <v>1207</v>
      </c>
      <c r="AZ3" s="7">
        <f t="shared" si="1"/>
        <v>438</v>
      </c>
      <c r="BA3" s="7">
        <f t="shared" si="1"/>
        <v>0</v>
      </c>
      <c r="BB3" s="7">
        <f t="shared" si="1"/>
        <v>1542</v>
      </c>
      <c r="BC3" s="7">
        <f t="shared" si="1"/>
        <v>770</v>
      </c>
      <c r="BD3" s="7">
        <f t="shared" si="1"/>
        <v>843</v>
      </c>
      <c r="BE3" s="7">
        <f t="shared" si="1"/>
        <v>638</v>
      </c>
      <c r="BF3" s="7">
        <f t="shared" si="1"/>
        <v>2116</v>
      </c>
      <c r="BG3" s="7">
        <f t="shared" si="1"/>
        <v>771</v>
      </c>
      <c r="BH3" s="7">
        <f t="shared" si="1"/>
        <v>712</v>
      </c>
      <c r="BI3" s="7">
        <f t="shared" si="1"/>
        <v>2018</v>
      </c>
      <c r="BJ3" s="7">
        <f t="shared" si="1"/>
        <v>1468</v>
      </c>
      <c r="BK3" s="7">
        <f t="shared" si="1"/>
        <v>1904</v>
      </c>
      <c r="BL3" s="7">
        <f t="shared" si="1"/>
        <v>1053</v>
      </c>
    </row>
    <row r="4" ht="13.5" customHeight="1">
      <c r="A4" s="83">
        <v>44597.0</v>
      </c>
      <c r="B4" s="84" t="s">
        <v>71</v>
      </c>
      <c r="C4" s="38"/>
      <c r="D4" s="39" t="s">
        <v>31</v>
      </c>
      <c r="E4" s="40">
        <f t="shared" si="2"/>
        <v>1550</v>
      </c>
      <c r="F4" s="41">
        <v>1.0</v>
      </c>
      <c r="G4" s="41">
        <v>14.0</v>
      </c>
      <c r="H4" s="42">
        <f t="shared" si="3"/>
        <v>17</v>
      </c>
      <c r="I4" s="38"/>
      <c r="J4" s="43" t="s">
        <v>18</v>
      </c>
      <c r="K4" s="40">
        <f t="shared" si="4"/>
        <v>2116</v>
      </c>
      <c r="L4" s="44">
        <v>0.0</v>
      </c>
      <c r="M4" s="44">
        <v>21.0</v>
      </c>
      <c r="N4" s="42">
        <f t="shared" si="5"/>
        <v>21</v>
      </c>
      <c r="O4" s="38"/>
      <c r="P4" s="45" t="s">
        <v>72</v>
      </c>
      <c r="Q4" s="38"/>
      <c r="R4" s="45">
        <f>MIN(Rules!$E$2,(MAX(H4/N4,N4/H4)))</f>
        <v>1.235294118</v>
      </c>
      <c r="S4" s="45">
        <f>VLOOKUP(B4,Rules!A:B,2,FALSE)</f>
        <v>40</v>
      </c>
      <c r="T4" s="38"/>
      <c r="U4" s="46">
        <f>1/(10^(-(E4+(IF(P4="Y",Rules!$I$2,0))-K4)/Rules!$E$12)+1)</f>
        <v>0.1283361573</v>
      </c>
      <c r="V4" s="47">
        <f t="shared" si="6"/>
        <v>-6</v>
      </c>
      <c r="W4" s="47">
        <f t="shared" si="7"/>
        <v>6</v>
      </c>
      <c r="X4" s="47"/>
      <c r="Y4" s="47"/>
      <c r="Z4" s="48"/>
      <c r="AA4" s="7">
        <f t="shared" ref="AA4:BL4" si="8">IF($D4=AA$1,$E4+$V4,(IF($J4=AA$1,$K4+$W4,AA3)))</f>
        <v>1523</v>
      </c>
      <c r="AB4" s="7">
        <f t="shared" si="8"/>
        <v>829</v>
      </c>
      <c r="AC4" s="7">
        <f t="shared" si="8"/>
        <v>1414</v>
      </c>
      <c r="AD4" s="7">
        <f t="shared" si="8"/>
        <v>134</v>
      </c>
      <c r="AE4" s="7">
        <f t="shared" si="8"/>
        <v>1966</v>
      </c>
      <c r="AF4" s="7">
        <f t="shared" si="8"/>
        <v>2003</v>
      </c>
      <c r="AG4" s="7">
        <f t="shared" si="8"/>
        <v>1053</v>
      </c>
      <c r="AH4" s="7">
        <f t="shared" si="8"/>
        <v>949</v>
      </c>
      <c r="AI4" s="7">
        <f t="shared" si="8"/>
        <v>1337</v>
      </c>
      <c r="AJ4" s="7">
        <f t="shared" si="8"/>
        <v>1752</v>
      </c>
      <c r="AK4" s="7">
        <f t="shared" si="8"/>
        <v>203</v>
      </c>
      <c r="AL4" s="7">
        <f t="shared" si="8"/>
        <v>717</v>
      </c>
      <c r="AM4" s="7">
        <f t="shared" si="8"/>
        <v>2076</v>
      </c>
      <c r="AN4" s="7">
        <f t="shared" si="8"/>
        <v>1386</v>
      </c>
      <c r="AO4" s="7">
        <f t="shared" si="8"/>
        <v>1158</v>
      </c>
      <c r="AP4" s="7">
        <f t="shared" si="8"/>
        <v>2048</v>
      </c>
      <c r="AQ4" s="7">
        <f t="shared" si="8"/>
        <v>424</v>
      </c>
      <c r="AR4" s="7">
        <f t="shared" si="8"/>
        <v>1544</v>
      </c>
      <c r="AS4" s="7">
        <f t="shared" si="8"/>
        <v>229</v>
      </c>
      <c r="AT4" s="7">
        <f t="shared" si="8"/>
        <v>2371</v>
      </c>
      <c r="AU4" s="7">
        <f t="shared" si="8"/>
        <v>904</v>
      </c>
      <c r="AV4" s="7">
        <f t="shared" si="8"/>
        <v>482</v>
      </c>
      <c r="AW4" s="7">
        <f t="shared" si="8"/>
        <v>428</v>
      </c>
      <c r="AX4" s="7">
        <f t="shared" si="8"/>
        <v>1018</v>
      </c>
      <c r="AY4" s="7">
        <f t="shared" si="8"/>
        <v>1207</v>
      </c>
      <c r="AZ4" s="7">
        <f t="shared" si="8"/>
        <v>438</v>
      </c>
      <c r="BA4" s="7">
        <f t="shared" si="8"/>
        <v>0</v>
      </c>
      <c r="BB4" s="7">
        <f t="shared" si="8"/>
        <v>1542</v>
      </c>
      <c r="BC4" s="7">
        <f t="shared" si="8"/>
        <v>770</v>
      </c>
      <c r="BD4" s="7">
        <f t="shared" si="8"/>
        <v>843</v>
      </c>
      <c r="BE4" s="7">
        <f t="shared" si="8"/>
        <v>638</v>
      </c>
      <c r="BF4" s="7">
        <f t="shared" si="8"/>
        <v>2122</v>
      </c>
      <c r="BG4" s="7">
        <f t="shared" si="8"/>
        <v>771</v>
      </c>
      <c r="BH4" s="7">
        <f t="shared" si="8"/>
        <v>712</v>
      </c>
      <c r="BI4" s="7">
        <f t="shared" si="8"/>
        <v>2018</v>
      </c>
      <c r="BJ4" s="7">
        <f t="shared" si="8"/>
        <v>1468</v>
      </c>
      <c r="BK4" s="7">
        <f t="shared" si="8"/>
        <v>1904</v>
      </c>
      <c r="BL4" s="7">
        <f t="shared" si="8"/>
        <v>1053</v>
      </c>
    </row>
    <row r="5" ht="13.5" customHeight="1">
      <c r="A5" s="83">
        <v>44597.0</v>
      </c>
      <c r="B5" s="84" t="s">
        <v>71</v>
      </c>
      <c r="C5" s="38"/>
      <c r="D5" s="39" t="s">
        <v>35</v>
      </c>
      <c r="E5" s="40">
        <f t="shared" si="2"/>
        <v>1053</v>
      </c>
      <c r="F5" s="41">
        <v>2.0</v>
      </c>
      <c r="G5" s="41">
        <v>14.0</v>
      </c>
      <c r="H5" s="42">
        <f t="shared" si="3"/>
        <v>20</v>
      </c>
      <c r="I5" s="38"/>
      <c r="J5" s="43" t="s">
        <v>44</v>
      </c>
      <c r="K5" s="40">
        <f t="shared" si="4"/>
        <v>843</v>
      </c>
      <c r="L5" s="44">
        <v>1.0</v>
      </c>
      <c r="M5" s="44">
        <v>14.0</v>
      </c>
      <c r="N5" s="42">
        <f t="shared" si="5"/>
        <v>17</v>
      </c>
      <c r="O5" s="38"/>
      <c r="P5" s="45" t="s">
        <v>72</v>
      </c>
      <c r="Q5" s="38"/>
      <c r="R5" s="45">
        <f>MIN(Rules!$E$2,(MAX(H5/N5,N5/H5)))</f>
        <v>1.176470588</v>
      </c>
      <c r="S5" s="45">
        <f>VLOOKUP(B5,Rules!A:B,2,FALSE)</f>
        <v>40</v>
      </c>
      <c r="T5" s="38"/>
      <c r="U5" s="46">
        <f>1/(10^(-(E5+(IF(P5="Y",Rules!$I$2,0))-K5)/Rules!$E$12)+1)</f>
        <v>0.8399506946</v>
      </c>
      <c r="V5" s="47">
        <f t="shared" si="6"/>
        <v>8</v>
      </c>
      <c r="W5" s="47">
        <f t="shared" si="7"/>
        <v>-8</v>
      </c>
      <c r="X5" s="47"/>
      <c r="Y5" s="47"/>
      <c r="Z5" s="48"/>
      <c r="AA5" s="7">
        <f t="shared" ref="AA5:BL5" si="9">IF($D5=AA$1,$E5+$V5,(IF($J5=AA$1,$K5+$W5,AA4)))</f>
        <v>1523</v>
      </c>
      <c r="AB5" s="7">
        <f t="shared" si="9"/>
        <v>829</v>
      </c>
      <c r="AC5" s="7">
        <f t="shared" si="9"/>
        <v>1414</v>
      </c>
      <c r="AD5" s="7">
        <f t="shared" si="9"/>
        <v>134</v>
      </c>
      <c r="AE5" s="7">
        <f t="shared" si="9"/>
        <v>1966</v>
      </c>
      <c r="AF5" s="7">
        <f t="shared" si="9"/>
        <v>2003</v>
      </c>
      <c r="AG5" s="7">
        <f t="shared" si="9"/>
        <v>1061</v>
      </c>
      <c r="AH5" s="7">
        <f t="shared" si="9"/>
        <v>949</v>
      </c>
      <c r="AI5" s="7">
        <f t="shared" si="9"/>
        <v>1337</v>
      </c>
      <c r="AJ5" s="7">
        <f t="shared" si="9"/>
        <v>1752</v>
      </c>
      <c r="AK5" s="7">
        <f t="shared" si="9"/>
        <v>203</v>
      </c>
      <c r="AL5" s="7">
        <f t="shared" si="9"/>
        <v>717</v>
      </c>
      <c r="AM5" s="7">
        <f t="shared" si="9"/>
        <v>2076</v>
      </c>
      <c r="AN5" s="7">
        <f t="shared" si="9"/>
        <v>1386</v>
      </c>
      <c r="AO5" s="7">
        <f t="shared" si="9"/>
        <v>1158</v>
      </c>
      <c r="AP5" s="7">
        <f t="shared" si="9"/>
        <v>2048</v>
      </c>
      <c r="AQ5" s="7">
        <f t="shared" si="9"/>
        <v>424</v>
      </c>
      <c r="AR5" s="7">
        <f t="shared" si="9"/>
        <v>1544</v>
      </c>
      <c r="AS5" s="7">
        <f t="shared" si="9"/>
        <v>229</v>
      </c>
      <c r="AT5" s="7">
        <f t="shared" si="9"/>
        <v>2371</v>
      </c>
      <c r="AU5" s="7">
        <f t="shared" si="9"/>
        <v>904</v>
      </c>
      <c r="AV5" s="7">
        <f t="shared" si="9"/>
        <v>482</v>
      </c>
      <c r="AW5" s="7">
        <f t="shared" si="9"/>
        <v>428</v>
      </c>
      <c r="AX5" s="7">
        <f t="shared" si="9"/>
        <v>1018</v>
      </c>
      <c r="AY5" s="7">
        <f t="shared" si="9"/>
        <v>1207</v>
      </c>
      <c r="AZ5" s="7">
        <f t="shared" si="9"/>
        <v>438</v>
      </c>
      <c r="BA5" s="7">
        <f t="shared" si="9"/>
        <v>0</v>
      </c>
      <c r="BB5" s="7">
        <f t="shared" si="9"/>
        <v>1542</v>
      </c>
      <c r="BC5" s="7">
        <f t="shared" si="9"/>
        <v>770</v>
      </c>
      <c r="BD5" s="7">
        <f t="shared" si="9"/>
        <v>835</v>
      </c>
      <c r="BE5" s="7">
        <f t="shared" si="9"/>
        <v>638</v>
      </c>
      <c r="BF5" s="7">
        <f t="shared" si="9"/>
        <v>2122</v>
      </c>
      <c r="BG5" s="7">
        <f t="shared" si="9"/>
        <v>771</v>
      </c>
      <c r="BH5" s="7">
        <f t="shared" si="9"/>
        <v>712</v>
      </c>
      <c r="BI5" s="7">
        <f t="shared" si="9"/>
        <v>2018</v>
      </c>
      <c r="BJ5" s="7">
        <f t="shared" si="9"/>
        <v>1468</v>
      </c>
      <c r="BK5" s="7">
        <f t="shared" si="9"/>
        <v>1904</v>
      </c>
      <c r="BL5" s="7">
        <f t="shared" si="9"/>
        <v>1053</v>
      </c>
    </row>
    <row r="6" ht="13.5" customHeight="1">
      <c r="A6" s="83">
        <v>44597.0</v>
      </c>
      <c r="B6" s="84" t="s">
        <v>71</v>
      </c>
      <c r="C6" s="38"/>
      <c r="D6" s="39" t="s">
        <v>43</v>
      </c>
      <c r="E6" s="40">
        <f t="shared" si="2"/>
        <v>829</v>
      </c>
      <c r="F6" s="41">
        <v>2.0</v>
      </c>
      <c r="G6" s="41">
        <v>16.0</v>
      </c>
      <c r="H6" s="42">
        <f t="shared" si="3"/>
        <v>22</v>
      </c>
      <c r="I6" s="38"/>
      <c r="J6" s="43" t="s">
        <v>47</v>
      </c>
      <c r="K6" s="40">
        <f t="shared" si="4"/>
        <v>428</v>
      </c>
      <c r="L6" s="44">
        <v>3.0</v>
      </c>
      <c r="M6" s="44">
        <v>12.0</v>
      </c>
      <c r="N6" s="42">
        <f t="shared" si="5"/>
        <v>21</v>
      </c>
      <c r="O6" s="38"/>
      <c r="P6" s="45" t="s">
        <v>72</v>
      </c>
      <c r="Q6" s="38"/>
      <c r="R6" s="45">
        <f>MIN(Rules!$E$2,(MAX(H6/N6,N6/H6)))</f>
        <v>1.047619048</v>
      </c>
      <c r="S6" s="45">
        <f>VLOOKUP(B6,Rules!A:B,2,FALSE)</f>
        <v>40</v>
      </c>
      <c r="T6" s="38"/>
      <c r="U6" s="46">
        <f>1/(10^(-(E6+(IF(P6="Y",Rules!$I$2,0))-K6)/Rules!$E$12)+1)</f>
        <v>0.9267257737</v>
      </c>
      <c r="V6" s="47">
        <f t="shared" si="6"/>
        <v>3</v>
      </c>
      <c r="W6" s="47">
        <f t="shared" si="7"/>
        <v>-3</v>
      </c>
      <c r="X6" s="47"/>
      <c r="Y6" s="47"/>
      <c r="Z6" s="48"/>
      <c r="AA6" s="7">
        <f t="shared" ref="AA6:BL6" si="10">IF($D6=AA$1,$E6+$V6,(IF($J6=AA$1,$K6+$W6,AA5)))</f>
        <v>1523</v>
      </c>
      <c r="AB6" s="7">
        <f t="shared" si="10"/>
        <v>832</v>
      </c>
      <c r="AC6" s="7">
        <f t="shared" si="10"/>
        <v>1414</v>
      </c>
      <c r="AD6" s="7">
        <f t="shared" si="10"/>
        <v>134</v>
      </c>
      <c r="AE6" s="7">
        <f t="shared" si="10"/>
        <v>1966</v>
      </c>
      <c r="AF6" s="7">
        <f t="shared" si="10"/>
        <v>2003</v>
      </c>
      <c r="AG6" s="7">
        <f t="shared" si="10"/>
        <v>1061</v>
      </c>
      <c r="AH6" s="7">
        <f t="shared" si="10"/>
        <v>949</v>
      </c>
      <c r="AI6" s="7">
        <f t="shared" si="10"/>
        <v>1337</v>
      </c>
      <c r="AJ6" s="7">
        <f t="shared" si="10"/>
        <v>1752</v>
      </c>
      <c r="AK6" s="7">
        <f t="shared" si="10"/>
        <v>203</v>
      </c>
      <c r="AL6" s="7">
        <f t="shared" si="10"/>
        <v>717</v>
      </c>
      <c r="AM6" s="7">
        <f t="shared" si="10"/>
        <v>2076</v>
      </c>
      <c r="AN6" s="7">
        <f t="shared" si="10"/>
        <v>1386</v>
      </c>
      <c r="AO6" s="7">
        <f t="shared" si="10"/>
        <v>1158</v>
      </c>
      <c r="AP6" s="7">
        <f t="shared" si="10"/>
        <v>2048</v>
      </c>
      <c r="AQ6" s="7">
        <f t="shared" si="10"/>
        <v>424</v>
      </c>
      <c r="AR6" s="7">
        <f t="shared" si="10"/>
        <v>1544</v>
      </c>
      <c r="AS6" s="7">
        <f t="shared" si="10"/>
        <v>229</v>
      </c>
      <c r="AT6" s="7">
        <f t="shared" si="10"/>
        <v>2371</v>
      </c>
      <c r="AU6" s="7">
        <f t="shared" si="10"/>
        <v>904</v>
      </c>
      <c r="AV6" s="7">
        <f t="shared" si="10"/>
        <v>482</v>
      </c>
      <c r="AW6" s="7">
        <f t="shared" si="10"/>
        <v>425</v>
      </c>
      <c r="AX6" s="7">
        <f t="shared" si="10"/>
        <v>1018</v>
      </c>
      <c r="AY6" s="7">
        <f t="shared" si="10"/>
        <v>1207</v>
      </c>
      <c r="AZ6" s="7">
        <f t="shared" si="10"/>
        <v>438</v>
      </c>
      <c r="BA6" s="7">
        <f t="shared" si="10"/>
        <v>0</v>
      </c>
      <c r="BB6" s="7">
        <f t="shared" si="10"/>
        <v>1542</v>
      </c>
      <c r="BC6" s="7">
        <f t="shared" si="10"/>
        <v>770</v>
      </c>
      <c r="BD6" s="7">
        <f t="shared" si="10"/>
        <v>835</v>
      </c>
      <c r="BE6" s="7">
        <f t="shared" si="10"/>
        <v>638</v>
      </c>
      <c r="BF6" s="7">
        <f t="shared" si="10"/>
        <v>2122</v>
      </c>
      <c r="BG6" s="7">
        <f t="shared" si="10"/>
        <v>771</v>
      </c>
      <c r="BH6" s="7">
        <f t="shared" si="10"/>
        <v>712</v>
      </c>
      <c r="BI6" s="7">
        <f t="shared" si="10"/>
        <v>2018</v>
      </c>
      <c r="BJ6" s="7">
        <f t="shared" si="10"/>
        <v>1468</v>
      </c>
      <c r="BK6" s="7">
        <f t="shared" si="10"/>
        <v>1904</v>
      </c>
      <c r="BL6" s="7">
        <f t="shared" si="10"/>
        <v>1053</v>
      </c>
    </row>
    <row r="7" ht="13.5" customHeight="1">
      <c r="A7" s="83">
        <v>44597.0</v>
      </c>
      <c r="B7" s="84" t="s">
        <v>71</v>
      </c>
      <c r="C7" s="38"/>
      <c r="D7" s="39" t="s">
        <v>48</v>
      </c>
      <c r="E7" s="40">
        <f t="shared" si="2"/>
        <v>203</v>
      </c>
      <c r="F7" s="41">
        <v>1.0</v>
      </c>
      <c r="G7" s="41">
        <v>20.0</v>
      </c>
      <c r="H7" s="42">
        <f t="shared" si="3"/>
        <v>23</v>
      </c>
      <c r="I7" s="38"/>
      <c r="J7" s="43" t="s">
        <v>49</v>
      </c>
      <c r="K7" s="40">
        <f t="shared" si="4"/>
        <v>134</v>
      </c>
      <c r="L7" s="44">
        <v>0.0</v>
      </c>
      <c r="M7" s="44">
        <v>13.0</v>
      </c>
      <c r="N7" s="42">
        <f t="shared" si="5"/>
        <v>13</v>
      </c>
      <c r="O7" s="38"/>
      <c r="P7" s="45" t="s">
        <v>72</v>
      </c>
      <c r="Q7" s="38"/>
      <c r="R7" s="45">
        <f>MIN(Rules!$E$2,(MAX(H7/N7,N7/H7)))</f>
        <v>1.769230769</v>
      </c>
      <c r="S7" s="45">
        <f>VLOOKUP(B7,Rules!A:B,2,FALSE)</f>
        <v>40</v>
      </c>
      <c r="T7" s="38"/>
      <c r="U7" s="46">
        <f>1/(10^(-(E7+(IF(P7="Y",Rules!$I$2,0))-K7)/Rules!$E$12)+1)</f>
        <v>0.732732814</v>
      </c>
      <c r="V7" s="47">
        <f t="shared" si="6"/>
        <v>19</v>
      </c>
      <c r="W7" s="47">
        <f t="shared" si="7"/>
        <v>-19</v>
      </c>
      <c r="X7" s="47"/>
      <c r="Y7" s="47"/>
      <c r="Z7" s="48"/>
      <c r="AA7" s="7">
        <f t="shared" ref="AA7:BL7" si="11">IF($D7=AA$1,$E7+$V7,(IF($J7=AA$1,$K7+$W7,AA6)))</f>
        <v>1523</v>
      </c>
      <c r="AB7" s="7">
        <f t="shared" si="11"/>
        <v>832</v>
      </c>
      <c r="AC7" s="7">
        <f t="shared" si="11"/>
        <v>1414</v>
      </c>
      <c r="AD7" s="7">
        <f t="shared" si="11"/>
        <v>115</v>
      </c>
      <c r="AE7" s="7">
        <f t="shared" si="11"/>
        <v>1966</v>
      </c>
      <c r="AF7" s="7">
        <f t="shared" si="11"/>
        <v>2003</v>
      </c>
      <c r="AG7" s="7">
        <f t="shared" si="11"/>
        <v>1061</v>
      </c>
      <c r="AH7" s="7">
        <f t="shared" si="11"/>
        <v>949</v>
      </c>
      <c r="AI7" s="7">
        <f t="shared" si="11"/>
        <v>1337</v>
      </c>
      <c r="AJ7" s="7">
        <f t="shared" si="11"/>
        <v>1752</v>
      </c>
      <c r="AK7" s="7">
        <f t="shared" si="11"/>
        <v>222</v>
      </c>
      <c r="AL7" s="7">
        <f t="shared" si="11"/>
        <v>717</v>
      </c>
      <c r="AM7" s="7">
        <f t="shared" si="11"/>
        <v>2076</v>
      </c>
      <c r="AN7" s="7">
        <f t="shared" si="11"/>
        <v>1386</v>
      </c>
      <c r="AO7" s="7">
        <f t="shared" si="11"/>
        <v>1158</v>
      </c>
      <c r="AP7" s="7">
        <f t="shared" si="11"/>
        <v>2048</v>
      </c>
      <c r="AQ7" s="7">
        <f t="shared" si="11"/>
        <v>424</v>
      </c>
      <c r="AR7" s="7">
        <f t="shared" si="11"/>
        <v>1544</v>
      </c>
      <c r="AS7" s="7">
        <f t="shared" si="11"/>
        <v>229</v>
      </c>
      <c r="AT7" s="7">
        <f t="shared" si="11"/>
        <v>2371</v>
      </c>
      <c r="AU7" s="7">
        <f t="shared" si="11"/>
        <v>904</v>
      </c>
      <c r="AV7" s="7">
        <f t="shared" si="11"/>
        <v>482</v>
      </c>
      <c r="AW7" s="7">
        <f t="shared" si="11"/>
        <v>425</v>
      </c>
      <c r="AX7" s="7">
        <f t="shared" si="11"/>
        <v>1018</v>
      </c>
      <c r="AY7" s="7">
        <f t="shared" si="11"/>
        <v>1207</v>
      </c>
      <c r="AZ7" s="7">
        <f t="shared" si="11"/>
        <v>438</v>
      </c>
      <c r="BA7" s="7">
        <f t="shared" si="11"/>
        <v>0</v>
      </c>
      <c r="BB7" s="7">
        <f t="shared" si="11"/>
        <v>1542</v>
      </c>
      <c r="BC7" s="7">
        <f t="shared" si="11"/>
        <v>770</v>
      </c>
      <c r="BD7" s="7">
        <f t="shared" si="11"/>
        <v>835</v>
      </c>
      <c r="BE7" s="7">
        <f t="shared" si="11"/>
        <v>638</v>
      </c>
      <c r="BF7" s="7">
        <f t="shared" si="11"/>
        <v>2122</v>
      </c>
      <c r="BG7" s="7">
        <f t="shared" si="11"/>
        <v>771</v>
      </c>
      <c r="BH7" s="7">
        <f t="shared" si="11"/>
        <v>712</v>
      </c>
      <c r="BI7" s="7">
        <f t="shared" si="11"/>
        <v>2018</v>
      </c>
      <c r="BJ7" s="7">
        <f t="shared" si="11"/>
        <v>1468</v>
      </c>
      <c r="BK7" s="7">
        <f t="shared" si="11"/>
        <v>1904</v>
      </c>
      <c r="BL7" s="7">
        <f t="shared" si="11"/>
        <v>1053</v>
      </c>
    </row>
    <row r="8" ht="13.5" customHeight="1">
      <c r="A8" s="83">
        <v>44598.0</v>
      </c>
      <c r="B8" s="84" t="s">
        <v>71</v>
      </c>
      <c r="C8" s="38"/>
      <c r="D8" s="39" t="s">
        <v>24</v>
      </c>
      <c r="E8" s="40">
        <f t="shared" si="2"/>
        <v>1904</v>
      </c>
      <c r="F8" s="41">
        <v>1.0</v>
      </c>
      <c r="G8" s="41">
        <v>11.0</v>
      </c>
      <c r="H8" s="42">
        <f t="shared" si="3"/>
        <v>14</v>
      </c>
      <c r="I8" s="38"/>
      <c r="J8" s="43" t="s">
        <v>20</v>
      </c>
      <c r="K8" s="40">
        <f t="shared" si="4"/>
        <v>2371</v>
      </c>
      <c r="L8" s="44">
        <v>0.0</v>
      </c>
      <c r="M8" s="44">
        <v>11.0</v>
      </c>
      <c r="N8" s="42">
        <f t="shared" si="5"/>
        <v>11</v>
      </c>
      <c r="O8" s="38"/>
      <c r="P8" s="45" t="s">
        <v>72</v>
      </c>
      <c r="Q8" s="38"/>
      <c r="R8" s="45">
        <f>MIN(Rules!$E$2,(MAX(H8/N8,N8/H8)))</f>
        <v>1.272727273</v>
      </c>
      <c r="S8" s="45">
        <f>VLOOKUP(B8,Rules!A:B,2,FALSE)</f>
        <v>40</v>
      </c>
      <c r="T8" s="38"/>
      <c r="U8" s="46">
        <f>1/(10^(-(E8+(IF(P8="Y",Rules!$I$2,0))-K8)/Rules!$E$12)+1)</f>
        <v>0.1884919588</v>
      </c>
      <c r="V8" s="47">
        <f t="shared" si="6"/>
        <v>41</v>
      </c>
      <c r="W8" s="47">
        <f t="shared" si="7"/>
        <v>-41</v>
      </c>
      <c r="X8" s="47"/>
      <c r="Y8" s="47"/>
      <c r="Z8" s="48"/>
      <c r="AA8" s="7">
        <f t="shared" ref="AA8:BL8" si="12">IF($D8=AA$1,$E8+$V8,(IF($J8=AA$1,$K8+$W8,AA7)))</f>
        <v>1523</v>
      </c>
      <c r="AB8" s="7">
        <f t="shared" si="12"/>
        <v>832</v>
      </c>
      <c r="AC8" s="7">
        <f t="shared" si="12"/>
        <v>1414</v>
      </c>
      <c r="AD8" s="7">
        <f t="shared" si="12"/>
        <v>115</v>
      </c>
      <c r="AE8" s="7">
        <f t="shared" si="12"/>
        <v>1966</v>
      </c>
      <c r="AF8" s="7">
        <f t="shared" si="12"/>
        <v>2003</v>
      </c>
      <c r="AG8" s="7">
        <f t="shared" si="12"/>
        <v>1061</v>
      </c>
      <c r="AH8" s="7">
        <f t="shared" si="12"/>
        <v>949</v>
      </c>
      <c r="AI8" s="7">
        <f t="shared" si="12"/>
        <v>1337</v>
      </c>
      <c r="AJ8" s="7">
        <f t="shared" si="12"/>
        <v>1752</v>
      </c>
      <c r="AK8" s="7">
        <f t="shared" si="12"/>
        <v>222</v>
      </c>
      <c r="AL8" s="7">
        <f t="shared" si="12"/>
        <v>717</v>
      </c>
      <c r="AM8" s="7">
        <f t="shared" si="12"/>
        <v>2076</v>
      </c>
      <c r="AN8" s="7">
        <f t="shared" si="12"/>
        <v>1386</v>
      </c>
      <c r="AO8" s="7">
        <f t="shared" si="12"/>
        <v>1158</v>
      </c>
      <c r="AP8" s="7">
        <f t="shared" si="12"/>
        <v>2048</v>
      </c>
      <c r="AQ8" s="7">
        <f t="shared" si="12"/>
        <v>424</v>
      </c>
      <c r="AR8" s="7">
        <f t="shared" si="12"/>
        <v>1544</v>
      </c>
      <c r="AS8" s="7">
        <f t="shared" si="12"/>
        <v>229</v>
      </c>
      <c r="AT8" s="7">
        <f t="shared" si="12"/>
        <v>2330</v>
      </c>
      <c r="AU8" s="7">
        <f t="shared" si="12"/>
        <v>904</v>
      </c>
      <c r="AV8" s="7">
        <f t="shared" si="12"/>
        <v>482</v>
      </c>
      <c r="AW8" s="7">
        <f t="shared" si="12"/>
        <v>425</v>
      </c>
      <c r="AX8" s="7">
        <f t="shared" si="12"/>
        <v>1018</v>
      </c>
      <c r="AY8" s="7">
        <f t="shared" si="12"/>
        <v>1207</v>
      </c>
      <c r="AZ8" s="7">
        <f t="shared" si="12"/>
        <v>438</v>
      </c>
      <c r="BA8" s="7">
        <f t="shared" si="12"/>
        <v>0</v>
      </c>
      <c r="BB8" s="7">
        <f t="shared" si="12"/>
        <v>1542</v>
      </c>
      <c r="BC8" s="7">
        <f t="shared" si="12"/>
        <v>770</v>
      </c>
      <c r="BD8" s="7">
        <f t="shared" si="12"/>
        <v>835</v>
      </c>
      <c r="BE8" s="7">
        <f t="shared" si="12"/>
        <v>638</v>
      </c>
      <c r="BF8" s="7">
        <f t="shared" si="12"/>
        <v>2122</v>
      </c>
      <c r="BG8" s="7">
        <f t="shared" si="12"/>
        <v>771</v>
      </c>
      <c r="BH8" s="7">
        <f t="shared" si="12"/>
        <v>712</v>
      </c>
      <c r="BI8" s="7">
        <f t="shared" si="12"/>
        <v>2018</v>
      </c>
      <c r="BJ8" s="7">
        <f t="shared" si="12"/>
        <v>1468</v>
      </c>
      <c r="BK8" s="7">
        <f t="shared" si="12"/>
        <v>1945</v>
      </c>
      <c r="BL8" s="7">
        <f t="shared" si="12"/>
        <v>1053</v>
      </c>
    </row>
    <row r="9" ht="13.5" customHeight="1">
      <c r="A9" s="83">
        <v>44598.0</v>
      </c>
      <c r="B9" s="84" t="s">
        <v>71</v>
      </c>
      <c r="C9" s="38"/>
      <c r="D9" s="39" t="s">
        <v>23</v>
      </c>
      <c r="E9" s="40">
        <f t="shared" si="2"/>
        <v>2076</v>
      </c>
      <c r="F9" s="41">
        <v>4.0</v>
      </c>
      <c r="G9" s="41">
        <v>22.0</v>
      </c>
      <c r="H9" s="42">
        <f t="shared" si="3"/>
        <v>34</v>
      </c>
      <c r="I9" s="38"/>
      <c r="J9" s="43" t="s">
        <v>27</v>
      </c>
      <c r="K9" s="40">
        <f t="shared" si="4"/>
        <v>1542</v>
      </c>
      <c r="L9" s="44">
        <v>0.0</v>
      </c>
      <c r="M9" s="44">
        <v>17.0</v>
      </c>
      <c r="N9" s="42">
        <f t="shared" si="5"/>
        <v>17</v>
      </c>
      <c r="O9" s="38"/>
      <c r="P9" s="45" t="s">
        <v>72</v>
      </c>
      <c r="Q9" s="38"/>
      <c r="R9" s="45">
        <f>MIN(Rules!$E$2,(MAX(H9/N9,N9/H9)))</f>
        <v>2</v>
      </c>
      <c r="S9" s="45">
        <f>VLOOKUP(B9,Rules!A:B,2,FALSE)</f>
        <v>40</v>
      </c>
      <c r="T9" s="38"/>
      <c r="U9" s="46">
        <f>1/(10^(-(E9+(IF(P9="Y",Rules!$I$2,0))-K9)/Rules!$E$12)+1)</f>
        <v>0.958906216</v>
      </c>
      <c r="V9" s="47">
        <f t="shared" si="6"/>
        <v>3</v>
      </c>
      <c r="W9" s="47">
        <f t="shared" si="7"/>
        <v>-3</v>
      </c>
      <c r="X9" s="47"/>
      <c r="Y9" s="47"/>
      <c r="Z9" s="48"/>
      <c r="AA9" s="7">
        <f t="shared" ref="AA9:BL9" si="13">IF($D9=AA$1,$E9+$V9,(IF($J9=AA$1,$K9+$W9,AA8)))</f>
        <v>1523</v>
      </c>
      <c r="AB9" s="7">
        <f t="shared" si="13"/>
        <v>832</v>
      </c>
      <c r="AC9" s="7">
        <f t="shared" si="13"/>
        <v>1414</v>
      </c>
      <c r="AD9" s="7">
        <f t="shared" si="13"/>
        <v>115</v>
      </c>
      <c r="AE9" s="7">
        <f t="shared" si="13"/>
        <v>1966</v>
      </c>
      <c r="AF9" s="7">
        <f t="shared" si="13"/>
        <v>2003</v>
      </c>
      <c r="AG9" s="7">
        <f t="shared" si="13"/>
        <v>1061</v>
      </c>
      <c r="AH9" s="7">
        <f t="shared" si="13"/>
        <v>949</v>
      </c>
      <c r="AI9" s="7">
        <f t="shared" si="13"/>
        <v>1337</v>
      </c>
      <c r="AJ9" s="7">
        <f t="shared" si="13"/>
        <v>1752</v>
      </c>
      <c r="AK9" s="7">
        <f t="shared" si="13"/>
        <v>222</v>
      </c>
      <c r="AL9" s="7">
        <f t="shared" si="13"/>
        <v>717</v>
      </c>
      <c r="AM9" s="7">
        <f t="shared" si="13"/>
        <v>2079</v>
      </c>
      <c r="AN9" s="7">
        <f t="shared" si="13"/>
        <v>1386</v>
      </c>
      <c r="AO9" s="7">
        <f t="shared" si="13"/>
        <v>1158</v>
      </c>
      <c r="AP9" s="7">
        <f t="shared" si="13"/>
        <v>2048</v>
      </c>
      <c r="AQ9" s="7">
        <f t="shared" si="13"/>
        <v>424</v>
      </c>
      <c r="AR9" s="7">
        <f t="shared" si="13"/>
        <v>1544</v>
      </c>
      <c r="AS9" s="7">
        <f t="shared" si="13"/>
        <v>229</v>
      </c>
      <c r="AT9" s="7">
        <f t="shared" si="13"/>
        <v>2330</v>
      </c>
      <c r="AU9" s="7">
        <f t="shared" si="13"/>
        <v>904</v>
      </c>
      <c r="AV9" s="7">
        <f t="shared" si="13"/>
        <v>482</v>
      </c>
      <c r="AW9" s="7">
        <f t="shared" si="13"/>
        <v>425</v>
      </c>
      <c r="AX9" s="7">
        <f t="shared" si="13"/>
        <v>1018</v>
      </c>
      <c r="AY9" s="7">
        <f t="shared" si="13"/>
        <v>1207</v>
      </c>
      <c r="AZ9" s="7">
        <f t="shared" si="13"/>
        <v>438</v>
      </c>
      <c r="BA9" s="7">
        <f t="shared" si="13"/>
        <v>0</v>
      </c>
      <c r="BB9" s="7">
        <f t="shared" si="13"/>
        <v>1539</v>
      </c>
      <c r="BC9" s="7">
        <f t="shared" si="13"/>
        <v>770</v>
      </c>
      <c r="BD9" s="7">
        <f t="shared" si="13"/>
        <v>835</v>
      </c>
      <c r="BE9" s="7">
        <f t="shared" si="13"/>
        <v>638</v>
      </c>
      <c r="BF9" s="7">
        <f t="shared" si="13"/>
        <v>2122</v>
      </c>
      <c r="BG9" s="7">
        <f t="shared" si="13"/>
        <v>771</v>
      </c>
      <c r="BH9" s="7">
        <f t="shared" si="13"/>
        <v>712</v>
      </c>
      <c r="BI9" s="7">
        <f t="shared" si="13"/>
        <v>2018</v>
      </c>
      <c r="BJ9" s="7">
        <f t="shared" si="13"/>
        <v>1468</v>
      </c>
      <c r="BK9" s="7">
        <f t="shared" si="13"/>
        <v>1945</v>
      </c>
      <c r="BL9" s="7">
        <f t="shared" si="13"/>
        <v>1053</v>
      </c>
    </row>
    <row r="10" ht="13.5" customHeight="1">
      <c r="A10" s="83">
        <v>44598.0</v>
      </c>
      <c r="B10" s="84" t="s">
        <v>71</v>
      </c>
      <c r="C10" s="38"/>
      <c r="D10" s="39" t="s">
        <v>22</v>
      </c>
      <c r="E10" s="40">
        <f t="shared" si="2"/>
        <v>2048</v>
      </c>
      <c r="F10" s="41">
        <v>2.0</v>
      </c>
      <c r="G10" s="41">
        <v>15.0</v>
      </c>
      <c r="H10" s="42">
        <f t="shared" si="3"/>
        <v>21</v>
      </c>
      <c r="I10" s="38"/>
      <c r="J10" s="43" t="s">
        <v>30</v>
      </c>
      <c r="K10" s="40">
        <f t="shared" si="4"/>
        <v>1523</v>
      </c>
      <c r="L10" s="44">
        <v>3.0</v>
      </c>
      <c r="M10" s="44">
        <v>9.0</v>
      </c>
      <c r="N10" s="42">
        <f t="shared" si="5"/>
        <v>18</v>
      </c>
      <c r="O10" s="38"/>
      <c r="P10" s="45" t="s">
        <v>72</v>
      </c>
      <c r="Q10" s="38"/>
      <c r="R10" s="45">
        <f>MIN(Rules!$E$2,(MAX(H10/N10,N10/H10)))</f>
        <v>1.166666667</v>
      </c>
      <c r="S10" s="45">
        <f>VLOOKUP(B10,Rules!A:B,2,FALSE)</f>
        <v>40</v>
      </c>
      <c r="T10" s="38"/>
      <c r="U10" s="46">
        <f>1/(10^(-(E10+(IF(P10="Y",Rules!$I$2,0))-K10)/Rules!$E$12)+1)</f>
        <v>0.9572415889</v>
      </c>
      <c r="V10" s="47">
        <f t="shared" si="6"/>
        <v>2</v>
      </c>
      <c r="W10" s="47">
        <f t="shared" si="7"/>
        <v>-2</v>
      </c>
      <c r="X10" s="47"/>
      <c r="Y10" s="47"/>
      <c r="Z10" s="48"/>
      <c r="AA10" s="7">
        <f t="shared" ref="AA10:BL10" si="14">IF($D10=AA$1,$E10+$V10,(IF($J10=AA$1,$K10+$W10,AA9)))</f>
        <v>1521</v>
      </c>
      <c r="AB10" s="7">
        <f t="shared" si="14"/>
        <v>832</v>
      </c>
      <c r="AC10" s="7">
        <f t="shared" si="14"/>
        <v>1414</v>
      </c>
      <c r="AD10" s="7">
        <f t="shared" si="14"/>
        <v>115</v>
      </c>
      <c r="AE10" s="7">
        <f t="shared" si="14"/>
        <v>1966</v>
      </c>
      <c r="AF10" s="7">
        <f t="shared" si="14"/>
        <v>2003</v>
      </c>
      <c r="AG10" s="7">
        <f t="shared" si="14"/>
        <v>1061</v>
      </c>
      <c r="AH10" s="7">
        <f t="shared" si="14"/>
        <v>949</v>
      </c>
      <c r="AI10" s="7">
        <f t="shared" si="14"/>
        <v>1337</v>
      </c>
      <c r="AJ10" s="7">
        <f t="shared" si="14"/>
        <v>1752</v>
      </c>
      <c r="AK10" s="7">
        <f t="shared" si="14"/>
        <v>222</v>
      </c>
      <c r="AL10" s="7">
        <f t="shared" si="14"/>
        <v>717</v>
      </c>
      <c r="AM10" s="7">
        <f t="shared" si="14"/>
        <v>2079</v>
      </c>
      <c r="AN10" s="7">
        <f t="shared" si="14"/>
        <v>1386</v>
      </c>
      <c r="AO10" s="7">
        <f t="shared" si="14"/>
        <v>1158</v>
      </c>
      <c r="AP10" s="7">
        <f t="shared" si="14"/>
        <v>2050</v>
      </c>
      <c r="AQ10" s="7">
        <f t="shared" si="14"/>
        <v>424</v>
      </c>
      <c r="AR10" s="7">
        <f t="shared" si="14"/>
        <v>1544</v>
      </c>
      <c r="AS10" s="7">
        <f t="shared" si="14"/>
        <v>229</v>
      </c>
      <c r="AT10" s="7">
        <f t="shared" si="14"/>
        <v>2330</v>
      </c>
      <c r="AU10" s="7">
        <f t="shared" si="14"/>
        <v>904</v>
      </c>
      <c r="AV10" s="7">
        <f t="shared" si="14"/>
        <v>482</v>
      </c>
      <c r="AW10" s="7">
        <f t="shared" si="14"/>
        <v>425</v>
      </c>
      <c r="AX10" s="7">
        <f t="shared" si="14"/>
        <v>1018</v>
      </c>
      <c r="AY10" s="7">
        <f t="shared" si="14"/>
        <v>1207</v>
      </c>
      <c r="AZ10" s="7">
        <f t="shared" si="14"/>
        <v>438</v>
      </c>
      <c r="BA10" s="7">
        <f t="shared" si="14"/>
        <v>0</v>
      </c>
      <c r="BB10" s="7">
        <f t="shared" si="14"/>
        <v>1539</v>
      </c>
      <c r="BC10" s="7">
        <f t="shared" si="14"/>
        <v>770</v>
      </c>
      <c r="BD10" s="7">
        <f t="shared" si="14"/>
        <v>835</v>
      </c>
      <c r="BE10" s="7">
        <f t="shared" si="14"/>
        <v>638</v>
      </c>
      <c r="BF10" s="7">
        <f t="shared" si="14"/>
        <v>2122</v>
      </c>
      <c r="BG10" s="7">
        <f t="shared" si="14"/>
        <v>771</v>
      </c>
      <c r="BH10" s="7">
        <f t="shared" si="14"/>
        <v>712</v>
      </c>
      <c r="BI10" s="7">
        <f t="shared" si="14"/>
        <v>2018</v>
      </c>
      <c r="BJ10" s="7">
        <f t="shared" si="14"/>
        <v>1468</v>
      </c>
      <c r="BK10" s="7">
        <f t="shared" si="14"/>
        <v>1945</v>
      </c>
      <c r="BL10" s="7">
        <f t="shared" si="14"/>
        <v>1053</v>
      </c>
    </row>
    <row r="11" ht="13.5" customHeight="1">
      <c r="A11" s="83">
        <v>44598.0</v>
      </c>
      <c r="B11" s="84" t="s">
        <v>71</v>
      </c>
      <c r="C11" s="38"/>
      <c r="D11" s="39" t="s">
        <v>26</v>
      </c>
      <c r="E11" s="40">
        <f t="shared" si="2"/>
        <v>1752</v>
      </c>
      <c r="F11" s="41">
        <v>0.0</v>
      </c>
      <c r="G11" s="41">
        <v>21.0</v>
      </c>
      <c r="H11" s="42">
        <f t="shared" si="3"/>
        <v>21</v>
      </c>
      <c r="I11" s="38"/>
      <c r="J11" s="43" t="s">
        <v>25</v>
      </c>
      <c r="K11" s="40">
        <f t="shared" si="4"/>
        <v>2018</v>
      </c>
      <c r="L11" s="44">
        <v>2.0</v>
      </c>
      <c r="M11" s="44">
        <v>15.0</v>
      </c>
      <c r="N11" s="42">
        <f t="shared" si="5"/>
        <v>21</v>
      </c>
      <c r="O11" s="38"/>
      <c r="P11" s="45" t="s">
        <v>72</v>
      </c>
      <c r="Q11" s="38"/>
      <c r="R11" s="45">
        <f>MIN(Rules!$E$2,(MAX(H11/N11,N11/H11)))</f>
        <v>1</v>
      </c>
      <c r="S11" s="45">
        <f>VLOOKUP(B11,Rules!A:B,2,FALSE)</f>
        <v>40</v>
      </c>
      <c r="T11" s="38"/>
      <c r="U11" s="46">
        <f>1/(10^(-(E11+(IF(P11="Y",Rules!$I$2,0))-K11)/Rules!$E$12)+1)</f>
        <v>0.3695378988</v>
      </c>
      <c r="V11" s="47">
        <f t="shared" si="6"/>
        <v>5</v>
      </c>
      <c r="W11" s="47">
        <f t="shared" si="7"/>
        <v>-5</v>
      </c>
      <c r="X11" s="47"/>
      <c r="Y11" s="47"/>
      <c r="Z11" s="48"/>
      <c r="AA11" s="7">
        <f t="shared" ref="AA11:BL11" si="15">IF($D11=AA$1,$E11+$V11,(IF($J11=AA$1,$K11+$W11,AA10)))</f>
        <v>1521</v>
      </c>
      <c r="AB11" s="7">
        <f t="shared" si="15"/>
        <v>832</v>
      </c>
      <c r="AC11" s="7">
        <f t="shared" si="15"/>
        <v>1414</v>
      </c>
      <c r="AD11" s="7">
        <f t="shared" si="15"/>
        <v>115</v>
      </c>
      <c r="AE11" s="7">
        <f t="shared" si="15"/>
        <v>1966</v>
      </c>
      <c r="AF11" s="7">
        <f t="shared" si="15"/>
        <v>2003</v>
      </c>
      <c r="AG11" s="7">
        <f t="shared" si="15"/>
        <v>1061</v>
      </c>
      <c r="AH11" s="7">
        <f t="shared" si="15"/>
        <v>949</v>
      </c>
      <c r="AI11" s="7">
        <f t="shared" si="15"/>
        <v>1337</v>
      </c>
      <c r="AJ11" s="7">
        <f t="shared" si="15"/>
        <v>1757</v>
      </c>
      <c r="AK11" s="7">
        <f t="shared" si="15"/>
        <v>222</v>
      </c>
      <c r="AL11" s="7">
        <f t="shared" si="15"/>
        <v>717</v>
      </c>
      <c r="AM11" s="7">
        <f t="shared" si="15"/>
        <v>2079</v>
      </c>
      <c r="AN11" s="7">
        <f t="shared" si="15"/>
        <v>1386</v>
      </c>
      <c r="AO11" s="7">
        <f t="shared" si="15"/>
        <v>1158</v>
      </c>
      <c r="AP11" s="7">
        <f t="shared" si="15"/>
        <v>2050</v>
      </c>
      <c r="AQ11" s="7">
        <f t="shared" si="15"/>
        <v>424</v>
      </c>
      <c r="AR11" s="7">
        <f t="shared" si="15"/>
        <v>1544</v>
      </c>
      <c r="AS11" s="7">
        <f t="shared" si="15"/>
        <v>229</v>
      </c>
      <c r="AT11" s="7">
        <f t="shared" si="15"/>
        <v>2330</v>
      </c>
      <c r="AU11" s="7">
        <f t="shared" si="15"/>
        <v>904</v>
      </c>
      <c r="AV11" s="7">
        <f t="shared" si="15"/>
        <v>482</v>
      </c>
      <c r="AW11" s="7">
        <f t="shared" si="15"/>
        <v>425</v>
      </c>
      <c r="AX11" s="7">
        <f t="shared" si="15"/>
        <v>1018</v>
      </c>
      <c r="AY11" s="7">
        <f t="shared" si="15"/>
        <v>1207</v>
      </c>
      <c r="AZ11" s="7">
        <f t="shared" si="15"/>
        <v>438</v>
      </c>
      <c r="BA11" s="7">
        <f t="shared" si="15"/>
        <v>0</v>
      </c>
      <c r="BB11" s="7">
        <f t="shared" si="15"/>
        <v>1539</v>
      </c>
      <c r="BC11" s="7">
        <f t="shared" si="15"/>
        <v>770</v>
      </c>
      <c r="BD11" s="7">
        <f t="shared" si="15"/>
        <v>835</v>
      </c>
      <c r="BE11" s="7">
        <f t="shared" si="15"/>
        <v>638</v>
      </c>
      <c r="BF11" s="7">
        <f t="shared" si="15"/>
        <v>2122</v>
      </c>
      <c r="BG11" s="7">
        <f t="shared" si="15"/>
        <v>771</v>
      </c>
      <c r="BH11" s="7">
        <f t="shared" si="15"/>
        <v>712</v>
      </c>
      <c r="BI11" s="7">
        <f t="shared" si="15"/>
        <v>2013</v>
      </c>
      <c r="BJ11" s="7">
        <f t="shared" si="15"/>
        <v>1468</v>
      </c>
      <c r="BK11" s="7">
        <f t="shared" si="15"/>
        <v>1945</v>
      </c>
      <c r="BL11" s="7">
        <f t="shared" si="15"/>
        <v>1053</v>
      </c>
    </row>
    <row r="12" ht="13.5" customHeight="1">
      <c r="A12" s="83">
        <v>44598.0</v>
      </c>
      <c r="B12" s="84" t="s">
        <v>71</v>
      </c>
      <c r="C12" s="38"/>
      <c r="D12" s="39" t="s">
        <v>29</v>
      </c>
      <c r="E12" s="40">
        <f t="shared" si="2"/>
        <v>1158</v>
      </c>
      <c r="F12" s="41">
        <v>0.0</v>
      </c>
      <c r="G12" s="41">
        <v>15.0</v>
      </c>
      <c r="H12" s="42">
        <f t="shared" si="3"/>
        <v>15</v>
      </c>
      <c r="I12" s="38"/>
      <c r="J12" s="43" t="s">
        <v>38</v>
      </c>
      <c r="K12" s="40">
        <f t="shared" si="4"/>
        <v>1207</v>
      </c>
      <c r="L12" s="44">
        <v>0.0</v>
      </c>
      <c r="M12" s="44">
        <v>18.0</v>
      </c>
      <c r="N12" s="42">
        <f t="shared" si="5"/>
        <v>18</v>
      </c>
      <c r="O12" s="38"/>
      <c r="P12" s="45" t="s">
        <v>72</v>
      </c>
      <c r="Q12" s="38"/>
      <c r="R12" s="45">
        <f>MIN(Rules!$E$2,(MAX(H12/N12,N12/H12)))</f>
        <v>1.2</v>
      </c>
      <c r="S12" s="45">
        <f>VLOOKUP(B12,Rules!A:B,2,FALSE)</f>
        <v>40</v>
      </c>
      <c r="T12" s="38"/>
      <c r="U12" s="46">
        <f>1/(10^(-(E12+(IF(P12="Y",Rules!$I$2,0))-K12)/Rules!$E$12)+1)</f>
        <v>0.614228596</v>
      </c>
      <c r="V12" s="47">
        <f t="shared" si="6"/>
        <v>-29</v>
      </c>
      <c r="W12" s="47">
        <f t="shared" si="7"/>
        <v>29</v>
      </c>
      <c r="X12" s="47"/>
      <c r="Y12" s="47"/>
      <c r="Z12" s="48"/>
      <c r="AA12" s="7">
        <f t="shared" ref="AA12:BL12" si="16">IF($D12=AA$1,$E12+$V12,(IF($J12=AA$1,$K12+$W12,AA11)))</f>
        <v>1521</v>
      </c>
      <c r="AB12" s="7">
        <f t="shared" si="16"/>
        <v>832</v>
      </c>
      <c r="AC12" s="7">
        <f t="shared" si="16"/>
        <v>1414</v>
      </c>
      <c r="AD12" s="7">
        <f t="shared" si="16"/>
        <v>115</v>
      </c>
      <c r="AE12" s="7">
        <f t="shared" si="16"/>
        <v>1966</v>
      </c>
      <c r="AF12" s="7">
        <f t="shared" si="16"/>
        <v>2003</v>
      </c>
      <c r="AG12" s="7">
        <f t="shared" si="16"/>
        <v>1061</v>
      </c>
      <c r="AH12" s="7">
        <f t="shared" si="16"/>
        <v>949</v>
      </c>
      <c r="AI12" s="7">
        <f t="shared" si="16"/>
        <v>1337</v>
      </c>
      <c r="AJ12" s="7">
        <f t="shared" si="16"/>
        <v>1757</v>
      </c>
      <c r="AK12" s="7">
        <f t="shared" si="16"/>
        <v>222</v>
      </c>
      <c r="AL12" s="7">
        <f t="shared" si="16"/>
        <v>717</v>
      </c>
      <c r="AM12" s="7">
        <f t="shared" si="16"/>
        <v>2079</v>
      </c>
      <c r="AN12" s="7">
        <f t="shared" si="16"/>
        <v>1386</v>
      </c>
      <c r="AO12" s="7">
        <f t="shared" si="16"/>
        <v>1129</v>
      </c>
      <c r="AP12" s="7">
        <f t="shared" si="16"/>
        <v>2050</v>
      </c>
      <c r="AQ12" s="7">
        <f t="shared" si="16"/>
        <v>424</v>
      </c>
      <c r="AR12" s="7">
        <f t="shared" si="16"/>
        <v>1544</v>
      </c>
      <c r="AS12" s="7">
        <f t="shared" si="16"/>
        <v>229</v>
      </c>
      <c r="AT12" s="7">
        <f t="shared" si="16"/>
        <v>2330</v>
      </c>
      <c r="AU12" s="7">
        <f t="shared" si="16"/>
        <v>904</v>
      </c>
      <c r="AV12" s="7">
        <f t="shared" si="16"/>
        <v>482</v>
      </c>
      <c r="AW12" s="7">
        <f t="shared" si="16"/>
        <v>425</v>
      </c>
      <c r="AX12" s="7">
        <f t="shared" si="16"/>
        <v>1018</v>
      </c>
      <c r="AY12" s="7">
        <f t="shared" si="16"/>
        <v>1236</v>
      </c>
      <c r="AZ12" s="7">
        <f t="shared" si="16"/>
        <v>438</v>
      </c>
      <c r="BA12" s="7">
        <f t="shared" si="16"/>
        <v>0</v>
      </c>
      <c r="BB12" s="7">
        <f t="shared" si="16"/>
        <v>1539</v>
      </c>
      <c r="BC12" s="7">
        <f t="shared" si="16"/>
        <v>770</v>
      </c>
      <c r="BD12" s="7">
        <f t="shared" si="16"/>
        <v>835</v>
      </c>
      <c r="BE12" s="7">
        <f t="shared" si="16"/>
        <v>638</v>
      </c>
      <c r="BF12" s="7">
        <f t="shared" si="16"/>
        <v>2122</v>
      </c>
      <c r="BG12" s="7">
        <f t="shared" si="16"/>
        <v>771</v>
      </c>
      <c r="BH12" s="7">
        <f t="shared" si="16"/>
        <v>712</v>
      </c>
      <c r="BI12" s="7">
        <f t="shared" si="16"/>
        <v>2013</v>
      </c>
      <c r="BJ12" s="7">
        <f t="shared" si="16"/>
        <v>1468</v>
      </c>
      <c r="BK12" s="7">
        <f t="shared" si="16"/>
        <v>1945</v>
      </c>
      <c r="BL12" s="7">
        <f t="shared" si="16"/>
        <v>1053</v>
      </c>
    </row>
    <row r="13" ht="13.5" customHeight="1">
      <c r="A13" s="83">
        <v>44598.0</v>
      </c>
      <c r="B13" s="84" t="s">
        <v>71</v>
      </c>
      <c r="C13" s="38"/>
      <c r="D13" s="39" t="s">
        <v>32</v>
      </c>
      <c r="E13" s="40">
        <f t="shared" si="2"/>
        <v>1468</v>
      </c>
      <c r="F13" s="41">
        <v>3.0</v>
      </c>
      <c r="G13" s="41">
        <v>15.0</v>
      </c>
      <c r="H13" s="42">
        <f t="shared" si="3"/>
        <v>24</v>
      </c>
      <c r="I13" s="38"/>
      <c r="J13" s="43" t="s">
        <v>34</v>
      </c>
      <c r="K13" s="40">
        <f t="shared" si="4"/>
        <v>1386</v>
      </c>
      <c r="L13" s="44">
        <v>1.0</v>
      </c>
      <c r="M13" s="44">
        <v>15.0</v>
      </c>
      <c r="N13" s="42">
        <f t="shared" si="5"/>
        <v>18</v>
      </c>
      <c r="O13" s="38"/>
      <c r="P13" s="45" t="s">
        <v>72</v>
      </c>
      <c r="Q13" s="38"/>
      <c r="R13" s="45">
        <f>MIN(Rules!$E$2,(MAX(H13/N13,N13/H13)))</f>
        <v>1.333333333</v>
      </c>
      <c r="S13" s="45">
        <f>VLOOKUP(B13,Rules!A:B,2,FALSE)</f>
        <v>40</v>
      </c>
      <c r="T13" s="38"/>
      <c r="U13" s="46">
        <f>1/(10^(-(E13+(IF(P13="Y",Rules!$I$2,0))-K13)/Rules!$E$12)+1)</f>
        <v>0.7442924226</v>
      </c>
      <c r="V13" s="47">
        <f t="shared" si="6"/>
        <v>14</v>
      </c>
      <c r="W13" s="47">
        <f t="shared" si="7"/>
        <v>-14</v>
      </c>
      <c r="X13" s="47"/>
      <c r="Y13" s="47"/>
      <c r="Z13" s="48"/>
      <c r="AA13" s="7">
        <f t="shared" ref="AA13:BL13" si="17">IF($D13=AA$1,$E13+$V13,(IF($J13=AA$1,$K13+$W13,AA12)))</f>
        <v>1521</v>
      </c>
      <c r="AB13" s="7">
        <f t="shared" si="17"/>
        <v>832</v>
      </c>
      <c r="AC13" s="7">
        <f t="shared" si="17"/>
        <v>1414</v>
      </c>
      <c r="AD13" s="7">
        <f t="shared" si="17"/>
        <v>115</v>
      </c>
      <c r="AE13" s="7">
        <f t="shared" si="17"/>
        <v>1966</v>
      </c>
      <c r="AF13" s="7">
        <f t="shared" si="17"/>
        <v>2003</v>
      </c>
      <c r="AG13" s="7">
        <f t="shared" si="17"/>
        <v>1061</v>
      </c>
      <c r="AH13" s="7">
        <f t="shared" si="17"/>
        <v>949</v>
      </c>
      <c r="AI13" s="7">
        <f t="shared" si="17"/>
        <v>1337</v>
      </c>
      <c r="AJ13" s="7">
        <f t="shared" si="17"/>
        <v>1757</v>
      </c>
      <c r="AK13" s="7">
        <f t="shared" si="17"/>
        <v>222</v>
      </c>
      <c r="AL13" s="7">
        <f t="shared" si="17"/>
        <v>717</v>
      </c>
      <c r="AM13" s="7">
        <f t="shared" si="17"/>
        <v>2079</v>
      </c>
      <c r="AN13" s="7">
        <f t="shared" si="17"/>
        <v>1372</v>
      </c>
      <c r="AO13" s="7">
        <f t="shared" si="17"/>
        <v>1129</v>
      </c>
      <c r="AP13" s="7">
        <f t="shared" si="17"/>
        <v>2050</v>
      </c>
      <c r="AQ13" s="7">
        <f t="shared" si="17"/>
        <v>424</v>
      </c>
      <c r="AR13" s="7">
        <f t="shared" si="17"/>
        <v>1544</v>
      </c>
      <c r="AS13" s="7">
        <f t="shared" si="17"/>
        <v>229</v>
      </c>
      <c r="AT13" s="7">
        <f t="shared" si="17"/>
        <v>2330</v>
      </c>
      <c r="AU13" s="7">
        <f t="shared" si="17"/>
        <v>904</v>
      </c>
      <c r="AV13" s="7">
        <f t="shared" si="17"/>
        <v>482</v>
      </c>
      <c r="AW13" s="7">
        <f t="shared" si="17"/>
        <v>425</v>
      </c>
      <c r="AX13" s="7">
        <f t="shared" si="17"/>
        <v>1018</v>
      </c>
      <c r="AY13" s="7">
        <f t="shared" si="17"/>
        <v>1236</v>
      </c>
      <c r="AZ13" s="7">
        <f t="shared" si="17"/>
        <v>438</v>
      </c>
      <c r="BA13" s="7">
        <f t="shared" si="17"/>
        <v>0</v>
      </c>
      <c r="BB13" s="7">
        <f t="shared" si="17"/>
        <v>1539</v>
      </c>
      <c r="BC13" s="7">
        <f t="shared" si="17"/>
        <v>770</v>
      </c>
      <c r="BD13" s="7">
        <f t="shared" si="17"/>
        <v>835</v>
      </c>
      <c r="BE13" s="7">
        <f t="shared" si="17"/>
        <v>638</v>
      </c>
      <c r="BF13" s="7">
        <f t="shared" si="17"/>
        <v>2122</v>
      </c>
      <c r="BG13" s="7">
        <f t="shared" si="17"/>
        <v>771</v>
      </c>
      <c r="BH13" s="7">
        <f t="shared" si="17"/>
        <v>712</v>
      </c>
      <c r="BI13" s="7">
        <f t="shared" si="17"/>
        <v>2013</v>
      </c>
      <c r="BJ13" s="7">
        <f t="shared" si="17"/>
        <v>1482</v>
      </c>
      <c r="BK13" s="7">
        <f t="shared" si="17"/>
        <v>1945</v>
      </c>
      <c r="BL13" s="7">
        <f t="shared" si="17"/>
        <v>1053</v>
      </c>
    </row>
    <row r="14" ht="13.5" customHeight="1">
      <c r="A14" s="83">
        <v>44598.0</v>
      </c>
      <c r="B14" s="84" t="s">
        <v>71</v>
      </c>
      <c r="C14" s="38"/>
      <c r="D14" s="39" t="s">
        <v>33</v>
      </c>
      <c r="E14" s="40">
        <f t="shared" si="2"/>
        <v>1337</v>
      </c>
      <c r="F14" s="41">
        <v>2.0</v>
      </c>
      <c r="G14" s="41">
        <v>10.0</v>
      </c>
      <c r="H14" s="42">
        <f t="shared" si="3"/>
        <v>16</v>
      </c>
      <c r="I14" s="38"/>
      <c r="J14" s="43" t="s">
        <v>28</v>
      </c>
      <c r="K14" s="40">
        <f t="shared" si="4"/>
        <v>1414</v>
      </c>
      <c r="L14" s="44">
        <v>1.0</v>
      </c>
      <c r="M14" s="44">
        <v>12.0</v>
      </c>
      <c r="N14" s="42">
        <f t="shared" si="5"/>
        <v>15</v>
      </c>
      <c r="O14" s="38"/>
      <c r="P14" s="45" t="s">
        <v>72</v>
      </c>
      <c r="Q14" s="38"/>
      <c r="R14" s="45">
        <f>MIN(Rules!$E$2,(MAX(H14/N14,N14/H14)))</f>
        <v>1.066666667</v>
      </c>
      <c r="S14" s="45">
        <f>VLOOKUP(B14,Rules!A:B,2,FALSE)</f>
        <v>40</v>
      </c>
      <c r="T14" s="38"/>
      <c r="U14" s="46">
        <f>1/(10^(-(E14+(IF(P14="Y",Rules!$I$2,0))-K14)/Rules!$E$12)+1)</f>
        <v>0.5832616756</v>
      </c>
      <c r="V14" s="47">
        <f t="shared" si="6"/>
        <v>18</v>
      </c>
      <c r="W14" s="47">
        <f t="shared" si="7"/>
        <v>-18</v>
      </c>
      <c r="X14" s="47"/>
      <c r="Y14" s="47"/>
      <c r="Z14" s="48"/>
      <c r="AA14" s="7">
        <f t="shared" ref="AA14:BL14" si="18">IF($D14=AA$1,$E14+$V14,(IF($J14=AA$1,$K14+$W14,AA13)))</f>
        <v>1521</v>
      </c>
      <c r="AB14" s="7">
        <f t="shared" si="18"/>
        <v>832</v>
      </c>
      <c r="AC14" s="7">
        <f t="shared" si="18"/>
        <v>1396</v>
      </c>
      <c r="AD14" s="7">
        <f t="shared" si="18"/>
        <v>115</v>
      </c>
      <c r="AE14" s="7">
        <f t="shared" si="18"/>
        <v>1966</v>
      </c>
      <c r="AF14" s="7">
        <f t="shared" si="18"/>
        <v>2003</v>
      </c>
      <c r="AG14" s="7">
        <f t="shared" si="18"/>
        <v>1061</v>
      </c>
      <c r="AH14" s="7">
        <f t="shared" si="18"/>
        <v>949</v>
      </c>
      <c r="AI14" s="7">
        <f t="shared" si="18"/>
        <v>1355</v>
      </c>
      <c r="AJ14" s="7">
        <f t="shared" si="18"/>
        <v>1757</v>
      </c>
      <c r="AK14" s="7">
        <f t="shared" si="18"/>
        <v>222</v>
      </c>
      <c r="AL14" s="7">
        <f t="shared" si="18"/>
        <v>717</v>
      </c>
      <c r="AM14" s="7">
        <f t="shared" si="18"/>
        <v>2079</v>
      </c>
      <c r="AN14" s="7">
        <f t="shared" si="18"/>
        <v>1372</v>
      </c>
      <c r="AO14" s="7">
        <f t="shared" si="18"/>
        <v>1129</v>
      </c>
      <c r="AP14" s="7">
        <f t="shared" si="18"/>
        <v>2050</v>
      </c>
      <c r="AQ14" s="7">
        <f t="shared" si="18"/>
        <v>424</v>
      </c>
      <c r="AR14" s="7">
        <f t="shared" si="18"/>
        <v>1544</v>
      </c>
      <c r="AS14" s="7">
        <f t="shared" si="18"/>
        <v>229</v>
      </c>
      <c r="AT14" s="7">
        <f t="shared" si="18"/>
        <v>2330</v>
      </c>
      <c r="AU14" s="7">
        <f t="shared" si="18"/>
        <v>904</v>
      </c>
      <c r="AV14" s="7">
        <f t="shared" si="18"/>
        <v>482</v>
      </c>
      <c r="AW14" s="7">
        <f t="shared" si="18"/>
        <v>425</v>
      </c>
      <c r="AX14" s="7">
        <f t="shared" si="18"/>
        <v>1018</v>
      </c>
      <c r="AY14" s="7">
        <f t="shared" si="18"/>
        <v>1236</v>
      </c>
      <c r="AZ14" s="7">
        <f t="shared" si="18"/>
        <v>438</v>
      </c>
      <c r="BA14" s="7">
        <f t="shared" si="18"/>
        <v>0</v>
      </c>
      <c r="BB14" s="7">
        <f t="shared" si="18"/>
        <v>1539</v>
      </c>
      <c r="BC14" s="7">
        <f t="shared" si="18"/>
        <v>770</v>
      </c>
      <c r="BD14" s="7">
        <f t="shared" si="18"/>
        <v>835</v>
      </c>
      <c r="BE14" s="7">
        <f t="shared" si="18"/>
        <v>638</v>
      </c>
      <c r="BF14" s="7">
        <f t="shared" si="18"/>
        <v>2122</v>
      </c>
      <c r="BG14" s="7">
        <f t="shared" si="18"/>
        <v>771</v>
      </c>
      <c r="BH14" s="7">
        <f t="shared" si="18"/>
        <v>712</v>
      </c>
      <c r="BI14" s="7">
        <f t="shared" si="18"/>
        <v>2013</v>
      </c>
      <c r="BJ14" s="7">
        <f t="shared" si="18"/>
        <v>1482</v>
      </c>
      <c r="BK14" s="7">
        <f t="shared" si="18"/>
        <v>1945</v>
      </c>
      <c r="BL14" s="7">
        <f t="shared" si="18"/>
        <v>1053</v>
      </c>
    </row>
    <row r="15" ht="13.5" customHeight="1">
      <c r="A15" s="83">
        <v>44598.0</v>
      </c>
      <c r="B15" s="84" t="s">
        <v>71</v>
      </c>
      <c r="C15" s="38"/>
      <c r="D15" s="39" t="s">
        <v>37</v>
      </c>
      <c r="E15" s="40">
        <f t="shared" si="2"/>
        <v>949</v>
      </c>
      <c r="F15" s="41">
        <v>3.0</v>
      </c>
      <c r="G15" s="41">
        <v>16.0</v>
      </c>
      <c r="H15" s="42">
        <f t="shared" si="3"/>
        <v>25</v>
      </c>
      <c r="I15" s="38"/>
      <c r="J15" s="43" t="s">
        <v>36</v>
      </c>
      <c r="K15" s="40">
        <f t="shared" si="4"/>
        <v>904</v>
      </c>
      <c r="L15" s="44">
        <v>0.0</v>
      </c>
      <c r="M15" s="44">
        <v>8.0</v>
      </c>
      <c r="N15" s="42">
        <f t="shared" si="5"/>
        <v>8</v>
      </c>
      <c r="O15" s="38"/>
      <c r="P15" s="45" t="s">
        <v>72</v>
      </c>
      <c r="Q15" s="38"/>
      <c r="R15" s="45">
        <f>MIN(Rules!$E$2,(MAX(H15/N15,N15/H15)))</f>
        <v>2</v>
      </c>
      <c r="S15" s="45">
        <f>VLOOKUP(B15,Rules!A:B,2,FALSE)</f>
        <v>40</v>
      </c>
      <c r="T15" s="38"/>
      <c r="U15" s="46">
        <f>1/(10^(-(E15+(IF(P15="Y",Rules!$I$2,0))-K15)/Rules!$E$12)+1)</f>
        <v>0.7105400124</v>
      </c>
      <c r="V15" s="47">
        <f t="shared" si="6"/>
        <v>23</v>
      </c>
      <c r="W15" s="47">
        <f t="shared" si="7"/>
        <v>-23</v>
      </c>
      <c r="X15" s="47"/>
      <c r="Y15" s="47"/>
      <c r="Z15" s="48"/>
      <c r="AA15" s="7">
        <f t="shared" ref="AA15:BL15" si="19">IF($D15=AA$1,$E15+$V15,(IF($J15=AA$1,$K15+$W15,AA14)))</f>
        <v>1521</v>
      </c>
      <c r="AB15" s="7">
        <f t="shared" si="19"/>
        <v>832</v>
      </c>
      <c r="AC15" s="7">
        <f t="shared" si="19"/>
        <v>1396</v>
      </c>
      <c r="AD15" s="7">
        <f t="shared" si="19"/>
        <v>115</v>
      </c>
      <c r="AE15" s="7">
        <f t="shared" si="19"/>
        <v>1966</v>
      </c>
      <c r="AF15" s="7">
        <f t="shared" si="19"/>
        <v>2003</v>
      </c>
      <c r="AG15" s="7">
        <f t="shared" si="19"/>
        <v>1061</v>
      </c>
      <c r="AH15" s="7">
        <f t="shared" si="19"/>
        <v>972</v>
      </c>
      <c r="AI15" s="7">
        <f t="shared" si="19"/>
        <v>1355</v>
      </c>
      <c r="AJ15" s="7">
        <f t="shared" si="19"/>
        <v>1757</v>
      </c>
      <c r="AK15" s="7">
        <f t="shared" si="19"/>
        <v>222</v>
      </c>
      <c r="AL15" s="7">
        <f t="shared" si="19"/>
        <v>717</v>
      </c>
      <c r="AM15" s="7">
        <f t="shared" si="19"/>
        <v>2079</v>
      </c>
      <c r="AN15" s="7">
        <f t="shared" si="19"/>
        <v>1372</v>
      </c>
      <c r="AO15" s="7">
        <f t="shared" si="19"/>
        <v>1129</v>
      </c>
      <c r="AP15" s="7">
        <f t="shared" si="19"/>
        <v>2050</v>
      </c>
      <c r="AQ15" s="7">
        <f t="shared" si="19"/>
        <v>424</v>
      </c>
      <c r="AR15" s="7">
        <f t="shared" si="19"/>
        <v>1544</v>
      </c>
      <c r="AS15" s="7">
        <f t="shared" si="19"/>
        <v>229</v>
      </c>
      <c r="AT15" s="7">
        <f t="shared" si="19"/>
        <v>2330</v>
      </c>
      <c r="AU15" s="7">
        <f t="shared" si="19"/>
        <v>881</v>
      </c>
      <c r="AV15" s="7">
        <f t="shared" si="19"/>
        <v>482</v>
      </c>
      <c r="AW15" s="7">
        <f t="shared" si="19"/>
        <v>425</v>
      </c>
      <c r="AX15" s="7">
        <f t="shared" si="19"/>
        <v>1018</v>
      </c>
      <c r="AY15" s="7">
        <f t="shared" si="19"/>
        <v>1236</v>
      </c>
      <c r="AZ15" s="7">
        <f t="shared" si="19"/>
        <v>438</v>
      </c>
      <c r="BA15" s="7">
        <f t="shared" si="19"/>
        <v>0</v>
      </c>
      <c r="BB15" s="7">
        <f t="shared" si="19"/>
        <v>1539</v>
      </c>
      <c r="BC15" s="7">
        <f t="shared" si="19"/>
        <v>770</v>
      </c>
      <c r="BD15" s="7">
        <f t="shared" si="19"/>
        <v>835</v>
      </c>
      <c r="BE15" s="7">
        <f t="shared" si="19"/>
        <v>638</v>
      </c>
      <c r="BF15" s="7">
        <f t="shared" si="19"/>
        <v>2122</v>
      </c>
      <c r="BG15" s="7">
        <f t="shared" si="19"/>
        <v>771</v>
      </c>
      <c r="BH15" s="7">
        <f t="shared" si="19"/>
        <v>712</v>
      </c>
      <c r="BI15" s="7">
        <f t="shared" si="19"/>
        <v>2013</v>
      </c>
      <c r="BJ15" s="7">
        <f t="shared" si="19"/>
        <v>1482</v>
      </c>
      <c r="BK15" s="7">
        <f t="shared" si="19"/>
        <v>1945</v>
      </c>
      <c r="BL15" s="7">
        <f t="shared" si="19"/>
        <v>1053</v>
      </c>
    </row>
    <row r="16" ht="13.5" customHeight="1">
      <c r="A16" s="83">
        <v>44598.0</v>
      </c>
      <c r="B16" s="84" t="s">
        <v>71</v>
      </c>
      <c r="C16" s="38"/>
      <c r="D16" s="39" t="s">
        <v>39</v>
      </c>
      <c r="E16" s="40">
        <f t="shared" si="2"/>
        <v>1018</v>
      </c>
      <c r="F16" s="41">
        <v>2.0</v>
      </c>
      <c r="G16" s="41">
        <v>15.0</v>
      </c>
      <c r="H16" s="42">
        <f t="shared" si="3"/>
        <v>21</v>
      </c>
      <c r="I16" s="38"/>
      <c r="J16" s="43" t="s">
        <v>40</v>
      </c>
      <c r="K16" s="40">
        <f t="shared" si="4"/>
        <v>1053</v>
      </c>
      <c r="L16" s="44">
        <v>2.0</v>
      </c>
      <c r="M16" s="44">
        <v>15.0</v>
      </c>
      <c r="N16" s="42">
        <f t="shared" si="5"/>
        <v>21</v>
      </c>
      <c r="O16" s="38"/>
      <c r="P16" s="45" t="s">
        <v>72</v>
      </c>
      <c r="Q16" s="38"/>
      <c r="R16" s="45">
        <f>MIN(Rules!$E$2,(MAX(H16/N16,N16/H16)))</f>
        <v>1</v>
      </c>
      <c r="S16" s="45">
        <f>VLOOKUP(B16,Rules!A:B,2,FALSE)</f>
        <v>40</v>
      </c>
      <c r="T16" s="38"/>
      <c r="U16" s="46">
        <f>1/(10^(-(E16+(IF(P16="Y",Rules!$I$2,0))-K16)/Rules!$E$12)+1)</f>
        <v>0.6293885472</v>
      </c>
      <c r="V16" s="47">
        <f t="shared" si="6"/>
        <v>-5</v>
      </c>
      <c r="W16" s="47">
        <f t="shared" si="7"/>
        <v>5</v>
      </c>
      <c r="X16" s="47"/>
      <c r="Y16" s="47"/>
      <c r="Z16" s="48"/>
      <c r="AA16" s="7">
        <f t="shared" ref="AA16:BL16" si="20">IF($D16=AA$1,$E16+$V16,(IF($J16=AA$1,$K16+$W16,AA15)))</f>
        <v>1521</v>
      </c>
      <c r="AB16" s="7">
        <f t="shared" si="20"/>
        <v>832</v>
      </c>
      <c r="AC16" s="7">
        <f t="shared" si="20"/>
        <v>1396</v>
      </c>
      <c r="AD16" s="7">
        <f t="shared" si="20"/>
        <v>115</v>
      </c>
      <c r="AE16" s="7">
        <f t="shared" si="20"/>
        <v>1966</v>
      </c>
      <c r="AF16" s="7">
        <f t="shared" si="20"/>
        <v>2003</v>
      </c>
      <c r="AG16" s="7">
        <f t="shared" si="20"/>
        <v>1061</v>
      </c>
      <c r="AH16" s="7">
        <f t="shared" si="20"/>
        <v>972</v>
      </c>
      <c r="AI16" s="7">
        <f t="shared" si="20"/>
        <v>1355</v>
      </c>
      <c r="AJ16" s="7">
        <f t="shared" si="20"/>
        <v>1757</v>
      </c>
      <c r="AK16" s="7">
        <f t="shared" si="20"/>
        <v>222</v>
      </c>
      <c r="AL16" s="7">
        <f t="shared" si="20"/>
        <v>717</v>
      </c>
      <c r="AM16" s="7">
        <f t="shared" si="20"/>
        <v>2079</v>
      </c>
      <c r="AN16" s="7">
        <f t="shared" si="20"/>
        <v>1372</v>
      </c>
      <c r="AO16" s="7">
        <f t="shared" si="20"/>
        <v>1129</v>
      </c>
      <c r="AP16" s="7">
        <f t="shared" si="20"/>
        <v>2050</v>
      </c>
      <c r="AQ16" s="7">
        <f t="shared" si="20"/>
        <v>424</v>
      </c>
      <c r="AR16" s="7">
        <f t="shared" si="20"/>
        <v>1544</v>
      </c>
      <c r="AS16" s="7">
        <f t="shared" si="20"/>
        <v>229</v>
      </c>
      <c r="AT16" s="7">
        <f t="shared" si="20"/>
        <v>2330</v>
      </c>
      <c r="AU16" s="7">
        <f t="shared" si="20"/>
        <v>881</v>
      </c>
      <c r="AV16" s="7">
        <f t="shared" si="20"/>
        <v>482</v>
      </c>
      <c r="AW16" s="7">
        <f t="shared" si="20"/>
        <v>425</v>
      </c>
      <c r="AX16" s="7">
        <f t="shared" si="20"/>
        <v>1013</v>
      </c>
      <c r="AY16" s="7">
        <f t="shared" si="20"/>
        <v>1236</v>
      </c>
      <c r="AZ16" s="7">
        <f t="shared" si="20"/>
        <v>438</v>
      </c>
      <c r="BA16" s="7">
        <f t="shared" si="20"/>
        <v>0</v>
      </c>
      <c r="BB16" s="7">
        <f t="shared" si="20"/>
        <v>1539</v>
      </c>
      <c r="BC16" s="7">
        <f t="shared" si="20"/>
        <v>770</v>
      </c>
      <c r="BD16" s="7">
        <f t="shared" si="20"/>
        <v>835</v>
      </c>
      <c r="BE16" s="7">
        <f t="shared" si="20"/>
        <v>638</v>
      </c>
      <c r="BF16" s="7">
        <f t="shared" si="20"/>
        <v>2122</v>
      </c>
      <c r="BG16" s="7">
        <f t="shared" si="20"/>
        <v>771</v>
      </c>
      <c r="BH16" s="7">
        <f t="shared" si="20"/>
        <v>712</v>
      </c>
      <c r="BI16" s="7">
        <f t="shared" si="20"/>
        <v>2013</v>
      </c>
      <c r="BJ16" s="7">
        <f t="shared" si="20"/>
        <v>1482</v>
      </c>
      <c r="BK16" s="7">
        <f t="shared" si="20"/>
        <v>1945</v>
      </c>
      <c r="BL16" s="7">
        <f t="shared" si="20"/>
        <v>1058</v>
      </c>
    </row>
    <row r="17" ht="13.5" customHeight="1">
      <c r="A17" s="83">
        <v>44598.0</v>
      </c>
      <c r="B17" s="84" t="s">
        <v>71</v>
      </c>
      <c r="C17" s="38"/>
      <c r="D17" s="39" t="s">
        <v>53</v>
      </c>
      <c r="E17" s="40">
        <f t="shared" si="2"/>
        <v>712</v>
      </c>
      <c r="F17" s="41">
        <v>2.0</v>
      </c>
      <c r="G17" s="41">
        <v>8.0</v>
      </c>
      <c r="H17" s="42">
        <f t="shared" si="3"/>
        <v>14</v>
      </c>
      <c r="I17" s="38"/>
      <c r="J17" s="43" t="s">
        <v>51</v>
      </c>
      <c r="K17" s="40">
        <f t="shared" si="4"/>
        <v>438</v>
      </c>
      <c r="L17" s="44">
        <v>1.0</v>
      </c>
      <c r="M17" s="44">
        <v>12.0</v>
      </c>
      <c r="N17" s="42">
        <f t="shared" si="5"/>
        <v>15</v>
      </c>
      <c r="O17" s="38"/>
      <c r="P17" s="45" t="s">
        <v>72</v>
      </c>
      <c r="Q17" s="38"/>
      <c r="R17" s="45">
        <f>MIN(Rules!$E$2,(MAX(H17/N17,N17/H17)))</f>
        <v>1.071428571</v>
      </c>
      <c r="S17" s="45">
        <f>VLOOKUP(B17,Rules!A:B,2,FALSE)</f>
        <v>40</v>
      </c>
      <c r="T17" s="38"/>
      <c r="U17" s="46">
        <f>1/(10^(-(E17+(IF(P17="Y",Rules!$I$2,0))-K17)/Rules!$E$12)+1)</f>
        <v>0.8757290154</v>
      </c>
      <c r="V17" s="47">
        <f t="shared" si="6"/>
        <v>-38</v>
      </c>
      <c r="W17" s="47">
        <f t="shared" si="7"/>
        <v>38</v>
      </c>
      <c r="X17" s="47"/>
      <c r="Y17" s="47"/>
      <c r="Z17" s="48"/>
      <c r="AA17" s="7">
        <f t="shared" ref="AA17:BL17" si="21">IF($D17=AA$1,$E17+$V17,(IF($J17=AA$1,$K17+$W17,AA16)))</f>
        <v>1521</v>
      </c>
      <c r="AB17" s="7">
        <f t="shared" si="21"/>
        <v>832</v>
      </c>
      <c r="AC17" s="7">
        <f t="shared" si="21"/>
        <v>1396</v>
      </c>
      <c r="AD17" s="7">
        <f t="shared" si="21"/>
        <v>115</v>
      </c>
      <c r="AE17" s="7">
        <f t="shared" si="21"/>
        <v>1966</v>
      </c>
      <c r="AF17" s="7">
        <f t="shared" si="21"/>
        <v>2003</v>
      </c>
      <c r="AG17" s="7">
        <f t="shared" si="21"/>
        <v>1061</v>
      </c>
      <c r="AH17" s="7">
        <f t="shared" si="21"/>
        <v>972</v>
      </c>
      <c r="AI17" s="7">
        <f t="shared" si="21"/>
        <v>1355</v>
      </c>
      <c r="AJ17" s="7">
        <f t="shared" si="21"/>
        <v>1757</v>
      </c>
      <c r="AK17" s="7">
        <f t="shared" si="21"/>
        <v>222</v>
      </c>
      <c r="AL17" s="7">
        <f t="shared" si="21"/>
        <v>717</v>
      </c>
      <c r="AM17" s="7">
        <f t="shared" si="21"/>
        <v>2079</v>
      </c>
      <c r="AN17" s="7">
        <f t="shared" si="21"/>
        <v>1372</v>
      </c>
      <c r="AO17" s="7">
        <f t="shared" si="21"/>
        <v>1129</v>
      </c>
      <c r="AP17" s="7">
        <f t="shared" si="21"/>
        <v>2050</v>
      </c>
      <c r="AQ17" s="7">
        <f t="shared" si="21"/>
        <v>424</v>
      </c>
      <c r="AR17" s="7">
        <f t="shared" si="21"/>
        <v>1544</v>
      </c>
      <c r="AS17" s="7">
        <f t="shared" si="21"/>
        <v>229</v>
      </c>
      <c r="AT17" s="7">
        <f t="shared" si="21"/>
        <v>2330</v>
      </c>
      <c r="AU17" s="7">
        <f t="shared" si="21"/>
        <v>881</v>
      </c>
      <c r="AV17" s="7">
        <f t="shared" si="21"/>
        <v>482</v>
      </c>
      <c r="AW17" s="7">
        <f t="shared" si="21"/>
        <v>425</v>
      </c>
      <c r="AX17" s="7">
        <f t="shared" si="21"/>
        <v>1013</v>
      </c>
      <c r="AY17" s="7">
        <f t="shared" si="21"/>
        <v>1236</v>
      </c>
      <c r="AZ17" s="7">
        <f t="shared" si="21"/>
        <v>476</v>
      </c>
      <c r="BA17" s="7">
        <f t="shared" si="21"/>
        <v>0</v>
      </c>
      <c r="BB17" s="7">
        <f t="shared" si="21"/>
        <v>1539</v>
      </c>
      <c r="BC17" s="7">
        <f t="shared" si="21"/>
        <v>770</v>
      </c>
      <c r="BD17" s="7">
        <f t="shared" si="21"/>
        <v>835</v>
      </c>
      <c r="BE17" s="7">
        <f t="shared" si="21"/>
        <v>638</v>
      </c>
      <c r="BF17" s="7">
        <f t="shared" si="21"/>
        <v>2122</v>
      </c>
      <c r="BG17" s="7">
        <f t="shared" si="21"/>
        <v>771</v>
      </c>
      <c r="BH17" s="7">
        <f t="shared" si="21"/>
        <v>674</v>
      </c>
      <c r="BI17" s="7">
        <f t="shared" si="21"/>
        <v>2013</v>
      </c>
      <c r="BJ17" s="7">
        <f t="shared" si="21"/>
        <v>1482</v>
      </c>
      <c r="BK17" s="7">
        <f t="shared" si="21"/>
        <v>1945</v>
      </c>
      <c r="BL17" s="7">
        <f t="shared" si="21"/>
        <v>1058</v>
      </c>
    </row>
    <row r="18" ht="13.5" customHeight="1">
      <c r="A18" s="83">
        <v>44598.0</v>
      </c>
      <c r="B18" s="84" t="s">
        <v>71</v>
      </c>
      <c r="C18" s="38"/>
      <c r="D18" s="39" t="s">
        <v>41</v>
      </c>
      <c r="E18" s="40">
        <f t="shared" si="2"/>
        <v>770</v>
      </c>
      <c r="F18" s="41">
        <v>0.0</v>
      </c>
      <c r="G18" s="41">
        <v>20.0</v>
      </c>
      <c r="H18" s="42">
        <f t="shared" si="3"/>
        <v>20</v>
      </c>
      <c r="I18" s="38"/>
      <c r="J18" s="43" t="s">
        <v>42</v>
      </c>
      <c r="K18" s="40">
        <f t="shared" si="4"/>
        <v>771</v>
      </c>
      <c r="L18" s="44">
        <v>1.0</v>
      </c>
      <c r="M18" s="44">
        <v>17.0</v>
      </c>
      <c r="N18" s="42">
        <f t="shared" si="5"/>
        <v>20</v>
      </c>
      <c r="O18" s="38"/>
      <c r="P18" s="45" t="s">
        <v>72</v>
      </c>
      <c r="Q18" s="38"/>
      <c r="R18" s="45">
        <f>MIN(Rules!$E$2,(MAX(H18/N18,N18/H18)))</f>
        <v>1</v>
      </c>
      <c r="S18" s="45">
        <f>VLOOKUP(B18,Rules!A:B,2,FALSE)</f>
        <v>40</v>
      </c>
      <c r="T18" s="38"/>
      <c r="U18" s="46">
        <f>1/(10^(-(E18+(IF(P18="Y",Rules!$I$2,0))-K18)/Rules!$E$12)+1)</f>
        <v>0.665114463</v>
      </c>
      <c r="V18" s="47">
        <f t="shared" si="6"/>
        <v>-7</v>
      </c>
      <c r="W18" s="47">
        <f t="shared" si="7"/>
        <v>7</v>
      </c>
      <c r="X18" s="47"/>
      <c r="Y18" s="47"/>
      <c r="Z18" s="48"/>
      <c r="AA18" s="7">
        <f t="shared" ref="AA18:BL18" si="22">IF($D18=AA$1,$E18+$V18,(IF($J18=AA$1,$K18+$W18,AA17)))</f>
        <v>1521</v>
      </c>
      <c r="AB18" s="7">
        <f t="shared" si="22"/>
        <v>832</v>
      </c>
      <c r="AC18" s="7">
        <f t="shared" si="22"/>
        <v>1396</v>
      </c>
      <c r="AD18" s="7">
        <f t="shared" si="22"/>
        <v>115</v>
      </c>
      <c r="AE18" s="7">
        <f t="shared" si="22"/>
        <v>1966</v>
      </c>
      <c r="AF18" s="7">
        <f t="shared" si="22"/>
        <v>2003</v>
      </c>
      <c r="AG18" s="7">
        <f t="shared" si="22"/>
        <v>1061</v>
      </c>
      <c r="AH18" s="7">
        <f t="shared" si="22"/>
        <v>972</v>
      </c>
      <c r="AI18" s="7">
        <f t="shared" si="22"/>
        <v>1355</v>
      </c>
      <c r="AJ18" s="7">
        <f t="shared" si="22"/>
        <v>1757</v>
      </c>
      <c r="AK18" s="7">
        <f t="shared" si="22"/>
        <v>222</v>
      </c>
      <c r="AL18" s="7">
        <f t="shared" si="22"/>
        <v>717</v>
      </c>
      <c r="AM18" s="7">
        <f t="shared" si="22"/>
        <v>2079</v>
      </c>
      <c r="AN18" s="7">
        <f t="shared" si="22"/>
        <v>1372</v>
      </c>
      <c r="AO18" s="7">
        <f t="shared" si="22"/>
        <v>1129</v>
      </c>
      <c r="AP18" s="7">
        <f t="shared" si="22"/>
        <v>2050</v>
      </c>
      <c r="AQ18" s="7">
        <f t="shared" si="22"/>
        <v>424</v>
      </c>
      <c r="AR18" s="7">
        <f t="shared" si="22"/>
        <v>1544</v>
      </c>
      <c r="AS18" s="7">
        <f t="shared" si="22"/>
        <v>229</v>
      </c>
      <c r="AT18" s="7">
        <f t="shared" si="22"/>
        <v>2330</v>
      </c>
      <c r="AU18" s="7">
        <f t="shared" si="22"/>
        <v>881</v>
      </c>
      <c r="AV18" s="7">
        <f t="shared" si="22"/>
        <v>482</v>
      </c>
      <c r="AW18" s="7">
        <f t="shared" si="22"/>
        <v>425</v>
      </c>
      <c r="AX18" s="7">
        <f t="shared" si="22"/>
        <v>1013</v>
      </c>
      <c r="AY18" s="7">
        <f t="shared" si="22"/>
        <v>1236</v>
      </c>
      <c r="AZ18" s="7">
        <f t="shared" si="22"/>
        <v>476</v>
      </c>
      <c r="BA18" s="7">
        <f t="shared" si="22"/>
        <v>0</v>
      </c>
      <c r="BB18" s="7">
        <f t="shared" si="22"/>
        <v>1539</v>
      </c>
      <c r="BC18" s="7">
        <f t="shared" si="22"/>
        <v>763</v>
      </c>
      <c r="BD18" s="7">
        <f t="shared" si="22"/>
        <v>835</v>
      </c>
      <c r="BE18" s="7">
        <f t="shared" si="22"/>
        <v>638</v>
      </c>
      <c r="BF18" s="7">
        <f t="shared" si="22"/>
        <v>2122</v>
      </c>
      <c r="BG18" s="7">
        <f t="shared" si="22"/>
        <v>778</v>
      </c>
      <c r="BH18" s="7">
        <f t="shared" si="22"/>
        <v>674</v>
      </c>
      <c r="BI18" s="7">
        <f t="shared" si="22"/>
        <v>2013</v>
      </c>
      <c r="BJ18" s="7">
        <f t="shared" si="22"/>
        <v>1482</v>
      </c>
      <c r="BK18" s="7">
        <f t="shared" si="22"/>
        <v>1945</v>
      </c>
      <c r="BL18" s="7">
        <f t="shared" si="22"/>
        <v>1058</v>
      </c>
    </row>
    <row r="19" ht="13.5" customHeight="1">
      <c r="A19" s="83">
        <v>44598.0</v>
      </c>
      <c r="B19" s="84" t="s">
        <v>71</v>
      </c>
      <c r="C19" s="38"/>
      <c r="D19" s="39" t="s">
        <v>54</v>
      </c>
      <c r="E19" s="40">
        <f t="shared" si="2"/>
        <v>424</v>
      </c>
      <c r="F19" s="41">
        <v>2.0</v>
      </c>
      <c r="G19" s="41">
        <v>8.0</v>
      </c>
      <c r="H19" s="42">
        <f t="shared" si="3"/>
        <v>14</v>
      </c>
      <c r="I19" s="38"/>
      <c r="J19" s="43" t="s">
        <v>52</v>
      </c>
      <c r="K19" s="40">
        <f t="shared" si="4"/>
        <v>229</v>
      </c>
      <c r="L19" s="44">
        <v>4.0</v>
      </c>
      <c r="M19" s="44">
        <v>16.0</v>
      </c>
      <c r="N19" s="42">
        <f t="shared" si="5"/>
        <v>28</v>
      </c>
      <c r="O19" s="38"/>
      <c r="P19" s="45" t="s">
        <v>72</v>
      </c>
      <c r="Q19" s="38"/>
      <c r="R19" s="45">
        <f>MIN(Rules!$E$2,(MAX(H19/N19,N19/H19)))</f>
        <v>2</v>
      </c>
      <c r="S19" s="45">
        <f>VLOOKUP(B19,Rules!A:B,2,FALSE)</f>
        <v>40</v>
      </c>
      <c r="T19" s="38"/>
      <c r="U19" s="46">
        <f>1/(10^(-(E19+(IF(P19="Y",Rules!$I$2,0))-K19)/Rules!$E$12)+1)</f>
        <v>0.8304449114</v>
      </c>
      <c r="V19" s="47">
        <f t="shared" si="6"/>
        <v>-66</v>
      </c>
      <c r="W19" s="47">
        <f t="shared" si="7"/>
        <v>66</v>
      </c>
      <c r="X19" s="47"/>
      <c r="Y19" s="47"/>
      <c r="Z19" s="48"/>
      <c r="AA19" s="7">
        <f t="shared" ref="AA19:BL19" si="23">IF($D19=AA$1,$E19+$V19,(IF($J19=AA$1,$K19+$W19,AA18)))</f>
        <v>1521</v>
      </c>
      <c r="AB19" s="7">
        <f t="shared" si="23"/>
        <v>832</v>
      </c>
      <c r="AC19" s="7">
        <f t="shared" si="23"/>
        <v>1396</v>
      </c>
      <c r="AD19" s="7">
        <f t="shared" si="23"/>
        <v>115</v>
      </c>
      <c r="AE19" s="7">
        <f t="shared" si="23"/>
        <v>1966</v>
      </c>
      <c r="AF19" s="7">
        <f t="shared" si="23"/>
        <v>2003</v>
      </c>
      <c r="AG19" s="7">
        <f t="shared" si="23"/>
        <v>1061</v>
      </c>
      <c r="AH19" s="7">
        <f t="shared" si="23"/>
        <v>972</v>
      </c>
      <c r="AI19" s="7">
        <f t="shared" si="23"/>
        <v>1355</v>
      </c>
      <c r="AJ19" s="7">
        <f t="shared" si="23"/>
        <v>1757</v>
      </c>
      <c r="AK19" s="7">
        <f t="shared" si="23"/>
        <v>222</v>
      </c>
      <c r="AL19" s="7">
        <f t="shared" si="23"/>
        <v>717</v>
      </c>
      <c r="AM19" s="7">
        <f t="shared" si="23"/>
        <v>2079</v>
      </c>
      <c r="AN19" s="7">
        <f t="shared" si="23"/>
        <v>1372</v>
      </c>
      <c r="AO19" s="7">
        <f t="shared" si="23"/>
        <v>1129</v>
      </c>
      <c r="AP19" s="7">
        <f t="shared" si="23"/>
        <v>2050</v>
      </c>
      <c r="AQ19" s="7">
        <f t="shared" si="23"/>
        <v>358</v>
      </c>
      <c r="AR19" s="7">
        <f t="shared" si="23"/>
        <v>1544</v>
      </c>
      <c r="AS19" s="7">
        <f t="shared" si="23"/>
        <v>295</v>
      </c>
      <c r="AT19" s="7">
        <f t="shared" si="23"/>
        <v>2330</v>
      </c>
      <c r="AU19" s="7">
        <f t="shared" si="23"/>
        <v>881</v>
      </c>
      <c r="AV19" s="7">
        <f t="shared" si="23"/>
        <v>482</v>
      </c>
      <c r="AW19" s="7">
        <f t="shared" si="23"/>
        <v>425</v>
      </c>
      <c r="AX19" s="7">
        <f t="shared" si="23"/>
        <v>1013</v>
      </c>
      <c r="AY19" s="7">
        <f t="shared" si="23"/>
        <v>1236</v>
      </c>
      <c r="AZ19" s="7">
        <f t="shared" si="23"/>
        <v>476</v>
      </c>
      <c r="BA19" s="7">
        <f t="shared" si="23"/>
        <v>0</v>
      </c>
      <c r="BB19" s="7">
        <f t="shared" si="23"/>
        <v>1539</v>
      </c>
      <c r="BC19" s="7">
        <f t="shared" si="23"/>
        <v>763</v>
      </c>
      <c r="BD19" s="7">
        <f t="shared" si="23"/>
        <v>835</v>
      </c>
      <c r="BE19" s="7">
        <f t="shared" si="23"/>
        <v>638</v>
      </c>
      <c r="BF19" s="7">
        <f t="shared" si="23"/>
        <v>2122</v>
      </c>
      <c r="BG19" s="7">
        <f t="shared" si="23"/>
        <v>778</v>
      </c>
      <c r="BH19" s="7">
        <f t="shared" si="23"/>
        <v>674</v>
      </c>
      <c r="BI19" s="7">
        <f t="shared" si="23"/>
        <v>2013</v>
      </c>
      <c r="BJ19" s="7">
        <f t="shared" si="23"/>
        <v>1482</v>
      </c>
      <c r="BK19" s="7">
        <f t="shared" si="23"/>
        <v>1945</v>
      </c>
      <c r="BL19" s="7">
        <f t="shared" si="23"/>
        <v>1058</v>
      </c>
    </row>
    <row r="20" ht="13.5" customHeight="1">
      <c r="A20" s="83">
        <v>44604.0</v>
      </c>
      <c r="B20" s="84" t="s">
        <v>71</v>
      </c>
      <c r="C20" s="38"/>
      <c r="D20" s="39" t="s">
        <v>20</v>
      </c>
      <c r="E20" s="40">
        <f t="shared" si="2"/>
        <v>2330</v>
      </c>
      <c r="F20" s="41">
        <v>1.0</v>
      </c>
      <c r="G20" s="41">
        <v>18.0</v>
      </c>
      <c r="H20" s="42">
        <f t="shared" si="3"/>
        <v>21</v>
      </c>
      <c r="I20" s="38"/>
      <c r="J20" s="43" t="s">
        <v>23</v>
      </c>
      <c r="K20" s="40">
        <f t="shared" si="4"/>
        <v>2079</v>
      </c>
      <c r="L20" s="44">
        <v>0.0</v>
      </c>
      <c r="M20" s="44">
        <v>27.0</v>
      </c>
      <c r="N20" s="42">
        <f t="shared" si="5"/>
        <v>27</v>
      </c>
      <c r="O20" s="38"/>
      <c r="P20" s="45" t="s">
        <v>72</v>
      </c>
      <c r="Q20" s="38"/>
      <c r="R20" s="45">
        <f>MIN(Rules!$E$2,(MAX(H20/N20,N20/H20)))</f>
        <v>1.285714286</v>
      </c>
      <c r="S20" s="45">
        <f>VLOOKUP(B20,Rules!A:B,2,FALSE)</f>
        <v>40</v>
      </c>
      <c r="T20" s="38"/>
      <c r="U20" s="46">
        <f>1/(10^(-(E20+(IF(P20="Y",Rules!$I$2,0))-K20)/Rules!$E$12)+1)</f>
        <v>0.8637360304</v>
      </c>
      <c r="V20" s="47">
        <f t="shared" si="6"/>
        <v>-44</v>
      </c>
      <c r="W20" s="47">
        <f t="shared" si="7"/>
        <v>44</v>
      </c>
      <c r="X20" s="47"/>
      <c r="Y20" s="47"/>
      <c r="Z20" s="48"/>
      <c r="AA20" s="7">
        <f t="shared" ref="AA20:BL20" si="24">IF($D20=AA$1,$E20+$V20,(IF($J20=AA$1,$K20+$W20,AA19)))</f>
        <v>1521</v>
      </c>
      <c r="AB20" s="7">
        <f t="shared" si="24"/>
        <v>832</v>
      </c>
      <c r="AC20" s="7">
        <f t="shared" si="24"/>
        <v>1396</v>
      </c>
      <c r="AD20" s="7">
        <f t="shared" si="24"/>
        <v>115</v>
      </c>
      <c r="AE20" s="7">
        <f t="shared" si="24"/>
        <v>1966</v>
      </c>
      <c r="AF20" s="7">
        <f t="shared" si="24"/>
        <v>2003</v>
      </c>
      <c r="AG20" s="7">
        <f t="shared" si="24"/>
        <v>1061</v>
      </c>
      <c r="AH20" s="7">
        <f t="shared" si="24"/>
        <v>972</v>
      </c>
      <c r="AI20" s="7">
        <f t="shared" si="24"/>
        <v>1355</v>
      </c>
      <c r="AJ20" s="7">
        <f t="shared" si="24"/>
        <v>1757</v>
      </c>
      <c r="AK20" s="7">
        <f t="shared" si="24"/>
        <v>222</v>
      </c>
      <c r="AL20" s="7">
        <f t="shared" si="24"/>
        <v>717</v>
      </c>
      <c r="AM20" s="7">
        <f t="shared" si="24"/>
        <v>2123</v>
      </c>
      <c r="AN20" s="7">
        <f t="shared" si="24"/>
        <v>1372</v>
      </c>
      <c r="AO20" s="7">
        <f t="shared" si="24"/>
        <v>1129</v>
      </c>
      <c r="AP20" s="7">
        <f t="shared" si="24"/>
        <v>2050</v>
      </c>
      <c r="AQ20" s="7">
        <f t="shared" si="24"/>
        <v>358</v>
      </c>
      <c r="AR20" s="7">
        <f t="shared" si="24"/>
        <v>1544</v>
      </c>
      <c r="AS20" s="7">
        <f t="shared" si="24"/>
        <v>295</v>
      </c>
      <c r="AT20" s="7">
        <f t="shared" si="24"/>
        <v>2286</v>
      </c>
      <c r="AU20" s="7">
        <f t="shared" si="24"/>
        <v>881</v>
      </c>
      <c r="AV20" s="7">
        <f t="shared" si="24"/>
        <v>482</v>
      </c>
      <c r="AW20" s="7">
        <f t="shared" si="24"/>
        <v>425</v>
      </c>
      <c r="AX20" s="7">
        <f t="shared" si="24"/>
        <v>1013</v>
      </c>
      <c r="AY20" s="7">
        <f t="shared" si="24"/>
        <v>1236</v>
      </c>
      <c r="AZ20" s="7">
        <f t="shared" si="24"/>
        <v>476</v>
      </c>
      <c r="BA20" s="7">
        <f t="shared" si="24"/>
        <v>0</v>
      </c>
      <c r="BB20" s="7">
        <f t="shared" si="24"/>
        <v>1539</v>
      </c>
      <c r="BC20" s="7">
        <f t="shared" si="24"/>
        <v>763</v>
      </c>
      <c r="BD20" s="7">
        <f t="shared" si="24"/>
        <v>835</v>
      </c>
      <c r="BE20" s="7">
        <f t="shared" si="24"/>
        <v>638</v>
      </c>
      <c r="BF20" s="7">
        <f t="shared" si="24"/>
        <v>2122</v>
      </c>
      <c r="BG20" s="7">
        <f t="shared" si="24"/>
        <v>778</v>
      </c>
      <c r="BH20" s="7">
        <f t="shared" si="24"/>
        <v>674</v>
      </c>
      <c r="BI20" s="7">
        <f t="shared" si="24"/>
        <v>2013</v>
      </c>
      <c r="BJ20" s="7">
        <f t="shared" si="24"/>
        <v>1482</v>
      </c>
      <c r="BK20" s="7">
        <f t="shared" si="24"/>
        <v>1945</v>
      </c>
      <c r="BL20" s="7">
        <f t="shared" si="24"/>
        <v>1058</v>
      </c>
    </row>
    <row r="21" ht="13.5" customHeight="1">
      <c r="A21" s="83">
        <v>44604.0</v>
      </c>
      <c r="B21" s="84" t="s">
        <v>71</v>
      </c>
      <c r="C21" s="38"/>
      <c r="D21" s="39" t="s">
        <v>30</v>
      </c>
      <c r="E21" s="40">
        <f t="shared" si="2"/>
        <v>1521</v>
      </c>
      <c r="F21" s="41">
        <v>2.0</v>
      </c>
      <c r="G21" s="41">
        <v>15.0</v>
      </c>
      <c r="H21" s="42">
        <f t="shared" si="3"/>
        <v>21</v>
      </c>
      <c r="I21" s="38"/>
      <c r="J21" s="43" t="s">
        <v>26</v>
      </c>
      <c r="K21" s="40">
        <f t="shared" si="4"/>
        <v>1757</v>
      </c>
      <c r="L21" s="44">
        <v>2.0</v>
      </c>
      <c r="M21" s="44">
        <v>19.0</v>
      </c>
      <c r="N21" s="42">
        <f t="shared" si="5"/>
        <v>25</v>
      </c>
      <c r="O21" s="38"/>
      <c r="P21" s="45" t="s">
        <v>72</v>
      </c>
      <c r="Q21" s="38"/>
      <c r="R21" s="45">
        <f>MIN(Rules!$E$2,(MAX(H21/N21,N21/H21)))</f>
        <v>1.19047619</v>
      </c>
      <c r="S21" s="45">
        <f>VLOOKUP(B21,Rules!A:B,2,FALSE)</f>
        <v>40</v>
      </c>
      <c r="T21" s="38"/>
      <c r="U21" s="46">
        <f>1/(10^(-(E21+(IF(P21="Y",Rules!$I$2,0))-K21)/Rules!$E$12)+1)</f>
        <v>0.4022630285</v>
      </c>
      <c r="V21" s="47">
        <f t="shared" si="6"/>
        <v>-19</v>
      </c>
      <c r="W21" s="47">
        <f t="shared" si="7"/>
        <v>19</v>
      </c>
      <c r="X21" s="47"/>
      <c r="Y21" s="47"/>
      <c r="Z21" s="48"/>
      <c r="AA21" s="7">
        <f t="shared" ref="AA21:BL21" si="25">IF($D21=AA$1,$E21+$V21,(IF($J21=AA$1,$K21+$W21,AA20)))</f>
        <v>1502</v>
      </c>
      <c r="AB21" s="7">
        <f t="shared" si="25"/>
        <v>832</v>
      </c>
      <c r="AC21" s="7">
        <f t="shared" si="25"/>
        <v>1396</v>
      </c>
      <c r="AD21" s="7">
        <f t="shared" si="25"/>
        <v>115</v>
      </c>
      <c r="AE21" s="7">
        <f t="shared" si="25"/>
        <v>1966</v>
      </c>
      <c r="AF21" s="7">
        <f t="shared" si="25"/>
        <v>2003</v>
      </c>
      <c r="AG21" s="7">
        <f t="shared" si="25"/>
        <v>1061</v>
      </c>
      <c r="AH21" s="7">
        <f t="shared" si="25"/>
        <v>972</v>
      </c>
      <c r="AI21" s="7">
        <f t="shared" si="25"/>
        <v>1355</v>
      </c>
      <c r="AJ21" s="7">
        <f t="shared" si="25"/>
        <v>1776</v>
      </c>
      <c r="AK21" s="7">
        <f t="shared" si="25"/>
        <v>222</v>
      </c>
      <c r="AL21" s="7">
        <f t="shared" si="25"/>
        <v>717</v>
      </c>
      <c r="AM21" s="7">
        <f t="shared" si="25"/>
        <v>2123</v>
      </c>
      <c r="AN21" s="7">
        <f t="shared" si="25"/>
        <v>1372</v>
      </c>
      <c r="AO21" s="7">
        <f t="shared" si="25"/>
        <v>1129</v>
      </c>
      <c r="AP21" s="7">
        <f t="shared" si="25"/>
        <v>2050</v>
      </c>
      <c r="AQ21" s="7">
        <f t="shared" si="25"/>
        <v>358</v>
      </c>
      <c r="AR21" s="7">
        <f t="shared" si="25"/>
        <v>1544</v>
      </c>
      <c r="AS21" s="7">
        <f t="shared" si="25"/>
        <v>295</v>
      </c>
      <c r="AT21" s="7">
        <f t="shared" si="25"/>
        <v>2286</v>
      </c>
      <c r="AU21" s="7">
        <f t="shared" si="25"/>
        <v>881</v>
      </c>
      <c r="AV21" s="7">
        <f t="shared" si="25"/>
        <v>482</v>
      </c>
      <c r="AW21" s="7">
        <f t="shared" si="25"/>
        <v>425</v>
      </c>
      <c r="AX21" s="7">
        <f t="shared" si="25"/>
        <v>1013</v>
      </c>
      <c r="AY21" s="7">
        <f t="shared" si="25"/>
        <v>1236</v>
      </c>
      <c r="AZ21" s="7">
        <f t="shared" si="25"/>
        <v>476</v>
      </c>
      <c r="BA21" s="7">
        <f t="shared" si="25"/>
        <v>0</v>
      </c>
      <c r="BB21" s="7">
        <f t="shared" si="25"/>
        <v>1539</v>
      </c>
      <c r="BC21" s="7">
        <f t="shared" si="25"/>
        <v>763</v>
      </c>
      <c r="BD21" s="7">
        <f t="shared" si="25"/>
        <v>835</v>
      </c>
      <c r="BE21" s="7">
        <f t="shared" si="25"/>
        <v>638</v>
      </c>
      <c r="BF21" s="7">
        <f t="shared" si="25"/>
        <v>2122</v>
      </c>
      <c r="BG21" s="7">
        <f t="shared" si="25"/>
        <v>778</v>
      </c>
      <c r="BH21" s="7">
        <f t="shared" si="25"/>
        <v>674</v>
      </c>
      <c r="BI21" s="7">
        <f t="shared" si="25"/>
        <v>2013</v>
      </c>
      <c r="BJ21" s="7">
        <f t="shared" si="25"/>
        <v>1482</v>
      </c>
      <c r="BK21" s="7">
        <f t="shared" si="25"/>
        <v>1945</v>
      </c>
      <c r="BL21" s="7">
        <f t="shared" si="25"/>
        <v>1058</v>
      </c>
    </row>
    <row r="22" ht="13.5" customHeight="1">
      <c r="A22" s="83">
        <v>44605.0</v>
      </c>
      <c r="B22" s="84" t="s">
        <v>71</v>
      </c>
      <c r="C22" s="38"/>
      <c r="D22" s="39" t="s">
        <v>21</v>
      </c>
      <c r="E22" s="40">
        <f t="shared" si="2"/>
        <v>1966</v>
      </c>
      <c r="F22" s="41">
        <v>1.0</v>
      </c>
      <c r="G22" s="41">
        <v>20.0</v>
      </c>
      <c r="H22" s="42">
        <f t="shared" si="3"/>
        <v>23</v>
      </c>
      <c r="I22" s="38"/>
      <c r="J22" s="43" t="s">
        <v>24</v>
      </c>
      <c r="K22" s="40">
        <f t="shared" si="4"/>
        <v>1945</v>
      </c>
      <c r="L22" s="44">
        <v>2.0</v>
      </c>
      <c r="M22" s="44">
        <v>20.0</v>
      </c>
      <c r="N22" s="42">
        <f t="shared" si="5"/>
        <v>26</v>
      </c>
      <c r="O22" s="38"/>
      <c r="P22" s="45" t="s">
        <v>72</v>
      </c>
      <c r="Q22" s="38"/>
      <c r="R22" s="45">
        <f>MIN(Rules!$E$2,(MAX(H22/N22,N22/H22)))</f>
        <v>1.130434783</v>
      </c>
      <c r="S22" s="45">
        <f>VLOOKUP(B22,Rules!A:B,2,FALSE)</f>
        <v>40</v>
      </c>
      <c r="T22" s="38"/>
      <c r="U22" s="46">
        <f>1/(10^(-(E22+(IF(P22="Y",Rules!$I$2,0))-K22)/Rules!$E$12)+1)</f>
        <v>0.6872908633</v>
      </c>
      <c r="V22" s="47">
        <f t="shared" si="6"/>
        <v>-31</v>
      </c>
      <c r="W22" s="47">
        <f t="shared" si="7"/>
        <v>31</v>
      </c>
      <c r="X22" s="47"/>
      <c r="Y22" s="47"/>
      <c r="Z22" s="48"/>
      <c r="AA22" s="7">
        <f t="shared" ref="AA22:BL22" si="26">IF($D22=AA$1,$E22+$V22,(IF($J22=AA$1,$K22+$W22,AA21)))</f>
        <v>1502</v>
      </c>
      <c r="AB22" s="7">
        <f t="shared" si="26"/>
        <v>832</v>
      </c>
      <c r="AC22" s="7">
        <f t="shared" si="26"/>
        <v>1396</v>
      </c>
      <c r="AD22" s="7">
        <f t="shared" si="26"/>
        <v>115</v>
      </c>
      <c r="AE22" s="7">
        <f t="shared" si="26"/>
        <v>1935</v>
      </c>
      <c r="AF22" s="7">
        <f t="shared" si="26"/>
        <v>2003</v>
      </c>
      <c r="AG22" s="7">
        <f t="shared" si="26"/>
        <v>1061</v>
      </c>
      <c r="AH22" s="7">
        <f t="shared" si="26"/>
        <v>972</v>
      </c>
      <c r="AI22" s="7">
        <f t="shared" si="26"/>
        <v>1355</v>
      </c>
      <c r="AJ22" s="7">
        <f t="shared" si="26"/>
        <v>1776</v>
      </c>
      <c r="AK22" s="7">
        <f t="shared" si="26"/>
        <v>222</v>
      </c>
      <c r="AL22" s="7">
        <f t="shared" si="26"/>
        <v>717</v>
      </c>
      <c r="AM22" s="7">
        <f t="shared" si="26"/>
        <v>2123</v>
      </c>
      <c r="AN22" s="7">
        <f t="shared" si="26"/>
        <v>1372</v>
      </c>
      <c r="AO22" s="7">
        <f t="shared" si="26"/>
        <v>1129</v>
      </c>
      <c r="AP22" s="7">
        <f t="shared" si="26"/>
        <v>2050</v>
      </c>
      <c r="AQ22" s="7">
        <f t="shared" si="26"/>
        <v>358</v>
      </c>
      <c r="AR22" s="7">
        <f t="shared" si="26"/>
        <v>1544</v>
      </c>
      <c r="AS22" s="7">
        <f t="shared" si="26"/>
        <v>295</v>
      </c>
      <c r="AT22" s="7">
        <f t="shared" si="26"/>
        <v>2286</v>
      </c>
      <c r="AU22" s="7">
        <f t="shared" si="26"/>
        <v>881</v>
      </c>
      <c r="AV22" s="7">
        <f t="shared" si="26"/>
        <v>482</v>
      </c>
      <c r="AW22" s="7">
        <f t="shared" si="26"/>
        <v>425</v>
      </c>
      <c r="AX22" s="7">
        <f t="shared" si="26"/>
        <v>1013</v>
      </c>
      <c r="AY22" s="7">
        <f t="shared" si="26"/>
        <v>1236</v>
      </c>
      <c r="AZ22" s="7">
        <f t="shared" si="26"/>
        <v>476</v>
      </c>
      <c r="BA22" s="7">
        <f t="shared" si="26"/>
        <v>0</v>
      </c>
      <c r="BB22" s="7">
        <f t="shared" si="26"/>
        <v>1539</v>
      </c>
      <c r="BC22" s="7">
        <f t="shared" si="26"/>
        <v>763</v>
      </c>
      <c r="BD22" s="7">
        <f t="shared" si="26"/>
        <v>835</v>
      </c>
      <c r="BE22" s="7">
        <f t="shared" si="26"/>
        <v>638</v>
      </c>
      <c r="BF22" s="7">
        <f t="shared" si="26"/>
        <v>2122</v>
      </c>
      <c r="BG22" s="7">
        <f t="shared" si="26"/>
        <v>778</v>
      </c>
      <c r="BH22" s="7">
        <f t="shared" si="26"/>
        <v>674</v>
      </c>
      <c r="BI22" s="7">
        <f t="shared" si="26"/>
        <v>2013</v>
      </c>
      <c r="BJ22" s="7">
        <f t="shared" si="26"/>
        <v>1482</v>
      </c>
      <c r="BK22" s="7">
        <f t="shared" si="26"/>
        <v>1976</v>
      </c>
      <c r="BL22" s="7">
        <f t="shared" si="26"/>
        <v>1058</v>
      </c>
    </row>
    <row r="23" ht="13.5" customHeight="1">
      <c r="A23" s="83">
        <v>44605.0</v>
      </c>
      <c r="B23" s="84" t="s">
        <v>71</v>
      </c>
      <c r="C23" s="38"/>
      <c r="D23" s="39" t="s">
        <v>27</v>
      </c>
      <c r="E23" s="40">
        <f t="shared" si="2"/>
        <v>1539</v>
      </c>
      <c r="F23" s="41">
        <v>1.0</v>
      </c>
      <c r="G23" s="41">
        <v>15.0</v>
      </c>
      <c r="H23" s="42">
        <f t="shared" si="3"/>
        <v>18</v>
      </c>
      <c r="I23" s="38"/>
      <c r="J23" s="43" t="s">
        <v>19</v>
      </c>
      <c r="K23" s="40">
        <f t="shared" si="4"/>
        <v>2003</v>
      </c>
      <c r="L23" s="44">
        <v>4.0</v>
      </c>
      <c r="M23" s="44">
        <v>25.0</v>
      </c>
      <c r="N23" s="42">
        <f t="shared" si="5"/>
        <v>37</v>
      </c>
      <c r="O23" s="38"/>
      <c r="P23" s="45" t="s">
        <v>72</v>
      </c>
      <c r="Q23" s="38"/>
      <c r="R23" s="45">
        <f>MIN(Rules!$E$2,(MAX(H23/N23,N23/H23)))</f>
        <v>2</v>
      </c>
      <c r="S23" s="45">
        <f>VLOOKUP(B23,Rules!A:B,2,FALSE)</f>
        <v>40</v>
      </c>
      <c r="T23" s="38"/>
      <c r="U23" s="46">
        <f>1/(10^(-(E23+(IF(P23="Y",Rules!$I$2,0))-K23)/Rules!$E$12)+1)</f>
        <v>0.1906143173</v>
      </c>
      <c r="V23" s="47">
        <f t="shared" si="6"/>
        <v>-15</v>
      </c>
      <c r="W23" s="47">
        <f t="shared" si="7"/>
        <v>15</v>
      </c>
      <c r="X23" s="47"/>
      <c r="Y23" s="47"/>
      <c r="Z23" s="48"/>
      <c r="AA23" s="7">
        <f t="shared" ref="AA23:BL23" si="27">IF($D23=AA$1,$E23+$V23,(IF($J23=AA$1,$K23+$W23,AA22)))</f>
        <v>1502</v>
      </c>
      <c r="AB23" s="7">
        <f t="shared" si="27"/>
        <v>832</v>
      </c>
      <c r="AC23" s="7">
        <f t="shared" si="27"/>
        <v>1396</v>
      </c>
      <c r="AD23" s="7">
        <f t="shared" si="27"/>
        <v>115</v>
      </c>
      <c r="AE23" s="7">
        <f t="shared" si="27"/>
        <v>1935</v>
      </c>
      <c r="AF23" s="7">
        <f t="shared" si="27"/>
        <v>2018</v>
      </c>
      <c r="AG23" s="7">
        <f t="shared" si="27"/>
        <v>1061</v>
      </c>
      <c r="AH23" s="7">
        <f t="shared" si="27"/>
        <v>972</v>
      </c>
      <c r="AI23" s="7">
        <f t="shared" si="27"/>
        <v>1355</v>
      </c>
      <c r="AJ23" s="7">
        <f t="shared" si="27"/>
        <v>1776</v>
      </c>
      <c r="AK23" s="7">
        <f t="shared" si="27"/>
        <v>222</v>
      </c>
      <c r="AL23" s="7">
        <f t="shared" si="27"/>
        <v>717</v>
      </c>
      <c r="AM23" s="7">
        <f t="shared" si="27"/>
        <v>2123</v>
      </c>
      <c r="AN23" s="7">
        <f t="shared" si="27"/>
        <v>1372</v>
      </c>
      <c r="AO23" s="7">
        <f t="shared" si="27"/>
        <v>1129</v>
      </c>
      <c r="AP23" s="7">
        <f t="shared" si="27"/>
        <v>2050</v>
      </c>
      <c r="AQ23" s="7">
        <f t="shared" si="27"/>
        <v>358</v>
      </c>
      <c r="AR23" s="7">
        <f t="shared" si="27"/>
        <v>1544</v>
      </c>
      <c r="AS23" s="7">
        <f t="shared" si="27"/>
        <v>295</v>
      </c>
      <c r="AT23" s="7">
        <f t="shared" si="27"/>
        <v>2286</v>
      </c>
      <c r="AU23" s="7">
        <f t="shared" si="27"/>
        <v>881</v>
      </c>
      <c r="AV23" s="7">
        <f t="shared" si="27"/>
        <v>482</v>
      </c>
      <c r="AW23" s="7">
        <f t="shared" si="27"/>
        <v>425</v>
      </c>
      <c r="AX23" s="7">
        <f t="shared" si="27"/>
        <v>1013</v>
      </c>
      <c r="AY23" s="7">
        <f t="shared" si="27"/>
        <v>1236</v>
      </c>
      <c r="AZ23" s="7">
        <f t="shared" si="27"/>
        <v>476</v>
      </c>
      <c r="BA23" s="7">
        <f t="shared" si="27"/>
        <v>0</v>
      </c>
      <c r="BB23" s="7">
        <f t="shared" si="27"/>
        <v>1524</v>
      </c>
      <c r="BC23" s="7">
        <f t="shared" si="27"/>
        <v>763</v>
      </c>
      <c r="BD23" s="7">
        <f t="shared" si="27"/>
        <v>835</v>
      </c>
      <c r="BE23" s="7">
        <f t="shared" si="27"/>
        <v>638</v>
      </c>
      <c r="BF23" s="7">
        <f t="shared" si="27"/>
        <v>2122</v>
      </c>
      <c r="BG23" s="7">
        <f t="shared" si="27"/>
        <v>778</v>
      </c>
      <c r="BH23" s="7">
        <f t="shared" si="27"/>
        <v>674</v>
      </c>
      <c r="BI23" s="7">
        <f t="shared" si="27"/>
        <v>2013</v>
      </c>
      <c r="BJ23" s="7">
        <f t="shared" si="27"/>
        <v>1482</v>
      </c>
      <c r="BK23" s="7">
        <f t="shared" si="27"/>
        <v>1976</v>
      </c>
      <c r="BL23" s="7">
        <f t="shared" si="27"/>
        <v>1058</v>
      </c>
    </row>
    <row r="24" ht="13.5" customHeight="1">
      <c r="A24" s="83">
        <v>44605.0</v>
      </c>
      <c r="B24" s="84" t="s">
        <v>71</v>
      </c>
      <c r="C24" s="38"/>
      <c r="D24" s="39" t="s">
        <v>25</v>
      </c>
      <c r="E24" s="40">
        <f t="shared" si="2"/>
        <v>2013</v>
      </c>
      <c r="F24" s="41">
        <v>7.0</v>
      </c>
      <c r="G24" s="41">
        <v>31.0</v>
      </c>
      <c r="H24" s="42">
        <f t="shared" si="3"/>
        <v>52</v>
      </c>
      <c r="I24" s="38"/>
      <c r="J24" s="43" t="s">
        <v>31</v>
      </c>
      <c r="K24" s="40">
        <f t="shared" si="4"/>
        <v>1544</v>
      </c>
      <c r="L24" s="44">
        <v>0.0</v>
      </c>
      <c r="M24" s="44">
        <v>19.0</v>
      </c>
      <c r="N24" s="42">
        <f t="shared" si="5"/>
        <v>19</v>
      </c>
      <c r="O24" s="38"/>
      <c r="P24" s="45" t="s">
        <v>72</v>
      </c>
      <c r="Q24" s="38"/>
      <c r="R24" s="45">
        <f>MIN(Rules!$E$2,(MAX(H24/N24,N24/H24)))</f>
        <v>2</v>
      </c>
      <c r="S24" s="45">
        <f>VLOOKUP(B24,Rules!A:B,2,FALSE)</f>
        <v>40</v>
      </c>
      <c r="T24" s="38"/>
      <c r="U24" s="46">
        <f>1/(10^(-(E24+(IF(P24="Y",Rules!$I$2,0))-K24)/Rules!$E$12)+1)</f>
        <v>0.9453497071</v>
      </c>
      <c r="V24" s="47">
        <f t="shared" si="6"/>
        <v>4</v>
      </c>
      <c r="W24" s="47">
        <f t="shared" si="7"/>
        <v>-4</v>
      </c>
      <c r="X24" s="47"/>
      <c r="Y24" s="47"/>
      <c r="Z24" s="48"/>
      <c r="AA24" s="7">
        <f t="shared" ref="AA24:BL24" si="28">IF($D24=AA$1,$E24+$V24,(IF($J24=AA$1,$K24+$W24,AA23)))</f>
        <v>1502</v>
      </c>
      <c r="AB24" s="7">
        <f t="shared" si="28"/>
        <v>832</v>
      </c>
      <c r="AC24" s="7">
        <f t="shared" si="28"/>
        <v>1396</v>
      </c>
      <c r="AD24" s="7">
        <f t="shared" si="28"/>
        <v>115</v>
      </c>
      <c r="AE24" s="7">
        <f t="shared" si="28"/>
        <v>1935</v>
      </c>
      <c r="AF24" s="7">
        <f t="shared" si="28"/>
        <v>2018</v>
      </c>
      <c r="AG24" s="7">
        <f t="shared" si="28"/>
        <v>1061</v>
      </c>
      <c r="AH24" s="7">
        <f t="shared" si="28"/>
        <v>972</v>
      </c>
      <c r="AI24" s="7">
        <f t="shared" si="28"/>
        <v>1355</v>
      </c>
      <c r="AJ24" s="7">
        <f t="shared" si="28"/>
        <v>1776</v>
      </c>
      <c r="AK24" s="7">
        <f t="shared" si="28"/>
        <v>222</v>
      </c>
      <c r="AL24" s="7">
        <f t="shared" si="28"/>
        <v>717</v>
      </c>
      <c r="AM24" s="7">
        <f t="shared" si="28"/>
        <v>2123</v>
      </c>
      <c r="AN24" s="7">
        <f t="shared" si="28"/>
        <v>1372</v>
      </c>
      <c r="AO24" s="7">
        <f t="shared" si="28"/>
        <v>1129</v>
      </c>
      <c r="AP24" s="7">
        <f t="shared" si="28"/>
        <v>2050</v>
      </c>
      <c r="AQ24" s="7">
        <f t="shared" si="28"/>
        <v>358</v>
      </c>
      <c r="AR24" s="7">
        <f t="shared" si="28"/>
        <v>1540</v>
      </c>
      <c r="AS24" s="7">
        <f t="shared" si="28"/>
        <v>295</v>
      </c>
      <c r="AT24" s="7">
        <f t="shared" si="28"/>
        <v>2286</v>
      </c>
      <c r="AU24" s="7">
        <f t="shared" si="28"/>
        <v>881</v>
      </c>
      <c r="AV24" s="7">
        <f t="shared" si="28"/>
        <v>482</v>
      </c>
      <c r="AW24" s="7">
        <f t="shared" si="28"/>
        <v>425</v>
      </c>
      <c r="AX24" s="7">
        <f t="shared" si="28"/>
        <v>1013</v>
      </c>
      <c r="AY24" s="7">
        <f t="shared" si="28"/>
        <v>1236</v>
      </c>
      <c r="AZ24" s="7">
        <f t="shared" si="28"/>
        <v>476</v>
      </c>
      <c r="BA24" s="7">
        <f t="shared" si="28"/>
        <v>0</v>
      </c>
      <c r="BB24" s="7">
        <f t="shared" si="28"/>
        <v>1524</v>
      </c>
      <c r="BC24" s="7">
        <f t="shared" si="28"/>
        <v>763</v>
      </c>
      <c r="BD24" s="7">
        <f t="shared" si="28"/>
        <v>835</v>
      </c>
      <c r="BE24" s="7">
        <f t="shared" si="28"/>
        <v>638</v>
      </c>
      <c r="BF24" s="7">
        <f t="shared" si="28"/>
        <v>2122</v>
      </c>
      <c r="BG24" s="7">
        <f t="shared" si="28"/>
        <v>778</v>
      </c>
      <c r="BH24" s="7">
        <f t="shared" si="28"/>
        <v>674</v>
      </c>
      <c r="BI24" s="7">
        <f t="shared" si="28"/>
        <v>2017</v>
      </c>
      <c r="BJ24" s="7">
        <f t="shared" si="28"/>
        <v>1482</v>
      </c>
      <c r="BK24" s="7">
        <f t="shared" si="28"/>
        <v>1976</v>
      </c>
      <c r="BL24" s="7">
        <f t="shared" si="28"/>
        <v>1058</v>
      </c>
    </row>
    <row r="25" ht="13.5" customHeight="1">
      <c r="A25" s="83">
        <v>44605.0</v>
      </c>
      <c r="B25" s="84" t="s">
        <v>71</v>
      </c>
      <c r="C25" s="38"/>
      <c r="D25" s="39" t="s">
        <v>18</v>
      </c>
      <c r="E25" s="40">
        <f t="shared" si="2"/>
        <v>2122</v>
      </c>
      <c r="F25" s="41">
        <v>1.0</v>
      </c>
      <c r="G25" s="41">
        <v>19.0</v>
      </c>
      <c r="H25" s="42">
        <f t="shared" si="3"/>
        <v>22</v>
      </c>
      <c r="I25" s="38"/>
      <c r="J25" s="43" t="s">
        <v>22</v>
      </c>
      <c r="K25" s="40">
        <f t="shared" si="4"/>
        <v>2050</v>
      </c>
      <c r="L25" s="44">
        <v>1.0</v>
      </c>
      <c r="M25" s="44">
        <v>18.0</v>
      </c>
      <c r="N25" s="42">
        <f t="shared" si="5"/>
        <v>21</v>
      </c>
      <c r="O25" s="38"/>
      <c r="P25" s="45" t="s">
        <v>72</v>
      </c>
      <c r="Q25" s="38"/>
      <c r="R25" s="45">
        <f>MIN(Rules!$E$2,(MAX(H25/N25,N25/H25)))</f>
        <v>1.047619048</v>
      </c>
      <c r="S25" s="45">
        <f>VLOOKUP(B25,Rules!A:B,2,FALSE)</f>
        <v>40</v>
      </c>
      <c r="T25" s="38"/>
      <c r="U25" s="46">
        <f>1/(10^(-(E25+(IF(P25="Y",Rules!$I$2,0))-K25)/Rules!$E$12)+1)</f>
        <v>0.7354296664</v>
      </c>
      <c r="V25" s="47">
        <f t="shared" si="6"/>
        <v>11</v>
      </c>
      <c r="W25" s="47">
        <f t="shared" si="7"/>
        <v>-11</v>
      </c>
      <c r="X25" s="47"/>
      <c r="Y25" s="47"/>
      <c r="Z25" s="48"/>
      <c r="AA25" s="7">
        <f t="shared" ref="AA25:BL25" si="29">IF($D25=AA$1,$E25+$V25,(IF($J25=AA$1,$K25+$W25,AA24)))</f>
        <v>1502</v>
      </c>
      <c r="AB25" s="7">
        <f t="shared" si="29"/>
        <v>832</v>
      </c>
      <c r="AC25" s="7">
        <f t="shared" si="29"/>
        <v>1396</v>
      </c>
      <c r="AD25" s="7">
        <f t="shared" si="29"/>
        <v>115</v>
      </c>
      <c r="AE25" s="7">
        <f t="shared" si="29"/>
        <v>1935</v>
      </c>
      <c r="AF25" s="7">
        <f t="shared" si="29"/>
        <v>2018</v>
      </c>
      <c r="AG25" s="7">
        <f t="shared" si="29"/>
        <v>1061</v>
      </c>
      <c r="AH25" s="7">
        <f t="shared" si="29"/>
        <v>972</v>
      </c>
      <c r="AI25" s="7">
        <f t="shared" si="29"/>
        <v>1355</v>
      </c>
      <c r="AJ25" s="7">
        <f t="shared" si="29"/>
        <v>1776</v>
      </c>
      <c r="AK25" s="7">
        <f t="shared" si="29"/>
        <v>222</v>
      </c>
      <c r="AL25" s="7">
        <f t="shared" si="29"/>
        <v>717</v>
      </c>
      <c r="AM25" s="7">
        <f t="shared" si="29"/>
        <v>2123</v>
      </c>
      <c r="AN25" s="7">
        <f t="shared" si="29"/>
        <v>1372</v>
      </c>
      <c r="AO25" s="7">
        <f t="shared" si="29"/>
        <v>1129</v>
      </c>
      <c r="AP25" s="7">
        <f t="shared" si="29"/>
        <v>2039</v>
      </c>
      <c r="AQ25" s="7">
        <f t="shared" si="29"/>
        <v>358</v>
      </c>
      <c r="AR25" s="7">
        <f t="shared" si="29"/>
        <v>1540</v>
      </c>
      <c r="AS25" s="7">
        <f t="shared" si="29"/>
        <v>295</v>
      </c>
      <c r="AT25" s="7">
        <f t="shared" si="29"/>
        <v>2286</v>
      </c>
      <c r="AU25" s="7">
        <f t="shared" si="29"/>
        <v>881</v>
      </c>
      <c r="AV25" s="7">
        <f t="shared" si="29"/>
        <v>482</v>
      </c>
      <c r="AW25" s="7">
        <f t="shared" si="29"/>
        <v>425</v>
      </c>
      <c r="AX25" s="7">
        <f t="shared" si="29"/>
        <v>1013</v>
      </c>
      <c r="AY25" s="7">
        <f t="shared" si="29"/>
        <v>1236</v>
      </c>
      <c r="AZ25" s="7">
        <f t="shared" si="29"/>
        <v>476</v>
      </c>
      <c r="BA25" s="7">
        <f t="shared" si="29"/>
        <v>0</v>
      </c>
      <c r="BB25" s="7">
        <f t="shared" si="29"/>
        <v>1524</v>
      </c>
      <c r="BC25" s="7">
        <f t="shared" si="29"/>
        <v>763</v>
      </c>
      <c r="BD25" s="7">
        <f t="shared" si="29"/>
        <v>835</v>
      </c>
      <c r="BE25" s="7">
        <f t="shared" si="29"/>
        <v>638</v>
      </c>
      <c r="BF25" s="7">
        <f t="shared" si="29"/>
        <v>2133</v>
      </c>
      <c r="BG25" s="7">
        <f t="shared" si="29"/>
        <v>778</v>
      </c>
      <c r="BH25" s="7">
        <f t="shared" si="29"/>
        <v>674</v>
      </c>
      <c r="BI25" s="7">
        <f t="shared" si="29"/>
        <v>2017</v>
      </c>
      <c r="BJ25" s="7">
        <f t="shared" si="29"/>
        <v>1482</v>
      </c>
      <c r="BK25" s="7">
        <f t="shared" si="29"/>
        <v>1976</v>
      </c>
      <c r="BL25" s="7">
        <f t="shared" si="29"/>
        <v>1058</v>
      </c>
    </row>
    <row r="26" ht="13.5" customHeight="1">
      <c r="A26" s="83">
        <v>44605.0</v>
      </c>
      <c r="B26" s="84" t="s">
        <v>71</v>
      </c>
      <c r="C26" s="38"/>
      <c r="D26" s="39" t="s">
        <v>34</v>
      </c>
      <c r="E26" s="40">
        <f t="shared" si="2"/>
        <v>1372</v>
      </c>
      <c r="F26" s="41">
        <v>4.0</v>
      </c>
      <c r="G26" s="41">
        <v>18.0</v>
      </c>
      <c r="H26" s="42">
        <f t="shared" si="3"/>
        <v>30</v>
      </c>
      <c r="I26" s="38"/>
      <c r="J26" s="43" t="s">
        <v>29</v>
      </c>
      <c r="K26" s="40">
        <f t="shared" si="4"/>
        <v>1129</v>
      </c>
      <c r="L26" s="44">
        <v>2.0</v>
      </c>
      <c r="M26" s="44">
        <v>16.0</v>
      </c>
      <c r="N26" s="42">
        <f t="shared" si="5"/>
        <v>22</v>
      </c>
      <c r="O26" s="38"/>
      <c r="P26" s="45" t="s">
        <v>72</v>
      </c>
      <c r="Q26" s="38"/>
      <c r="R26" s="45">
        <f>MIN(Rules!$E$2,(MAX(H26/N26,N26/H26)))</f>
        <v>1.363636364</v>
      </c>
      <c r="S26" s="45">
        <f>VLOOKUP(B26,Rules!A:B,2,FALSE)</f>
        <v>40</v>
      </c>
      <c r="T26" s="38"/>
      <c r="U26" s="46">
        <f>1/(10^(-(E26+(IF(P26="Y",Rules!$I$2,0))-K26)/Rules!$E$12)+1)</f>
        <v>0.8593415546</v>
      </c>
      <c r="V26" s="47">
        <f t="shared" si="6"/>
        <v>8</v>
      </c>
      <c r="W26" s="47">
        <f t="shared" si="7"/>
        <v>-8</v>
      </c>
      <c r="X26" s="47"/>
      <c r="Y26" s="47"/>
      <c r="Z26" s="48"/>
      <c r="AA26" s="7">
        <f t="shared" ref="AA26:BL26" si="30">IF($D26=AA$1,$E26+$V26,(IF($J26=AA$1,$K26+$W26,AA25)))</f>
        <v>1502</v>
      </c>
      <c r="AB26" s="7">
        <f t="shared" si="30"/>
        <v>832</v>
      </c>
      <c r="AC26" s="7">
        <f t="shared" si="30"/>
        <v>1396</v>
      </c>
      <c r="AD26" s="7">
        <f t="shared" si="30"/>
        <v>115</v>
      </c>
      <c r="AE26" s="7">
        <f t="shared" si="30"/>
        <v>1935</v>
      </c>
      <c r="AF26" s="7">
        <f t="shared" si="30"/>
        <v>2018</v>
      </c>
      <c r="AG26" s="7">
        <f t="shared" si="30"/>
        <v>1061</v>
      </c>
      <c r="AH26" s="7">
        <f t="shared" si="30"/>
        <v>972</v>
      </c>
      <c r="AI26" s="7">
        <f t="shared" si="30"/>
        <v>1355</v>
      </c>
      <c r="AJ26" s="7">
        <f t="shared" si="30"/>
        <v>1776</v>
      </c>
      <c r="AK26" s="7">
        <f t="shared" si="30"/>
        <v>222</v>
      </c>
      <c r="AL26" s="7">
        <f t="shared" si="30"/>
        <v>717</v>
      </c>
      <c r="AM26" s="7">
        <f t="shared" si="30"/>
        <v>2123</v>
      </c>
      <c r="AN26" s="7">
        <f t="shared" si="30"/>
        <v>1380</v>
      </c>
      <c r="AO26" s="7">
        <f t="shared" si="30"/>
        <v>1121</v>
      </c>
      <c r="AP26" s="7">
        <f t="shared" si="30"/>
        <v>2039</v>
      </c>
      <c r="AQ26" s="7">
        <f t="shared" si="30"/>
        <v>358</v>
      </c>
      <c r="AR26" s="7">
        <f t="shared" si="30"/>
        <v>1540</v>
      </c>
      <c r="AS26" s="7">
        <f t="shared" si="30"/>
        <v>295</v>
      </c>
      <c r="AT26" s="7">
        <f t="shared" si="30"/>
        <v>2286</v>
      </c>
      <c r="AU26" s="7">
        <f t="shared" si="30"/>
        <v>881</v>
      </c>
      <c r="AV26" s="7">
        <f t="shared" si="30"/>
        <v>482</v>
      </c>
      <c r="AW26" s="7">
        <f t="shared" si="30"/>
        <v>425</v>
      </c>
      <c r="AX26" s="7">
        <f t="shared" si="30"/>
        <v>1013</v>
      </c>
      <c r="AY26" s="7">
        <f t="shared" si="30"/>
        <v>1236</v>
      </c>
      <c r="AZ26" s="7">
        <f t="shared" si="30"/>
        <v>476</v>
      </c>
      <c r="BA26" s="7">
        <f t="shared" si="30"/>
        <v>0</v>
      </c>
      <c r="BB26" s="7">
        <f t="shared" si="30"/>
        <v>1524</v>
      </c>
      <c r="BC26" s="7">
        <f t="shared" si="30"/>
        <v>763</v>
      </c>
      <c r="BD26" s="7">
        <f t="shared" si="30"/>
        <v>835</v>
      </c>
      <c r="BE26" s="7">
        <f t="shared" si="30"/>
        <v>638</v>
      </c>
      <c r="BF26" s="7">
        <f t="shared" si="30"/>
        <v>2133</v>
      </c>
      <c r="BG26" s="7">
        <f t="shared" si="30"/>
        <v>778</v>
      </c>
      <c r="BH26" s="7">
        <f t="shared" si="30"/>
        <v>674</v>
      </c>
      <c r="BI26" s="7">
        <f t="shared" si="30"/>
        <v>2017</v>
      </c>
      <c r="BJ26" s="7">
        <f t="shared" si="30"/>
        <v>1482</v>
      </c>
      <c r="BK26" s="7">
        <f t="shared" si="30"/>
        <v>1976</v>
      </c>
      <c r="BL26" s="7">
        <f t="shared" si="30"/>
        <v>1058</v>
      </c>
    </row>
    <row r="27" ht="13.5" customHeight="1">
      <c r="A27" s="83">
        <v>44605.0</v>
      </c>
      <c r="B27" s="84" t="s">
        <v>71</v>
      </c>
      <c r="C27" s="38"/>
      <c r="D27" s="39" t="s">
        <v>38</v>
      </c>
      <c r="E27" s="40">
        <f t="shared" si="2"/>
        <v>1236</v>
      </c>
      <c r="F27" s="41">
        <v>1.0</v>
      </c>
      <c r="G27" s="41">
        <v>19.0</v>
      </c>
      <c r="H27" s="42">
        <f t="shared" si="3"/>
        <v>22</v>
      </c>
      <c r="I27" s="38"/>
      <c r="J27" s="43" t="s">
        <v>33</v>
      </c>
      <c r="K27" s="40">
        <f t="shared" si="4"/>
        <v>1355</v>
      </c>
      <c r="L27" s="44">
        <v>2.0</v>
      </c>
      <c r="M27" s="44">
        <v>18.0</v>
      </c>
      <c r="N27" s="42">
        <f t="shared" si="5"/>
        <v>24</v>
      </c>
      <c r="O27" s="38"/>
      <c r="P27" s="45" t="s">
        <v>72</v>
      </c>
      <c r="Q27" s="38"/>
      <c r="R27" s="45">
        <f>MIN(Rules!$E$2,(MAX(H27/N27,N27/H27)))</f>
        <v>1.090909091</v>
      </c>
      <c r="S27" s="45">
        <f>VLOOKUP(B27,Rules!A:B,2,FALSE)</f>
        <v>40</v>
      </c>
      <c r="T27" s="38"/>
      <c r="U27" s="46">
        <f>1/(10^(-(E27+(IF(P27="Y",Rules!$I$2,0))-K27)/Rules!$E$12)+1)</f>
        <v>0.5356295771</v>
      </c>
      <c r="V27" s="47">
        <f t="shared" si="6"/>
        <v>-23</v>
      </c>
      <c r="W27" s="47">
        <f t="shared" si="7"/>
        <v>23</v>
      </c>
      <c r="X27" s="47"/>
      <c r="Y27" s="47"/>
      <c r="Z27" s="48"/>
      <c r="AA27" s="7">
        <f t="shared" ref="AA27:BL27" si="31">IF($D27=AA$1,$E27+$V27,(IF($J27=AA$1,$K27+$W27,AA26)))</f>
        <v>1502</v>
      </c>
      <c r="AB27" s="7">
        <f t="shared" si="31"/>
        <v>832</v>
      </c>
      <c r="AC27" s="7">
        <f t="shared" si="31"/>
        <v>1396</v>
      </c>
      <c r="AD27" s="7">
        <f t="shared" si="31"/>
        <v>115</v>
      </c>
      <c r="AE27" s="7">
        <f t="shared" si="31"/>
        <v>1935</v>
      </c>
      <c r="AF27" s="7">
        <f t="shared" si="31"/>
        <v>2018</v>
      </c>
      <c r="AG27" s="7">
        <f t="shared" si="31"/>
        <v>1061</v>
      </c>
      <c r="AH27" s="7">
        <f t="shared" si="31"/>
        <v>972</v>
      </c>
      <c r="AI27" s="7">
        <f t="shared" si="31"/>
        <v>1378</v>
      </c>
      <c r="AJ27" s="7">
        <f t="shared" si="31"/>
        <v>1776</v>
      </c>
      <c r="AK27" s="7">
        <f t="shared" si="31"/>
        <v>222</v>
      </c>
      <c r="AL27" s="7">
        <f t="shared" si="31"/>
        <v>717</v>
      </c>
      <c r="AM27" s="7">
        <f t="shared" si="31"/>
        <v>2123</v>
      </c>
      <c r="AN27" s="7">
        <f t="shared" si="31"/>
        <v>1380</v>
      </c>
      <c r="AO27" s="7">
        <f t="shared" si="31"/>
        <v>1121</v>
      </c>
      <c r="AP27" s="7">
        <f t="shared" si="31"/>
        <v>2039</v>
      </c>
      <c r="AQ27" s="7">
        <f t="shared" si="31"/>
        <v>358</v>
      </c>
      <c r="AR27" s="7">
        <f t="shared" si="31"/>
        <v>1540</v>
      </c>
      <c r="AS27" s="7">
        <f t="shared" si="31"/>
        <v>295</v>
      </c>
      <c r="AT27" s="7">
        <f t="shared" si="31"/>
        <v>2286</v>
      </c>
      <c r="AU27" s="7">
        <f t="shared" si="31"/>
        <v>881</v>
      </c>
      <c r="AV27" s="7">
        <f t="shared" si="31"/>
        <v>482</v>
      </c>
      <c r="AW27" s="7">
        <f t="shared" si="31"/>
        <v>425</v>
      </c>
      <c r="AX27" s="7">
        <f t="shared" si="31"/>
        <v>1013</v>
      </c>
      <c r="AY27" s="7">
        <f t="shared" si="31"/>
        <v>1213</v>
      </c>
      <c r="AZ27" s="7">
        <f t="shared" si="31"/>
        <v>476</v>
      </c>
      <c r="BA27" s="7">
        <f t="shared" si="31"/>
        <v>0</v>
      </c>
      <c r="BB27" s="7">
        <f t="shared" si="31"/>
        <v>1524</v>
      </c>
      <c r="BC27" s="7">
        <f t="shared" si="31"/>
        <v>763</v>
      </c>
      <c r="BD27" s="7">
        <f t="shared" si="31"/>
        <v>835</v>
      </c>
      <c r="BE27" s="7">
        <f t="shared" si="31"/>
        <v>638</v>
      </c>
      <c r="BF27" s="7">
        <f t="shared" si="31"/>
        <v>2133</v>
      </c>
      <c r="BG27" s="7">
        <f t="shared" si="31"/>
        <v>778</v>
      </c>
      <c r="BH27" s="7">
        <f t="shared" si="31"/>
        <v>674</v>
      </c>
      <c r="BI27" s="7">
        <f t="shared" si="31"/>
        <v>2017</v>
      </c>
      <c r="BJ27" s="7">
        <f t="shared" si="31"/>
        <v>1482</v>
      </c>
      <c r="BK27" s="7">
        <f t="shared" si="31"/>
        <v>1976</v>
      </c>
      <c r="BL27" s="7">
        <f t="shared" si="31"/>
        <v>1058</v>
      </c>
    </row>
    <row r="28" ht="13.5" customHeight="1">
      <c r="A28" s="83">
        <v>44605.0</v>
      </c>
      <c r="B28" s="84" t="s">
        <v>71</v>
      </c>
      <c r="C28" s="38"/>
      <c r="D28" s="39" t="s">
        <v>28</v>
      </c>
      <c r="E28" s="40">
        <f t="shared" si="2"/>
        <v>1396</v>
      </c>
      <c r="F28" s="41">
        <v>1.0</v>
      </c>
      <c r="G28" s="41">
        <v>20.0</v>
      </c>
      <c r="H28" s="42">
        <f t="shared" si="3"/>
        <v>23</v>
      </c>
      <c r="I28" s="38"/>
      <c r="J28" s="43" t="s">
        <v>32</v>
      </c>
      <c r="K28" s="40">
        <f t="shared" si="4"/>
        <v>1482</v>
      </c>
      <c r="L28" s="44">
        <v>1.0</v>
      </c>
      <c r="M28" s="44">
        <v>14.0</v>
      </c>
      <c r="N28" s="42">
        <f t="shared" si="5"/>
        <v>17</v>
      </c>
      <c r="O28" s="38"/>
      <c r="P28" s="45" t="s">
        <v>72</v>
      </c>
      <c r="Q28" s="38"/>
      <c r="R28" s="45">
        <f>MIN(Rules!$E$2,(MAX(H28/N28,N28/H28)))</f>
        <v>1.352941176</v>
      </c>
      <c r="S28" s="45">
        <f>VLOOKUP(B28,Rules!A:B,2,FALSE)</f>
        <v>40</v>
      </c>
      <c r="T28" s="38"/>
      <c r="U28" s="46">
        <f>1/(10^(-(E28+(IF(P28="Y",Rules!$I$2,0))-K28)/Rules!$E$12)+1)</f>
        <v>0.5731539371</v>
      </c>
      <c r="V28" s="47">
        <f t="shared" si="6"/>
        <v>23</v>
      </c>
      <c r="W28" s="47">
        <f t="shared" si="7"/>
        <v>-23</v>
      </c>
      <c r="X28" s="47"/>
      <c r="Y28" s="47"/>
      <c r="Z28" s="48"/>
      <c r="AA28" s="7">
        <f t="shared" ref="AA28:BL28" si="32">IF($D28=AA$1,$E28+$V28,(IF($J28=AA$1,$K28+$W28,AA27)))</f>
        <v>1502</v>
      </c>
      <c r="AB28" s="7">
        <f t="shared" si="32"/>
        <v>832</v>
      </c>
      <c r="AC28" s="7">
        <f t="shared" si="32"/>
        <v>1419</v>
      </c>
      <c r="AD28" s="7">
        <f t="shared" si="32"/>
        <v>115</v>
      </c>
      <c r="AE28" s="7">
        <f t="shared" si="32"/>
        <v>1935</v>
      </c>
      <c r="AF28" s="7">
        <f t="shared" si="32"/>
        <v>2018</v>
      </c>
      <c r="AG28" s="7">
        <f t="shared" si="32"/>
        <v>1061</v>
      </c>
      <c r="AH28" s="7">
        <f t="shared" si="32"/>
        <v>972</v>
      </c>
      <c r="AI28" s="7">
        <f t="shared" si="32"/>
        <v>1378</v>
      </c>
      <c r="AJ28" s="7">
        <f t="shared" si="32"/>
        <v>1776</v>
      </c>
      <c r="AK28" s="7">
        <f t="shared" si="32"/>
        <v>222</v>
      </c>
      <c r="AL28" s="7">
        <f t="shared" si="32"/>
        <v>717</v>
      </c>
      <c r="AM28" s="7">
        <f t="shared" si="32"/>
        <v>2123</v>
      </c>
      <c r="AN28" s="7">
        <f t="shared" si="32"/>
        <v>1380</v>
      </c>
      <c r="AO28" s="7">
        <f t="shared" si="32"/>
        <v>1121</v>
      </c>
      <c r="AP28" s="7">
        <f t="shared" si="32"/>
        <v>2039</v>
      </c>
      <c r="AQ28" s="7">
        <f t="shared" si="32"/>
        <v>358</v>
      </c>
      <c r="AR28" s="7">
        <f t="shared" si="32"/>
        <v>1540</v>
      </c>
      <c r="AS28" s="7">
        <f t="shared" si="32"/>
        <v>295</v>
      </c>
      <c r="AT28" s="7">
        <f t="shared" si="32"/>
        <v>2286</v>
      </c>
      <c r="AU28" s="7">
        <f t="shared" si="32"/>
        <v>881</v>
      </c>
      <c r="AV28" s="7">
        <f t="shared" si="32"/>
        <v>482</v>
      </c>
      <c r="AW28" s="7">
        <f t="shared" si="32"/>
        <v>425</v>
      </c>
      <c r="AX28" s="7">
        <f t="shared" si="32"/>
        <v>1013</v>
      </c>
      <c r="AY28" s="7">
        <f t="shared" si="32"/>
        <v>1213</v>
      </c>
      <c r="AZ28" s="7">
        <f t="shared" si="32"/>
        <v>476</v>
      </c>
      <c r="BA28" s="7">
        <f t="shared" si="32"/>
        <v>0</v>
      </c>
      <c r="BB28" s="7">
        <f t="shared" si="32"/>
        <v>1524</v>
      </c>
      <c r="BC28" s="7">
        <f t="shared" si="32"/>
        <v>763</v>
      </c>
      <c r="BD28" s="7">
        <f t="shared" si="32"/>
        <v>835</v>
      </c>
      <c r="BE28" s="7">
        <f t="shared" si="32"/>
        <v>638</v>
      </c>
      <c r="BF28" s="7">
        <f t="shared" si="32"/>
        <v>2133</v>
      </c>
      <c r="BG28" s="7">
        <f t="shared" si="32"/>
        <v>778</v>
      </c>
      <c r="BH28" s="7">
        <f t="shared" si="32"/>
        <v>674</v>
      </c>
      <c r="BI28" s="7">
        <f t="shared" si="32"/>
        <v>2017</v>
      </c>
      <c r="BJ28" s="7">
        <f t="shared" si="32"/>
        <v>1459</v>
      </c>
      <c r="BK28" s="7">
        <f t="shared" si="32"/>
        <v>1976</v>
      </c>
      <c r="BL28" s="7">
        <f t="shared" si="32"/>
        <v>1058</v>
      </c>
    </row>
    <row r="29" ht="13.5" customHeight="1">
      <c r="A29" s="83">
        <v>44605.0</v>
      </c>
      <c r="B29" s="84" t="s">
        <v>71</v>
      </c>
      <c r="C29" s="38"/>
      <c r="D29" s="39" t="s">
        <v>36</v>
      </c>
      <c r="E29" s="40">
        <f t="shared" si="2"/>
        <v>881</v>
      </c>
      <c r="F29" s="41">
        <v>4.0</v>
      </c>
      <c r="G29" s="41">
        <v>11.0</v>
      </c>
      <c r="H29" s="42">
        <f t="shared" si="3"/>
        <v>23</v>
      </c>
      <c r="I29" s="38"/>
      <c r="J29" s="43" t="s">
        <v>39</v>
      </c>
      <c r="K29" s="40">
        <f t="shared" si="4"/>
        <v>1013</v>
      </c>
      <c r="L29" s="44">
        <v>1.0</v>
      </c>
      <c r="M29" s="44">
        <v>10.0</v>
      </c>
      <c r="N29" s="42">
        <f t="shared" si="5"/>
        <v>13</v>
      </c>
      <c r="O29" s="38"/>
      <c r="P29" s="45" t="s">
        <v>72</v>
      </c>
      <c r="Q29" s="38"/>
      <c r="R29" s="45">
        <f>MIN(Rules!$E$2,(MAX(H29/N29,N29/H29)))</f>
        <v>1.769230769</v>
      </c>
      <c r="S29" s="45">
        <f>VLOOKUP(B29,Rules!A:B,2,FALSE)</f>
        <v>40</v>
      </c>
      <c r="T29" s="38"/>
      <c r="U29" s="46">
        <f>1/(10^(-(E29+(IF(P29="Y",Rules!$I$2,0))-K29)/Rules!$E$12)+1)</f>
        <v>0.5207114077</v>
      </c>
      <c r="V29" s="47">
        <f t="shared" si="6"/>
        <v>34</v>
      </c>
      <c r="W29" s="47">
        <f t="shared" si="7"/>
        <v>-34</v>
      </c>
      <c r="X29" s="47"/>
      <c r="Y29" s="47"/>
      <c r="Z29" s="48"/>
      <c r="AA29" s="7">
        <f t="shared" ref="AA29:BL29" si="33">IF($D29=AA$1,$E29+$V29,(IF($J29=AA$1,$K29+$W29,AA28)))</f>
        <v>1502</v>
      </c>
      <c r="AB29" s="7">
        <f t="shared" si="33"/>
        <v>832</v>
      </c>
      <c r="AC29" s="7">
        <f t="shared" si="33"/>
        <v>1419</v>
      </c>
      <c r="AD29" s="7">
        <f t="shared" si="33"/>
        <v>115</v>
      </c>
      <c r="AE29" s="7">
        <f t="shared" si="33"/>
        <v>1935</v>
      </c>
      <c r="AF29" s="7">
        <f t="shared" si="33"/>
        <v>2018</v>
      </c>
      <c r="AG29" s="7">
        <f t="shared" si="33"/>
        <v>1061</v>
      </c>
      <c r="AH29" s="7">
        <f t="shared" si="33"/>
        <v>972</v>
      </c>
      <c r="AI29" s="7">
        <f t="shared" si="33"/>
        <v>1378</v>
      </c>
      <c r="AJ29" s="7">
        <f t="shared" si="33"/>
        <v>1776</v>
      </c>
      <c r="AK29" s="7">
        <f t="shared" si="33"/>
        <v>222</v>
      </c>
      <c r="AL29" s="7">
        <f t="shared" si="33"/>
        <v>717</v>
      </c>
      <c r="AM29" s="7">
        <f t="shared" si="33"/>
        <v>2123</v>
      </c>
      <c r="AN29" s="7">
        <f t="shared" si="33"/>
        <v>1380</v>
      </c>
      <c r="AO29" s="7">
        <f t="shared" si="33"/>
        <v>1121</v>
      </c>
      <c r="AP29" s="7">
        <f t="shared" si="33"/>
        <v>2039</v>
      </c>
      <c r="AQ29" s="7">
        <f t="shared" si="33"/>
        <v>358</v>
      </c>
      <c r="AR29" s="7">
        <f t="shared" si="33"/>
        <v>1540</v>
      </c>
      <c r="AS29" s="7">
        <f t="shared" si="33"/>
        <v>295</v>
      </c>
      <c r="AT29" s="7">
        <f t="shared" si="33"/>
        <v>2286</v>
      </c>
      <c r="AU29" s="7">
        <f t="shared" si="33"/>
        <v>915</v>
      </c>
      <c r="AV29" s="7">
        <f t="shared" si="33"/>
        <v>482</v>
      </c>
      <c r="AW29" s="7">
        <f t="shared" si="33"/>
        <v>425</v>
      </c>
      <c r="AX29" s="7">
        <f t="shared" si="33"/>
        <v>979</v>
      </c>
      <c r="AY29" s="7">
        <f t="shared" si="33"/>
        <v>1213</v>
      </c>
      <c r="AZ29" s="7">
        <f t="shared" si="33"/>
        <v>476</v>
      </c>
      <c r="BA29" s="7">
        <f t="shared" si="33"/>
        <v>0</v>
      </c>
      <c r="BB29" s="7">
        <f t="shared" si="33"/>
        <v>1524</v>
      </c>
      <c r="BC29" s="7">
        <f t="shared" si="33"/>
        <v>763</v>
      </c>
      <c r="BD29" s="7">
        <f t="shared" si="33"/>
        <v>835</v>
      </c>
      <c r="BE29" s="7">
        <f t="shared" si="33"/>
        <v>638</v>
      </c>
      <c r="BF29" s="7">
        <f t="shared" si="33"/>
        <v>2133</v>
      </c>
      <c r="BG29" s="7">
        <f t="shared" si="33"/>
        <v>778</v>
      </c>
      <c r="BH29" s="7">
        <f t="shared" si="33"/>
        <v>674</v>
      </c>
      <c r="BI29" s="7">
        <f t="shared" si="33"/>
        <v>2017</v>
      </c>
      <c r="BJ29" s="7">
        <f t="shared" si="33"/>
        <v>1459</v>
      </c>
      <c r="BK29" s="7">
        <f t="shared" si="33"/>
        <v>1976</v>
      </c>
      <c r="BL29" s="7">
        <f t="shared" si="33"/>
        <v>1058</v>
      </c>
    </row>
    <row r="30" ht="13.5" customHeight="1">
      <c r="A30" s="83">
        <v>44605.0</v>
      </c>
      <c r="B30" s="84" t="s">
        <v>71</v>
      </c>
      <c r="C30" s="38"/>
      <c r="D30" s="39" t="s">
        <v>40</v>
      </c>
      <c r="E30" s="40">
        <f t="shared" si="2"/>
        <v>1058</v>
      </c>
      <c r="F30" s="41">
        <v>0.0</v>
      </c>
      <c r="G30" s="41">
        <v>12.0</v>
      </c>
      <c r="H30" s="42">
        <f t="shared" si="3"/>
        <v>12</v>
      </c>
      <c r="I30" s="38"/>
      <c r="J30" s="43" t="s">
        <v>35</v>
      </c>
      <c r="K30" s="40">
        <f t="shared" si="4"/>
        <v>1061</v>
      </c>
      <c r="L30" s="44">
        <v>2.0</v>
      </c>
      <c r="M30" s="44">
        <v>24.0</v>
      </c>
      <c r="N30" s="42">
        <f t="shared" si="5"/>
        <v>30</v>
      </c>
      <c r="O30" s="38"/>
      <c r="P30" s="45" t="s">
        <v>72</v>
      </c>
      <c r="Q30" s="38"/>
      <c r="R30" s="45">
        <f>MIN(Rules!$E$2,(MAX(H30/N30,N30/H30)))</f>
        <v>2</v>
      </c>
      <c r="S30" s="45">
        <f>VLOOKUP(B30,Rules!A:B,2,FALSE)</f>
        <v>40</v>
      </c>
      <c r="T30" s="38"/>
      <c r="U30" s="46">
        <f>1/(10^(-(E30+(IF(P30="Y",Rules!$I$2,0))-K30)/Rules!$E$12)+1)</f>
        <v>0.6630598674</v>
      </c>
      <c r="V30" s="47">
        <f t="shared" si="6"/>
        <v>-53</v>
      </c>
      <c r="W30" s="47">
        <f t="shared" si="7"/>
        <v>53</v>
      </c>
      <c r="X30" s="47"/>
      <c r="Y30" s="47"/>
      <c r="Z30" s="48"/>
      <c r="AA30" s="7">
        <f t="shared" ref="AA30:BL30" si="34">IF($D30=AA$1,$E30+$V30,(IF($J30=AA$1,$K30+$W30,AA29)))</f>
        <v>1502</v>
      </c>
      <c r="AB30" s="7">
        <f t="shared" si="34"/>
        <v>832</v>
      </c>
      <c r="AC30" s="7">
        <f t="shared" si="34"/>
        <v>1419</v>
      </c>
      <c r="AD30" s="7">
        <f t="shared" si="34"/>
        <v>115</v>
      </c>
      <c r="AE30" s="7">
        <f t="shared" si="34"/>
        <v>1935</v>
      </c>
      <c r="AF30" s="7">
        <f t="shared" si="34"/>
        <v>2018</v>
      </c>
      <c r="AG30" s="7">
        <f t="shared" si="34"/>
        <v>1114</v>
      </c>
      <c r="AH30" s="7">
        <f t="shared" si="34"/>
        <v>972</v>
      </c>
      <c r="AI30" s="7">
        <f t="shared" si="34"/>
        <v>1378</v>
      </c>
      <c r="AJ30" s="7">
        <f t="shared" si="34"/>
        <v>1776</v>
      </c>
      <c r="AK30" s="7">
        <f t="shared" si="34"/>
        <v>222</v>
      </c>
      <c r="AL30" s="7">
        <f t="shared" si="34"/>
        <v>717</v>
      </c>
      <c r="AM30" s="7">
        <f t="shared" si="34"/>
        <v>2123</v>
      </c>
      <c r="AN30" s="7">
        <f t="shared" si="34"/>
        <v>1380</v>
      </c>
      <c r="AO30" s="7">
        <f t="shared" si="34"/>
        <v>1121</v>
      </c>
      <c r="AP30" s="7">
        <f t="shared" si="34"/>
        <v>2039</v>
      </c>
      <c r="AQ30" s="7">
        <f t="shared" si="34"/>
        <v>358</v>
      </c>
      <c r="AR30" s="7">
        <f t="shared" si="34"/>
        <v>1540</v>
      </c>
      <c r="AS30" s="7">
        <f t="shared" si="34"/>
        <v>295</v>
      </c>
      <c r="AT30" s="7">
        <f t="shared" si="34"/>
        <v>2286</v>
      </c>
      <c r="AU30" s="7">
        <f t="shared" si="34"/>
        <v>915</v>
      </c>
      <c r="AV30" s="7">
        <f t="shared" si="34"/>
        <v>482</v>
      </c>
      <c r="AW30" s="7">
        <f t="shared" si="34"/>
        <v>425</v>
      </c>
      <c r="AX30" s="7">
        <f t="shared" si="34"/>
        <v>979</v>
      </c>
      <c r="AY30" s="7">
        <f t="shared" si="34"/>
        <v>1213</v>
      </c>
      <c r="AZ30" s="7">
        <f t="shared" si="34"/>
        <v>476</v>
      </c>
      <c r="BA30" s="7">
        <f t="shared" si="34"/>
        <v>0</v>
      </c>
      <c r="BB30" s="7">
        <f t="shared" si="34"/>
        <v>1524</v>
      </c>
      <c r="BC30" s="7">
        <f t="shared" si="34"/>
        <v>763</v>
      </c>
      <c r="BD30" s="7">
        <f t="shared" si="34"/>
        <v>835</v>
      </c>
      <c r="BE30" s="7">
        <f t="shared" si="34"/>
        <v>638</v>
      </c>
      <c r="BF30" s="7">
        <f t="shared" si="34"/>
        <v>2133</v>
      </c>
      <c r="BG30" s="7">
        <f t="shared" si="34"/>
        <v>778</v>
      </c>
      <c r="BH30" s="7">
        <f t="shared" si="34"/>
        <v>674</v>
      </c>
      <c r="BI30" s="7">
        <f t="shared" si="34"/>
        <v>2017</v>
      </c>
      <c r="BJ30" s="7">
        <f t="shared" si="34"/>
        <v>1459</v>
      </c>
      <c r="BK30" s="7">
        <f t="shared" si="34"/>
        <v>1976</v>
      </c>
      <c r="BL30" s="7">
        <f t="shared" si="34"/>
        <v>1005</v>
      </c>
    </row>
    <row r="31" ht="13.5" customHeight="1">
      <c r="A31" s="83">
        <v>44605.0</v>
      </c>
      <c r="B31" s="84" t="s">
        <v>71</v>
      </c>
      <c r="C31" s="38"/>
      <c r="D31" s="39" t="s">
        <v>44</v>
      </c>
      <c r="E31" s="40">
        <f t="shared" si="2"/>
        <v>835</v>
      </c>
      <c r="F31" s="41">
        <v>2.0</v>
      </c>
      <c r="G31" s="41">
        <v>14.0</v>
      </c>
      <c r="H31" s="42">
        <f t="shared" si="3"/>
        <v>20</v>
      </c>
      <c r="I31" s="38"/>
      <c r="J31" s="43" t="s">
        <v>37</v>
      </c>
      <c r="K31" s="40">
        <f t="shared" si="4"/>
        <v>972</v>
      </c>
      <c r="L31" s="44">
        <v>1.0</v>
      </c>
      <c r="M31" s="44">
        <v>19.0</v>
      </c>
      <c r="N31" s="42">
        <f t="shared" si="5"/>
        <v>22</v>
      </c>
      <c r="O31" s="38"/>
      <c r="P31" s="45" t="s">
        <v>72</v>
      </c>
      <c r="Q31" s="38"/>
      <c r="R31" s="45">
        <f>MIN(Rules!$E$2,(MAX(H31/N31,N31/H31)))</f>
        <v>1.1</v>
      </c>
      <c r="S31" s="45">
        <f>VLOOKUP(B31,Rules!A:B,2,FALSE)</f>
        <v>40</v>
      </c>
      <c r="T31" s="38"/>
      <c r="U31" s="46">
        <f>1/(10^(-(E31+(IF(P31="Y",Rules!$I$2,0))-K31)/Rules!$E$12)+1)</f>
        <v>0.5149623345</v>
      </c>
      <c r="V31" s="47">
        <f t="shared" si="6"/>
        <v>-23</v>
      </c>
      <c r="W31" s="47">
        <f t="shared" si="7"/>
        <v>23</v>
      </c>
      <c r="X31" s="47"/>
      <c r="Y31" s="47"/>
      <c r="Z31" s="48"/>
      <c r="AA31" s="7">
        <f t="shared" ref="AA31:BL31" si="35">IF($D31=AA$1,$E31+$V31,(IF($J31=AA$1,$K31+$W31,AA30)))</f>
        <v>1502</v>
      </c>
      <c r="AB31" s="7">
        <f t="shared" si="35"/>
        <v>832</v>
      </c>
      <c r="AC31" s="7">
        <f t="shared" si="35"/>
        <v>1419</v>
      </c>
      <c r="AD31" s="7">
        <f t="shared" si="35"/>
        <v>115</v>
      </c>
      <c r="AE31" s="7">
        <f t="shared" si="35"/>
        <v>1935</v>
      </c>
      <c r="AF31" s="7">
        <f t="shared" si="35"/>
        <v>2018</v>
      </c>
      <c r="AG31" s="7">
        <f t="shared" si="35"/>
        <v>1114</v>
      </c>
      <c r="AH31" s="7">
        <f t="shared" si="35"/>
        <v>995</v>
      </c>
      <c r="AI31" s="7">
        <f t="shared" si="35"/>
        <v>1378</v>
      </c>
      <c r="AJ31" s="7">
        <f t="shared" si="35"/>
        <v>1776</v>
      </c>
      <c r="AK31" s="7">
        <f t="shared" si="35"/>
        <v>222</v>
      </c>
      <c r="AL31" s="7">
        <f t="shared" si="35"/>
        <v>717</v>
      </c>
      <c r="AM31" s="7">
        <f t="shared" si="35"/>
        <v>2123</v>
      </c>
      <c r="AN31" s="7">
        <f t="shared" si="35"/>
        <v>1380</v>
      </c>
      <c r="AO31" s="7">
        <f t="shared" si="35"/>
        <v>1121</v>
      </c>
      <c r="AP31" s="7">
        <f t="shared" si="35"/>
        <v>2039</v>
      </c>
      <c r="AQ31" s="7">
        <f t="shared" si="35"/>
        <v>358</v>
      </c>
      <c r="AR31" s="7">
        <f t="shared" si="35"/>
        <v>1540</v>
      </c>
      <c r="AS31" s="7">
        <f t="shared" si="35"/>
        <v>295</v>
      </c>
      <c r="AT31" s="7">
        <f t="shared" si="35"/>
        <v>2286</v>
      </c>
      <c r="AU31" s="7">
        <f t="shared" si="35"/>
        <v>915</v>
      </c>
      <c r="AV31" s="7">
        <f t="shared" si="35"/>
        <v>482</v>
      </c>
      <c r="AW31" s="7">
        <f t="shared" si="35"/>
        <v>425</v>
      </c>
      <c r="AX31" s="7">
        <f t="shared" si="35"/>
        <v>979</v>
      </c>
      <c r="AY31" s="7">
        <f t="shared" si="35"/>
        <v>1213</v>
      </c>
      <c r="AZ31" s="7">
        <f t="shared" si="35"/>
        <v>476</v>
      </c>
      <c r="BA31" s="7">
        <f t="shared" si="35"/>
        <v>0</v>
      </c>
      <c r="BB31" s="7">
        <f t="shared" si="35"/>
        <v>1524</v>
      </c>
      <c r="BC31" s="7">
        <f t="shared" si="35"/>
        <v>763</v>
      </c>
      <c r="BD31" s="7">
        <f t="shared" si="35"/>
        <v>812</v>
      </c>
      <c r="BE31" s="7">
        <f t="shared" si="35"/>
        <v>638</v>
      </c>
      <c r="BF31" s="7">
        <f t="shared" si="35"/>
        <v>2133</v>
      </c>
      <c r="BG31" s="7">
        <f t="shared" si="35"/>
        <v>778</v>
      </c>
      <c r="BH31" s="7">
        <f t="shared" si="35"/>
        <v>674</v>
      </c>
      <c r="BI31" s="7">
        <f t="shared" si="35"/>
        <v>2017</v>
      </c>
      <c r="BJ31" s="7">
        <f t="shared" si="35"/>
        <v>1459</v>
      </c>
      <c r="BK31" s="7">
        <f t="shared" si="35"/>
        <v>1976</v>
      </c>
      <c r="BL31" s="7">
        <f t="shared" si="35"/>
        <v>1005</v>
      </c>
    </row>
    <row r="32" ht="13.5" customHeight="1">
      <c r="A32" s="83">
        <v>44605.0</v>
      </c>
      <c r="B32" s="84" t="s">
        <v>71</v>
      </c>
      <c r="C32" s="38"/>
      <c r="D32" s="39" t="s">
        <v>42</v>
      </c>
      <c r="E32" s="40">
        <f t="shared" si="2"/>
        <v>778</v>
      </c>
      <c r="F32" s="41">
        <v>4.0</v>
      </c>
      <c r="G32" s="41">
        <v>29.0</v>
      </c>
      <c r="H32" s="42">
        <f t="shared" si="3"/>
        <v>41</v>
      </c>
      <c r="I32" s="38"/>
      <c r="J32" s="43" t="s">
        <v>53</v>
      </c>
      <c r="K32" s="40">
        <f t="shared" si="4"/>
        <v>674</v>
      </c>
      <c r="L32" s="44">
        <v>0.0</v>
      </c>
      <c r="M32" s="44">
        <v>7.0</v>
      </c>
      <c r="N32" s="42">
        <f t="shared" si="5"/>
        <v>7</v>
      </c>
      <c r="O32" s="38"/>
      <c r="P32" s="45" t="s">
        <v>72</v>
      </c>
      <c r="Q32" s="38"/>
      <c r="R32" s="45">
        <f>MIN(Rules!$E$2,(MAX(H32/N32,N32/H32)))</f>
        <v>2</v>
      </c>
      <c r="S32" s="45">
        <f>VLOOKUP(B32,Rules!A:B,2,FALSE)</f>
        <v>40</v>
      </c>
      <c r="T32" s="38"/>
      <c r="U32" s="46">
        <f>1/(10^(-(E32+(IF(P32="Y",Rules!$I$2,0))-K32)/Rules!$E$12)+1)</f>
        <v>0.7630931763</v>
      </c>
      <c r="V32" s="47">
        <f t="shared" si="6"/>
        <v>19</v>
      </c>
      <c r="W32" s="47">
        <f t="shared" si="7"/>
        <v>-19</v>
      </c>
      <c r="X32" s="47"/>
      <c r="Y32" s="47"/>
      <c r="Z32" s="48"/>
      <c r="AA32" s="7">
        <f t="shared" ref="AA32:BL32" si="36">IF($D32=AA$1,$E32+$V32,(IF($J32=AA$1,$K32+$W32,AA31)))</f>
        <v>1502</v>
      </c>
      <c r="AB32" s="7">
        <f t="shared" si="36"/>
        <v>832</v>
      </c>
      <c r="AC32" s="7">
        <f t="shared" si="36"/>
        <v>1419</v>
      </c>
      <c r="AD32" s="7">
        <f t="shared" si="36"/>
        <v>115</v>
      </c>
      <c r="AE32" s="7">
        <f t="shared" si="36"/>
        <v>1935</v>
      </c>
      <c r="AF32" s="7">
        <f t="shared" si="36"/>
        <v>2018</v>
      </c>
      <c r="AG32" s="7">
        <f t="shared" si="36"/>
        <v>1114</v>
      </c>
      <c r="AH32" s="7">
        <f t="shared" si="36"/>
        <v>995</v>
      </c>
      <c r="AI32" s="7">
        <f t="shared" si="36"/>
        <v>1378</v>
      </c>
      <c r="AJ32" s="7">
        <f t="shared" si="36"/>
        <v>1776</v>
      </c>
      <c r="AK32" s="7">
        <f t="shared" si="36"/>
        <v>222</v>
      </c>
      <c r="AL32" s="7">
        <f t="shared" si="36"/>
        <v>717</v>
      </c>
      <c r="AM32" s="7">
        <f t="shared" si="36"/>
        <v>2123</v>
      </c>
      <c r="AN32" s="7">
        <f t="shared" si="36"/>
        <v>1380</v>
      </c>
      <c r="AO32" s="7">
        <f t="shared" si="36"/>
        <v>1121</v>
      </c>
      <c r="AP32" s="7">
        <f t="shared" si="36"/>
        <v>2039</v>
      </c>
      <c r="AQ32" s="7">
        <f t="shared" si="36"/>
        <v>358</v>
      </c>
      <c r="AR32" s="7">
        <f t="shared" si="36"/>
        <v>1540</v>
      </c>
      <c r="AS32" s="7">
        <f t="shared" si="36"/>
        <v>295</v>
      </c>
      <c r="AT32" s="7">
        <f t="shared" si="36"/>
        <v>2286</v>
      </c>
      <c r="AU32" s="7">
        <f t="shared" si="36"/>
        <v>915</v>
      </c>
      <c r="AV32" s="7">
        <f t="shared" si="36"/>
        <v>482</v>
      </c>
      <c r="AW32" s="7">
        <f t="shared" si="36"/>
        <v>425</v>
      </c>
      <c r="AX32" s="7">
        <f t="shared" si="36"/>
        <v>979</v>
      </c>
      <c r="AY32" s="7">
        <f t="shared" si="36"/>
        <v>1213</v>
      </c>
      <c r="AZ32" s="7">
        <f t="shared" si="36"/>
        <v>476</v>
      </c>
      <c r="BA32" s="7">
        <f t="shared" si="36"/>
        <v>0</v>
      </c>
      <c r="BB32" s="7">
        <f t="shared" si="36"/>
        <v>1524</v>
      </c>
      <c r="BC32" s="7">
        <f t="shared" si="36"/>
        <v>763</v>
      </c>
      <c r="BD32" s="7">
        <f t="shared" si="36"/>
        <v>812</v>
      </c>
      <c r="BE32" s="7">
        <f t="shared" si="36"/>
        <v>638</v>
      </c>
      <c r="BF32" s="7">
        <f t="shared" si="36"/>
        <v>2133</v>
      </c>
      <c r="BG32" s="7">
        <f t="shared" si="36"/>
        <v>797</v>
      </c>
      <c r="BH32" s="7">
        <f t="shared" si="36"/>
        <v>655</v>
      </c>
      <c r="BI32" s="7">
        <f t="shared" si="36"/>
        <v>2017</v>
      </c>
      <c r="BJ32" s="7">
        <f t="shared" si="36"/>
        <v>1459</v>
      </c>
      <c r="BK32" s="7">
        <f t="shared" si="36"/>
        <v>1976</v>
      </c>
      <c r="BL32" s="7">
        <f t="shared" si="36"/>
        <v>1005</v>
      </c>
    </row>
    <row r="33" ht="13.5" customHeight="1">
      <c r="A33" s="83">
        <v>44605.0</v>
      </c>
      <c r="B33" s="84" t="s">
        <v>71</v>
      </c>
      <c r="C33" s="38"/>
      <c r="D33" s="39" t="s">
        <v>47</v>
      </c>
      <c r="E33" s="40">
        <f t="shared" si="2"/>
        <v>425</v>
      </c>
      <c r="F33" s="41">
        <v>0.0</v>
      </c>
      <c r="G33" s="41">
        <v>14.0</v>
      </c>
      <c r="H33" s="42">
        <f t="shared" si="3"/>
        <v>14</v>
      </c>
      <c r="I33" s="38"/>
      <c r="J33" s="43" t="s">
        <v>41</v>
      </c>
      <c r="K33" s="40">
        <f t="shared" si="4"/>
        <v>763</v>
      </c>
      <c r="L33" s="44">
        <v>2.0</v>
      </c>
      <c r="M33" s="44">
        <v>21.0</v>
      </c>
      <c r="N33" s="42">
        <f t="shared" si="5"/>
        <v>27</v>
      </c>
      <c r="O33" s="38"/>
      <c r="P33" s="45" t="s">
        <v>72</v>
      </c>
      <c r="Q33" s="38"/>
      <c r="R33" s="45">
        <f>MIN(Rules!$E$2,(MAX(H33/N33,N33/H33)))</f>
        <v>1.928571429</v>
      </c>
      <c r="S33" s="45">
        <f>VLOOKUP(B33,Rules!A:B,2,FALSE)</f>
        <v>40</v>
      </c>
      <c r="T33" s="38"/>
      <c r="U33" s="46">
        <f>1/(10^(-(E33+(IF(P33="Y",Rules!$I$2,0))-K33)/Rules!$E$12)+1)</f>
        <v>0.2961348228</v>
      </c>
      <c r="V33" s="47">
        <f t="shared" si="6"/>
        <v>-23</v>
      </c>
      <c r="W33" s="47">
        <f t="shared" si="7"/>
        <v>23</v>
      </c>
      <c r="X33" s="47"/>
      <c r="Y33" s="47"/>
      <c r="Z33" s="48"/>
      <c r="AA33" s="7">
        <f t="shared" ref="AA33:BL33" si="37">IF($D33=AA$1,$E33+$V33,(IF($J33=AA$1,$K33+$W33,AA32)))</f>
        <v>1502</v>
      </c>
      <c r="AB33" s="7">
        <f t="shared" si="37"/>
        <v>832</v>
      </c>
      <c r="AC33" s="7">
        <f t="shared" si="37"/>
        <v>1419</v>
      </c>
      <c r="AD33" s="7">
        <f t="shared" si="37"/>
        <v>115</v>
      </c>
      <c r="AE33" s="7">
        <f t="shared" si="37"/>
        <v>1935</v>
      </c>
      <c r="AF33" s="7">
        <f t="shared" si="37"/>
        <v>2018</v>
      </c>
      <c r="AG33" s="7">
        <f t="shared" si="37"/>
        <v>1114</v>
      </c>
      <c r="AH33" s="7">
        <f t="shared" si="37"/>
        <v>995</v>
      </c>
      <c r="AI33" s="7">
        <f t="shared" si="37"/>
        <v>1378</v>
      </c>
      <c r="AJ33" s="7">
        <f t="shared" si="37"/>
        <v>1776</v>
      </c>
      <c r="AK33" s="7">
        <f t="shared" si="37"/>
        <v>222</v>
      </c>
      <c r="AL33" s="7">
        <f t="shared" si="37"/>
        <v>717</v>
      </c>
      <c r="AM33" s="7">
        <f t="shared" si="37"/>
        <v>2123</v>
      </c>
      <c r="AN33" s="7">
        <f t="shared" si="37"/>
        <v>1380</v>
      </c>
      <c r="AO33" s="7">
        <f t="shared" si="37"/>
        <v>1121</v>
      </c>
      <c r="AP33" s="7">
        <f t="shared" si="37"/>
        <v>2039</v>
      </c>
      <c r="AQ33" s="7">
        <f t="shared" si="37"/>
        <v>358</v>
      </c>
      <c r="AR33" s="7">
        <f t="shared" si="37"/>
        <v>1540</v>
      </c>
      <c r="AS33" s="7">
        <f t="shared" si="37"/>
        <v>295</v>
      </c>
      <c r="AT33" s="7">
        <f t="shared" si="37"/>
        <v>2286</v>
      </c>
      <c r="AU33" s="7">
        <f t="shared" si="37"/>
        <v>915</v>
      </c>
      <c r="AV33" s="7">
        <f t="shared" si="37"/>
        <v>482</v>
      </c>
      <c r="AW33" s="7">
        <f t="shared" si="37"/>
        <v>402</v>
      </c>
      <c r="AX33" s="7">
        <f t="shared" si="37"/>
        <v>979</v>
      </c>
      <c r="AY33" s="7">
        <f t="shared" si="37"/>
        <v>1213</v>
      </c>
      <c r="AZ33" s="7">
        <f t="shared" si="37"/>
        <v>476</v>
      </c>
      <c r="BA33" s="7">
        <f t="shared" si="37"/>
        <v>0</v>
      </c>
      <c r="BB33" s="7">
        <f t="shared" si="37"/>
        <v>1524</v>
      </c>
      <c r="BC33" s="7">
        <f t="shared" si="37"/>
        <v>786</v>
      </c>
      <c r="BD33" s="7">
        <f t="shared" si="37"/>
        <v>812</v>
      </c>
      <c r="BE33" s="7">
        <f t="shared" si="37"/>
        <v>638</v>
      </c>
      <c r="BF33" s="7">
        <f t="shared" si="37"/>
        <v>2133</v>
      </c>
      <c r="BG33" s="7">
        <f t="shared" si="37"/>
        <v>797</v>
      </c>
      <c r="BH33" s="7">
        <f t="shared" si="37"/>
        <v>655</v>
      </c>
      <c r="BI33" s="7">
        <f t="shared" si="37"/>
        <v>2017</v>
      </c>
      <c r="BJ33" s="7">
        <f t="shared" si="37"/>
        <v>1459</v>
      </c>
      <c r="BK33" s="7">
        <f t="shared" si="37"/>
        <v>1976</v>
      </c>
      <c r="BL33" s="7">
        <f t="shared" si="37"/>
        <v>1005</v>
      </c>
    </row>
    <row r="34" ht="13.5" customHeight="1">
      <c r="A34" s="83">
        <v>44605.0</v>
      </c>
      <c r="B34" s="84" t="s">
        <v>71</v>
      </c>
      <c r="C34" s="38"/>
      <c r="D34" s="39" t="s">
        <v>51</v>
      </c>
      <c r="E34" s="40">
        <f t="shared" si="2"/>
        <v>476</v>
      </c>
      <c r="F34" s="41">
        <v>0.0</v>
      </c>
      <c r="G34" s="41">
        <v>13.0</v>
      </c>
      <c r="H34" s="42">
        <f t="shared" si="3"/>
        <v>13</v>
      </c>
      <c r="I34" s="38"/>
      <c r="J34" s="43" t="s">
        <v>43</v>
      </c>
      <c r="K34" s="40">
        <f t="shared" si="4"/>
        <v>832</v>
      </c>
      <c r="L34" s="44">
        <v>4.0</v>
      </c>
      <c r="M34" s="44">
        <v>22.0</v>
      </c>
      <c r="N34" s="42">
        <f t="shared" si="5"/>
        <v>34</v>
      </c>
      <c r="O34" s="38"/>
      <c r="P34" s="45" t="s">
        <v>72</v>
      </c>
      <c r="Q34" s="38"/>
      <c r="R34" s="45">
        <f>MIN(Rules!$E$2,(MAX(H34/N34,N34/H34)))</f>
        <v>2</v>
      </c>
      <c r="S34" s="45">
        <f>VLOOKUP(B34,Rules!A:B,2,FALSE)</f>
        <v>40</v>
      </c>
      <c r="T34" s="38"/>
      <c r="U34" s="46">
        <f>1/(10^(-(E34+(IF(P34="Y",Rules!$I$2,0))-K34)/Rules!$E$12)+1)</f>
        <v>0.2791533688</v>
      </c>
      <c r="V34" s="47">
        <f t="shared" si="6"/>
        <v>-22</v>
      </c>
      <c r="W34" s="47">
        <f t="shared" si="7"/>
        <v>22</v>
      </c>
      <c r="X34" s="47"/>
      <c r="Y34" s="47"/>
      <c r="Z34" s="48"/>
      <c r="AA34" s="7">
        <f t="shared" ref="AA34:BL34" si="38">IF($D34=AA$1,$E34+$V34,(IF($J34=AA$1,$K34+$W34,AA33)))</f>
        <v>1502</v>
      </c>
      <c r="AB34" s="7">
        <f t="shared" si="38"/>
        <v>854</v>
      </c>
      <c r="AC34" s="7">
        <f t="shared" si="38"/>
        <v>1419</v>
      </c>
      <c r="AD34" s="7">
        <f t="shared" si="38"/>
        <v>115</v>
      </c>
      <c r="AE34" s="7">
        <f t="shared" si="38"/>
        <v>1935</v>
      </c>
      <c r="AF34" s="7">
        <f t="shared" si="38"/>
        <v>2018</v>
      </c>
      <c r="AG34" s="7">
        <f t="shared" si="38"/>
        <v>1114</v>
      </c>
      <c r="AH34" s="7">
        <f t="shared" si="38"/>
        <v>995</v>
      </c>
      <c r="AI34" s="7">
        <f t="shared" si="38"/>
        <v>1378</v>
      </c>
      <c r="AJ34" s="7">
        <f t="shared" si="38"/>
        <v>1776</v>
      </c>
      <c r="AK34" s="7">
        <f t="shared" si="38"/>
        <v>222</v>
      </c>
      <c r="AL34" s="7">
        <f t="shared" si="38"/>
        <v>717</v>
      </c>
      <c r="AM34" s="7">
        <f t="shared" si="38"/>
        <v>2123</v>
      </c>
      <c r="AN34" s="7">
        <f t="shared" si="38"/>
        <v>1380</v>
      </c>
      <c r="AO34" s="7">
        <f t="shared" si="38"/>
        <v>1121</v>
      </c>
      <c r="AP34" s="7">
        <f t="shared" si="38"/>
        <v>2039</v>
      </c>
      <c r="AQ34" s="7">
        <f t="shared" si="38"/>
        <v>358</v>
      </c>
      <c r="AR34" s="7">
        <f t="shared" si="38"/>
        <v>1540</v>
      </c>
      <c r="AS34" s="7">
        <f t="shared" si="38"/>
        <v>295</v>
      </c>
      <c r="AT34" s="7">
        <f t="shared" si="38"/>
        <v>2286</v>
      </c>
      <c r="AU34" s="7">
        <f t="shared" si="38"/>
        <v>915</v>
      </c>
      <c r="AV34" s="7">
        <f t="shared" si="38"/>
        <v>482</v>
      </c>
      <c r="AW34" s="7">
        <f t="shared" si="38"/>
        <v>402</v>
      </c>
      <c r="AX34" s="7">
        <f t="shared" si="38"/>
        <v>979</v>
      </c>
      <c r="AY34" s="7">
        <f t="shared" si="38"/>
        <v>1213</v>
      </c>
      <c r="AZ34" s="7">
        <f t="shared" si="38"/>
        <v>454</v>
      </c>
      <c r="BA34" s="7">
        <f t="shared" si="38"/>
        <v>0</v>
      </c>
      <c r="BB34" s="7">
        <f t="shared" si="38"/>
        <v>1524</v>
      </c>
      <c r="BC34" s="7">
        <f t="shared" si="38"/>
        <v>786</v>
      </c>
      <c r="BD34" s="7">
        <f t="shared" si="38"/>
        <v>812</v>
      </c>
      <c r="BE34" s="7">
        <f t="shared" si="38"/>
        <v>638</v>
      </c>
      <c r="BF34" s="7">
        <f t="shared" si="38"/>
        <v>2133</v>
      </c>
      <c r="BG34" s="7">
        <f t="shared" si="38"/>
        <v>797</v>
      </c>
      <c r="BH34" s="7">
        <f t="shared" si="38"/>
        <v>655</v>
      </c>
      <c r="BI34" s="7">
        <f t="shared" si="38"/>
        <v>2017</v>
      </c>
      <c r="BJ34" s="7">
        <f t="shared" si="38"/>
        <v>1459</v>
      </c>
      <c r="BK34" s="7">
        <f t="shared" si="38"/>
        <v>1976</v>
      </c>
      <c r="BL34" s="7">
        <f t="shared" si="38"/>
        <v>1005</v>
      </c>
    </row>
    <row r="35" ht="13.5" customHeight="1">
      <c r="A35" s="83">
        <v>44605.0</v>
      </c>
      <c r="B35" s="84" t="s">
        <v>71</v>
      </c>
      <c r="C35" s="38"/>
      <c r="D35" s="39" t="s">
        <v>49</v>
      </c>
      <c r="E35" s="40">
        <f t="shared" si="2"/>
        <v>115</v>
      </c>
      <c r="F35" s="41">
        <v>0.0</v>
      </c>
      <c r="G35" s="41">
        <v>12.0</v>
      </c>
      <c r="H35" s="42">
        <f t="shared" si="3"/>
        <v>12</v>
      </c>
      <c r="I35" s="38"/>
      <c r="J35" s="43" t="s">
        <v>54</v>
      </c>
      <c r="K35" s="40">
        <f t="shared" si="4"/>
        <v>358</v>
      </c>
      <c r="L35" s="44">
        <v>0.0</v>
      </c>
      <c r="M35" s="44">
        <v>23.0</v>
      </c>
      <c r="N35" s="42">
        <f t="shared" si="5"/>
        <v>23</v>
      </c>
      <c r="O35" s="38"/>
      <c r="P35" s="45" t="s">
        <v>72</v>
      </c>
      <c r="Q35" s="38"/>
      <c r="R35" s="45">
        <f>MIN(Rules!$E$2,(MAX(H35/N35,N35/H35)))</f>
        <v>1.916666667</v>
      </c>
      <c r="S35" s="45">
        <f>VLOOKUP(B35,Rules!A:B,2,FALSE)</f>
        <v>40</v>
      </c>
      <c r="T35" s="38"/>
      <c r="U35" s="46">
        <f>1/(10^(-(E35+(IF(P35="Y",Rules!$I$2,0))-K35)/Rules!$E$12)+1)</f>
        <v>0.3945369288</v>
      </c>
      <c r="V35" s="47">
        <f t="shared" si="6"/>
        <v>-30</v>
      </c>
      <c r="W35" s="47">
        <f t="shared" si="7"/>
        <v>30</v>
      </c>
      <c r="X35" s="47"/>
      <c r="Y35" s="47"/>
      <c r="Z35" s="48"/>
      <c r="AA35" s="7">
        <f t="shared" ref="AA35:BL35" si="39">IF($D35=AA$1,$E35+$V35,(IF($J35=AA$1,$K35+$W35,AA34)))</f>
        <v>1502</v>
      </c>
      <c r="AB35" s="7">
        <f t="shared" si="39"/>
        <v>854</v>
      </c>
      <c r="AC35" s="7">
        <f t="shared" si="39"/>
        <v>1419</v>
      </c>
      <c r="AD35" s="7">
        <f t="shared" si="39"/>
        <v>85</v>
      </c>
      <c r="AE35" s="7">
        <f t="shared" si="39"/>
        <v>1935</v>
      </c>
      <c r="AF35" s="7">
        <f t="shared" si="39"/>
        <v>2018</v>
      </c>
      <c r="AG35" s="7">
        <f t="shared" si="39"/>
        <v>1114</v>
      </c>
      <c r="AH35" s="7">
        <f t="shared" si="39"/>
        <v>995</v>
      </c>
      <c r="AI35" s="7">
        <f t="shared" si="39"/>
        <v>1378</v>
      </c>
      <c r="AJ35" s="7">
        <f t="shared" si="39"/>
        <v>1776</v>
      </c>
      <c r="AK35" s="7">
        <f t="shared" si="39"/>
        <v>222</v>
      </c>
      <c r="AL35" s="7">
        <f t="shared" si="39"/>
        <v>717</v>
      </c>
      <c r="AM35" s="7">
        <f t="shared" si="39"/>
        <v>2123</v>
      </c>
      <c r="AN35" s="7">
        <f t="shared" si="39"/>
        <v>1380</v>
      </c>
      <c r="AO35" s="7">
        <f t="shared" si="39"/>
        <v>1121</v>
      </c>
      <c r="AP35" s="7">
        <f t="shared" si="39"/>
        <v>2039</v>
      </c>
      <c r="AQ35" s="7">
        <f t="shared" si="39"/>
        <v>388</v>
      </c>
      <c r="AR35" s="7">
        <f t="shared" si="39"/>
        <v>1540</v>
      </c>
      <c r="AS35" s="7">
        <f t="shared" si="39"/>
        <v>295</v>
      </c>
      <c r="AT35" s="7">
        <f t="shared" si="39"/>
        <v>2286</v>
      </c>
      <c r="AU35" s="7">
        <f t="shared" si="39"/>
        <v>915</v>
      </c>
      <c r="AV35" s="7">
        <f t="shared" si="39"/>
        <v>482</v>
      </c>
      <c r="AW35" s="7">
        <f t="shared" si="39"/>
        <v>402</v>
      </c>
      <c r="AX35" s="7">
        <f t="shared" si="39"/>
        <v>979</v>
      </c>
      <c r="AY35" s="7">
        <f t="shared" si="39"/>
        <v>1213</v>
      </c>
      <c r="AZ35" s="7">
        <f t="shared" si="39"/>
        <v>454</v>
      </c>
      <c r="BA35" s="7">
        <f t="shared" si="39"/>
        <v>0</v>
      </c>
      <c r="BB35" s="7">
        <f t="shared" si="39"/>
        <v>1524</v>
      </c>
      <c r="BC35" s="7">
        <f t="shared" si="39"/>
        <v>786</v>
      </c>
      <c r="BD35" s="7">
        <f t="shared" si="39"/>
        <v>812</v>
      </c>
      <c r="BE35" s="7">
        <f t="shared" si="39"/>
        <v>638</v>
      </c>
      <c r="BF35" s="7">
        <f t="shared" si="39"/>
        <v>2133</v>
      </c>
      <c r="BG35" s="7">
        <f t="shared" si="39"/>
        <v>797</v>
      </c>
      <c r="BH35" s="7">
        <f t="shared" si="39"/>
        <v>655</v>
      </c>
      <c r="BI35" s="7">
        <f t="shared" si="39"/>
        <v>2017</v>
      </c>
      <c r="BJ35" s="7">
        <f t="shared" si="39"/>
        <v>1459</v>
      </c>
      <c r="BK35" s="7">
        <f t="shared" si="39"/>
        <v>1976</v>
      </c>
      <c r="BL35" s="7">
        <f t="shared" si="39"/>
        <v>1005</v>
      </c>
    </row>
    <row r="36" ht="13.5" customHeight="1">
      <c r="A36" s="83">
        <v>44605.0</v>
      </c>
      <c r="B36" s="84" t="s">
        <v>71</v>
      </c>
      <c r="C36" s="38"/>
      <c r="D36" s="39" t="s">
        <v>50</v>
      </c>
      <c r="E36" s="40">
        <f t="shared" si="2"/>
        <v>482</v>
      </c>
      <c r="F36" s="41">
        <v>0.0</v>
      </c>
      <c r="G36" s="41">
        <v>11.0</v>
      </c>
      <c r="H36" s="42">
        <f t="shared" si="3"/>
        <v>11</v>
      </c>
      <c r="I36" s="38"/>
      <c r="J36" s="43" t="s">
        <v>48</v>
      </c>
      <c r="K36" s="40">
        <f t="shared" si="4"/>
        <v>222</v>
      </c>
      <c r="L36" s="44">
        <v>1.0</v>
      </c>
      <c r="M36" s="44">
        <v>10.0</v>
      </c>
      <c r="N36" s="42">
        <f t="shared" si="5"/>
        <v>13</v>
      </c>
      <c r="O36" s="38"/>
      <c r="P36" s="45" t="s">
        <v>72</v>
      </c>
      <c r="Q36" s="38"/>
      <c r="R36" s="45">
        <f>MIN(Rules!$E$2,(MAX(H36/N36,N36/H36)))</f>
        <v>1.181818182</v>
      </c>
      <c r="S36" s="45">
        <f>VLOOKUP(B36,Rules!A:B,2,FALSE)</f>
        <v>40</v>
      </c>
      <c r="T36" s="38"/>
      <c r="U36" s="46">
        <f>1/(10^(-(E36+(IF(P36="Y",Rules!$I$2,0))-K36)/Rules!$E$12)+1)</f>
        <v>0.868541</v>
      </c>
      <c r="V36" s="47">
        <f t="shared" si="6"/>
        <v>-41</v>
      </c>
      <c r="W36" s="47">
        <f t="shared" si="7"/>
        <v>41</v>
      </c>
      <c r="X36" s="47"/>
      <c r="Y36" s="47"/>
      <c r="Z36" s="48"/>
      <c r="AA36" s="7">
        <f t="shared" ref="AA36:BL36" si="40">IF($D36=AA$1,$E36+$V36,(IF($J36=AA$1,$K36+$W36,AA35)))</f>
        <v>1502</v>
      </c>
      <c r="AB36" s="7">
        <f t="shared" si="40"/>
        <v>854</v>
      </c>
      <c r="AC36" s="7">
        <f t="shared" si="40"/>
        <v>1419</v>
      </c>
      <c r="AD36" s="7">
        <f t="shared" si="40"/>
        <v>85</v>
      </c>
      <c r="AE36" s="7">
        <f t="shared" si="40"/>
        <v>1935</v>
      </c>
      <c r="AF36" s="7">
        <f t="shared" si="40"/>
        <v>2018</v>
      </c>
      <c r="AG36" s="7">
        <f t="shared" si="40"/>
        <v>1114</v>
      </c>
      <c r="AH36" s="7">
        <f t="shared" si="40"/>
        <v>995</v>
      </c>
      <c r="AI36" s="7">
        <f t="shared" si="40"/>
        <v>1378</v>
      </c>
      <c r="AJ36" s="7">
        <f t="shared" si="40"/>
        <v>1776</v>
      </c>
      <c r="AK36" s="7">
        <f t="shared" si="40"/>
        <v>263</v>
      </c>
      <c r="AL36" s="7">
        <f t="shared" si="40"/>
        <v>717</v>
      </c>
      <c r="AM36" s="7">
        <f t="shared" si="40"/>
        <v>2123</v>
      </c>
      <c r="AN36" s="7">
        <f t="shared" si="40"/>
        <v>1380</v>
      </c>
      <c r="AO36" s="7">
        <f t="shared" si="40"/>
        <v>1121</v>
      </c>
      <c r="AP36" s="7">
        <f t="shared" si="40"/>
        <v>2039</v>
      </c>
      <c r="AQ36" s="7">
        <f t="shared" si="40"/>
        <v>388</v>
      </c>
      <c r="AR36" s="7">
        <f t="shared" si="40"/>
        <v>1540</v>
      </c>
      <c r="AS36" s="7">
        <f t="shared" si="40"/>
        <v>295</v>
      </c>
      <c r="AT36" s="7">
        <f t="shared" si="40"/>
        <v>2286</v>
      </c>
      <c r="AU36" s="7">
        <f t="shared" si="40"/>
        <v>915</v>
      </c>
      <c r="AV36" s="7">
        <f t="shared" si="40"/>
        <v>441</v>
      </c>
      <c r="AW36" s="7">
        <f t="shared" si="40"/>
        <v>402</v>
      </c>
      <c r="AX36" s="7">
        <f t="shared" si="40"/>
        <v>979</v>
      </c>
      <c r="AY36" s="7">
        <f t="shared" si="40"/>
        <v>1213</v>
      </c>
      <c r="AZ36" s="7">
        <f t="shared" si="40"/>
        <v>454</v>
      </c>
      <c r="BA36" s="7">
        <f t="shared" si="40"/>
        <v>0</v>
      </c>
      <c r="BB36" s="7">
        <f t="shared" si="40"/>
        <v>1524</v>
      </c>
      <c r="BC36" s="7">
        <f t="shared" si="40"/>
        <v>786</v>
      </c>
      <c r="BD36" s="7">
        <f t="shared" si="40"/>
        <v>812</v>
      </c>
      <c r="BE36" s="7">
        <f t="shared" si="40"/>
        <v>638</v>
      </c>
      <c r="BF36" s="7">
        <f t="shared" si="40"/>
        <v>2133</v>
      </c>
      <c r="BG36" s="7">
        <f t="shared" si="40"/>
        <v>797</v>
      </c>
      <c r="BH36" s="7">
        <f t="shared" si="40"/>
        <v>655</v>
      </c>
      <c r="BI36" s="7">
        <f t="shared" si="40"/>
        <v>2017</v>
      </c>
      <c r="BJ36" s="7">
        <f t="shared" si="40"/>
        <v>1459</v>
      </c>
      <c r="BK36" s="7">
        <f t="shared" si="40"/>
        <v>1976</v>
      </c>
      <c r="BL36" s="7">
        <f t="shared" si="40"/>
        <v>1005</v>
      </c>
    </row>
    <row r="37" ht="13.5" customHeight="1">
      <c r="A37" s="83">
        <v>44618.0</v>
      </c>
      <c r="B37" s="84" t="s">
        <v>71</v>
      </c>
      <c r="C37" s="38"/>
      <c r="D37" s="39" t="s">
        <v>18</v>
      </c>
      <c r="E37" s="40">
        <f t="shared" si="2"/>
        <v>2133</v>
      </c>
      <c r="F37" s="41">
        <v>0.0</v>
      </c>
      <c r="G37" s="41">
        <v>21.0</v>
      </c>
      <c r="H37" s="42">
        <f t="shared" si="3"/>
        <v>21</v>
      </c>
      <c r="I37" s="38"/>
      <c r="J37" s="43" t="s">
        <v>26</v>
      </c>
      <c r="K37" s="40">
        <f t="shared" si="4"/>
        <v>1776</v>
      </c>
      <c r="L37" s="44">
        <v>2.0</v>
      </c>
      <c r="M37" s="44">
        <v>16.0</v>
      </c>
      <c r="N37" s="42">
        <f t="shared" si="5"/>
        <v>22</v>
      </c>
      <c r="O37" s="38"/>
      <c r="P37" s="45" t="s">
        <v>72</v>
      </c>
      <c r="Q37" s="38"/>
      <c r="R37" s="45">
        <f>MIN(Rules!$E$2,(MAX(H37/N37,N37/H37)))</f>
        <v>1.047619048</v>
      </c>
      <c r="S37" s="45">
        <f>VLOOKUP(B37,Rules!A:B,2,FALSE)</f>
        <v>40</v>
      </c>
      <c r="T37" s="38"/>
      <c r="U37" s="46">
        <f>1/(10^(-(E37+(IF(P37="Y",Rules!$I$2,0))-K37)/Rules!$E$12)+1)</f>
        <v>0.9117201562</v>
      </c>
      <c r="V37" s="47">
        <f t="shared" si="6"/>
        <v>-38</v>
      </c>
      <c r="W37" s="47">
        <f t="shared" si="7"/>
        <v>38</v>
      </c>
      <c r="X37" s="47"/>
      <c r="Y37" s="47"/>
      <c r="Z37" s="48"/>
      <c r="AA37" s="7">
        <f t="shared" ref="AA37:BL37" si="41">IF($D37=AA$1,$E37+$V37,(IF($J37=AA$1,$K37+$W37,AA36)))</f>
        <v>1502</v>
      </c>
      <c r="AB37" s="7">
        <f t="shared" si="41"/>
        <v>854</v>
      </c>
      <c r="AC37" s="7">
        <f t="shared" si="41"/>
        <v>1419</v>
      </c>
      <c r="AD37" s="7">
        <f t="shared" si="41"/>
        <v>85</v>
      </c>
      <c r="AE37" s="7">
        <f t="shared" si="41"/>
        <v>1935</v>
      </c>
      <c r="AF37" s="7">
        <f t="shared" si="41"/>
        <v>2018</v>
      </c>
      <c r="AG37" s="7">
        <f t="shared" si="41"/>
        <v>1114</v>
      </c>
      <c r="AH37" s="7">
        <f t="shared" si="41"/>
        <v>995</v>
      </c>
      <c r="AI37" s="7">
        <f t="shared" si="41"/>
        <v>1378</v>
      </c>
      <c r="AJ37" s="7">
        <f t="shared" si="41"/>
        <v>1814</v>
      </c>
      <c r="AK37" s="7">
        <f t="shared" si="41"/>
        <v>263</v>
      </c>
      <c r="AL37" s="7">
        <f t="shared" si="41"/>
        <v>717</v>
      </c>
      <c r="AM37" s="7">
        <f t="shared" si="41"/>
        <v>2123</v>
      </c>
      <c r="AN37" s="7">
        <f t="shared" si="41"/>
        <v>1380</v>
      </c>
      <c r="AO37" s="7">
        <f t="shared" si="41"/>
        <v>1121</v>
      </c>
      <c r="AP37" s="7">
        <f t="shared" si="41"/>
        <v>2039</v>
      </c>
      <c r="AQ37" s="7">
        <f t="shared" si="41"/>
        <v>388</v>
      </c>
      <c r="AR37" s="7">
        <f t="shared" si="41"/>
        <v>1540</v>
      </c>
      <c r="AS37" s="7">
        <f t="shared" si="41"/>
        <v>295</v>
      </c>
      <c r="AT37" s="7">
        <f t="shared" si="41"/>
        <v>2286</v>
      </c>
      <c r="AU37" s="7">
        <f t="shared" si="41"/>
        <v>915</v>
      </c>
      <c r="AV37" s="7">
        <f t="shared" si="41"/>
        <v>441</v>
      </c>
      <c r="AW37" s="7">
        <f t="shared" si="41"/>
        <v>402</v>
      </c>
      <c r="AX37" s="7">
        <f t="shared" si="41"/>
        <v>979</v>
      </c>
      <c r="AY37" s="7">
        <f t="shared" si="41"/>
        <v>1213</v>
      </c>
      <c r="AZ37" s="7">
        <f t="shared" si="41"/>
        <v>454</v>
      </c>
      <c r="BA37" s="7">
        <f t="shared" si="41"/>
        <v>0</v>
      </c>
      <c r="BB37" s="7">
        <f t="shared" si="41"/>
        <v>1524</v>
      </c>
      <c r="BC37" s="7">
        <f t="shared" si="41"/>
        <v>786</v>
      </c>
      <c r="BD37" s="7">
        <f t="shared" si="41"/>
        <v>812</v>
      </c>
      <c r="BE37" s="7">
        <f t="shared" si="41"/>
        <v>638</v>
      </c>
      <c r="BF37" s="7">
        <f t="shared" si="41"/>
        <v>2095</v>
      </c>
      <c r="BG37" s="7">
        <f t="shared" si="41"/>
        <v>797</v>
      </c>
      <c r="BH37" s="7">
        <f t="shared" si="41"/>
        <v>655</v>
      </c>
      <c r="BI37" s="7">
        <f t="shared" si="41"/>
        <v>2017</v>
      </c>
      <c r="BJ37" s="7">
        <f t="shared" si="41"/>
        <v>1459</v>
      </c>
      <c r="BK37" s="7">
        <f t="shared" si="41"/>
        <v>1976</v>
      </c>
      <c r="BL37" s="7">
        <f t="shared" si="41"/>
        <v>1005</v>
      </c>
    </row>
    <row r="38" ht="13.5" customHeight="1">
      <c r="A38" s="83">
        <v>44618.0</v>
      </c>
      <c r="B38" s="84" t="s">
        <v>71</v>
      </c>
      <c r="C38" s="38"/>
      <c r="D38" s="39" t="s">
        <v>47</v>
      </c>
      <c r="E38" s="40">
        <f t="shared" si="2"/>
        <v>402</v>
      </c>
      <c r="F38" s="41">
        <v>0.0</v>
      </c>
      <c r="G38" s="41">
        <v>7.0</v>
      </c>
      <c r="H38" s="42">
        <f t="shared" si="3"/>
        <v>7</v>
      </c>
      <c r="I38" s="38"/>
      <c r="J38" s="43" t="s">
        <v>51</v>
      </c>
      <c r="K38" s="40">
        <f t="shared" si="4"/>
        <v>454</v>
      </c>
      <c r="L38" s="44">
        <v>2.0</v>
      </c>
      <c r="M38" s="44">
        <v>8.0</v>
      </c>
      <c r="N38" s="42">
        <f t="shared" si="5"/>
        <v>14</v>
      </c>
      <c r="O38" s="38"/>
      <c r="P38" s="45" t="s">
        <v>72</v>
      </c>
      <c r="Q38" s="38"/>
      <c r="R38" s="45">
        <f>MIN(Rules!$E$2,(MAX(H38/N38,N38/H38)))</f>
        <v>2</v>
      </c>
      <c r="S38" s="45">
        <f>VLOOKUP(B38,Rules!A:B,2,FALSE)</f>
        <v>40</v>
      </c>
      <c r="T38" s="38"/>
      <c r="U38" s="46">
        <f>1/(10^(-(E38+(IF(P38="Y",Rules!$I$2,0))-K38)/Rules!$E$12)+1)</f>
        <v>0.6109498635</v>
      </c>
      <c r="V38" s="47">
        <f t="shared" si="6"/>
        <v>-49</v>
      </c>
      <c r="W38" s="47">
        <f t="shared" si="7"/>
        <v>49</v>
      </c>
      <c r="X38" s="47"/>
      <c r="Y38" s="47"/>
      <c r="Z38" s="48"/>
      <c r="AA38" s="7">
        <f t="shared" ref="AA38:BL38" si="42">IF($D38=AA$1,$E38+$V38,(IF($J38=AA$1,$K38+$W38,AA37)))</f>
        <v>1502</v>
      </c>
      <c r="AB38" s="7">
        <f t="shared" si="42"/>
        <v>854</v>
      </c>
      <c r="AC38" s="7">
        <f t="shared" si="42"/>
        <v>1419</v>
      </c>
      <c r="AD38" s="7">
        <f t="shared" si="42"/>
        <v>85</v>
      </c>
      <c r="AE38" s="7">
        <f t="shared" si="42"/>
        <v>1935</v>
      </c>
      <c r="AF38" s="7">
        <f t="shared" si="42"/>
        <v>2018</v>
      </c>
      <c r="AG38" s="7">
        <f t="shared" si="42"/>
        <v>1114</v>
      </c>
      <c r="AH38" s="7">
        <f t="shared" si="42"/>
        <v>995</v>
      </c>
      <c r="AI38" s="7">
        <f t="shared" si="42"/>
        <v>1378</v>
      </c>
      <c r="AJ38" s="7">
        <f t="shared" si="42"/>
        <v>1814</v>
      </c>
      <c r="AK38" s="7">
        <f t="shared" si="42"/>
        <v>263</v>
      </c>
      <c r="AL38" s="7">
        <f t="shared" si="42"/>
        <v>717</v>
      </c>
      <c r="AM38" s="7">
        <f t="shared" si="42"/>
        <v>2123</v>
      </c>
      <c r="AN38" s="7">
        <f t="shared" si="42"/>
        <v>1380</v>
      </c>
      <c r="AO38" s="7">
        <f t="shared" si="42"/>
        <v>1121</v>
      </c>
      <c r="AP38" s="7">
        <f t="shared" si="42"/>
        <v>2039</v>
      </c>
      <c r="AQ38" s="7">
        <f t="shared" si="42"/>
        <v>388</v>
      </c>
      <c r="AR38" s="7">
        <f t="shared" si="42"/>
        <v>1540</v>
      </c>
      <c r="AS38" s="7">
        <f t="shared" si="42"/>
        <v>295</v>
      </c>
      <c r="AT38" s="7">
        <f t="shared" si="42"/>
        <v>2286</v>
      </c>
      <c r="AU38" s="7">
        <f t="shared" si="42"/>
        <v>915</v>
      </c>
      <c r="AV38" s="7">
        <f t="shared" si="42"/>
        <v>441</v>
      </c>
      <c r="AW38" s="7">
        <f t="shared" si="42"/>
        <v>353</v>
      </c>
      <c r="AX38" s="7">
        <f t="shared" si="42"/>
        <v>979</v>
      </c>
      <c r="AY38" s="7">
        <f t="shared" si="42"/>
        <v>1213</v>
      </c>
      <c r="AZ38" s="7">
        <f t="shared" si="42"/>
        <v>503</v>
      </c>
      <c r="BA38" s="7">
        <f t="shared" si="42"/>
        <v>0</v>
      </c>
      <c r="BB38" s="7">
        <f t="shared" si="42"/>
        <v>1524</v>
      </c>
      <c r="BC38" s="7">
        <f t="shared" si="42"/>
        <v>786</v>
      </c>
      <c r="BD38" s="7">
        <f t="shared" si="42"/>
        <v>812</v>
      </c>
      <c r="BE38" s="7">
        <f t="shared" si="42"/>
        <v>638</v>
      </c>
      <c r="BF38" s="7">
        <f t="shared" si="42"/>
        <v>2095</v>
      </c>
      <c r="BG38" s="7">
        <f t="shared" si="42"/>
        <v>797</v>
      </c>
      <c r="BH38" s="7">
        <f t="shared" si="42"/>
        <v>655</v>
      </c>
      <c r="BI38" s="7">
        <f t="shared" si="42"/>
        <v>2017</v>
      </c>
      <c r="BJ38" s="7">
        <f t="shared" si="42"/>
        <v>1459</v>
      </c>
      <c r="BK38" s="7">
        <f t="shared" si="42"/>
        <v>1976</v>
      </c>
      <c r="BL38" s="7">
        <f t="shared" si="42"/>
        <v>1005</v>
      </c>
    </row>
    <row r="39" ht="13.5" customHeight="1">
      <c r="A39" s="83">
        <v>44618.0</v>
      </c>
      <c r="B39" s="84" t="s">
        <v>71</v>
      </c>
      <c r="C39" s="38"/>
      <c r="D39" s="39" t="s">
        <v>52</v>
      </c>
      <c r="E39" s="40">
        <f t="shared" si="2"/>
        <v>295</v>
      </c>
      <c r="F39" s="41">
        <v>1.0</v>
      </c>
      <c r="G39" s="41">
        <v>13.0</v>
      </c>
      <c r="H39" s="42">
        <f t="shared" si="3"/>
        <v>16</v>
      </c>
      <c r="I39" s="38"/>
      <c r="J39" s="43" t="s">
        <v>49</v>
      </c>
      <c r="K39" s="40">
        <f t="shared" si="4"/>
        <v>85</v>
      </c>
      <c r="L39" s="44">
        <v>0.0</v>
      </c>
      <c r="M39" s="44">
        <v>9.0</v>
      </c>
      <c r="N39" s="42">
        <f t="shared" si="5"/>
        <v>9</v>
      </c>
      <c r="O39" s="38"/>
      <c r="P39" s="49" t="s">
        <v>73</v>
      </c>
      <c r="Q39" s="38"/>
      <c r="R39" s="45">
        <f>MIN(Rules!$E$2,(MAX(H39/N39,N39/H39)))</f>
        <v>1.777777778</v>
      </c>
      <c r="S39" s="45">
        <f>VLOOKUP(B39,Rules!A:B,2,FALSE)</f>
        <v>40</v>
      </c>
      <c r="T39" s="38"/>
      <c r="U39" s="46">
        <f>1/(10^(-(E39+(IF(P39="Y",Rules!$I$2,0))-K39)/Rules!$E$12)+1)</f>
        <v>0.7245382428</v>
      </c>
      <c r="V39" s="47">
        <f t="shared" si="6"/>
        <v>20</v>
      </c>
      <c r="W39" s="47">
        <f t="shared" si="7"/>
        <v>-20</v>
      </c>
      <c r="X39" s="47"/>
      <c r="Y39" s="47"/>
      <c r="Z39" s="48"/>
      <c r="AA39" s="7">
        <f t="shared" ref="AA39:BL39" si="43">IF($D39=AA$1,$E39+$V39,(IF($J39=AA$1,$K39+$W39,AA38)))</f>
        <v>1502</v>
      </c>
      <c r="AB39" s="7">
        <f t="shared" si="43"/>
        <v>854</v>
      </c>
      <c r="AC39" s="7">
        <f t="shared" si="43"/>
        <v>1419</v>
      </c>
      <c r="AD39" s="7">
        <f t="shared" si="43"/>
        <v>65</v>
      </c>
      <c r="AE39" s="7">
        <f t="shared" si="43"/>
        <v>1935</v>
      </c>
      <c r="AF39" s="7">
        <f t="shared" si="43"/>
        <v>2018</v>
      </c>
      <c r="AG39" s="7">
        <f t="shared" si="43"/>
        <v>1114</v>
      </c>
      <c r="AH39" s="7">
        <f t="shared" si="43"/>
        <v>995</v>
      </c>
      <c r="AI39" s="7">
        <f t="shared" si="43"/>
        <v>1378</v>
      </c>
      <c r="AJ39" s="7">
        <f t="shared" si="43"/>
        <v>1814</v>
      </c>
      <c r="AK39" s="7">
        <f t="shared" si="43"/>
        <v>263</v>
      </c>
      <c r="AL39" s="7">
        <f t="shared" si="43"/>
        <v>717</v>
      </c>
      <c r="AM39" s="7">
        <f t="shared" si="43"/>
        <v>2123</v>
      </c>
      <c r="AN39" s="7">
        <f t="shared" si="43"/>
        <v>1380</v>
      </c>
      <c r="AO39" s="7">
        <f t="shared" si="43"/>
        <v>1121</v>
      </c>
      <c r="AP39" s="7">
        <f t="shared" si="43"/>
        <v>2039</v>
      </c>
      <c r="AQ39" s="7">
        <f t="shared" si="43"/>
        <v>388</v>
      </c>
      <c r="AR39" s="7">
        <f t="shared" si="43"/>
        <v>1540</v>
      </c>
      <c r="AS39" s="7">
        <f t="shared" si="43"/>
        <v>315</v>
      </c>
      <c r="AT39" s="7">
        <f t="shared" si="43"/>
        <v>2286</v>
      </c>
      <c r="AU39" s="7">
        <f t="shared" si="43"/>
        <v>915</v>
      </c>
      <c r="AV39" s="7">
        <f t="shared" si="43"/>
        <v>441</v>
      </c>
      <c r="AW39" s="7">
        <f t="shared" si="43"/>
        <v>353</v>
      </c>
      <c r="AX39" s="7">
        <f t="shared" si="43"/>
        <v>979</v>
      </c>
      <c r="AY39" s="7">
        <f t="shared" si="43"/>
        <v>1213</v>
      </c>
      <c r="AZ39" s="7">
        <f t="shared" si="43"/>
        <v>503</v>
      </c>
      <c r="BA39" s="7">
        <f t="shared" si="43"/>
        <v>0</v>
      </c>
      <c r="BB39" s="7">
        <f t="shared" si="43"/>
        <v>1524</v>
      </c>
      <c r="BC39" s="7">
        <f t="shared" si="43"/>
        <v>786</v>
      </c>
      <c r="BD39" s="7">
        <f t="shared" si="43"/>
        <v>812</v>
      </c>
      <c r="BE39" s="7">
        <f t="shared" si="43"/>
        <v>638</v>
      </c>
      <c r="BF39" s="7">
        <f t="shared" si="43"/>
        <v>2095</v>
      </c>
      <c r="BG39" s="7">
        <f t="shared" si="43"/>
        <v>797</v>
      </c>
      <c r="BH39" s="7">
        <f t="shared" si="43"/>
        <v>655</v>
      </c>
      <c r="BI39" s="7">
        <f t="shared" si="43"/>
        <v>2017</v>
      </c>
      <c r="BJ39" s="7">
        <f t="shared" si="43"/>
        <v>1459</v>
      </c>
      <c r="BK39" s="7">
        <f t="shared" si="43"/>
        <v>1976</v>
      </c>
      <c r="BL39" s="7">
        <f t="shared" si="43"/>
        <v>1005</v>
      </c>
    </row>
    <row r="40" ht="13.5" customHeight="1">
      <c r="A40" s="83">
        <v>44619.0</v>
      </c>
      <c r="B40" s="84" t="s">
        <v>71</v>
      </c>
      <c r="C40" s="38"/>
      <c r="D40" s="39" t="s">
        <v>23</v>
      </c>
      <c r="E40" s="40">
        <f t="shared" si="2"/>
        <v>2123</v>
      </c>
      <c r="F40" s="41">
        <v>0.0</v>
      </c>
      <c r="G40" s="41">
        <v>15.0</v>
      </c>
      <c r="H40" s="42">
        <f t="shared" si="3"/>
        <v>15</v>
      </c>
      <c r="I40" s="38"/>
      <c r="J40" s="43" t="s">
        <v>24</v>
      </c>
      <c r="K40" s="40">
        <f t="shared" si="4"/>
        <v>1976</v>
      </c>
      <c r="L40" s="44">
        <v>2.0</v>
      </c>
      <c r="M40" s="44">
        <v>15.0</v>
      </c>
      <c r="N40" s="42">
        <f t="shared" si="5"/>
        <v>21</v>
      </c>
      <c r="O40" s="38"/>
      <c r="P40" s="45" t="s">
        <v>72</v>
      </c>
      <c r="Q40" s="38"/>
      <c r="R40" s="45">
        <f>MIN(Rules!$E$2,(MAX(H40/N40,N40/H40)))</f>
        <v>1.4</v>
      </c>
      <c r="S40" s="45">
        <f>VLOOKUP(B40,Rules!A:B,2,FALSE)</f>
        <v>40</v>
      </c>
      <c r="T40" s="38"/>
      <c r="U40" s="46">
        <f>1/(10^(-(E40+(IF(P40="Y",Rules!$I$2,0))-K40)/Rules!$E$12)+1)</f>
        <v>0.7970140505</v>
      </c>
      <c r="V40" s="47">
        <f t="shared" si="6"/>
        <v>-45</v>
      </c>
      <c r="W40" s="47">
        <f t="shared" si="7"/>
        <v>45</v>
      </c>
      <c r="X40" s="47"/>
      <c r="Y40" s="47"/>
      <c r="Z40" s="48"/>
      <c r="AA40" s="7">
        <f t="shared" ref="AA40:BL40" si="44">IF($D40=AA$1,$E40+$V40,(IF($J40=AA$1,$K40+$W40,AA39)))</f>
        <v>1502</v>
      </c>
      <c r="AB40" s="7">
        <f t="shared" si="44"/>
        <v>854</v>
      </c>
      <c r="AC40" s="7">
        <f t="shared" si="44"/>
        <v>1419</v>
      </c>
      <c r="AD40" s="7">
        <f t="shared" si="44"/>
        <v>65</v>
      </c>
      <c r="AE40" s="7">
        <f t="shared" si="44"/>
        <v>1935</v>
      </c>
      <c r="AF40" s="7">
        <f t="shared" si="44"/>
        <v>2018</v>
      </c>
      <c r="AG40" s="7">
        <f t="shared" si="44"/>
        <v>1114</v>
      </c>
      <c r="AH40" s="7">
        <f t="shared" si="44"/>
        <v>995</v>
      </c>
      <c r="AI40" s="7">
        <f t="shared" si="44"/>
        <v>1378</v>
      </c>
      <c r="AJ40" s="7">
        <f t="shared" si="44"/>
        <v>1814</v>
      </c>
      <c r="AK40" s="7">
        <f t="shared" si="44"/>
        <v>263</v>
      </c>
      <c r="AL40" s="7">
        <f t="shared" si="44"/>
        <v>717</v>
      </c>
      <c r="AM40" s="7">
        <f t="shared" si="44"/>
        <v>2078</v>
      </c>
      <c r="AN40" s="7">
        <f t="shared" si="44"/>
        <v>1380</v>
      </c>
      <c r="AO40" s="7">
        <f t="shared" si="44"/>
        <v>1121</v>
      </c>
      <c r="AP40" s="7">
        <f t="shared" si="44"/>
        <v>2039</v>
      </c>
      <c r="AQ40" s="7">
        <f t="shared" si="44"/>
        <v>388</v>
      </c>
      <c r="AR40" s="7">
        <f t="shared" si="44"/>
        <v>1540</v>
      </c>
      <c r="AS40" s="7">
        <f t="shared" si="44"/>
        <v>315</v>
      </c>
      <c r="AT40" s="7">
        <f t="shared" si="44"/>
        <v>2286</v>
      </c>
      <c r="AU40" s="7">
        <f t="shared" si="44"/>
        <v>915</v>
      </c>
      <c r="AV40" s="7">
        <f t="shared" si="44"/>
        <v>441</v>
      </c>
      <c r="AW40" s="7">
        <f t="shared" si="44"/>
        <v>353</v>
      </c>
      <c r="AX40" s="7">
        <f t="shared" si="44"/>
        <v>979</v>
      </c>
      <c r="AY40" s="7">
        <f t="shared" si="44"/>
        <v>1213</v>
      </c>
      <c r="AZ40" s="7">
        <f t="shared" si="44"/>
        <v>503</v>
      </c>
      <c r="BA40" s="7">
        <f t="shared" si="44"/>
        <v>0</v>
      </c>
      <c r="BB40" s="7">
        <f t="shared" si="44"/>
        <v>1524</v>
      </c>
      <c r="BC40" s="7">
        <f t="shared" si="44"/>
        <v>786</v>
      </c>
      <c r="BD40" s="7">
        <f t="shared" si="44"/>
        <v>812</v>
      </c>
      <c r="BE40" s="7">
        <f t="shared" si="44"/>
        <v>638</v>
      </c>
      <c r="BF40" s="7">
        <f t="shared" si="44"/>
        <v>2095</v>
      </c>
      <c r="BG40" s="7">
        <f t="shared" si="44"/>
        <v>797</v>
      </c>
      <c r="BH40" s="7">
        <f t="shared" si="44"/>
        <v>655</v>
      </c>
      <c r="BI40" s="7">
        <f t="shared" si="44"/>
        <v>2017</v>
      </c>
      <c r="BJ40" s="7">
        <f t="shared" si="44"/>
        <v>1459</v>
      </c>
      <c r="BK40" s="7">
        <f t="shared" si="44"/>
        <v>2021</v>
      </c>
      <c r="BL40" s="7">
        <f t="shared" si="44"/>
        <v>1005</v>
      </c>
    </row>
    <row r="41" ht="13.5" customHeight="1">
      <c r="A41" s="83">
        <v>44619.0</v>
      </c>
      <c r="B41" s="84" t="s">
        <v>71</v>
      </c>
      <c r="C41" s="38"/>
      <c r="D41" s="39" t="s">
        <v>27</v>
      </c>
      <c r="E41" s="40">
        <f t="shared" si="2"/>
        <v>1524</v>
      </c>
      <c r="F41" s="41">
        <v>0.0</v>
      </c>
      <c r="G41" s="41">
        <v>16.0</v>
      </c>
      <c r="H41" s="42">
        <f t="shared" si="3"/>
        <v>16</v>
      </c>
      <c r="I41" s="38"/>
      <c r="J41" s="43" t="s">
        <v>21</v>
      </c>
      <c r="K41" s="40">
        <f t="shared" si="4"/>
        <v>1935</v>
      </c>
      <c r="L41" s="44">
        <v>4.0</v>
      </c>
      <c r="M41" s="44">
        <v>20.0</v>
      </c>
      <c r="N41" s="42">
        <f t="shared" si="5"/>
        <v>32</v>
      </c>
      <c r="O41" s="38"/>
      <c r="P41" s="45" t="s">
        <v>72</v>
      </c>
      <c r="Q41" s="38"/>
      <c r="R41" s="45">
        <f>MIN(Rules!$E$2,(MAX(H41/N41,N41/H41)))</f>
        <v>2</v>
      </c>
      <c r="S41" s="45">
        <f>VLOOKUP(B41,Rules!A:B,2,FALSE)</f>
        <v>40</v>
      </c>
      <c r="T41" s="38"/>
      <c r="U41" s="46">
        <f>1/(10^(-(E41+(IF(P41="Y",Rules!$I$2,0))-K41)/Rules!$E$12)+1)</f>
        <v>0.2311286073</v>
      </c>
      <c r="V41" s="47">
        <f t="shared" si="6"/>
        <v>-18</v>
      </c>
      <c r="W41" s="47">
        <f t="shared" si="7"/>
        <v>18</v>
      </c>
      <c r="X41" s="47"/>
      <c r="Y41" s="47"/>
      <c r="Z41" s="48"/>
      <c r="AA41" s="7">
        <f t="shared" ref="AA41:BL41" si="45">IF($D41=AA$1,$E41+$V41,(IF($J41=AA$1,$K41+$W41,AA40)))</f>
        <v>1502</v>
      </c>
      <c r="AB41" s="7">
        <f t="shared" si="45"/>
        <v>854</v>
      </c>
      <c r="AC41" s="7">
        <f t="shared" si="45"/>
        <v>1419</v>
      </c>
      <c r="AD41" s="7">
        <f t="shared" si="45"/>
        <v>65</v>
      </c>
      <c r="AE41" s="7">
        <f t="shared" si="45"/>
        <v>1953</v>
      </c>
      <c r="AF41" s="7">
        <f t="shared" si="45"/>
        <v>2018</v>
      </c>
      <c r="AG41" s="7">
        <f t="shared" si="45"/>
        <v>1114</v>
      </c>
      <c r="AH41" s="7">
        <f t="shared" si="45"/>
        <v>995</v>
      </c>
      <c r="AI41" s="7">
        <f t="shared" si="45"/>
        <v>1378</v>
      </c>
      <c r="AJ41" s="7">
        <f t="shared" si="45"/>
        <v>1814</v>
      </c>
      <c r="AK41" s="7">
        <f t="shared" si="45"/>
        <v>263</v>
      </c>
      <c r="AL41" s="7">
        <f t="shared" si="45"/>
        <v>717</v>
      </c>
      <c r="AM41" s="7">
        <f t="shared" si="45"/>
        <v>2078</v>
      </c>
      <c r="AN41" s="7">
        <f t="shared" si="45"/>
        <v>1380</v>
      </c>
      <c r="AO41" s="7">
        <f t="shared" si="45"/>
        <v>1121</v>
      </c>
      <c r="AP41" s="7">
        <f t="shared" si="45"/>
        <v>2039</v>
      </c>
      <c r="AQ41" s="7">
        <f t="shared" si="45"/>
        <v>388</v>
      </c>
      <c r="AR41" s="7">
        <f t="shared" si="45"/>
        <v>1540</v>
      </c>
      <c r="AS41" s="7">
        <f t="shared" si="45"/>
        <v>315</v>
      </c>
      <c r="AT41" s="7">
        <f t="shared" si="45"/>
        <v>2286</v>
      </c>
      <c r="AU41" s="7">
        <f t="shared" si="45"/>
        <v>915</v>
      </c>
      <c r="AV41" s="7">
        <f t="shared" si="45"/>
        <v>441</v>
      </c>
      <c r="AW41" s="7">
        <f t="shared" si="45"/>
        <v>353</v>
      </c>
      <c r="AX41" s="7">
        <f t="shared" si="45"/>
        <v>979</v>
      </c>
      <c r="AY41" s="7">
        <f t="shared" si="45"/>
        <v>1213</v>
      </c>
      <c r="AZ41" s="7">
        <f t="shared" si="45"/>
        <v>503</v>
      </c>
      <c r="BA41" s="7">
        <f t="shared" si="45"/>
        <v>0</v>
      </c>
      <c r="BB41" s="7">
        <f t="shared" si="45"/>
        <v>1506</v>
      </c>
      <c r="BC41" s="7">
        <f t="shared" si="45"/>
        <v>786</v>
      </c>
      <c r="BD41" s="7">
        <f t="shared" si="45"/>
        <v>812</v>
      </c>
      <c r="BE41" s="7">
        <f t="shared" si="45"/>
        <v>638</v>
      </c>
      <c r="BF41" s="7">
        <f t="shared" si="45"/>
        <v>2095</v>
      </c>
      <c r="BG41" s="7">
        <f t="shared" si="45"/>
        <v>797</v>
      </c>
      <c r="BH41" s="7">
        <f t="shared" si="45"/>
        <v>655</v>
      </c>
      <c r="BI41" s="7">
        <f t="shared" si="45"/>
        <v>2017</v>
      </c>
      <c r="BJ41" s="7">
        <f t="shared" si="45"/>
        <v>1459</v>
      </c>
      <c r="BK41" s="7">
        <f t="shared" si="45"/>
        <v>2021</v>
      </c>
      <c r="BL41" s="7">
        <f t="shared" si="45"/>
        <v>1005</v>
      </c>
    </row>
    <row r="42" ht="13.5" customHeight="1">
      <c r="A42" s="83">
        <v>44619.0</v>
      </c>
      <c r="B42" s="84" t="s">
        <v>71</v>
      </c>
      <c r="C42" s="38"/>
      <c r="D42" s="39" t="s">
        <v>20</v>
      </c>
      <c r="E42" s="40">
        <f t="shared" si="2"/>
        <v>2286</v>
      </c>
      <c r="F42" s="41">
        <v>1.0</v>
      </c>
      <c r="G42" s="41">
        <v>13.0</v>
      </c>
      <c r="H42" s="42">
        <f t="shared" si="3"/>
        <v>16</v>
      </c>
      <c r="I42" s="38"/>
      <c r="J42" s="43" t="s">
        <v>19</v>
      </c>
      <c r="K42" s="40">
        <f t="shared" si="4"/>
        <v>2018</v>
      </c>
      <c r="L42" s="44">
        <v>2.0</v>
      </c>
      <c r="M42" s="44">
        <v>19.0</v>
      </c>
      <c r="N42" s="42">
        <f t="shared" si="5"/>
        <v>25</v>
      </c>
      <c r="O42" s="38"/>
      <c r="P42" s="45" t="s">
        <v>72</v>
      </c>
      <c r="Q42" s="38"/>
      <c r="R42" s="45">
        <f>MIN(Rules!$E$2,(MAX(H42/N42,N42/H42)))</f>
        <v>1.5625</v>
      </c>
      <c r="S42" s="45">
        <f>VLOOKUP(B42,Rules!A:B,2,FALSE)</f>
        <v>40</v>
      </c>
      <c r="T42" s="38"/>
      <c r="U42" s="46">
        <f>1/(10^(-(E42+(IF(P42="Y",Rules!$I$2,0))-K42)/Rules!$E$12)+1)</f>
        <v>0.8726906443</v>
      </c>
      <c r="V42" s="47">
        <f t="shared" si="6"/>
        <v>-55</v>
      </c>
      <c r="W42" s="47">
        <f t="shared" si="7"/>
        <v>55</v>
      </c>
      <c r="X42" s="47"/>
      <c r="Y42" s="47"/>
      <c r="Z42" s="48"/>
      <c r="AA42" s="7">
        <f t="shared" ref="AA42:BL42" si="46">IF($D42=AA$1,$E42+$V42,(IF($J42=AA$1,$K42+$W42,AA41)))</f>
        <v>1502</v>
      </c>
      <c r="AB42" s="7">
        <f t="shared" si="46"/>
        <v>854</v>
      </c>
      <c r="AC42" s="7">
        <f t="shared" si="46"/>
        <v>1419</v>
      </c>
      <c r="AD42" s="7">
        <f t="shared" si="46"/>
        <v>65</v>
      </c>
      <c r="AE42" s="7">
        <f t="shared" si="46"/>
        <v>1953</v>
      </c>
      <c r="AF42" s="7">
        <f t="shared" si="46"/>
        <v>2073</v>
      </c>
      <c r="AG42" s="7">
        <f t="shared" si="46"/>
        <v>1114</v>
      </c>
      <c r="AH42" s="7">
        <f t="shared" si="46"/>
        <v>995</v>
      </c>
      <c r="AI42" s="7">
        <f t="shared" si="46"/>
        <v>1378</v>
      </c>
      <c r="AJ42" s="7">
        <f t="shared" si="46"/>
        <v>1814</v>
      </c>
      <c r="AK42" s="7">
        <f t="shared" si="46"/>
        <v>263</v>
      </c>
      <c r="AL42" s="7">
        <f t="shared" si="46"/>
        <v>717</v>
      </c>
      <c r="AM42" s="7">
        <f t="shared" si="46"/>
        <v>2078</v>
      </c>
      <c r="AN42" s="7">
        <f t="shared" si="46"/>
        <v>1380</v>
      </c>
      <c r="AO42" s="7">
        <f t="shared" si="46"/>
        <v>1121</v>
      </c>
      <c r="AP42" s="7">
        <f t="shared" si="46"/>
        <v>2039</v>
      </c>
      <c r="AQ42" s="7">
        <f t="shared" si="46"/>
        <v>388</v>
      </c>
      <c r="AR42" s="7">
        <f t="shared" si="46"/>
        <v>1540</v>
      </c>
      <c r="AS42" s="7">
        <f t="shared" si="46"/>
        <v>315</v>
      </c>
      <c r="AT42" s="7">
        <f t="shared" si="46"/>
        <v>2231</v>
      </c>
      <c r="AU42" s="7">
        <f t="shared" si="46"/>
        <v>915</v>
      </c>
      <c r="AV42" s="7">
        <f t="shared" si="46"/>
        <v>441</v>
      </c>
      <c r="AW42" s="7">
        <f t="shared" si="46"/>
        <v>353</v>
      </c>
      <c r="AX42" s="7">
        <f t="shared" si="46"/>
        <v>979</v>
      </c>
      <c r="AY42" s="7">
        <f t="shared" si="46"/>
        <v>1213</v>
      </c>
      <c r="AZ42" s="7">
        <f t="shared" si="46"/>
        <v>503</v>
      </c>
      <c r="BA42" s="7">
        <f t="shared" si="46"/>
        <v>0</v>
      </c>
      <c r="BB42" s="7">
        <f t="shared" si="46"/>
        <v>1506</v>
      </c>
      <c r="BC42" s="7">
        <f t="shared" si="46"/>
        <v>786</v>
      </c>
      <c r="BD42" s="7">
        <f t="shared" si="46"/>
        <v>812</v>
      </c>
      <c r="BE42" s="7">
        <f t="shared" si="46"/>
        <v>638</v>
      </c>
      <c r="BF42" s="7">
        <f t="shared" si="46"/>
        <v>2095</v>
      </c>
      <c r="BG42" s="7">
        <f t="shared" si="46"/>
        <v>797</v>
      </c>
      <c r="BH42" s="7">
        <f t="shared" si="46"/>
        <v>655</v>
      </c>
      <c r="BI42" s="7">
        <f t="shared" si="46"/>
        <v>2017</v>
      </c>
      <c r="BJ42" s="7">
        <f t="shared" si="46"/>
        <v>1459</v>
      </c>
      <c r="BK42" s="7">
        <f t="shared" si="46"/>
        <v>2021</v>
      </c>
      <c r="BL42" s="7">
        <f t="shared" si="46"/>
        <v>1005</v>
      </c>
    </row>
    <row r="43" ht="13.5" customHeight="1">
      <c r="A43" s="83">
        <v>44619.0</v>
      </c>
      <c r="B43" s="84" t="s">
        <v>71</v>
      </c>
      <c r="C43" s="38"/>
      <c r="D43" s="39" t="s">
        <v>30</v>
      </c>
      <c r="E43" s="40">
        <f t="shared" si="2"/>
        <v>1502</v>
      </c>
      <c r="F43" s="41">
        <v>2.0</v>
      </c>
      <c r="G43" s="41">
        <v>22.0</v>
      </c>
      <c r="H43" s="42">
        <f t="shared" si="3"/>
        <v>28</v>
      </c>
      <c r="I43" s="38"/>
      <c r="J43" s="43" t="s">
        <v>25</v>
      </c>
      <c r="K43" s="40">
        <f t="shared" si="4"/>
        <v>2017</v>
      </c>
      <c r="L43" s="44">
        <v>3.0</v>
      </c>
      <c r="M43" s="44">
        <v>21.0</v>
      </c>
      <c r="N43" s="42">
        <f t="shared" si="5"/>
        <v>30</v>
      </c>
      <c r="O43" s="38"/>
      <c r="P43" s="45" t="s">
        <v>72</v>
      </c>
      <c r="Q43" s="38"/>
      <c r="R43" s="45">
        <f>MIN(Rules!$E$2,(MAX(H43/N43,N43/H43)))</f>
        <v>1.071428571</v>
      </c>
      <c r="S43" s="45">
        <f>VLOOKUP(B43,Rules!A:B,2,FALSE)</f>
        <v>40</v>
      </c>
      <c r="T43" s="38"/>
      <c r="U43" s="46">
        <f>1/(10^(-(E43+(IF(P43="Y",Rules!$I$2,0))-K43)/Rules!$E$12)+1)</f>
        <v>0.1569780356</v>
      </c>
      <c r="V43" s="47">
        <f t="shared" si="6"/>
        <v>-7</v>
      </c>
      <c r="W43" s="47">
        <f t="shared" si="7"/>
        <v>7</v>
      </c>
      <c r="X43" s="47"/>
      <c r="Y43" s="47"/>
      <c r="Z43" s="48"/>
      <c r="AA43" s="7">
        <f t="shared" ref="AA43:BL43" si="47">IF($D43=AA$1,$E43+$V43,(IF($J43=AA$1,$K43+$W43,AA42)))</f>
        <v>1495</v>
      </c>
      <c r="AB43" s="7">
        <f t="shared" si="47"/>
        <v>854</v>
      </c>
      <c r="AC43" s="7">
        <f t="shared" si="47"/>
        <v>1419</v>
      </c>
      <c r="AD43" s="7">
        <f t="shared" si="47"/>
        <v>65</v>
      </c>
      <c r="AE43" s="7">
        <f t="shared" si="47"/>
        <v>1953</v>
      </c>
      <c r="AF43" s="7">
        <f t="shared" si="47"/>
        <v>2073</v>
      </c>
      <c r="AG43" s="7">
        <f t="shared" si="47"/>
        <v>1114</v>
      </c>
      <c r="AH43" s="7">
        <f t="shared" si="47"/>
        <v>995</v>
      </c>
      <c r="AI43" s="7">
        <f t="shared" si="47"/>
        <v>1378</v>
      </c>
      <c r="AJ43" s="7">
        <f t="shared" si="47"/>
        <v>1814</v>
      </c>
      <c r="AK43" s="7">
        <f t="shared" si="47"/>
        <v>263</v>
      </c>
      <c r="AL43" s="7">
        <f t="shared" si="47"/>
        <v>717</v>
      </c>
      <c r="AM43" s="7">
        <f t="shared" si="47"/>
        <v>2078</v>
      </c>
      <c r="AN43" s="7">
        <f t="shared" si="47"/>
        <v>1380</v>
      </c>
      <c r="AO43" s="7">
        <f t="shared" si="47"/>
        <v>1121</v>
      </c>
      <c r="AP43" s="7">
        <f t="shared" si="47"/>
        <v>2039</v>
      </c>
      <c r="AQ43" s="7">
        <f t="shared" si="47"/>
        <v>388</v>
      </c>
      <c r="AR43" s="7">
        <f t="shared" si="47"/>
        <v>1540</v>
      </c>
      <c r="AS43" s="7">
        <f t="shared" si="47"/>
        <v>315</v>
      </c>
      <c r="AT43" s="7">
        <f t="shared" si="47"/>
        <v>2231</v>
      </c>
      <c r="AU43" s="7">
        <f t="shared" si="47"/>
        <v>915</v>
      </c>
      <c r="AV43" s="7">
        <f t="shared" si="47"/>
        <v>441</v>
      </c>
      <c r="AW43" s="7">
        <f t="shared" si="47"/>
        <v>353</v>
      </c>
      <c r="AX43" s="7">
        <f t="shared" si="47"/>
        <v>979</v>
      </c>
      <c r="AY43" s="7">
        <f t="shared" si="47"/>
        <v>1213</v>
      </c>
      <c r="AZ43" s="7">
        <f t="shared" si="47"/>
        <v>503</v>
      </c>
      <c r="BA43" s="7">
        <f t="shared" si="47"/>
        <v>0</v>
      </c>
      <c r="BB43" s="7">
        <f t="shared" si="47"/>
        <v>1506</v>
      </c>
      <c r="BC43" s="7">
        <f t="shared" si="47"/>
        <v>786</v>
      </c>
      <c r="BD43" s="7">
        <f t="shared" si="47"/>
        <v>812</v>
      </c>
      <c r="BE43" s="7">
        <f t="shared" si="47"/>
        <v>638</v>
      </c>
      <c r="BF43" s="7">
        <f t="shared" si="47"/>
        <v>2095</v>
      </c>
      <c r="BG43" s="7">
        <f t="shared" si="47"/>
        <v>797</v>
      </c>
      <c r="BH43" s="7">
        <f t="shared" si="47"/>
        <v>655</v>
      </c>
      <c r="BI43" s="7">
        <f t="shared" si="47"/>
        <v>2024</v>
      </c>
      <c r="BJ43" s="7">
        <f t="shared" si="47"/>
        <v>1459</v>
      </c>
      <c r="BK43" s="7">
        <f t="shared" si="47"/>
        <v>2021</v>
      </c>
      <c r="BL43" s="7">
        <f t="shared" si="47"/>
        <v>1005</v>
      </c>
    </row>
    <row r="44" ht="13.5" customHeight="1">
      <c r="A44" s="83">
        <v>44619.0</v>
      </c>
      <c r="B44" s="84" t="s">
        <v>71</v>
      </c>
      <c r="C44" s="38"/>
      <c r="D44" s="39" t="s">
        <v>22</v>
      </c>
      <c r="E44" s="40">
        <f t="shared" si="2"/>
        <v>2039</v>
      </c>
      <c r="F44" s="41">
        <v>2.0</v>
      </c>
      <c r="G44" s="41">
        <v>28.0</v>
      </c>
      <c r="H44" s="42">
        <f t="shared" si="3"/>
        <v>34</v>
      </c>
      <c r="I44" s="38"/>
      <c r="J44" s="43" t="s">
        <v>31</v>
      </c>
      <c r="K44" s="40">
        <f t="shared" si="4"/>
        <v>1540</v>
      </c>
      <c r="L44" s="44">
        <v>0.0</v>
      </c>
      <c r="M44" s="44">
        <v>17.0</v>
      </c>
      <c r="N44" s="42">
        <f t="shared" si="5"/>
        <v>17</v>
      </c>
      <c r="O44" s="38"/>
      <c r="P44" s="45" t="s">
        <v>72</v>
      </c>
      <c r="Q44" s="38"/>
      <c r="R44" s="45">
        <f>MIN(Rules!$E$2,(MAX(H44/N44,N44/H44)))</f>
        <v>2</v>
      </c>
      <c r="S44" s="45">
        <f>VLOOKUP(B44,Rules!A:B,2,FALSE)</f>
        <v>40</v>
      </c>
      <c r="T44" s="38"/>
      <c r="U44" s="46">
        <f>1/(10^(-(E44+(IF(P44="Y",Rules!$I$2,0))-K44)/Rules!$E$12)+1)</f>
        <v>0.9520635427</v>
      </c>
      <c r="V44" s="47">
        <f t="shared" si="6"/>
        <v>4</v>
      </c>
      <c r="W44" s="47">
        <f t="shared" si="7"/>
        <v>-4</v>
      </c>
      <c r="X44" s="47"/>
      <c r="Y44" s="47"/>
      <c r="Z44" s="48"/>
      <c r="AA44" s="7">
        <f t="shared" ref="AA44:BL44" si="48">IF($D44=AA$1,$E44+$V44,(IF($J44=AA$1,$K44+$W44,AA43)))</f>
        <v>1495</v>
      </c>
      <c r="AB44" s="7">
        <f t="shared" si="48"/>
        <v>854</v>
      </c>
      <c r="AC44" s="7">
        <f t="shared" si="48"/>
        <v>1419</v>
      </c>
      <c r="AD44" s="7">
        <f t="shared" si="48"/>
        <v>65</v>
      </c>
      <c r="AE44" s="7">
        <f t="shared" si="48"/>
        <v>1953</v>
      </c>
      <c r="AF44" s="7">
        <f t="shared" si="48"/>
        <v>2073</v>
      </c>
      <c r="AG44" s="7">
        <f t="shared" si="48"/>
        <v>1114</v>
      </c>
      <c r="AH44" s="7">
        <f t="shared" si="48"/>
        <v>995</v>
      </c>
      <c r="AI44" s="7">
        <f t="shared" si="48"/>
        <v>1378</v>
      </c>
      <c r="AJ44" s="7">
        <f t="shared" si="48"/>
        <v>1814</v>
      </c>
      <c r="AK44" s="7">
        <f t="shared" si="48"/>
        <v>263</v>
      </c>
      <c r="AL44" s="7">
        <f t="shared" si="48"/>
        <v>717</v>
      </c>
      <c r="AM44" s="7">
        <f t="shared" si="48"/>
        <v>2078</v>
      </c>
      <c r="AN44" s="7">
        <f t="shared" si="48"/>
        <v>1380</v>
      </c>
      <c r="AO44" s="7">
        <f t="shared" si="48"/>
        <v>1121</v>
      </c>
      <c r="AP44" s="7">
        <f t="shared" si="48"/>
        <v>2043</v>
      </c>
      <c r="AQ44" s="7">
        <f t="shared" si="48"/>
        <v>388</v>
      </c>
      <c r="AR44" s="7">
        <f t="shared" si="48"/>
        <v>1536</v>
      </c>
      <c r="AS44" s="7">
        <f t="shared" si="48"/>
        <v>315</v>
      </c>
      <c r="AT44" s="7">
        <f t="shared" si="48"/>
        <v>2231</v>
      </c>
      <c r="AU44" s="7">
        <f t="shared" si="48"/>
        <v>915</v>
      </c>
      <c r="AV44" s="7">
        <f t="shared" si="48"/>
        <v>441</v>
      </c>
      <c r="AW44" s="7">
        <f t="shared" si="48"/>
        <v>353</v>
      </c>
      <c r="AX44" s="7">
        <f t="shared" si="48"/>
        <v>979</v>
      </c>
      <c r="AY44" s="7">
        <f t="shared" si="48"/>
        <v>1213</v>
      </c>
      <c r="AZ44" s="7">
        <f t="shared" si="48"/>
        <v>503</v>
      </c>
      <c r="BA44" s="7">
        <f t="shared" si="48"/>
        <v>0</v>
      </c>
      <c r="BB44" s="7">
        <f t="shared" si="48"/>
        <v>1506</v>
      </c>
      <c r="BC44" s="7">
        <f t="shared" si="48"/>
        <v>786</v>
      </c>
      <c r="BD44" s="7">
        <f t="shared" si="48"/>
        <v>812</v>
      </c>
      <c r="BE44" s="7">
        <f t="shared" si="48"/>
        <v>638</v>
      </c>
      <c r="BF44" s="7">
        <f t="shared" si="48"/>
        <v>2095</v>
      </c>
      <c r="BG44" s="7">
        <f t="shared" si="48"/>
        <v>797</v>
      </c>
      <c r="BH44" s="7">
        <f t="shared" si="48"/>
        <v>655</v>
      </c>
      <c r="BI44" s="7">
        <f t="shared" si="48"/>
        <v>2024</v>
      </c>
      <c r="BJ44" s="7">
        <f t="shared" si="48"/>
        <v>1459</v>
      </c>
      <c r="BK44" s="7">
        <f t="shared" si="48"/>
        <v>2021</v>
      </c>
      <c r="BL44" s="7">
        <f t="shared" si="48"/>
        <v>1005</v>
      </c>
    </row>
    <row r="45" ht="13.5" customHeight="1">
      <c r="A45" s="83">
        <v>44619.0</v>
      </c>
      <c r="B45" s="84" t="s">
        <v>71</v>
      </c>
      <c r="C45" s="38"/>
      <c r="D45" s="39" t="s">
        <v>28</v>
      </c>
      <c r="E45" s="40">
        <f t="shared" si="2"/>
        <v>1419</v>
      </c>
      <c r="F45" s="41">
        <v>0.0</v>
      </c>
      <c r="G45" s="41">
        <v>13.0</v>
      </c>
      <c r="H45" s="42">
        <f t="shared" si="3"/>
        <v>13</v>
      </c>
      <c r="I45" s="38"/>
      <c r="J45" s="43" t="s">
        <v>34</v>
      </c>
      <c r="K45" s="40">
        <f t="shared" si="4"/>
        <v>1380</v>
      </c>
      <c r="L45" s="44">
        <v>0.0</v>
      </c>
      <c r="M45" s="44">
        <v>20.0</v>
      </c>
      <c r="N45" s="42">
        <f t="shared" si="5"/>
        <v>20</v>
      </c>
      <c r="O45" s="38"/>
      <c r="P45" s="45" t="s">
        <v>72</v>
      </c>
      <c r="Q45" s="38"/>
      <c r="R45" s="45">
        <f>MIN(Rules!$E$2,(MAX(H45/N45,N45/H45)))</f>
        <v>1.538461538</v>
      </c>
      <c r="S45" s="45">
        <f>VLOOKUP(B45,Rules!A:B,2,FALSE)</f>
        <v>40</v>
      </c>
      <c r="T45" s="38"/>
      <c r="U45" s="46">
        <f>1/(10^(-(E45+(IF(P45="Y",Rules!$I$2,0))-K45)/Rules!$E$12)+1)</f>
        <v>0.7048241722</v>
      </c>
      <c r="V45" s="47">
        <f t="shared" si="6"/>
        <v>-43</v>
      </c>
      <c r="W45" s="47">
        <f t="shared" si="7"/>
        <v>43</v>
      </c>
      <c r="X45" s="47"/>
      <c r="Y45" s="47"/>
      <c r="Z45" s="48"/>
      <c r="AA45" s="7">
        <f t="shared" ref="AA45:BL45" si="49">IF($D45=AA$1,$E45+$V45,(IF($J45=AA$1,$K45+$W45,AA44)))</f>
        <v>1495</v>
      </c>
      <c r="AB45" s="7">
        <f t="shared" si="49"/>
        <v>854</v>
      </c>
      <c r="AC45" s="7">
        <f t="shared" si="49"/>
        <v>1376</v>
      </c>
      <c r="AD45" s="7">
        <f t="shared" si="49"/>
        <v>65</v>
      </c>
      <c r="AE45" s="7">
        <f t="shared" si="49"/>
        <v>1953</v>
      </c>
      <c r="AF45" s="7">
        <f t="shared" si="49"/>
        <v>2073</v>
      </c>
      <c r="AG45" s="7">
        <f t="shared" si="49"/>
        <v>1114</v>
      </c>
      <c r="AH45" s="7">
        <f t="shared" si="49"/>
        <v>995</v>
      </c>
      <c r="AI45" s="7">
        <f t="shared" si="49"/>
        <v>1378</v>
      </c>
      <c r="AJ45" s="7">
        <f t="shared" si="49"/>
        <v>1814</v>
      </c>
      <c r="AK45" s="7">
        <f t="shared" si="49"/>
        <v>263</v>
      </c>
      <c r="AL45" s="7">
        <f t="shared" si="49"/>
        <v>717</v>
      </c>
      <c r="AM45" s="7">
        <f t="shared" si="49"/>
        <v>2078</v>
      </c>
      <c r="AN45" s="7">
        <f t="shared" si="49"/>
        <v>1423</v>
      </c>
      <c r="AO45" s="7">
        <f t="shared" si="49"/>
        <v>1121</v>
      </c>
      <c r="AP45" s="7">
        <f t="shared" si="49"/>
        <v>2043</v>
      </c>
      <c r="AQ45" s="7">
        <f t="shared" si="49"/>
        <v>388</v>
      </c>
      <c r="AR45" s="7">
        <f t="shared" si="49"/>
        <v>1536</v>
      </c>
      <c r="AS45" s="7">
        <f t="shared" si="49"/>
        <v>315</v>
      </c>
      <c r="AT45" s="7">
        <f t="shared" si="49"/>
        <v>2231</v>
      </c>
      <c r="AU45" s="7">
        <f t="shared" si="49"/>
        <v>915</v>
      </c>
      <c r="AV45" s="7">
        <f t="shared" si="49"/>
        <v>441</v>
      </c>
      <c r="AW45" s="7">
        <f t="shared" si="49"/>
        <v>353</v>
      </c>
      <c r="AX45" s="7">
        <f t="shared" si="49"/>
        <v>979</v>
      </c>
      <c r="AY45" s="7">
        <f t="shared" si="49"/>
        <v>1213</v>
      </c>
      <c r="AZ45" s="7">
        <f t="shared" si="49"/>
        <v>503</v>
      </c>
      <c r="BA45" s="7">
        <f t="shared" si="49"/>
        <v>0</v>
      </c>
      <c r="BB45" s="7">
        <f t="shared" si="49"/>
        <v>1506</v>
      </c>
      <c r="BC45" s="7">
        <f t="shared" si="49"/>
        <v>786</v>
      </c>
      <c r="BD45" s="7">
        <f t="shared" si="49"/>
        <v>812</v>
      </c>
      <c r="BE45" s="7">
        <f t="shared" si="49"/>
        <v>638</v>
      </c>
      <c r="BF45" s="7">
        <f t="shared" si="49"/>
        <v>2095</v>
      </c>
      <c r="BG45" s="7">
        <f t="shared" si="49"/>
        <v>797</v>
      </c>
      <c r="BH45" s="7">
        <f t="shared" si="49"/>
        <v>655</v>
      </c>
      <c r="BI45" s="7">
        <f t="shared" si="49"/>
        <v>2024</v>
      </c>
      <c r="BJ45" s="7">
        <f t="shared" si="49"/>
        <v>1459</v>
      </c>
      <c r="BK45" s="7">
        <f t="shared" si="49"/>
        <v>2021</v>
      </c>
      <c r="BL45" s="7">
        <f t="shared" si="49"/>
        <v>1005</v>
      </c>
    </row>
    <row r="46" ht="13.5" customHeight="1">
      <c r="A46" s="83">
        <v>44619.0</v>
      </c>
      <c r="B46" s="84" t="s">
        <v>71</v>
      </c>
      <c r="C46" s="38"/>
      <c r="D46" s="39" t="s">
        <v>33</v>
      </c>
      <c r="E46" s="40">
        <f t="shared" si="2"/>
        <v>1378</v>
      </c>
      <c r="F46" s="41">
        <v>0.0</v>
      </c>
      <c r="G46" s="41">
        <v>22.0</v>
      </c>
      <c r="H46" s="42">
        <f t="shared" si="3"/>
        <v>22</v>
      </c>
      <c r="I46" s="38"/>
      <c r="J46" s="43" t="s">
        <v>29</v>
      </c>
      <c r="K46" s="40">
        <f t="shared" si="4"/>
        <v>1121</v>
      </c>
      <c r="L46" s="44">
        <v>2.0</v>
      </c>
      <c r="M46" s="44">
        <v>17.0</v>
      </c>
      <c r="N46" s="42">
        <f t="shared" si="5"/>
        <v>23</v>
      </c>
      <c r="O46" s="38"/>
      <c r="P46" s="45" t="s">
        <v>72</v>
      </c>
      <c r="Q46" s="38"/>
      <c r="R46" s="45">
        <f>MIN(Rules!$E$2,(MAX(H46/N46,N46/H46)))</f>
        <v>1.045454545</v>
      </c>
      <c r="S46" s="45">
        <f>VLOOKUP(B46,Rules!A:B,2,FALSE)</f>
        <v>40</v>
      </c>
      <c r="T46" s="38"/>
      <c r="U46" s="46">
        <f>1/(10^(-(E46+(IF(P46="Y",Rules!$I$2,0))-K46)/Rules!$E$12)+1)</f>
        <v>0.8669555318</v>
      </c>
      <c r="V46" s="47">
        <f t="shared" si="6"/>
        <v>-36</v>
      </c>
      <c r="W46" s="47">
        <f t="shared" si="7"/>
        <v>36</v>
      </c>
      <c r="X46" s="47"/>
      <c r="Y46" s="47"/>
      <c r="Z46" s="48"/>
      <c r="AA46" s="7">
        <f t="shared" ref="AA46:BL46" si="50">IF($D46=AA$1,$E46+$V46,(IF($J46=AA$1,$K46+$W46,AA45)))</f>
        <v>1495</v>
      </c>
      <c r="AB46" s="7">
        <f t="shared" si="50"/>
        <v>854</v>
      </c>
      <c r="AC46" s="7">
        <f t="shared" si="50"/>
        <v>1376</v>
      </c>
      <c r="AD46" s="7">
        <f t="shared" si="50"/>
        <v>65</v>
      </c>
      <c r="AE46" s="7">
        <f t="shared" si="50"/>
        <v>1953</v>
      </c>
      <c r="AF46" s="7">
        <f t="shared" si="50"/>
        <v>2073</v>
      </c>
      <c r="AG46" s="7">
        <f t="shared" si="50"/>
        <v>1114</v>
      </c>
      <c r="AH46" s="7">
        <f t="shared" si="50"/>
        <v>995</v>
      </c>
      <c r="AI46" s="7">
        <f t="shared" si="50"/>
        <v>1342</v>
      </c>
      <c r="AJ46" s="7">
        <f t="shared" si="50"/>
        <v>1814</v>
      </c>
      <c r="AK46" s="7">
        <f t="shared" si="50"/>
        <v>263</v>
      </c>
      <c r="AL46" s="7">
        <f t="shared" si="50"/>
        <v>717</v>
      </c>
      <c r="AM46" s="7">
        <f t="shared" si="50"/>
        <v>2078</v>
      </c>
      <c r="AN46" s="7">
        <f t="shared" si="50"/>
        <v>1423</v>
      </c>
      <c r="AO46" s="7">
        <f t="shared" si="50"/>
        <v>1157</v>
      </c>
      <c r="AP46" s="7">
        <f t="shared" si="50"/>
        <v>2043</v>
      </c>
      <c r="AQ46" s="7">
        <f t="shared" si="50"/>
        <v>388</v>
      </c>
      <c r="AR46" s="7">
        <f t="shared" si="50"/>
        <v>1536</v>
      </c>
      <c r="AS46" s="7">
        <f t="shared" si="50"/>
        <v>315</v>
      </c>
      <c r="AT46" s="7">
        <f t="shared" si="50"/>
        <v>2231</v>
      </c>
      <c r="AU46" s="7">
        <f t="shared" si="50"/>
        <v>915</v>
      </c>
      <c r="AV46" s="7">
        <f t="shared" si="50"/>
        <v>441</v>
      </c>
      <c r="AW46" s="7">
        <f t="shared" si="50"/>
        <v>353</v>
      </c>
      <c r="AX46" s="7">
        <f t="shared" si="50"/>
        <v>979</v>
      </c>
      <c r="AY46" s="7">
        <f t="shared" si="50"/>
        <v>1213</v>
      </c>
      <c r="AZ46" s="7">
        <f t="shared" si="50"/>
        <v>503</v>
      </c>
      <c r="BA46" s="7">
        <f t="shared" si="50"/>
        <v>0</v>
      </c>
      <c r="BB46" s="7">
        <f t="shared" si="50"/>
        <v>1506</v>
      </c>
      <c r="BC46" s="7">
        <f t="shared" si="50"/>
        <v>786</v>
      </c>
      <c r="BD46" s="7">
        <f t="shared" si="50"/>
        <v>812</v>
      </c>
      <c r="BE46" s="7">
        <f t="shared" si="50"/>
        <v>638</v>
      </c>
      <c r="BF46" s="7">
        <f t="shared" si="50"/>
        <v>2095</v>
      </c>
      <c r="BG46" s="7">
        <f t="shared" si="50"/>
        <v>797</v>
      </c>
      <c r="BH46" s="7">
        <f t="shared" si="50"/>
        <v>655</v>
      </c>
      <c r="BI46" s="7">
        <f t="shared" si="50"/>
        <v>2024</v>
      </c>
      <c r="BJ46" s="7">
        <f t="shared" si="50"/>
        <v>1459</v>
      </c>
      <c r="BK46" s="7">
        <f t="shared" si="50"/>
        <v>2021</v>
      </c>
      <c r="BL46" s="7">
        <f t="shared" si="50"/>
        <v>1005</v>
      </c>
    </row>
    <row r="47" ht="13.5" customHeight="1">
      <c r="A47" s="83">
        <v>44619.0</v>
      </c>
      <c r="B47" s="84" t="s">
        <v>71</v>
      </c>
      <c r="C47" s="38"/>
      <c r="D47" s="39" t="s">
        <v>38</v>
      </c>
      <c r="E47" s="40">
        <f t="shared" si="2"/>
        <v>1213</v>
      </c>
      <c r="F47" s="41">
        <v>1.0</v>
      </c>
      <c r="G47" s="41">
        <v>15.0</v>
      </c>
      <c r="H47" s="42">
        <f t="shared" si="3"/>
        <v>18</v>
      </c>
      <c r="I47" s="38"/>
      <c r="J47" s="43" t="s">
        <v>32</v>
      </c>
      <c r="K47" s="40">
        <f t="shared" si="4"/>
        <v>1459</v>
      </c>
      <c r="L47" s="44">
        <v>4.0</v>
      </c>
      <c r="M47" s="44">
        <v>23.0</v>
      </c>
      <c r="N47" s="42">
        <f t="shared" si="5"/>
        <v>35</v>
      </c>
      <c r="O47" s="38"/>
      <c r="P47" s="45" t="s">
        <v>72</v>
      </c>
      <c r="Q47" s="38"/>
      <c r="R47" s="45">
        <f>MIN(Rules!$E$2,(MAX(H47/N47,N47/H47)))</f>
        <v>1.944444444</v>
      </c>
      <c r="S47" s="45">
        <f>VLOOKUP(B47,Rules!A:B,2,FALSE)</f>
        <v>40</v>
      </c>
      <c r="T47" s="38"/>
      <c r="U47" s="46">
        <f>1/(10^(-(E47+(IF(P47="Y",Rules!$I$2,0))-K47)/Rules!$E$12)+1)</f>
        <v>0.3912415674</v>
      </c>
      <c r="V47" s="47">
        <f t="shared" si="6"/>
        <v>-30</v>
      </c>
      <c r="W47" s="47">
        <f t="shared" si="7"/>
        <v>30</v>
      </c>
      <c r="X47" s="47"/>
      <c r="Y47" s="47"/>
      <c r="Z47" s="48"/>
      <c r="AA47" s="7">
        <f t="shared" ref="AA47:BL47" si="51">IF($D47=AA$1,$E47+$V47,(IF($J47=AA$1,$K47+$W47,AA46)))</f>
        <v>1495</v>
      </c>
      <c r="AB47" s="7">
        <f t="shared" si="51"/>
        <v>854</v>
      </c>
      <c r="AC47" s="7">
        <f t="shared" si="51"/>
        <v>1376</v>
      </c>
      <c r="AD47" s="7">
        <f t="shared" si="51"/>
        <v>65</v>
      </c>
      <c r="AE47" s="7">
        <f t="shared" si="51"/>
        <v>1953</v>
      </c>
      <c r="AF47" s="7">
        <f t="shared" si="51"/>
        <v>2073</v>
      </c>
      <c r="AG47" s="7">
        <f t="shared" si="51"/>
        <v>1114</v>
      </c>
      <c r="AH47" s="7">
        <f t="shared" si="51"/>
        <v>995</v>
      </c>
      <c r="AI47" s="7">
        <f t="shared" si="51"/>
        <v>1342</v>
      </c>
      <c r="AJ47" s="7">
        <f t="shared" si="51"/>
        <v>1814</v>
      </c>
      <c r="AK47" s="7">
        <f t="shared" si="51"/>
        <v>263</v>
      </c>
      <c r="AL47" s="7">
        <f t="shared" si="51"/>
        <v>717</v>
      </c>
      <c r="AM47" s="7">
        <f t="shared" si="51"/>
        <v>2078</v>
      </c>
      <c r="AN47" s="7">
        <f t="shared" si="51"/>
        <v>1423</v>
      </c>
      <c r="AO47" s="7">
        <f t="shared" si="51"/>
        <v>1157</v>
      </c>
      <c r="AP47" s="7">
        <f t="shared" si="51"/>
        <v>2043</v>
      </c>
      <c r="AQ47" s="7">
        <f t="shared" si="51"/>
        <v>388</v>
      </c>
      <c r="AR47" s="7">
        <f t="shared" si="51"/>
        <v>1536</v>
      </c>
      <c r="AS47" s="7">
        <f t="shared" si="51"/>
        <v>315</v>
      </c>
      <c r="AT47" s="7">
        <f t="shared" si="51"/>
        <v>2231</v>
      </c>
      <c r="AU47" s="7">
        <f t="shared" si="51"/>
        <v>915</v>
      </c>
      <c r="AV47" s="7">
        <f t="shared" si="51"/>
        <v>441</v>
      </c>
      <c r="AW47" s="7">
        <f t="shared" si="51"/>
        <v>353</v>
      </c>
      <c r="AX47" s="7">
        <f t="shared" si="51"/>
        <v>979</v>
      </c>
      <c r="AY47" s="7">
        <f t="shared" si="51"/>
        <v>1183</v>
      </c>
      <c r="AZ47" s="7">
        <f t="shared" si="51"/>
        <v>503</v>
      </c>
      <c r="BA47" s="7">
        <f t="shared" si="51"/>
        <v>0</v>
      </c>
      <c r="BB47" s="7">
        <f t="shared" si="51"/>
        <v>1506</v>
      </c>
      <c r="BC47" s="7">
        <f t="shared" si="51"/>
        <v>786</v>
      </c>
      <c r="BD47" s="7">
        <f t="shared" si="51"/>
        <v>812</v>
      </c>
      <c r="BE47" s="7">
        <f t="shared" si="51"/>
        <v>638</v>
      </c>
      <c r="BF47" s="7">
        <f t="shared" si="51"/>
        <v>2095</v>
      </c>
      <c r="BG47" s="7">
        <f t="shared" si="51"/>
        <v>797</v>
      </c>
      <c r="BH47" s="7">
        <f t="shared" si="51"/>
        <v>655</v>
      </c>
      <c r="BI47" s="7">
        <f t="shared" si="51"/>
        <v>2024</v>
      </c>
      <c r="BJ47" s="7">
        <f t="shared" si="51"/>
        <v>1489</v>
      </c>
      <c r="BK47" s="7">
        <f t="shared" si="51"/>
        <v>2021</v>
      </c>
      <c r="BL47" s="7">
        <f t="shared" si="51"/>
        <v>1005</v>
      </c>
    </row>
    <row r="48" ht="13.5" customHeight="1">
      <c r="A48" s="83">
        <v>44619.0</v>
      </c>
      <c r="B48" s="84" t="s">
        <v>71</v>
      </c>
      <c r="C48" s="38"/>
      <c r="D48" s="39" t="s">
        <v>44</v>
      </c>
      <c r="E48" s="40">
        <f t="shared" si="2"/>
        <v>812</v>
      </c>
      <c r="F48" s="41">
        <v>1.0</v>
      </c>
      <c r="G48" s="41">
        <v>24.0</v>
      </c>
      <c r="H48" s="42">
        <f t="shared" si="3"/>
        <v>27</v>
      </c>
      <c r="I48" s="38"/>
      <c r="J48" s="43" t="s">
        <v>36</v>
      </c>
      <c r="K48" s="40">
        <f t="shared" si="4"/>
        <v>915</v>
      </c>
      <c r="L48" s="44">
        <v>1.0</v>
      </c>
      <c r="M48" s="44">
        <v>15.0</v>
      </c>
      <c r="N48" s="42">
        <f t="shared" si="5"/>
        <v>18</v>
      </c>
      <c r="O48" s="38"/>
      <c r="P48" s="45" t="s">
        <v>72</v>
      </c>
      <c r="Q48" s="38"/>
      <c r="R48" s="45">
        <f>MIN(Rules!$E$2,(MAX(H48/N48,N48/H48)))</f>
        <v>1.5</v>
      </c>
      <c r="S48" s="45">
        <f>VLOOKUP(B48,Rules!A:B,2,FALSE)</f>
        <v>40</v>
      </c>
      <c r="T48" s="38"/>
      <c r="U48" s="46">
        <f>1/(10^(-(E48+(IF(P48="Y",Rules!$I$2,0))-K48)/Rules!$E$12)+1)</f>
        <v>0.5539004882</v>
      </c>
      <c r="V48" s="47">
        <f t="shared" si="6"/>
        <v>27</v>
      </c>
      <c r="W48" s="47">
        <f t="shared" si="7"/>
        <v>-27</v>
      </c>
      <c r="X48" s="47"/>
      <c r="Y48" s="47"/>
      <c r="Z48" s="48"/>
      <c r="AA48" s="7">
        <f t="shared" ref="AA48:BL48" si="52">IF($D48=AA$1,$E48+$V48,(IF($J48=AA$1,$K48+$W48,AA47)))</f>
        <v>1495</v>
      </c>
      <c r="AB48" s="7">
        <f t="shared" si="52"/>
        <v>854</v>
      </c>
      <c r="AC48" s="7">
        <f t="shared" si="52"/>
        <v>1376</v>
      </c>
      <c r="AD48" s="7">
        <f t="shared" si="52"/>
        <v>65</v>
      </c>
      <c r="AE48" s="7">
        <f t="shared" si="52"/>
        <v>1953</v>
      </c>
      <c r="AF48" s="7">
        <f t="shared" si="52"/>
        <v>2073</v>
      </c>
      <c r="AG48" s="7">
        <f t="shared" si="52"/>
        <v>1114</v>
      </c>
      <c r="AH48" s="7">
        <f t="shared" si="52"/>
        <v>995</v>
      </c>
      <c r="AI48" s="7">
        <f t="shared" si="52"/>
        <v>1342</v>
      </c>
      <c r="AJ48" s="7">
        <f t="shared" si="52"/>
        <v>1814</v>
      </c>
      <c r="AK48" s="7">
        <f t="shared" si="52"/>
        <v>263</v>
      </c>
      <c r="AL48" s="7">
        <f t="shared" si="52"/>
        <v>717</v>
      </c>
      <c r="AM48" s="7">
        <f t="shared" si="52"/>
        <v>2078</v>
      </c>
      <c r="AN48" s="7">
        <f t="shared" si="52"/>
        <v>1423</v>
      </c>
      <c r="AO48" s="7">
        <f t="shared" si="52"/>
        <v>1157</v>
      </c>
      <c r="AP48" s="7">
        <f t="shared" si="52"/>
        <v>2043</v>
      </c>
      <c r="AQ48" s="7">
        <f t="shared" si="52"/>
        <v>388</v>
      </c>
      <c r="AR48" s="7">
        <f t="shared" si="52"/>
        <v>1536</v>
      </c>
      <c r="AS48" s="7">
        <f t="shared" si="52"/>
        <v>315</v>
      </c>
      <c r="AT48" s="7">
        <f t="shared" si="52"/>
        <v>2231</v>
      </c>
      <c r="AU48" s="7">
        <f t="shared" si="52"/>
        <v>888</v>
      </c>
      <c r="AV48" s="7">
        <f t="shared" si="52"/>
        <v>441</v>
      </c>
      <c r="AW48" s="7">
        <f t="shared" si="52"/>
        <v>353</v>
      </c>
      <c r="AX48" s="7">
        <f t="shared" si="52"/>
        <v>979</v>
      </c>
      <c r="AY48" s="7">
        <f t="shared" si="52"/>
        <v>1183</v>
      </c>
      <c r="AZ48" s="7">
        <f t="shared" si="52"/>
        <v>503</v>
      </c>
      <c r="BA48" s="7">
        <f t="shared" si="52"/>
        <v>0</v>
      </c>
      <c r="BB48" s="7">
        <f t="shared" si="52"/>
        <v>1506</v>
      </c>
      <c r="BC48" s="7">
        <f t="shared" si="52"/>
        <v>786</v>
      </c>
      <c r="BD48" s="7">
        <f t="shared" si="52"/>
        <v>839</v>
      </c>
      <c r="BE48" s="7">
        <f t="shared" si="52"/>
        <v>638</v>
      </c>
      <c r="BF48" s="7">
        <f t="shared" si="52"/>
        <v>2095</v>
      </c>
      <c r="BG48" s="7">
        <f t="shared" si="52"/>
        <v>797</v>
      </c>
      <c r="BH48" s="7">
        <f t="shared" si="52"/>
        <v>655</v>
      </c>
      <c r="BI48" s="7">
        <f t="shared" si="52"/>
        <v>2024</v>
      </c>
      <c r="BJ48" s="7">
        <f t="shared" si="52"/>
        <v>1489</v>
      </c>
      <c r="BK48" s="7">
        <f t="shared" si="52"/>
        <v>2021</v>
      </c>
      <c r="BL48" s="7">
        <f t="shared" si="52"/>
        <v>1005</v>
      </c>
    </row>
    <row r="49" ht="13.5" customHeight="1">
      <c r="A49" s="83">
        <v>44619.0</v>
      </c>
      <c r="B49" s="84" t="s">
        <v>71</v>
      </c>
      <c r="C49" s="38"/>
      <c r="D49" s="39" t="s">
        <v>40</v>
      </c>
      <c r="E49" s="40">
        <f t="shared" si="2"/>
        <v>1005</v>
      </c>
      <c r="F49" s="41">
        <v>3.0</v>
      </c>
      <c r="G49" s="41">
        <v>8.0</v>
      </c>
      <c r="H49" s="42">
        <f t="shared" si="3"/>
        <v>17</v>
      </c>
      <c r="I49" s="38"/>
      <c r="J49" s="43" t="s">
        <v>37</v>
      </c>
      <c r="K49" s="40">
        <f t="shared" si="4"/>
        <v>995</v>
      </c>
      <c r="L49" s="44">
        <v>2.0</v>
      </c>
      <c r="M49" s="44">
        <v>16.0</v>
      </c>
      <c r="N49" s="42">
        <f t="shared" si="5"/>
        <v>22</v>
      </c>
      <c r="O49" s="38"/>
      <c r="P49" s="45" t="s">
        <v>72</v>
      </c>
      <c r="Q49" s="38"/>
      <c r="R49" s="45">
        <f>MIN(Rules!$E$2,(MAX(H49/N49,N49/H49)))</f>
        <v>1.294117647</v>
      </c>
      <c r="S49" s="45">
        <f>VLOOKUP(B49,Rules!A:B,2,FALSE)</f>
        <v>40</v>
      </c>
      <c r="T49" s="38"/>
      <c r="U49" s="46">
        <f>1/(10^(-(E49+(IF(P49="Y",Rules!$I$2,0))-K49)/Rules!$E$12)+1)</f>
        <v>0.6763016695</v>
      </c>
      <c r="V49" s="47">
        <f t="shared" si="6"/>
        <v>-35</v>
      </c>
      <c r="W49" s="47">
        <f t="shared" si="7"/>
        <v>35</v>
      </c>
      <c r="X49" s="47"/>
      <c r="Y49" s="47"/>
      <c r="Z49" s="48"/>
      <c r="AA49" s="7">
        <f t="shared" ref="AA49:BL49" si="53">IF($D49=AA$1,$E49+$V49,(IF($J49=AA$1,$K49+$W49,AA48)))</f>
        <v>1495</v>
      </c>
      <c r="AB49" s="7">
        <f t="shared" si="53"/>
        <v>854</v>
      </c>
      <c r="AC49" s="7">
        <f t="shared" si="53"/>
        <v>1376</v>
      </c>
      <c r="AD49" s="7">
        <f t="shared" si="53"/>
        <v>65</v>
      </c>
      <c r="AE49" s="7">
        <f t="shared" si="53"/>
        <v>1953</v>
      </c>
      <c r="AF49" s="7">
        <f t="shared" si="53"/>
        <v>2073</v>
      </c>
      <c r="AG49" s="7">
        <f t="shared" si="53"/>
        <v>1114</v>
      </c>
      <c r="AH49" s="7">
        <f t="shared" si="53"/>
        <v>1030</v>
      </c>
      <c r="AI49" s="7">
        <f t="shared" si="53"/>
        <v>1342</v>
      </c>
      <c r="AJ49" s="7">
        <f t="shared" si="53"/>
        <v>1814</v>
      </c>
      <c r="AK49" s="7">
        <f t="shared" si="53"/>
        <v>263</v>
      </c>
      <c r="AL49" s="7">
        <f t="shared" si="53"/>
        <v>717</v>
      </c>
      <c r="AM49" s="7">
        <f t="shared" si="53"/>
        <v>2078</v>
      </c>
      <c r="AN49" s="7">
        <f t="shared" si="53"/>
        <v>1423</v>
      </c>
      <c r="AO49" s="7">
        <f t="shared" si="53"/>
        <v>1157</v>
      </c>
      <c r="AP49" s="7">
        <f t="shared" si="53"/>
        <v>2043</v>
      </c>
      <c r="AQ49" s="7">
        <f t="shared" si="53"/>
        <v>388</v>
      </c>
      <c r="AR49" s="7">
        <f t="shared" si="53"/>
        <v>1536</v>
      </c>
      <c r="AS49" s="7">
        <f t="shared" si="53"/>
        <v>315</v>
      </c>
      <c r="AT49" s="7">
        <f t="shared" si="53"/>
        <v>2231</v>
      </c>
      <c r="AU49" s="7">
        <f t="shared" si="53"/>
        <v>888</v>
      </c>
      <c r="AV49" s="7">
        <f t="shared" si="53"/>
        <v>441</v>
      </c>
      <c r="AW49" s="7">
        <f t="shared" si="53"/>
        <v>353</v>
      </c>
      <c r="AX49" s="7">
        <f t="shared" si="53"/>
        <v>979</v>
      </c>
      <c r="AY49" s="7">
        <f t="shared" si="53"/>
        <v>1183</v>
      </c>
      <c r="AZ49" s="7">
        <f t="shared" si="53"/>
        <v>503</v>
      </c>
      <c r="BA49" s="7">
        <f t="shared" si="53"/>
        <v>0</v>
      </c>
      <c r="BB49" s="7">
        <f t="shared" si="53"/>
        <v>1506</v>
      </c>
      <c r="BC49" s="7">
        <f t="shared" si="53"/>
        <v>786</v>
      </c>
      <c r="BD49" s="7">
        <f t="shared" si="53"/>
        <v>839</v>
      </c>
      <c r="BE49" s="7">
        <f t="shared" si="53"/>
        <v>638</v>
      </c>
      <c r="BF49" s="7">
        <f t="shared" si="53"/>
        <v>2095</v>
      </c>
      <c r="BG49" s="7">
        <f t="shared" si="53"/>
        <v>797</v>
      </c>
      <c r="BH49" s="7">
        <f t="shared" si="53"/>
        <v>655</v>
      </c>
      <c r="BI49" s="7">
        <f t="shared" si="53"/>
        <v>2024</v>
      </c>
      <c r="BJ49" s="7">
        <f t="shared" si="53"/>
        <v>1489</v>
      </c>
      <c r="BK49" s="7">
        <f t="shared" si="53"/>
        <v>2021</v>
      </c>
      <c r="BL49" s="7">
        <f t="shared" si="53"/>
        <v>970</v>
      </c>
    </row>
    <row r="50" ht="13.5" customHeight="1">
      <c r="A50" s="83">
        <v>44619.0</v>
      </c>
      <c r="B50" s="84" t="s">
        <v>71</v>
      </c>
      <c r="C50" s="38"/>
      <c r="D50" s="39" t="s">
        <v>35</v>
      </c>
      <c r="E50" s="40">
        <f t="shared" si="2"/>
        <v>1114</v>
      </c>
      <c r="F50" s="41">
        <v>4.0</v>
      </c>
      <c r="G50" s="41">
        <v>24.0</v>
      </c>
      <c r="H50" s="42">
        <f t="shared" si="3"/>
        <v>36</v>
      </c>
      <c r="I50" s="38"/>
      <c r="J50" s="43" t="s">
        <v>39</v>
      </c>
      <c r="K50" s="40">
        <f t="shared" si="4"/>
        <v>979</v>
      </c>
      <c r="L50" s="44">
        <v>1.0</v>
      </c>
      <c r="M50" s="44">
        <v>13.0</v>
      </c>
      <c r="N50" s="42">
        <f t="shared" si="5"/>
        <v>16</v>
      </c>
      <c r="O50" s="38"/>
      <c r="P50" s="45" t="s">
        <v>72</v>
      </c>
      <c r="Q50" s="38"/>
      <c r="R50" s="45">
        <f>MIN(Rules!$E$2,(MAX(H50/N50,N50/H50)))</f>
        <v>2</v>
      </c>
      <c r="S50" s="45">
        <f>VLOOKUP(B50,Rules!A:B,2,FALSE)</f>
        <v>40</v>
      </c>
      <c r="T50" s="38"/>
      <c r="U50" s="46">
        <f>1/(10^(-(E50+(IF(P50="Y",Rules!$I$2,0))-K50)/Rules!$E$12)+1)</f>
        <v>0.7879267681</v>
      </c>
      <c r="V50" s="47">
        <f t="shared" si="6"/>
        <v>17</v>
      </c>
      <c r="W50" s="47">
        <f t="shared" si="7"/>
        <v>-17</v>
      </c>
      <c r="X50" s="47"/>
      <c r="Y50" s="47"/>
      <c r="Z50" s="48"/>
      <c r="AA50" s="7">
        <f t="shared" ref="AA50:BL50" si="54">IF($D50=AA$1,$E50+$V50,(IF($J50=AA$1,$K50+$W50,AA49)))</f>
        <v>1495</v>
      </c>
      <c r="AB50" s="7">
        <f t="shared" si="54"/>
        <v>854</v>
      </c>
      <c r="AC50" s="7">
        <f t="shared" si="54"/>
        <v>1376</v>
      </c>
      <c r="AD50" s="7">
        <f t="shared" si="54"/>
        <v>65</v>
      </c>
      <c r="AE50" s="7">
        <f t="shared" si="54"/>
        <v>1953</v>
      </c>
      <c r="AF50" s="7">
        <f t="shared" si="54"/>
        <v>2073</v>
      </c>
      <c r="AG50" s="7">
        <f t="shared" si="54"/>
        <v>1131</v>
      </c>
      <c r="AH50" s="7">
        <f t="shared" si="54"/>
        <v>1030</v>
      </c>
      <c r="AI50" s="7">
        <f t="shared" si="54"/>
        <v>1342</v>
      </c>
      <c r="AJ50" s="7">
        <f t="shared" si="54"/>
        <v>1814</v>
      </c>
      <c r="AK50" s="7">
        <f t="shared" si="54"/>
        <v>263</v>
      </c>
      <c r="AL50" s="7">
        <f t="shared" si="54"/>
        <v>717</v>
      </c>
      <c r="AM50" s="7">
        <f t="shared" si="54"/>
        <v>2078</v>
      </c>
      <c r="AN50" s="7">
        <f t="shared" si="54"/>
        <v>1423</v>
      </c>
      <c r="AO50" s="7">
        <f t="shared" si="54"/>
        <v>1157</v>
      </c>
      <c r="AP50" s="7">
        <f t="shared" si="54"/>
        <v>2043</v>
      </c>
      <c r="AQ50" s="7">
        <f t="shared" si="54"/>
        <v>388</v>
      </c>
      <c r="AR50" s="7">
        <f t="shared" si="54"/>
        <v>1536</v>
      </c>
      <c r="AS50" s="7">
        <f t="shared" si="54"/>
        <v>315</v>
      </c>
      <c r="AT50" s="7">
        <f t="shared" si="54"/>
        <v>2231</v>
      </c>
      <c r="AU50" s="7">
        <f t="shared" si="54"/>
        <v>888</v>
      </c>
      <c r="AV50" s="7">
        <f t="shared" si="54"/>
        <v>441</v>
      </c>
      <c r="AW50" s="7">
        <f t="shared" si="54"/>
        <v>353</v>
      </c>
      <c r="AX50" s="7">
        <f t="shared" si="54"/>
        <v>962</v>
      </c>
      <c r="AY50" s="7">
        <f t="shared" si="54"/>
        <v>1183</v>
      </c>
      <c r="AZ50" s="7">
        <f t="shared" si="54"/>
        <v>503</v>
      </c>
      <c r="BA50" s="7">
        <f t="shared" si="54"/>
        <v>0</v>
      </c>
      <c r="BB50" s="7">
        <f t="shared" si="54"/>
        <v>1506</v>
      </c>
      <c r="BC50" s="7">
        <f t="shared" si="54"/>
        <v>786</v>
      </c>
      <c r="BD50" s="7">
        <f t="shared" si="54"/>
        <v>839</v>
      </c>
      <c r="BE50" s="7">
        <f t="shared" si="54"/>
        <v>638</v>
      </c>
      <c r="BF50" s="7">
        <f t="shared" si="54"/>
        <v>2095</v>
      </c>
      <c r="BG50" s="7">
        <f t="shared" si="54"/>
        <v>797</v>
      </c>
      <c r="BH50" s="7">
        <f t="shared" si="54"/>
        <v>655</v>
      </c>
      <c r="BI50" s="7">
        <f t="shared" si="54"/>
        <v>2024</v>
      </c>
      <c r="BJ50" s="7">
        <f t="shared" si="54"/>
        <v>1489</v>
      </c>
      <c r="BK50" s="7">
        <f t="shared" si="54"/>
        <v>2021</v>
      </c>
      <c r="BL50" s="7">
        <f t="shared" si="54"/>
        <v>970</v>
      </c>
    </row>
    <row r="51" ht="13.5" customHeight="1">
      <c r="A51" s="83">
        <v>44619.0</v>
      </c>
      <c r="B51" s="84" t="s">
        <v>71</v>
      </c>
      <c r="C51" s="38"/>
      <c r="D51" s="39" t="s">
        <v>41</v>
      </c>
      <c r="E51" s="40">
        <f t="shared" si="2"/>
        <v>786</v>
      </c>
      <c r="F51" s="41">
        <v>4.0</v>
      </c>
      <c r="G51" s="41">
        <v>20.0</v>
      </c>
      <c r="H51" s="42">
        <f t="shared" si="3"/>
        <v>32</v>
      </c>
      <c r="I51" s="38"/>
      <c r="J51" s="43" t="s">
        <v>53</v>
      </c>
      <c r="K51" s="40">
        <f t="shared" si="4"/>
        <v>655</v>
      </c>
      <c r="L51" s="44">
        <v>0.0</v>
      </c>
      <c r="M51" s="44">
        <v>6.0</v>
      </c>
      <c r="N51" s="42">
        <f t="shared" si="5"/>
        <v>6</v>
      </c>
      <c r="O51" s="38"/>
      <c r="P51" s="45" t="s">
        <v>72</v>
      </c>
      <c r="Q51" s="38"/>
      <c r="R51" s="45">
        <f>MIN(Rules!$E$2,(MAX(H51/N51,N51/H51)))</f>
        <v>2</v>
      </c>
      <c r="S51" s="45">
        <f>VLOOKUP(B51,Rules!A:B,2,FALSE)</f>
        <v>40</v>
      </c>
      <c r="T51" s="38"/>
      <c r="U51" s="46">
        <f>1/(10^(-(E51+(IF(P51="Y",Rules!$I$2,0))-K51)/Rules!$E$12)+1)</f>
        <v>0.7848323814</v>
      </c>
      <c r="V51" s="47">
        <f t="shared" si="6"/>
        <v>17</v>
      </c>
      <c r="W51" s="47">
        <f t="shared" si="7"/>
        <v>-17</v>
      </c>
      <c r="X51" s="47"/>
      <c r="Y51" s="47"/>
      <c r="Z51" s="48"/>
      <c r="AA51" s="7">
        <f t="shared" ref="AA51:BL51" si="55">IF($D51=AA$1,$E51+$V51,(IF($J51=AA$1,$K51+$W51,AA50)))</f>
        <v>1495</v>
      </c>
      <c r="AB51" s="7">
        <f t="shared" si="55"/>
        <v>854</v>
      </c>
      <c r="AC51" s="7">
        <f t="shared" si="55"/>
        <v>1376</v>
      </c>
      <c r="AD51" s="7">
        <f t="shared" si="55"/>
        <v>65</v>
      </c>
      <c r="AE51" s="7">
        <f t="shared" si="55"/>
        <v>1953</v>
      </c>
      <c r="AF51" s="7">
        <f t="shared" si="55"/>
        <v>2073</v>
      </c>
      <c r="AG51" s="7">
        <f t="shared" si="55"/>
        <v>1131</v>
      </c>
      <c r="AH51" s="7">
        <f t="shared" si="55"/>
        <v>1030</v>
      </c>
      <c r="AI51" s="7">
        <f t="shared" si="55"/>
        <v>1342</v>
      </c>
      <c r="AJ51" s="7">
        <f t="shared" si="55"/>
        <v>1814</v>
      </c>
      <c r="AK51" s="7">
        <f t="shared" si="55"/>
        <v>263</v>
      </c>
      <c r="AL51" s="7">
        <f t="shared" si="55"/>
        <v>717</v>
      </c>
      <c r="AM51" s="7">
        <f t="shared" si="55"/>
        <v>2078</v>
      </c>
      <c r="AN51" s="7">
        <f t="shared" si="55"/>
        <v>1423</v>
      </c>
      <c r="AO51" s="7">
        <f t="shared" si="55"/>
        <v>1157</v>
      </c>
      <c r="AP51" s="7">
        <f t="shared" si="55"/>
        <v>2043</v>
      </c>
      <c r="AQ51" s="7">
        <f t="shared" si="55"/>
        <v>388</v>
      </c>
      <c r="AR51" s="7">
        <f t="shared" si="55"/>
        <v>1536</v>
      </c>
      <c r="AS51" s="7">
        <f t="shared" si="55"/>
        <v>315</v>
      </c>
      <c r="AT51" s="7">
        <f t="shared" si="55"/>
        <v>2231</v>
      </c>
      <c r="AU51" s="7">
        <f t="shared" si="55"/>
        <v>888</v>
      </c>
      <c r="AV51" s="7">
        <f t="shared" si="55"/>
        <v>441</v>
      </c>
      <c r="AW51" s="7">
        <f t="shared" si="55"/>
        <v>353</v>
      </c>
      <c r="AX51" s="7">
        <f t="shared" si="55"/>
        <v>962</v>
      </c>
      <c r="AY51" s="7">
        <f t="shared" si="55"/>
        <v>1183</v>
      </c>
      <c r="AZ51" s="7">
        <f t="shared" si="55"/>
        <v>503</v>
      </c>
      <c r="BA51" s="7">
        <f t="shared" si="55"/>
        <v>0</v>
      </c>
      <c r="BB51" s="7">
        <f t="shared" si="55"/>
        <v>1506</v>
      </c>
      <c r="BC51" s="7">
        <f t="shared" si="55"/>
        <v>803</v>
      </c>
      <c r="BD51" s="7">
        <f t="shared" si="55"/>
        <v>839</v>
      </c>
      <c r="BE51" s="7">
        <f t="shared" si="55"/>
        <v>638</v>
      </c>
      <c r="BF51" s="7">
        <f t="shared" si="55"/>
        <v>2095</v>
      </c>
      <c r="BG51" s="7">
        <f t="shared" si="55"/>
        <v>797</v>
      </c>
      <c r="BH51" s="7">
        <f t="shared" si="55"/>
        <v>638</v>
      </c>
      <c r="BI51" s="7">
        <f t="shared" si="55"/>
        <v>2024</v>
      </c>
      <c r="BJ51" s="7">
        <f t="shared" si="55"/>
        <v>1489</v>
      </c>
      <c r="BK51" s="7">
        <f t="shared" si="55"/>
        <v>2021</v>
      </c>
      <c r="BL51" s="7">
        <f t="shared" si="55"/>
        <v>970</v>
      </c>
    </row>
    <row r="52" ht="13.5" customHeight="1">
      <c r="A52" s="83">
        <v>44619.0</v>
      </c>
      <c r="B52" s="84" t="s">
        <v>71</v>
      </c>
      <c r="C52" s="38"/>
      <c r="D52" s="39" t="s">
        <v>42</v>
      </c>
      <c r="E52" s="40">
        <f t="shared" si="2"/>
        <v>797</v>
      </c>
      <c r="F52" s="41">
        <v>2.0</v>
      </c>
      <c r="G52" s="41">
        <v>21.0</v>
      </c>
      <c r="H52" s="42">
        <f t="shared" si="3"/>
        <v>27</v>
      </c>
      <c r="I52" s="38"/>
      <c r="J52" s="43" t="s">
        <v>43</v>
      </c>
      <c r="K52" s="40">
        <f t="shared" si="4"/>
        <v>854</v>
      </c>
      <c r="L52" s="44">
        <v>1.0</v>
      </c>
      <c r="M52" s="44">
        <v>14.0</v>
      </c>
      <c r="N52" s="42">
        <f t="shared" si="5"/>
        <v>17</v>
      </c>
      <c r="O52" s="38"/>
      <c r="P52" s="45" t="s">
        <v>72</v>
      </c>
      <c r="Q52" s="38"/>
      <c r="R52" s="45">
        <f>MIN(Rules!$E$2,(MAX(H52/N52,N52/H52)))</f>
        <v>1.588235294</v>
      </c>
      <c r="S52" s="45">
        <f>VLOOKUP(B52,Rules!A:B,2,FALSE)</f>
        <v>40</v>
      </c>
      <c r="T52" s="38"/>
      <c r="U52" s="46">
        <f>1/(10^(-(E52+(IF(P52="Y",Rules!$I$2,0))-K52)/Rules!$E$12)+1)</f>
        <v>0.6054630712</v>
      </c>
      <c r="V52" s="47">
        <f t="shared" si="6"/>
        <v>25</v>
      </c>
      <c r="W52" s="47">
        <f t="shared" si="7"/>
        <v>-25</v>
      </c>
      <c r="X52" s="47"/>
      <c r="Y52" s="47"/>
      <c r="Z52" s="48"/>
      <c r="AA52" s="7">
        <f t="shared" ref="AA52:BL52" si="56">IF($D52=AA$1,$E52+$V52,(IF($J52=AA$1,$K52+$W52,AA51)))</f>
        <v>1495</v>
      </c>
      <c r="AB52" s="7">
        <f t="shared" si="56"/>
        <v>829</v>
      </c>
      <c r="AC52" s="7">
        <f t="shared" si="56"/>
        <v>1376</v>
      </c>
      <c r="AD52" s="7">
        <f t="shared" si="56"/>
        <v>65</v>
      </c>
      <c r="AE52" s="7">
        <f t="shared" si="56"/>
        <v>1953</v>
      </c>
      <c r="AF52" s="7">
        <f t="shared" si="56"/>
        <v>2073</v>
      </c>
      <c r="AG52" s="7">
        <f t="shared" si="56"/>
        <v>1131</v>
      </c>
      <c r="AH52" s="7">
        <f t="shared" si="56"/>
        <v>1030</v>
      </c>
      <c r="AI52" s="7">
        <f t="shared" si="56"/>
        <v>1342</v>
      </c>
      <c r="AJ52" s="7">
        <f t="shared" si="56"/>
        <v>1814</v>
      </c>
      <c r="AK52" s="7">
        <f t="shared" si="56"/>
        <v>263</v>
      </c>
      <c r="AL52" s="7">
        <f t="shared" si="56"/>
        <v>717</v>
      </c>
      <c r="AM52" s="7">
        <f t="shared" si="56"/>
        <v>2078</v>
      </c>
      <c r="AN52" s="7">
        <f t="shared" si="56"/>
        <v>1423</v>
      </c>
      <c r="AO52" s="7">
        <f t="shared" si="56"/>
        <v>1157</v>
      </c>
      <c r="AP52" s="7">
        <f t="shared" si="56"/>
        <v>2043</v>
      </c>
      <c r="AQ52" s="7">
        <f t="shared" si="56"/>
        <v>388</v>
      </c>
      <c r="AR52" s="7">
        <f t="shared" si="56"/>
        <v>1536</v>
      </c>
      <c r="AS52" s="7">
        <f t="shared" si="56"/>
        <v>315</v>
      </c>
      <c r="AT52" s="7">
        <f t="shared" si="56"/>
        <v>2231</v>
      </c>
      <c r="AU52" s="7">
        <f t="shared" si="56"/>
        <v>888</v>
      </c>
      <c r="AV52" s="7">
        <f t="shared" si="56"/>
        <v>441</v>
      </c>
      <c r="AW52" s="7">
        <f t="shared" si="56"/>
        <v>353</v>
      </c>
      <c r="AX52" s="7">
        <f t="shared" si="56"/>
        <v>962</v>
      </c>
      <c r="AY52" s="7">
        <f t="shared" si="56"/>
        <v>1183</v>
      </c>
      <c r="AZ52" s="7">
        <f t="shared" si="56"/>
        <v>503</v>
      </c>
      <c r="BA52" s="7">
        <f t="shared" si="56"/>
        <v>0</v>
      </c>
      <c r="BB52" s="7">
        <f t="shared" si="56"/>
        <v>1506</v>
      </c>
      <c r="BC52" s="7">
        <f t="shared" si="56"/>
        <v>803</v>
      </c>
      <c r="BD52" s="7">
        <f t="shared" si="56"/>
        <v>839</v>
      </c>
      <c r="BE52" s="7">
        <f t="shared" si="56"/>
        <v>638</v>
      </c>
      <c r="BF52" s="7">
        <f t="shared" si="56"/>
        <v>2095</v>
      </c>
      <c r="BG52" s="7">
        <f t="shared" si="56"/>
        <v>822</v>
      </c>
      <c r="BH52" s="7">
        <f t="shared" si="56"/>
        <v>638</v>
      </c>
      <c r="BI52" s="7">
        <f t="shared" si="56"/>
        <v>2024</v>
      </c>
      <c r="BJ52" s="7">
        <f t="shared" si="56"/>
        <v>1489</v>
      </c>
      <c r="BK52" s="7">
        <f t="shared" si="56"/>
        <v>2021</v>
      </c>
      <c r="BL52" s="7">
        <f t="shared" si="56"/>
        <v>970</v>
      </c>
    </row>
    <row r="53" ht="13.5" customHeight="1">
      <c r="A53" s="83">
        <v>44619.0</v>
      </c>
      <c r="B53" s="84" t="s">
        <v>71</v>
      </c>
      <c r="C53" s="38"/>
      <c r="D53" s="39" t="s">
        <v>54</v>
      </c>
      <c r="E53" s="40">
        <f t="shared" si="2"/>
        <v>388</v>
      </c>
      <c r="F53" s="41">
        <v>1.0</v>
      </c>
      <c r="G53" s="41">
        <v>26.0</v>
      </c>
      <c r="H53" s="42">
        <f t="shared" si="3"/>
        <v>29</v>
      </c>
      <c r="I53" s="38"/>
      <c r="J53" s="43" t="s">
        <v>50</v>
      </c>
      <c r="K53" s="40">
        <f t="shared" si="4"/>
        <v>441</v>
      </c>
      <c r="L53" s="44">
        <v>3.0</v>
      </c>
      <c r="M53" s="44">
        <v>11.0</v>
      </c>
      <c r="N53" s="42">
        <f t="shared" si="5"/>
        <v>20</v>
      </c>
      <c r="O53" s="38"/>
      <c r="P53" s="49" t="s">
        <v>73</v>
      </c>
      <c r="Q53" s="38"/>
      <c r="R53" s="45">
        <f>MIN(Rules!$E$2,(MAX(H53/N53,N53/H53)))</f>
        <v>1.45</v>
      </c>
      <c r="S53" s="45">
        <f>VLOOKUP(B53,Rules!A:B,2,FALSE)</f>
        <v>40</v>
      </c>
      <c r="T53" s="38"/>
      <c r="U53" s="46">
        <f>1/(10^(-(E53+(IF(P53="Y",Rules!$I$2,0))-K53)/Rules!$E$12)+1)</f>
        <v>0.4392826182</v>
      </c>
      <c r="V53" s="47">
        <f t="shared" si="6"/>
        <v>33</v>
      </c>
      <c r="W53" s="47">
        <f t="shared" si="7"/>
        <v>-33</v>
      </c>
      <c r="X53" s="47"/>
      <c r="Y53" s="47"/>
      <c r="Z53" s="48"/>
      <c r="AA53" s="7">
        <f t="shared" ref="AA53:BL53" si="57">IF($D53=AA$1,$E53+$V53,(IF($J53=AA$1,$K53+$W53,AA52)))</f>
        <v>1495</v>
      </c>
      <c r="AB53" s="7">
        <f t="shared" si="57"/>
        <v>829</v>
      </c>
      <c r="AC53" s="7">
        <f t="shared" si="57"/>
        <v>1376</v>
      </c>
      <c r="AD53" s="7">
        <f t="shared" si="57"/>
        <v>65</v>
      </c>
      <c r="AE53" s="7">
        <f t="shared" si="57"/>
        <v>1953</v>
      </c>
      <c r="AF53" s="7">
        <f t="shared" si="57"/>
        <v>2073</v>
      </c>
      <c r="AG53" s="7">
        <f t="shared" si="57"/>
        <v>1131</v>
      </c>
      <c r="AH53" s="7">
        <f t="shared" si="57"/>
        <v>1030</v>
      </c>
      <c r="AI53" s="7">
        <f t="shared" si="57"/>
        <v>1342</v>
      </c>
      <c r="AJ53" s="7">
        <f t="shared" si="57"/>
        <v>1814</v>
      </c>
      <c r="AK53" s="7">
        <f t="shared" si="57"/>
        <v>263</v>
      </c>
      <c r="AL53" s="7">
        <f t="shared" si="57"/>
        <v>717</v>
      </c>
      <c r="AM53" s="7">
        <f t="shared" si="57"/>
        <v>2078</v>
      </c>
      <c r="AN53" s="7">
        <f t="shared" si="57"/>
        <v>1423</v>
      </c>
      <c r="AO53" s="7">
        <f t="shared" si="57"/>
        <v>1157</v>
      </c>
      <c r="AP53" s="7">
        <f t="shared" si="57"/>
        <v>2043</v>
      </c>
      <c r="AQ53" s="7">
        <f t="shared" si="57"/>
        <v>421</v>
      </c>
      <c r="AR53" s="7">
        <f t="shared" si="57"/>
        <v>1536</v>
      </c>
      <c r="AS53" s="7">
        <f t="shared" si="57"/>
        <v>315</v>
      </c>
      <c r="AT53" s="7">
        <f t="shared" si="57"/>
        <v>2231</v>
      </c>
      <c r="AU53" s="7">
        <f t="shared" si="57"/>
        <v>888</v>
      </c>
      <c r="AV53" s="7">
        <f t="shared" si="57"/>
        <v>408</v>
      </c>
      <c r="AW53" s="7">
        <f t="shared" si="57"/>
        <v>353</v>
      </c>
      <c r="AX53" s="7">
        <f t="shared" si="57"/>
        <v>962</v>
      </c>
      <c r="AY53" s="7">
        <f t="shared" si="57"/>
        <v>1183</v>
      </c>
      <c r="AZ53" s="7">
        <f t="shared" si="57"/>
        <v>503</v>
      </c>
      <c r="BA53" s="7">
        <f t="shared" si="57"/>
        <v>0</v>
      </c>
      <c r="BB53" s="7">
        <f t="shared" si="57"/>
        <v>1506</v>
      </c>
      <c r="BC53" s="7">
        <f t="shared" si="57"/>
        <v>803</v>
      </c>
      <c r="BD53" s="7">
        <f t="shared" si="57"/>
        <v>839</v>
      </c>
      <c r="BE53" s="7">
        <f t="shared" si="57"/>
        <v>638</v>
      </c>
      <c r="BF53" s="7">
        <f t="shared" si="57"/>
        <v>2095</v>
      </c>
      <c r="BG53" s="7">
        <f t="shared" si="57"/>
        <v>822</v>
      </c>
      <c r="BH53" s="7">
        <f t="shared" si="57"/>
        <v>638</v>
      </c>
      <c r="BI53" s="7">
        <f t="shared" si="57"/>
        <v>2024</v>
      </c>
      <c r="BJ53" s="7">
        <f t="shared" si="57"/>
        <v>1489</v>
      </c>
      <c r="BK53" s="7">
        <f t="shared" si="57"/>
        <v>2021</v>
      </c>
      <c r="BL53" s="7">
        <f t="shared" si="57"/>
        <v>970</v>
      </c>
    </row>
    <row r="54" ht="13.5" customHeight="1">
      <c r="A54" s="87">
        <v>44625.0</v>
      </c>
      <c r="B54" s="84" t="s">
        <v>71</v>
      </c>
      <c r="C54" s="38"/>
      <c r="D54" s="39" t="s">
        <v>24</v>
      </c>
      <c r="E54" s="40">
        <f t="shared" si="2"/>
        <v>2021</v>
      </c>
      <c r="F54" s="41">
        <v>1.0</v>
      </c>
      <c r="G54" s="41">
        <v>22.0</v>
      </c>
      <c r="H54" s="42">
        <f t="shared" si="3"/>
        <v>25</v>
      </c>
      <c r="I54" s="38"/>
      <c r="J54" s="43" t="s">
        <v>27</v>
      </c>
      <c r="K54" s="40">
        <f t="shared" si="4"/>
        <v>1506</v>
      </c>
      <c r="L54" s="44">
        <v>2.0</v>
      </c>
      <c r="M54" s="44">
        <v>12.0</v>
      </c>
      <c r="N54" s="42">
        <f t="shared" si="5"/>
        <v>18</v>
      </c>
      <c r="O54" s="38"/>
      <c r="P54" s="45" t="s">
        <v>72</v>
      </c>
      <c r="Q54" s="38"/>
      <c r="R54" s="45">
        <f>MIN(Rules!$E$2,(MAX(H54/N54,N54/H54)))</f>
        <v>1.388888889</v>
      </c>
      <c r="S54" s="45">
        <f>VLOOKUP(B54,Rules!A:B,2,FALSE)</f>
        <v>40</v>
      </c>
      <c r="T54" s="38"/>
      <c r="U54" s="46">
        <f>1/(10^(-(E54+(IF(P54="Y",Rules!$I$2,0))-K54)/Rules!$E$12)+1)</f>
        <v>0.9553164906</v>
      </c>
      <c r="V54" s="47">
        <f t="shared" si="6"/>
        <v>2</v>
      </c>
      <c r="W54" s="47">
        <f t="shared" si="7"/>
        <v>-2</v>
      </c>
      <c r="X54" s="47"/>
      <c r="Y54" s="47"/>
      <c r="Z54" s="48"/>
      <c r="AA54" s="7">
        <f t="shared" ref="AA54:BL54" si="58">IF($D54=AA$1,$E54+$V54,(IF($J54=AA$1,$K54+$W54,AA53)))</f>
        <v>1495</v>
      </c>
      <c r="AB54" s="7">
        <f t="shared" si="58"/>
        <v>829</v>
      </c>
      <c r="AC54" s="7">
        <f t="shared" si="58"/>
        <v>1376</v>
      </c>
      <c r="AD54" s="7">
        <f t="shared" si="58"/>
        <v>65</v>
      </c>
      <c r="AE54" s="7">
        <f t="shared" si="58"/>
        <v>1953</v>
      </c>
      <c r="AF54" s="7">
        <f t="shared" si="58"/>
        <v>2073</v>
      </c>
      <c r="AG54" s="7">
        <f t="shared" si="58"/>
        <v>1131</v>
      </c>
      <c r="AH54" s="7">
        <f t="shared" si="58"/>
        <v>1030</v>
      </c>
      <c r="AI54" s="7">
        <f t="shared" si="58"/>
        <v>1342</v>
      </c>
      <c r="AJ54" s="7">
        <f t="shared" si="58"/>
        <v>1814</v>
      </c>
      <c r="AK54" s="7">
        <f t="shared" si="58"/>
        <v>263</v>
      </c>
      <c r="AL54" s="7">
        <f t="shared" si="58"/>
        <v>717</v>
      </c>
      <c r="AM54" s="7">
        <f t="shared" si="58"/>
        <v>2078</v>
      </c>
      <c r="AN54" s="7">
        <f t="shared" si="58"/>
        <v>1423</v>
      </c>
      <c r="AO54" s="7">
        <f t="shared" si="58"/>
        <v>1157</v>
      </c>
      <c r="AP54" s="7">
        <f t="shared" si="58"/>
        <v>2043</v>
      </c>
      <c r="AQ54" s="7">
        <f t="shared" si="58"/>
        <v>421</v>
      </c>
      <c r="AR54" s="7">
        <f t="shared" si="58"/>
        <v>1536</v>
      </c>
      <c r="AS54" s="7">
        <f t="shared" si="58"/>
        <v>315</v>
      </c>
      <c r="AT54" s="7">
        <f t="shared" si="58"/>
        <v>2231</v>
      </c>
      <c r="AU54" s="7">
        <f t="shared" si="58"/>
        <v>888</v>
      </c>
      <c r="AV54" s="7">
        <f t="shared" si="58"/>
        <v>408</v>
      </c>
      <c r="AW54" s="7">
        <f t="shared" si="58"/>
        <v>353</v>
      </c>
      <c r="AX54" s="7">
        <f t="shared" si="58"/>
        <v>962</v>
      </c>
      <c r="AY54" s="7">
        <f t="shared" si="58"/>
        <v>1183</v>
      </c>
      <c r="AZ54" s="7">
        <f t="shared" si="58"/>
        <v>503</v>
      </c>
      <c r="BA54" s="7">
        <f t="shared" si="58"/>
        <v>0</v>
      </c>
      <c r="BB54" s="7">
        <f t="shared" si="58"/>
        <v>1504</v>
      </c>
      <c r="BC54" s="7">
        <f t="shared" si="58"/>
        <v>803</v>
      </c>
      <c r="BD54" s="7">
        <f t="shared" si="58"/>
        <v>839</v>
      </c>
      <c r="BE54" s="7">
        <f t="shared" si="58"/>
        <v>638</v>
      </c>
      <c r="BF54" s="7">
        <f t="shared" si="58"/>
        <v>2095</v>
      </c>
      <c r="BG54" s="7">
        <f t="shared" si="58"/>
        <v>822</v>
      </c>
      <c r="BH54" s="7">
        <f t="shared" si="58"/>
        <v>638</v>
      </c>
      <c r="BI54" s="7">
        <f t="shared" si="58"/>
        <v>2024</v>
      </c>
      <c r="BJ54" s="7">
        <f t="shared" si="58"/>
        <v>1489</v>
      </c>
      <c r="BK54" s="7">
        <f t="shared" si="58"/>
        <v>2023</v>
      </c>
      <c r="BL54" s="7">
        <f t="shared" si="58"/>
        <v>970</v>
      </c>
    </row>
    <row r="55" ht="13.5" customHeight="1">
      <c r="A55" s="87">
        <v>44625.0</v>
      </c>
      <c r="B55" s="84" t="s">
        <v>71</v>
      </c>
      <c r="C55" s="38"/>
      <c r="D55" s="39" t="s">
        <v>19</v>
      </c>
      <c r="E55" s="40">
        <f t="shared" si="2"/>
        <v>2073</v>
      </c>
      <c r="F55" s="41">
        <v>1.0</v>
      </c>
      <c r="G55" s="41">
        <v>26.0</v>
      </c>
      <c r="H55" s="42">
        <f t="shared" si="3"/>
        <v>29</v>
      </c>
      <c r="I55" s="38"/>
      <c r="J55" s="43" t="s">
        <v>23</v>
      </c>
      <c r="K55" s="40">
        <f t="shared" si="4"/>
        <v>2078</v>
      </c>
      <c r="L55" s="44">
        <v>0.0</v>
      </c>
      <c r="M55" s="44">
        <v>23.0</v>
      </c>
      <c r="N55" s="42">
        <f t="shared" si="5"/>
        <v>23</v>
      </c>
      <c r="O55" s="38"/>
      <c r="P55" s="45" t="s">
        <v>72</v>
      </c>
      <c r="Q55" s="38"/>
      <c r="R55" s="45">
        <f>MIN(Rules!$E$2,(MAX(H55/N55,N55/H55)))</f>
        <v>1.260869565</v>
      </c>
      <c r="S55" s="45">
        <f>VLOOKUP(B55,Rules!A:B,2,FALSE)</f>
        <v>40</v>
      </c>
      <c r="T55" s="38"/>
      <c r="U55" s="46">
        <f>1/(10^(-(E55+(IF(P55="Y",Rules!$I$2,0))-K55)/Rules!$E$12)+1)</f>
        <v>0.6609990912</v>
      </c>
      <c r="V55" s="47">
        <f t="shared" si="6"/>
        <v>17</v>
      </c>
      <c r="W55" s="47">
        <f t="shared" si="7"/>
        <v>-17</v>
      </c>
      <c r="X55" s="47"/>
      <c r="Y55" s="47"/>
      <c r="Z55" s="48"/>
      <c r="AA55" s="7">
        <f t="shared" ref="AA55:BL55" si="59">IF($D55=AA$1,$E55+$V55,(IF($J55=AA$1,$K55+$W55,AA54)))</f>
        <v>1495</v>
      </c>
      <c r="AB55" s="7">
        <f t="shared" si="59"/>
        <v>829</v>
      </c>
      <c r="AC55" s="7">
        <f t="shared" si="59"/>
        <v>1376</v>
      </c>
      <c r="AD55" s="7">
        <f t="shared" si="59"/>
        <v>65</v>
      </c>
      <c r="AE55" s="7">
        <f t="shared" si="59"/>
        <v>1953</v>
      </c>
      <c r="AF55" s="7">
        <f t="shared" si="59"/>
        <v>2090</v>
      </c>
      <c r="AG55" s="7">
        <f t="shared" si="59"/>
        <v>1131</v>
      </c>
      <c r="AH55" s="7">
        <f t="shared" si="59"/>
        <v>1030</v>
      </c>
      <c r="AI55" s="7">
        <f t="shared" si="59"/>
        <v>1342</v>
      </c>
      <c r="AJ55" s="7">
        <f t="shared" si="59"/>
        <v>1814</v>
      </c>
      <c r="AK55" s="7">
        <f t="shared" si="59"/>
        <v>263</v>
      </c>
      <c r="AL55" s="7">
        <f t="shared" si="59"/>
        <v>717</v>
      </c>
      <c r="AM55" s="7">
        <f t="shared" si="59"/>
        <v>2061</v>
      </c>
      <c r="AN55" s="7">
        <f t="shared" si="59"/>
        <v>1423</v>
      </c>
      <c r="AO55" s="7">
        <f t="shared" si="59"/>
        <v>1157</v>
      </c>
      <c r="AP55" s="7">
        <f t="shared" si="59"/>
        <v>2043</v>
      </c>
      <c r="AQ55" s="7">
        <f t="shared" si="59"/>
        <v>421</v>
      </c>
      <c r="AR55" s="7">
        <f t="shared" si="59"/>
        <v>1536</v>
      </c>
      <c r="AS55" s="7">
        <f t="shared" si="59"/>
        <v>315</v>
      </c>
      <c r="AT55" s="7">
        <f t="shared" si="59"/>
        <v>2231</v>
      </c>
      <c r="AU55" s="7">
        <f t="shared" si="59"/>
        <v>888</v>
      </c>
      <c r="AV55" s="7">
        <f t="shared" si="59"/>
        <v>408</v>
      </c>
      <c r="AW55" s="7">
        <f t="shared" si="59"/>
        <v>353</v>
      </c>
      <c r="AX55" s="7">
        <f t="shared" si="59"/>
        <v>962</v>
      </c>
      <c r="AY55" s="7">
        <f t="shared" si="59"/>
        <v>1183</v>
      </c>
      <c r="AZ55" s="7">
        <f t="shared" si="59"/>
        <v>503</v>
      </c>
      <c r="BA55" s="7">
        <f t="shared" si="59"/>
        <v>0</v>
      </c>
      <c r="BB55" s="7">
        <f t="shared" si="59"/>
        <v>1504</v>
      </c>
      <c r="BC55" s="7">
        <f t="shared" si="59"/>
        <v>803</v>
      </c>
      <c r="BD55" s="7">
        <f t="shared" si="59"/>
        <v>839</v>
      </c>
      <c r="BE55" s="7">
        <f t="shared" si="59"/>
        <v>638</v>
      </c>
      <c r="BF55" s="7">
        <f t="shared" si="59"/>
        <v>2095</v>
      </c>
      <c r="BG55" s="7">
        <f t="shared" si="59"/>
        <v>822</v>
      </c>
      <c r="BH55" s="7">
        <f t="shared" si="59"/>
        <v>638</v>
      </c>
      <c r="BI55" s="7">
        <f t="shared" si="59"/>
        <v>2024</v>
      </c>
      <c r="BJ55" s="7">
        <f t="shared" si="59"/>
        <v>1489</v>
      </c>
      <c r="BK55" s="7">
        <f t="shared" si="59"/>
        <v>2023</v>
      </c>
      <c r="BL55" s="7">
        <f t="shared" si="59"/>
        <v>970</v>
      </c>
    </row>
    <row r="56" ht="13.5" customHeight="1">
      <c r="A56" s="87">
        <v>44625.0</v>
      </c>
      <c r="B56" s="84" t="s">
        <v>71</v>
      </c>
      <c r="C56" s="38"/>
      <c r="D56" s="39" t="s">
        <v>26</v>
      </c>
      <c r="E56" s="40">
        <f t="shared" si="2"/>
        <v>1814</v>
      </c>
      <c r="F56" s="41">
        <v>0.0</v>
      </c>
      <c r="G56" s="41">
        <v>16.0</v>
      </c>
      <c r="H56" s="42">
        <f t="shared" si="3"/>
        <v>16</v>
      </c>
      <c r="I56" s="38"/>
      <c r="J56" s="43" t="s">
        <v>22</v>
      </c>
      <c r="K56" s="40">
        <f t="shared" si="4"/>
        <v>2043</v>
      </c>
      <c r="L56" s="44">
        <v>2.0</v>
      </c>
      <c r="M56" s="44">
        <v>23.0</v>
      </c>
      <c r="N56" s="42">
        <f t="shared" si="5"/>
        <v>29</v>
      </c>
      <c r="O56" s="38"/>
      <c r="P56" s="45" t="s">
        <v>72</v>
      </c>
      <c r="Q56" s="38"/>
      <c r="R56" s="45">
        <f>MIN(Rules!$E$2,(MAX(H56/N56,N56/H56)))</f>
        <v>1.8125</v>
      </c>
      <c r="S56" s="45">
        <f>VLOOKUP(B56,Rules!A:B,2,FALSE)</f>
        <v>40</v>
      </c>
      <c r="T56" s="38"/>
      <c r="U56" s="46">
        <f>1/(10^(-(E56+(IF(P56="Y",Rules!$I$2,0))-K56)/Rules!$E$12)+1)</f>
        <v>0.4100379625</v>
      </c>
      <c r="V56" s="47">
        <f t="shared" si="6"/>
        <v>-30</v>
      </c>
      <c r="W56" s="47">
        <f t="shared" si="7"/>
        <v>30</v>
      </c>
      <c r="X56" s="47"/>
      <c r="Y56" s="47"/>
      <c r="Z56" s="48"/>
      <c r="AA56" s="7">
        <f t="shared" ref="AA56:BL56" si="60">IF($D56=AA$1,$E56+$V56,(IF($J56=AA$1,$K56+$W56,AA55)))</f>
        <v>1495</v>
      </c>
      <c r="AB56" s="7">
        <f t="shared" si="60"/>
        <v>829</v>
      </c>
      <c r="AC56" s="7">
        <f t="shared" si="60"/>
        <v>1376</v>
      </c>
      <c r="AD56" s="7">
        <f t="shared" si="60"/>
        <v>65</v>
      </c>
      <c r="AE56" s="7">
        <f t="shared" si="60"/>
        <v>1953</v>
      </c>
      <c r="AF56" s="7">
        <f t="shared" si="60"/>
        <v>2090</v>
      </c>
      <c r="AG56" s="7">
        <f t="shared" si="60"/>
        <v>1131</v>
      </c>
      <c r="AH56" s="7">
        <f t="shared" si="60"/>
        <v>1030</v>
      </c>
      <c r="AI56" s="7">
        <f t="shared" si="60"/>
        <v>1342</v>
      </c>
      <c r="AJ56" s="7">
        <f t="shared" si="60"/>
        <v>1784</v>
      </c>
      <c r="AK56" s="7">
        <f t="shared" si="60"/>
        <v>263</v>
      </c>
      <c r="AL56" s="7">
        <f t="shared" si="60"/>
        <v>717</v>
      </c>
      <c r="AM56" s="7">
        <f t="shared" si="60"/>
        <v>2061</v>
      </c>
      <c r="AN56" s="7">
        <f t="shared" si="60"/>
        <v>1423</v>
      </c>
      <c r="AO56" s="7">
        <f t="shared" si="60"/>
        <v>1157</v>
      </c>
      <c r="AP56" s="7">
        <f t="shared" si="60"/>
        <v>2073</v>
      </c>
      <c r="AQ56" s="7">
        <f t="shared" si="60"/>
        <v>421</v>
      </c>
      <c r="AR56" s="7">
        <f t="shared" si="60"/>
        <v>1536</v>
      </c>
      <c r="AS56" s="7">
        <f t="shared" si="60"/>
        <v>315</v>
      </c>
      <c r="AT56" s="7">
        <f t="shared" si="60"/>
        <v>2231</v>
      </c>
      <c r="AU56" s="7">
        <f t="shared" si="60"/>
        <v>888</v>
      </c>
      <c r="AV56" s="7">
        <f t="shared" si="60"/>
        <v>408</v>
      </c>
      <c r="AW56" s="7">
        <f t="shared" si="60"/>
        <v>353</v>
      </c>
      <c r="AX56" s="7">
        <f t="shared" si="60"/>
        <v>962</v>
      </c>
      <c r="AY56" s="7">
        <f t="shared" si="60"/>
        <v>1183</v>
      </c>
      <c r="AZ56" s="7">
        <f t="shared" si="60"/>
        <v>503</v>
      </c>
      <c r="BA56" s="7">
        <f t="shared" si="60"/>
        <v>0</v>
      </c>
      <c r="BB56" s="7">
        <f t="shared" si="60"/>
        <v>1504</v>
      </c>
      <c r="BC56" s="7">
        <f t="shared" si="60"/>
        <v>803</v>
      </c>
      <c r="BD56" s="7">
        <f t="shared" si="60"/>
        <v>839</v>
      </c>
      <c r="BE56" s="7">
        <f t="shared" si="60"/>
        <v>638</v>
      </c>
      <c r="BF56" s="7">
        <f t="shared" si="60"/>
        <v>2095</v>
      </c>
      <c r="BG56" s="7">
        <f t="shared" si="60"/>
        <v>822</v>
      </c>
      <c r="BH56" s="7">
        <f t="shared" si="60"/>
        <v>638</v>
      </c>
      <c r="BI56" s="7">
        <f t="shared" si="60"/>
        <v>2024</v>
      </c>
      <c r="BJ56" s="7">
        <f t="shared" si="60"/>
        <v>1489</v>
      </c>
      <c r="BK56" s="7">
        <f t="shared" si="60"/>
        <v>2023</v>
      </c>
      <c r="BL56" s="7">
        <f t="shared" si="60"/>
        <v>970</v>
      </c>
    </row>
    <row r="57" ht="13.5" customHeight="1">
      <c r="A57" s="87">
        <v>44625.0</v>
      </c>
      <c r="B57" s="84" t="s">
        <v>71</v>
      </c>
      <c r="C57" s="38"/>
      <c r="D57" s="39" t="s">
        <v>53</v>
      </c>
      <c r="E57" s="40">
        <f t="shared" si="2"/>
        <v>638</v>
      </c>
      <c r="F57" s="41">
        <v>3.0</v>
      </c>
      <c r="G57" s="41">
        <v>13.0</v>
      </c>
      <c r="H57" s="42">
        <f t="shared" si="3"/>
        <v>22</v>
      </c>
      <c r="I57" s="38"/>
      <c r="J57" s="43" t="s">
        <v>47</v>
      </c>
      <c r="K57" s="40">
        <f t="shared" si="4"/>
        <v>353</v>
      </c>
      <c r="L57" s="44">
        <v>1.0</v>
      </c>
      <c r="M57" s="44">
        <v>19.0</v>
      </c>
      <c r="N57" s="42">
        <f t="shared" si="5"/>
        <v>22</v>
      </c>
      <c r="O57" s="38"/>
      <c r="P57" s="45" t="s">
        <v>72</v>
      </c>
      <c r="Q57" s="38"/>
      <c r="R57" s="45">
        <f>MIN(Rules!$E$2,(MAX(H57/N57,N57/H57)))</f>
        <v>1</v>
      </c>
      <c r="S57" s="45">
        <f>VLOOKUP(B57,Rules!A:B,2,FALSE)</f>
        <v>40</v>
      </c>
      <c r="T57" s="38"/>
      <c r="U57" s="46">
        <f>1/(10^(-(E57+(IF(P57="Y",Rules!$I$2,0))-K57)/Rules!$E$12)+1)</f>
        <v>0.8811377836</v>
      </c>
      <c r="V57" s="47">
        <f t="shared" si="6"/>
        <v>-15</v>
      </c>
      <c r="W57" s="47">
        <f t="shared" si="7"/>
        <v>15</v>
      </c>
      <c r="X57" s="47"/>
      <c r="Y57" s="47"/>
      <c r="Z57" s="48"/>
      <c r="AA57" s="7">
        <f t="shared" ref="AA57:BL57" si="61">IF($D57=AA$1,$E57+$V57,(IF($J57=AA$1,$K57+$W57,AA56)))</f>
        <v>1495</v>
      </c>
      <c r="AB57" s="7">
        <f t="shared" si="61"/>
        <v>829</v>
      </c>
      <c r="AC57" s="7">
        <f t="shared" si="61"/>
        <v>1376</v>
      </c>
      <c r="AD57" s="7">
        <f t="shared" si="61"/>
        <v>65</v>
      </c>
      <c r="AE57" s="7">
        <f t="shared" si="61"/>
        <v>1953</v>
      </c>
      <c r="AF57" s="7">
        <f t="shared" si="61"/>
        <v>2090</v>
      </c>
      <c r="AG57" s="7">
        <f t="shared" si="61"/>
        <v>1131</v>
      </c>
      <c r="AH57" s="7">
        <f t="shared" si="61"/>
        <v>1030</v>
      </c>
      <c r="AI57" s="7">
        <f t="shared" si="61"/>
        <v>1342</v>
      </c>
      <c r="AJ57" s="7">
        <f t="shared" si="61"/>
        <v>1784</v>
      </c>
      <c r="AK57" s="7">
        <f t="shared" si="61"/>
        <v>263</v>
      </c>
      <c r="AL57" s="7">
        <f t="shared" si="61"/>
        <v>717</v>
      </c>
      <c r="AM57" s="7">
        <f t="shared" si="61"/>
        <v>2061</v>
      </c>
      <c r="AN57" s="7">
        <f t="shared" si="61"/>
        <v>1423</v>
      </c>
      <c r="AO57" s="7">
        <f t="shared" si="61"/>
        <v>1157</v>
      </c>
      <c r="AP57" s="7">
        <f t="shared" si="61"/>
        <v>2073</v>
      </c>
      <c r="AQ57" s="7">
        <f t="shared" si="61"/>
        <v>421</v>
      </c>
      <c r="AR57" s="7">
        <f t="shared" si="61"/>
        <v>1536</v>
      </c>
      <c r="AS57" s="7">
        <f t="shared" si="61"/>
        <v>315</v>
      </c>
      <c r="AT57" s="7">
        <f t="shared" si="61"/>
        <v>2231</v>
      </c>
      <c r="AU57" s="7">
        <f t="shared" si="61"/>
        <v>888</v>
      </c>
      <c r="AV57" s="7">
        <f t="shared" si="61"/>
        <v>408</v>
      </c>
      <c r="AW57" s="7">
        <f t="shared" si="61"/>
        <v>368</v>
      </c>
      <c r="AX57" s="7">
        <f t="shared" si="61"/>
        <v>962</v>
      </c>
      <c r="AY57" s="7">
        <f t="shared" si="61"/>
        <v>1183</v>
      </c>
      <c r="AZ57" s="7">
        <f t="shared" si="61"/>
        <v>503</v>
      </c>
      <c r="BA57" s="7">
        <f t="shared" si="61"/>
        <v>0</v>
      </c>
      <c r="BB57" s="7">
        <f t="shared" si="61"/>
        <v>1504</v>
      </c>
      <c r="BC57" s="7">
        <f t="shared" si="61"/>
        <v>803</v>
      </c>
      <c r="BD57" s="7">
        <f t="shared" si="61"/>
        <v>839</v>
      </c>
      <c r="BE57" s="7">
        <f t="shared" si="61"/>
        <v>638</v>
      </c>
      <c r="BF57" s="7">
        <f t="shared" si="61"/>
        <v>2095</v>
      </c>
      <c r="BG57" s="7">
        <f t="shared" si="61"/>
        <v>822</v>
      </c>
      <c r="BH57" s="7">
        <f t="shared" si="61"/>
        <v>623</v>
      </c>
      <c r="BI57" s="7">
        <f t="shared" si="61"/>
        <v>2024</v>
      </c>
      <c r="BJ57" s="7">
        <f t="shared" si="61"/>
        <v>1489</v>
      </c>
      <c r="BK57" s="7">
        <f t="shared" si="61"/>
        <v>2023</v>
      </c>
      <c r="BL57" s="7">
        <f t="shared" si="61"/>
        <v>970</v>
      </c>
    </row>
    <row r="58" ht="13.5" customHeight="1">
      <c r="A58" s="87">
        <v>44626.0</v>
      </c>
      <c r="B58" s="84" t="s">
        <v>71</v>
      </c>
      <c r="C58" s="38"/>
      <c r="D58" s="39" t="s">
        <v>21</v>
      </c>
      <c r="E58" s="40">
        <f t="shared" si="2"/>
        <v>1953</v>
      </c>
      <c r="F58" s="41">
        <v>0.0</v>
      </c>
      <c r="G58" s="41">
        <v>18.0</v>
      </c>
      <c r="H58" s="42">
        <f t="shared" si="3"/>
        <v>18</v>
      </c>
      <c r="I58" s="38"/>
      <c r="J58" s="43" t="s">
        <v>20</v>
      </c>
      <c r="K58" s="40">
        <f t="shared" si="4"/>
        <v>2231</v>
      </c>
      <c r="L58" s="44">
        <v>0.0</v>
      </c>
      <c r="M58" s="44">
        <v>18.0</v>
      </c>
      <c r="N58" s="42">
        <f t="shared" si="5"/>
        <v>18</v>
      </c>
      <c r="O58" s="38"/>
      <c r="P58" s="45" t="s">
        <v>72</v>
      </c>
      <c r="Q58" s="38"/>
      <c r="R58" s="45">
        <f>MIN(Rules!$E$2,(MAX(H58/N58,N58/H58)))</f>
        <v>1</v>
      </c>
      <c r="S58" s="45">
        <f>VLOOKUP(B58,Rules!A:B,2,FALSE)</f>
        <v>40</v>
      </c>
      <c r="T58" s="38"/>
      <c r="U58" s="46">
        <f>1/(10^(-(E58+(IF(P58="Y",Rules!$I$2,0))-K58)/Rules!$E$12)+1)</f>
        <v>0.3567583556</v>
      </c>
      <c r="V58" s="47">
        <f t="shared" si="6"/>
        <v>6</v>
      </c>
      <c r="W58" s="47">
        <f t="shared" si="7"/>
        <v>-6</v>
      </c>
      <c r="X58" s="47"/>
      <c r="Y58" s="47"/>
      <c r="Z58" s="48"/>
      <c r="AA58" s="7">
        <f t="shared" ref="AA58:BL58" si="62">IF($D58=AA$1,$E58+$V58,(IF($J58=AA$1,$K58+$W58,AA57)))</f>
        <v>1495</v>
      </c>
      <c r="AB58" s="7">
        <f t="shared" si="62"/>
        <v>829</v>
      </c>
      <c r="AC58" s="7">
        <f t="shared" si="62"/>
        <v>1376</v>
      </c>
      <c r="AD58" s="7">
        <f t="shared" si="62"/>
        <v>65</v>
      </c>
      <c r="AE58" s="7">
        <f t="shared" si="62"/>
        <v>1959</v>
      </c>
      <c r="AF58" s="7">
        <f t="shared" si="62"/>
        <v>2090</v>
      </c>
      <c r="AG58" s="7">
        <f t="shared" si="62"/>
        <v>1131</v>
      </c>
      <c r="AH58" s="7">
        <f t="shared" si="62"/>
        <v>1030</v>
      </c>
      <c r="AI58" s="7">
        <f t="shared" si="62"/>
        <v>1342</v>
      </c>
      <c r="AJ58" s="7">
        <f t="shared" si="62"/>
        <v>1784</v>
      </c>
      <c r="AK58" s="7">
        <f t="shared" si="62"/>
        <v>263</v>
      </c>
      <c r="AL58" s="7">
        <f t="shared" si="62"/>
        <v>717</v>
      </c>
      <c r="AM58" s="7">
        <f t="shared" si="62"/>
        <v>2061</v>
      </c>
      <c r="AN58" s="7">
        <f t="shared" si="62"/>
        <v>1423</v>
      </c>
      <c r="AO58" s="7">
        <f t="shared" si="62"/>
        <v>1157</v>
      </c>
      <c r="AP58" s="7">
        <f t="shared" si="62"/>
        <v>2073</v>
      </c>
      <c r="AQ58" s="7">
        <f t="shared" si="62"/>
        <v>421</v>
      </c>
      <c r="AR58" s="7">
        <f t="shared" si="62"/>
        <v>1536</v>
      </c>
      <c r="AS58" s="7">
        <f t="shared" si="62"/>
        <v>315</v>
      </c>
      <c r="AT58" s="7">
        <f t="shared" si="62"/>
        <v>2225</v>
      </c>
      <c r="AU58" s="7">
        <f t="shared" si="62"/>
        <v>888</v>
      </c>
      <c r="AV58" s="7">
        <f t="shared" si="62"/>
        <v>408</v>
      </c>
      <c r="AW58" s="7">
        <f t="shared" si="62"/>
        <v>368</v>
      </c>
      <c r="AX58" s="7">
        <f t="shared" si="62"/>
        <v>962</v>
      </c>
      <c r="AY58" s="7">
        <f t="shared" si="62"/>
        <v>1183</v>
      </c>
      <c r="AZ58" s="7">
        <f t="shared" si="62"/>
        <v>503</v>
      </c>
      <c r="BA58" s="7">
        <f t="shared" si="62"/>
        <v>0</v>
      </c>
      <c r="BB58" s="7">
        <f t="shared" si="62"/>
        <v>1504</v>
      </c>
      <c r="BC58" s="7">
        <f t="shared" si="62"/>
        <v>803</v>
      </c>
      <c r="BD58" s="7">
        <f t="shared" si="62"/>
        <v>839</v>
      </c>
      <c r="BE58" s="7">
        <f t="shared" si="62"/>
        <v>638</v>
      </c>
      <c r="BF58" s="7">
        <f t="shared" si="62"/>
        <v>2095</v>
      </c>
      <c r="BG58" s="7">
        <f t="shared" si="62"/>
        <v>822</v>
      </c>
      <c r="BH58" s="7">
        <f t="shared" si="62"/>
        <v>623</v>
      </c>
      <c r="BI58" s="7">
        <f t="shared" si="62"/>
        <v>2024</v>
      </c>
      <c r="BJ58" s="7">
        <f t="shared" si="62"/>
        <v>1489</v>
      </c>
      <c r="BK58" s="7">
        <f t="shared" si="62"/>
        <v>2023</v>
      </c>
      <c r="BL58" s="7">
        <f t="shared" si="62"/>
        <v>970</v>
      </c>
    </row>
    <row r="59" ht="13.5" customHeight="1">
      <c r="A59" s="87">
        <v>44626.0</v>
      </c>
      <c r="B59" s="84" t="s">
        <v>71</v>
      </c>
      <c r="C59" s="38"/>
      <c r="D59" s="39" t="s">
        <v>25</v>
      </c>
      <c r="E59" s="40">
        <f t="shared" si="2"/>
        <v>2024</v>
      </c>
      <c r="F59" s="41">
        <v>1.0</v>
      </c>
      <c r="G59" s="41">
        <v>18.0</v>
      </c>
      <c r="H59" s="42">
        <f t="shared" si="3"/>
        <v>21</v>
      </c>
      <c r="I59" s="38"/>
      <c r="J59" s="43" t="s">
        <v>18</v>
      </c>
      <c r="K59" s="40">
        <f t="shared" si="4"/>
        <v>2095</v>
      </c>
      <c r="L59" s="44">
        <v>0.0</v>
      </c>
      <c r="M59" s="44">
        <v>21.0</v>
      </c>
      <c r="N59" s="42">
        <f t="shared" si="5"/>
        <v>21</v>
      </c>
      <c r="O59" s="38"/>
      <c r="P59" s="45" t="s">
        <v>72</v>
      </c>
      <c r="Q59" s="38"/>
      <c r="R59" s="45">
        <f>MIN(Rules!$E$2,(MAX(H59/N59,N59/H59)))</f>
        <v>1</v>
      </c>
      <c r="S59" s="45">
        <f>VLOOKUP(B59,Rules!A:B,2,FALSE)</f>
        <v>40</v>
      </c>
      <c r="T59" s="38"/>
      <c r="U59" s="46">
        <f>1/(10^(-(E59+(IF(P59="Y",Rules!$I$2,0))-K59)/Rules!$E$12)+1)</f>
        <v>0.5899620375</v>
      </c>
      <c r="V59" s="47">
        <f t="shared" si="6"/>
        <v>-4</v>
      </c>
      <c r="W59" s="47">
        <f t="shared" si="7"/>
        <v>4</v>
      </c>
      <c r="X59" s="47"/>
      <c r="Y59" s="47"/>
      <c r="Z59" s="48"/>
      <c r="AA59" s="7">
        <f t="shared" ref="AA59:BL59" si="63">IF($D59=AA$1,$E59+$V59,(IF($J59=AA$1,$K59+$W59,AA58)))</f>
        <v>1495</v>
      </c>
      <c r="AB59" s="7">
        <f t="shared" si="63"/>
        <v>829</v>
      </c>
      <c r="AC59" s="7">
        <f t="shared" si="63"/>
        <v>1376</v>
      </c>
      <c r="AD59" s="7">
        <f t="shared" si="63"/>
        <v>65</v>
      </c>
      <c r="AE59" s="7">
        <f t="shared" si="63"/>
        <v>1959</v>
      </c>
      <c r="AF59" s="7">
        <f t="shared" si="63"/>
        <v>2090</v>
      </c>
      <c r="AG59" s="7">
        <f t="shared" si="63"/>
        <v>1131</v>
      </c>
      <c r="AH59" s="7">
        <f t="shared" si="63"/>
        <v>1030</v>
      </c>
      <c r="AI59" s="7">
        <f t="shared" si="63"/>
        <v>1342</v>
      </c>
      <c r="AJ59" s="7">
        <f t="shared" si="63"/>
        <v>1784</v>
      </c>
      <c r="AK59" s="7">
        <f t="shared" si="63"/>
        <v>263</v>
      </c>
      <c r="AL59" s="7">
        <f t="shared" si="63"/>
        <v>717</v>
      </c>
      <c r="AM59" s="7">
        <f t="shared" si="63"/>
        <v>2061</v>
      </c>
      <c r="AN59" s="7">
        <f t="shared" si="63"/>
        <v>1423</v>
      </c>
      <c r="AO59" s="7">
        <f t="shared" si="63"/>
        <v>1157</v>
      </c>
      <c r="AP59" s="7">
        <f t="shared" si="63"/>
        <v>2073</v>
      </c>
      <c r="AQ59" s="7">
        <f t="shared" si="63"/>
        <v>421</v>
      </c>
      <c r="AR59" s="7">
        <f t="shared" si="63"/>
        <v>1536</v>
      </c>
      <c r="AS59" s="7">
        <f t="shared" si="63"/>
        <v>315</v>
      </c>
      <c r="AT59" s="7">
        <f t="shared" si="63"/>
        <v>2225</v>
      </c>
      <c r="AU59" s="7">
        <f t="shared" si="63"/>
        <v>888</v>
      </c>
      <c r="AV59" s="7">
        <f t="shared" si="63"/>
        <v>408</v>
      </c>
      <c r="AW59" s="7">
        <f t="shared" si="63"/>
        <v>368</v>
      </c>
      <c r="AX59" s="7">
        <f t="shared" si="63"/>
        <v>962</v>
      </c>
      <c r="AY59" s="7">
        <f t="shared" si="63"/>
        <v>1183</v>
      </c>
      <c r="AZ59" s="7">
        <f t="shared" si="63"/>
        <v>503</v>
      </c>
      <c r="BA59" s="7">
        <f t="shared" si="63"/>
        <v>0</v>
      </c>
      <c r="BB59" s="7">
        <f t="shared" si="63"/>
        <v>1504</v>
      </c>
      <c r="BC59" s="7">
        <f t="shared" si="63"/>
        <v>803</v>
      </c>
      <c r="BD59" s="7">
        <f t="shared" si="63"/>
        <v>839</v>
      </c>
      <c r="BE59" s="7">
        <f t="shared" si="63"/>
        <v>638</v>
      </c>
      <c r="BF59" s="7">
        <f t="shared" si="63"/>
        <v>2099</v>
      </c>
      <c r="BG59" s="7">
        <f t="shared" si="63"/>
        <v>822</v>
      </c>
      <c r="BH59" s="7">
        <f t="shared" si="63"/>
        <v>623</v>
      </c>
      <c r="BI59" s="7">
        <f t="shared" si="63"/>
        <v>2020</v>
      </c>
      <c r="BJ59" s="7">
        <f t="shared" si="63"/>
        <v>1489</v>
      </c>
      <c r="BK59" s="7">
        <f t="shared" si="63"/>
        <v>2023</v>
      </c>
      <c r="BL59" s="7">
        <f t="shared" si="63"/>
        <v>970</v>
      </c>
    </row>
    <row r="60" ht="13.5" customHeight="1">
      <c r="A60" s="87">
        <v>44626.0</v>
      </c>
      <c r="B60" s="84" t="s">
        <v>71</v>
      </c>
      <c r="C60" s="38"/>
      <c r="D60" s="39" t="s">
        <v>31</v>
      </c>
      <c r="E60" s="40">
        <f t="shared" si="2"/>
        <v>1536</v>
      </c>
      <c r="F60" s="41">
        <v>1.0</v>
      </c>
      <c r="G60" s="41">
        <v>20.0</v>
      </c>
      <c r="H60" s="42">
        <f t="shared" si="3"/>
        <v>23</v>
      </c>
      <c r="I60" s="38"/>
      <c r="J60" s="43" t="s">
        <v>30</v>
      </c>
      <c r="K60" s="40">
        <f t="shared" si="4"/>
        <v>1495</v>
      </c>
      <c r="L60" s="44">
        <v>1.0</v>
      </c>
      <c r="M60" s="44">
        <v>19.0</v>
      </c>
      <c r="N60" s="42">
        <f t="shared" si="5"/>
        <v>22</v>
      </c>
      <c r="O60" s="38"/>
      <c r="P60" s="45" t="s">
        <v>72</v>
      </c>
      <c r="Q60" s="38"/>
      <c r="R60" s="45">
        <f>MIN(Rules!$E$2,(MAX(H60/N60,N60/H60)))</f>
        <v>1.045454545</v>
      </c>
      <c r="S60" s="45">
        <f>VLOOKUP(B60,Rules!A:B,2,FALSE)</f>
        <v>40</v>
      </c>
      <c r="T60" s="38"/>
      <c r="U60" s="46">
        <f>1/(10^(-(E60+(IF(P60="Y",Rules!$I$2,0))-K60)/Rules!$E$12)+1)</f>
        <v>0.7067367348</v>
      </c>
      <c r="V60" s="47">
        <f t="shared" si="6"/>
        <v>12</v>
      </c>
      <c r="W60" s="47">
        <f t="shared" si="7"/>
        <v>-12</v>
      </c>
      <c r="X60" s="47"/>
      <c r="Y60" s="47"/>
      <c r="Z60" s="48"/>
      <c r="AA60" s="7">
        <f t="shared" ref="AA60:BL60" si="64">IF($D60=AA$1,$E60+$V60,(IF($J60=AA$1,$K60+$W60,AA59)))</f>
        <v>1483</v>
      </c>
      <c r="AB60" s="7">
        <f t="shared" si="64"/>
        <v>829</v>
      </c>
      <c r="AC60" s="7">
        <f t="shared" si="64"/>
        <v>1376</v>
      </c>
      <c r="AD60" s="7">
        <f t="shared" si="64"/>
        <v>65</v>
      </c>
      <c r="AE60" s="7">
        <f t="shared" si="64"/>
        <v>1959</v>
      </c>
      <c r="AF60" s="7">
        <f t="shared" si="64"/>
        <v>2090</v>
      </c>
      <c r="AG60" s="7">
        <f t="shared" si="64"/>
        <v>1131</v>
      </c>
      <c r="AH60" s="7">
        <f t="shared" si="64"/>
        <v>1030</v>
      </c>
      <c r="AI60" s="7">
        <f t="shared" si="64"/>
        <v>1342</v>
      </c>
      <c r="AJ60" s="7">
        <f t="shared" si="64"/>
        <v>1784</v>
      </c>
      <c r="AK60" s="7">
        <f t="shared" si="64"/>
        <v>263</v>
      </c>
      <c r="AL60" s="7">
        <f t="shared" si="64"/>
        <v>717</v>
      </c>
      <c r="AM60" s="7">
        <f t="shared" si="64"/>
        <v>2061</v>
      </c>
      <c r="AN60" s="7">
        <f t="shared" si="64"/>
        <v>1423</v>
      </c>
      <c r="AO60" s="7">
        <f t="shared" si="64"/>
        <v>1157</v>
      </c>
      <c r="AP60" s="7">
        <f t="shared" si="64"/>
        <v>2073</v>
      </c>
      <c r="AQ60" s="7">
        <f t="shared" si="64"/>
        <v>421</v>
      </c>
      <c r="AR60" s="7">
        <f t="shared" si="64"/>
        <v>1548</v>
      </c>
      <c r="AS60" s="7">
        <f t="shared" si="64"/>
        <v>315</v>
      </c>
      <c r="AT60" s="7">
        <f t="shared" si="64"/>
        <v>2225</v>
      </c>
      <c r="AU60" s="7">
        <f t="shared" si="64"/>
        <v>888</v>
      </c>
      <c r="AV60" s="7">
        <f t="shared" si="64"/>
        <v>408</v>
      </c>
      <c r="AW60" s="7">
        <f t="shared" si="64"/>
        <v>368</v>
      </c>
      <c r="AX60" s="7">
        <f t="shared" si="64"/>
        <v>962</v>
      </c>
      <c r="AY60" s="7">
        <f t="shared" si="64"/>
        <v>1183</v>
      </c>
      <c r="AZ60" s="7">
        <f t="shared" si="64"/>
        <v>503</v>
      </c>
      <c r="BA60" s="7">
        <f t="shared" si="64"/>
        <v>0</v>
      </c>
      <c r="BB60" s="7">
        <f t="shared" si="64"/>
        <v>1504</v>
      </c>
      <c r="BC60" s="7">
        <f t="shared" si="64"/>
        <v>803</v>
      </c>
      <c r="BD60" s="7">
        <f t="shared" si="64"/>
        <v>839</v>
      </c>
      <c r="BE60" s="7">
        <f t="shared" si="64"/>
        <v>638</v>
      </c>
      <c r="BF60" s="7">
        <f t="shared" si="64"/>
        <v>2099</v>
      </c>
      <c r="BG60" s="7">
        <f t="shared" si="64"/>
        <v>822</v>
      </c>
      <c r="BH60" s="7">
        <f t="shared" si="64"/>
        <v>623</v>
      </c>
      <c r="BI60" s="7">
        <f t="shared" si="64"/>
        <v>2020</v>
      </c>
      <c r="BJ60" s="7">
        <f t="shared" si="64"/>
        <v>1489</v>
      </c>
      <c r="BK60" s="7">
        <f t="shared" si="64"/>
        <v>2023</v>
      </c>
      <c r="BL60" s="7">
        <f t="shared" si="64"/>
        <v>970</v>
      </c>
    </row>
    <row r="61" ht="13.5" customHeight="1">
      <c r="A61" s="87">
        <v>44626.0</v>
      </c>
      <c r="B61" s="84" t="s">
        <v>71</v>
      </c>
      <c r="C61" s="38"/>
      <c r="D61" s="39" t="s">
        <v>34</v>
      </c>
      <c r="E61" s="40">
        <f t="shared" si="2"/>
        <v>1423</v>
      </c>
      <c r="F61" s="41">
        <v>2.0</v>
      </c>
      <c r="G61" s="41">
        <v>31.0</v>
      </c>
      <c r="H61" s="42">
        <f t="shared" si="3"/>
        <v>37</v>
      </c>
      <c r="I61" s="38"/>
      <c r="J61" s="43" t="s">
        <v>38</v>
      </c>
      <c r="K61" s="40">
        <f t="shared" si="4"/>
        <v>1183</v>
      </c>
      <c r="L61" s="44">
        <v>0.0</v>
      </c>
      <c r="M61" s="44">
        <v>14.0</v>
      </c>
      <c r="N61" s="42">
        <f t="shared" si="5"/>
        <v>14</v>
      </c>
      <c r="O61" s="38"/>
      <c r="P61" s="45" t="s">
        <v>72</v>
      </c>
      <c r="Q61" s="38"/>
      <c r="R61" s="45">
        <f>MIN(Rules!$E$2,(MAX(H61/N61,N61/H61)))</f>
        <v>2</v>
      </c>
      <c r="S61" s="45">
        <f>VLOOKUP(B61,Rules!A:B,2,FALSE)</f>
        <v>40</v>
      </c>
      <c r="T61" s="38"/>
      <c r="U61" s="46">
        <f>1/(10^(-(E61+(IF(P61="Y",Rules!$I$2,0))-K61)/Rules!$E$12)+1)</f>
        <v>0.8576633186</v>
      </c>
      <c r="V61" s="47">
        <f t="shared" si="6"/>
        <v>11</v>
      </c>
      <c r="W61" s="47">
        <f t="shared" si="7"/>
        <v>-11</v>
      </c>
      <c r="X61" s="47"/>
      <c r="Y61" s="47"/>
      <c r="Z61" s="48"/>
      <c r="AA61" s="7">
        <f t="shared" ref="AA61:BL61" si="65">IF($D61=AA$1,$E61+$V61,(IF($J61=AA$1,$K61+$W61,AA60)))</f>
        <v>1483</v>
      </c>
      <c r="AB61" s="7">
        <f t="shared" si="65"/>
        <v>829</v>
      </c>
      <c r="AC61" s="7">
        <f t="shared" si="65"/>
        <v>1376</v>
      </c>
      <c r="AD61" s="7">
        <f t="shared" si="65"/>
        <v>65</v>
      </c>
      <c r="AE61" s="7">
        <f t="shared" si="65"/>
        <v>1959</v>
      </c>
      <c r="AF61" s="7">
        <f t="shared" si="65"/>
        <v>2090</v>
      </c>
      <c r="AG61" s="7">
        <f t="shared" si="65"/>
        <v>1131</v>
      </c>
      <c r="AH61" s="7">
        <f t="shared" si="65"/>
        <v>1030</v>
      </c>
      <c r="AI61" s="7">
        <f t="shared" si="65"/>
        <v>1342</v>
      </c>
      <c r="AJ61" s="7">
        <f t="shared" si="65"/>
        <v>1784</v>
      </c>
      <c r="AK61" s="7">
        <f t="shared" si="65"/>
        <v>263</v>
      </c>
      <c r="AL61" s="7">
        <f t="shared" si="65"/>
        <v>717</v>
      </c>
      <c r="AM61" s="7">
        <f t="shared" si="65"/>
        <v>2061</v>
      </c>
      <c r="AN61" s="7">
        <f t="shared" si="65"/>
        <v>1434</v>
      </c>
      <c r="AO61" s="7">
        <f t="shared" si="65"/>
        <v>1157</v>
      </c>
      <c r="AP61" s="7">
        <f t="shared" si="65"/>
        <v>2073</v>
      </c>
      <c r="AQ61" s="7">
        <f t="shared" si="65"/>
        <v>421</v>
      </c>
      <c r="AR61" s="7">
        <f t="shared" si="65"/>
        <v>1548</v>
      </c>
      <c r="AS61" s="7">
        <f t="shared" si="65"/>
        <v>315</v>
      </c>
      <c r="AT61" s="7">
        <f t="shared" si="65"/>
        <v>2225</v>
      </c>
      <c r="AU61" s="7">
        <f t="shared" si="65"/>
        <v>888</v>
      </c>
      <c r="AV61" s="7">
        <f t="shared" si="65"/>
        <v>408</v>
      </c>
      <c r="AW61" s="7">
        <f t="shared" si="65"/>
        <v>368</v>
      </c>
      <c r="AX61" s="7">
        <f t="shared" si="65"/>
        <v>962</v>
      </c>
      <c r="AY61" s="7">
        <f t="shared" si="65"/>
        <v>1172</v>
      </c>
      <c r="AZ61" s="7">
        <f t="shared" si="65"/>
        <v>503</v>
      </c>
      <c r="BA61" s="7">
        <f t="shared" si="65"/>
        <v>0</v>
      </c>
      <c r="BB61" s="7">
        <f t="shared" si="65"/>
        <v>1504</v>
      </c>
      <c r="BC61" s="7">
        <f t="shared" si="65"/>
        <v>803</v>
      </c>
      <c r="BD61" s="7">
        <f t="shared" si="65"/>
        <v>839</v>
      </c>
      <c r="BE61" s="7">
        <f t="shared" si="65"/>
        <v>638</v>
      </c>
      <c r="BF61" s="7">
        <f t="shared" si="65"/>
        <v>2099</v>
      </c>
      <c r="BG61" s="7">
        <f t="shared" si="65"/>
        <v>822</v>
      </c>
      <c r="BH61" s="7">
        <f t="shared" si="65"/>
        <v>623</v>
      </c>
      <c r="BI61" s="7">
        <f t="shared" si="65"/>
        <v>2020</v>
      </c>
      <c r="BJ61" s="7">
        <f t="shared" si="65"/>
        <v>1489</v>
      </c>
      <c r="BK61" s="7">
        <f t="shared" si="65"/>
        <v>2023</v>
      </c>
      <c r="BL61" s="7">
        <f t="shared" si="65"/>
        <v>970</v>
      </c>
    </row>
    <row r="62" ht="13.5" customHeight="1">
      <c r="A62" s="87">
        <v>44626.0</v>
      </c>
      <c r="B62" s="84" t="s">
        <v>71</v>
      </c>
      <c r="C62" s="38"/>
      <c r="D62" s="39" t="s">
        <v>29</v>
      </c>
      <c r="E62" s="40">
        <f t="shared" si="2"/>
        <v>1157</v>
      </c>
      <c r="F62" s="41">
        <v>2.0</v>
      </c>
      <c r="G62" s="41">
        <v>14.0</v>
      </c>
      <c r="H62" s="42">
        <f t="shared" si="3"/>
        <v>20</v>
      </c>
      <c r="I62" s="38"/>
      <c r="J62" s="43" t="s">
        <v>28</v>
      </c>
      <c r="K62" s="40">
        <f t="shared" si="4"/>
        <v>1376</v>
      </c>
      <c r="L62" s="44">
        <v>0.0</v>
      </c>
      <c r="M62" s="44">
        <v>20.0</v>
      </c>
      <c r="N62" s="42">
        <f t="shared" si="5"/>
        <v>20</v>
      </c>
      <c r="O62" s="38"/>
      <c r="P62" s="45" t="s">
        <v>72</v>
      </c>
      <c r="Q62" s="38"/>
      <c r="R62" s="45">
        <f>MIN(Rules!$E$2,(MAX(H62/N62,N62/H62)))</f>
        <v>1</v>
      </c>
      <c r="S62" s="45">
        <f>VLOOKUP(B62,Rules!A:B,2,FALSE)</f>
        <v>40</v>
      </c>
      <c r="T62" s="38"/>
      <c r="U62" s="46">
        <f>1/(10^(-(E62+(IF(P62="Y",Rules!$I$2,0))-K62)/Rules!$E$12)+1)</f>
        <v>0.4212225439</v>
      </c>
      <c r="V62" s="47">
        <f t="shared" si="6"/>
        <v>3</v>
      </c>
      <c r="W62" s="47">
        <f t="shared" si="7"/>
        <v>-3</v>
      </c>
      <c r="X62" s="47"/>
      <c r="Y62" s="47"/>
      <c r="Z62" s="48"/>
      <c r="AA62" s="7">
        <f t="shared" ref="AA62:BL62" si="66">IF($D62=AA$1,$E62+$V62,(IF($J62=AA$1,$K62+$W62,AA61)))</f>
        <v>1483</v>
      </c>
      <c r="AB62" s="7">
        <f t="shared" si="66"/>
        <v>829</v>
      </c>
      <c r="AC62" s="7">
        <f t="shared" si="66"/>
        <v>1373</v>
      </c>
      <c r="AD62" s="7">
        <f t="shared" si="66"/>
        <v>65</v>
      </c>
      <c r="AE62" s="7">
        <f t="shared" si="66"/>
        <v>1959</v>
      </c>
      <c r="AF62" s="7">
        <f t="shared" si="66"/>
        <v>2090</v>
      </c>
      <c r="AG62" s="7">
        <f t="shared" si="66"/>
        <v>1131</v>
      </c>
      <c r="AH62" s="7">
        <f t="shared" si="66"/>
        <v>1030</v>
      </c>
      <c r="AI62" s="7">
        <f t="shared" si="66"/>
        <v>1342</v>
      </c>
      <c r="AJ62" s="7">
        <f t="shared" si="66"/>
        <v>1784</v>
      </c>
      <c r="AK62" s="7">
        <f t="shared" si="66"/>
        <v>263</v>
      </c>
      <c r="AL62" s="7">
        <f t="shared" si="66"/>
        <v>717</v>
      </c>
      <c r="AM62" s="7">
        <f t="shared" si="66"/>
        <v>2061</v>
      </c>
      <c r="AN62" s="7">
        <f t="shared" si="66"/>
        <v>1434</v>
      </c>
      <c r="AO62" s="7">
        <f t="shared" si="66"/>
        <v>1160</v>
      </c>
      <c r="AP62" s="7">
        <f t="shared" si="66"/>
        <v>2073</v>
      </c>
      <c r="AQ62" s="7">
        <f t="shared" si="66"/>
        <v>421</v>
      </c>
      <c r="AR62" s="7">
        <f t="shared" si="66"/>
        <v>1548</v>
      </c>
      <c r="AS62" s="7">
        <f t="shared" si="66"/>
        <v>315</v>
      </c>
      <c r="AT62" s="7">
        <f t="shared" si="66"/>
        <v>2225</v>
      </c>
      <c r="AU62" s="7">
        <f t="shared" si="66"/>
        <v>888</v>
      </c>
      <c r="AV62" s="7">
        <f t="shared" si="66"/>
        <v>408</v>
      </c>
      <c r="AW62" s="7">
        <f t="shared" si="66"/>
        <v>368</v>
      </c>
      <c r="AX62" s="7">
        <f t="shared" si="66"/>
        <v>962</v>
      </c>
      <c r="AY62" s="7">
        <f t="shared" si="66"/>
        <v>1172</v>
      </c>
      <c r="AZ62" s="7">
        <f t="shared" si="66"/>
        <v>503</v>
      </c>
      <c r="BA62" s="7">
        <f t="shared" si="66"/>
        <v>0</v>
      </c>
      <c r="BB62" s="7">
        <f t="shared" si="66"/>
        <v>1504</v>
      </c>
      <c r="BC62" s="7">
        <f t="shared" si="66"/>
        <v>803</v>
      </c>
      <c r="BD62" s="7">
        <f t="shared" si="66"/>
        <v>839</v>
      </c>
      <c r="BE62" s="7">
        <f t="shared" si="66"/>
        <v>638</v>
      </c>
      <c r="BF62" s="7">
        <f t="shared" si="66"/>
        <v>2099</v>
      </c>
      <c r="BG62" s="7">
        <f t="shared" si="66"/>
        <v>822</v>
      </c>
      <c r="BH62" s="7">
        <f t="shared" si="66"/>
        <v>623</v>
      </c>
      <c r="BI62" s="7">
        <f t="shared" si="66"/>
        <v>2020</v>
      </c>
      <c r="BJ62" s="7">
        <f t="shared" si="66"/>
        <v>1489</v>
      </c>
      <c r="BK62" s="7">
        <f t="shared" si="66"/>
        <v>2023</v>
      </c>
      <c r="BL62" s="7">
        <f t="shared" si="66"/>
        <v>970</v>
      </c>
    </row>
    <row r="63" ht="13.5" customHeight="1">
      <c r="A63" s="87">
        <v>44626.0</v>
      </c>
      <c r="B63" s="84" t="s">
        <v>71</v>
      </c>
      <c r="C63" s="38"/>
      <c r="D63" s="39" t="s">
        <v>32</v>
      </c>
      <c r="E63" s="40">
        <f t="shared" si="2"/>
        <v>1489</v>
      </c>
      <c r="F63" s="41">
        <v>1.0</v>
      </c>
      <c r="G63" s="41">
        <v>16.0</v>
      </c>
      <c r="H63" s="42">
        <f t="shared" si="3"/>
        <v>19</v>
      </c>
      <c r="I63" s="38"/>
      <c r="J63" s="43" t="s">
        <v>33</v>
      </c>
      <c r="K63" s="40">
        <f t="shared" si="4"/>
        <v>1342</v>
      </c>
      <c r="L63" s="44">
        <v>1.0</v>
      </c>
      <c r="M63" s="44">
        <v>18.0</v>
      </c>
      <c r="N63" s="42">
        <f t="shared" si="5"/>
        <v>21</v>
      </c>
      <c r="O63" s="38"/>
      <c r="P63" s="45" t="s">
        <v>72</v>
      </c>
      <c r="Q63" s="38"/>
      <c r="R63" s="45">
        <f>MIN(Rules!$E$2,(MAX(H63/N63,N63/H63)))</f>
        <v>1.105263158</v>
      </c>
      <c r="S63" s="45">
        <f>VLOOKUP(B63,Rules!A:B,2,FALSE)</f>
        <v>40</v>
      </c>
      <c r="T63" s="38"/>
      <c r="U63" s="46">
        <f>1/(10^(-(E63+(IF(P63="Y",Rules!$I$2,0))-K63)/Rules!$E$12)+1)</f>
        <v>0.7970140505</v>
      </c>
      <c r="V63" s="47">
        <f t="shared" si="6"/>
        <v>-35</v>
      </c>
      <c r="W63" s="47">
        <f t="shared" si="7"/>
        <v>35</v>
      </c>
      <c r="X63" s="47"/>
      <c r="Y63" s="47"/>
      <c r="Z63" s="48"/>
      <c r="AA63" s="7">
        <f t="shared" ref="AA63:BL63" si="67">IF($D63=AA$1,$E63+$V63,(IF($J63=AA$1,$K63+$W63,AA62)))</f>
        <v>1483</v>
      </c>
      <c r="AB63" s="7">
        <f t="shared" si="67"/>
        <v>829</v>
      </c>
      <c r="AC63" s="7">
        <f t="shared" si="67"/>
        <v>1373</v>
      </c>
      <c r="AD63" s="7">
        <f t="shared" si="67"/>
        <v>65</v>
      </c>
      <c r="AE63" s="7">
        <f t="shared" si="67"/>
        <v>1959</v>
      </c>
      <c r="AF63" s="7">
        <f t="shared" si="67"/>
        <v>2090</v>
      </c>
      <c r="AG63" s="7">
        <f t="shared" si="67"/>
        <v>1131</v>
      </c>
      <c r="AH63" s="7">
        <f t="shared" si="67"/>
        <v>1030</v>
      </c>
      <c r="AI63" s="7">
        <f t="shared" si="67"/>
        <v>1377</v>
      </c>
      <c r="AJ63" s="7">
        <f t="shared" si="67"/>
        <v>1784</v>
      </c>
      <c r="AK63" s="7">
        <f t="shared" si="67"/>
        <v>263</v>
      </c>
      <c r="AL63" s="7">
        <f t="shared" si="67"/>
        <v>717</v>
      </c>
      <c r="AM63" s="7">
        <f t="shared" si="67"/>
        <v>2061</v>
      </c>
      <c r="AN63" s="7">
        <f t="shared" si="67"/>
        <v>1434</v>
      </c>
      <c r="AO63" s="7">
        <f t="shared" si="67"/>
        <v>1160</v>
      </c>
      <c r="AP63" s="7">
        <f t="shared" si="67"/>
        <v>2073</v>
      </c>
      <c r="AQ63" s="7">
        <f t="shared" si="67"/>
        <v>421</v>
      </c>
      <c r="AR63" s="7">
        <f t="shared" si="67"/>
        <v>1548</v>
      </c>
      <c r="AS63" s="7">
        <f t="shared" si="67"/>
        <v>315</v>
      </c>
      <c r="AT63" s="7">
        <f t="shared" si="67"/>
        <v>2225</v>
      </c>
      <c r="AU63" s="7">
        <f t="shared" si="67"/>
        <v>888</v>
      </c>
      <c r="AV63" s="7">
        <f t="shared" si="67"/>
        <v>408</v>
      </c>
      <c r="AW63" s="7">
        <f t="shared" si="67"/>
        <v>368</v>
      </c>
      <c r="AX63" s="7">
        <f t="shared" si="67"/>
        <v>962</v>
      </c>
      <c r="AY63" s="7">
        <f t="shared" si="67"/>
        <v>1172</v>
      </c>
      <c r="AZ63" s="7">
        <f t="shared" si="67"/>
        <v>503</v>
      </c>
      <c r="BA63" s="7">
        <f t="shared" si="67"/>
        <v>0</v>
      </c>
      <c r="BB63" s="7">
        <f t="shared" si="67"/>
        <v>1504</v>
      </c>
      <c r="BC63" s="7">
        <f t="shared" si="67"/>
        <v>803</v>
      </c>
      <c r="BD63" s="7">
        <f t="shared" si="67"/>
        <v>839</v>
      </c>
      <c r="BE63" s="7">
        <f t="shared" si="67"/>
        <v>638</v>
      </c>
      <c r="BF63" s="7">
        <f t="shared" si="67"/>
        <v>2099</v>
      </c>
      <c r="BG63" s="7">
        <f t="shared" si="67"/>
        <v>822</v>
      </c>
      <c r="BH63" s="7">
        <f t="shared" si="67"/>
        <v>623</v>
      </c>
      <c r="BI63" s="7">
        <f t="shared" si="67"/>
        <v>2020</v>
      </c>
      <c r="BJ63" s="7">
        <f t="shared" si="67"/>
        <v>1454</v>
      </c>
      <c r="BK63" s="7">
        <f t="shared" si="67"/>
        <v>2023</v>
      </c>
      <c r="BL63" s="7">
        <f t="shared" si="67"/>
        <v>970</v>
      </c>
    </row>
    <row r="64" ht="13.5" customHeight="1">
      <c r="A64" s="87">
        <v>44626.0</v>
      </c>
      <c r="B64" s="84" t="s">
        <v>71</v>
      </c>
      <c r="C64" s="38"/>
      <c r="D64" s="39" t="s">
        <v>36</v>
      </c>
      <c r="E64" s="40">
        <f t="shared" si="2"/>
        <v>888</v>
      </c>
      <c r="F64" s="41">
        <v>3.0</v>
      </c>
      <c r="G64" s="41">
        <v>16.0</v>
      </c>
      <c r="H64" s="42">
        <f t="shared" si="3"/>
        <v>25</v>
      </c>
      <c r="I64" s="38"/>
      <c r="J64" s="43" t="s">
        <v>40</v>
      </c>
      <c r="K64" s="40">
        <f t="shared" si="4"/>
        <v>970</v>
      </c>
      <c r="L64" s="44">
        <v>1.0</v>
      </c>
      <c r="M64" s="44">
        <v>9.0</v>
      </c>
      <c r="N64" s="42">
        <f t="shared" si="5"/>
        <v>12</v>
      </c>
      <c r="O64" s="38"/>
      <c r="P64" s="45" t="s">
        <v>72</v>
      </c>
      <c r="Q64" s="38"/>
      <c r="R64" s="45">
        <f>MIN(Rules!$E$2,(MAX(H64/N64,N64/H64)))</f>
        <v>2</v>
      </c>
      <c r="S64" s="45">
        <f>VLOOKUP(B64,Rules!A:B,2,FALSE)</f>
        <v>40</v>
      </c>
      <c r="T64" s="38"/>
      <c r="U64" s="46">
        <f>1/(10^(-(E64+(IF(P64="Y",Rules!$I$2,0))-K64)/Rules!$E$12)+1)</f>
        <v>0.5776543373</v>
      </c>
      <c r="V64" s="47">
        <f t="shared" si="6"/>
        <v>34</v>
      </c>
      <c r="W64" s="47">
        <f t="shared" si="7"/>
        <v>-34</v>
      </c>
      <c r="X64" s="47"/>
      <c r="Y64" s="47"/>
      <c r="Z64" s="48"/>
      <c r="AA64" s="7">
        <f t="shared" ref="AA64:BL64" si="68">IF($D64=AA$1,$E64+$V64,(IF($J64=AA$1,$K64+$W64,AA63)))</f>
        <v>1483</v>
      </c>
      <c r="AB64" s="7">
        <f t="shared" si="68"/>
        <v>829</v>
      </c>
      <c r="AC64" s="7">
        <f t="shared" si="68"/>
        <v>1373</v>
      </c>
      <c r="AD64" s="7">
        <f t="shared" si="68"/>
        <v>65</v>
      </c>
      <c r="AE64" s="7">
        <f t="shared" si="68"/>
        <v>1959</v>
      </c>
      <c r="AF64" s="7">
        <f t="shared" si="68"/>
        <v>2090</v>
      </c>
      <c r="AG64" s="7">
        <f t="shared" si="68"/>
        <v>1131</v>
      </c>
      <c r="AH64" s="7">
        <f t="shared" si="68"/>
        <v>1030</v>
      </c>
      <c r="AI64" s="7">
        <f t="shared" si="68"/>
        <v>1377</v>
      </c>
      <c r="AJ64" s="7">
        <f t="shared" si="68"/>
        <v>1784</v>
      </c>
      <c r="AK64" s="7">
        <f t="shared" si="68"/>
        <v>263</v>
      </c>
      <c r="AL64" s="7">
        <f t="shared" si="68"/>
        <v>717</v>
      </c>
      <c r="AM64" s="7">
        <f t="shared" si="68"/>
        <v>2061</v>
      </c>
      <c r="AN64" s="7">
        <f t="shared" si="68"/>
        <v>1434</v>
      </c>
      <c r="AO64" s="7">
        <f t="shared" si="68"/>
        <v>1160</v>
      </c>
      <c r="AP64" s="7">
        <f t="shared" si="68"/>
        <v>2073</v>
      </c>
      <c r="AQ64" s="7">
        <f t="shared" si="68"/>
        <v>421</v>
      </c>
      <c r="AR64" s="7">
        <f t="shared" si="68"/>
        <v>1548</v>
      </c>
      <c r="AS64" s="7">
        <f t="shared" si="68"/>
        <v>315</v>
      </c>
      <c r="AT64" s="7">
        <f t="shared" si="68"/>
        <v>2225</v>
      </c>
      <c r="AU64" s="7">
        <f t="shared" si="68"/>
        <v>922</v>
      </c>
      <c r="AV64" s="7">
        <f t="shared" si="68"/>
        <v>408</v>
      </c>
      <c r="AW64" s="7">
        <f t="shared" si="68"/>
        <v>368</v>
      </c>
      <c r="AX64" s="7">
        <f t="shared" si="68"/>
        <v>962</v>
      </c>
      <c r="AY64" s="7">
        <f t="shared" si="68"/>
        <v>1172</v>
      </c>
      <c r="AZ64" s="7">
        <f t="shared" si="68"/>
        <v>503</v>
      </c>
      <c r="BA64" s="7">
        <f t="shared" si="68"/>
        <v>0</v>
      </c>
      <c r="BB64" s="7">
        <f t="shared" si="68"/>
        <v>1504</v>
      </c>
      <c r="BC64" s="7">
        <f t="shared" si="68"/>
        <v>803</v>
      </c>
      <c r="BD64" s="7">
        <f t="shared" si="68"/>
        <v>839</v>
      </c>
      <c r="BE64" s="7">
        <f t="shared" si="68"/>
        <v>638</v>
      </c>
      <c r="BF64" s="7">
        <f t="shared" si="68"/>
        <v>2099</v>
      </c>
      <c r="BG64" s="7">
        <f t="shared" si="68"/>
        <v>822</v>
      </c>
      <c r="BH64" s="7">
        <f t="shared" si="68"/>
        <v>623</v>
      </c>
      <c r="BI64" s="7">
        <f t="shared" si="68"/>
        <v>2020</v>
      </c>
      <c r="BJ64" s="7">
        <f t="shared" si="68"/>
        <v>1454</v>
      </c>
      <c r="BK64" s="7">
        <f t="shared" si="68"/>
        <v>2023</v>
      </c>
      <c r="BL64" s="7">
        <f t="shared" si="68"/>
        <v>936</v>
      </c>
    </row>
    <row r="65" ht="13.5" customHeight="1">
      <c r="A65" s="87">
        <v>44626.0</v>
      </c>
      <c r="B65" s="84" t="s">
        <v>71</v>
      </c>
      <c r="C65" s="38"/>
      <c r="D65" s="39" t="s">
        <v>37</v>
      </c>
      <c r="E65" s="40">
        <f t="shared" si="2"/>
        <v>1030</v>
      </c>
      <c r="F65" s="41">
        <v>0.0</v>
      </c>
      <c r="G65" s="41">
        <v>15.0</v>
      </c>
      <c r="H65" s="42">
        <f t="shared" si="3"/>
        <v>15</v>
      </c>
      <c r="I65" s="38"/>
      <c r="J65" s="43" t="s">
        <v>35</v>
      </c>
      <c r="K65" s="40">
        <f t="shared" si="4"/>
        <v>1131</v>
      </c>
      <c r="L65" s="44">
        <v>0.0</v>
      </c>
      <c r="M65" s="44">
        <v>23.0</v>
      </c>
      <c r="N65" s="42">
        <f t="shared" si="5"/>
        <v>23</v>
      </c>
      <c r="O65" s="38"/>
      <c r="P65" s="45" t="s">
        <v>72</v>
      </c>
      <c r="Q65" s="38"/>
      <c r="R65" s="45">
        <f>MIN(Rules!$E$2,(MAX(H65/N65,N65/H65)))</f>
        <v>1.533333333</v>
      </c>
      <c r="S65" s="45">
        <f>VLOOKUP(B65,Rules!A:B,2,FALSE)</f>
        <v>40</v>
      </c>
      <c r="T65" s="38"/>
      <c r="U65" s="46">
        <f>1/(10^(-(E65+(IF(P65="Y",Rules!$I$2,0))-K65)/Rules!$E$12)+1)</f>
        <v>0.5561751695</v>
      </c>
      <c r="V65" s="47">
        <f t="shared" si="6"/>
        <v>-34</v>
      </c>
      <c r="W65" s="47">
        <f t="shared" si="7"/>
        <v>34</v>
      </c>
      <c r="X65" s="47"/>
      <c r="Y65" s="47"/>
      <c r="Z65" s="48"/>
      <c r="AA65" s="7">
        <f t="shared" ref="AA65:BL65" si="69">IF($D65=AA$1,$E65+$V65,(IF($J65=AA$1,$K65+$W65,AA64)))</f>
        <v>1483</v>
      </c>
      <c r="AB65" s="7">
        <f t="shared" si="69"/>
        <v>829</v>
      </c>
      <c r="AC65" s="7">
        <f t="shared" si="69"/>
        <v>1373</v>
      </c>
      <c r="AD65" s="7">
        <f t="shared" si="69"/>
        <v>65</v>
      </c>
      <c r="AE65" s="7">
        <f t="shared" si="69"/>
        <v>1959</v>
      </c>
      <c r="AF65" s="7">
        <f t="shared" si="69"/>
        <v>2090</v>
      </c>
      <c r="AG65" s="7">
        <f t="shared" si="69"/>
        <v>1165</v>
      </c>
      <c r="AH65" s="7">
        <f t="shared" si="69"/>
        <v>996</v>
      </c>
      <c r="AI65" s="7">
        <f t="shared" si="69"/>
        <v>1377</v>
      </c>
      <c r="AJ65" s="7">
        <f t="shared" si="69"/>
        <v>1784</v>
      </c>
      <c r="AK65" s="7">
        <f t="shared" si="69"/>
        <v>263</v>
      </c>
      <c r="AL65" s="7">
        <f t="shared" si="69"/>
        <v>717</v>
      </c>
      <c r="AM65" s="7">
        <f t="shared" si="69"/>
        <v>2061</v>
      </c>
      <c r="AN65" s="7">
        <f t="shared" si="69"/>
        <v>1434</v>
      </c>
      <c r="AO65" s="7">
        <f t="shared" si="69"/>
        <v>1160</v>
      </c>
      <c r="AP65" s="7">
        <f t="shared" si="69"/>
        <v>2073</v>
      </c>
      <c r="AQ65" s="7">
        <f t="shared" si="69"/>
        <v>421</v>
      </c>
      <c r="AR65" s="7">
        <f t="shared" si="69"/>
        <v>1548</v>
      </c>
      <c r="AS65" s="7">
        <f t="shared" si="69"/>
        <v>315</v>
      </c>
      <c r="AT65" s="7">
        <f t="shared" si="69"/>
        <v>2225</v>
      </c>
      <c r="AU65" s="7">
        <f t="shared" si="69"/>
        <v>922</v>
      </c>
      <c r="AV65" s="7">
        <f t="shared" si="69"/>
        <v>408</v>
      </c>
      <c r="AW65" s="7">
        <f t="shared" si="69"/>
        <v>368</v>
      </c>
      <c r="AX65" s="7">
        <f t="shared" si="69"/>
        <v>962</v>
      </c>
      <c r="AY65" s="7">
        <f t="shared" si="69"/>
        <v>1172</v>
      </c>
      <c r="AZ65" s="7">
        <f t="shared" si="69"/>
        <v>503</v>
      </c>
      <c r="BA65" s="7">
        <f t="shared" si="69"/>
        <v>0</v>
      </c>
      <c r="BB65" s="7">
        <f t="shared" si="69"/>
        <v>1504</v>
      </c>
      <c r="BC65" s="7">
        <f t="shared" si="69"/>
        <v>803</v>
      </c>
      <c r="BD65" s="7">
        <f t="shared" si="69"/>
        <v>839</v>
      </c>
      <c r="BE65" s="7">
        <f t="shared" si="69"/>
        <v>638</v>
      </c>
      <c r="BF65" s="7">
        <f t="shared" si="69"/>
        <v>2099</v>
      </c>
      <c r="BG65" s="7">
        <f t="shared" si="69"/>
        <v>822</v>
      </c>
      <c r="BH65" s="7">
        <f t="shared" si="69"/>
        <v>623</v>
      </c>
      <c r="BI65" s="7">
        <f t="shared" si="69"/>
        <v>2020</v>
      </c>
      <c r="BJ65" s="7">
        <f t="shared" si="69"/>
        <v>1454</v>
      </c>
      <c r="BK65" s="7">
        <f t="shared" si="69"/>
        <v>2023</v>
      </c>
      <c r="BL65" s="7">
        <f t="shared" si="69"/>
        <v>936</v>
      </c>
    </row>
    <row r="66" ht="13.5" customHeight="1">
      <c r="A66" s="87">
        <v>44626.0</v>
      </c>
      <c r="B66" s="84" t="s">
        <v>71</v>
      </c>
      <c r="C66" s="38"/>
      <c r="D66" s="39" t="s">
        <v>39</v>
      </c>
      <c r="E66" s="40">
        <f t="shared" si="2"/>
        <v>962</v>
      </c>
      <c r="F66" s="41">
        <v>0.0</v>
      </c>
      <c r="G66" s="41">
        <v>19.0</v>
      </c>
      <c r="H66" s="42">
        <f t="shared" si="3"/>
        <v>19</v>
      </c>
      <c r="I66" s="38"/>
      <c r="J66" s="43" t="s">
        <v>44</v>
      </c>
      <c r="K66" s="40">
        <f t="shared" si="4"/>
        <v>839</v>
      </c>
      <c r="L66" s="44">
        <v>4.0</v>
      </c>
      <c r="M66" s="44">
        <v>13.0</v>
      </c>
      <c r="N66" s="42">
        <f t="shared" si="5"/>
        <v>25</v>
      </c>
      <c r="O66" s="38"/>
      <c r="P66" s="45" t="s">
        <v>72</v>
      </c>
      <c r="Q66" s="38"/>
      <c r="R66" s="45">
        <f>MIN(Rules!$E$2,(MAX(H66/N66,N66/H66)))</f>
        <v>1.315789474</v>
      </c>
      <c r="S66" s="45">
        <f>VLOOKUP(B66,Rules!A:B,2,FALSE)</f>
        <v>40</v>
      </c>
      <c r="T66" s="38"/>
      <c r="U66" s="46">
        <f>1/(10^(-(E66+(IF(P66="Y",Rules!$I$2,0))-K66)/Rules!$E$12)+1)</f>
        <v>0.7785457028</v>
      </c>
      <c r="V66" s="47">
        <f t="shared" si="6"/>
        <v>-41</v>
      </c>
      <c r="W66" s="47">
        <f t="shared" si="7"/>
        <v>41</v>
      </c>
      <c r="X66" s="47"/>
      <c r="Y66" s="47"/>
      <c r="Z66" s="48"/>
      <c r="AA66" s="7">
        <f t="shared" ref="AA66:BL66" si="70">IF($D66=AA$1,$E66+$V66,(IF($J66=AA$1,$K66+$W66,AA65)))</f>
        <v>1483</v>
      </c>
      <c r="AB66" s="7">
        <f t="shared" si="70"/>
        <v>829</v>
      </c>
      <c r="AC66" s="7">
        <f t="shared" si="70"/>
        <v>1373</v>
      </c>
      <c r="AD66" s="7">
        <f t="shared" si="70"/>
        <v>65</v>
      </c>
      <c r="AE66" s="7">
        <f t="shared" si="70"/>
        <v>1959</v>
      </c>
      <c r="AF66" s="7">
        <f t="shared" si="70"/>
        <v>2090</v>
      </c>
      <c r="AG66" s="7">
        <f t="shared" si="70"/>
        <v>1165</v>
      </c>
      <c r="AH66" s="7">
        <f t="shared" si="70"/>
        <v>996</v>
      </c>
      <c r="AI66" s="7">
        <f t="shared" si="70"/>
        <v>1377</v>
      </c>
      <c r="AJ66" s="7">
        <f t="shared" si="70"/>
        <v>1784</v>
      </c>
      <c r="AK66" s="7">
        <f t="shared" si="70"/>
        <v>263</v>
      </c>
      <c r="AL66" s="7">
        <f t="shared" si="70"/>
        <v>717</v>
      </c>
      <c r="AM66" s="7">
        <f t="shared" si="70"/>
        <v>2061</v>
      </c>
      <c r="AN66" s="7">
        <f t="shared" si="70"/>
        <v>1434</v>
      </c>
      <c r="AO66" s="7">
        <f t="shared" si="70"/>
        <v>1160</v>
      </c>
      <c r="AP66" s="7">
        <f t="shared" si="70"/>
        <v>2073</v>
      </c>
      <c r="AQ66" s="7">
        <f t="shared" si="70"/>
        <v>421</v>
      </c>
      <c r="AR66" s="7">
        <f t="shared" si="70"/>
        <v>1548</v>
      </c>
      <c r="AS66" s="7">
        <f t="shared" si="70"/>
        <v>315</v>
      </c>
      <c r="AT66" s="7">
        <f t="shared" si="70"/>
        <v>2225</v>
      </c>
      <c r="AU66" s="7">
        <f t="shared" si="70"/>
        <v>922</v>
      </c>
      <c r="AV66" s="7">
        <f t="shared" si="70"/>
        <v>408</v>
      </c>
      <c r="AW66" s="7">
        <f t="shared" si="70"/>
        <v>368</v>
      </c>
      <c r="AX66" s="7">
        <f t="shared" si="70"/>
        <v>921</v>
      </c>
      <c r="AY66" s="7">
        <f t="shared" si="70"/>
        <v>1172</v>
      </c>
      <c r="AZ66" s="7">
        <f t="shared" si="70"/>
        <v>503</v>
      </c>
      <c r="BA66" s="7">
        <f t="shared" si="70"/>
        <v>0</v>
      </c>
      <c r="BB66" s="7">
        <f t="shared" si="70"/>
        <v>1504</v>
      </c>
      <c r="BC66" s="7">
        <f t="shared" si="70"/>
        <v>803</v>
      </c>
      <c r="BD66" s="7">
        <f t="shared" si="70"/>
        <v>880</v>
      </c>
      <c r="BE66" s="7">
        <f t="shared" si="70"/>
        <v>638</v>
      </c>
      <c r="BF66" s="7">
        <f t="shared" si="70"/>
        <v>2099</v>
      </c>
      <c r="BG66" s="7">
        <f t="shared" si="70"/>
        <v>822</v>
      </c>
      <c r="BH66" s="7">
        <f t="shared" si="70"/>
        <v>623</v>
      </c>
      <c r="BI66" s="7">
        <f t="shared" si="70"/>
        <v>2020</v>
      </c>
      <c r="BJ66" s="7">
        <f t="shared" si="70"/>
        <v>1454</v>
      </c>
      <c r="BK66" s="7">
        <f t="shared" si="70"/>
        <v>2023</v>
      </c>
      <c r="BL66" s="7">
        <f t="shared" si="70"/>
        <v>936</v>
      </c>
    </row>
    <row r="67" ht="13.5" customHeight="1">
      <c r="A67" s="87">
        <v>44626.0</v>
      </c>
      <c r="B67" s="84" t="s">
        <v>71</v>
      </c>
      <c r="C67" s="38"/>
      <c r="D67" s="39" t="s">
        <v>43</v>
      </c>
      <c r="E67" s="40">
        <f t="shared" si="2"/>
        <v>829</v>
      </c>
      <c r="F67" s="41">
        <v>1.0</v>
      </c>
      <c r="G67" s="41">
        <v>19.0</v>
      </c>
      <c r="H67" s="42">
        <f t="shared" si="3"/>
        <v>22</v>
      </c>
      <c r="I67" s="38"/>
      <c r="J67" s="43" t="s">
        <v>41</v>
      </c>
      <c r="K67" s="40">
        <f t="shared" si="4"/>
        <v>803</v>
      </c>
      <c r="L67" s="44">
        <v>2.0</v>
      </c>
      <c r="M67" s="44">
        <v>17.0</v>
      </c>
      <c r="N67" s="42">
        <f t="shared" si="5"/>
        <v>23</v>
      </c>
      <c r="O67" s="38"/>
      <c r="P67" s="45" t="s">
        <v>72</v>
      </c>
      <c r="Q67" s="38"/>
      <c r="R67" s="45">
        <f>MIN(Rules!$E$2,(MAX(H67/N67,N67/H67)))</f>
        <v>1.045454545</v>
      </c>
      <c r="S67" s="45">
        <f>VLOOKUP(B67,Rules!A:B,2,FALSE)</f>
        <v>40</v>
      </c>
      <c r="T67" s="38"/>
      <c r="U67" s="46">
        <f>1/(10^(-(E67+(IF(P67="Y",Rules!$I$2,0))-K67)/Rules!$E$12)+1)</f>
        <v>0.6922181615</v>
      </c>
      <c r="V67" s="47">
        <f t="shared" si="6"/>
        <v>-29</v>
      </c>
      <c r="W67" s="47">
        <f t="shared" si="7"/>
        <v>29</v>
      </c>
      <c r="X67" s="47"/>
      <c r="Y67" s="47"/>
      <c r="Z67" s="48"/>
      <c r="AA67" s="7">
        <f t="shared" ref="AA67:BL67" si="71">IF($D67=AA$1,$E67+$V67,(IF($J67=AA$1,$K67+$W67,AA66)))</f>
        <v>1483</v>
      </c>
      <c r="AB67" s="7">
        <f t="shared" si="71"/>
        <v>800</v>
      </c>
      <c r="AC67" s="7">
        <f t="shared" si="71"/>
        <v>1373</v>
      </c>
      <c r="AD67" s="7">
        <f t="shared" si="71"/>
        <v>65</v>
      </c>
      <c r="AE67" s="7">
        <f t="shared" si="71"/>
        <v>1959</v>
      </c>
      <c r="AF67" s="7">
        <f t="shared" si="71"/>
        <v>2090</v>
      </c>
      <c r="AG67" s="7">
        <f t="shared" si="71"/>
        <v>1165</v>
      </c>
      <c r="AH67" s="7">
        <f t="shared" si="71"/>
        <v>996</v>
      </c>
      <c r="AI67" s="7">
        <f t="shared" si="71"/>
        <v>1377</v>
      </c>
      <c r="AJ67" s="7">
        <f t="shared" si="71"/>
        <v>1784</v>
      </c>
      <c r="AK67" s="7">
        <f t="shared" si="71"/>
        <v>263</v>
      </c>
      <c r="AL67" s="7">
        <f t="shared" si="71"/>
        <v>717</v>
      </c>
      <c r="AM67" s="7">
        <f t="shared" si="71"/>
        <v>2061</v>
      </c>
      <c r="AN67" s="7">
        <f t="shared" si="71"/>
        <v>1434</v>
      </c>
      <c r="AO67" s="7">
        <f t="shared" si="71"/>
        <v>1160</v>
      </c>
      <c r="AP67" s="7">
        <f t="shared" si="71"/>
        <v>2073</v>
      </c>
      <c r="AQ67" s="7">
        <f t="shared" si="71"/>
        <v>421</v>
      </c>
      <c r="AR67" s="7">
        <f t="shared" si="71"/>
        <v>1548</v>
      </c>
      <c r="AS67" s="7">
        <f t="shared" si="71"/>
        <v>315</v>
      </c>
      <c r="AT67" s="7">
        <f t="shared" si="71"/>
        <v>2225</v>
      </c>
      <c r="AU67" s="7">
        <f t="shared" si="71"/>
        <v>922</v>
      </c>
      <c r="AV67" s="7">
        <f t="shared" si="71"/>
        <v>408</v>
      </c>
      <c r="AW67" s="7">
        <f t="shared" si="71"/>
        <v>368</v>
      </c>
      <c r="AX67" s="7">
        <f t="shared" si="71"/>
        <v>921</v>
      </c>
      <c r="AY67" s="7">
        <f t="shared" si="71"/>
        <v>1172</v>
      </c>
      <c r="AZ67" s="7">
        <f t="shared" si="71"/>
        <v>503</v>
      </c>
      <c r="BA67" s="7">
        <f t="shared" si="71"/>
        <v>0</v>
      </c>
      <c r="BB67" s="7">
        <f t="shared" si="71"/>
        <v>1504</v>
      </c>
      <c r="BC67" s="7">
        <f t="shared" si="71"/>
        <v>832</v>
      </c>
      <c r="BD67" s="7">
        <f t="shared" si="71"/>
        <v>880</v>
      </c>
      <c r="BE67" s="7">
        <f t="shared" si="71"/>
        <v>638</v>
      </c>
      <c r="BF67" s="7">
        <f t="shared" si="71"/>
        <v>2099</v>
      </c>
      <c r="BG67" s="7">
        <f t="shared" si="71"/>
        <v>822</v>
      </c>
      <c r="BH67" s="7">
        <f t="shared" si="71"/>
        <v>623</v>
      </c>
      <c r="BI67" s="7">
        <f t="shared" si="71"/>
        <v>2020</v>
      </c>
      <c r="BJ67" s="7">
        <f t="shared" si="71"/>
        <v>1454</v>
      </c>
      <c r="BK67" s="7">
        <f t="shared" si="71"/>
        <v>2023</v>
      </c>
      <c r="BL67" s="7">
        <f t="shared" si="71"/>
        <v>936</v>
      </c>
    </row>
    <row r="68" ht="13.5" customHeight="1">
      <c r="A68" s="87">
        <v>44626.0</v>
      </c>
      <c r="B68" s="84" t="s">
        <v>71</v>
      </c>
      <c r="C68" s="38"/>
      <c r="D68" s="39" t="s">
        <v>51</v>
      </c>
      <c r="E68" s="40">
        <f t="shared" si="2"/>
        <v>503</v>
      </c>
      <c r="F68" s="41">
        <v>1.0</v>
      </c>
      <c r="G68" s="41">
        <v>11.0</v>
      </c>
      <c r="H68" s="42">
        <f t="shared" si="3"/>
        <v>14</v>
      </c>
      <c r="I68" s="38"/>
      <c r="J68" s="43" t="s">
        <v>42</v>
      </c>
      <c r="K68" s="40">
        <f t="shared" si="4"/>
        <v>822</v>
      </c>
      <c r="L68" s="44">
        <v>3.0</v>
      </c>
      <c r="M68" s="44">
        <v>14.0</v>
      </c>
      <c r="N68" s="42">
        <f t="shared" si="5"/>
        <v>23</v>
      </c>
      <c r="O68" s="38"/>
      <c r="P68" s="45" t="s">
        <v>72</v>
      </c>
      <c r="Q68" s="38"/>
      <c r="R68" s="45">
        <f>MIN(Rules!$E$2,(MAX(H68/N68,N68/H68)))</f>
        <v>1.642857143</v>
      </c>
      <c r="S68" s="45">
        <f>VLOOKUP(B68,Rules!A:B,2,FALSE)</f>
        <v>40</v>
      </c>
      <c r="T68" s="38"/>
      <c r="U68" s="46">
        <f>1/(10^(-(E68+(IF(P68="Y",Rules!$I$2,0))-K68)/Rules!$E$12)+1)</f>
        <v>0.3146920492</v>
      </c>
      <c r="V68" s="47">
        <f t="shared" si="6"/>
        <v>-21</v>
      </c>
      <c r="W68" s="47">
        <f t="shared" si="7"/>
        <v>21</v>
      </c>
      <c r="X68" s="47"/>
      <c r="Y68" s="47"/>
      <c r="Z68" s="48"/>
      <c r="AA68" s="7">
        <f t="shared" ref="AA68:BL68" si="72">IF($D68=AA$1,$E68+$V68,(IF($J68=AA$1,$K68+$W68,AA67)))</f>
        <v>1483</v>
      </c>
      <c r="AB68" s="7">
        <f t="shared" si="72"/>
        <v>800</v>
      </c>
      <c r="AC68" s="7">
        <f t="shared" si="72"/>
        <v>1373</v>
      </c>
      <c r="AD68" s="7">
        <f t="shared" si="72"/>
        <v>65</v>
      </c>
      <c r="AE68" s="7">
        <f t="shared" si="72"/>
        <v>1959</v>
      </c>
      <c r="AF68" s="7">
        <f t="shared" si="72"/>
        <v>2090</v>
      </c>
      <c r="AG68" s="7">
        <f t="shared" si="72"/>
        <v>1165</v>
      </c>
      <c r="AH68" s="7">
        <f t="shared" si="72"/>
        <v>996</v>
      </c>
      <c r="AI68" s="7">
        <f t="shared" si="72"/>
        <v>1377</v>
      </c>
      <c r="AJ68" s="7">
        <f t="shared" si="72"/>
        <v>1784</v>
      </c>
      <c r="AK68" s="7">
        <f t="shared" si="72"/>
        <v>263</v>
      </c>
      <c r="AL68" s="7">
        <f t="shared" si="72"/>
        <v>717</v>
      </c>
      <c r="AM68" s="7">
        <f t="shared" si="72"/>
        <v>2061</v>
      </c>
      <c r="AN68" s="7">
        <f t="shared" si="72"/>
        <v>1434</v>
      </c>
      <c r="AO68" s="7">
        <f t="shared" si="72"/>
        <v>1160</v>
      </c>
      <c r="AP68" s="7">
        <f t="shared" si="72"/>
        <v>2073</v>
      </c>
      <c r="AQ68" s="7">
        <f t="shared" si="72"/>
        <v>421</v>
      </c>
      <c r="AR68" s="7">
        <f t="shared" si="72"/>
        <v>1548</v>
      </c>
      <c r="AS68" s="7">
        <f t="shared" si="72"/>
        <v>315</v>
      </c>
      <c r="AT68" s="7">
        <f t="shared" si="72"/>
        <v>2225</v>
      </c>
      <c r="AU68" s="7">
        <f t="shared" si="72"/>
        <v>922</v>
      </c>
      <c r="AV68" s="7">
        <f t="shared" si="72"/>
        <v>408</v>
      </c>
      <c r="AW68" s="7">
        <f t="shared" si="72"/>
        <v>368</v>
      </c>
      <c r="AX68" s="7">
        <f t="shared" si="72"/>
        <v>921</v>
      </c>
      <c r="AY68" s="7">
        <f t="shared" si="72"/>
        <v>1172</v>
      </c>
      <c r="AZ68" s="7">
        <f t="shared" si="72"/>
        <v>482</v>
      </c>
      <c r="BA68" s="7">
        <f t="shared" si="72"/>
        <v>0</v>
      </c>
      <c r="BB68" s="7">
        <f t="shared" si="72"/>
        <v>1504</v>
      </c>
      <c r="BC68" s="7">
        <f t="shared" si="72"/>
        <v>832</v>
      </c>
      <c r="BD68" s="7">
        <f t="shared" si="72"/>
        <v>880</v>
      </c>
      <c r="BE68" s="7">
        <f t="shared" si="72"/>
        <v>638</v>
      </c>
      <c r="BF68" s="7">
        <f t="shared" si="72"/>
        <v>2099</v>
      </c>
      <c r="BG68" s="7">
        <f t="shared" si="72"/>
        <v>843</v>
      </c>
      <c r="BH68" s="7">
        <f t="shared" si="72"/>
        <v>623</v>
      </c>
      <c r="BI68" s="7">
        <f t="shared" si="72"/>
        <v>2020</v>
      </c>
      <c r="BJ68" s="7">
        <f t="shared" si="72"/>
        <v>1454</v>
      </c>
      <c r="BK68" s="7">
        <f t="shared" si="72"/>
        <v>2023</v>
      </c>
      <c r="BL68" s="7">
        <f t="shared" si="72"/>
        <v>936</v>
      </c>
    </row>
    <row r="69" ht="13.5" customHeight="1">
      <c r="A69" s="87">
        <v>44626.0</v>
      </c>
      <c r="B69" s="84" t="s">
        <v>71</v>
      </c>
      <c r="C69" s="38"/>
      <c r="D69" s="39" t="s">
        <v>48</v>
      </c>
      <c r="E69" s="40">
        <f t="shared" si="2"/>
        <v>263</v>
      </c>
      <c r="F69" s="41">
        <v>2.0</v>
      </c>
      <c r="G69" s="41">
        <v>22.0</v>
      </c>
      <c r="H69" s="42">
        <f t="shared" si="3"/>
        <v>28</v>
      </c>
      <c r="I69" s="38"/>
      <c r="J69" s="43" t="s">
        <v>54</v>
      </c>
      <c r="K69" s="40">
        <f t="shared" si="4"/>
        <v>421</v>
      </c>
      <c r="L69" s="44">
        <v>0.0</v>
      </c>
      <c r="M69" s="44">
        <v>9.0</v>
      </c>
      <c r="N69" s="42">
        <f t="shared" si="5"/>
        <v>9</v>
      </c>
      <c r="O69" s="38"/>
      <c r="P69" s="49" t="s">
        <v>73</v>
      </c>
      <c r="Q69" s="38"/>
      <c r="R69" s="45">
        <f>MIN(Rules!$E$2,(MAX(H69/N69,N69/H69)))</f>
        <v>2</v>
      </c>
      <c r="S69" s="45">
        <f>VLOOKUP(B69,Rules!A:B,2,FALSE)</f>
        <v>40</v>
      </c>
      <c r="T69" s="38"/>
      <c r="U69" s="46">
        <f>1/(10^(-(E69+(IF(P69="Y",Rules!$I$2,0))-K69)/Rules!$E$12)+1)</f>
        <v>0.3257179023</v>
      </c>
      <c r="V69" s="47">
        <f t="shared" si="6"/>
        <v>54</v>
      </c>
      <c r="W69" s="47">
        <f t="shared" si="7"/>
        <v>-54</v>
      </c>
      <c r="X69" s="47"/>
      <c r="Y69" s="47"/>
      <c r="Z69" s="48"/>
      <c r="AA69" s="7">
        <f t="shared" ref="AA69:BL69" si="73">IF($D69=AA$1,$E69+$V69,(IF($J69=AA$1,$K69+$W69,AA68)))</f>
        <v>1483</v>
      </c>
      <c r="AB69" s="7">
        <f t="shared" si="73"/>
        <v>800</v>
      </c>
      <c r="AC69" s="7">
        <f t="shared" si="73"/>
        <v>1373</v>
      </c>
      <c r="AD69" s="7">
        <f t="shared" si="73"/>
        <v>65</v>
      </c>
      <c r="AE69" s="7">
        <f t="shared" si="73"/>
        <v>1959</v>
      </c>
      <c r="AF69" s="7">
        <f t="shared" si="73"/>
        <v>2090</v>
      </c>
      <c r="AG69" s="7">
        <f t="shared" si="73"/>
        <v>1165</v>
      </c>
      <c r="AH69" s="7">
        <f t="shared" si="73"/>
        <v>996</v>
      </c>
      <c r="AI69" s="7">
        <f t="shared" si="73"/>
        <v>1377</v>
      </c>
      <c r="AJ69" s="7">
        <f t="shared" si="73"/>
        <v>1784</v>
      </c>
      <c r="AK69" s="7">
        <f t="shared" si="73"/>
        <v>317</v>
      </c>
      <c r="AL69" s="7">
        <f t="shared" si="73"/>
        <v>717</v>
      </c>
      <c r="AM69" s="7">
        <f t="shared" si="73"/>
        <v>2061</v>
      </c>
      <c r="AN69" s="7">
        <f t="shared" si="73"/>
        <v>1434</v>
      </c>
      <c r="AO69" s="7">
        <f t="shared" si="73"/>
        <v>1160</v>
      </c>
      <c r="AP69" s="7">
        <f t="shared" si="73"/>
        <v>2073</v>
      </c>
      <c r="AQ69" s="7">
        <f t="shared" si="73"/>
        <v>367</v>
      </c>
      <c r="AR69" s="7">
        <f t="shared" si="73"/>
        <v>1548</v>
      </c>
      <c r="AS69" s="7">
        <f t="shared" si="73"/>
        <v>315</v>
      </c>
      <c r="AT69" s="7">
        <f t="shared" si="73"/>
        <v>2225</v>
      </c>
      <c r="AU69" s="7">
        <f t="shared" si="73"/>
        <v>922</v>
      </c>
      <c r="AV69" s="7">
        <f t="shared" si="73"/>
        <v>408</v>
      </c>
      <c r="AW69" s="7">
        <f t="shared" si="73"/>
        <v>368</v>
      </c>
      <c r="AX69" s="7">
        <f t="shared" si="73"/>
        <v>921</v>
      </c>
      <c r="AY69" s="7">
        <f t="shared" si="73"/>
        <v>1172</v>
      </c>
      <c r="AZ69" s="7">
        <f t="shared" si="73"/>
        <v>482</v>
      </c>
      <c r="BA69" s="7">
        <f t="shared" si="73"/>
        <v>0</v>
      </c>
      <c r="BB69" s="7">
        <f t="shared" si="73"/>
        <v>1504</v>
      </c>
      <c r="BC69" s="7">
        <f t="shared" si="73"/>
        <v>832</v>
      </c>
      <c r="BD69" s="7">
        <f t="shared" si="73"/>
        <v>880</v>
      </c>
      <c r="BE69" s="7">
        <f t="shared" si="73"/>
        <v>638</v>
      </c>
      <c r="BF69" s="7">
        <f t="shared" si="73"/>
        <v>2099</v>
      </c>
      <c r="BG69" s="7">
        <f t="shared" si="73"/>
        <v>843</v>
      </c>
      <c r="BH69" s="7">
        <f t="shared" si="73"/>
        <v>623</v>
      </c>
      <c r="BI69" s="7">
        <f t="shared" si="73"/>
        <v>2020</v>
      </c>
      <c r="BJ69" s="7">
        <f t="shared" si="73"/>
        <v>1454</v>
      </c>
      <c r="BK69" s="7">
        <f t="shared" si="73"/>
        <v>2023</v>
      </c>
      <c r="BL69" s="7">
        <f t="shared" si="73"/>
        <v>936</v>
      </c>
    </row>
    <row r="70" ht="13.5" customHeight="1">
      <c r="A70" s="87">
        <v>44626.0</v>
      </c>
      <c r="B70" s="84" t="s">
        <v>71</v>
      </c>
      <c r="C70" s="38"/>
      <c r="D70" s="39" t="s">
        <v>50</v>
      </c>
      <c r="E70" s="40">
        <f t="shared" si="2"/>
        <v>408</v>
      </c>
      <c r="F70" s="41">
        <v>1.0</v>
      </c>
      <c r="G70" s="41">
        <v>15.0</v>
      </c>
      <c r="H70" s="42">
        <f t="shared" si="3"/>
        <v>18</v>
      </c>
      <c r="I70" s="38"/>
      <c r="J70" s="43" t="s">
        <v>52</v>
      </c>
      <c r="K70" s="40">
        <f t="shared" si="4"/>
        <v>315</v>
      </c>
      <c r="L70" s="44">
        <v>1.0</v>
      </c>
      <c r="M70" s="44">
        <v>14.0</v>
      </c>
      <c r="N70" s="42">
        <f t="shared" si="5"/>
        <v>17</v>
      </c>
      <c r="O70" s="38"/>
      <c r="P70" s="49" t="s">
        <v>72</v>
      </c>
      <c r="Q70" s="38"/>
      <c r="R70" s="45">
        <f>MIN(Rules!$E$2,(MAX(H70/N70,N70/H70)))</f>
        <v>1.058823529</v>
      </c>
      <c r="S70" s="45">
        <f>VLOOKUP(B70,Rules!A:B,2,FALSE)</f>
        <v>40</v>
      </c>
      <c r="T70" s="38"/>
      <c r="U70" s="46">
        <f>1/(10^(-(E70+(IF(P70="Y",Rules!$I$2,0))-K70)/Rules!$E$12)+1)</f>
        <v>0.7538136381</v>
      </c>
      <c r="V70" s="47">
        <f t="shared" si="6"/>
        <v>10</v>
      </c>
      <c r="W70" s="47">
        <f t="shared" si="7"/>
        <v>-10</v>
      </c>
      <c r="X70" s="47"/>
      <c r="Y70" s="47"/>
      <c r="Z70" s="48"/>
      <c r="AA70" s="7">
        <f t="shared" ref="AA70:BL70" si="74">IF($D70=AA$1,$E70+$V70,(IF($J70=AA$1,$K70+$W70,AA69)))</f>
        <v>1483</v>
      </c>
      <c r="AB70" s="7">
        <f t="shared" si="74"/>
        <v>800</v>
      </c>
      <c r="AC70" s="7">
        <f t="shared" si="74"/>
        <v>1373</v>
      </c>
      <c r="AD70" s="7">
        <f t="shared" si="74"/>
        <v>65</v>
      </c>
      <c r="AE70" s="7">
        <f t="shared" si="74"/>
        <v>1959</v>
      </c>
      <c r="AF70" s="7">
        <f t="shared" si="74"/>
        <v>2090</v>
      </c>
      <c r="AG70" s="7">
        <f t="shared" si="74"/>
        <v>1165</v>
      </c>
      <c r="AH70" s="7">
        <f t="shared" si="74"/>
        <v>996</v>
      </c>
      <c r="AI70" s="7">
        <f t="shared" si="74"/>
        <v>1377</v>
      </c>
      <c r="AJ70" s="7">
        <f t="shared" si="74"/>
        <v>1784</v>
      </c>
      <c r="AK70" s="7">
        <f t="shared" si="74"/>
        <v>317</v>
      </c>
      <c r="AL70" s="7">
        <f t="shared" si="74"/>
        <v>717</v>
      </c>
      <c r="AM70" s="7">
        <f t="shared" si="74"/>
        <v>2061</v>
      </c>
      <c r="AN70" s="7">
        <f t="shared" si="74"/>
        <v>1434</v>
      </c>
      <c r="AO70" s="7">
        <f t="shared" si="74"/>
        <v>1160</v>
      </c>
      <c r="AP70" s="7">
        <f t="shared" si="74"/>
        <v>2073</v>
      </c>
      <c r="AQ70" s="7">
        <f t="shared" si="74"/>
        <v>367</v>
      </c>
      <c r="AR70" s="7">
        <f t="shared" si="74"/>
        <v>1548</v>
      </c>
      <c r="AS70" s="7">
        <f t="shared" si="74"/>
        <v>305</v>
      </c>
      <c r="AT70" s="7">
        <f t="shared" si="74"/>
        <v>2225</v>
      </c>
      <c r="AU70" s="7">
        <f t="shared" si="74"/>
        <v>922</v>
      </c>
      <c r="AV70" s="7">
        <f t="shared" si="74"/>
        <v>418</v>
      </c>
      <c r="AW70" s="7">
        <f t="shared" si="74"/>
        <v>368</v>
      </c>
      <c r="AX70" s="7">
        <f t="shared" si="74"/>
        <v>921</v>
      </c>
      <c r="AY70" s="7">
        <f t="shared" si="74"/>
        <v>1172</v>
      </c>
      <c r="AZ70" s="7">
        <f t="shared" si="74"/>
        <v>482</v>
      </c>
      <c r="BA70" s="7">
        <f t="shared" si="74"/>
        <v>0</v>
      </c>
      <c r="BB70" s="7">
        <f t="shared" si="74"/>
        <v>1504</v>
      </c>
      <c r="BC70" s="7">
        <f t="shared" si="74"/>
        <v>832</v>
      </c>
      <c r="BD70" s="7">
        <f t="shared" si="74"/>
        <v>880</v>
      </c>
      <c r="BE70" s="7">
        <f t="shared" si="74"/>
        <v>638</v>
      </c>
      <c r="BF70" s="7">
        <f t="shared" si="74"/>
        <v>2099</v>
      </c>
      <c r="BG70" s="7">
        <f t="shared" si="74"/>
        <v>843</v>
      </c>
      <c r="BH70" s="7">
        <f t="shared" si="74"/>
        <v>623</v>
      </c>
      <c r="BI70" s="7">
        <f t="shared" si="74"/>
        <v>2020</v>
      </c>
      <c r="BJ70" s="7">
        <f t="shared" si="74"/>
        <v>1454</v>
      </c>
      <c r="BK70" s="7">
        <f t="shared" si="74"/>
        <v>2023</v>
      </c>
      <c r="BL70" s="7">
        <f t="shared" si="74"/>
        <v>936</v>
      </c>
    </row>
    <row r="71" ht="13.5" customHeight="1">
      <c r="A71" s="87">
        <v>44639.0</v>
      </c>
      <c r="B71" s="84" t="s">
        <v>71</v>
      </c>
      <c r="C71" s="38"/>
      <c r="D71" s="39" t="s">
        <v>33</v>
      </c>
      <c r="E71" s="40">
        <f t="shared" si="2"/>
        <v>1377</v>
      </c>
      <c r="F71" s="41">
        <v>1.0</v>
      </c>
      <c r="G71" s="41">
        <v>19.0</v>
      </c>
      <c r="H71" s="42">
        <f t="shared" si="3"/>
        <v>22</v>
      </c>
      <c r="I71" s="38"/>
      <c r="J71" s="43" t="s">
        <v>34</v>
      </c>
      <c r="K71" s="40">
        <f t="shared" si="4"/>
        <v>1434</v>
      </c>
      <c r="L71" s="44">
        <v>0.0</v>
      </c>
      <c r="M71" s="44">
        <v>20.0</v>
      </c>
      <c r="N71" s="42">
        <f t="shared" si="5"/>
        <v>20</v>
      </c>
      <c r="O71" s="38"/>
      <c r="P71" s="45" t="s">
        <v>72</v>
      </c>
      <c r="Q71" s="38"/>
      <c r="R71" s="45">
        <f>MIN(Rules!$E$2,(MAX(H71/N71,N71/H71)))</f>
        <v>1.1</v>
      </c>
      <c r="S71" s="45">
        <f>VLOOKUP(B71,Rules!A:B,2,FALSE)</f>
        <v>40</v>
      </c>
      <c r="T71" s="38"/>
      <c r="U71" s="46">
        <f>1/(10^(-(E71+(IF(P71="Y",Rules!$I$2,0))-K71)/Rules!$E$12)+1)</f>
        <v>0.6054630712</v>
      </c>
      <c r="V71" s="47">
        <f t="shared" si="6"/>
        <v>17</v>
      </c>
      <c r="W71" s="47">
        <f t="shared" si="7"/>
        <v>-17</v>
      </c>
      <c r="X71" s="47"/>
      <c r="Y71" s="47"/>
      <c r="Z71" s="48"/>
      <c r="AA71" s="7">
        <f t="shared" ref="AA71:BL71" si="75">IF($D71=AA$1,$E71+$V71,(IF($J71=AA$1,$K71+$W71,AA70)))</f>
        <v>1483</v>
      </c>
      <c r="AB71" s="7">
        <f t="shared" si="75"/>
        <v>800</v>
      </c>
      <c r="AC71" s="7">
        <f t="shared" si="75"/>
        <v>1373</v>
      </c>
      <c r="AD71" s="7">
        <f t="shared" si="75"/>
        <v>65</v>
      </c>
      <c r="AE71" s="7">
        <f t="shared" si="75"/>
        <v>1959</v>
      </c>
      <c r="AF71" s="7">
        <f t="shared" si="75"/>
        <v>2090</v>
      </c>
      <c r="AG71" s="7">
        <f t="shared" si="75"/>
        <v>1165</v>
      </c>
      <c r="AH71" s="7">
        <f t="shared" si="75"/>
        <v>996</v>
      </c>
      <c r="AI71" s="7">
        <f t="shared" si="75"/>
        <v>1394</v>
      </c>
      <c r="AJ71" s="7">
        <f t="shared" si="75"/>
        <v>1784</v>
      </c>
      <c r="AK71" s="7">
        <f t="shared" si="75"/>
        <v>317</v>
      </c>
      <c r="AL71" s="7">
        <f t="shared" si="75"/>
        <v>717</v>
      </c>
      <c r="AM71" s="7">
        <f t="shared" si="75"/>
        <v>2061</v>
      </c>
      <c r="AN71" s="7">
        <f t="shared" si="75"/>
        <v>1417</v>
      </c>
      <c r="AO71" s="7">
        <f t="shared" si="75"/>
        <v>1160</v>
      </c>
      <c r="AP71" s="7">
        <f t="shared" si="75"/>
        <v>2073</v>
      </c>
      <c r="AQ71" s="7">
        <f t="shared" si="75"/>
        <v>367</v>
      </c>
      <c r="AR71" s="7">
        <f t="shared" si="75"/>
        <v>1548</v>
      </c>
      <c r="AS71" s="7">
        <f t="shared" si="75"/>
        <v>305</v>
      </c>
      <c r="AT71" s="7">
        <f t="shared" si="75"/>
        <v>2225</v>
      </c>
      <c r="AU71" s="7">
        <f t="shared" si="75"/>
        <v>922</v>
      </c>
      <c r="AV71" s="7">
        <f t="shared" si="75"/>
        <v>418</v>
      </c>
      <c r="AW71" s="7">
        <f t="shared" si="75"/>
        <v>368</v>
      </c>
      <c r="AX71" s="7">
        <f t="shared" si="75"/>
        <v>921</v>
      </c>
      <c r="AY71" s="7">
        <f t="shared" si="75"/>
        <v>1172</v>
      </c>
      <c r="AZ71" s="7">
        <f t="shared" si="75"/>
        <v>482</v>
      </c>
      <c r="BA71" s="7">
        <f t="shared" si="75"/>
        <v>0</v>
      </c>
      <c r="BB71" s="7">
        <f t="shared" si="75"/>
        <v>1504</v>
      </c>
      <c r="BC71" s="7">
        <f t="shared" si="75"/>
        <v>832</v>
      </c>
      <c r="BD71" s="7">
        <f t="shared" si="75"/>
        <v>880</v>
      </c>
      <c r="BE71" s="7">
        <f t="shared" si="75"/>
        <v>638</v>
      </c>
      <c r="BF71" s="7">
        <f t="shared" si="75"/>
        <v>2099</v>
      </c>
      <c r="BG71" s="7">
        <f t="shared" si="75"/>
        <v>843</v>
      </c>
      <c r="BH71" s="7">
        <f t="shared" si="75"/>
        <v>623</v>
      </c>
      <c r="BI71" s="7">
        <f t="shared" si="75"/>
        <v>2020</v>
      </c>
      <c r="BJ71" s="7">
        <f t="shared" si="75"/>
        <v>1454</v>
      </c>
      <c r="BK71" s="7">
        <f t="shared" si="75"/>
        <v>2023</v>
      </c>
      <c r="BL71" s="7">
        <f t="shared" si="75"/>
        <v>936</v>
      </c>
    </row>
    <row r="72" ht="13.5" customHeight="1">
      <c r="A72" s="87">
        <v>44639.0</v>
      </c>
      <c r="B72" s="84" t="s">
        <v>71</v>
      </c>
      <c r="C72" s="38"/>
      <c r="D72" s="39" t="s">
        <v>49</v>
      </c>
      <c r="E72" s="40">
        <f t="shared" si="2"/>
        <v>65</v>
      </c>
      <c r="F72" s="41">
        <v>0.0</v>
      </c>
      <c r="G72" s="41">
        <v>9.0</v>
      </c>
      <c r="H72" s="42">
        <f t="shared" si="3"/>
        <v>9</v>
      </c>
      <c r="I72" s="38"/>
      <c r="J72" s="43" t="s">
        <v>50</v>
      </c>
      <c r="K72" s="40">
        <f t="shared" si="4"/>
        <v>418</v>
      </c>
      <c r="L72" s="44">
        <v>2.0</v>
      </c>
      <c r="M72" s="44">
        <v>14.0</v>
      </c>
      <c r="N72" s="42">
        <f t="shared" si="5"/>
        <v>20</v>
      </c>
      <c r="O72" s="38"/>
      <c r="P72" s="45" t="s">
        <v>72</v>
      </c>
      <c r="Q72" s="38"/>
      <c r="R72" s="45">
        <f>MIN(Rules!$E$2,(MAX(H72/N72,N72/H72)))</f>
        <v>2</v>
      </c>
      <c r="S72" s="45">
        <f>VLOOKUP(B72,Rules!A:B,2,FALSE)</f>
        <v>40</v>
      </c>
      <c r="T72" s="38"/>
      <c r="U72" s="46">
        <f>1/(10^(-(E72+(IF(P72="Y",Rules!$I$2,0))-K72)/Rules!$E$12)+1)</f>
        <v>0.281941883</v>
      </c>
      <c r="V72" s="47">
        <f t="shared" si="6"/>
        <v>-23</v>
      </c>
      <c r="W72" s="47">
        <f t="shared" si="7"/>
        <v>23</v>
      </c>
      <c r="X72" s="47"/>
      <c r="Y72" s="47"/>
      <c r="Z72" s="48"/>
      <c r="AA72" s="7">
        <f t="shared" ref="AA72:BL72" si="76">IF($D72=AA$1,$E72+$V72,(IF($J72=AA$1,$K72+$W72,AA71)))</f>
        <v>1483</v>
      </c>
      <c r="AB72" s="7">
        <f t="shared" si="76"/>
        <v>800</v>
      </c>
      <c r="AC72" s="7">
        <f t="shared" si="76"/>
        <v>1373</v>
      </c>
      <c r="AD72" s="7">
        <f t="shared" si="76"/>
        <v>42</v>
      </c>
      <c r="AE72" s="7">
        <f t="shared" si="76"/>
        <v>1959</v>
      </c>
      <c r="AF72" s="7">
        <f t="shared" si="76"/>
        <v>2090</v>
      </c>
      <c r="AG72" s="7">
        <f t="shared" si="76"/>
        <v>1165</v>
      </c>
      <c r="AH72" s="7">
        <f t="shared" si="76"/>
        <v>996</v>
      </c>
      <c r="AI72" s="7">
        <f t="shared" si="76"/>
        <v>1394</v>
      </c>
      <c r="AJ72" s="7">
        <f t="shared" si="76"/>
        <v>1784</v>
      </c>
      <c r="AK72" s="7">
        <f t="shared" si="76"/>
        <v>317</v>
      </c>
      <c r="AL72" s="7">
        <f t="shared" si="76"/>
        <v>717</v>
      </c>
      <c r="AM72" s="7">
        <f t="shared" si="76"/>
        <v>2061</v>
      </c>
      <c r="AN72" s="7">
        <f t="shared" si="76"/>
        <v>1417</v>
      </c>
      <c r="AO72" s="7">
        <f t="shared" si="76"/>
        <v>1160</v>
      </c>
      <c r="AP72" s="7">
        <f t="shared" si="76"/>
        <v>2073</v>
      </c>
      <c r="AQ72" s="7">
        <f t="shared" si="76"/>
        <v>367</v>
      </c>
      <c r="AR72" s="7">
        <f t="shared" si="76"/>
        <v>1548</v>
      </c>
      <c r="AS72" s="7">
        <f t="shared" si="76"/>
        <v>305</v>
      </c>
      <c r="AT72" s="7">
        <f t="shared" si="76"/>
        <v>2225</v>
      </c>
      <c r="AU72" s="7">
        <f t="shared" si="76"/>
        <v>922</v>
      </c>
      <c r="AV72" s="7">
        <f t="shared" si="76"/>
        <v>441</v>
      </c>
      <c r="AW72" s="7">
        <f t="shared" si="76"/>
        <v>368</v>
      </c>
      <c r="AX72" s="7">
        <f t="shared" si="76"/>
        <v>921</v>
      </c>
      <c r="AY72" s="7">
        <f t="shared" si="76"/>
        <v>1172</v>
      </c>
      <c r="AZ72" s="7">
        <f t="shared" si="76"/>
        <v>482</v>
      </c>
      <c r="BA72" s="7">
        <f t="shared" si="76"/>
        <v>0</v>
      </c>
      <c r="BB72" s="7">
        <f t="shared" si="76"/>
        <v>1504</v>
      </c>
      <c r="BC72" s="7">
        <f t="shared" si="76"/>
        <v>832</v>
      </c>
      <c r="BD72" s="7">
        <f t="shared" si="76"/>
        <v>880</v>
      </c>
      <c r="BE72" s="7">
        <f t="shared" si="76"/>
        <v>638</v>
      </c>
      <c r="BF72" s="7">
        <f t="shared" si="76"/>
        <v>2099</v>
      </c>
      <c r="BG72" s="7">
        <f t="shared" si="76"/>
        <v>843</v>
      </c>
      <c r="BH72" s="7">
        <f t="shared" si="76"/>
        <v>623</v>
      </c>
      <c r="BI72" s="7">
        <f t="shared" si="76"/>
        <v>2020</v>
      </c>
      <c r="BJ72" s="7">
        <f t="shared" si="76"/>
        <v>1454</v>
      </c>
      <c r="BK72" s="7">
        <f t="shared" si="76"/>
        <v>2023</v>
      </c>
      <c r="BL72" s="7">
        <f t="shared" si="76"/>
        <v>936</v>
      </c>
    </row>
    <row r="73" ht="13.5" customHeight="1">
      <c r="A73" s="87">
        <v>44640.0</v>
      </c>
      <c r="B73" s="84" t="s">
        <v>71</v>
      </c>
      <c r="C73" s="38"/>
      <c r="D73" s="39" t="s">
        <v>23</v>
      </c>
      <c r="E73" s="40">
        <f t="shared" si="2"/>
        <v>2061</v>
      </c>
      <c r="F73" s="41">
        <v>0.0</v>
      </c>
      <c r="G73" s="41">
        <v>25.0</v>
      </c>
      <c r="H73" s="42">
        <f t="shared" si="3"/>
        <v>25</v>
      </c>
      <c r="I73" s="38"/>
      <c r="J73" s="43" t="s">
        <v>21</v>
      </c>
      <c r="K73" s="40">
        <f t="shared" si="4"/>
        <v>1959</v>
      </c>
      <c r="L73" s="44">
        <v>1.0</v>
      </c>
      <c r="M73" s="44">
        <v>20.0</v>
      </c>
      <c r="N73" s="42">
        <f t="shared" si="5"/>
        <v>23</v>
      </c>
      <c r="O73" s="38"/>
      <c r="P73" s="45" t="s">
        <v>72</v>
      </c>
      <c r="Q73" s="38"/>
      <c r="R73" s="45">
        <f>MIN(Rules!$E$2,(MAX(H73/N73,N73/H73)))</f>
        <v>1.086956522</v>
      </c>
      <c r="S73" s="45">
        <f>VLOOKUP(B73,Rules!A:B,2,FALSE)</f>
        <v>40</v>
      </c>
      <c r="T73" s="38"/>
      <c r="U73" s="46">
        <f>1/(10^(-(E73+(IF(P73="Y",Rules!$I$2,0))-K73)/Rules!$E$12)+1)</f>
        <v>0.76142408</v>
      </c>
      <c r="V73" s="47">
        <f t="shared" si="6"/>
        <v>10</v>
      </c>
      <c r="W73" s="47">
        <f t="shared" si="7"/>
        <v>-10</v>
      </c>
      <c r="X73" s="47"/>
      <c r="Y73" s="47"/>
      <c r="Z73" s="48"/>
      <c r="AA73" s="7">
        <f t="shared" ref="AA73:BL73" si="77">IF($D73=AA$1,$E73+$V73,(IF($J73=AA$1,$K73+$W73,AA72)))</f>
        <v>1483</v>
      </c>
      <c r="AB73" s="7">
        <f t="shared" si="77"/>
        <v>800</v>
      </c>
      <c r="AC73" s="7">
        <f t="shared" si="77"/>
        <v>1373</v>
      </c>
      <c r="AD73" s="7">
        <f t="shared" si="77"/>
        <v>42</v>
      </c>
      <c r="AE73" s="7">
        <f t="shared" si="77"/>
        <v>1949</v>
      </c>
      <c r="AF73" s="7">
        <f t="shared" si="77"/>
        <v>2090</v>
      </c>
      <c r="AG73" s="7">
        <f t="shared" si="77"/>
        <v>1165</v>
      </c>
      <c r="AH73" s="7">
        <f t="shared" si="77"/>
        <v>996</v>
      </c>
      <c r="AI73" s="7">
        <f t="shared" si="77"/>
        <v>1394</v>
      </c>
      <c r="AJ73" s="7">
        <f t="shared" si="77"/>
        <v>1784</v>
      </c>
      <c r="AK73" s="7">
        <f t="shared" si="77"/>
        <v>317</v>
      </c>
      <c r="AL73" s="7">
        <f t="shared" si="77"/>
        <v>717</v>
      </c>
      <c r="AM73" s="7">
        <f t="shared" si="77"/>
        <v>2071</v>
      </c>
      <c r="AN73" s="7">
        <f t="shared" si="77"/>
        <v>1417</v>
      </c>
      <c r="AO73" s="7">
        <f t="shared" si="77"/>
        <v>1160</v>
      </c>
      <c r="AP73" s="7">
        <f t="shared" si="77"/>
        <v>2073</v>
      </c>
      <c r="AQ73" s="7">
        <f t="shared" si="77"/>
        <v>367</v>
      </c>
      <c r="AR73" s="7">
        <f t="shared" si="77"/>
        <v>1548</v>
      </c>
      <c r="AS73" s="7">
        <f t="shared" si="77"/>
        <v>305</v>
      </c>
      <c r="AT73" s="7">
        <f t="shared" si="77"/>
        <v>2225</v>
      </c>
      <c r="AU73" s="7">
        <f t="shared" si="77"/>
        <v>922</v>
      </c>
      <c r="AV73" s="7">
        <f t="shared" si="77"/>
        <v>441</v>
      </c>
      <c r="AW73" s="7">
        <f t="shared" si="77"/>
        <v>368</v>
      </c>
      <c r="AX73" s="7">
        <f t="shared" si="77"/>
        <v>921</v>
      </c>
      <c r="AY73" s="7">
        <f t="shared" si="77"/>
        <v>1172</v>
      </c>
      <c r="AZ73" s="7">
        <f t="shared" si="77"/>
        <v>482</v>
      </c>
      <c r="BA73" s="7">
        <f t="shared" si="77"/>
        <v>0</v>
      </c>
      <c r="BB73" s="7">
        <f t="shared" si="77"/>
        <v>1504</v>
      </c>
      <c r="BC73" s="7">
        <f t="shared" si="77"/>
        <v>832</v>
      </c>
      <c r="BD73" s="7">
        <f t="shared" si="77"/>
        <v>880</v>
      </c>
      <c r="BE73" s="7">
        <f t="shared" si="77"/>
        <v>638</v>
      </c>
      <c r="BF73" s="7">
        <f t="shared" si="77"/>
        <v>2099</v>
      </c>
      <c r="BG73" s="7">
        <f t="shared" si="77"/>
        <v>843</v>
      </c>
      <c r="BH73" s="7">
        <f t="shared" si="77"/>
        <v>623</v>
      </c>
      <c r="BI73" s="7">
        <f t="shared" si="77"/>
        <v>2020</v>
      </c>
      <c r="BJ73" s="7">
        <f t="shared" si="77"/>
        <v>1454</v>
      </c>
      <c r="BK73" s="7">
        <f t="shared" si="77"/>
        <v>2023</v>
      </c>
      <c r="BL73" s="7">
        <f t="shared" si="77"/>
        <v>936</v>
      </c>
    </row>
    <row r="74" ht="13.5" customHeight="1">
      <c r="A74" s="87">
        <v>44640.0</v>
      </c>
      <c r="B74" s="84" t="s">
        <v>71</v>
      </c>
      <c r="C74" s="38"/>
      <c r="D74" s="39" t="s">
        <v>20</v>
      </c>
      <c r="E74" s="40">
        <f t="shared" si="2"/>
        <v>2225</v>
      </c>
      <c r="F74" s="41">
        <v>4.0</v>
      </c>
      <c r="G74" s="41">
        <v>29.0</v>
      </c>
      <c r="H74" s="42">
        <f t="shared" si="3"/>
        <v>41</v>
      </c>
      <c r="I74" s="38"/>
      <c r="J74" s="43" t="s">
        <v>27</v>
      </c>
      <c r="K74" s="40">
        <f t="shared" si="4"/>
        <v>1504</v>
      </c>
      <c r="L74" s="44">
        <v>0.0</v>
      </c>
      <c r="M74" s="44">
        <v>17.0</v>
      </c>
      <c r="N74" s="42">
        <f t="shared" si="5"/>
        <v>17</v>
      </c>
      <c r="O74" s="38"/>
      <c r="P74" s="45" t="s">
        <v>72</v>
      </c>
      <c r="Q74" s="38"/>
      <c r="R74" s="45">
        <f>MIN(Rules!$E$2,(MAX(H74/N74,N74/H74)))</f>
        <v>2</v>
      </c>
      <c r="S74" s="45">
        <f>VLOOKUP(B74,Rules!A:B,2,FALSE)</f>
        <v>40</v>
      </c>
      <c r="T74" s="38"/>
      <c r="U74" s="46">
        <f>1/(10^(-(E74+(IF(P74="Y",Rules!$I$2,0))-K74)/Rules!$E$12)+1)</f>
        <v>0.9822088572</v>
      </c>
      <c r="V74" s="47">
        <f t="shared" si="6"/>
        <v>1</v>
      </c>
      <c r="W74" s="47">
        <f t="shared" si="7"/>
        <v>-1</v>
      </c>
      <c r="X74" s="47"/>
      <c r="Y74" s="47"/>
      <c r="Z74" s="48"/>
      <c r="AA74" s="7">
        <f t="shared" ref="AA74:BL74" si="78">IF($D74=AA$1,$E74+$V74,(IF($J74=AA$1,$K74+$W74,AA73)))</f>
        <v>1483</v>
      </c>
      <c r="AB74" s="7">
        <f t="shared" si="78"/>
        <v>800</v>
      </c>
      <c r="AC74" s="7">
        <f t="shared" si="78"/>
        <v>1373</v>
      </c>
      <c r="AD74" s="7">
        <f t="shared" si="78"/>
        <v>42</v>
      </c>
      <c r="AE74" s="7">
        <f t="shared" si="78"/>
        <v>1949</v>
      </c>
      <c r="AF74" s="7">
        <f t="shared" si="78"/>
        <v>2090</v>
      </c>
      <c r="AG74" s="7">
        <f t="shared" si="78"/>
        <v>1165</v>
      </c>
      <c r="AH74" s="7">
        <f t="shared" si="78"/>
        <v>996</v>
      </c>
      <c r="AI74" s="7">
        <f t="shared" si="78"/>
        <v>1394</v>
      </c>
      <c r="AJ74" s="7">
        <f t="shared" si="78"/>
        <v>1784</v>
      </c>
      <c r="AK74" s="7">
        <f t="shared" si="78"/>
        <v>317</v>
      </c>
      <c r="AL74" s="7">
        <f t="shared" si="78"/>
        <v>717</v>
      </c>
      <c r="AM74" s="7">
        <f t="shared" si="78"/>
        <v>2071</v>
      </c>
      <c r="AN74" s="7">
        <f t="shared" si="78"/>
        <v>1417</v>
      </c>
      <c r="AO74" s="7">
        <f t="shared" si="78"/>
        <v>1160</v>
      </c>
      <c r="AP74" s="7">
        <f t="shared" si="78"/>
        <v>2073</v>
      </c>
      <c r="AQ74" s="7">
        <f t="shared" si="78"/>
        <v>367</v>
      </c>
      <c r="AR74" s="7">
        <f t="shared" si="78"/>
        <v>1548</v>
      </c>
      <c r="AS74" s="7">
        <f t="shared" si="78"/>
        <v>305</v>
      </c>
      <c r="AT74" s="7">
        <f t="shared" si="78"/>
        <v>2226</v>
      </c>
      <c r="AU74" s="7">
        <f t="shared" si="78"/>
        <v>922</v>
      </c>
      <c r="AV74" s="7">
        <f t="shared" si="78"/>
        <v>441</v>
      </c>
      <c r="AW74" s="7">
        <f t="shared" si="78"/>
        <v>368</v>
      </c>
      <c r="AX74" s="7">
        <f t="shared" si="78"/>
        <v>921</v>
      </c>
      <c r="AY74" s="7">
        <f t="shared" si="78"/>
        <v>1172</v>
      </c>
      <c r="AZ74" s="7">
        <f t="shared" si="78"/>
        <v>482</v>
      </c>
      <c r="BA74" s="7">
        <f t="shared" si="78"/>
        <v>0</v>
      </c>
      <c r="BB74" s="7">
        <f t="shared" si="78"/>
        <v>1503</v>
      </c>
      <c r="BC74" s="7">
        <f t="shared" si="78"/>
        <v>832</v>
      </c>
      <c r="BD74" s="7">
        <f t="shared" si="78"/>
        <v>880</v>
      </c>
      <c r="BE74" s="7">
        <f t="shared" si="78"/>
        <v>638</v>
      </c>
      <c r="BF74" s="7">
        <f t="shared" si="78"/>
        <v>2099</v>
      </c>
      <c r="BG74" s="7">
        <f t="shared" si="78"/>
        <v>843</v>
      </c>
      <c r="BH74" s="7">
        <f t="shared" si="78"/>
        <v>623</v>
      </c>
      <c r="BI74" s="7">
        <f t="shared" si="78"/>
        <v>2020</v>
      </c>
      <c r="BJ74" s="7">
        <f t="shared" si="78"/>
        <v>1454</v>
      </c>
      <c r="BK74" s="7">
        <f t="shared" si="78"/>
        <v>2023</v>
      </c>
      <c r="BL74" s="7">
        <f t="shared" si="78"/>
        <v>936</v>
      </c>
    </row>
    <row r="75" ht="13.5" customHeight="1">
      <c r="A75" s="87">
        <v>44640.0</v>
      </c>
      <c r="B75" s="84" t="s">
        <v>71</v>
      </c>
      <c r="C75" s="38"/>
      <c r="D75" s="39" t="s">
        <v>24</v>
      </c>
      <c r="E75" s="40">
        <f t="shared" si="2"/>
        <v>2023</v>
      </c>
      <c r="F75" s="41">
        <v>1.0</v>
      </c>
      <c r="G75" s="41">
        <v>22.0</v>
      </c>
      <c r="H75" s="42">
        <f t="shared" si="3"/>
        <v>25</v>
      </c>
      <c r="I75" s="38"/>
      <c r="J75" s="43" t="s">
        <v>19</v>
      </c>
      <c r="K75" s="40">
        <f t="shared" si="4"/>
        <v>2090</v>
      </c>
      <c r="L75" s="44">
        <v>1.0</v>
      </c>
      <c r="M75" s="44">
        <v>17.0</v>
      </c>
      <c r="N75" s="42">
        <f t="shared" si="5"/>
        <v>20</v>
      </c>
      <c r="O75" s="38"/>
      <c r="P75" s="45" t="s">
        <v>72</v>
      </c>
      <c r="Q75" s="38"/>
      <c r="R75" s="45">
        <f>MIN(Rules!$E$2,(MAX(H75/N75,N75/H75)))</f>
        <v>1.25</v>
      </c>
      <c r="S75" s="45">
        <f>VLOOKUP(B75,Rules!A:B,2,FALSE)</f>
        <v>40</v>
      </c>
      <c r="T75" s="38"/>
      <c r="U75" s="46">
        <f>1/(10^(-(E75+(IF(P75="Y",Rules!$I$2,0))-K75)/Rules!$E$12)+1)</f>
        <v>0.5944106282</v>
      </c>
      <c r="V75" s="47">
        <f t="shared" si="6"/>
        <v>20</v>
      </c>
      <c r="W75" s="47">
        <f t="shared" si="7"/>
        <v>-20</v>
      </c>
      <c r="X75" s="47"/>
      <c r="Y75" s="47"/>
      <c r="Z75" s="48"/>
      <c r="AA75" s="7">
        <f t="shared" ref="AA75:BL75" si="79">IF($D75=AA$1,$E75+$V75,(IF($J75=AA$1,$K75+$W75,AA74)))</f>
        <v>1483</v>
      </c>
      <c r="AB75" s="7">
        <f t="shared" si="79"/>
        <v>800</v>
      </c>
      <c r="AC75" s="7">
        <f t="shared" si="79"/>
        <v>1373</v>
      </c>
      <c r="AD75" s="7">
        <f t="shared" si="79"/>
        <v>42</v>
      </c>
      <c r="AE75" s="7">
        <f t="shared" si="79"/>
        <v>1949</v>
      </c>
      <c r="AF75" s="7">
        <f t="shared" si="79"/>
        <v>2070</v>
      </c>
      <c r="AG75" s="7">
        <f t="shared" si="79"/>
        <v>1165</v>
      </c>
      <c r="AH75" s="7">
        <f t="shared" si="79"/>
        <v>996</v>
      </c>
      <c r="AI75" s="7">
        <f t="shared" si="79"/>
        <v>1394</v>
      </c>
      <c r="AJ75" s="7">
        <f t="shared" si="79"/>
        <v>1784</v>
      </c>
      <c r="AK75" s="7">
        <f t="shared" si="79"/>
        <v>317</v>
      </c>
      <c r="AL75" s="7">
        <f t="shared" si="79"/>
        <v>717</v>
      </c>
      <c r="AM75" s="7">
        <f t="shared" si="79"/>
        <v>2071</v>
      </c>
      <c r="AN75" s="7">
        <f t="shared" si="79"/>
        <v>1417</v>
      </c>
      <c r="AO75" s="7">
        <f t="shared" si="79"/>
        <v>1160</v>
      </c>
      <c r="AP75" s="7">
        <f t="shared" si="79"/>
        <v>2073</v>
      </c>
      <c r="AQ75" s="7">
        <f t="shared" si="79"/>
        <v>367</v>
      </c>
      <c r="AR75" s="7">
        <f t="shared" si="79"/>
        <v>1548</v>
      </c>
      <c r="AS75" s="7">
        <f t="shared" si="79"/>
        <v>305</v>
      </c>
      <c r="AT75" s="7">
        <f t="shared" si="79"/>
        <v>2226</v>
      </c>
      <c r="AU75" s="7">
        <f t="shared" si="79"/>
        <v>922</v>
      </c>
      <c r="AV75" s="7">
        <f t="shared" si="79"/>
        <v>441</v>
      </c>
      <c r="AW75" s="7">
        <f t="shared" si="79"/>
        <v>368</v>
      </c>
      <c r="AX75" s="7">
        <f t="shared" si="79"/>
        <v>921</v>
      </c>
      <c r="AY75" s="7">
        <f t="shared" si="79"/>
        <v>1172</v>
      </c>
      <c r="AZ75" s="7">
        <f t="shared" si="79"/>
        <v>482</v>
      </c>
      <c r="BA75" s="7">
        <f t="shared" si="79"/>
        <v>0</v>
      </c>
      <c r="BB75" s="7">
        <f t="shared" si="79"/>
        <v>1503</v>
      </c>
      <c r="BC75" s="7">
        <f t="shared" si="79"/>
        <v>832</v>
      </c>
      <c r="BD75" s="7">
        <f t="shared" si="79"/>
        <v>880</v>
      </c>
      <c r="BE75" s="7">
        <f t="shared" si="79"/>
        <v>638</v>
      </c>
      <c r="BF75" s="7">
        <f t="shared" si="79"/>
        <v>2099</v>
      </c>
      <c r="BG75" s="7">
        <f t="shared" si="79"/>
        <v>843</v>
      </c>
      <c r="BH75" s="7">
        <f t="shared" si="79"/>
        <v>623</v>
      </c>
      <c r="BI75" s="7">
        <f t="shared" si="79"/>
        <v>2020</v>
      </c>
      <c r="BJ75" s="7">
        <f t="shared" si="79"/>
        <v>1454</v>
      </c>
      <c r="BK75" s="7">
        <f t="shared" si="79"/>
        <v>2043</v>
      </c>
      <c r="BL75" s="7">
        <f t="shared" si="79"/>
        <v>936</v>
      </c>
    </row>
    <row r="76" ht="13.5" customHeight="1">
      <c r="A76" s="87">
        <v>44640.0</v>
      </c>
      <c r="B76" s="84" t="s">
        <v>71</v>
      </c>
      <c r="C76" s="38"/>
      <c r="D76" s="39" t="s">
        <v>22</v>
      </c>
      <c r="E76" s="40">
        <f t="shared" si="2"/>
        <v>2073</v>
      </c>
      <c r="F76" s="41">
        <v>2.0</v>
      </c>
      <c r="G76" s="41">
        <v>21.0</v>
      </c>
      <c r="H76" s="42">
        <f t="shared" si="3"/>
        <v>27</v>
      </c>
      <c r="I76" s="38"/>
      <c r="J76" s="43" t="s">
        <v>25</v>
      </c>
      <c r="K76" s="40">
        <f t="shared" si="4"/>
        <v>2020</v>
      </c>
      <c r="L76" s="44">
        <v>0.0</v>
      </c>
      <c r="M76" s="44">
        <v>21.0</v>
      </c>
      <c r="N76" s="42">
        <f t="shared" si="5"/>
        <v>21</v>
      </c>
      <c r="O76" s="38"/>
      <c r="P76" s="45" t="s">
        <v>72</v>
      </c>
      <c r="Q76" s="38"/>
      <c r="R76" s="45">
        <f>MIN(Rules!$E$2,(MAX(H76/N76,N76/H76)))</f>
        <v>1.285714286</v>
      </c>
      <c r="S76" s="45">
        <f>VLOOKUP(B76,Rules!A:B,2,FALSE)</f>
        <v>40</v>
      </c>
      <c r="T76" s="38"/>
      <c r="U76" s="46">
        <f>1/(10^(-(E76+(IF(P76="Y",Rules!$I$2,0))-K76)/Rules!$E$12)+1)</f>
        <v>0.718058117</v>
      </c>
      <c r="V76" s="47">
        <f t="shared" si="6"/>
        <v>14</v>
      </c>
      <c r="W76" s="47">
        <f t="shared" si="7"/>
        <v>-14</v>
      </c>
      <c r="X76" s="47"/>
      <c r="Y76" s="47"/>
      <c r="Z76" s="48"/>
      <c r="AA76" s="7">
        <f t="shared" ref="AA76:BL76" si="80">IF($D76=AA$1,$E76+$V76,(IF($J76=AA$1,$K76+$W76,AA75)))</f>
        <v>1483</v>
      </c>
      <c r="AB76" s="7">
        <f t="shared" si="80"/>
        <v>800</v>
      </c>
      <c r="AC76" s="7">
        <f t="shared" si="80"/>
        <v>1373</v>
      </c>
      <c r="AD76" s="7">
        <f t="shared" si="80"/>
        <v>42</v>
      </c>
      <c r="AE76" s="7">
        <f t="shared" si="80"/>
        <v>1949</v>
      </c>
      <c r="AF76" s="7">
        <f t="shared" si="80"/>
        <v>2070</v>
      </c>
      <c r="AG76" s="7">
        <f t="shared" si="80"/>
        <v>1165</v>
      </c>
      <c r="AH76" s="7">
        <f t="shared" si="80"/>
        <v>996</v>
      </c>
      <c r="AI76" s="7">
        <f t="shared" si="80"/>
        <v>1394</v>
      </c>
      <c r="AJ76" s="7">
        <f t="shared" si="80"/>
        <v>1784</v>
      </c>
      <c r="AK76" s="7">
        <f t="shared" si="80"/>
        <v>317</v>
      </c>
      <c r="AL76" s="7">
        <f t="shared" si="80"/>
        <v>717</v>
      </c>
      <c r="AM76" s="7">
        <f t="shared" si="80"/>
        <v>2071</v>
      </c>
      <c r="AN76" s="7">
        <f t="shared" si="80"/>
        <v>1417</v>
      </c>
      <c r="AO76" s="7">
        <f t="shared" si="80"/>
        <v>1160</v>
      </c>
      <c r="AP76" s="7">
        <f t="shared" si="80"/>
        <v>2087</v>
      </c>
      <c r="AQ76" s="7">
        <f t="shared" si="80"/>
        <v>367</v>
      </c>
      <c r="AR76" s="7">
        <f t="shared" si="80"/>
        <v>1548</v>
      </c>
      <c r="AS76" s="7">
        <f t="shared" si="80"/>
        <v>305</v>
      </c>
      <c r="AT76" s="7">
        <f t="shared" si="80"/>
        <v>2226</v>
      </c>
      <c r="AU76" s="7">
        <f t="shared" si="80"/>
        <v>922</v>
      </c>
      <c r="AV76" s="7">
        <f t="shared" si="80"/>
        <v>441</v>
      </c>
      <c r="AW76" s="7">
        <f t="shared" si="80"/>
        <v>368</v>
      </c>
      <c r="AX76" s="7">
        <f t="shared" si="80"/>
        <v>921</v>
      </c>
      <c r="AY76" s="7">
        <f t="shared" si="80"/>
        <v>1172</v>
      </c>
      <c r="AZ76" s="7">
        <f t="shared" si="80"/>
        <v>482</v>
      </c>
      <c r="BA76" s="7">
        <f t="shared" si="80"/>
        <v>0</v>
      </c>
      <c r="BB76" s="7">
        <f t="shared" si="80"/>
        <v>1503</v>
      </c>
      <c r="BC76" s="7">
        <f t="shared" si="80"/>
        <v>832</v>
      </c>
      <c r="BD76" s="7">
        <f t="shared" si="80"/>
        <v>880</v>
      </c>
      <c r="BE76" s="7">
        <f t="shared" si="80"/>
        <v>638</v>
      </c>
      <c r="BF76" s="7">
        <f t="shared" si="80"/>
        <v>2099</v>
      </c>
      <c r="BG76" s="7">
        <f t="shared" si="80"/>
        <v>843</v>
      </c>
      <c r="BH76" s="7">
        <f t="shared" si="80"/>
        <v>623</v>
      </c>
      <c r="BI76" s="7">
        <f t="shared" si="80"/>
        <v>2006</v>
      </c>
      <c r="BJ76" s="7">
        <f t="shared" si="80"/>
        <v>1454</v>
      </c>
      <c r="BK76" s="7">
        <f t="shared" si="80"/>
        <v>2043</v>
      </c>
      <c r="BL76" s="7">
        <f t="shared" si="80"/>
        <v>936</v>
      </c>
    </row>
    <row r="77" ht="13.5" customHeight="1">
      <c r="A77" s="87">
        <v>44640.0</v>
      </c>
      <c r="B77" s="84" t="s">
        <v>71</v>
      </c>
      <c r="C77" s="38"/>
      <c r="D77" s="39" t="s">
        <v>31</v>
      </c>
      <c r="E77" s="40">
        <f t="shared" si="2"/>
        <v>1548</v>
      </c>
      <c r="F77" s="41">
        <v>1.0</v>
      </c>
      <c r="G77" s="41">
        <v>24.0</v>
      </c>
      <c r="H77" s="42">
        <f t="shared" si="3"/>
        <v>27</v>
      </c>
      <c r="I77" s="38"/>
      <c r="J77" s="43" t="s">
        <v>26</v>
      </c>
      <c r="K77" s="40">
        <f t="shared" si="4"/>
        <v>1784</v>
      </c>
      <c r="L77" s="44">
        <v>2.0</v>
      </c>
      <c r="M77" s="44">
        <v>31.0</v>
      </c>
      <c r="N77" s="42">
        <f t="shared" si="5"/>
        <v>37</v>
      </c>
      <c r="O77" s="38"/>
      <c r="P77" s="45" t="s">
        <v>72</v>
      </c>
      <c r="Q77" s="38"/>
      <c r="R77" s="45">
        <f>MIN(Rules!$E$2,(MAX(H77/N77,N77/H77)))</f>
        <v>1.37037037</v>
      </c>
      <c r="S77" s="45">
        <f>VLOOKUP(B77,Rules!A:B,2,FALSE)</f>
        <v>40</v>
      </c>
      <c r="T77" s="38"/>
      <c r="U77" s="46">
        <f>1/(10^(-(E77+(IF(P77="Y",Rules!$I$2,0))-K77)/Rules!$E$12)+1)</f>
        <v>0.4022630285</v>
      </c>
      <c r="V77" s="47">
        <f t="shared" si="6"/>
        <v>-22</v>
      </c>
      <c r="W77" s="47">
        <f t="shared" si="7"/>
        <v>22</v>
      </c>
      <c r="X77" s="47"/>
      <c r="Y77" s="47"/>
      <c r="Z77" s="48"/>
      <c r="AA77" s="7">
        <f t="shared" ref="AA77:BL77" si="81">IF($D77=AA$1,$E77+$V77,(IF($J77=AA$1,$K77+$W77,AA76)))</f>
        <v>1483</v>
      </c>
      <c r="AB77" s="7">
        <f t="shared" si="81"/>
        <v>800</v>
      </c>
      <c r="AC77" s="7">
        <f t="shared" si="81"/>
        <v>1373</v>
      </c>
      <c r="AD77" s="7">
        <f t="shared" si="81"/>
        <v>42</v>
      </c>
      <c r="AE77" s="7">
        <f t="shared" si="81"/>
        <v>1949</v>
      </c>
      <c r="AF77" s="7">
        <f t="shared" si="81"/>
        <v>2070</v>
      </c>
      <c r="AG77" s="7">
        <f t="shared" si="81"/>
        <v>1165</v>
      </c>
      <c r="AH77" s="7">
        <f t="shared" si="81"/>
        <v>996</v>
      </c>
      <c r="AI77" s="7">
        <f t="shared" si="81"/>
        <v>1394</v>
      </c>
      <c r="AJ77" s="7">
        <f t="shared" si="81"/>
        <v>1806</v>
      </c>
      <c r="AK77" s="7">
        <f t="shared" si="81"/>
        <v>317</v>
      </c>
      <c r="AL77" s="7">
        <f t="shared" si="81"/>
        <v>717</v>
      </c>
      <c r="AM77" s="7">
        <f t="shared" si="81"/>
        <v>2071</v>
      </c>
      <c r="AN77" s="7">
        <f t="shared" si="81"/>
        <v>1417</v>
      </c>
      <c r="AO77" s="7">
        <f t="shared" si="81"/>
        <v>1160</v>
      </c>
      <c r="AP77" s="7">
        <f t="shared" si="81"/>
        <v>2087</v>
      </c>
      <c r="AQ77" s="7">
        <f t="shared" si="81"/>
        <v>367</v>
      </c>
      <c r="AR77" s="7">
        <f t="shared" si="81"/>
        <v>1526</v>
      </c>
      <c r="AS77" s="7">
        <f t="shared" si="81"/>
        <v>305</v>
      </c>
      <c r="AT77" s="7">
        <f t="shared" si="81"/>
        <v>2226</v>
      </c>
      <c r="AU77" s="7">
        <f t="shared" si="81"/>
        <v>922</v>
      </c>
      <c r="AV77" s="7">
        <f t="shared" si="81"/>
        <v>441</v>
      </c>
      <c r="AW77" s="7">
        <f t="shared" si="81"/>
        <v>368</v>
      </c>
      <c r="AX77" s="7">
        <f t="shared" si="81"/>
        <v>921</v>
      </c>
      <c r="AY77" s="7">
        <f t="shared" si="81"/>
        <v>1172</v>
      </c>
      <c r="AZ77" s="7">
        <f t="shared" si="81"/>
        <v>482</v>
      </c>
      <c r="BA77" s="7">
        <f t="shared" si="81"/>
        <v>0</v>
      </c>
      <c r="BB77" s="7">
        <f t="shared" si="81"/>
        <v>1503</v>
      </c>
      <c r="BC77" s="7">
        <f t="shared" si="81"/>
        <v>832</v>
      </c>
      <c r="BD77" s="7">
        <f t="shared" si="81"/>
        <v>880</v>
      </c>
      <c r="BE77" s="7">
        <f t="shared" si="81"/>
        <v>638</v>
      </c>
      <c r="BF77" s="7">
        <f t="shared" si="81"/>
        <v>2099</v>
      </c>
      <c r="BG77" s="7">
        <f t="shared" si="81"/>
        <v>843</v>
      </c>
      <c r="BH77" s="7">
        <f t="shared" si="81"/>
        <v>623</v>
      </c>
      <c r="BI77" s="7">
        <f t="shared" si="81"/>
        <v>2006</v>
      </c>
      <c r="BJ77" s="7">
        <f t="shared" si="81"/>
        <v>1454</v>
      </c>
      <c r="BK77" s="7">
        <f t="shared" si="81"/>
        <v>2043</v>
      </c>
      <c r="BL77" s="7">
        <f t="shared" si="81"/>
        <v>936</v>
      </c>
    </row>
    <row r="78" ht="13.5" customHeight="1">
      <c r="A78" s="87">
        <v>44640.0</v>
      </c>
      <c r="B78" s="84" t="s">
        <v>71</v>
      </c>
      <c r="C78" s="38"/>
      <c r="D78" s="39" t="s">
        <v>18</v>
      </c>
      <c r="E78" s="40">
        <f t="shared" si="2"/>
        <v>2099</v>
      </c>
      <c r="F78" s="41">
        <v>7.0</v>
      </c>
      <c r="G78" s="41">
        <v>28.0</v>
      </c>
      <c r="H78" s="42">
        <f t="shared" si="3"/>
        <v>49</v>
      </c>
      <c r="I78" s="38"/>
      <c r="J78" s="43" t="s">
        <v>30</v>
      </c>
      <c r="K78" s="40">
        <f t="shared" si="4"/>
        <v>1483</v>
      </c>
      <c r="L78" s="44">
        <v>1.0</v>
      </c>
      <c r="M78" s="44">
        <v>17.0</v>
      </c>
      <c r="N78" s="42">
        <f t="shared" si="5"/>
        <v>20</v>
      </c>
      <c r="O78" s="38"/>
      <c r="P78" s="45" t="s">
        <v>72</v>
      </c>
      <c r="Q78" s="38"/>
      <c r="R78" s="45">
        <f>MIN(Rules!$E$2,(MAX(H78/N78,N78/H78)))</f>
        <v>2</v>
      </c>
      <c r="S78" s="45">
        <f>VLOOKUP(B78,Rules!A:B,2,FALSE)</f>
        <v>40</v>
      </c>
      <c r="T78" s="38"/>
      <c r="U78" s="46">
        <f>1/(10^(-(E78+(IF(P78="Y",Rules!$I$2,0))-K78)/Rules!$E$12)+1)</f>
        <v>0.9714618542</v>
      </c>
      <c r="V78" s="47">
        <f t="shared" si="6"/>
        <v>2</v>
      </c>
      <c r="W78" s="47">
        <f t="shared" si="7"/>
        <v>-2</v>
      </c>
      <c r="X78" s="47"/>
      <c r="Y78" s="47"/>
      <c r="Z78" s="48"/>
      <c r="AA78" s="7">
        <f t="shared" ref="AA78:BL78" si="82">IF($D78=AA$1,$E78+$V78,(IF($J78=AA$1,$K78+$W78,AA77)))</f>
        <v>1481</v>
      </c>
      <c r="AB78" s="7">
        <f t="shared" si="82"/>
        <v>800</v>
      </c>
      <c r="AC78" s="7">
        <f t="shared" si="82"/>
        <v>1373</v>
      </c>
      <c r="AD78" s="7">
        <f t="shared" si="82"/>
        <v>42</v>
      </c>
      <c r="AE78" s="7">
        <f t="shared" si="82"/>
        <v>1949</v>
      </c>
      <c r="AF78" s="7">
        <f t="shared" si="82"/>
        <v>2070</v>
      </c>
      <c r="AG78" s="7">
        <f t="shared" si="82"/>
        <v>1165</v>
      </c>
      <c r="AH78" s="7">
        <f t="shared" si="82"/>
        <v>996</v>
      </c>
      <c r="AI78" s="7">
        <f t="shared" si="82"/>
        <v>1394</v>
      </c>
      <c r="AJ78" s="7">
        <f t="shared" si="82"/>
        <v>1806</v>
      </c>
      <c r="AK78" s="7">
        <f t="shared" si="82"/>
        <v>317</v>
      </c>
      <c r="AL78" s="7">
        <f t="shared" si="82"/>
        <v>717</v>
      </c>
      <c r="AM78" s="7">
        <f t="shared" si="82"/>
        <v>2071</v>
      </c>
      <c r="AN78" s="7">
        <f t="shared" si="82"/>
        <v>1417</v>
      </c>
      <c r="AO78" s="7">
        <f t="shared" si="82"/>
        <v>1160</v>
      </c>
      <c r="AP78" s="7">
        <f t="shared" si="82"/>
        <v>2087</v>
      </c>
      <c r="AQ78" s="7">
        <f t="shared" si="82"/>
        <v>367</v>
      </c>
      <c r="AR78" s="7">
        <f t="shared" si="82"/>
        <v>1526</v>
      </c>
      <c r="AS78" s="7">
        <f t="shared" si="82"/>
        <v>305</v>
      </c>
      <c r="AT78" s="7">
        <f t="shared" si="82"/>
        <v>2226</v>
      </c>
      <c r="AU78" s="7">
        <f t="shared" si="82"/>
        <v>922</v>
      </c>
      <c r="AV78" s="7">
        <f t="shared" si="82"/>
        <v>441</v>
      </c>
      <c r="AW78" s="7">
        <f t="shared" si="82"/>
        <v>368</v>
      </c>
      <c r="AX78" s="7">
        <f t="shared" si="82"/>
        <v>921</v>
      </c>
      <c r="AY78" s="7">
        <f t="shared" si="82"/>
        <v>1172</v>
      </c>
      <c r="AZ78" s="7">
        <f t="shared" si="82"/>
        <v>482</v>
      </c>
      <c r="BA78" s="7">
        <f t="shared" si="82"/>
        <v>0</v>
      </c>
      <c r="BB78" s="7">
        <f t="shared" si="82"/>
        <v>1503</v>
      </c>
      <c r="BC78" s="7">
        <f t="shared" si="82"/>
        <v>832</v>
      </c>
      <c r="BD78" s="7">
        <f t="shared" si="82"/>
        <v>880</v>
      </c>
      <c r="BE78" s="7">
        <f t="shared" si="82"/>
        <v>638</v>
      </c>
      <c r="BF78" s="7">
        <f t="shared" si="82"/>
        <v>2101</v>
      </c>
      <c r="BG78" s="7">
        <f t="shared" si="82"/>
        <v>843</v>
      </c>
      <c r="BH78" s="7">
        <f t="shared" si="82"/>
        <v>623</v>
      </c>
      <c r="BI78" s="7">
        <f t="shared" si="82"/>
        <v>2006</v>
      </c>
      <c r="BJ78" s="7">
        <f t="shared" si="82"/>
        <v>1454</v>
      </c>
      <c r="BK78" s="7">
        <f t="shared" si="82"/>
        <v>2043</v>
      </c>
      <c r="BL78" s="7">
        <f t="shared" si="82"/>
        <v>936</v>
      </c>
    </row>
    <row r="79" ht="13.5" customHeight="1">
      <c r="A79" s="87">
        <v>44640.0</v>
      </c>
      <c r="B79" s="84" t="s">
        <v>71</v>
      </c>
      <c r="C79" s="38"/>
      <c r="D79" s="39" t="s">
        <v>32</v>
      </c>
      <c r="E79" s="40">
        <f t="shared" si="2"/>
        <v>1454</v>
      </c>
      <c r="F79" s="41">
        <v>1.0</v>
      </c>
      <c r="G79" s="41">
        <v>21.0</v>
      </c>
      <c r="H79" s="42">
        <f t="shared" si="3"/>
        <v>24</v>
      </c>
      <c r="I79" s="38"/>
      <c r="J79" s="43" t="s">
        <v>34</v>
      </c>
      <c r="K79" s="40">
        <f t="shared" si="4"/>
        <v>1417</v>
      </c>
      <c r="L79" s="44">
        <v>0.0</v>
      </c>
      <c r="M79" s="44">
        <v>14.0</v>
      </c>
      <c r="N79" s="42">
        <f t="shared" si="5"/>
        <v>14</v>
      </c>
      <c r="O79" s="38"/>
      <c r="P79" s="49" t="s">
        <v>73</v>
      </c>
      <c r="Q79" s="38"/>
      <c r="R79" s="45">
        <f>MIN(Rules!$E$2,(MAX(H79/N79,N79/H79)))</f>
        <v>1.714285714</v>
      </c>
      <c r="S79" s="45">
        <f>VLOOKUP(B79,Rules!A:B,2,FALSE)</f>
        <v>40</v>
      </c>
      <c r="T79" s="38"/>
      <c r="U79" s="46">
        <f>1/(10^(-(E79+(IF(P79="Y",Rules!$I$2,0))-K79)/Rules!$E$12)+1)</f>
        <v>0.54249506</v>
      </c>
      <c r="V79" s="47">
        <f t="shared" si="6"/>
        <v>31</v>
      </c>
      <c r="W79" s="47">
        <f t="shared" si="7"/>
        <v>-31</v>
      </c>
      <c r="X79" s="47"/>
      <c r="Y79" s="47"/>
      <c r="Z79" s="48"/>
      <c r="AA79" s="7">
        <f t="shared" ref="AA79:BL79" si="83">IF($D79=AA$1,$E79+$V79,(IF($J79=AA$1,$K79+$W79,AA78)))</f>
        <v>1481</v>
      </c>
      <c r="AB79" s="7">
        <f t="shared" si="83"/>
        <v>800</v>
      </c>
      <c r="AC79" s="7">
        <f t="shared" si="83"/>
        <v>1373</v>
      </c>
      <c r="AD79" s="7">
        <f t="shared" si="83"/>
        <v>42</v>
      </c>
      <c r="AE79" s="7">
        <f t="shared" si="83"/>
        <v>1949</v>
      </c>
      <c r="AF79" s="7">
        <f t="shared" si="83"/>
        <v>2070</v>
      </c>
      <c r="AG79" s="7">
        <f t="shared" si="83"/>
        <v>1165</v>
      </c>
      <c r="AH79" s="7">
        <f t="shared" si="83"/>
        <v>996</v>
      </c>
      <c r="AI79" s="7">
        <f t="shared" si="83"/>
        <v>1394</v>
      </c>
      <c r="AJ79" s="7">
        <f t="shared" si="83"/>
        <v>1806</v>
      </c>
      <c r="AK79" s="7">
        <f t="shared" si="83"/>
        <v>317</v>
      </c>
      <c r="AL79" s="7">
        <f t="shared" si="83"/>
        <v>717</v>
      </c>
      <c r="AM79" s="7">
        <f t="shared" si="83"/>
        <v>2071</v>
      </c>
      <c r="AN79" s="7">
        <f t="shared" si="83"/>
        <v>1386</v>
      </c>
      <c r="AO79" s="7">
        <f t="shared" si="83"/>
        <v>1160</v>
      </c>
      <c r="AP79" s="7">
        <f t="shared" si="83"/>
        <v>2087</v>
      </c>
      <c r="AQ79" s="7">
        <f t="shared" si="83"/>
        <v>367</v>
      </c>
      <c r="AR79" s="7">
        <f t="shared" si="83"/>
        <v>1526</v>
      </c>
      <c r="AS79" s="7">
        <f t="shared" si="83"/>
        <v>305</v>
      </c>
      <c r="AT79" s="7">
        <f t="shared" si="83"/>
        <v>2226</v>
      </c>
      <c r="AU79" s="7">
        <f t="shared" si="83"/>
        <v>922</v>
      </c>
      <c r="AV79" s="7">
        <f t="shared" si="83"/>
        <v>441</v>
      </c>
      <c r="AW79" s="7">
        <f t="shared" si="83"/>
        <v>368</v>
      </c>
      <c r="AX79" s="7">
        <f t="shared" si="83"/>
        <v>921</v>
      </c>
      <c r="AY79" s="7">
        <f t="shared" si="83"/>
        <v>1172</v>
      </c>
      <c r="AZ79" s="7">
        <f t="shared" si="83"/>
        <v>482</v>
      </c>
      <c r="BA79" s="7">
        <f t="shared" si="83"/>
        <v>0</v>
      </c>
      <c r="BB79" s="7">
        <f t="shared" si="83"/>
        <v>1503</v>
      </c>
      <c r="BC79" s="7">
        <f t="shared" si="83"/>
        <v>832</v>
      </c>
      <c r="BD79" s="7">
        <f t="shared" si="83"/>
        <v>880</v>
      </c>
      <c r="BE79" s="7">
        <f t="shared" si="83"/>
        <v>638</v>
      </c>
      <c r="BF79" s="7">
        <f t="shared" si="83"/>
        <v>2101</v>
      </c>
      <c r="BG79" s="7">
        <f t="shared" si="83"/>
        <v>843</v>
      </c>
      <c r="BH79" s="7">
        <f t="shared" si="83"/>
        <v>623</v>
      </c>
      <c r="BI79" s="7">
        <f t="shared" si="83"/>
        <v>2006</v>
      </c>
      <c r="BJ79" s="7">
        <f t="shared" si="83"/>
        <v>1485</v>
      </c>
      <c r="BK79" s="7">
        <f t="shared" si="83"/>
        <v>2043</v>
      </c>
      <c r="BL79" s="7">
        <f t="shared" si="83"/>
        <v>936</v>
      </c>
    </row>
    <row r="80" ht="13.5" customHeight="1">
      <c r="A80" s="87">
        <v>44640.0</v>
      </c>
      <c r="B80" s="84" t="s">
        <v>71</v>
      </c>
      <c r="C80" s="38"/>
      <c r="D80" s="39" t="s">
        <v>38</v>
      </c>
      <c r="E80" s="40">
        <f t="shared" si="2"/>
        <v>1172</v>
      </c>
      <c r="F80" s="41">
        <v>1.0</v>
      </c>
      <c r="G80" s="41">
        <v>21.0</v>
      </c>
      <c r="H80" s="42">
        <f t="shared" si="3"/>
        <v>24</v>
      </c>
      <c r="I80" s="38"/>
      <c r="J80" s="43" t="s">
        <v>28</v>
      </c>
      <c r="K80" s="40">
        <f t="shared" si="4"/>
        <v>1373</v>
      </c>
      <c r="L80" s="44">
        <v>2.0</v>
      </c>
      <c r="M80" s="44">
        <v>21.0</v>
      </c>
      <c r="N80" s="42">
        <f t="shared" si="5"/>
        <v>27</v>
      </c>
      <c r="O80" s="38"/>
      <c r="P80" s="45" t="s">
        <v>72</v>
      </c>
      <c r="Q80" s="38"/>
      <c r="R80" s="45">
        <f>MIN(Rules!$E$2,(MAX(H80/N80,N80/H80)))</f>
        <v>1.125</v>
      </c>
      <c r="S80" s="45">
        <f>VLOOKUP(B80,Rules!A:B,2,FALSE)</f>
        <v>40</v>
      </c>
      <c r="T80" s="38"/>
      <c r="U80" s="46">
        <f>1/(10^(-(E80+(IF(P80="Y",Rules!$I$2,0))-K80)/Rules!$E$12)+1)</f>
        <v>0.4415525017</v>
      </c>
      <c r="V80" s="47">
        <f t="shared" si="6"/>
        <v>-20</v>
      </c>
      <c r="W80" s="47">
        <f t="shared" si="7"/>
        <v>20</v>
      </c>
      <c r="X80" s="47"/>
      <c r="Y80" s="47"/>
      <c r="Z80" s="48"/>
      <c r="AA80" s="7">
        <f t="shared" ref="AA80:BL80" si="84">IF($D80=AA$1,$E80+$V80,(IF($J80=AA$1,$K80+$W80,AA79)))</f>
        <v>1481</v>
      </c>
      <c r="AB80" s="7">
        <f t="shared" si="84"/>
        <v>800</v>
      </c>
      <c r="AC80" s="7">
        <f t="shared" si="84"/>
        <v>1393</v>
      </c>
      <c r="AD80" s="7">
        <f t="shared" si="84"/>
        <v>42</v>
      </c>
      <c r="AE80" s="7">
        <f t="shared" si="84"/>
        <v>1949</v>
      </c>
      <c r="AF80" s="7">
        <f t="shared" si="84"/>
        <v>2070</v>
      </c>
      <c r="AG80" s="7">
        <f t="shared" si="84"/>
        <v>1165</v>
      </c>
      <c r="AH80" s="7">
        <f t="shared" si="84"/>
        <v>996</v>
      </c>
      <c r="AI80" s="7">
        <f t="shared" si="84"/>
        <v>1394</v>
      </c>
      <c r="AJ80" s="7">
        <f t="shared" si="84"/>
        <v>1806</v>
      </c>
      <c r="AK80" s="7">
        <f t="shared" si="84"/>
        <v>317</v>
      </c>
      <c r="AL80" s="7">
        <f t="shared" si="84"/>
        <v>717</v>
      </c>
      <c r="AM80" s="7">
        <f t="shared" si="84"/>
        <v>2071</v>
      </c>
      <c r="AN80" s="7">
        <f t="shared" si="84"/>
        <v>1386</v>
      </c>
      <c r="AO80" s="7">
        <f t="shared" si="84"/>
        <v>1160</v>
      </c>
      <c r="AP80" s="7">
        <f t="shared" si="84"/>
        <v>2087</v>
      </c>
      <c r="AQ80" s="7">
        <f t="shared" si="84"/>
        <v>367</v>
      </c>
      <c r="AR80" s="7">
        <f t="shared" si="84"/>
        <v>1526</v>
      </c>
      <c r="AS80" s="7">
        <f t="shared" si="84"/>
        <v>305</v>
      </c>
      <c r="AT80" s="7">
        <f t="shared" si="84"/>
        <v>2226</v>
      </c>
      <c r="AU80" s="7">
        <f t="shared" si="84"/>
        <v>922</v>
      </c>
      <c r="AV80" s="7">
        <f t="shared" si="84"/>
        <v>441</v>
      </c>
      <c r="AW80" s="7">
        <f t="shared" si="84"/>
        <v>368</v>
      </c>
      <c r="AX80" s="7">
        <f t="shared" si="84"/>
        <v>921</v>
      </c>
      <c r="AY80" s="7">
        <f t="shared" si="84"/>
        <v>1152</v>
      </c>
      <c r="AZ80" s="7">
        <f t="shared" si="84"/>
        <v>482</v>
      </c>
      <c r="BA80" s="7">
        <f t="shared" si="84"/>
        <v>0</v>
      </c>
      <c r="BB80" s="7">
        <f t="shared" si="84"/>
        <v>1503</v>
      </c>
      <c r="BC80" s="7">
        <f t="shared" si="84"/>
        <v>832</v>
      </c>
      <c r="BD80" s="7">
        <f t="shared" si="84"/>
        <v>880</v>
      </c>
      <c r="BE80" s="7">
        <f t="shared" si="84"/>
        <v>638</v>
      </c>
      <c r="BF80" s="7">
        <f t="shared" si="84"/>
        <v>2101</v>
      </c>
      <c r="BG80" s="7">
        <f t="shared" si="84"/>
        <v>843</v>
      </c>
      <c r="BH80" s="7">
        <f t="shared" si="84"/>
        <v>623</v>
      </c>
      <c r="BI80" s="7">
        <f t="shared" si="84"/>
        <v>2006</v>
      </c>
      <c r="BJ80" s="7">
        <f t="shared" si="84"/>
        <v>1485</v>
      </c>
      <c r="BK80" s="7">
        <f t="shared" si="84"/>
        <v>2043</v>
      </c>
      <c r="BL80" s="7">
        <f t="shared" si="84"/>
        <v>936</v>
      </c>
    </row>
    <row r="81" ht="13.5" customHeight="1">
      <c r="A81" s="87">
        <v>44640.0</v>
      </c>
      <c r="B81" s="84" t="s">
        <v>71</v>
      </c>
      <c r="C81" s="38"/>
      <c r="D81" s="39" t="s">
        <v>35</v>
      </c>
      <c r="E81" s="40">
        <f t="shared" si="2"/>
        <v>1165</v>
      </c>
      <c r="F81" s="41">
        <v>0.0</v>
      </c>
      <c r="G81" s="41">
        <v>25.0</v>
      </c>
      <c r="H81" s="42">
        <f t="shared" si="3"/>
        <v>25</v>
      </c>
      <c r="I81" s="38"/>
      <c r="J81" s="43" t="s">
        <v>36</v>
      </c>
      <c r="K81" s="40">
        <f t="shared" si="4"/>
        <v>922</v>
      </c>
      <c r="L81" s="44">
        <v>2.0</v>
      </c>
      <c r="M81" s="44">
        <v>9.0</v>
      </c>
      <c r="N81" s="42">
        <f t="shared" si="5"/>
        <v>15</v>
      </c>
      <c r="O81" s="38"/>
      <c r="P81" s="45" t="s">
        <v>72</v>
      </c>
      <c r="Q81" s="38"/>
      <c r="R81" s="45">
        <f>MIN(Rules!$E$2,(MAX(H81/N81,N81/H81)))</f>
        <v>1.666666667</v>
      </c>
      <c r="S81" s="45">
        <f>VLOOKUP(B81,Rules!A:B,2,FALSE)</f>
        <v>40</v>
      </c>
      <c r="T81" s="38"/>
      <c r="U81" s="46">
        <f>1/(10^(-(E81+(IF(P81="Y",Rules!$I$2,0))-K81)/Rules!$E$12)+1)</f>
        <v>0.8593415546</v>
      </c>
      <c r="V81" s="47">
        <f t="shared" si="6"/>
        <v>9</v>
      </c>
      <c r="W81" s="47">
        <f t="shared" si="7"/>
        <v>-9</v>
      </c>
      <c r="X81" s="47"/>
      <c r="Y81" s="47"/>
      <c r="Z81" s="48"/>
      <c r="AA81" s="7">
        <f t="shared" ref="AA81:BL81" si="85">IF($D81=AA$1,$E81+$V81,(IF($J81=AA$1,$K81+$W81,AA80)))</f>
        <v>1481</v>
      </c>
      <c r="AB81" s="7">
        <f t="shared" si="85"/>
        <v>800</v>
      </c>
      <c r="AC81" s="7">
        <f t="shared" si="85"/>
        <v>1393</v>
      </c>
      <c r="AD81" s="7">
        <f t="shared" si="85"/>
        <v>42</v>
      </c>
      <c r="AE81" s="7">
        <f t="shared" si="85"/>
        <v>1949</v>
      </c>
      <c r="AF81" s="7">
        <f t="shared" si="85"/>
        <v>2070</v>
      </c>
      <c r="AG81" s="7">
        <f t="shared" si="85"/>
        <v>1174</v>
      </c>
      <c r="AH81" s="7">
        <f t="shared" si="85"/>
        <v>996</v>
      </c>
      <c r="AI81" s="7">
        <f t="shared" si="85"/>
        <v>1394</v>
      </c>
      <c r="AJ81" s="7">
        <f t="shared" si="85"/>
        <v>1806</v>
      </c>
      <c r="AK81" s="7">
        <f t="shared" si="85"/>
        <v>317</v>
      </c>
      <c r="AL81" s="7">
        <f t="shared" si="85"/>
        <v>717</v>
      </c>
      <c r="AM81" s="7">
        <f t="shared" si="85"/>
        <v>2071</v>
      </c>
      <c r="AN81" s="7">
        <f t="shared" si="85"/>
        <v>1386</v>
      </c>
      <c r="AO81" s="7">
        <f t="shared" si="85"/>
        <v>1160</v>
      </c>
      <c r="AP81" s="7">
        <f t="shared" si="85"/>
        <v>2087</v>
      </c>
      <c r="AQ81" s="7">
        <f t="shared" si="85"/>
        <v>367</v>
      </c>
      <c r="AR81" s="7">
        <f t="shared" si="85"/>
        <v>1526</v>
      </c>
      <c r="AS81" s="7">
        <f t="shared" si="85"/>
        <v>305</v>
      </c>
      <c r="AT81" s="7">
        <f t="shared" si="85"/>
        <v>2226</v>
      </c>
      <c r="AU81" s="7">
        <f t="shared" si="85"/>
        <v>913</v>
      </c>
      <c r="AV81" s="7">
        <f t="shared" si="85"/>
        <v>441</v>
      </c>
      <c r="AW81" s="7">
        <f t="shared" si="85"/>
        <v>368</v>
      </c>
      <c r="AX81" s="7">
        <f t="shared" si="85"/>
        <v>921</v>
      </c>
      <c r="AY81" s="7">
        <f t="shared" si="85"/>
        <v>1152</v>
      </c>
      <c r="AZ81" s="7">
        <f t="shared" si="85"/>
        <v>482</v>
      </c>
      <c r="BA81" s="7">
        <f t="shared" si="85"/>
        <v>0</v>
      </c>
      <c r="BB81" s="7">
        <f t="shared" si="85"/>
        <v>1503</v>
      </c>
      <c r="BC81" s="7">
        <f t="shared" si="85"/>
        <v>832</v>
      </c>
      <c r="BD81" s="7">
        <f t="shared" si="85"/>
        <v>880</v>
      </c>
      <c r="BE81" s="7">
        <f t="shared" si="85"/>
        <v>638</v>
      </c>
      <c r="BF81" s="7">
        <f t="shared" si="85"/>
        <v>2101</v>
      </c>
      <c r="BG81" s="7">
        <f t="shared" si="85"/>
        <v>843</v>
      </c>
      <c r="BH81" s="7">
        <f t="shared" si="85"/>
        <v>623</v>
      </c>
      <c r="BI81" s="7">
        <f t="shared" si="85"/>
        <v>2006</v>
      </c>
      <c r="BJ81" s="7">
        <f t="shared" si="85"/>
        <v>1485</v>
      </c>
      <c r="BK81" s="7">
        <f t="shared" si="85"/>
        <v>2043</v>
      </c>
      <c r="BL81" s="7">
        <f t="shared" si="85"/>
        <v>936</v>
      </c>
    </row>
    <row r="82" ht="13.5" customHeight="1">
      <c r="A82" s="87">
        <v>44640.0</v>
      </c>
      <c r="B82" s="84" t="s">
        <v>71</v>
      </c>
      <c r="C82" s="38"/>
      <c r="D82" s="39" t="s">
        <v>39</v>
      </c>
      <c r="E82" s="40">
        <f t="shared" si="2"/>
        <v>921</v>
      </c>
      <c r="F82" s="41">
        <v>1.0</v>
      </c>
      <c r="G82" s="41">
        <v>13.0</v>
      </c>
      <c r="H82" s="42">
        <f t="shared" si="3"/>
        <v>16</v>
      </c>
      <c r="I82" s="38"/>
      <c r="J82" s="43" t="s">
        <v>37</v>
      </c>
      <c r="K82" s="40">
        <f t="shared" si="4"/>
        <v>996</v>
      </c>
      <c r="L82" s="44">
        <v>2.0</v>
      </c>
      <c r="M82" s="44">
        <v>17.0</v>
      </c>
      <c r="N82" s="42">
        <f t="shared" si="5"/>
        <v>23</v>
      </c>
      <c r="O82" s="38"/>
      <c r="P82" s="45" t="s">
        <v>72</v>
      </c>
      <c r="Q82" s="38"/>
      <c r="R82" s="45">
        <f>MIN(Rules!$E$2,(MAX(H82/N82,N82/H82)))</f>
        <v>1.4375</v>
      </c>
      <c r="S82" s="45">
        <f>VLOOKUP(B82,Rules!A:B,2,FALSE)</f>
        <v>40</v>
      </c>
      <c r="T82" s="38"/>
      <c r="U82" s="46">
        <f>1/(10^(-(E82+(IF(P82="Y",Rules!$I$2,0))-K82)/Rules!$E$12)+1)</f>
        <v>0.5854986787</v>
      </c>
      <c r="V82" s="47">
        <f t="shared" si="6"/>
        <v>-34</v>
      </c>
      <c r="W82" s="47">
        <f t="shared" si="7"/>
        <v>34</v>
      </c>
      <c r="X82" s="47"/>
      <c r="Y82" s="47"/>
      <c r="Z82" s="48"/>
      <c r="AA82" s="7">
        <f t="shared" ref="AA82:BL82" si="86">IF($D82=AA$1,$E82+$V82,(IF($J82=AA$1,$K82+$W82,AA81)))</f>
        <v>1481</v>
      </c>
      <c r="AB82" s="7">
        <f t="shared" si="86"/>
        <v>800</v>
      </c>
      <c r="AC82" s="7">
        <f t="shared" si="86"/>
        <v>1393</v>
      </c>
      <c r="AD82" s="7">
        <f t="shared" si="86"/>
        <v>42</v>
      </c>
      <c r="AE82" s="7">
        <f t="shared" si="86"/>
        <v>1949</v>
      </c>
      <c r="AF82" s="7">
        <f t="shared" si="86"/>
        <v>2070</v>
      </c>
      <c r="AG82" s="7">
        <f t="shared" si="86"/>
        <v>1174</v>
      </c>
      <c r="AH82" s="7">
        <f t="shared" si="86"/>
        <v>1030</v>
      </c>
      <c r="AI82" s="7">
        <f t="shared" si="86"/>
        <v>1394</v>
      </c>
      <c r="AJ82" s="7">
        <f t="shared" si="86"/>
        <v>1806</v>
      </c>
      <c r="AK82" s="7">
        <f t="shared" si="86"/>
        <v>317</v>
      </c>
      <c r="AL82" s="7">
        <f t="shared" si="86"/>
        <v>717</v>
      </c>
      <c r="AM82" s="7">
        <f t="shared" si="86"/>
        <v>2071</v>
      </c>
      <c r="AN82" s="7">
        <f t="shared" si="86"/>
        <v>1386</v>
      </c>
      <c r="AO82" s="7">
        <f t="shared" si="86"/>
        <v>1160</v>
      </c>
      <c r="AP82" s="7">
        <f t="shared" si="86"/>
        <v>2087</v>
      </c>
      <c r="AQ82" s="7">
        <f t="shared" si="86"/>
        <v>367</v>
      </c>
      <c r="AR82" s="7">
        <f t="shared" si="86"/>
        <v>1526</v>
      </c>
      <c r="AS82" s="7">
        <f t="shared" si="86"/>
        <v>305</v>
      </c>
      <c r="AT82" s="7">
        <f t="shared" si="86"/>
        <v>2226</v>
      </c>
      <c r="AU82" s="7">
        <f t="shared" si="86"/>
        <v>913</v>
      </c>
      <c r="AV82" s="7">
        <f t="shared" si="86"/>
        <v>441</v>
      </c>
      <c r="AW82" s="7">
        <f t="shared" si="86"/>
        <v>368</v>
      </c>
      <c r="AX82" s="7">
        <f t="shared" si="86"/>
        <v>887</v>
      </c>
      <c r="AY82" s="7">
        <f t="shared" si="86"/>
        <v>1152</v>
      </c>
      <c r="AZ82" s="7">
        <f t="shared" si="86"/>
        <v>482</v>
      </c>
      <c r="BA82" s="7">
        <f t="shared" si="86"/>
        <v>0</v>
      </c>
      <c r="BB82" s="7">
        <f t="shared" si="86"/>
        <v>1503</v>
      </c>
      <c r="BC82" s="7">
        <f t="shared" si="86"/>
        <v>832</v>
      </c>
      <c r="BD82" s="7">
        <f t="shared" si="86"/>
        <v>880</v>
      </c>
      <c r="BE82" s="7">
        <f t="shared" si="86"/>
        <v>638</v>
      </c>
      <c r="BF82" s="7">
        <f t="shared" si="86"/>
        <v>2101</v>
      </c>
      <c r="BG82" s="7">
        <f t="shared" si="86"/>
        <v>843</v>
      </c>
      <c r="BH82" s="7">
        <f t="shared" si="86"/>
        <v>623</v>
      </c>
      <c r="BI82" s="7">
        <f t="shared" si="86"/>
        <v>2006</v>
      </c>
      <c r="BJ82" s="7">
        <f t="shared" si="86"/>
        <v>1485</v>
      </c>
      <c r="BK82" s="7">
        <f t="shared" si="86"/>
        <v>2043</v>
      </c>
      <c r="BL82" s="7">
        <f t="shared" si="86"/>
        <v>936</v>
      </c>
    </row>
    <row r="83" ht="13.5" customHeight="1">
      <c r="A83" s="87">
        <v>44640.0</v>
      </c>
      <c r="B83" s="84" t="s">
        <v>71</v>
      </c>
      <c r="C83" s="38"/>
      <c r="D83" s="39" t="s">
        <v>40</v>
      </c>
      <c r="E83" s="40">
        <f t="shared" si="2"/>
        <v>936</v>
      </c>
      <c r="F83" s="41">
        <v>3.0</v>
      </c>
      <c r="G83" s="41">
        <v>17.0</v>
      </c>
      <c r="H83" s="42">
        <f t="shared" si="3"/>
        <v>26</v>
      </c>
      <c r="I83" s="38"/>
      <c r="J83" s="43" t="s">
        <v>44</v>
      </c>
      <c r="K83" s="40">
        <f t="shared" si="4"/>
        <v>880</v>
      </c>
      <c r="L83" s="44">
        <v>3.0</v>
      </c>
      <c r="M83" s="44">
        <v>17.0</v>
      </c>
      <c r="N83" s="42">
        <f t="shared" si="5"/>
        <v>26</v>
      </c>
      <c r="O83" s="38"/>
      <c r="P83" s="45" t="s">
        <v>72</v>
      </c>
      <c r="Q83" s="38"/>
      <c r="R83" s="45">
        <f>MIN(Rules!$E$2,(MAX(H83/N83,N83/H83)))</f>
        <v>1</v>
      </c>
      <c r="S83" s="45">
        <f>VLOOKUP(B83,Rules!A:B,2,FALSE)</f>
        <v>40</v>
      </c>
      <c r="T83" s="38"/>
      <c r="U83" s="46">
        <f>1/(10^(-(E83+(IF(P83="Y",Rules!$I$2,0))-K83)/Rules!$E$12)+1)</f>
        <v>0.7208466312</v>
      </c>
      <c r="V83" s="47">
        <f t="shared" si="6"/>
        <v>-9</v>
      </c>
      <c r="W83" s="47">
        <f t="shared" si="7"/>
        <v>9</v>
      </c>
      <c r="X83" s="47"/>
      <c r="Y83" s="47"/>
      <c r="Z83" s="48"/>
      <c r="AA83" s="7">
        <f t="shared" ref="AA83:BL83" si="87">IF($D83=AA$1,$E83+$V83,(IF($J83=AA$1,$K83+$W83,AA82)))</f>
        <v>1481</v>
      </c>
      <c r="AB83" s="7">
        <f t="shared" si="87"/>
        <v>800</v>
      </c>
      <c r="AC83" s="7">
        <f t="shared" si="87"/>
        <v>1393</v>
      </c>
      <c r="AD83" s="7">
        <f t="shared" si="87"/>
        <v>42</v>
      </c>
      <c r="AE83" s="7">
        <f t="shared" si="87"/>
        <v>1949</v>
      </c>
      <c r="AF83" s="7">
        <f t="shared" si="87"/>
        <v>2070</v>
      </c>
      <c r="AG83" s="7">
        <f t="shared" si="87"/>
        <v>1174</v>
      </c>
      <c r="AH83" s="7">
        <f t="shared" si="87"/>
        <v>1030</v>
      </c>
      <c r="AI83" s="7">
        <f t="shared" si="87"/>
        <v>1394</v>
      </c>
      <c r="AJ83" s="7">
        <f t="shared" si="87"/>
        <v>1806</v>
      </c>
      <c r="AK83" s="7">
        <f t="shared" si="87"/>
        <v>317</v>
      </c>
      <c r="AL83" s="7">
        <f t="shared" si="87"/>
        <v>717</v>
      </c>
      <c r="AM83" s="7">
        <f t="shared" si="87"/>
        <v>2071</v>
      </c>
      <c r="AN83" s="7">
        <f t="shared" si="87"/>
        <v>1386</v>
      </c>
      <c r="AO83" s="7">
        <f t="shared" si="87"/>
        <v>1160</v>
      </c>
      <c r="AP83" s="7">
        <f t="shared" si="87"/>
        <v>2087</v>
      </c>
      <c r="AQ83" s="7">
        <f t="shared" si="87"/>
        <v>367</v>
      </c>
      <c r="AR83" s="7">
        <f t="shared" si="87"/>
        <v>1526</v>
      </c>
      <c r="AS83" s="7">
        <f t="shared" si="87"/>
        <v>305</v>
      </c>
      <c r="AT83" s="7">
        <f t="shared" si="87"/>
        <v>2226</v>
      </c>
      <c r="AU83" s="7">
        <f t="shared" si="87"/>
        <v>913</v>
      </c>
      <c r="AV83" s="7">
        <f t="shared" si="87"/>
        <v>441</v>
      </c>
      <c r="AW83" s="7">
        <f t="shared" si="87"/>
        <v>368</v>
      </c>
      <c r="AX83" s="7">
        <f t="shared" si="87"/>
        <v>887</v>
      </c>
      <c r="AY83" s="7">
        <f t="shared" si="87"/>
        <v>1152</v>
      </c>
      <c r="AZ83" s="7">
        <f t="shared" si="87"/>
        <v>482</v>
      </c>
      <c r="BA83" s="7">
        <f t="shared" si="87"/>
        <v>0</v>
      </c>
      <c r="BB83" s="7">
        <f t="shared" si="87"/>
        <v>1503</v>
      </c>
      <c r="BC83" s="7">
        <f t="shared" si="87"/>
        <v>832</v>
      </c>
      <c r="BD83" s="7">
        <f t="shared" si="87"/>
        <v>889</v>
      </c>
      <c r="BE83" s="7">
        <f t="shared" si="87"/>
        <v>638</v>
      </c>
      <c r="BF83" s="7">
        <f t="shared" si="87"/>
        <v>2101</v>
      </c>
      <c r="BG83" s="7">
        <f t="shared" si="87"/>
        <v>843</v>
      </c>
      <c r="BH83" s="7">
        <f t="shared" si="87"/>
        <v>623</v>
      </c>
      <c r="BI83" s="7">
        <f t="shared" si="87"/>
        <v>2006</v>
      </c>
      <c r="BJ83" s="7">
        <f t="shared" si="87"/>
        <v>1485</v>
      </c>
      <c r="BK83" s="7">
        <f t="shared" si="87"/>
        <v>2043</v>
      </c>
      <c r="BL83" s="7">
        <f t="shared" si="87"/>
        <v>927</v>
      </c>
    </row>
    <row r="84" ht="13.5" customHeight="1">
      <c r="A84" s="87">
        <v>44640.0</v>
      </c>
      <c r="B84" s="84" t="s">
        <v>71</v>
      </c>
      <c r="C84" s="38"/>
      <c r="D84" s="39" t="s">
        <v>41</v>
      </c>
      <c r="E84" s="40">
        <f t="shared" si="2"/>
        <v>832</v>
      </c>
      <c r="F84" s="41">
        <v>3.0</v>
      </c>
      <c r="G84" s="41">
        <v>24.0</v>
      </c>
      <c r="H84" s="42">
        <f t="shared" si="3"/>
        <v>33</v>
      </c>
      <c r="I84" s="38"/>
      <c r="J84" s="43" t="s">
        <v>51</v>
      </c>
      <c r="K84" s="40">
        <f t="shared" si="4"/>
        <v>482</v>
      </c>
      <c r="L84" s="44">
        <v>1.0</v>
      </c>
      <c r="M84" s="44">
        <v>15.0</v>
      </c>
      <c r="N84" s="42">
        <f t="shared" si="5"/>
        <v>18</v>
      </c>
      <c r="O84" s="38"/>
      <c r="P84" s="45" t="s">
        <v>72</v>
      </c>
      <c r="Q84" s="38"/>
      <c r="R84" s="45">
        <f>MIN(Rules!$E$2,(MAX(H84/N84,N84/H84)))</f>
        <v>1.833333333</v>
      </c>
      <c r="S84" s="45">
        <f>VLOOKUP(B84,Rules!A:B,2,FALSE)</f>
        <v>40</v>
      </c>
      <c r="T84" s="38"/>
      <c r="U84" s="46">
        <f>1/(10^(-(E84+(IF(P84="Y",Rules!$I$2,0))-K84)/Rules!$E$12)+1)</f>
        <v>0.9090909091</v>
      </c>
      <c r="V84" s="47">
        <f t="shared" si="6"/>
        <v>7</v>
      </c>
      <c r="W84" s="47">
        <f t="shared" si="7"/>
        <v>-7</v>
      </c>
      <c r="X84" s="47"/>
      <c r="Y84" s="47"/>
      <c r="Z84" s="48"/>
      <c r="AA84" s="7">
        <f t="shared" ref="AA84:BL84" si="88">IF($D84=AA$1,$E84+$V84,(IF($J84=AA$1,$K84+$W84,AA83)))</f>
        <v>1481</v>
      </c>
      <c r="AB84" s="7">
        <f t="shared" si="88"/>
        <v>800</v>
      </c>
      <c r="AC84" s="7">
        <f t="shared" si="88"/>
        <v>1393</v>
      </c>
      <c r="AD84" s="7">
        <f t="shared" si="88"/>
        <v>42</v>
      </c>
      <c r="AE84" s="7">
        <f t="shared" si="88"/>
        <v>1949</v>
      </c>
      <c r="AF84" s="7">
        <f t="shared" si="88"/>
        <v>2070</v>
      </c>
      <c r="AG84" s="7">
        <f t="shared" si="88"/>
        <v>1174</v>
      </c>
      <c r="AH84" s="7">
        <f t="shared" si="88"/>
        <v>1030</v>
      </c>
      <c r="AI84" s="7">
        <f t="shared" si="88"/>
        <v>1394</v>
      </c>
      <c r="AJ84" s="7">
        <f t="shared" si="88"/>
        <v>1806</v>
      </c>
      <c r="AK84" s="7">
        <f t="shared" si="88"/>
        <v>317</v>
      </c>
      <c r="AL84" s="7">
        <f t="shared" si="88"/>
        <v>717</v>
      </c>
      <c r="AM84" s="7">
        <f t="shared" si="88"/>
        <v>2071</v>
      </c>
      <c r="AN84" s="7">
        <f t="shared" si="88"/>
        <v>1386</v>
      </c>
      <c r="AO84" s="7">
        <f t="shared" si="88"/>
        <v>1160</v>
      </c>
      <c r="AP84" s="7">
        <f t="shared" si="88"/>
        <v>2087</v>
      </c>
      <c r="AQ84" s="7">
        <f t="shared" si="88"/>
        <v>367</v>
      </c>
      <c r="AR84" s="7">
        <f t="shared" si="88"/>
        <v>1526</v>
      </c>
      <c r="AS84" s="7">
        <f t="shared" si="88"/>
        <v>305</v>
      </c>
      <c r="AT84" s="7">
        <f t="shared" si="88"/>
        <v>2226</v>
      </c>
      <c r="AU84" s="7">
        <f t="shared" si="88"/>
        <v>913</v>
      </c>
      <c r="AV84" s="7">
        <f t="shared" si="88"/>
        <v>441</v>
      </c>
      <c r="AW84" s="7">
        <f t="shared" si="88"/>
        <v>368</v>
      </c>
      <c r="AX84" s="7">
        <f t="shared" si="88"/>
        <v>887</v>
      </c>
      <c r="AY84" s="7">
        <f t="shared" si="88"/>
        <v>1152</v>
      </c>
      <c r="AZ84" s="7">
        <f t="shared" si="88"/>
        <v>475</v>
      </c>
      <c r="BA84" s="7">
        <f t="shared" si="88"/>
        <v>0</v>
      </c>
      <c r="BB84" s="7">
        <f t="shared" si="88"/>
        <v>1503</v>
      </c>
      <c r="BC84" s="7">
        <f t="shared" si="88"/>
        <v>839</v>
      </c>
      <c r="BD84" s="7">
        <f t="shared" si="88"/>
        <v>889</v>
      </c>
      <c r="BE84" s="7">
        <f t="shared" si="88"/>
        <v>638</v>
      </c>
      <c r="BF84" s="7">
        <f t="shared" si="88"/>
        <v>2101</v>
      </c>
      <c r="BG84" s="7">
        <f t="shared" si="88"/>
        <v>843</v>
      </c>
      <c r="BH84" s="7">
        <f t="shared" si="88"/>
        <v>623</v>
      </c>
      <c r="BI84" s="7">
        <f t="shared" si="88"/>
        <v>2006</v>
      </c>
      <c r="BJ84" s="7">
        <f t="shared" si="88"/>
        <v>1485</v>
      </c>
      <c r="BK84" s="7">
        <f t="shared" si="88"/>
        <v>2043</v>
      </c>
      <c r="BL84" s="7">
        <f t="shared" si="88"/>
        <v>927</v>
      </c>
    </row>
    <row r="85" ht="13.5" customHeight="1">
      <c r="A85" s="87">
        <v>44640.0</v>
      </c>
      <c r="B85" s="84" t="s">
        <v>71</v>
      </c>
      <c r="C85" s="38"/>
      <c r="D85" s="39" t="s">
        <v>42</v>
      </c>
      <c r="E85" s="40">
        <f t="shared" si="2"/>
        <v>843</v>
      </c>
      <c r="F85" s="41">
        <v>3.0</v>
      </c>
      <c r="G85" s="41">
        <v>16.0</v>
      </c>
      <c r="H85" s="42">
        <f t="shared" si="3"/>
        <v>25</v>
      </c>
      <c r="I85" s="38"/>
      <c r="J85" s="43" t="s">
        <v>47</v>
      </c>
      <c r="K85" s="40">
        <f t="shared" si="4"/>
        <v>368</v>
      </c>
      <c r="L85" s="44">
        <v>2.0</v>
      </c>
      <c r="M85" s="44">
        <v>13.0</v>
      </c>
      <c r="N85" s="42">
        <f t="shared" si="5"/>
        <v>19</v>
      </c>
      <c r="O85" s="38"/>
      <c r="P85" s="45" t="s">
        <v>72</v>
      </c>
      <c r="Q85" s="38"/>
      <c r="R85" s="45">
        <f>MIN(Rules!$E$2,(MAX(H85/N85,N85/H85)))</f>
        <v>1.315789474</v>
      </c>
      <c r="S85" s="45">
        <f>VLOOKUP(B85,Rules!A:B,2,FALSE)</f>
        <v>40</v>
      </c>
      <c r="T85" s="38"/>
      <c r="U85" s="46">
        <f>1/(10^(-(E85+(IF(P85="Y",Rules!$I$2,0))-K85)/Rules!$E$12)+1)</f>
        <v>0.9467597848</v>
      </c>
      <c r="V85" s="47">
        <f t="shared" si="6"/>
        <v>3</v>
      </c>
      <c r="W85" s="47">
        <f t="shared" si="7"/>
        <v>-3</v>
      </c>
      <c r="X85" s="47"/>
      <c r="Y85" s="47"/>
      <c r="Z85" s="48"/>
      <c r="AA85" s="7">
        <f t="shared" ref="AA85:BL85" si="89">IF($D85=AA$1,$E85+$V85,(IF($J85=AA$1,$K85+$W85,AA84)))</f>
        <v>1481</v>
      </c>
      <c r="AB85" s="7">
        <f t="shared" si="89"/>
        <v>800</v>
      </c>
      <c r="AC85" s="7">
        <f t="shared" si="89"/>
        <v>1393</v>
      </c>
      <c r="AD85" s="7">
        <f t="shared" si="89"/>
        <v>42</v>
      </c>
      <c r="AE85" s="7">
        <f t="shared" si="89"/>
        <v>1949</v>
      </c>
      <c r="AF85" s="7">
        <f t="shared" si="89"/>
        <v>2070</v>
      </c>
      <c r="AG85" s="7">
        <f t="shared" si="89"/>
        <v>1174</v>
      </c>
      <c r="AH85" s="7">
        <f t="shared" si="89"/>
        <v>1030</v>
      </c>
      <c r="AI85" s="7">
        <f t="shared" si="89"/>
        <v>1394</v>
      </c>
      <c r="AJ85" s="7">
        <f t="shared" si="89"/>
        <v>1806</v>
      </c>
      <c r="AK85" s="7">
        <f t="shared" si="89"/>
        <v>317</v>
      </c>
      <c r="AL85" s="7">
        <f t="shared" si="89"/>
        <v>717</v>
      </c>
      <c r="AM85" s="7">
        <f t="shared" si="89"/>
        <v>2071</v>
      </c>
      <c r="AN85" s="7">
        <f t="shared" si="89"/>
        <v>1386</v>
      </c>
      <c r="AO85" s="7">
        <f t="shared" si="89"/>
        <v>1160</v>
      </c>
      <c r="AP85" s="7">
        <f t="shared" si="89"/>
        <v>2087</v>
      </c>
      <c r="AQ85" s="7">
        <f t="shared" si="89"/>
        <v>367</v>
      </c>
      <c r="AR85" s="7">
        <f t="shared" si="89"/>
        <v>1526</v>
      </c>
      <c r="AS85" s="7">
        <f t="shared" si="89"/>
        <v>305</v>
      </c>
      <c r="AT85" s="7">
        <f t="shared" si="89"/>
        <v>2226</v>
      </c>
      <c r="AU85" s="7">
        <f t="shared" si="89"/>
        <v>913</v>
      </c>
      <c r="AV85" s="7">
        <f t="shared" si="89"/>
        <v>441</v>
      </c>
      <c r="AW85" s="7">
        <f t="shared" si="89"/>
        <v>365</v>
      </c>
      <c r="AX85" s="7">
        <f t="shared" si="89"/>
        <v>887</v>
      </c>
      <c r="AY85" s="7">
        <f t="shared" si="89"/>
        <v>1152</v>
      </c>
      <c r="AZ85" s="7">
        <f t="shared" si="89"/>
        <v>475</v>
      </c>
      <c r="BA85" s="7">
        <f t="shared" si="89"/>
        <v>0</v>
      </c>
      <c r="BB85" s="7">
        <f t="shared" si="89"/>
        <v>1503</v>
      </c>
      <c r="BC85" s="7">
        <f t="shared" si="89"/>
        <v>839</v>
      </c>
      <c r="BD85" s="7">
        <f t="shared" si="89"/>
        <v>889</v>
      </c>
      <c r="BE85" s="7">
        <f t="shared" si="89"/>
        <v>638</v>
      </c>
      <c r="BF85" s="7">
        <f t="shared" si="89"/>
        <v>2101</v>
      </c>
      <c r="BG85" s="7">
        <f t="shared" si="89"/>
        <v>846</v>
      </c>
      <c r="BH85" s="7">
        <f t="shared" si="89"/>
        <v>623</v>
      </c>
      <c r="BI85" s="7">
        <f t="shared" si="89"/>
        <v>2006</v>
      </c>
      <c r="BJ85" s="7">
        <f t="shared" si="89"/>
        <v>1485</v>
      </c>
      <c r="BK85" s="7">
        <f t="shared" si="89"/>
        <v>2043</v>
      </c>
      <c r="BL85" s="7">
        <f t="shared" si="89"/>
        <v>927</v>
      </c>
    </row>
    <row r="86" ht="13.5" customHeight="1">
      <c r="A86" s="87">
        <v>44640.0</v>
      </c>
      <c r="B86" s="84" t="s">
        <v>71</v>
      </c>
      <c r="C86" s="38"/>
      <c r="D86" s="39" t="s">
        <v>53</v>
      </c>
      <c r="E86" s="40">
        <f t="shared" si="2"/>
        <v>623</v>
      </c>
      <c r="F86" s="41">
        <v>0.0</v>
      </c>
      <c r="G86" s="41">
        <v>18.0</v>
      </c>
      <c r="H86" s="42">
        <f t="shared" si="3"/>
        <v>18</v>
      </c>
      <c r="I86" s="38"/>
      <c r="J86" s="43" t="s">
        <v>43</v>
      </c>
      <c r="K86" s="40">
        <f t="shared" si="4"/>
        <v>800</v>
      </c>
      <c r="L86" s="44">
        <v>5.0</v>
      </c>
      <c r="M86" s="44">
        <v>18.0</v>
      </c>
      <c r="N86" s="42">
        <f t="shared" si="5"/>
        <v>33</v>
      </c>
      <c r="O86" s="38"/>
      <c r="P86" s="45" t="s">
        <v>72</v>
      </c>
      <c r="Q86" s="38"/>
      <c r="R86" s="45">
        <f>MIN(Rules!$E$2,(MAX(H86/N86,N86/H86)))</f>
        <v>1.833333333</v>
      </c>
      <c r="S86" s="45">
        <f>VLOOKUP(B86,Rules!A:B,2,FALSE)</f>
        <v>40</v>
      </c>
      <c r="T86" s="38"/>
      <c r="U86" s="46">
        <f>1/(10^(-(E86+(IF(P86="Y",Rules!$I$2,0))-K86)/Rules!$E$12)+1)</f>
        <v>0.468955088</v>
      </c>
      <c r="V86" s="47">
        <f t="shared" si="6"/>
        <v>-34</v>
      </c>
      <c r="W86" s="47">
        <f t="shared" si="7"/>
        <v>34</v>
      </c>
      <c r="X86" s="47"/>
      <c r="Y86" s="47"/>
      <c r="Z86" s="48"/>
      <c r="AA86" s="7">
        <f t="shared" ref="AA86:BL86" si="90">IF($D86=AA$1,$E86+$V86,(IF($J86=AA$1,$K86+$W86,AA85)))</f>
        <v>1481</v>
      </c>
      <c r="AB86" s="7">
        <f t="shared" si="90"/>
        <v>834</v>
      </c>
      <c r="AC86" s="7">
        <f t="shared" si="90"/>
        <v>1393</v>
      </c>
      <c r="AD86" s="7">
        <f t="shared" si="90"/>
        <v>42</v>
      </c>
      <c r="AE86" s="7">
        <f t="shared" si="90"/>
        <v>1949</v>
      </c>
      <c r="AF86" s="7">
        <f t="shared" si="90"/>
        <v>2070</v>
      </c>
      <c r="AG86" s="7">
        <f t="shared" si="90"/>
        <v>1174</v>
      </c>
      <c r="AH86" s="7">
        <f t="shared" si="90"/>
        <v>1030</v>
      </c>
      <c r="AI86" s="7">
        <f t="shared" si="90"/>
        <v>1394</v>
      </c>
      <c r="AJ86" s="7">
        <f t="shared" si="90"/>
        <v>1806</v>
      </c>
      <c r="AK86" s="7">
        <f t="shared" si="90"/>
        <v>317</v>
      </c>
      <c r="AL86" s="7">
        <f t="shared" si="90"/>
        <v>717</v>
      </c>
      <c r="AM86" s="7">
        <f t="shared" si="90"/>
        <v>2071</v>
      </c>
      <c r="AN86" s="7">
        <f t="shared" si="90"/>
        <v>1386</v>
      </c>
      <c r="AO86" s="7">
        <f t="shared" si="90"/>
        <v>1160</v>
      </c>
      <c r="AP86" s="7">
        <f t="shared" si="90"/>
        <v>2087</v>
      </c>
      <c r="AQ86" s="7">
        <f t="shared" si="90"/>
        <v>367</v>
      </c>
      <c r="AR86" s="7">
        <f t="shared" si="90"/>
        <v>1526</v>
      </c>
      <c r="AS86" s="7">
        <f t="shared" si="90"/>
        <v>305</v>
      </c>
      <c r="AT86" s="7">
        <f t="shared" si="90"/>
        <v>2226</v>
      </c>
      <c r="AU86" s="7">
        <f t="shared" si="90"/>
        <v>913</v>
      </c>
      <c r="AV86" s="7">
        <f t="shared" si="90"/>
        <v>441</v>
      </c>
      <c r="AW86" s="7">
        <f t="shared" si="90"/>
        <v>365</v>
      </c>
      <c r="AX86" s="7">
        <f t="shared" si="90"/>
        <v>887</v>
      </c>
      <c r="AY86" s="7">
        <f t="shared" si="90"/>
        <v>1152</v>
      </c>
      <c r="AZ86" s="7">
        <f t="shared" si="90"/>
        <v>475</v>
      </c>
      <c r="BA86" s="7">
        <f t="shared" si="90"/>
        <v>0</v>
      </c>
      <c r="BB86" s="7">
        <f t="shared" si="90"/>
        <v>1503</v>
      </c>
      <c r="BC86" s="7">
        <f t="shared" si="90"/>
        <v>839</v>
      </c>
      <c r="BD86" s="7">
        <f t="shared" si="90"/>
        <v>889</v>
      </c>
      <c r="BE86" s="7">
        <f t="shared" si="90"/>
        <v>638</v>
      </c>
      <c r="BF86" s="7">
        <f t="shared" si="90"/>
        <v>2101</v>
      </c>
      <c r="BG86" s="7">
        <f t="shared" si="90"/>
        <v>846</v>
      </c>
      <c r="BH86" s="7">
        <f t="shared" si="90"/>
        <v>589</v>
      </c>
      <c r="BI86" s="7">
        <f t="shared" si="90"/>
        <v>2006</v>
      </c>
      <c r="BJ86" s="7">
        <f t="shared" si="90"/>
        <v>1485</v>
      </c>
      <c r="BK86" s="7">
        <f t="shared" si="90"/>
        <v>2043</v>
      </c>
      <c r="BL86" s="7">
        <f t="shared" si="90"/>
        <v>927</v>
      </c>
    </row>
    <row r="87" ht="13.5" customHeight="1">
      <c r="A87" s="87">
        <v>44640.0</v>
      </c>
      <c r="B87" s="84" t="s">
        <v>71</v>
      </c>
      <c r="C87" s="38"/>
      <c r="D87" s="39" t="s">
        <v>52</v>
      </c>
      <c r="E87" s="40">
        <f t="shared" si="2"/>
        <v>305</v>
      </c>
      <c r="F87" s="41">
        <v>1.0</v>
      </c>
      <c r="G87" s="41">
        <v>16.0</v>
      </c>
      <c r="H87" s="42">
        <f t="shared" si="3"/>
        <v>19</v>
      </c>
      <c r="I87" s="38"/>
      <c r="J87" s="43" t="s">
        <v>48</v>
      </c>
      <c r="K87" s="40">
        <f t="shared" si="4"/>
        <v>317</v>
      </c>
      <c r="L87" s="44">
        <v>2.0</v>
      </c>
      <c r="M87" s="44">
        <v>15.0</v>
      </c>
      <c r="N87" s="42">
        <f t="shared" si="5"/>
        <v>21</v>
      </c>
      <c r="O87" s="38"/>
      <c r="P87" s="45" t="s">
        <v>72</v>
      </c>
      <c r="Q87" s="38"/>
      <c r="R87" s="45">
        <f>MIN(Rules!$E$2,(MAX(H87/N87,N87/H87)))</f>
        <v>1.105263158</v>
      </c>
      <c r="S87" s="45">
        <f>VLOOKUP(B87,Rules!A:B,2,FALSE)</f>
        <v>40</v>
      </c>
      <c r="T87" s="38"/>
      <c r="U87" s="46">
        <f>1/(10^(-(E87+(IF(P87="Y",Rules!$I$2,0))-K87)/Rules!$E$12)+1)</f>
        <v>0.653738575</v>
      </c>
      <c r="V87" s="47">
        <f t="shared" si="6"/>
        <v>-29</v>
      </c>
      <c r="W87" s="47">
        <f t="shared" si="7"/>
        <v>29</v>
      </c>
      <c r="X87" s="47"/>
      <c r="Y87" s="47"/>
      <c r="Z87" s="48"/>
      <c r="AA87" s="7">
        <f t="shared" ref="AA87:BL87" si="91">IF($D87=AA$1,$E87+$V87,(IF($J87=AA$1,$K87+$W87,AA86)))</f>
        <v>1481</v>
      </c>
      <c r="AB87" s="7">
        <f t="shared" si="91"/>
        <v>834</v>
      </c>
      <c r="AC87" s="7">
        <f t="shared" si="91"/>
        <v>1393</v>
      </c>
      <c r="AD87" s="7">
        <f t="shared" si="91"/>
        <v>42</v>
      </c>
      <c r="AE87" s="7">
        <f t="shared" si="91"/>
        <v>1949</v>
      </c>
      <c r="AF87" s="7">
        <f t="shared" si="91"/>
        <v>2070</v>
      </c>
      <c r="AG87" s="7">
        <f t="shared" si="91"/>
        <v>1174</v>
      </c>
      <c r="AH87" s="7">
        <f t="shared" si="91"/>
        <v>1030</v>
      </c>
      <c r="AI87" s="7">
        <f t="shared" si="91"/>
        <v>1394</v>
      </c>
      <c r="AJ87" s="7">
        <f t="shared" si="91"/>
        <v>1806</v>
      </c>
      <c r="AK87" s="7">
        <f t="shared" si="91"/>
        <v>346</v>
      </c>
      <c r="AL87" s="7">
        <f t="shared" si="91"/>
        <v>717</v>
      </c>
      <c r="AM87" s="7">
        <f t="shared" si="91"/>
        <v>2071</v>
      </c>
      <c r="AN87" s="7">
        <f t="shared" si="91"/>
        <v>1386</v>
      </c>
      <c r="AO87" s="7">
        <f t="shared" si="91"/>
        <v>1160</v>
      </c>
      <c r="AP87" s="7">
        <f t="shared" si="91"/>
        <v>2087</v>
      </c>
      <c r="AQ87" s="7">
        <f t="shared" si="91"/>
        <v>367</v>
      </c>
      <c r="AR87" s="7">
        <f t="shared" si="91"/>
        <v>1526</v>
      </c>
      <c r="AS87" s="7">
        <f t="shared" si="91"/>
        <v>276</v>
      </c>
      <c r="AT87" s="7">
        <f t="shared" si="91"/>
        <v>2226</v>
      </c>
      <c r="AU87" s="7">
        <f t="shared" si="91"/>
        <v>913</v>
      </c>
      <c r="AV87" s="7">
        <f t="shared" si="91"/>
        <v>441</v>
      </c>
      <c r="AW87" s="7">
        <f t="shared" si="91"/>
        <v>365</v>
      </c>
      <c r="AX87" s="7">
        <f t="shared" si="91"/>
        <v>887</v>
      </c>
      <c r="AY87" s="7">
        <f t="shared" si="91"/>
        <v>1152</v>
      </c>
      <c r="AZ87" s="7">
        <f t="shared" si="91"/>
        <v>475</v>
      </c>
      <c r="BA87" s="7">
        <f t="shared" si="91"/>
        <v>0</v>
      </c>
      <c r="BB87" s="7">
        <f t="shared" si="91"/>
        <v>1503</v>
      </c>
      <c r="BC87" s="7">
        <f t="shared" si="91"/>
        <v>839</v>
      </c>
      <c r="BD87" s="7">
        <f t="shared" si="91"/>
        <v>889</v>
      </c>
      <c r="BE87" s="7">
        <f t="shared" si="91"/>
        <v>638</v>
      </c>
      <c r="BF87" s="7">
        <f t="shared" si="91"/>
        <v>2101</v>
      </c>
      <c r="BG87" s="7">
        <f t="shared" si="91"/>
        <v>846</v>
      </c>
      <c r="BH87" s="7">
        <f t="shared" si="91"/>
        <v>589</v>
      </c>
      <c r="BI87" s="7">
        <f t="shared" si="91"/>
        <v>2006</v>
      </c>
      <c r="BJ87" s="7">
        <f t="shared" si="91"/>
        <v>1485</v>
      </c>
      <c r="BK87" s="7">
        <f t="shared" si="91"/>
        <v>2043</v>
      </c>
      <c r="BL87" s="7">
        <f t="shared" si="91"/>
        <v>927</v>
      </c>
    </row>
    <row r="88" ht="13.5" customHeight="1">
      <c r="A88" s="87">
        <v>44646.0</v>
      </c>
      <c r="B88" s="84" t="s">
        <v>71</v>
      </c>
      <c r="C88" s="38"/>
      <c r="D88" s="39" t="s">
        <v>19</v>
      </c>
      <c r="E88" s="40">
        <f t="shared" si="2"/>
        <v>2070</v>
      </c>
      <c r="F88" s="41">
        <v>1.0</v>
      </c>
      <c r="G88" s="41">
        <v>27.0</v>
      </c>
      <c r="H88" s="42">
        <f t="shared" si="3"/>
        <v>30</v>
      </c>
      <c r="I88" s="38"/>
      <c r="J88" s="43" t="s">
        <v>22</v>
      </c>
      <c r="K88" s="40">
        <f t="shared" si="4"/>
        <v>2087</v>
      </c>
      <c r="L88" s="44">
        <v>2.0</v>
      </c>
      <c r="M88" s="44">
        <v>20.0</v>
      </c>
      <c r="N88" s="42">
        <f t="shared" si="5"/>
        <v>26</v>
      </c>
      <c r="O88" s="38"/>
      <c r="P88" s="49" t="s">
        <v>73</v>
      </c>
      <c r="Q88" s="38"/>
      <c r="R88" s="45">
        <f>MIN(Rules!$E$2,(MAX(H88/N88,N88/H88)))</f>
        <v>1.153846154</v>
      </c>
      <c r="S88" s="45">
        <f>VLOOKUP(B88,Rules!A:B,2,FALSE)</f>
        <v>40</v>
      </c>
      <c r="T88" s="38"/>
      <c r="U88" s="46">
        <f>1/(10^(-(E88+(IF(P88="Y",Rules!$I$2,0))-K88)/Rules!$E$12)+1)</f>
        <v>0.480438017</v>
      </c>
      <c r="V88" s="47">
        <f t="shared" si="6"/>
        <v>24</v>
      </c>
      <c r="W88" s="47">
        <f t="shared" si="7"/>
        <v>-24</v>
      </c>
      <c r="X88" s="47"/>
      <c r="Y88" s="47"/>
      <c r="Z88" s="48"/>
      <c r="AA88" s="7">
        <f t="shared" ref="AA88:BL88" si="92">IF($D88=AA$1,$E88+$V88,(IF($J88=AA$1,$K88+$W88,AA87)))</f>
        <v>1481</v>
      </c>
      <c r="AB88" s="7">
        <f t="shared" si="92"/>
        <v>834</v>
      </c>
      <c r="AC88" s="7">
        <f t="shared" si="92"/>
        <v>1393</v>
      </c>
      <c r="AD88" s="7">
        <f t="shared" si="92"/>
        <v>42</v>
      </c>
      <c r="AE88" s="7">
        <f t="shared" si="92"/>
        <v>1949</v>
      </c>
      <c r="AF88" s="7">
        <f t="shared" si="92"/>
        <v>2094</v>
      </c>
      <c r="AG88" s="7">
        <f t="shared" si="92"/>
        <v>1174</v>
      </c>
      <c r="AH88" s="7">
        <f t="shared" si="92"/>
        <v>1030</v>
      </c>
      <c r="AI88" s="7">
        <f t="shared" si="92"/>
        <v>1394</v>
      </c>
      <c r="AJ88" s="7">
        <f t="shared" si="92"/>
        <v>1806</v>
      </c>
      <c r="AK88" s="7">
        <f t="shared" si="92"/>
        <v>346</v>
      </c>
      <c r="AL88" s="7">
        <f t="shared" si="92"/>
        <v>717</v>
      </c>
      <c r="AM88" s="7">
        <f t="shared" si="92"/>
        <v>2071</v>
      </c>
      <c r="AN88" s="7">
        <f t="shared" si="92"/>
        <v>1386</v>
      </c>
      <c r="AO88" s="7">
        <f t="shared" si="92"/>
        <v>1160</v>
      </c>
      <c r="AP88" s="7">
        <f t="shared" si="92"/>
        <v>2063</v>
      </c>
      <c r="AQ88" s="7">
        <f t="shared" si="92"/>
        <v>367</v>
      </c>
      <c r="AR88" s="7">
        <f t="shared" si="92"/>
        <v>1526</v>
      </c>
      <c r="AS88" s="7">
        <f t="shared" si="92"/>
        <v>276</v>
      </c>
      <c r="AT88" s="7">
        <f t="shared" si="92"/>
        <v>2226</v>
      </c>
      <c r="AU88" s="7">
        <f t="shared" si="92"/>
        <v>913</v>
      </c>
      <c r="AV88" s="7">
        <f t="shared" si="92"/>
        <v>441</v>
      </c>
      <c r="AW88" s="7">
        <f t="shared" si="92"/>
        <v>365</v>
      </c>
      <c r="AX88" s="7">
        <f t="shared" si="92"/>
        <v>887</v>
      </c>
      <c r="AY88" s="7">
        <f t="shared" si="92"/>
        <v>1152</v>
      </c>
      <c r="AZ88" s="7">
        <f t="shared" si="92"/>
        <v>475</v>
      </c>
      <c r="BA88" s="7">
        <f t="shared" si="92"/>
        <v>0</v>
      </c>
      <c r="BB88" s="7">
        <f t="shared" si="92"/>
        <v>1503</v>
      </c>
      <c r="BC88" s="7">
        <f t="shared" si="92"/>
        <v>839</v>
      </c>
      <c r="BD88" s="7">
        <f t="shared" si="92"/>
        <v>889</v>
      </c>
      <c r="BE88" s="7">
        <f t="shared" si="92"/>
        <v>638</v>
      </c>
      <c r="BF88" s="7">
        <f t="shared" si="92"/>
        <v>2101</v>
      </c>
      <c r="BG88" s="7">
        <f t="shared" si="92"/>
        <v>846</v>
      </c>
      <c r="BH88" s="7">
        <f t="shared" si="92"/>
        <v>589</v>
      </c>
      <c r="BI88" s="7">
        <f t="shared" si="92"/>
        <v>2006</v>
      </c>
      <c r="BJ88" s="7">
        <f t="shared" si="92"/>
        <v>1485</v>
      </c>
      <c r="BK88" s="7">
        <f t="shared" si="92"/>
        <v>2043</v>
      </c>
      <c r="BL88" s="7">
        <f t="shared" si="92"/>
        <v>927</v>
      </c>
    </row>
    <row r="89" ht="13.5" customHeight="1">
      <c r="A89" s="87">
        <v>44646.0</v>
      </c>
      <c r="B89" s="84" t="s">
        <v>71</v>
      </c>
      <c r="C89" s="38"/>
      <c r="D89" s="39" t="s">
        <v>30</v>
      </c>
      <c r="E89" s="40">
        <f t="shared" si="2"/>
        <v>1481</v>
      </c>
      <c r="F89" s="41">
        <v>3.0</v>
      </c>
      <c r="G89" s="41">
        <v>24.0</v>
      </c>
      <c r="H89" s="42">
        <f t="shared" si="3"/>
        <v>33</v>
      </c>
      <c r="I89" s="38"/>
      <c r="J89" s="43" t="s">
        <v>27</v>
      </c>
      <c r="K89" s="40">
        <f t="shared" si="4"/>
        <v>1503</v>
      </c>
      <c r="L89" s="44">
        <v>2.0</v>
      </c>
      <c r="M89" s="44">
        <v>17.0</v>
      </c>
      <c r="N89" s="42">
        <f t="shared" si="5"/>
        <v>23</v>
      </c>
      <c r="O89" s="38"/>
      <c r="P89" s="49" t="s">
        <v>72</v>
      </c>
      <c r="Q89" s="38"/>
      <c r="R89" s="45">
        <f>MIN(Rules!$E$2,(MAX(H89/N89,N89/H89)))</f>
        <v>1.434782609</v>
      </c>
      <c r="S89" s="45">
        <f>VLOOKUP(B89,Rules!A:B,2,FALSE)</f>
        <v>40</v>
      </c>
      <c r="T89" s="38"/>
      <c r="U89" s="46">
        <f>1/(10^(-(E89+(IF(P89="Y",Rules!$I$2,0))-K89)/Rules!$E$12)+1)</f>
        <v>0.6432416444</v>
      </c>
      <c r="V89" s="47">
        <f t="shared" si="6"/>
        <v>20</v>
      </c>
      <c r="W89" s="47">
        <f t="shared" si="7"/>
        <v>-20</v>
      </c>
      <c r="X89" s="47"/>
      <c r="Y89" s="47"/>
      <c r="Z89" s="48"/>
      <c r="AA89" s="7">
        <f t="shared" ref="AA89:BL89" si="93">IF($D89=AA$1,$E89+$V89,(IF($J89=AA$1,$K89+$W89,AA88)))</f>
        <v>1501</v>
      </c>
      <c r="AB89" s="7">
        <f t="shared" si="93"/>
        <v>834</v>
      </c>
      <c r="AC89" s="7">
        <f t="shared" si="93"/>
        <v>1393</v>
      </c>
      <c r="AD89" s="7">
        <f t="shared" si="93"/>
        <v>42</v>
      </c>
      <c r="AE89" s="7">
        <f t="shared" si="93"/>
        <v>1949</v>
      </c>
      <c r="AF89" s="7">
        <f t="shared" si="93"/>
        <v>2094</v>
      </c>
      <c r="AG89" s="7">
        <f t="shared" si="93"/>
        <v>1174</v>
      </c>
      <c r="AH89" s="7">
        <f t="shared" si="93"/>
        <v>1030</v>
      </c>
      <c r="AI89" s="7">
        <f t="shared" si="93"/>
        <v>1394</v>
      </c>
      <c r="AJ89" s="7">
        <f t="shared" si="93"/>
        <v>1806</v>
      </c>
      <c r="AK89" s="7">
        <f t="shared" si="93"/>
        <v>346</v>
      </c>
      <c r="AL89" s="7">
        <f t="shared" si="93"/>
        <v>717</v>
      </c>
      <c r="AM89" s="7">
        <f t="shared" si="93"/>
        <v>2071</v>
      </c>
      <c r="AN89" s="7">
        <f t="shared" si="93"/>
        <v>1386</v>
      </c>
      <c r="AO89" s="7">
        <f t="shared" si="93"/>
        <v>1160</v>
      </c>
      <c r="AP89" s="7">
        <f t="shared" si="93"/>
        <v>2063</v>
      </c>
      <c r="AQ89" s="7">
        <f t="shared" si="93"/>
        <v>367</v>
      </c>
      <c r="AR89" s="7">
        <f t="shared" si="93"/>
        <v>1526</v>
      </c>
      <c r="AS89" s="7">
        <f t="shared" si="93"/>
        <v>276</v>
      </c>
      <c r="AT89" s="7">
        <f t="shared" si="93"/>
        <v>2226</v>
      </c>
      <c r="AU89" s="7">
        <f t="shared" si="93"/>
        <v>913</v>
      </c>
      <c r="AV89" s="7">
        <f t="shared" si="93"/>
        <v>441</v>
      </c>
      <c r="AW89" s="7">
        <f t="shared" si="93"/>
        <v>365</v>
      </c>
      <c r="AX89" s="7">
        <f t="shared" si="93"/>
        <v>887</v>
      </c>
      <c r="AY89" s="7">
        <f t="shared" si="93"/>
        <v>1152</v>
      </c>
      <c r="AZ89" s="7">
        <f t="shared" si="93"/>
        <v>475</v>
      </c>
      <c r="BA89" s="7">
        <f t="shared" si="93"/>
        <v>0</v>
      </c>
      <c r="BB89" s="7">
        <f t="shared" si="93"/>
        <v>1483</v>
      </c>
      <c r="BC89" s="7">
        <f t="shared" si="93"/>
        <v>839</v>
      </c>
      <c r="BD89" s="7">
        <f t="shared" si="93"/>
        <v>889</v>
      </c>
      <c r="BE89" s="7">
        <f t="shared" si="93"/>
        <v>638</v>
      </c>
      <c r="BF89" s="7">
        <f t="shared" si="93"/>
        <v>2101</v>
      </c>
      <c r="BG89" s="7">
        <f t="shared" si="93"/>
        <v>846</v>
      </c>
      <c r="BH89" s="7">
        <f t="shared" si="93"/>
        <v>589</v>
      </c>
      <c r="BI89" s="7">
        <f t="shared" si="93"/>
        <v>2006</v>
      </c>
      <c r="BJ89" s="7">
        <f t="shared" si="93"/>
        <v>1485</v>
      </c>
      <c r="BK89" s="7">
        <f t="shared" si="93"/>
        <v>2043</v>
      </c>
      <c r="BL89" s="7">
        <f t="shared" si="93"/>
        <v>927</v>
      </c>
    </row>
    <row r="90" ht="13.5" customHeight="1">
      <c r="A90" s="87">
        <v>44646.0</v>
      </c>
      <c r="B90" s="84" t="s">
        <v>71</v>
      </c>
      <c r="C90" s="38"/>
      <c r="D90" s="39" t="s">
        <v>32</v>
      </c>
      <c r="E90" s="40">
        <f t="shared" si="2"/>
        <v>1485</v>
      </c>
      <c r="F90" s="41">
        <v>2.0</v>
      </c>
      <c r="G90" s="41">
        <v>18.0</v>
      </c>
      <c r="H90" s="42">
        <f t="shared" si="3"/>
        <v>24</v>
      </c>
      <c r="I90" s="38"/>
      <c r="J90" s="43" t="s">
        <v>34</v>
      </c>
      <c r="K90" s="40">
        <f t="shared" si="4"/>
        <v>1386</v>
      </c>
      <c r="L90" s="44">
        <v>0.0</v>
      </c>
      <c r="M90" s="44">
        <v>21.0</v>
      </c>
      <c r="N90" s="42">
        <f t="shared" si="5"/>
        <v>21</v>
      </c>
      <c r="O90" s="38"/>
      <c r="P90" s="49" t="s">
        <v>73</v>
      </c>
      <c r="Q90" s="38"/>
      <c r="R90" s="45">
        <f>MIN(Rules!$E$2,(MAX(H90/N90,N90/H90)))</f>
        <v>1.142857143</v>
      </c>
      <c r="S90" s="45">
        <f>VLOOKUP(B90,Rules!A:B,2,FALSE)</f>
        <v>40</v>
      </c>
      <c r="T90" s="38"/>
      <c r="U90" s="46">
        <f>1/(10^(-(E90+(IF(P90="Y",Rules!$I$2,0))-K90)/Rules!$E$12)+1)</f>
        <v>0.612043906</v>
      </c>
      <c r="V90" s="47">
        <f t="shared" si="6"/>
        <v>18</v>
      </c>
      <c r="W90" s="47">
        <f t="shared" si="7"/>
        <v>-18</v>
      </c>
      <c r="X90" s="47"/>
      <c r="Y90" s="47"/>
      <c r="Z90" s="48"/>
      <c r="AA90" s="7">
        <f t="shared" ref="AA90:BL90" si="94">IF($D90=AA$1,$E90+$V90,(IF($J90=AA$1,$K90+$W90,AA89)))</f>
        <v>1501</v>
      </c>
      <c r="AB90" s="7">
        <f t="shared" si="94"/>
        <v>834</v>
      </c>
      <c r="AC90" s="7">
        <f t="shared" si="94"/>
        <v>1393</v>
      </c>
      <c r="AD90" s="7">
        <f t="shared" si="94"/>
        <v>42</v>
      </c>
      <c r="AE90" s="7">
        <f t="shared" si="94"/>
        <v>1949</v>
      </c>
      <c r="AF90" s="7">
        <f t="shared" si="94"/>
        <v>2094</v>
      </c>
      <c r="AG90" s="7">
        <f t="shared" si="94"/>
        <v>1174</v>
      </c>
      <c r="AH90" s="7">
        <f t="shared" si="94"/>
        <v>1030</v>
      </c>
      <c r="AI90" s="7">
        <f t="shared" si="94"/>
        <v>1394</v>
      </c>
      <c r="AJ90" s="7">
        <f t="shared" si="94"/>
        <v>1806</v>
      </c>
      <c r="AK90" s="7">
        <f t="shared" si="94"/>
        <v>346</v>
      </c>
      <c r="AL90" s="7">
        <f t="shared" si="94"/>
        <v>717</v>
      </c>
      <c r="AM90" s="7">
        <f t="shared" si="94"/>
        <v>2071</v>
      </c>
      <c r="AN90" s="7">
        <f t="shared" si="94"/>
        <v>1368</v>
      </c>
      <c r="AO90" s="7">
        <f t="shared" si="94"/>
        <v>1160</v>
      </c>
      <c r="AP90" s="7">
        <f t="shared" si="94"/>
        <v>2063</v>
      </c>
      <c r="AQ90" s="7">
        <f t="shared" si="94"/>
        <v>367</v>
      </c>
      <c r="AR90" s="7">
        <f t="shared" si="94"/>
        <v>1526</v>
      </c>
      <c r="AS90" s="7">
        <f t="shared" si="94"/>
        <v>276</v>
      </c>
      <c r="AT90" s="7">
        <f t="shared" si="94"/>
        <v>2226</v>
      </c>
      <c r="AU90" s="7">
        <f t="shared" si="94"/>
        <v>913</v>
      </c>
      <c r="AV90" s="7">
        <f t="shared" si="94"/>
        <v>441</v>
      </c>
      <c r="AW90" s="7">
        <f t="shared" si="94"/>
        <v>365</v>
      </c>
      <c r="AX90" s="7">
        <f t="shared" si="94"/>
        <v>887</v>
      </c>
      <c r="AY90" s="7">
        <f t="shared" si="94"/>
        <v>1152</v>
      </c>
      <c r="AZ90" s="7">
        <f t="shared" si="94"/>
        <v>475</v>
      </c>
      <c r="BA90" s="7">
        <f t="shared" si="94"/>
        <v>0</v>
      </c>
      <c r="BB90" s="7">
        <f t="shared" si="94"/>
        <v>1483</v>
      </c>
      <c r="BC90" s="7">
        <f t="shared" si="94"/>
        <v>839</v>
      </c>
      <c r="BD90" s="7">
        <f t="shared" si="94"/>
        <v>889</v>
      </c>
      <c r="BE90" s="7">
        <f t="shared" si="94"/>
        <v>638</v>
      </c>
      <c r="BF90" s="7">
        <f t="shared" si="94"/>
        <v>2101</v>
      </c>
      <c r="BG90" s="7">
        <f t="shared" si="94"/>
        <v>846</v>
      </c>
      <c r="BH90" s="7">
        <f t="shared" si="94"/>
        <v>589</v>
      </c>
      <c r="BI90" s="7">
        <f t="shared" si="94"/>
        <v>2006</v>
      </c>
      <c r="BJ90" s="7">
        <f t="shared" si="94"/>
        <v>1503</v>
      </c>
      <c r="BK90" s="7">
        <f t="shared" si="94"/>
        <v>2043</v>
      </c>
      <c r="BL90" s="7">
        <f t="shared" si="94"/>
        <v>927</v>
      </c>
    </row>
    <row r="91" ht="13.5" customHeight="1">
      <c r="A91" s="87">
        <v>44646.0</v>
      </c>
      <c r="B91" s="84" t="s">
        <v>71</v>
      </c>
      <c r="C91" s="38"/>
      <c r="D91" s="39" t="s">
        <v>37</v>
      </c>
      <c r="E91" s="40">
        <f t="shared" si="2"/>
        <v>1030</v>
      </c>
      <c r="F91" s="41">
        <v>1.0</v>
      </c>
      <c r="G91" s="41">
        <v>19.0</v>
      </c>
      <c r="H91" s="42">
        <f t="shared" si="3"/>
        <v>22</v>
      </c>
      <c r="I91" s="38"/>
      <c r="J91" s="43" t="s">
        <v>44</v>
      </c>
      <c r="K91" s="40">
        <f t="shared" si="4"/>
        <v>889</v>
      </c>
      <c r="L91" s="44">
        <v>1.0</v>
      </c>
      <c r="M91" s="44">
        <v>20.0</v>
      </c>
      <c r="N91" s="42">
        <f t="shared" si="5"/>
        <v>23</v>
      </c>
      <c r="O91" s="38"/>
      <c r="P91" s="49" t="s">
        <v>72</v>
      </c>
      <c r="Q91" s="38"/>
      <c r="R91" s="45">
        <f>MIN(Rules!$E$2,(MAX(H91/N91,N91/H91)))</f>
        <v>1.045454545</v>
      </c>
      <c r="S91" s="45">
        <f>VLOOKUP(B91,Rules!A:B,2,FALSE)</f>
        <v>40</v>
      </c>
      <c r="T91" s="38"/>
      <c r="U91" s="46">
        <f>1/(10^(-(E91+(IF(P91="Y",Rules!$I$2,0))-K91)/Rules!$E$12)+1)</f>
        <v>0.7925071299</v>
      </c>
      <c r="V91" s="47">
        <f t="shared" si="6"/>
        <v>-33</v>
      </c>
      <c r="W91" s="47">
        <f t="shared" si="7"/>
        <v>33</v>
      </c>
      <c r="X91" s="47"/>
      <c r="Y91" s="47"/>
      <c r="Z91" s="48"/>
      <c r="AA91" s="7">
        <f t="shared" ref="AA91:BL91" si="95">IF($D91=AA$1,$E91+$V91,(IF($J91=AA$1,$K91+$W91,AA90)))</f>
        <v>1501</v>
      </c>
      <c r="AB91" s="7">
        <f t="shared" si="95"/>
        <v>834</v>
      </c>
      <c r="AC91" s="7">
        <f t="shared" si="95"/>
        <v>1393</v>
      </c>
      <c r="AD91" s="7">
        <f t="shared" si="95"/>
        <v>42</v>
      </c>
      <c r="AE91" s="7">
        <f t="shared" si="95"/>
        <v>1949</v>
      </c>
      <c r="AF91" s="7">
        <f t="shared" si="95"/>
        <v>2094</v>
      </c>
      <c r="AG91" s="7">
        <f t="shared" si="95"/>
        <v>1174</v>
      </c>
      <c r="AH91" s="7">
        <f t="shared" si="95"/>
        <v>997</v>
      </c>
      <c r="AI91" s="7">
        <f t="shared" si="95"/>
        <v>1394</v>
      </c>
      <c r="AJ91" s="7">
        <f t="shared" si="95"/>
        <v>1806</v>
      </c>
      <c r="AK91" s="7">
        <f t="shared" si="95"/>
        <v>346</v>
      </c>
      <c r="AL91" s="7">
        <f t="shared" si="95"/>
        <v>717</v>
      </c>
      <c r="AM91" s="7">
        <f t="shared" si="95"/>
        <v>2071</v>
      </c>
      <c r="AN91" s="7">
        <f t="shared" si="95"/>
        <v>1368</v>
      </c>
      <c r="AO91" s="7">
        <f t="shared" si="95"/>
        <v>1160</v>
      </c>
      <c r="AP91" s="7">
        <f t="shared" si="95"/>
        <v>2063</v>
      </c>
      <c r="AQ91" s="7">
        <f t="shared" si="95"/>
        <v>367</v>
      </c>
      <c r="AR91" s="7">
        <f t="shared" si="95"/>
        <v>1526</v>
      </c>
      <c r="AS91" s="7">
        <f t="shared" si="95"/>
        <v>276</v>
      </c>
      <c r="AT91" s="7">
        <f t="shared" si="95"/>
        <v>2226</v>
      </c>
      <c r="AU91" s="7">
        <f t="shared" si="95"/>
        <v>913</v>
      </c>
      <c r="AV91" s="7">
        <f t="shared" si="95"/>
        <v>441</v>
      </c>
      <c r="AW91" s="7">
        <f t="shared" si="95"/>
        <v>365</v>
      </c>
      <c r="AX91" s="7">
        <f t="shared" si="95"/>
        <v>887</v>
      </c>
      <c r="AY91" s="7">
        <f t="shared" si="95"/>
        <v>1152</v>
      </c>
      <c r="AZ91" s="7">
        <f t="shared" si="95"/>
        <v>475</v>
      </c>
      <c r="BA91" s="7">
        <f t="shared" si="95"/>
        <v>0</v>
      </c>
      <c r="BB91" s="7">
        <f t="shared" si="95"/>
        <v>1483</v>
      </c>
      <c r="BC91" s="7">
        <f t="shared" si="95"/>
        <v>839</v>
      </c>
      <c r="BD91" s="7">
        <f t="shared" si="95"/>
        <v>922</v>
      </c>
      <c r="BE91" s="7">
        <f t="shared" si="95"/>
        <v>638</v>
      </c>
      <c r="BF91" s="7">
        <f t="shared" si="95"/>
        <v>2101</v>
      </c>
      <c r="BG91" s="7">
        <f t="shared" si="95"/>
        <v>846</v>
      </c>
      <c r="BH91" s="7">
        <f t="shared" si="95"/>
        <v>589</v>
      </c>
      <c r="BI91" s="7">
        <f t="shared" si="95"/>
        <v>2006</v>
      </c>
      <c r="BJ91" s="7">
        <f t="shared" si="95"/>
        <v>1503</v>
      </c>
      <c r="BK91" s="7">
        <f t="shared" si="95"/>
        <v>2043</v>
      </c>
      <c r="BL91" s="7">
        <f t="shared" si="95"/>
        <v>927</v>
      </c>
    </row>
    <row r="92" ht="13.5" customHeight="1">
      <c r="A92" s="87">
        <v>44646.0</v>
      </c>
      <c r="B92" s="84" t="s">
        <v>71</v>
      </c>
      <c r="C92" s="38"/>
      <c r="D92" s="39" t="s">
        <v>39</v>
      </c>
      <c r="E92" s="40">
        <f t="shared" si="2"/>
        <v>887</v>
      </c>
      <c r="F92" s="41">
        <v>0.0</v>
      </c>
      <c r="G92" s="41">
        <v>15.0</v>
      </c>
      <c r="H92" s="42">
        <f t="shared" si="3"/>
        <v>15</v>
      </c>
      <c r="I92" s="38"/>
      <c r="J92" s="43" t="s">
        <v>40</v>
      </c>
      <c r="K92" s="40">
        <f t="shared" si="4"/>
        <v>927</v>
      </c>
      <c r="L92" s="44">
        <v>0.0</v>
      </c>
      <c r="M92" s="44">
        <v>19.0</v>
      </c>
      <c r="N92" s="42">
        <f t="shared" si="5"/>
        <v>19</v>
      </c>
      <c r="O92" s="38"/>
      <c r="P92" s="49" t="s">
        <v>72</v>
      </c>
      <c r="Q92" s="38"/>
      <c r="R92" s="45">
        <f>MIN(Rules!$E$2,(MAX(H92/N92,N92/H92)))</f>
        <v>1.266666667</v>
      </c>
      <c r="S92" s="45">
        <f>VLOOKUP(B92,Rules!A:B,2,FALSE)</f>
        <v>40</v>
      </c>
      <c r="T92" s="38"/>
      <c r="U92" s="46">
        <f>1/(10^(-(E92+(IF(P92="Y",Rules!$I$2,0))-K92)/Rules!$E$12)+1)</f>
        <v>0.6240017586</v>
      </c>
      <c r="V92" s="47">
        <f t="shared" si="6"/>
        <v>-32</v>
      </c>
      <c r="W92" s="47">
        <f t="shared" si="7"/>
        <v>32</v>
      </c>
      <c r="X92" s="47"/>
      <c r="Y92" s="47"/>
      <c r="Z92" s="48"/>
      <c r="AA92" s="7">
        <f t="shared" ref="AA92:BL92" si="96">IF($D92=AA$1,$E92+$V92,(IF($J92=AA$1,$K92+$W92,AA91)))</f>
        <v>1501</v>
      </c>
      <c r="AB92" s="7">
        <f t="shared" si="96"/>
        <v>834</v>
      </c>
      <c r="AC92" s="7">
        <f t="shared" si="96"/>
        <v>1393</v>
      </c>
      <c r="AD92" s="7">
        <f t="shared" si="96"/>
        <v>42</v>
      </c>
      <c r="AE92" s="7">
        <f t="shared" si="96"/>
        <v>1949</v>
      </c>
      <c r="AF92" s="7">
        <f t="shared" si="96"/>
        <v>2094</v>
      </c>
      <c r="AG92" s="7">
        <f t="shared" si="96"/>
        <v>1174</v>
      </c>
      <c r="AH92" s="7">
        <f t="shared" si="96"/>
        <v>997</v>
      </c>
      <c r="AI92" s="7">
        <f t="shared" si="96"/>
        <v>1394</v>
      </c>
      <c r="AJ92" s="7">
        <f t="shared" si="96"/>
        <v>1806</v>
      </c>
      <c r="AK92" s="7">
        <f t="shared" si="96"/>
        <v>346</v>
      </c>
      <c r="AL92" s="7">
        <f t="shared" si="96"/>
        <v>717</v>
      </c>
      <c r="AM92" s="7">
        <f t="shared" si="96"/>
        <v>2071</v>
      </c>
      <c r="AN92" s="7">
        <f t="shared" si="96"/>
        <v>1368</v>
      </c>
      <c r="AO92" s="7">
        <f t="shared" si="96"/>
        <v>1160</v>
      </c>
      <c r="AP92" s="7">
        <f t="shared" si="96"/>
        <v>2063</v>
      </c>
      <c r="AQ92" s="7">
        <f t="shared" si="96"/>
        <v>367</v>
      </c>
      <c r="AR92" s="7">
        <f t="shared" si="96"/>
        <v>1526</v>
      </c>
      <c r="AS92" s="7">
        <f t="shared" si="96"/>
        <v>276</v>
      </c>
      <c r="AT92" s="7">
        <f t="shared" si="96"/>
        <v>2226</v>
      </c>
      <c r="AU92" s="7">
        <f t="shared" si="96"/>
        <v>913</v>
      </c>
      <c r="AV92" s="7">
        <f t="shared" si="96"/>
        <v>441</v>
      </c>
      <c r="AW92" s="7">
        <f t="shared" si="96"/>
        <v>365</v>
      </c>
      <c r="AX92" s="7">
        <f t="shared" si="96"/>
        <v>855</v>
      </c>
      <c r="AY92" s="7">
        <f t="shared" si="96"/>
        <v>1152</v>
      </c>
      <c r="AZ92" s="7">
        <f t="shared" si="96"/>
        <v>475</v>
      </c>
      <c r="BA92" s="7">
        <f t="shared" si="96"/>
        <v>0</v>
      </c>
      <c r="BB92" s="7">
        <f t="shared" si="96"/>
        <v>1483</v>
      </c>
      <c r="BC92" s="7">
        <f t="shared" si="96"/>
        <v>839</v>
      </c>
      <c r="BD92" s="7">
        <f t="shared" si="96"/>
        <v>922</v>
      </c>
      <c r="BE92" s="7">
        <f t="shared" si="96"/>
        <v>638</v>
      </c>
      <c r="BF92" s="7">
        <f t="shared" si="96"/>
        <v>2101</v>
      </c>
      <c r="BG92" s="7">
        <f t="shared" si="96"/>
        <v>846</v>
      </c>
      <c r="BH92" s="7">
        <f t="shared" si="96"/>
        <v>589</v>
      </c>
      <c r="BI92" s="7">
        <f t="shared" si="96"/>
        <v>2006</v>
      </c>
      <c r="BJ92" s="7">
        <f t="shared" si="96"/>
        <v>1503</v>
      </c>
      <c r="BK92" s="7">
        <f t="shared" si="96"/>
        <v>2043</v>
      </c>
      <c r="BL92" s="7">
        <f t="shared" si="96"/>
        <v>959</v>
      </c>
    </row>
    <row r="93" ht="13.5" customHeight="1">
      <c r="A93" s="87">
        <v>44646.0</v>
      </c>
      <c r="B93" s="84" t="s">
        <v>71</v>
      </c>
      <c r="C93" s="38"/>
      <c r="D93" s="39" t="s">
        <v>41</v>
      </c>
      <c r="E93" s="40">
        <f t="shared" si="2"/>
        <v>839</v>
      </c>
      <c r="F93" s="41">
        <v>0.0</v>
      </c>
      <c r="G93" s="41">
        <v>20.0</v>
      </c>
      <c r="H93" s="42">
        <f t="shared" si="3"/>
        <v>20</v>
      </c>
      <c r="I93" s="38"/>
      <c r="J93" s="43" t="s">
        <v>43</v>
      </c>
      <c r="K93" s="40">
        <f t="shared" si="4"/>
        <v>834</v>
      </c>
      <c r="L93" s="44">
        <v>1.0</v>
      </c>
      <c r="M93" s="44">
        <v>22.0</v>
      </c>
      <c r="N93" s="42">
        <f t="shared" si="5"/>
        <v>25</v>
      </c>
      <c r="O93" s="38"/>
      <c r="P93" s="49" t="s">
        <v>73</v>
      </c>
      <c r="Q93" s="38"/>
      <c r="R93" s="45">
        <f>MIN(Rules!$E$2,(MAX(H93/N93,N93/H93)))</f>
        <v>1.25</v>
      </c>
      <c r="S93" s="45">
        <f>VLOOKUP(B93,Rules!A:B,2,FALSE)</f>
        <v>40</v>
      </c>
      <c r="T93" s="38"/>
      <c r="U93" s="46">
        <f>1/(10^(-(E93+(IF(P93="Y",Rules!$I$2,0))-K93)/Rules!$E$12)+1)</f>
        <v>0.5057562084</v>
      </c>
      <c r="V93" s="47">
        <f t="shared" si="6"/>
        <v>-25</v>
      </c>
      <c r="W93" s="47">
        <f t="shared" si="7"/>
        <v>25</v>
      </c>
      <c r="X93" s="47"/>
      <c r="Y93" s="47"/>
      <c r="Z93" s="48"/>
      <c r="AA93" s="7">
        <f t="shared" ref="AA93:BL93" si="97">IF($D93=AA$1,$E93+$V93,(IF($J93=AA$1,$K93+$W93,AA92)))</f>
        <v>1501</v>
      </c>
      <c r="AB93" s="7">
        <f t="shared" si="97"/>
        <v>859</v>
      </c>
      <c r="AC93" s="7">
        <f t="shared" si="97"/>
        <v>1393</v>
      </c>
      <c r="AD93" s="7">
        <f t="shared" si="97"/>
        <v>42</v>
      </c>
      <c r="AE93" s="7">
        <f t="shared" si="97"/>
        <v>1949</v>
      </c>
      <c r="AF93" s="7">
        <f t="shared" si="97"/>
        <v>2094</v>
      </c>
      <c r="AG93" s="7">
        <f t="shared" si="97"/>
        <v>1174</v>
      </c>
      <c r="AH93" s="7">
        <f t="shared" si="97"/>
        <v>997</v>
      </c>
      <c r="AI93" s="7">
        <f t="shared" si="97"/>
        <v>1394</v>
      </c>
      <c r="AJ93" s="7">
        <f t="shared" si="97"/>
        <v>1806</v>
      </c>
      <c r="AK93" s="7">
        <f t="shared" si="97"/>
        <v>346</v>
      </c>
      <c r="AL93" s="7">
        <f t="shared" si="97"/>
        <v>717</v>
      </c>
      <c r="AM93" s="7">
        <f t="shared" si="97"/>
        <v>2071</v>
      </c>
      <c r="AN93" s="7">
        <f t="shared" si="97"/>
        <v>1368</v>
      </c>
      <c r="AO93" s="7">
        <f t="shared" si="97"/>
        <v>1160</v>
      </c>
      <c r="AP93" s="7">
        <f t="shared" si="97"/>
        <v>2063</v>
      </c>
      <c r="AQ93" s="7">
        <f t="shared" si="97"/>
        <v>367</v>
      </c>
      <c r="AR93" s="7">
        <f t="shared" si="97"/>
        <v>1526</v>
      </c>
      <c r="AS93" s="7">
        <f t="shared" si="97"/>
        <v>276</v>
      </c>
      <c r="AT93" s="7">
        <f t="shared" si="97"/>
        <v>2226</v>
      </c>
      <c r="AU93" s="7">
        <f t="shared" si="97"/>
        <v>913</v>
      </c>
      <c r="AV93" s="7">
        <f t="shared" si="97"/>
        <v>441</v>
      </c>
      <c r="AW93" s="7">
        <f t="shared" si="97"/>
        <v>365</v>
      </c>
      <c r="AX93" s="7">
        <f t="shared" si="97"/>
        <v>855</v>
      </c>
      <c r="AY93" s="7">
        <f t="shared" si="97"/>
        <v>1152</v>
      </c>
      <c r="AZ93" s="7">
        <f t="shared" si="97"/>
        <v>475</v>
      </c>
      <c r="BA93" s="7">
        <f t="shared" si="97"/>
        <v>0</v>
      </c>
      <c r="BB93" s="7">
        <f t="shared" si="97"/>
        <v>1483</v>
      </c>
      <c r="BC93" s="7">
        <f t="shared" si="97"/>
        <v>814</v>
      </c>
      <c r="BD93" s="7">
        <f t="shared" si="97"/>
        <v>922</v>
      </c>
      <c r="BE93" s="7">
        <f t="shared" si="97"/>
        <v>638</v>
      </c>
      <c r="BF93" s="7">
        <f t="shared" si="97"/>
        <v>2101</v>
      </c>
      <c r="BG93" s="7">
        <f t="shared" si="97"/>
        <v>846</v>
      </c>
      <c r="BH93" s="7">
        <f t="shared" si="97"/>
        <v>589</v>
      </c>
      <c r="BI93" s="7">
        <f t="shared" si="97"/>
        <v>2006</v>
      </c>
      <c r="BJ93" s="7">
        <f t="shared" si="97"/>
        <v>1503</v>
      </c>
      <c r="BK93" s="7">
        <f t="shared" si="97"/>
        <v>2043</v>
      </c>
      <c r="BL93" s="7">
        <f t="shared" si="97"/>
        <v>959</v>
      </c>
    </row>
    <row r="94" ht="13.5" customHeight="1">
      <c r="A94" s="87">
        <v>44646.0</v>
      </c>
      <c r="B94" s="84" t="s">
        <v>71</v>
      </c>
      <c r="C94" s="38"/>
      <c r="D94" s="39" t="s">
        <v>50</v>
      </c>
      <c r="E94" s="40">
        <f t="shared" si="2"/>
        <v>441</v>
      </c>
      <c r="F94" s="41">
        <v>1.0</v>
      </c>
      <c r="G94" s="41">
        <v>26.0</v>
      </c>
      <c r="H94" s="42">
        <f t="shared" si="3"/>
        <v>29</v>
      </c>
      <c r="I94" s="38"/>
      <c r="J94" s="43" t="s">
        <v>52</v>
      </c>
      <c r="K94" s="40">
        <f t="shared" si="4"/>
        <v>276</v>
      </c>
      <c r="L94" s="44">
        <v>2.0</v>
      </c>
      <c r="M94" s="44">
        <v>13.0</v>
      </c>
      <c r="N94" s="42">
        <f t="shared" si="5"/>
        <v>19</v>
      </c>
      <c r="O94" s="38"/>
      <c r="P94" s="49" t="s">
        <v>73</v>
      </c>
      <c r="Q94" s="38"/>
      <c r="R94" s="45">
        <f>MIN(Rules!$E$2,(MAX(H94/N94,N94/H94)))</f>
        <v>1.526315789</v>
      </c>
      <c r="S94" s="45">
        <f>VLOOKUP(B94,Rules!A:B,2,FALSE)</f>
        <v>40</v>
      </c>
      <c r="T94" s="38"/>
      <c r="U94" s="46">
        <f>1/(10^(-(E94+(IF(P94="Y",Rules!$I$2,0))-K94)/Rules!$E$12)+1)</f>
        <v>0.6813218352</v>
      </c>
      <c r="V94" s="47">
        <f t="shared" si="6"/>
        <v>19</v>
      </c>
      <c r="W94" s="47">
        <f t="shared" si="7"/>
        <v>-19</v>
      </c>
      <c r="X94" s="47"/>
      <c r="Y94" s="47"/>
      <c r="Z94" s="48"/>
      <c r="AA94" s="7">
        <f t="shared" ref="AA94:BL94" si="98">IF($D94=AA$1,$E94+$V94,(IF($J94=AA$1,$K94+$W94,AA93)))</f>
        <v>1501</v>
      </c>
      <c r="AB94" s="7">
        <f t="shared" si="98"/>
        <v>859</v>
      </c>
      <c r="AC94" s="7">
        <f t="shared" si="98"/>
        <v>1393</v>
      </c>
      <c r="AD94" s="7">
        <f t="shared" si="98"/>
        <v>42</v>
      </c>
      <c r="AE94" s="7">
        <f t="shared" si="98"/>
        <v>1949</v>
      </c>
      <c r="AF94" s="7">
        <f t="shared" si="98"/>
        <v>2094</v>
      </c>
      <c r="AG94" s="7">
        <f t="shared" si="98"/>
        <v>1174</v>
      </c>
      <c r="AH94" s="7">
        <f t="shared" si="98"/>
        <v>997</v>
      </c>
      <c r="AI94" s="7">
        <f t="shared" si="98"/>
        <v>1394</v>
      </c>
      <c r="AJ94" s="7">
        <f t="shared" si="98"/>
        <v>1806</v>
      </c>
      <c r="AK94" s="7">
        <f t="shared" si="98"/>
        <v>346</v>
      </c>
      <c r="AL94" s="7">
        <f t="shared" si="98"/>
        <v>717</v>
      </c>
      <c r="AM94" s="7">
        <f t="shared" si="98"/>
        <v>2071</v>
      </c>
      <c r="AN94" s="7">
        <f t="shared" si="98"/>
        <v>1368</v>
      </c>
      <c r="AO94" s="7">
        <f t="shared" si="98"/>
        <v>1160</v>
      </c>
      <c r="AP94" s="7">
        <f t="shared" si="98"/>
        <v>2063</v>
      </c>
      <c r="AQ94" s="7">
        <f t="shared" si="98"/>
        <v>367</v>
      </c>
      <c r="AR94" s="7">
        <f t="shared" si="98"/>
        <v>1526</v>
      </c>
      <c r="AS94" s="7">
        <f t="shared" si="98"/>
        <v>257</v>
      </c>
      <c r="AT94" s="7">
        <f t="shared" si="98"/>
        <v>2226</v>
      </c>
      <c r="AU94" s="7">
        <f t="shared" si="98"/>
        <v>913</v>
      </c>
      <c r="AV94" s="7">
        <f t="shared" si="98"/>
        <v>460</v>
      </c>
      <c r="AW94" s="7">
        <f t="shared" si="98"/>
        <v>365</v>
      </c>
      <c r="AX94" s="7">
        <f t="shared" si="98"/>
        <v>855</v>
      </c>
      <c r="AY94" s="7">
        <f t="shared" si="98"/>
        <v>1152</v>
      </c>
      <c r="AZ94" s="7">
        <f t="shared" si="98"/>
        <v>475</v>
      </c>
      <c r="BA94" s="7">
        <f t="shared" si="98"/>
        <v>0</v>
      </c>
      <c r="BB94" s="7">
        <f t="shared" si="98"/>
        <v>1483</v>
      </c>
      <c r="BC94" s="7">
        <f t="shared" si="98"/>
        <v>814</v>
      </c>
      <c r="BD94" s="7">
        <f t="shared" si="98"/>
        <v>922</v>
      </c>
      <c r="BE94" s="7">
        <f t="shared" si="98"/>
        <v>638</v>
      </c>
      <c r="BF94" s="7">
        <f t="shared" si="98"/>
        <v>2101</v>
      </c>
      <c r="BG94" s="7">
        <f t="shared" si="98"/>
        <v>846</v>
      </c>
      <c r="BH94" s="7">
        <f t="shared" si="98"/>
        <v>589</v>
      </c>
      <c r="BI94" s="7">
        <f t="shared" si="98"/>
        <v>2006</v>
      </c>
      <c r="BJ94" s="7">
        <f t="shared" si="98"/>
        <v>1503</v>
      </c>
      <c r="BK94" s="7">
        <f t="shared" si="98"/>
        <v>2043</v>
      </c>
      <c r="BL94" s="7">
        <f t="shared" si="98"/>
        <v>959</v>
      </c>
    </row>
    <row r="95" ht="13.5" customHeight="1">
      <c r="A95" s="87">
        <v>44647.0</v>
      </c>
      <c r="B95" s="84" t="s">
        <v>71</v>
      </c>
      <c r="C95" s="38"/>
      <c r="D95" s="39" t="s">
        <v>24</v>
      </c>
      <c r="E95" s="40">
        <f t="shared" si="2"/>
        <v>2043</v>
      </c>
      <c r="F95" s="41">
        <v>0.0</v>
      </c>
      <c r="G95" s="41">
        <v>16.0</v>
      </c>
      <c r="H95" s="42">
        <f t="shared" si="3"/>
        <v>16</v>
      </c>
      <c r="I95" s="38"/>
      <c r="J95" s="43" t="s">
        <v>25</v>
      </c>
      <c r="K95" s="40">
        <f t="shared" si="4"/>
        <v>2006</v>
      </c>
      <c r="L95" s="44">
        <v>5.0</v>
      </c>
      <c r="M95" s="44">
        <v>20.0</v>
      </c>
      <c r="N95" s="42">
        <f t="shared" si="5"/>
        <v>35</v>
      </c>
      <c r="O95" s="38"/>
      <c r="P95" s="49" t="s">
        <v>73</v>
      </c>
      <c r="Q95" s="38"/>
      <c r="R95" s="45">
        <f>MIN(Rules!$E$2,(MAX(H95/N95,N95/H95)))</f>
        <v>2</v>
      </c>
      <c r="S95" s="45">
        <f>VLOOKUP(B95,Rules!A:B,2,FALSE)</f>
        <v>40</v>
      </c>
      <c r="T95" s="38"/>
      <c r="U95" s="46">
        <f>1/(10^(-(E95+(IF(P95="Y",Rules!$I$2,0))-K95)/Rules!$E$12)+1)</f>
        <v>0.54249506</v>
      </c>
      <c r="V95" s="47">
        <f t="shared" si="6"/>
        <v>-43</v>
      </c>
      <c r="W95" s="47">
        <f t="shared" si="7"/>
        <v>43</v>
      </c>
      <c r="X95" s="47"/>
      <c r="Y95" s="47"/>
      <c r="Z95" s="48"/>
      <c r="AA95" s="7">
        <f t="shared" ref="AA95:BL95" si="99">IF($D95=AA$1,$E95+$V95,(IF($J95=AA$1,$K95+$W95,AA94)))</f>
        <v>1501</v>
      </c>
      <c r="AB95" s="7">
        <f t="shared" si="99"/>
        <v>859</v>
      </c>
      <c r="AC95" s="7">
        <f t="shared" si="99"/>
        <v>1393</v>
      </c>
      <c r="AD95" s="7">
        <f t="shared" si="99"/>
        <v>42</v>
      </c>
      <c r="AE95" s="7">
        <f t="shared" si="99"/>
        <v>1949</v>
      </c>
      <c r="AF95" s="7">
        <f t="shared" si="99"/>
        <v>2094</v>
      </c>
      <c r="AG95" s="7">
        <f t="shared" si="99"/>
        <v>1174</v>
      </c>
      <c r="AH95" s="7">
        <f t="shared" si="99"/>
        <v>997</v>
      </c>
      <c r="AI95" s="7">
        <f t="shared" si="99"/>
        <v>1394</v>
      </c>
      <c r="AJ95" s="7">
        <f t="shared" si="99"/>
        <v>1806</v>
      </c>
      <c r="AK95" s="7">
        <f t="shared" si="99"/>
        <v>346</v>
      </c>
      <c r="AL95" s="7">
        <f t="shared" si="99"/>
        <v>717</v>
      </c>
      <c r="AM95" s="7">
        <f t="shared" si="99"/>
        <v>2071</v>
      </c>
      <c r="AN95" s="7">
        <f t="shared" si="99"/>
        <v>1368</v>
      </c>
      <c r="AO95" s="7">
        <f t="shared" si="99"/>
        <v>1160</v>
      </c>
      <c r="AP95" s="7">
        <f t="shared" si="99"/>
        <v>2063</v>
      </c>
      <c r="AQ95" s="7">
        <f t="shared" si="99"/>
        <v>367</v>
      </c>
      <c r="AR95" s="7">
        <f t="shared" si="99"/>
        <v>1526</v>
      </c>
      <c r="AS95" s="7">
        <f t="shared" si="99"/>
        <v>257</v>
      </c>
      <c r="AT95" s="7">
        <f t="shared" si="99"/>
        <v>2226</v>
      </c>
      <c r="AU95" s="7">
        <f t="shared" si="99"/>
        <v>913</v>
      </c>
      <c r="AV95" s="7">
        <f t="shared" si="99"/>
        <v>460</v>
      </c>
      <c r="AW95" s="7">
        <f t="shared" si="99"/>
        <v>365</v>
      </c>
      <c r="AX95" s="7">
        <f t="shared" si="99"/>
        <v>855</v>
      </c>
      <c r="AY95" s="7">
        <f t="shared" si="99"/>
        <v>1152</v>
      </c>
      <c r="AZ95" s="7">
        <f t="shared" si="99"/>
        <v>475</v>
      </c>
      <c r="BA95" s="7">
        <f t="shared" si="99"/>
        <v>0</v>
      </c>
      <c r="BB95" s="7">
        <f t="shared" si="99"/>
        <v>1483</v>
      </c>
      <c r="BC95" s="7">
        <f t="shared" si="99"/>
        <v>814</v>
      </c>
      <c r="BD95" s="7">
        <f t="shared" si="99"/>
        <v>922</v>
      </c>
      <c r="BE95" s="7">
        <f t="shared" si="99"/>
        <v>638</v>
      </c>
      <c r="BF95" s="7">
        <f t="shared" si="99"/>
        <v>2101</v>
      </c>
      <c r="BG95" s="7">
        <f t="shared" si="99"/>
        <v>846</v>
      </c>
      <c r="BH95" s="7">
        <f t="shared" si="99"/>
        <v>589</v>
      </c>
      <c r="BI95" s="7">
        <f t="shared" si="99"/>
        <v>2049</v>
      </c>
      <c r="BJ95" s="7">
        <f t="shared" si="99"/>
        <v>1503</v>
      </c>
      <c r="BK95" s="7">
        <f t="shared" si="99"/>
        <v>2000</v>
      </c>
      <c r="BL95" s="7">
        <f t="shared" si="99"/>
        <v>959</v>
      </c>
    </row>
    <row r="96" ht="13.5" customHeight="1">
      <c r="A96" s="83">
        <v>44653.0</v>
      </c>
      <c r="B96" s="84" t="s">
        <v>71</v>
      </c>
      <c r="C96" s="38"/>
      <c r="D96" s="39" t="s">
        <v>33</v>
      </c>
      <c r="E96" s="40">
        <f t="shared" si="2"/>
        <v>1394</v>
      </c>
      <c r="F96" s="41">
        <v>1.0</v>
      </c>
      <c r="G96" s="41">
        <v>17.0</v>
      </c>
      <c r="H96" s="42">
        <f t="shared" si="3"/>
        <v>20</v>
      </c>
      <c r="I96" s="38"/>
      <c r="J96" s="43" t="s">
        <v>32</v>
      </c>
      <c r="K96" s="40">
        <f t="shared" si="4"/>
        <v>1503</v>
      </c>
      <c r="L96" s="44">
        <v>5.0</v>
      </c>
      <c r="M96" s="44">
        <v>19.0</v>
      </c>
      <c r="N96" s="42">
        <f t="shared" si="5"/>
        <v>34</v>
      </c>
      <c r="O96" s="38"/>
      <c r="P96" s="49" t="s">
        <v>73</v>
      </c>
      <c r="Q96" s="38"/>
      <c r="R96" s="45">
        <f>MIN(Rules!$E$2,(MAX(H96/N96,N96/H96)))</f>
        <v>1.7</v>
      </c>
      <c r="S96" s="45">
        <f>VLOOKUP(B96,Rules!A:B,2,FALSE)</f>
        <v>40</v>
      </c>
      <c r="T96" s="38"/>
      <c r="U96" s="46">
        <f>1/(10^(-(E96+(IF(P96="Y",Rules!$I$2,0))-K96)/Rules!$E$12)+1)</f>
        <v>0.3770793383</v>
      </c>
      <c r="V96" s="47">
        <f t="shared" si="6"/>
        <v>-26</v>
      </c>
      <c r="W96" s="47">
        <f t="shared" si="7"/>
        <v>26</v>
      </c>
      <c r="X96" s="47"/>
      <c r="Y96" s="47"/>
      <c r="Z96" s="48"/>
      <c r="AA96" s="7">
        <f t="shared" ref="AA96:BL96" si="100">IF($D96=AA$1,$E96+$V96,(IF($J96=AA$1,$K96+$W96,AA95)))</f>
        <v>1501</v>
      </c>
      <c r="AB96" s="7">
        <f t="shared" si="100"/>
        <v>859</v>
      </c>
      <c r="AC96" s="7">
        <f t="shared" si="100"/>
        <v>1393</v>
      </c>
      <c r="AD96" s="7">
        <f t="shared" si="100"/>
        <v>42</v>
      </c>
      <c r="AE96" s="7">
        <f t="shared" si="100"/>
        <v>1949</v>
      </c>
      <c r="AF96" s="7">
        <f t="shared" si="100"/>
        <v>2094</v>
      </c>
      <c r="AG96" s="7">
        <f t="shared" si="100"/>
        <v>1174</v>
      </c>
      <c r="AH96" s="7">
        <f t="shared" si="100"/>
        <v>997</v>
      </c>
      <c r="AI96" s="7">
        <f t="shared" si="100"/>
        <v>1368</v>
      </c>
      <c r="AJ96" s="7">
        <f t="shared" si="100"/>
        <v>1806</v>
      </c>
      <c r="AK96" s="7">
        <f t="shared" si="100"/>
        <v>346</v>
      </c>
      <c r="AL96" s="7">
        <f t="shared" si="100"/>
        <v>717</v>
      </c>
      <c r="AM96" s="7">
        <f t="shared" si="100"/>
        <v>2071</v>
      </c>
      <c r="AN96" s="7">
        <f t="shared" si="100"/>
        <v>1368</v>
      </c>
      <c r="AO96" s="7">
        <f t="shared" si="100"/>
        <v>1160</v>
      </c>
      <c r="AP96" s="7">
        <f t="shared" si="100"/>
        <v>2063</v>
      </c>
      <c r="AQ96" s="7">
        <f t="shared" si="100"/>
        <v>367</v>
      </c>
      <c r="AR96" s="7">
        <f t="shared" si="100"/>
        <v>1526</v>
      </c>
      <c r="AS96" s="7">
        <f t="shared" si="100"/>
        <v>257</v>
      </c>
      <c r="AT96" s="7">
        <f t="shared" si="100"/>
        <v>2226</v>
      </c>
      <c r="AU96" s="7">
        <f t="shared" si="100"/>
        <v>913</v>
      </c>
      <c r="AV96" s="7">
        <f t="shared" si="100"/>
        <v>460</v>
      </c>
      <c r="AW96" s="7">
        <f t="shared" si="100"/>
        <v>365</v>
      </c>
      <c r="AX96" s="7">
        <f t="shared" si="100"/>
        <v>855</v>
      </c>
      <c r="AY96" s="7">
        <f t="shared" si="100"/>
        <v>1152</v>
      </c>
      <c r="AZ96" s="7">
        <f t="shared" si="100"/>
        <v>475</v>
      </c>
      <c r="BA96" s="7">
        <f t="shared" si="100"/>
        <v>0</v>
      </c>
      <c r="BB96" s="7">
        <f t="shared" si="100"/>
        <v>1483</v>
      </c>
      <c r="BC96" s="7">
        <f t="shared" si="100"/>
        <v>814</v>
      </c>
      <c r="BD96" s="7">
        <f t="shared" si="100"/>
        <v>922</v>
      </c>
      <c r="BE96" s="7">
        <f t="shared" si="100"/>
        <v>638</v>
      </c>
      <c r="BF96" s="7">
        <f t="shared" si="100"/>
        <v>2101</v>
      </c>
      <c r="BG96" s="7">
        <f t="shared" si="100"/>
        <v>846</v>
      </c>
      <c r="BH96" s="7">
        <f t="shared" si="100"/>
        <v>589</v>
      </c>
      <c r="BI96" s="7">
        <f t="shared" si="100"/>
        <v>2049</v>
      </c>
      <c r="BJ96" s="7">
        <f t="shared" si="100"/>
        <v>1529</v>
      </c>
      <c r="BK96" s="7">
        <f t="shared" si="100"/>
        <v>2000</v>
      </c>
      <c r="BL96" s="7">
        <f t="shared" si="100"/>
        <v>959</v>
      </c>
    </row>
    <row r="97" ht="13.5" customHeight="1">
      <c r="A97" s="83">
        <v>44653.0</v>
      </c>
      <c r="B97" s="84" t="s">
        <v>71</v>
      </c>
      <c r="C97" s="38"/>
      <c r="D97" s="39" t="s">
        <v>19</v>
      </c>
      <c r="E97" s="40">
        <f t="shared" si="2"/>
        <v>2094</v>
      </c>
      <c r="F97" s="41">
        <v>1.0</v>
      </c>
      <c r="G97" s="41">
        <v>23.0</v>
      </c>
      <c r="H97" s="42">
        <f t="shared" si="3"/>
        <v>26</v>
      </c>
      <c r="I97" s="38"/>
      <c r="J97" s="43" t="s">
        <v>25</v>
      </c>
      <c r="K97" s="40">
        <f t="shared" si="4"/>
        <v>2049</v>
      </c>
      <c r="L97" s="44">
        <v>4.0</v>
      </c>
      <c r="M97" s="44">
        <v>20.0</v>
      </c>
      <c r="N97" s="42">
        <f t="shared" si="5"/>
        <v>32</v>
      </c>
      <c r="O97" s="38"/>
      <c r="P97" s="49" t="s">
        <v>73</v>
      </c>
      <c r="Q97" s="38"/>
      <c r="R97" s="45">
        <f>MIN(Rules!$E$2,(MAX(H97/N97,N97/H97)))</f>
        <v>1.230769231</v>
      </c>
      <c r="S97" s="45">
        <f>VLOOKUP(B97,Rules!A:B,2,FALSE)</f>
        <v>40</v>
      </c>
      <c r="T97" s="38"/>
      <c r="U97" s="46">
        <f>1/(10^(-(E97+(IF(P97="Y",Rules!$I$2,0))-K97)/Rules!$E$12)+1)</f>
        <v>0.5516235473</v>
      </c>
      <c r="V97" s="47">
        <f t="shared" si="6"/>
        <v>-27</v>
      </c>
      <c r="W97" s="47">
        <f t="shared" si="7"/>
        <v>27</v>
      </c>
      <c r="X97" s="47"/>
      <c r="Y97" s="47"/>
      <c r="Z97" s="48"/>
      <c r="AA97" s="7">
        <f t="shared" ref="AA97:BL97" si="101">IF($D97=AA$1,$E97+$V97,(IF($J97=AA$1,$K97+$W97,AA96)))</f>
        <v>1501</v>
      </c>
      <c r="AB97" s="7">
        <f t="shared" si="101"/>
        <v>859</v>
      </c>
      <c r="AC97" s="7">
        <f t="shared" si="101"/>
        <v>1393</v>
      </c>
      <c r="AD97" s="7">
        <f t="shared" si="101"/>
        <v>42</v>
      </c>
      <c r="AE97" s="7">
        <f t="shared" si="101"/>
        <v>1949</v>
      </c>
      <c r="AF97" s="7">
        <f t="shared" si="101"/>
        <v>2067</v>
      </c>
      <c r="AG97" s="7">
        <f t="shared" si="101"/>
        <v>1174</v>
      </c>
      <c r="AH97" s="7">
        <f t="shared" si="101"/>
        <v>997</v>
      </c>
      <c r="AI97" s="7">
        <f t="shared" si="101"/>
        <v>1368</v>
      </c>
      <c r="AJ97" s="7">
        <f t="shared" si="101"/>
        <v>1806</v>
      </c>
      <c r="AK97" s="7">
        <f t="shared" si="101"/>
        <v>346</v>
      </c>
      <c r="AL97" s="7">
        <f t="shared" si="101"/>
        <v>717</v>
      </c>
      <c r="AM97" s="7">
        <f t="shared" si="101"/>
        <v>2071</v>
      </c>
      <c r="AN97" s="7">
        <f t="shared" si="101"/>
        <v>1368</v>
      </c>
      <c r="AO97" s="7">
        <f t="shared" si="101"/>
        <v>1160</v>
      </c>
      <c r="AP97" s="7">
        <f t="shared" si="101"/>
        <v>2063</v>
      </c>
      <c r="AQ97" s="7">
        <f t="shared" si="101"/>
        <v>367</v>
      </c>
      <c r="AR97" s="7">
        <f t="shared" si="101"/>
        <v>1526</v>
      </c>
      <c r="AS97" s="7">
        <f t="shared" si="101"/>
        <v>257</v>
      </c>
      <c r="AT97" s="7">
        <f t="shared" si="101"/>
        <v>2226</v>
      </c>
      <c r="AU97" s="7">
        <f t="shared" si="101"/>
        <v>913</v>
      </c>
      <c r="AV97" s="7">
        <f t="shared" si="101"/>
        <v>460</v>
      </c>
      <c r="AW97" s="7">
        <f t="shared" si="101"/>
        <v>365</v>
      </c>
      <c r="AX97" s="7">
        <f t="shared" si="101"/>
        <v>855</v>
      </c>
      <c r="AY97" s="7">
        <f t="shared" si="101"/>
        <v>1152</v>
      </c>
      <c r="AZ97" s="7">
        <f t="shared" si="101"/>
        <v>475</v>
      </c>
      <c r="BA97" s="7">
        <f t="shared" si="101"/>
        <v>0</v>
      </c>
      <c r="BB97" s="7">
        <f t="shared" si="101"/>
        <v>1483</v>
      </c>
      <c r="BC97" s="7">
        <f t="shared" si="101"/>
        <v>814</v>
      </c>
      <c r="BD97" s="7">
        <f t="shared" si="101"/>
        <v>922</v>
      </c>
      <c r="BE97" s="7">
        <f t="shared" si="101"/>
        <v>638</v>
      </c>
      <c r="BF97" s="7">
        <f t="shared" si="101"/>
        <v>2101</v>
      </c>
      <c r="BG97" s="7">
        <f t="shared" si="101"/>
        <v>846</v>
      </c>
      <c r="BH97" s="7">
        <f t="shared" si="101"/>
        <v>589</v>
      </c>
      <c r="BI97" s="7">
        <f t="shared" si="101"/>
        <v>2076</v>
      </c>
      <c r="BJ97" s="7">
        <f t="shared" si="101"/>
        <v>1529</v>
      </c>
      <c r="BK97" s="7">
        <f t="shared" si="101"/>
        <v>2000</v>
      </c>
      <c r="BL97" s="7">
        <f t="shared" si="101"/>
        <v>959</v>
      </c>
    </row>
    <row r="98" ht="13.5" customHeight="1">
      <c r="A98" s="83">
        <v>44653.0</v>
      </c>
      <c r="B98" s="84" t="s">
        <v>71</v>
      </c>
      <c r="C98" s="38"/>
      <c r="D98" s="39" t="s">
        <v>35</v>
      </c>
      <c r="E98" s="40">
        <f t="shared" si="2"/>
        <v>1174</v>
      </c>
      <c r="F98" s="41">
        <v>1.0</v>
      </c>
      <c r="G98" s="41">
        <v>23.0</v>
      </c>
      <c r="H98" s="42">
        <f t="shared" si="3"/>
        <v>26</v>
      </c>
      <c r="I98" s="38"/>
      <c r="J98" s="43" t="s">
        <v>44</v>
      </c>
      <c r="K98" s="40">
        <f t="shared" si="4"/>
        <v>922</v>
      </c>
      <c r="L98" s="44">
        <v>2.0</v>
      </c>
      <c r="M98" s="44">
        <v>15.0</v>
      </c>
      <c r="N98" s="42">
        <f t="shared" si="5"/>
        <v>21</v>
      </c>
      <c r="O98" s="38"/>
      <c r="P98" s="49" t="s">
        <v>73</v>
      </c>
      <c r="Q98" s="38"/>
      <c r="R98" s="45">
        <f>MIN(Rules!$E$2,(MAX(H98/N98,N98/H98)))</f>
        <v>1.238095238</v>
      </c>
      <c r="S98" s="45">
        <f>VLOOKUP(B98,Rules!A:B,2,FALSE)</f>
        <v>40</v>
      </c>
      <c r="T98" s="38"/>
      <c r="U98" s="46">
        <f>1/(10^(-(E98+(IF(P98="Y",Rules!$I$2,0))-K98)/Rules!$E$12)+1)</f>
        <v>0.76142408</v>
      </c>
      <c r="V98" s="47">
        <f t="shared" si="6"/>
        <v>12</v>
      </c>
      <c r="W98" s="47">
        <f t="shared" si="7"/>
        <v>-12</v>
      </c>
      <c r="X98" s="47"/>
      <c r="Y98" s="47"/>
      <c r="Z98" s="48"/>
      <c r="AA98" s="7">
        <f t="shared" ref="AA98:BL98" si="102">IF($D98=AA$1,$E98+$V98,(IF($J98=AA$1,$K98+$W98,AA97)))</f>
        <v>1501</v>
      </c>
      <c r="AB98" s="7">
        <f t="shared" si="102"/>
        <v>859</v>
      </c>
      <c r="AC98" s="7">
        <f t="shared" si="102"/>
        <v>1393</v>
      </c>
      <c r="AD98" s="7">
        <f t="shared" si="102"/>
        <v>42</v>
      </c>
      <c r="AE98" s="7">
        <f t="shared" si="102"/>
        <v>1949</v>
      </c>
      <c r="AF98" s="7">
        <f t="shared" si="102"/>
        <v>2067</v>
      </c>
      <c r="AG98" s="7">
        <f t="shared" si="102"/>
        <v>1186</v>
      </c>
      <c r="AH98" s="7">
        <f t="shared" si="102"/>
        <v>997</v>
      </c>
      <c r="AI98" s="7">
        <f t="shared" si="102"/>
        <v>1368</v>
      </c>
      <c r="AJ98" s="7">
        <f t="shared" si="102"/>
        <v>1806</v>
      </c>
      <c r="AK98" s="7">
        <f t="shared" si="102"/>
        <v>346</v>
      </c>
      <c r="AL98" s="7">
        <f t="shared" si="102"/>
        <v>717</v>
      </c>
      <c r="AM98" s="7">
        <f t="shared" si="102"/>
        <v>2071</v>
      </c>
      <c r="AN98" s="7">
        <f t="shared" si="102"/>
        <v>1368</v>
      </c>
      <c r="AO98" s="7">
        <f t="shared" si="102"/>
        <v>1160</v>
      </c>
      <c r="AP98" s="7">
        <f t="shared" si="102"/>
        <v>2063</v>
      </c>
      <c r="AQ98" s="7">
        <f t="shared" si="102"/>
        <v>367</v>
      </c>
      <c r="AR98" s="7">
        <f t="shared" si="102"/>
        <v>1526</v>
      </c>
      <c r="AS98" s="7">
        <f t="shared" si="102"/>
        <v>257</v>
      </c>
      <c r="AT98" s="7">
        <f t="shared" si="102"/>
        <v>2226</v>
      </c>
      <c r="AU98" s="7">
        <f t="shared" si="102"/>
        <v>913</v>
      </c>
      <c r="AV98" s="7">
        <f t="shared" si="102"/>
        <v>460</v>
      </c>
      <c r="AW98" s="7">
        <f t="shared" si="102"/>
        <v>365</v>
      </c>
      <c r="AX98" s="7">
        <f t="shared" si="102"/>
        <v>855</v>
      </c>
      <c r="AY98" s="7">
        <f t="shared" si="102"/>
        <v>1152</v>
      </c>
      <c r="AZ98" s="7">
        <f t="shared" si="102"/>
        <v>475</v>
      </c>
      <c r="BA98" s="7">
        <f t="shared" si="102"/>
        <v>0</v>
      </c>
      <c r="BB98" s="7">
        <f t="shared" si="102"/>
        <v>1483</v>
      </c>
      <c r="BC98" s="7">
        <f t="shared" si="102"/>
        <v>814</v>
      </c>
      <c r="BD98" s="7">
        <f t="shared" si="102"/>
        <v>910</v>
      </c>
      <c r="BE98" s="7">
        <f t="shared" si="102"/>
        <v>638</v>
      </c>
      <c r="BF98" s="7">
        <f t="shared" si="102"/>
        <v>2101</v>
      </c>
      <c r="BG98" s="7">
        <f t="shared" si="102"/>
        <v>846</v>
      </c>
      <c r="BH98" s="7">
        <f t="shared" si="102"/>
        <v>589</v>
      </c>
      <c r="BI98" s="7">
        <f t="shared" si="102"/>
        <v>2076</v>
      </c>
      <c r="BJ98" s="7">
        <f t="shared" si="102"/>
        <v>1529</v>
      </c>
      <c r="BK98" s="7">
        <f t="shared" si="102"/>
        <v>2000</v>
      </c>
      <c r="BL98" s="7">
        <f t="shared" si="102"/>
        <v>959</v>
      </c>
    </row>
    <row r="99" ht="13.5" customHeight="1">
      <c r="A99" s="83">
        <v>44653.0</v>
      </c>
      <c r="B99" s="84" t="s">
        <v>71</v>
      </c>
      <c r="C99" s="38"/>
      <c r="D99" s="39" t="s">
        <v>42</v>
      </c>
      <c r="E99" s="40">
        <f t="shared" si="2"/>
        <v>846</v>
      </c>
      <c r="F99" s="41">
        <v>2.0</v>
      </c>
      <c r="G99" s="41">
        <v>21.0</v>
      </c>
      <c r="H99" s="42">
        <f t="shared" si="3"/>
        <v>27</v>
      </c>
      <c r="I99" s="38"/>
      <c r="J99" s="43" t="s">
        <v>43</v>
      </c>
      <c r="K99" s="40">
        <f t="shared" si="4"/>
        <v>859</v>
      </c>
      <c r="L99" s="44">
        <v>2.0</v>
      </c>
      <c r="M99" s="44">
        <v>19.0</v>
      </c>
      <c r="N99" s="42">
        <f t="shared" si="5"/>
        <v>25</v>
      </c>
      <c r="O99" s="38"/>
      <c r="P99" s="49" t="s">
        <v>73</v>
      </c>
      <c r="Q99" s="38"/>
      <c r="R99" s="45">
        <f>MIN(Rules!$E$2,(MAX(H99/N99,N99/H99)))</f>
        <v>1.08</v>
      </c>
      <c r="S99" s="45">
        <f>VLOOKUP(B99,Rules!A:B,2,FALSE)</f>
        <v>40</v>
      </c>
      <c r="T99" s="38"/>
      <c r="U99" s="46">
        <f>1/(10^(-(E99+(IF(P99="Y",Rules!$I$2,0))-K99)/Rules!$E$12)+1)</f>
        <v>0.4850376655</v>
      </c>
      <c r="V99" s="47">
        <f t="shared" si="6"/>
        <v>22</v>
      </c>
      <c r="W99" s="47">
        <f t="shared" si="7"/>
        <v>-22</v>
      </c>
      <c r="X99" s="47"/>
      <c r="Y99" s="47"/>
      <c r="Z99" s="48"/>
      <c r="AA99" s="7">
        <f t="shared" ref="AA99:BL99" si="103">IF($D99=AA$1,$E99+$V99,(IF($J99=AA$1,$K99+$W99,AA98)))</f>
        <v>1501</v>
      </c>
      <c r="AB99" s="7">
        <f t="shared" si="103"/>
        <v>837</v>
      </c>
      <c r="AC99" s="7">
        <f t="shared" si="103"/>
        <v>1393</v>
      </c>
      <c r="AD99" s="7">
        <f t="shared" si="103"/>
        <v>42</v>
      </c>
      <c r="AE99" s="7">
        <f t="shared" si="103"/>
        <v>1949</v>
      </c>
      <c r="AF99" s="7">
        <f t="shared" si="103"/>
        <v>2067</v>
      </c>
      <c r="AG99" s="7">
        <f t="shared" si="103"/>
        <v>1186</v>
      </c>
      <c r="AH99" s="7">
        <f t="shared" si="103"/>
        <v>997</v>
      </c>
      <c r="AI99" s="7">
        <f t="shared" si="103"/>
        <v>1368</v>
      </c>
      <c r="AJ99" s="7">
        <f t="shared" si="103"/>
        <v>1806</v>
      </c>
      <c r="AK99" s="7">
        <f t="shared" si="103"/>
        <v>346</v>
      </c>
      <c r="AL99" s="7">
        <f t="shared" si="103"/>
        <v>717</v>
      </c>
      <c r="AM99" s="7">
        <f t="shared" si="103"/>
        <v>2071</v>
      </c>
      <c r="AN99" s="7">
        <f t="shared" si="103"/>
        <v>1368</v>
      </c>
      <c r="AO99" s="7">
        <f t="shared" si="103"/>
        <v>1160</v>
      </c>
      <c r="AP99" s="7">
        <f t="shared" si="103"/>
        <v>2063</v>
      </c>
      <c r="AQ99" s="7">
        <f t="shared" si="103"/>
        <v>367</v>
      </c>
      <c r="AR99" s="7">
        <f t="shared" si="103"/>
        <v>1526</v>
      </c>
      <c r="AS99" s="7">
        <f t="shared" si="103"/>
        <v>257</v>
      </c>
      <c r="AT99" s="7">
        <f t="shared" si="103"/>
        <v>2226</v>
      </c>
      <c r="AU99" s="7">
        <f t="shared" si="103"/>
        <v>913</v>
      </c>
      <c r="AV99" s="7">
        <f t="shared" si="103"/>
        <v>460</v>
      </c>
      <c r="AW99" s="7">
        <f t="shared" si="103"/>
        <v>365</v>
      </c>
      <c r="AX99" s="7">
        <f t="shared" si="103"/>
        <v>855</v>
      </c>
      <c r="AY99" s="7">
        <f t="shared" si="103"/>
        <v>1152</v>
      </c>
      <c r="AZ99" s="7">
        <f t="shared" si="103"/>
        <v>475</v>
      </c>
      <c r="BA99" s="7">
        <f t="shared" si="103"/>
        <v>0</v>
      </c>
      <c r="BB99" s="7">
        <f t="shared" si="103"/>
        <v>1483</v>
      </c>
      <c r="BC99" s="7">
        <f t="shared" si="103"/>
        <v>814</v>
      </c>
      <c r="BD99" s="7">
        <f t="shared" si="103"/>
        <v>910</v>
      </c>
      <c r="BE99" s="7">
        <f t="shared" si="103"/>
        <v>638</v>
      </c>
      <c r="BF99" s="7">
        <f t="shared" si="103"/>
        <v>2101</v>
      </c>
      <c r="BG99" s="7">
        <f t="shared" si="103"/>
        <v>868</v>
      </c>
      <c r="BH99" s="7">
        <f t="shared" si="103"/>
        <v>589</v>
      </c>
      <c r="BI99" s="7">
        <f t="shared" si="103"/>
        <v>2076</v>
      </c>
      <c r="BJ99" s="7">
        <f t="shared" si="103"/>
        <v>1529</v>
      </c>
      <c r="BK99" s="7">
        <f t="shared" si="103"/>
        <v>2000</v>
      </c>
      <c r="BL99" s="7">
        <f t="shared" si="103"/>
        <v>959</v>
      </c>
    </row>
    <row r="100" ht="13.5" customHeight="1">
      <c r="A100" s="83">
        <v>44653.0</v>
      </c>
      <c r="B100" s="84" t="s">
        <v>71</v>
      </c>
      <c r="C100" s="38"/>
      <c r="D100" s="39" t="s">
        <v>48</v>
      </c>
      <c r="E100" s="40">
        <f t="shared" si="2"/>
        <v>346</v>
      </c>
      <c r="F100" s="41">
        <v>2.0</v>
      </c>
      <c r="G100" s="41">
        <v>18.0</v>
      </c>
      <c r="H100" s="42">
        <f t="shared" si="3"/>
        <v>24</v>
      </c>
      <c r="I100" s="38"/>
      <c r="J100" s="43" t="s">
        <v>50</v>
      </c>
      <c r="K100" s="40">
        <f t="shared" si="4"/>
        <v>460</v>
      </c>
      <c r="L100" s="44">
        <v>1.0</v>
      </c>
      <c r="M100" s="44">
        <v>17.0</v>
      </c>
      <c r="N100" s="42">
        <f t="shared" si="5"/>
        <v>20</v>
      </c>
      <c r="O100" s="38"/>
      <c r="P100" s="49" t="s">
        <v>73</v>
      </c>
      <c r="Q100" s="38"/>
      <c r="R100" s="45">
        <f>MIN(Rules!$E$2,(MAX(H100/N100,N100/H100)))</f>
        <v>1.2</v>
      </c>
      <c r="S100" s="45">
        <f>VLOOKUP(B100,Rules!A:B,2,FALSE)</f>
        <v>40</v>
      </c>
      <c r="T100" s="38"/>
      <c r="U100" s="46">
        <f>1/(10^(-(E100+(IF(P100="Y",Rules!$I$2,0))-K100)/Rules!$E$12)+1)</f>
        <v>0.3716862869</v>
      </c>
      <c r="V100" s="47">
        <f t="shared" si="6"/>
        <v>30</v>
      </c>
      <c r="W100" s="47">
        <f t="shared" si="7"/>
        <v>-30</v>
      </c>
      <c r="X100" s="47"/>
      <c r="Y100" s="47"/>
      <c r="Z100" s="48"/>
      <c r="AA100" s="7">
        <f t="shared" ref="AA100:BL100" si="104">IF($D100=AA$1,$E100+$V100,(IF($J100=AA$1,$K100+$W100,AA99)))</f>
        <v>1501</v>
      </c>
      <c r="AB100" s="7">
        <f t="shared" si="104"/>
        <v>837</v>
      </c>
      <c r="AC100" s="7">
        <f t="shared" si="104"/>
        <v>1393</v>
      </c>
      <c r="AD100" s="7">
        <f t="shared" si="104"/>
        <v>42</v>
      </c>
      <c r="AE100" s="7">
        <f t="shared" si="104"/>
        <v>1949</v>
      </c>
      <c r="AF100" s="7">
        <f t="shared" si="104"/>
        <v>2067</v>
      </c>
      <c r="AG100" s="7">
        <f t="shared" si="104"/>
        <v>1186</v>
      </c>
      <c r="AH100" s="7">
        <f t="shared" si="104"/>
        <v>997</v>
      </c>
      <c r="AI100" s="7">
        <f t="shared" si="104"/>
        <v>1368</v>
      </c>
      <c r="AJ100" s="7">
        <f t="shared" si="104"/>
        <v>1806</v>
      </c>
      <c r="AK100" s="7">
        <f t="shared" si="104"/>
        <v>376</v>
      </c>
      <c r="AL100" s="7">
        <f t="shared" si="104"/>
        <v>717</v>
      </c>
      <c r="AM100" s="7">
        <f t="shared" si="104"/>
        <v>2071</v>
      </c>
      <c r="AN100" s="7">
        <f t="shared" si="104"/>
        <v>1368</v>
      </c>
      <c r="AO100" s="7">
        <f t="shared" si="104"/>
        <v>1160</v>
      </c>
      <c r="AP100" s="7">
        <f t="shared" si="104"/>
        <v>2063</v>
      </c>
      <c r="AQ100" s="7">
        <f t="shared" si="104"/>
        <v>367</v>
      </c>
      <c r="AR100" s="7">
        <f t="shared" si="104"/>
        <v>1526</v>
      </c>
      <c r="AS100" s="7">
        <f t="shared" si="104"/>
        <v>257</v>
      </c>
      <c r="AT100" s="7">
        <f t="shared" si="104"/>
        <v>2226</v>
      </c>
      <c r="AU100" s="7">
        <f t="shared" si="104"/>
        <v>913</v>
      </c>
      <c r="AV100" s="7">
        <f t="shared" si="104"/>
        <v>430</v>
      </c>
      <c r="AW100" s="7">
        <f t="shared" si="104"/>
        <v>365</v>
      </c>
      <c r="AX100" s="7">
        <f t="shared" si="104"/>
        <v>855</v>
      </c>
      <c r="AY100" s="7">
        <f t="shared" si="104"/>
        <v>1152</v>
      </c>
      <c r="AZ100" s="7">
        <f t="shared" si="104"/>
        <v>475</v>
      </c>
      <c r="BA100" s="7">
        <f t="shared" si="104"/>
        <v>0</v>
      </c>
      <c r="BB100" s="7">
        <f t="shared" si="104"/>
        <v>1483</v>
      </c>
      <c r="BC100" s="7">
        <f t="shared" si="104"/>
        <v>814</v>
      </c>
      <c r="BD100" s="7">
        <f t="shared" si="104"/>
        <v>910</v>
      </c>
      <c r="BE100" s="7">
        <f t="shared" si="104"/>
        <v>638</v>
      </c>
      <c r="BF100" s="7">
        <f t="shared" si="104"/>
        <v>2101</v>
      </c>
      <c r="BG100" s="7">
        <f t="shared" si="104"/>
        <v>868</v>
      </c>
      <c r="BH100" s="7">
        <f t="shared" si="104"/>
        <v>589</v>
      </c>
      <c r="BI100" s="7">
        <f t="shared" si="104"/>
        <v>2076</v>
      </c>
      <c r="BJ100" s="7">
        <f t="shared" si="104"/>
        <v>1529</v>
      </c>
      <c r="BK100" s="7">
        <f t="shared" si="104"/>
        <v>2000</v>
      </c>
      <c r="BL100" s="7">
        <f t="shared" si="104"/>
        <v>959</v>
      </c>
    </row>
    <row r="101" ht="13.5" customHeight="1">
      <c r="A101" s="83">
        <v>44660.0</v>
      </c>
      <c r="B101" s="37" t="s">
        <v>74</v>
      </c>
      <c r="C101" s="38"/>
      <c r="D101" s="39" t="s">
        <v>36</v>
      </c>
      <c r="E101" s="40">
        <f t="shared" si="2"/>
        <v>913</v>
      </c>
      <c r="F101" s="41">
        <v>0.0</v>
      </c>
      <c r="G101" s="41">
        <v>26.0</v>
      </c>
      <c r="H101" s="42">
        <f t="shared" si="3"/>
        <v>26</v>
      </c>
      <c r="I101" s="38"/>
      <c r="J101" s="43" t="s">
        <v>44</v>
      </c>
      <c r="K101" s="40">
        <f t="shared" si="4"/>
        <v>910</v>
      </c>
      <c r="L101" s="44">
        <v>0.0</v>
      </c>
      <c r="M101" s="44">
        <v>21.0</v>
      </c>
      <c r="N101" s="42">
        <f t="shared" si="5"/>
        <v>21</v>
      </c>
      <c r="O101" s="38"/>
      <c r="P101" s="49" t="s">
        <v>72</v>
      </c>
      <c r="Q101" s="38"/>
      <c r="R101" s="45">
        <f>MIN(Rules!$E$2,(MAX(H101/N101,N101/H101)))</f>
        <v>1.238095238</v>
      </c>
      <c r="S101" s="45">
        <f>VLOOKUP(B101,Rules!A:B,2,FALSE)</f>
        <v>50</v>
      </c>
      <c r="T101" s="38"/>
      <c r="U101" s="46">
        <f>1/(10^(-(E101+(IF(P101="Y",Rules!$I$2,0))-K101)/Rules!$E$12)+1)</f>
        <v>0.6692048773</v>
      </c>
      <c r="V101" s="47">
        <f t="shared" si="6"/>
        <v>20</v>
      </c>
      <c r="W101" s="47">
        <f t="shared" si="7"/>
        <v>-20</v>
      </c>
      <c r="X101" s="47"/>
      <c r="Y101" s="47"/>
      <c r="Z101" s="48"/>
      <c r="AA101" s="7">
        <f t="shared" ref="AA101:BL101" si="105">IF($D101=AA$1,$E101+$V101,(IF($J101=AA$1,$K101+$W101,AA100)))</f>
        <v>1501</v>
      </c>
      <c r="AB101" s="7">
        <f t="shared" si="105"/>
        <v>837</v>
      </c>
      <c r="AC101" s="7">
        <f t="shared" si="105"/>
        <v>1393</v>
      </c>
      <c r="AD101" s="7">
        <f t="shared" si="105"/>
        <v>42</v>
      </c>
      <c r="AE101" s="7">
        <f t="shared" si="105"/>
        <v>1949</v>
      </c>
      <c r="AF101" s="7">
        <f t="shared" si="105"/>
        <v>2067</v>
      </c>
      <c r="AG101" s="7">
        <f t="shared" si="105"/>
        <v>1186</v>
      </c>
      <c r="AH101" s="7">
        <f t="shared" si="105"/>
        <v>997</v>
      </c>
      <c r="AI101" s="7">
        <f t="shared" si="105"/>
        <v>1368</v>
      </c>
      <c r="AJ101" s="7">
        <f t="shared" si="105"/>
        <v>1806</v>
      </c>
      <c r="AK101" s="7">
        <f t="shared" si="105"/>
        <v>376</v>
      </c>
      <c r="AL101" s="7">
        <f t="shared" si="105"/>
        <v>717</v>
      </c>
      <c r="AM101" s="7">
        <f t="shared" si="105"/>
        <v>2071</v>
      </c>
      <c r="AN101" s="7">
        <f t="shared" si="105"/>
        <v>1368</v>
      </c>
      <c r="AO101" s="7">
        <f t="shared" si="105"/>
        <v>1160</v>
      </c>
      <c r="AP101" s="7">
        <f t="shared" si="105"/>
        <v>2063</v>
      </c>
      <c r="AQ101" s="7">
        <f t="shared" si="105"/>
        <v>367</v>
      </c>
      <c r="AR101" s="7">
        <f t="shared" si="105"/>
        <v>1526</v>
      </c>
      <c r="AS101" s="7">
        <f t="shared" si="105"/>
        <v>257</v>
      </c>
      <c r="AT101" s="7">
        <f t="shared" si="105"/>
        <v>2226</v>
      </c>
      <c r="AU101" s="7">
        <f t="shared" si="105"/>
        <v>933</v>
      </c>
      <c r="AV101" s="7">
        <f t="shared" si="105"/>
        <v>430</v>
      </c>
      <c r="AW101" s="7">
        <f t="shared" si="105"/>
        <v>365</v>
      </c>
      <c r="AX101" s="7">
        <f t="shared" si="105"/>
        <v>855</v>
      </c>
      <c r="AY101" s="7">
        <f t="shared" si="105"/>
        <v>1152</v>
      </c>
      <c r="AZ101" s="7">
        <f t="shared" si="105"/>
        <v>475</v>
      </c>
      <c r="BA101" s="7">
        <f t="shared" si="105"/>
        <v>0</v>
      </c>
      <c r="BB101" s="7">
        <f t="shared" si="105"/>
        <v>1483</v>
      </c>
      <c r="BC101" s="7">
        <f t="shared" si="105"/>
        <v>814</v>
      </c>
      <c r="BD101" s="7">
        <f t="shared" si="105"/>
        <v>890</v>
      </c>
      <c r="BE101" s="7">
        <f t="shared" si="105"/>
        <v>638</v>
      </c>
      <c r="BF101" s="7">
        <f t="shared" si="105"/>
        <v>2101</v>
      </c>
      <c r="BG101" s="7">
        <f t="shared" si="105"/>
        <v>868</v>
      </c>
      <c r="BH101" s="7">
        <f t="shared" si="105"/>
        <v>589</v>
      </c>
      <c r="BI101" s="7">
        <f t="shared" si="105"/>
        <v>2076</v>
      </c>
      <c r="BJ101" s="7">
        <f t="shared" si="105"/>
        <v>1529</v>
      </c>
      <c r="BK101" s="7">
        <f t="shared" si="105"/>
        <v>2000</v>
      </c>
      <c r="BL101" s="7">
        <f t="shared" si="105"/>
        <v>959</v>
      </c>
    </row>
    <row r="102" ht="13.5" customHeight="1">
      <c r="A102" s="83">
        <v>44661.0</v>
      </c>
      <c r="B102" s="37" t="s">
        <v>74</v>
      </c>
      <c r="C102" s="38"/>
      <c r="D102" s="39" t="s">
        <v>35</v>
      </c>
      <c r="E102" s="40">
        <f t="shared" si="2"/>
        <v>1186</v>
      </c>
      <c r="F102" s="41">
        <v>1.0</v>
      </c>
      <c r="G102" s="41">
        <v>21.0</v>
      </c>
      <c r="H102" s="42">
        <f t="shared" si="3"/>
        <v>24</v>
      </c>
      <c r="I102" s="38"/>
      <c r="J102" s="43" t="s">
        <v>40</v>
      </c>
      <c r="K102" s="40">
        <f t="shared" si="4"/>
        <v>959</v>
      </c>
      <c r="L102" s="44">
        <v>1.0</v>
      </c>
      <c r="M102" s="44">
        <v>9.0</v>
      </c>
      <c r="N102" s="42">
        <f t="shared" si="5"/>
        <v>12</v>
      </c>
      <c r="O102" s="38"/>
      <c r="P102" s="49" t="s">
        <v>72</v>
      </c>
      <c r="Q102" s="38"/>
      <c r="R102" s="45">
        <f>MIN(Rules!$E$2,(MAX(H102/N102,N102/H102)))</f>
        <v>2</v>
      </c>
      <c r="S102" s="45">
        <f>VLOOKUP(B102,Rules!A:B,2,FALSE)</f>
        <v>50</v>
      </c>
      <c r="T102" s="38"/>
      <c r="U102" s="46">
        <f>1/(10^(-(E102+(IF(P102="Y",Rules!$I$2,0))-K102)/Rules!$E$12)+1)</f>
        <v>0.8501972764</v>
      </c>
      <c r="V102" s="47">
        <f t="shared" si="6"/>
        <v>15</v>
      </c>
      <c r="W102" s="47">
        <f t="shared" si="7"/>
        <v>-15</v>
      </c>
      <c r="X102" s="47"/>
      <c r="Y102" s="47"/>
      <c r="Z102" s="48"/>
      <c r="AA102" s="7">
        <f t="shared" ref="AA102:BL102" si="106">IF($D102=AA$1,$E102+$V102,(IF($J102=AA$1,$K102+$W102,AA101)))</f>
        <v>1501</v>
      </c>
      <c r="AB102" s="7">
        <f t="shared" si="106"/>
        <v>837</v>
      </c>
      <c r="AC102" s="7">
        <f t="shared" si="106"/>
        <v>1393</v>
      </c>
      <c r="AD102" s="7">
        <f t="shared" si="106"/>
        <v>42</v>
      </c>
      <c r="AE102" s="7">
        <f t="shared" si="106"/>
        <v>1949</v>
      </c>
      <c r="AF102" s="7">
        <f t="shared" si="106"/>
        <v>2067</v>
      </c>
      <c r="AG102" s="7">
        <f t="shared" si="106"/>
        <v>1201</v>
      </c>
      <c r="AH102" s="7">
        <f t="shared" si="106"/>
        <v>997</v>
      </c>
      <c r="AI102" s="7">
        <f t="shared" si="106"/>
        <v>1368</v>
      </c>
      <c r="AJ102" s="7">
        <f t="shared" si="106"/>
        <v>1806</v>
      </c>
      <c r="AK102" s="7">
        <f t="shared" si="106"/>
        <v>376</v>
      </c>
      <c r="AL102" s="7">
        <f t="shared" si="106"/>
        <v>717</v>
      </c>
      <c r="AM102" s="7">
        <f t="shared" si="106"/>
        <v>2071</v>
      </c>
      <c r="AN102" s="7">
        <f t="shared" si="106"/>
        <v>1368</v>
      </c>
      <c r="AO102" s="7">
        <f t="shared" si="106"/>
        <v>1160</v>
      </c>
      <c r="AP102" s="7">
        <f t="shared" si="106"/>
        <v>2063</v>
      </c>
      <c r="AQ102" s="7">
        <f t="shared" si="106"/>
        <v>367</v>
      </c>
      <c r="AR102" s="7">
        <f t="shared" si="106"/>
        <v>1526</v>
      </c>
      <c r="AS102" s="7">
        <f t="shared" si="106"/>
        <v>257</v>
      </c>
      <c r="AT102" s="7">
        <f t="shared" si="106"/>
        <v>2226</v>
      </c>
      <c r="AU102" s="7">
        <f t="shared" si="106"/>
        <v>933</v>
      </c>
      <c r="AV102" s="7">
        <f t="shared" si="106"/>
        <v>430</v>
      </c>
      <c r="AW102" s="7">
        <f t="shared" si="106"/>
        <v>365</v>
      </c>
      <c r="AX102" s="7">
        <f t="shared" si="106"/>
        <v>855</v>
      </c>
      <c r="AY102" s="7">
        <f t="shared" si="106"/>
        <v>1152</v>
      </c>
      <c r="AZ102" s="7">
        <f t="shared" si="106"/>
        <v>475</v>
      </c>
      <c r="BA102" s="7">
        <f t="shared" si="106"/>
        <v>0</v>
      </c>
      <c r="BB102" s="7">
        <f t="shared" si="106"/>
        <v>1483</v>
      </c>
      <c r="BC102" s="7">
        <f t="shared" si="106"/>
        <v>814</v>
      </c>
      <c r="BD102" s="7">
        <f t="shared" si="106"/>
        <v>890</v>
      </c>
      <c r="BE102" s="7">
        <f t="shared" si="106"/>
        <v>638</v>
      </c>
      <c r="BF102" s="7">
        <f t="shared" si="106"/>
        <v>2101</v>
      </c>
      <c r="BG102" s="7">
        <f t="shared" si="106"/>
        <v>868</v>
      </c>
      <c r="BH102" s="7">
        <f t="shared" si="106"/>
        <v>589</v>
      </c>
      <c r="BI102" s="7">
        <f t="shared" si="106"/>
        <v>2076</v>
      </c>
      <c r="BJ102" s="7">
        <f t="shared" si="106"/>
        <v>1529</v>
      </c>
      <c r="BK102" s="7">
        <f t="shared" si="106"/>
        <v>2000</v>
      </c>
      <c r="BL102" s="7">
        <f t="shared" si="106"/>
        <v>944</v>
      </c>
    </row>
    <row r="103" ht="13.5" customHeight="1">
      <c r="A103" s="83">
        <v>44661.0</v>
      </c>
      <c r="B103" s="37" t="s">
        <v>74</v>
      </c>
      <c r="C103" s="38"/>
      <c r="D103" s="39" t="s">
        <v>39</v>
      </c>
      <c r="E103" s="40">
        <f t="shared" si="2"/>
        <v>855</v>
      </c>
      <c r="F103" s="41">
        <v>0.0</v>
      </c>
      <c r="G103" s="41">
        <v>11.0</v>
      </c>
      <c r="H103" s="42">
        <f t="shared" si="3"/>
        <v>11</v>
      </c>
      <c r="I103" s="38"/>
      <c r="J103" s="43" t="s">
        <v>29</v>
      </c>
      <c r="K103" s="40">
        <f t="shared" si="4"/>
        <v>1160</v>
      </c>
      <c r="L103" s="44">
        <v>5.0</v>
      </c>
      <c r="M103" s="44">
        <v>26.0</v>
      </c>
      <c r="N103" s="42">
        <f t="shared" si="5"/>
        <v>41</v>
      </c>
      <c r="O103" s="38"/>
      <c r="P103" s="49" t="s">
        <v>72</v>
      </c>
      <c r="Q103" s="38"/>
      <c r="R103" s="45">
        <f>MIN(Rules!$E$2,(MAX(H103/N103,N103/H103)))</f>
        <v>2</v>
      </c>
      <c r="S103" s="45">
        <f>VLOOKUP(B103,Rules!A:B,2,FALSE)</f>
        <v>50</v>
      </c>
      <c r="T103" s="38"/>
      <c r="U103" s="46">
        <f>1/(10^(-(E103+(IF(P103="Y",Rules!$I$2,0))-K103)/Rules!$E$12)+1)</f>
        <v>0.3287594192</v>
      </c>
      <c r="V103" s="47">
        <f t="shared" si="6"/>
        <v>-33</v>
      </c>
      <c r="W103" s="47">
        <f t="shared" si="7"/>
        <v>33</v>
      </c>
      <c r="X103" s="47"/>
      <c r="Y103" s="47"/>
      <c r="Z103" s="48"/>
      <c r="AA103" s="7">
        <f t="shared" ref="AA103:BL103" si="107">IF($D103=AA$1,$E103+$V103,(IF($J103=AA$1,$K103+$W103,AA102)))</f>
        <v>1501</v>
      </c>
      <c r="AB103" s="7">
        <f t="shared" si="107"/>
        <v>837</v>
      </c>
      <c r="AC103" s="7">
        <f t="shared" si="107"/>
        <v>1393</v>
      </c>
      <c r="AD103" s="7">
        <f t="shared" si="107"/>
        <v>42</v>
      </c>
      <c r="AE103" s="7">
        <f t="shared" si="107"/>
        <v>1949</v>
      </c>
      <c r="AF103" s="7">
        <f t="shared" si="107"/>
        <v>2067</v>
      </c>
      <c r="AG103" s="7">
        <f t="shared" si="107"/>
        <v>1201</v>
      </c>
      <c r="AH103" s="7">
        <f t="shared" si="107"/>
        <v>997</v>
      </c>
      <c r="AI103" s="7">
        <f t="shared" si="107"/>
        <v>1368</v>
      </c>
      <c r="AJ103" s="7">
        <f t="shared" si="107"/>
        <v>1806</v>
      </c>
      <c r="AK103" s="7">
        <f t="shared" si="107"/>
        <v>376</v>
      </c>
      <c r="AL103" s="7">
        <f t="shared" si="107"/>
        <v>717</v>
      </c>
      <c r="AM103" s="7">
        <f t="shared" si="107"/>
        <v>2071</v>
      </c>
      <c r="AN103" s="7">
        <f t="shared" si="107"/>
        <v>1368</v>
      </c>
      <c r="AO103" s="7">
        <f t="shared" si="107"/>
        <v>1193</v>
      </c>
      <c r="AP103" s="7">
        <f t="shared" si="107"/>
        <v>2063</v>
      </c>
      <c r="AQ103" s="7">
        <f t="shared" si="107"/>
        <v>367</v>
      </c>
      <c r="AR103" s="7">
        <f t="shared" si="107"/>
        <v>1526</v>
      </c>
      <c r="AS103" s="7">
        <f t="shared" si="107"/>
        <v>257</v>
      </c>
      <c r="AT103" s="7">
        <f t="shared" si="107"/>
        <v>2226</v>
      </c>
      <c r="AU103" s="7">
        <f t="shared" si="107"/>
        <v>933</v>
      </c>
      <c r="AV103" s="7">
        <f t="shared" si="107"/>
        <v>430</v>
      </c>
      <c r="AW103" s="7">
        <f t="shared" si="107"/>
        <v>365</v>
      </c>
      <c r="AX103" s="7">
        <f t="shared" si="107"/>
        <v>822</v>
      </c>
      <c r="AY103" s="7">
        <f t="shared" si="107"/>
        <v>1152</v>
      </c>
      <c r="AZ103" s="7">
        <f t="shared" si="107"/>
        <v>475</v>
      </c>
      <c r="BA103" s="7">
        <f t="shared" si="107"/>
        <v>0</v>
      </c>
      <c r="BB103" s="7">
        <f t="shared" si="107"/>
        <v>1483</v>
      </c>
      <c r="BC103" s="7">
        <f t="shared" si="107"/>
        <v>814</v>
      </c>
      <c r="BD103" s="7">
        <f t="shared" si="107"/>
        <v>890</v>
      </c>
      <c r="BE103" s="7">
        <f t="shared" si="107"/>
        <v>638</v>
      </c>
      <c r="BF103" s="7">
        <f t="shared" si="107"/>
        <v>2101</v>
      </c>
      <c r="BG103" s="7">
        <f t="shared" si="107"/>
        <v>868</v>
      </c>
      <c r="BH103" s="7">
        <f t="shared" si="107"/>
        <v>589</v>
      </c>
      <c r="BI103" s="7">
        <f t="shared" si="107"/>
        <v>2076</v>
      </c>
      <c r="BJ103" s="7">
        <f t="shared" si="107"/>
        <v>1529</v>
      </c>
      <c r="BK103" s="7">
        <f t="shared" si="107"/>
        <v>2000</v>
      </c>
      <c r="BL103" s="7">
        <f t="shared" si="107"/>
        <v>944</v>
      </c>
    </row>
    <row r="104" ht="13.5" customHeight="1">
      <c r="A104" s="83">
        <v>44661.0</v>
      </c>
      <c r="B104" s="37" t="s">
        <v>74</v>
      </c>
      <c r="C104" s="38"/>
      <c r="D104" s="39" t="s">
        <v>53</v>
      </c>
      <c r="E104" s="40">
        <f t="shared" si="2"/>
        <v>589</v>
      </c>
      <c r="F104" s="41">
        <v>2.0</v>
      </c>
      <c r="G104" s="41">
        <v>11.0</v>
      </c>
      <c r="H104" s="42">
        <f t="shared" si="3"/>
        <v>17</v>
      </c>
      <c r="I104" s="38"/>
      <c r="J104" s="43" t="s">
        <v>42</v>
      </c>
      <c r="K104" s="40">
        <f t="shared" si="4"/>
        <v>868</v>
      </c>
      <c r="L104" s="44">
        <v>7.0</v>
      </c>
      <c r="M104" s="44">
        <v>18.0</v>
      </c>
      <c r="N104" s="42">
        <f t="shared" si="5"/>
        <v>39</v>
      </c>
      <c r="O104" s="38"/>
      <c r="P104" s="49" t="s">
        <v>72</v>
      </c>
      <c r="Q104" s="38"/>
      <c r="R104" s="45">
        <f>MIN(Rules!$E$2,(MAX(H104/N104,N104/H104)))</f>
        <v>2</v>
      </c>
      <c r="S104" s="45">
        <f>VLOOKUP(B104,Rules!A:B,2,FALSE)</f>
        <v>50</v>
      </c>
      <c r="T104" s="38"/>
      <c r="U104" s="46">
        <f>1/(10^(-(E104+(IF(P104="Y",Rules!$I$2,0))-K104)/Rules!$E$12)+1)</f>
        <v>0.3557022513</v>
      </c>
      <c r="V104" s="47">
        <f t="shared" si="6"/>
        <v>-36</v>
      </c>
      <c r="W104" s="47">
        <f t="shared" si="7"/>
        <v>36</v>
      </c>
      <c r="X104" s="47"/>
      <c r="Y104" s="47"/>
      <c r="Z104" s="48"/>
      <c r="AA104" s="7">
        <f t="shared" ref="AA104:BL104" si="108">IF($D104=AA$1,$E104+$V104,(IF($J104=AA$1,$K104+$W104,AA103)))</f>
        <v>1501</v>
      </c>
      <c r="AB104" s="7">
        <f t="shared" si="108"/>
        <v>837</v>
      </c>
      <c r="AC104" s="7">
        <f t="shared" si="108"/>
        <v>1393</v>
      </c>
      <c r="AD104" s="7">
        <f t="shared" si="108"/>
        <v>42</v>
      </c>
      <c r="AE104" s="7">
        <f t="shared" si="108"/>
        <v>1949</v>
      </c>
      <c r="AF104" s="7">
        <f t="shared" si="108"/>
        <v>2067</v>
      </c>
      <c r="AG104" s="7">
        <f t="shared" si="108"/>
        <v>1201</v>
      </c>
      <c r="AH104" s="7">
        <f t="shared" si="108"/>
        <v>997</v>
      </c>
      <c r="AI104" s="7">
        <f t="shared" si="108"/>
        <v>1368</v>
      </c>
      <c r="AJ104" s="7">
        <f t="shared" si="108"/>
        <v>1806</v>
      </c>
      <c r="AK104" s="7">
        <f t="shared" si="108"/>
        <v>376</v>
      </c>
      <c r="AL104" s="7">
        <f t="shared" si="108"/>
        <v>717</v>
      </c>
      <c r="AM104" s="7">
        <f t="shared" si="108"/>
        <v>2071</v>
      </c>
      <c r="AN104" s="7">
        <f t="shared" si="108"/>
        <v>1368</v>
      </c>
      <c r="AO104" s="7">
        <f t="shared" si="108"/>
        <v>1193</v>
      </c>
      <c r="AP104" s="7">
        <f t="shared" si="108"/>
        <v>2063</v>
      </c>
      <c r="AQ104" s="7">
        <f t="shared" si="108"/>
        <v>367</v>
      </c>
      <c r="AR104" s="7">
        <f t="shared" si="108"/>
        <v>1526</v>
      </c>
      <c r="AS104" s="7">
        <f t="shared" si="108"/>
        <v>257</v>
      </c>
      <c r="AT104" s="7">
        <f t="shared" si="108"/>
        <v>2226</v>
      </c>
      <c r="AU104" s="7">
        <f t="shared" si="108"/>
        <v>933</v>
      </c>
      <c r="AV104" s="7">
        <f t="shared" si="108"/>
        <v>430</v>
      </c>
      <c r="AW104" s="7">
        <f t="shared" si="108"/>
        <v>365</v>
      </c>
      <c r="AX104" s="7">
        <f t="shared" si="108"/>
        <v>822</v>
      </c>
      <c r="AY104" s="7">
        <f t="shared" si="108"/>
        <v>1152</v>
      </c>
      <c r="AZ104" s="7">
        <f t="shared" si="108"/>
        <v>475</v>
      </c>
      <c r="BA104" s="7">
        <f t="shared" si="108"/>
        <v>0</v>
      </c>
      <c r="BB104" s="7">
        <f t="shared" si="108"/>
        <v>1483</v>
      </c>
      <c r="BC104" s="7">
        <f t="shared" si="108"/>
        <v>814</v>
      </c>
      <c r="BD104" s="7">
        <f t="shared" si="108"/>
        <v>890</v>
      </c>
      <c r="BE104" s="7">
        <f t="shared" si="108"/>
        <v>638</v>
      </c>
      <c r="BF104" s="7">
        <f t="shared" si="108"/>
        <v>2101</v>
      </c>
      <c r="BG104" s="7">
        <f t="shared" si="108"/>
        <v>904</v>
      </c>
      <c r="BH104" s="7">
        <f t="shared" si="108"/>
        <v>553</v>
      </c>
      <c r="BI104" s="7">
        <f t="shared" si="108"/>
        <v>2076</v>
      </c>
      <c r="BJ104" s="7">
        <f t="shared" si="108"/>
        <v>1529</v>
      </c>
      <c r="BK104" s="7">
        <f t="shared" si="108"/>
        <v>2000</v>
      </c>
      <c r="BL104" s="7">
        <f t="shared" si="108"/>
        <v>944</v>
      </c>
    </row>
    <row r="105" ht="13.5" customHeight="1">
      <c r="A105" s="83">
        <v>44661.0</v>
      </c>
      <c r="B105" s="37" t="s">
        <v>74</v>
      </c>
      <c r="C105" s="38"/>
      <c r="D105" s="39" t="s">
        <v>48</v>
      </c>
      <c r="E105" s="40">
        <f t="shared" si="2"/>
        <v>376</v>
      </c>
      <c r="F105" s="41">
        <v>2.0</v>
      </c>
      <c r="G105" s="41">
        <v>13.0</v>
      </c>
      <c r="H105" s="42">
        <f t="shared" si="3"/>
        <v>19</v>
      </c>
      <c r="I105" s="38"/>
      <c r="J105" s="43" t="s">
        <v>37</v>
      </c>
      <c r="K105" s="40">
        <f t="shared" si="4"/>
        <v>997</v>
      </c>
      <c r="L105" s="44">
        <v>1.0</v>
      </c>
      <c r="M105" s="44">
        <v>21.0</v>
      </c>
      <c r="N105" s="42">
        <f t="shared" si="5"/>
        <v>24</v>
      </c>
      <c r="O105" s="38"/>
      <c r="P105" s="49" t="s">
        <v>72</v>
      </c>
      <c r="Q105" s="38"/>
      <c r="R105" s="45">
        <f>MIN(Rules!$E$2,(MAX(H105/N105,N105/H105)))</f>
        <v>1.263157895</v>
      </c>
      <c r="S105" s="45">
        <f>VLOOKUP(B105,Rules!A:B,2,FALSE)</f>
        <v>50</v>
      </c>
      <c r="T105" s="38"/>
      <c r="U105" s="46">
        <f>1/(10^(-(E105+(IF(P105="Y",Rules!$I$2,0))-K105)/Rules!$E$12)+1)</f>
        <v>0.1025658093</v>
      </c>
      <c r="V105" s="47">
        <f t="shared" si="6"/>
        <v>-6</v>
      </c>
      <c r="W105" s="47">
        <f t="shared" si="7"/>
        <v>6</v>
      </c>
      <c r="X105" s="47"/>
      <c r="Y105" s="47"/>
      <c r="Z105" s="48"/>
      <c r="AA105" s="7">
        <f t="shared" ref="AA105:BL105" si="109">IF($D105=AA$1,$E105+$V105,(IF($J105=AA$1,$K105+$W105,AA104)))</f>
        <v>1501</v>
      </c>
      <c r="AB105" s="7">
        <f t="shared" si="109"/>
        <v>837</v>
      </c>
      <c r="AC105" s="7">
        <f t="shared" si="109"/>
        <v>1393</v>
      </c>
      <c r="AD105" s="7">
        <f t="shared" si="109"/>
        <v>42</v>
      </c>
      <c r="AE105" s="7">
        <f t="shared" si="109"/>
        <v>1949</v>
      </c>
      <c r="AF105" s="7">
        <f t="shared" si="109"/>
        <v>2067</v>
      </c>
      <c r="AG105" s="7">
        <f t="shared" si="109"/>
        <v>1201</v>
      </c>
      <c r="AH105" s="7">
        <f t="shared" si="109"/>
        <v>1003</v>
      </c>
      <c r="AI105" s="7">
        <f t="shared" si="109"/>
        <v>1368</v>
      </c>
      <c r="AJ105" s="7">
        <f t="shared" si="109"/>
        <v>1806</v>
      </c>
      <c r="AK105" s="7">
        <f t="shared" si="109"/>
        <v>370</v>
      </c>
      <c r="AL105" s="7">
        <f t="shared" si="109"/>
        <v>717</v>
      </c>
      <c r="AM105" s="7">
        <f t="shared" si="109"/>
        <v>2071</v>
      </c>
      <c r="AN105" s="7">
        <f t="shared" si="109"/>
        <v>1368</v>
      </c>
      <c r="AO105" s="7">
        <f t="shared" si="109"/>
        <v>1193</v>
      </c>
      <c r="AP105" s="7">
        <f t="shared" si="109"/>
        <v>2063</v>
      </c>
      <c r="AQ105" s="7">
        <f t="shared" si="109"/>
        <v>367</v>
      </c>
      <c r="AR105" s="7">
        <f t="shared" si="109"/>
        <v>1526</v>
      </c>
      <c r="AS105" s="7">
        <f t="shared" si="109"/>
        <v>257</v>
      </c>
      <c r="AT105" s="7">
        <f t="shared" si="109"/>
        <v>2226</v>
      </c>
      <c r="AU105" s="7">
        <f t="shared" si="109"/>
        <v>933</v>
      </c>
      <c r="AV105" s="7">
        <f t="shared" si="109"/>
        <v>430</v>
      </c>
      <c r="AW105" s="7">
        <f t="shared" si="109"/>
        <v>365</v>
      </c>
      <c r="AX105" s="7">
        <f t="shared" si="109"/>
        <v>822</v>
      </c>
      <c r="AY105" s="7">
        <f t="shared" si="109"/>
        <v>1152</v>
      </c>
      <c r="AZ105" s="7">
        <f t="shared" si="109"/>
        <v>475</v>
      </c>
      <c r="BA105" s="7">
        <f t="shared" si="109"/>
        <v>0</v>
      </c>
      <c r="BB105" s="7">
        <f t="shared" si="109"/>
        <v>1483</v>
      </c>
      <c r="BC105" s="7">
        <f t="shared" si="109"/>
        <v>814</v>
      </c>
      <c r="BD105" s="7">
        <f t="shared" si="109"/>
        <v>890</v>
      </c>
      <c r="BE105" s="7">
        <f t="shared" si="109"/>
        <v>638</v>
      </c>
      <c r="BF105" s="7">
        <f t="shared" si="109"/>
        <v>2101</v>
      </c>
      <c r="BG105" s="7">
        <f t="shared" si="109"/>
        <v>904</v>
      </c>
      <c r="BH105" s="7">
        <f t="shared" si="109"/>
        <v>553</v>
      </c>
      <c r="BI105" s="7">
        <f t="shared" si="109"/>
        <v>2076</v>
      </c>
      <c r="BJ105" s="7">
        <f t="shared" si="109"/>
        <v>1529</v>
      </c>
      <c r="BK105" s="7">
        <f t="shared" si="109"/>
        <v>2000</v>
      </c>
      <c r="BL105" s="7">
        <f t="shared" si="109"/>
        <v>944</v>
      </c>
    </row>
    <row r="106" ht="13.5" customHeight="1">
      <c r="A106" s="83">
        <v>44661.0</v>
      </c>
      <c r="B106" s="37" t="s">
        <v>74</v>
      </c>
      <c r="C106" s="38"/>
      <c r="D106" s="39" t="s">
        <v>43</v>
      </c>
      <c r="E106" s="40">
        <f t="shared" si="2"/>
        <v>837</v>
      </c>
      <c r="F106" s="41">
        <v>2.0</v>
      </c>
      <c r="G106" s="41">
        <v>7.0</v>
      </c>
      <c r="H106" s="42">
        <f t="shared" si="3"/>
        <v>13</v>
      </c>
      <c r="I106" s="38"/>
      <c r="J106" s="43" t="s">
        <v>41</v>
      </c>
      <c r="K106" s="40">
        <f t="shared" si="4"/>
        <v>814</v>
      </c>
      <c r="L106" s="44">
        <v>5.0</v>
      </c>
      <c r="M106" s="44">
        <v>19.0</v>
      </c>
      <c r="N106" s="42">
        <f t="shared" si="5"/>
        <v>34</v>
      </c>
      <c r="O106" s="38"/>
      <c r="P106" s="49" t="s">
        <v>72</v>
      </c>
      <c r="Q106" s="38"/>
      <c r="R106" s="45">
        <f>MIN(Rules!$E$2,(MAX(H106/N106,N106/H106)))</f>
        <v>2</v>
      </c>
      <c r="S106" s="45">
        <f>VLOOKUP(B106,Rules!A:B,2,FALSE)</f>
        <v>50</v>
      </c>
      <c r="T106" s="38"/>
      <c r="U106" s="46">
        <f>1/(10^(-(E106+(IF(P106="Y",Rules!$I$2,0))-K106)/Rules!$E$12)+1)</f>
        <v>0.6892669466</v>
      </c>
      <c r="V106" s="47">
        <f t="shared" si="6"/>
        <v>-69</v>
      </c>
      <c r="W106" s="47">
        <f t="shared" si="7"/>
        <v>69</v>
      </c>
      <c r="X106" s="47"/>
      <c r="Y106" s="47"/>
      <c r="Z106" s="48"/>
      <c r="AA106" s="7">
        <f t="shared" ref="AA106:BL106" si="110">IF($D106=AA$1,$E106+$V106,(IF($J106=AA$1,$K106+$W106,AA105)))</f>
        <v>1501</v>
      </c>
      <c r="AB106" s="7">
        <f t="shared" si="110"/>
        <v>768</v>
      </c>
      <c r="AC106" s="7">
        <f t="shared" si="110"/>
        <v>1393</v>
      </c>
      <c r="AD106" s="7">
        <f t="shared" si="110"/>
        <v>42</v>
      </c>
      <c r="AE106" s="7">
        <f t="shared" si="110"/>
        <v>1949</v>
      </c>
      <c r="AF106" s="7">
        <f t="shared" si="110"/>
        <v>2067</v>
      </c>
      <c r="AG106" s="7">
        <f t="shared" si="110"/>
        <v>1201</v>
      </c>
      <c r="AH106" s="7">
        <f t="shared" si="110"/>
        <v>1003</v>
      </c>
      <c r="AI106" s="7">
        <f t="shared" si="110"/>
        <v>1368</v>
      </c>
      <c r="AJ106" s="7">
        <f t="shared" si="110"/>
        <v>1806</v>
      </c>
      <c r="AK106" s="7">
        <f t="shared" si="110"/>
        <v>370</v>
      </c>
      <c r="AL106" s="7">
        <f t="shared" si="110"/>
        <v>717</v>
      </c>
      <c r="AM106" s="7">
        <f t="shared" si="110"/>
        <v>2071</v>
      </c>
      <c r="AN106" s="7">
        <f t="shared" si="110"/>
        <v>1368</v>
      </c>
      <c r="AO106" s="7">
        <f t="shared" si="110"/>
        <v>1193</v>
      </c>
      <c r="AP106" s="7">
        <f t="shared" si="110"/>
        <v>2063</v>
      </c>
      <c r="AQ106" s="7">
        <f t="shared" si="110"/>
        <v>367</v>
      </c>
      <c r="AR106" s="7">
        <f t="shared" si="110"/>
        <v>1526</v>
      </c>
      <c r="AS106" s="7">
        <f t="shared" si="110"/>
        <v>257</v>
      </c>
      <c r="AT106" s="7">
        <f t="shared" si="110"/>
        <v>2226</v>
      </c>
      <c r="AU106" s="7">
        <f t="shared" si="110"/>
        <v>933</v>
      </c>
      <c r="AV106" s="7">
        <f t="shared" si="110"/>
        <v>430</v>
      </c>
      <c r="AW106" s="7">
        <f t="shared" si="110"/>
        <v>365</v>
      </c>
      <c r="AX106" s="7">
        <f t="shared" si="110"/>
        <v>822</v>
      </c>
      <c r="AY106" s="7">
        <f t="shared" si="110"/>
        <v>1152</v>
      </c>
      <c r="AZ106" s="7">
        <f t="shared" si="110"/>
        <v>475</v>
      </c>
      <c r="BA106" s="7">
        <f t="shared" si="110"/>
        <v>0</v>
      </c>
      <c r="BB106" s="7">
        <f t="shared" si="110"/>
        <v>1483</v>
      </c>
      <c r="BC106" s="7">
        <f t="shared" si="110"/>
        <v>883</v>
      </c>
      <c r="BD106" s="7">
        <f t="shared" si="110"/>
        <v>890</v>
      </c>
      <c r="BE106" s="7">
        <f t="shared" si="110"/>
        <v>638</v>
      </c>
      <c r="BF106" s="7">
        <f t="shared" si="110"/>
        <v>2101</v>
      </c>
      <c r="BG106" s="7">
        <f t="shared" si="110"/>
        <v>904</v>
      </c>
      <c r="BH106" s="7">
        <f t="shared" si="110"/>
        <v>553</v>
      </c>
      <c r="BI106" s="7">
        <f t="shared" si="110"/>
        <v>2076</v>
      </c>
      <c r="BJ106" s="7">
        <f t="shared" si="110"/>
        <v>1529</v>
      </c>
      <c r="BK106" s="7">
        <f t="shared" si="110"/>
        <v>2000</v>
      </c>
      <c r="BL106" s="7">
        <f t="shared" si="110"/>
        <v>944</v>
      </c>
    </row>
    <row r="107" ht="13.5" customHeight="1">
      <c r="A107" s="83">
        <v>44661.0</v>
      </c>
      <c r="B107" s="37" t="s">
        <v>74</v>
      </c>
      <c r="C107" s="38"/>
      <c r="D107" s="39" t="s">
        <v>51</v>
      </c>
      <c r="E107" s="40">
        <f t="shared" si="2"/>
        <v>475</v>
      </c>
      <c r="F107" s="41">
        <v>3.0</v>
      </c>
      <c r="G107" s="41">
        <v>9.0</v>
      </c>
      <c r="H107" s="42">
        <f t="shared" si="3"/>
        <v>18</v>
      </c>
      <c r="I107" s="38"/>
      <c r="J107" s="43" t="s">
        <v>49</v>
      </c>
      <c r="K107" s="40">
        <f t="shared" si="4"/>
        <v>42</v>
      </c>
      <c r="L107" s="44">
        <v>2.0</v>
      </c>
      <c r="M107" s="44">
        <v>9.0</v>
      </c>
      <c r="N107" s="42">
        <f t="shared" si="5"/>
        <v>15</v>
      </c>
      <c r="O107" s="38"/>
      <c r="P107" s="49" t="s">
        <v>72</v>
      </c>
      <c r="Q107" s="38"/>
      <c r="R107" s="45">
        <f>MIN(Rules!$E$2,(MAX(H107/N107,N107/H107)))</f>
        <v>1.2</v>
      </c>
      <c r="S107" s="45">
        <f>VLOOKUP(B107,Rules!A:B,2,FALSE)</f>
        <v>50</v>
      </c>
      <c r="T107" s="38"/>
      <c r="U107" s="46">
        <f>1/(10^(-(E107+(IF(P107="Y",Rules!$I$2,0))-K107)/Rules!$E$12)+1)</f>
        <v>0.9361245965</v>
      </c>
      <c r="V107" s="47">
        <f t="shared" si="6"/>
        <v>4</v>
      </c>
      <c r="W107" s="47">
        <f t="shared" si="7"/>
        <v>-4</v>
      </c>
      <c r="X107" s="47"/>
      <c r="Y107" s="47"/>
      <c r="Z107" s="48"/>
      <c r="AA107" s="7">
        <f t="shared" ref="AA107:BL107" si="111">IF($D107=AA$1,$E107+$V107,(IF($J107=AA$1,$K107+$W107,AA106)))</f>
        <v>1501</v>
      </c>
      <c r="AB107" s="7">
        <f t="shared" si="111"/>
        <v>768</v>
      </c>
      <c r="AC107" s="7">
        <f t="shared" si="111"/>
        <v>1393</v>
      </c>
      <c r="AD107" s="7">
        <f t="shared" si="111"/>
        <v>38</v>
      </c>
      <c r="AE107" s="7">
        <f t="shared" si="111"/>
        <v>1949</v>
      </c>
      <c r="AF107" s="7">
        <f t="shared" si="111"/>
        <v>2067</v>
      </c>
      <c r="AG107" s="7">
        <f t="shared" si="111"/>
        <v>1201</v>
      </c>
      <c r="AH107" s="7">
        <f t="shared" si="111"/>
        <v>1003</v>
      </c>
      <c r="AI107" s="7">
        <f t="shared" si="111"/>
        <v>1368</v>
      </c>
      <c r="AJ107" s="7">
        <f t="shared" si="111"/>
        <v>1806</v>
      </c>
      <c r="AK107" s="7">
        <f t="shared" si="111"/>
        <v>370</v>
      </c>
      <c r="AL107" s="7">
        <f t="shared" si="111"/>
        <v>717</v>
      </c>
      <c r="AM107" s="7">
        <f t="shared" si="111"/>
        <v>2071</v>
      </c>
      <c r="AN107" s="7">
        <f t="shared" si="111"/>
        <v>1368</v>
      </c>
      <c r="AO107" s="7">
        <f t="shared" si="111"/>
        <v>1193</v>
      </c>
      <c r="AP107" s="7">
        <f t="shared" si="111"/>
        <v>2063</v>
      </c>
      <c r="AQ107" s="7">
        <f t="shared" si="111"/>
        <v>367</v>
      </c>
      <c r="AR107" s="7">
        <f t="shared" si="111"/>
        <v>1526</v>
      </c>
      <c r="AS107" s="7">
        <f t="shared" si="111"/>
        <v>257</v>
      </c>
      <c r="AT107" s="7">
        <f t="shared" si="111"/>
        <v>2226</v>
      </c>
      <c r="AU107" s="7">
        <f t="shared" si="111"/>
        <v>933</v>
      </c>
      <c r="AV107" s="7">
        <f t="shared" si="111"/>
        <v>430</v>
      </c>
      <c r="AW107" s="7">
        <f t="shared" si="111"/>
        <v>365</v>
      </c>
      <c r="AX107" s="7">
        <f t="shared" si="111"/>
        <v>822</v>
      </c>
      <c r="AY107" s="7">
        <f t="shared" si="111"/>
        <v>1152</v>
      </c>
      <c r="AZ107" s="7">
        <f t="shared" si="111"/>
        <v>479</v>
      </c>
      <c r="BA107" s="7">
        <f t="shared" si="111"/>
        <v>0</v>
      </c>
      <c r="BB107" s="7">
        <f t="shared" si="111"/>
        <v>1483</v>
      </c>
      <c r="BC107" s="7">
        <f t="shared" si="111"/>
        <v>883</v>
      </c>
      <c r="BD107" s="7">
        <f t="shared" si="111"/>
        <v>890</v>
      </c>
      <c r="BE107" s="7">
        <f t="shared" si="111"/>
        <v>638</v>
      </c>
      <c r="BF107" s="7">
        <f t="shared" si="111"/>
        <v>2101</v>
      </c>
      <c r="BG107" s="7">
        <f t="shared" si="111"/>
        <v>904</v>
      </c>
      <c r="BH107" s="7">
        <f t="shared" si="111"/>
        <v>553</v>
      </c>
      <c r="BI107" s="7">
        <f t="shared" si="111"/>
        <v>2076</v>
      </c>
      <c r="BJ107" s="7">
        <f t="shared" si="111"/>
        <v>1529</v>
      </c>
      <c r="BK107" s="7">
        <f t="shared" si="111"/>
        <v>2000</v>
      </c>
      <c r="BL107" s="7">
        <f t="shared" si="111"/>
        <v>944</v>
      </c>
    </row>
    <row r="108" ht="13.5" customHeight="1">
      <c r="A108" s="83">
        <v>44661.0</v>
      </c>
      <c r="B108" s="37" t="s">
        <v>74</v>
      </c>
      <c r="C108" s="38"/>
      <c r="D108" s="39" t="s">
        <v>52</v>
      </c>
      <c r="E108" s="40">
        <f t="shared" si="2"/>
        <v>257</v>
      </c>
      <c r="F108" s="41">
        <v>4.0</v>
      </c>
      <c r="G108" s="41">
        <v>9.0</v>
      </c>
      <c r="H108" s="42">
        <f t="shared" si="3"/>
        <v>21</v>
      </c>
      <c r="I108" s="38"/>
      <c r="J108" s="43" t="s">
        <v>50</v>
      </c>
      <c r="K108" s="40">
        <f t="shared" si="4"/>
        <v>430</v>
      </c>
      <c r="L108" s="44">
        <v>0.0</v>
      </c>
      <c r="M108" s="44">
        <v>20.0</v>
      </c>
      <c r="N108" s="42">
        <f>L108*3+M107</f>
        <v>9</v>
      </c>
      <c r="O108" s="38"/>
      <c r="P108" s="49" t="s">
        <v>72</v>
      </c>
      <c r="Q108" s="38"/>
      <c r="R108" s="45">
        <f>MIN(Rules!$E$2,(MAX(H108/N108,N108/H108)))</f>
        <v>2</v>
      </c>
      <c r="S108" s="45">
        <f>VLOOKUP(B108,Rules!A:B,2,FALSE)</f>
        <v>50</v>
      </c>
      <c r="T108" s="38"/>
      <c r="U108" s="46">
        <f>1/(10^(-(E108+(IF(P108="Y",Rules!$I$2,0))-K108)/Rules!$E$12)+1)</f>
        <v>0.4735449996</v>
      </c>
      <c r="V108" s="47">
        <f t="shared" si="6"/>
        <v>53</v>
      </c>
      <c r="W108" s="47">
        <f t="shared" si="7"/>
        <v>-53</v>
      </c>
      <c r="X108" s="47"/>
      <c r="Y108" s="47"/>
      <c r="Z108" s="48"/>
      <c r="AA108" s="7">
        <f t="shared" ref="AA108:BL108" si="112">IF($D108=AA$1,$E108+$V108,(IF($J108=AA$1,$K108+$W108,AA107)))</f>
        <v>1501</v>
      </c>
      <c r="AB108" s="7">
        <f t="shared" si="112"/>
        <v>768</v>
      </c>
      <c r="AC108" s="7">
        <f t="shared" si="112"/>
        <v>1393</v>
      </c>
      <c r="AD108" s="7">
        <f t="shared" si="112"/>
        <v>38</v>
      </c>
      <c r="AE108" s="7">
        <f t="shared" si="112"/>
        <v>1949</v>
      </c>
      <c r="AF108" s="7">
        <f t="shared" si="112"/>
        <v>2067</v>
      </c>
      <c r="AG108" s="7">
        <f t="shared" si="112"/>
        <v>1201</v>
      </c>
      <c r="AH108" s="7">
        <f t="shared" si="112"/>
        <v>1003</v>
      </c>
      <c r="AI108" s="7">
        <f t="shared" si="112"/>
        <v>1368</v>
      </c>
      <c r="AJ108" s="7">
        <f t="shared" si="112"/>
        <v>1806</v>
      </c>
      <c r="AK108" s="7">
        <f t="shared" si="112"/>
        <v>370</v>
      </c>
      <c r="AL108" s="7">
        <f t="shared" si="112"/>
        <v>717</v>
      </c>
      <c r="AM108" s="7">
        <f t="shared" si="112"/>
        <v>2071</v>
      </c>
      <c r="AN108" s="7">
        <f t="shared" si="112"/>
        <v>1368</v>
      </c>
      <c r="AO108" s="7">
        <f t="shared" si="112"/>
        <v>1193</v>
      </c>
      <c r="AP108" s="7">
        <f t="shared" si="112"/>
        <v>2063</v>
      </c>
      <c r="AQ108" s="7">
        <f t="shared" si="112"/>
        <v>367</v>
      </c>
      <c r="AR108" s="7">
        <f t="shared" si="112"/>
        <v>1526</v>
      </c>
      <c r="AS108" s="7">
        <f t="shared" si="112"/>
        <v>310</v>
      </c>
      <c r="AT108" s="7">
        <f t="shared" si="112"/>
        <v>2226</v>
      </c>
      <c r="AU108" s="7">
        <f t="shared" si="112"/>
        <v>933</v>
      </c>
      <c r="AV108" s="7">
        <f t="shared" si="112"/>
        <v>377</v>
      </c>
      <c r="AW108" s="7">
        <f t="shared" si="112"/>
        <v>365</v>
      </c>
      <c r="AX108" s="7">
        <f t="shared" si="112"/>
        <v>822</v>
      </c>
      <c r="AY108" s="7">
        <f t="shared" si="112"/>
        <v>1152</v>
      </c>
      <c r="AZ108" s="7">
        <f t="shared" si="112"/>
        <v>479</v>
      </c>
      <c r="BA108" s="7">
        <f t="shared" si="112"/>
        <v>0</v>
      </c>
      <c r="BB108" s="7">
        <f t="shared" si="112"/>
        <v>1483</v>
      </c>
      <c r="BC108" s="7">
        <f t="shared" si="112"/>
        <v>883</v>
      </c>
      <c r="BD108" s="7">
        <f t="shared" si="112"/>
        <v>890</v>
      </c>
      <c r="BE108" s="7">
        <f t="shared" si="112"/>
        <v>638</v>
      </c>
      <c r="BF108" s="7">
        <f t="shared" si="112"/>
        <v>2101</v>
      </c>
      <c r="BG108" s="7">
        <f t="shared" si="112"/>
        <v>904</v>
      </c>
      <c r="BH108" s="7">
        <f t="shared" si="112"/>
        <v>553</v>
      </c>
      <c r="BI108" s="7">
        <f t="shared" si="112"/>
        <v>2076</v>
      </c>
      <c r="BJ108" s="7">
        <f t="shared" si="112"/>
        <v>1529</v>
      </c>
      <c r="BK108" s="7">
        <f t="shared" si="112"/>
        <v>2000</v>
      </c>
      <c r="BL108" s="7">
        <f t="shared" si="112"/>
        <v>944</v>
      </c>
    </row>
    <row r="109" ht="13.5" customHeight="1">
      <c r="A109" s="83">
        <v>44661.0</v>
      </c>
      <c r="B109" s="37" t="s">
        <v>74</v>
      </c>
      <c r="C109" s="38"/>
      <c r="D109" s="39" t="s">
        <v>54</v>
      </c>
      <c r="E109" s="40">
        <f t="shared" si="2"/>
        <v>367</v>
      </c>
      <c r="F109" s="41">
        <v>1.0</v>
      </c>
      <c r="G109" s="41">
        <v>10.0</v>
      </c>
      <c r="H109" s="42">
        <f t="shared" si="3"/>
        <v>13</v>
      </c>
      <c r="I109" s="38"/>
      <c r="J109" s="43" t="s">
        <v>47</v>
      </c>
      <c r="K109" s="40">
        <f t="shared" si="4"/>
        <v>365</v>
      </c>
      <c r="L109" s="44">
        <v>2.0</v>
      </c>
      <c r="M109" s="44">
        <v>27.0</v>
      </c>
      <c r="N109" s="42">
        <f t="shared" ref="N109:N153" si="114">L109*3+M109</f>
        <v>33</v>
      </c>
      <c r="O109" s="38"/>
      <c r="P109" s="49" t="s">
        <v>73</v>
      </c>
      <c r="Q109" s="38"/>
      <c r="R109" s="45">
        <f>MIN(Rules!$E$2,(MAX(H109/N109,N109/H109)))</f>
        <v>2</v>
      </c>
      <c r="S109" s="45">
        <f>VLOOKUP(B109,Rules!A:B,2,FALSE)</f>
        <v>50</v>
      </c>
      <c r="T109" s="38"/>
      <c r="U109" s="46">
        <f>1/(10^(-(E109+(IF(P109="Y",Rules!$I$2,0))-K109)/Rules!$E$12)+1)</f>
        <v>0.5023025688</v>
      </c>
      <c r="V109" s="47">
        <f t="shared" si="6"/>
        <v>-50</v>
      </c>
      <c r="W109" s="47">
        <f t="shared" si="7"/>
        <v>50</v>
      </c>
      <c r="X109" s="47"/>
      <c r="Y109" s="47"/>
      <c r="Z109" s="48"/>
      <c r="AA109" s="7">
        <f t="shared" ref="AA109:BL109" si="113">IF($D109=AA$1,$E109+$V109,(IF($J109=AA$1,$K109+$W109,AA108)))</f>
        <v>1501</v>
      </c>
      <c r="AB109" s="7">
        <f t="shared" si="113"/>
        <v>768</v>
      </c>
      <c r="AC109" s="7">
        <f t="shared" si="113"/>
        <v>1393</v>
      </c>
      <c r="AD109" s="7">
        <f t="shared" si="113"/>
        <v>38</v>
      </c>
      <c r="AE109" s="7">
        <f t="shared" si="113"/>
        <v>1949</v>
      </c>
      <c r="AF109" s="7">
        <f t="shared" si="113"/>
        <v>2067</v>
      </c>
      <c r="AG109" s="7">
        <f t="shared" si="113"/>
        <v>1201</v>
      </c>
      <c r="AH109" s="7">
        <f t="shared" si="113"/>
        <v>1003</v>
      </c>
      <c r="AI109" s="7">
        <f t="shared" si="113"/>
        <v>1368</v>
      </c>
      <c r="AJ109" s="7">
        <f t="shared" si="113"/>
        <v>1806</v>
      </c>
      <c r="AK109" s="7">
        <f t="shared" si="113"/>
        <v>370</v>
      </c>
      <c r="AL109" s="7">
        <f t="shared" si="113"/>
        <v>717</v>
      </c>
      <c r="AM109" s="7">
        <f t="shared" si="113"/>
        <v>2071</v>
      </c>
      <c r="AN109" s="7">
        <f t="shared" si="113"/>
        <v>1368</v>
      </c>
      <c r="AO109" s="7">
        <f t="shared" si="113"/>
        <v>1193</v>
      </c>
      <c r="AP109" s="7">
        <f t="shared" si="113"/>
        <v>2063</v>
      </c>
      <c r="AQ109" s="7">
        <f t="shared" si="113"/>
        <v>317</v>
      </c>
      <c r="AR109" s="7">
        <f t="shared" si="113"/>
        <v>1526</v>
      </c>
      <c r="AS109" s="7">
        <f t="shared" si="113"/>
        <v>310</v>
      </c>
      <c r="AT109" s="7">
        <f t="shared" si="113"/>
        <v>2226</v>
      </c>
      <c r="AU109" s="7">
        <f t="shared" si="113"/>
        <v>933</v>
      </c>
      <c r="AV109" s="7">
        <f t="shared" si="113"/>
        <v>377</v>
      </c>
      <c r="AW109" s="7">
        <f t="shared" si="113"/>
        <v>415</v>
      </c>
      <c r="AX109" s="7">
        <f t="shared" si="113"/>
        <v>822</v>
      </c>
      <c r="AY109" s="7">
        <f t="shared" si="113"/>
        <v>1152</v>
      </c>
      <c r="AZ109" s="7">
        <f t="shared" si="113"/>
        <v>479</v>
      </c>
      <c r="BA109" s="7">
        <f t="shared" si="113"/>
        <v>0</v>
      </c>
      <c r="BB109" s="7">
        <f t="shared" si="113"/>
        <v>1483</v>
      </c>
      <c r="BC109" s="7">
        <f t="shared" si="113"/>
        <v>883</v>
      </c>
      <c r="BD109" s="7">
        <f t="shared" si="113"/>
        <v>890</v>
      </c>
      <c r="BE109" s="7">
        <f t="shared" si="113"/>
        <v>638</v>
      </c>
      <c r="BF109" s="7">
        <f t="shared" si="113"/>
        <v>2101</v>
      </c>
      <c r="BG109" s="7">
        <f t="shared" si="113"/>
        <v>904</v>
      </c>
      <c r="BH109" s="7">
        <f t="shared" si="113"/>
        <v>553</v>
      </c>
      <c r="BI109" s="7">
        <f t="shared" si="113"/>
        <v>2076</v>
      </c>
      <c r="BJ109" s="7">
        <f t="shared" si="113"/>
        <v>1529</v>
      </c>
      <c r="BK109" s="7">
        <f t="shared" si="113"/>
        <v>2000</v>
      </c>
      <c r="BL109" s="7">
        <f t="shared" si="113"/>
        <v>944</v>
      </c>
    </row>
    <row r="110" ht="13.5" customHeight="1">
      <c r="A110" s="83">
        <v>44667.0</v>
      </c>
      <c r="B110" s="37" t="s">
        <v>75</v>
      </c>
      <c r="C110" s="38"/>
      <c r="D110" s="39" t="s">
        <v>26</v>
      </c>
      <c r="E110" s="40">
        <f t="shared" si="2"/>
        <v>1806</v>
      </c>
      <c r="F110" s="41">
        <v>1.0</v>
      </c>
      <c r="G110" s="41">
        <v>20.0</v>
      </c>
      <c r="H110" s="42">
        <f t="shared" si="3"/>
        <v>23</v>
      </c>
      <c r="I110" s="38"/>
      <c r="J110" s="43" t="s">
        <v>31</v>
      </c>
      <c r="K110" s="40">
        <f t="shared" si="4"/>
        <v>1526</v>
      </c>
      <c r="L110" s="44">
        <v>2.0</v>
      </c>
      <c r="M110" s="44">
        <v>15.0</v>
      </c>
      <c r="N110" s="42">
        <f t="shared" si="114"/>
        <v>21</v>
      </c>
      <c r="O110" s="38"/>
      <c r="P110" s="49" t="s">
        <v>72</v>
      </c>
      <c r="Q110" s="38"/>
      <c r="R110" s="45">
        <f>MIN(Rules!$E$2,(MAX(H110/N110,N110/H110)))</f>
        <v>1.095238095</v>
      </c>
      <c r="S110" s="45">
        <f>VLOOKUP(B110,Rules!A:B,2,FALSE)</f>
        <v>60</v>
      </c>
      <c r="T110" s="38"/>
      <c r="U110" s="46">
        <f>1/(10^(-(E110+(IF(P110="Y",Rules!$I$2,0))-K110)/Rules!$E$12)+1)</f>
        <v>0.8787049512</v>
      </c>
      <c r="V110" s="47">
        <f t="shared" si="6"/>
        <v>8</v>
      </c>
      <c r="W110" s="47">
        <f t="shared" si="7"/>
        <v>-8</v>
      </c>
      <c r="X110" s="47"/>
      <c r="Y110" s="47"/>
      <c r="Z110" s="48"/>
      <c r="AA110" s="7">
        <f t="shared" ref="AA110:BL110" si="115">IF($D110=AA$1,$E110+$V110,(IF($J110=AA$1,$K110+$W110,AA109)))</f>
        <v>1501</v>
      </c>
      <c r="AB110" s="7">
        <f t="shared" si="115"/>
        <v>768</v>
      </c>
      <c r="AC110" s="7">
        <f t="shared" si="115"/>
        <v>1393</v>
      </c>
      <c r="AD110" s="7">
        <f t="shared" si="115"/>
        <v>38</v>
      </c>
      <c r="AE110" s="7">
        <f t="shared" si="115"/>
        <v>1949</v>
      </c>
      <c r="AF110" s="7">
        <f t="shared" si="115"/>
        <v>2067</v>
      </c>
      <c r="AG110" s="7">
        <f t="shared" si="115"/>
        <v>1201</v>
      </c>
      <c r="AH110" s="7">
        <f t="shared" si="115"/>
        <v>1003</v>
      </c>
      <c r="AI110" s="7">
        <f t="shared" si="115"/>
        <v>1368</v>
      </c>
      <c r="AJ110" s="7">
        <f t="shared" si="115"/>
        <v>1814</v>
      </c>
      <c r="AK110" s="7">
        <f t="shared" si="115"/>
        <v>370</v>
      </c>
      <c r="AL110" s="7">
        <f t="shared" si="115"/>
        <v>717</v>
      </c>
      <c r="AM110" s="7">
        <f t="shared" si="115"/>
        <v>2071</v>
      </c>
      <c r="AN110" s="7">
        <f t="shared" si="115"/>
        <v>1368</v>
      </c>
      <c r="AO110" s="7">
        <f t="shared" si="115"/>
        <v>1193</v>
      </c>
      <c r="AP110" s="7">
        <f t="shared" si="115"/>
        <v>2063</v>
      </c>
      <c r="AQ110" s="7">
        <f t="shared" si="115"/>
        <v>317</v>
      </c>
      <c r="AR110" s="7">
        <f t="shared" si="115"/>
        <v>1518</v>
      </c>
      <c r="AS110" s="7">
        <f t="shared" si="115"/>
        <v>310</v>
      </c>
      <c r="AT110" s="7">
        <f t="shared" si="115"/>
        <v>2226</v>
      </c>
      <c r="AU110" s="7">
        <f t="shared" si="115"/>
        <v>933</v>
      </c>
      <c r="AV110" s="7">
        <f t="shared" si="115"/>
        <v>377</v>
      </c>
      <c r="AW110" s="7">
        <f t="shared" si="115"/>
        <v>415</v>
      </c>
      <c r="AX110" s="7">
        <f t="shared" si="115"/>
        <v>822</v>
      </c>
      <c r="AY110" s="7">
        <f t="shared" si="115"/>
        <v>1152</v>
      </c>
      <c r="AZ110" s="7">
        <f t="shared" si="115"/>
        <v>479</v>
      </c>
      <c r="BA110" s="7">
        <f t="shared" si="115"/>
        <v>0</v>
      </c>
      <c r="BB110" s="7">
        <f t="shared" si="115"/>
        <v>1483</v>
      </c>
      <c r="BC110" s="7">
        <f t="shared" si="115"/>
        <v>883</v>
      </c>
      <c r="BD110" s="7">
        <f t="shared" si="115"/>
        <v>890</v>
      </c>
      <c r="BE110" s="7">
        <f t="shared" si="115"/>
        <v>638</v>
      </c>
      <c r="BF110" s="7">
        <f t="shared" si="115"/>
        <v>2101</v>
      </c>
      <c r="BG110" s="7">
        <f t="shared" si="115"/>
        <v>904</v>
      </c>
      <c r="BH110" s="7">
        <f t="shared" si="115"/>
        <v>553</v>
      </c>
      <c r="BI110" s="7">
        <f t="shared" si="115"/>
        <v>2076</v>
      </c>
      <c r="BJ110" s="7">
        <f t="shared" si="115"/>
        <v>1529</v>
      </c>
      <c r="BK110" s="7">
        <f t="shared" si="115"/>
        <v>2000</v>
      </c>
      <c r="BL110" s="7">
        <f t="shared" si="115"/>
        <v>944</v>
      </c>
    </row>
    <row r="111" ht="13.5" customHeight="1">
      <c r="A111" s="83">
        <v>44667.0</v>
      </c>
      <c r="B111" s="37" t="s">
        <v>75</v>
      </c>
      <c r="C111" s="38"/>
      <c r="D111" s="39" t="s">
        <v>32</v>
      </c>
      <c r="E111" s="40">
        <f t="shared" si="2"/>
        <v>1529</v>
      </c>
      <c r="F111" s="41">
        <v>1.0</v>
      </c>
      <c r="G111" s="41">
        <v>19.0</v>
      </c>
      <c r="H111" s="42">
        <f t="shared" si="3"/>
        <v>22</v>
      </c>
      <c r="I111" s="38"/>
      <c r="J111" s="43" t="s">
        <v>22</v>
      </c>
      <c r="K111" s="40">
        <f t="shared" si="4"/>
        <v>2063</v>
      </c>
      <c r="L111" s="44">
        <v>5.0</v>
      </c>
      <c r="M111" s="44">
        <v>23.0</v>
      </c>
      <c r="N111" s="42">
        <f t="shared" si="114"/>
        <v>38</v>
      </c>
      <c r="O111" s="38"/>
      <c r="P111" s="49" t="s">
        <v>72</v>
      </c>
      <c r="Q111" s="38"/>
      <c r="R111" s="45">
        <f>MIN(Rules!$E$2,(MAX(H111/N111,N111/H111)))</f>
        <v>1.727272727</v>
      </c>
      <c r="S111" s="45">
        <f>VLOOKUP(B111,Rules!A:B,2,FALSE)</f>
        <v>60</v>
      </c>
      <c r="T111" s="38"/>
      <c r="U111" s="46">
        <f>1/(10^(-(E111+(IF(P111="Y",Rules!$I$2,0))-K111)/Rules!$E$12)+1)</f>
        <v>0.1457432412</v>
      </c>
      <c r="V111" s="47">
        <f t="shared" si="6"/>
        <v>-15</v>
      </c>
      <c r="W111" s="47">
        <f t="shared" si="7"/>
        <v>15</v>
      </c>
      <c r="X111" s="47"/>
      <c r="Y111" s="47"/>
      <c r="Z111" s="48"/>
      <c r="AA111" s="7">
        <f t="shared" ref="AA111:BL111" si="116">IF($D111=AA$1,$E111+$V111,(IF($J111=AA$1,$K111+$W111,AA110)))</f>
        <v>1501</v>
      </c>
      <c r="AB111" s="7">
        <f t="shared" si="116"/>
        <v>768</v>
      </c>
      <c r="AC111" s="7">
        <f t="shared" si="116"/>
        <v>1393</v>
      </c>
      <c r="AD111" s="7">
        <f t="shared" si="116"/>
        <v>38</v>
      </c>
      <c r="AE111" s="7">
        <f t="shared" si="116"/>
        <v>1949</v>
      </c>
      <c r="AF111" s="7">
        <f t="shared" si="116"/>
        <v>2067</v>
      </c>
      <c r="AG111" s="7">
        <f t="shared" si="116"/>
        <v>1201</v>
      </c>
      <c r="AH111" s="7">
        <f t="shared" si="116"/>
        <v>1003</v>
      </c>
      <c r="AI111" s="7">
        <f t="shared" si="116"/>
        <v>1368</v>
      </c>
      <c r="AJ111" s="7">
        <f t="shared" si="116"/>
        <v>1814</v>
      </c>
      <c r="AK111" s="7">
        <f t="shared" si="116"/>
        <v>370</v>
      </c>
      <c r="AL111" s="7">
        <f t="shared" si="116"/>
        <v>717</v>
      </c>
      <c r="AM111" s="7">
        <f t="shared" si="116"/>
        <v>2071</v>
      </c>
      <c r="AN111" s="7">
        <f t="shared" si="116"/>
        <v>1368</v>
      </c>
      <c r="AO111" s="7">
        <f t="shared" si="116"/>
        <v>1193</v>
      </c>
      <c r="AP111" s="7">
        <f t="shared" si="116"/>
        <v>2078</v>
      </c>
      <c r="AQ111" s="7">
        <f t="shared" si="116"/>
        <v>317</v>
      </c>
      <c r="AR111" s="7">
        <f t="shared" si="116"/>
        <v>1518</v>
      </c>
      <c r="AS111" s="7">
        <f t="shared" si="116"/>
        <v>310</v>
      </c>
      <c r="AT111" s="7">
        <f t="shared" si="116"/>
        <v>2226</v>
      </c>
      <c r="AU111" s="7">
        <f t="shared" si="116"/>
        <v>933</v>
      </c>
      <c r="AV111" s="7">
        <f t="shared" si="116"/>
        <v>377</v>
      </c>
      <c r="AW111" s="7">
        <f t="shared" si="116"/>
        <v>415</v>
      </c>
      <c r="AX111" s="7">
        <f t="shared" si="116"/>
        <v>822</v>
      </c>
      <c r="AY111" s="7">
        <f t="shared" si="116"/>
        <v>1152</v>
      </c>
      <c r="AZ111" s="7">
        <f t="shared" si="116"/>
        <v>479</v>
      </c>
      <c r="BA111" s="7">
        <f t="shared" si="116"/>
        <v>0</v>
      </c>
      <c r="BB111" s="7">
        <f t="shared" si="116"/>
        <v>1483</v>
      </c>
      <c r="BC111" s="7">
        <f t="shared" si="116"/>
        <v>883</v>
      </c>
      <c r="BD111" s="7">
        <f t="shared" si="116"/>
        <v>890</v>
      </c>
      <c r="BE111" s="7">
        <f t="shared" si="116"/>
        <v>638</v>
      </c>
      <c r="BF111" s="7">
        <f t="shared" si="116"/>
        <v>2101</v>
      </c>
      <c r="BG111" s="7">
        <f t="shared" si="116"/>
        <v>904</v>
      </c>
      <c r="BH111" s="7">
        <f t="shared" si="116"/>
        <v>553</v>
      </c>
      <c r="BI111" s="7">
        <f t="shared" si="116"/>
        <v>2076</v>
      </c>
      <c r="BJ111" s="7">
        <f t="shared" si="116"/>
        <v>1514</v>
      </c>
      <c r="BK111" s="7">
        <f t="shared" si="116"/>
        <v>2000</v>
      </c>
      <c r="BL111" s="7">
        <f t="shared" si="116"/>
        <v>944</v>
      </c>
    </row>
    <row r="112" ht="13.5" customHeight="1">
      <c r="A112" s="83">
        <v>44667.0</v>
      </c>
      <c r="B112" s="37" t="s">
        <v>75</v>
      </c>
      <c r="C112" s="38"/>
      <c r="D112" s="39" t="s">
        <v>24</v>
      </c>
      <c r="E112" s="40">
        <f t="shared" si="2"/>
        <v>2000</v>
      </c>
      <c r="F112" s="41">
        <v>1.0</v>
      </c>
      <c r="G112" s="41">
        <v>19.0</v>
      </c>
      <c r="H112" s="42">
        <f t="shared" si="3"/>
        <v>22</v>
      </c>
      <c r="I112" s="38"/>
      <c r="J112" s="43" t="s">
        <v>23</v>
      </c>
      <c r="K112" s="40">
        <f t="shared" si="4"/>
        <v>2071</v>
      </c>
      <c r="L112" s="44">
        <v>1.0</v>
      </c>
      <c r="M112" s="44">
        <v>19.0</v>
      </c>
      <c r="N112" s="42">
        <f t="shared" si="114"/>
        <v>22</v>
      </c>
      <c r="O112" s="38"/>
      <c r="P112" s="49" t="s">
        <v>72</v>
      </c>
      <c r="Q112" s="38"/>
      <c r="R112" s="45">
        <f>MIN(Rules!$E$2,(MAX(H112/N112,N112/H112)))</f>
        <v>1</v>
      </c>
      <c r="S112" s="45">
        <f>VLOOKUP(B112,Rules!A:B,2,FALSE)</f>
        <v>60</v>
      </c>
      <c r="T112" s="38"/>
      <c r="U112" s="46">
        <f>1/(10^(-(E112+(IF(P112="Y",Rules!$I$2,0))-K112)/Rules!$E$12)+1)</f>
        <v>0.5899620375</v>
      </c>
      <c r="V112" s="47">
        <f t="shared" si="6"/>
        <v>-5</v>
      </c>
      <c r="W112" s="47">
        <f t="shared" si="7"/>
        <v>5</v>
      </c>
      <c r="X112" s="47"/>
      <c r="Y112" s="47"/>
      <c r="Z112" s="48"/>
      <c r="AA112" s="7">
        <f t="shared" ref="AA112:BL112" si="117">IF($D112=AA$1,$E112+$V112,(IF($J112=AA$1,$K112+$W112,AA111)))</f>
        <v>1501</v>
      </c>
      <c r="AB112" s="7">
        <f t="shared" si="117"/>
        <v>768</v>
      </c>
      <c r="AC112" s="7">
        <f t="shared" si="117"/>
        <v>1393</v>
      </c>
      <c r="AD112" s="7">
        <f t="shared" si="117"/>
        <v>38</v>
      </c>
      <c r="AE112" s="7">
        <f t="shared" si="117"/>
        <v>1949</v>
      </c>
      <c r="AF112" s="7">
        <f t="shared" si="117"/>
        <v>2067</v>
      </c>
      <c r="AG112" s="7">
        <f t="shared" si="117"/>
        <v>1201</v>
      </c>
      <c r="AH112" s="7">
        <f t="shared" si="117"/>
        <v>1003</v>
      </c>
      <c r="AI112" s="7">
        <f t="shared" si="117"/>
        <v>1368</v>
      </c>
      <c r="AJ112" s="7">
        <f t="shared" si="117"/>
        <v>1814</v>
      </c>
      <c r="AK112" s="7">
        <f t="shared" si="117"/>
        <v>370</v>
      </c>
      <c r="AL112" s="7">
        <f t="shared" si="117"/>
        <v>717</v>
      </c>
      <c r="AM112" s="7">
        <f t="shared" si="117"/>
        <v>2076</v>
      </c>
      <c r="AN112" s="7">
        <f t="shared" si="117"/>
        <v>1368</v>
      </c>
      <c r="AO112" s="7">
        <f t="shared" si="117"/>
        <v>1193</v>
      </c>
      <c r="AP112" s="7">
        <f t="shared" si="117"/>
        <v>2078</v>
      </c>
      <c r="AQ112" s="7">
        <f t="shared" si="117"/>
        <v>317</v>
      </c>
      <c r="AR112" s="7">
        <f t="shared" si="117"/>
        <v>1518</v>
      </c>
      <c r="AS112" s="7">
        <f t="shared" si="117"/>
        <v>310</v>
      </c>
      <c r="AT112" s="7">
        <f t="shared" si="117"/>
        <v>2226</v>
      </c>
      <c r="AU112" s="7">
        <f t="shared" si="117"/>
        <v>933</v>
      </c>
      <c r="AV112" s="7">
        <f t="shared" si="117"/>
        <v>377</v>
      </c>
      <c r="AW112" s="7">
        <f t="shared" si="117"/>
        <v>415</v>
      </c>
      <c r="AX112" s="7">
        <f t="shared" si="117"/>
        <v>822</v>
      </c>
      <c r="AY112" s="7">
        <f t="shared" si="117"/>
        <v>1152</v>
      </c>
      <c r="AZ112" s="7">
        <f t="shared" si="117"/>
        <v>479</v>
      </c>
      <c r="BA112" s="7">
        <f t="shared" si="117"/>
        <v>0</v>
      </c>
      <c r="BB112" s="7">
        <f t="shared" si="117"/>
        <v>1483</v>
      </c>
      <c r="BC112" s="7">
        <f t="shared" si="117"/>
        <v>883</v>
      </c>
      <c r="BD112" s="7">
        <f t="shared" si="117"/>
        <v>890</v>
      </c>
      <c r="BE112" s="7">
        <f t="shared" si="117"/>
        <v>638</v>
      </c>
      <c r="BF112" s="7">
        <f t="shared" si="117"/>
        <v>2101</v>
      </c>
      <c r="BG112" s="7">
        <f t="shared" si="117"/>
        <v>904</v>
      </c>
      <c r="BH112" s="7">
        <f t="shared" si="117"/>
        <v>553</v>
      </c>
      <c r="BI112" s="7">
        <f t="shared" si="117"/>
        <v>2076</v>
      </c>
      <c r="BJ112" s="7">
        <f t="shared" si="117"/>
        <v>1514</v>
      </c>
      <c r="BK112" s="7">
        <f t="shared" si="117"/>
        <v>1995</v>
      </c>
      <c r="BL112" s="7">
        <f t="shared" si="117"/>
        <v>944</v>
      </c>
    </row>
    <row r="113" ht="13.5" customHeight="1">
      <c r="A113" s="83">
        <v>44667.0</v>
      </c>
      <c r="B113" s="37" t="s">
        <v>74</v>
      </c>
      <c r="C113" s="38"/>
      <c r="D113" s="39" t="s">
        <v>30</v>
      </c>
      <c r="E113" s="40">
        <f t="shared" si="2"/>
        <v>1501</v>
      </c>
      <c r="F113" s="41">
        <v>3.0</v>
      </c>
      <c r="G113" s="41">
        <v>22.0</v>
      </c>
      <c r="H113" s="42">
        <f t="shared" si="3"/>
        <v>31</v>
      </c>
      <c r="I113" s="38"/>
      <c r="J113" s="43" t="s">
        <v>27</v>
      </c>
      <c r="K113" s="40">
        <f t="shared" si="4"/>
        <v>1483</v>
      </c>
      <c r="L113" s="44">
        <v>2.0</v>
      </c>
      <c r="M113" s="44">
        <v>24.0</v>
      </c>
      <c r="N113" s="42">
        <f t="shared" si="114"/>
        <v>30</v>
      </c>
      <c r="O113" s="38"/>
      <c r="P113" s="49" t="s">
        <v>72</v>
      </c>
      <c r="Q113" s="38"/>
      <c r="R113" s="45">
        <f>MIN(Rules!$E$2,(MAX(H113/N113,N113/H113)))</f>
        <v>1.033333333</v>
      </c>
      <c r="S113" s="45">
        <f>VLOOKUP(B113,Rules!A:B,2,FALSE)</f>
        <v>50</v>
      </c>
      <c r="T113" s="38"/>
      <c r="U113" s="46">
        <f>1/(10^(-(E113+(IF(P113="Y",Rules!$I$2,0))-K113)/Rules!$E$12)+1)</f>
        <v>0.6843139489</v>
      </c>
      <c r="V113" s="47">
        <f t="shared" si="6"/>
        <v>16</v>
      </c>
      <c r="W113" s="47">
        <f t="shared" si="7"/>
        <v>-16</v>
      </c>
      <c r="X113" s="47"/>
      <c r="Y113" s="47"/>
      <c r="Z113" s="48"/>
      <c r="AA113" s="7">
        <f t="shared" ref="AA113:BL113" si="118">IF($D113=AA$1,$E113+$V113,(IF($J113=AA$1,$K113+$W113,AA112)))</f>
        <v>1517</v>
      </c>
      <c r="AB113" s="7">
        <f t="shared" si="118"/>
        <v>768</v>
      </c>
      <c r="AC113" s="7">
        <f t="shared" si="118"/>
        <v>1393</v>
      </c>
      <c r="AD113" s="7">
        <f t="shared" si="118"/>
        <v>38</v>
      </c>
      <c r="AE113" s="7">
        <f t="shared" si="118"/>
        <v>1949</v>
      </c>
      <c r="AF113" s="7">
        <f t="shared" si="118"/>
        <v>2067</v>
      </c>
      <c r="AG113" s="7">
        <f t="shared" si="118"/>
        <v>1201</v>
      </c>
      <c r="AH113" s="7">
        <f t="shared" si="118"/>
        <v>1003</v>
      </c>
      <c r="AI113" s="7">
        <f t="shared" si="118"/>
        <v>1368</v>
      </c>
      <c r="AJ113" s="7">
        <f t="shared" si="118"/>
        <v>1814</v>
      </c>
      <c r="AK113" s="7">
        <f t="shared" si="118"/>
        <v>370</v>
      </c>
      <c r="AL113" s="7">
        <f t="shared" si="118"/>
        <v>717</v>
      </c>
      <c r="AM113" s="7">
        <f t="shared" si="118"/>
        <v>2076</v>
      </c>
      <c r="AN113" s="7">
        <f t="shared" si="118"/>
        <v>1368</v>
      </c>
      <c r="AO113" s="7">
        <f t="shared" si="118"/>
        <v>1193</v>
      </c>
      <c r="AP113" s="7">
        <f t="shared" si="118"/>
        <v>2078</v>
      </c>
      <c r="AQ113" s="7">
        <f t="shared" si="118"/>
        <v>317</v>
      </c>
      <c r="AR113" s="7">
        <f t="shared" si="118"/>
        <v>1518</v>
      </c>
      <c r="AS113" s="7">
        <f t="shared" si="118"/>
        <v>310</v>
      </c>
      <c r="AT113" s="7">
        <f t="shared" si="118"/>
        <v>2226</v>
      </c>
      <c r="AU113" s="7">
        <f t="shared" si="118"/>
        <v>933</v>
      </c>
      <c r="AV113" s="7">
        <f t="shared" si="118"/>
        <v>377</v>
      </c>
      <c r="AW113" s="7">
        <f t="shared" si="118"/>
        <v>415</v>
      </c>
      <c r="AX113" s="7">
        <f t="shared" si="118"/>
        <v>822</v>
      </c>
      <c r="AY113" s="7">
        <f t="shared" si="118"/>
        <v>1152</v>
      </c>
      <c r="AZ113" s="7">
        <f t="shared" si="118"/>
        <v>479</v>
      </c>
      <c r="BA113" s="7">
        <f t="shared" si="118"/>
        <v>0</v>
      </c>
      <c r="BB113" s="7">
        <f t="shared" si="118"/>
        <v>1467</v>
      </c>
      <c r="BC113" s="7">
        <f t="shared" si="118"/>
        <v>883</v>
      </c>
      <c r="BD113" s="7">
        <f t="shared" si="118"/>
        <v>890</v>
      </c>
      <c r="BE113" s="7">
        <f t="shared" si="118"/>
        <v>638</v>
      </c>
      <c r="BF113" s="7">
        <f t="shared" si="118"/>
        <v>2101</v>
      </c>
      <c r="BG113" s="7">
        <f t="shared" si="118"/>
        <v>904</v>
      </c>
      <c r="BH113" s="7">
        <f t="shared" si="118"/>
        <v>553</v>
      </c>
      <c r="BI113" s="7">
        <f t="shared" si="118"/>
        <v>2076</v>
      </c>
      <c r="BJ113" s="7">
        <f t="shared" si="118"/>
        <v>1514</v>
      </c>
      <c r="BK113" s="7">
        <f t="shared" si="118"/>
        <v>1995</v>
      </c>
      <c r="BL113" s="7">
        <f t="shared" si="118"/>
        <v>944</v>
      </c>
    </row>
    <row r="114" ht="13.5" customHeight="1">
      <c r="A114" s="83">
        <v>44667.0</v>
      </c>
      <c r="B114" s="37" t="s">
        <v>74</v>
      </c>
      <c r="C114" s="38"/>
      <c r="D114" s="39" t="s">
        <v>34</v>
      </c>
      <c r="E114" s="40">
        <f t="shared" si="2"/>
        <v>1368</v>
      </c>
      <c r="F114" s="41">
        <v>0.0</v>
      </c>
      <c r="G114" s="41">
        <v>18.0</v>
      </c>
      <c r="H114" s="42">
        <f t="shared" si="3"/>
        <v>18</v>
      </c>
      <c r="I114" s="38"/>
      <c r="J114" s="43" t="s">
        <v>35</v>
      </c>
      <c r="K114" s="40">
        <f t="shared" si="4"/>
        <v>1201</v>
      </c>
      <c r="L114" s="44">
        <v>1.0</v>
      </c>
      <c r="M114" s="44">
        <v>19.0</v>
      </c>
      <c r="N114" s="42">
        <f t="shared" si="114"/>
        <v>22</v>
      </c>
      <c r="O114" s="38"/>
      <c r="P114" s="49" t="s">
        <v>72</v>
      </c>
      <c r="Q114" s="38"/>
      <c r="R114" s="45">
        <f>MIN(Rules!$E$2,(MAX(H114/N114,N114/H114)))</f>
        <v>1.222222222</v>
      </c>
      <c r="S114" s="45">
        <f>VLOOKUP(B114,Rules!A:B,2,FALSE)</f>
        <v>50</v>
      </c>
      <c r="T114" s="38"/>
      <c r="U114" s="46">
        <f>1/(10^(-(E114+(IF(P114="Y",Rules!$I$2,0))-K114)/Rules!$E$12)+1)</f>
        <v>0.8115080412</v>
      </c>
      <c r="V114" s="47">
        <f t="shared" si="6"/>
        <v>-50</v>
      </c>
      <c r="W114" s="47">
        <f t="shared" si="7"/>
        <v>50</v>
      </c>
      <c r="X114" s="47"/>
      <c r="Y114" s="47"/>
      <c r="Z114" s="48"/>
      <c r="AA114" s="7">
        <f t="shared" ref="AA114:BL114" si="119">IF($D114=AA$1,$E114+$V114,(IF($J114=AA$1,$K114+$W114,AA113)))</f>
        <v>1517</v>
      </c>
      <c r="AB114" s="7">
        <f t="shared" si="119"/>
        <v>768</v>
      </c>
      <c r="AC114" s="7">
        <f t="shared" si="119"/>
        <v>1393</v>
      </c>
      <c r="AD114" s="7">
        <f t="shared" si="119"/>
        <v>38</v>
      </c>
      <c r="AE114" s="7">
        <f t="shared" si="119"/>
        <v>1949</v>
      </c>
      <c r="AF114" s="7">
        <f t="shared" si="119"/>
        <v>2067</v>
      </c>
      <c r="AG114" s="7">
        <f t="shared" si="119"/>
        <v>1251</v>
      </c>
      <c r="AH114" s="7">
        <f t="shared" si="119"/>
        <v>1003</v>
      </c>
      <c r="AI114" s="7">
        <f t="shared" si="119"/>
        <v>1368</v>
      </c>
      <c r="AJ114" s="7">
        <f t="shared" si="119"/>
        <v>1814</v>
      </c>
      <c r="AK114" s="7">
        <f t="shared" si="119"/>
        <v>370</v>
      </c>
      <c r="AL114" s="7">
        <f t="shared" si="119"/>
        <v>717</v>
      </c>
      <c r="AM114" s="7">
        <f t="shared" si="119"/>
        <v>2076</v>
      </c>
      <c r="AN114" s="7">
        <f t="shared" si="119"/>
        <v>1318</v>
      </c>
      <c r="AO114" s="7">
        <f t="shared" si="119"/>
        <v>1193</v>
      </c>
      <c r="AP114" s="7">
        <f t="shared" si="119"/>
        <v>2078</v>
      </c>
      <c r="AQ114" s="7">
        <f t="shared" si="119"/>
        <v>317</v>
      </c>
      <c r="AR114" s="7">
        <f t="shared" si="119"/>
        <v>1518</v>
      </c>
      <c r="AS114" s="7">
        <f t="shared" si="119"/>
        <v>310</v>
      </c>
      <c r="AT114" s="7">
        <f t="shared" si="119"/>
        <v>2226</v>
      </c>
      <c r="AU114" s="7">
        <f t="shared" si="119"/>
        <v>933</v>
      </c>
      <c r="AV114" s="7">
        <f t="shared" si="119"/>
        <v>377</v>
      </c>
      <c r="AW114" s="7">
        <f t="shared" si="119"/>
        <v>415</v>
      </c>
      <c r="AX114" s="7">
        <f t="shared" si="119"/>
        <v>822</v>
      </c>
      <c r="AY114" s="7">
        <f t="shared" si="119"/>
        <v>1152</v>
      </c>
      <c r="AZ114" s="7">
        <f t="shared" si="119"/>
        <v>479</v>
      </c>
      <c r="BA114" s="7">
        <f t="shared" si="119"/>
        <v>0</v>
      </c>
      <c r="BB114" s="7">
        <f t="shared" si="119"/>
        <v>1467</v>
      </c>
      <c r="BC114" s="7">
        <f t="shared" si="119"/>
        <v>883</v>
      </c>
      <c r="BD114" s="7">
        <f t="shared" si="119"/>
        <v>890</v>
      </c>
      <c r="BE114" s="7">
        <f t="shared" si="119"/>
        <v>638</v>
      </c>
      <c r="BF114" s="7">
        <f t="shared" si="119"/>
        <v>2101</v>
      </c>
      <c r="BG114" s="7">
        <f t="shared" si="119"/>
        <v>904</v>
      </c>
      <c r="BH114" s="7">
        <f t="shared" si="119"/>
        <v>553</v>
      </c>
      <c r="BI114" s="7">
        <f t="shared" si="119"/>
        <v>2076</v>
      </c>
      <c r="BJ114" s="7">
        <f t="shared" si="119"/>
        <v>1514</v>
      </c>
      <c r="BK114" s="7">
        <f t="shared" si="119"/>
        <v>1995</v>
      </c>
      <c r="BL114" s="7">
        <f t="shared" si="119"/>
        <v>944</v>
      </c>
    </row>
    <row r="115" ht="13.5" customHeight="1">
      <c r="A115" s="83">
        <v>44667.0</v>
      </c>
      <c r="B115" s="37" t="s">
        <v>74</v>
      </c>
      <c r="C115" s="38"/>
      <c r="D115" s="39" t="s">
        <v>38</v>
      </c>
      <c r="E115" s="40">
        <f t="shared" si="2"/>
        <v>1152</v>
      </c>
      <c r="F115" s="41">
        <v>0.0</v>
      </c>
      <c r="G115" s="41">
        <v>17.0</v>
      </c>
      <c r="H115" s="42">
        <f t="shared" si="3"/>
        <v>17</v>
      </c>
      <c r="I115" s="38"/>
      <c r="J115" s="43" t="s">
        <v>28</v>
      </c>
      <c r="K115" s="40">
        <f t="shared" si="4"/>
        <v>1393</v>
      </c>
      <c r="L115" s="44">
        <v>4.0</v>
      </c>
      <c r="M115" s="44">
        <v>30.0</v>
      </c>
      <c r="N115" s="42">
        <f t="shared" si="114"/>
        <v>42</v>
      </c>
      <c r="O115" s="38"/>
      <c r="P115" s="49" t="s">
        <v>72</v>
      </c>
      <c r="Q115" s="38"/>
      <c r="R115" s="45">
        <f>MIN(Rules!$E$2,(MAX(H115/N115,N115/H115)))</f>
        <v>2</v>
      </c>
      <c r="S115" s="45">
        <f>VLOOKUP(B115,Rules!A:B,2,FALSE)</f>
        <v>50</v>
      </c>
      <c r="T115" s="38"/>
      <c r="U115" s="46">
        <f>1/(10^(-(E115+(IF(P115="Y",Rules!$I$2,0))-K115)/Rules!$E$12)+1)</f>
        <v>0.3967391958</v>
      </c>
      <c r="V115" s="47">
        <f t="shared" si="6"/>
        <v>-40</v>
      </c>
      <c r="W115" s="47">
        <f t="shared" si="7"/>
        <v>40</v>
      </c>
      <c r="X115" s="47"/>
      <c r="Y115" s="47"/>
      <c r="Z115" s="48"/>
      <c r="AA115" s="7">
        <f t="shared" ref="AA115:BL115" si="120">IF($D115=AA$1,$E115+$V115,(IF($J115=AA$1,$K115+$W115,AA114)))</f>
        <v>1517</v>
      </c>
      <c r="AB115" s="7">
        <f t="shared" si="120"/>
        <v>768</v>
      </c>
      <c r="AC115" s="7">
        <f t="shared" si="120"/>
        <v>1433</v>
      </c>
      <c r="AD115" s="7">
        <f t="shared" si="120"/>
        <v>38</v>
      </c>
      <c r="AE115" s="7">
        <f t="shared" si="120"/>
        <v>1949</v>
      </c>
      <c r="AF115" s="7">
        <f t="shared" si="120"/>
        <v>2067</v>
      </c>
      <c r="AG115" s="7">
        <f t="shared" si="120"/>
        <v>1251</v>
      </c>
      <c r="AH115" s="7">
        <f t="shared" si="120"/>
        <v>1003</v>
      </c>
      <c r="AI115" s="7">
        <f t="shared" si="120"/>
        <v>1368</v>
      </c>
      <c r="AJ115" s="7">
        <f t="shared" si="120"/>
        <v>1814</v>
      </c>
      <c r="AK115" s="7">
        <f t="shared" si="120"/>
        <v>370</v>
      </c>
      <c r="AL115" s="7">
        <f t="shared" si="120"/>
        <v>717</v>
      </c>
      <c r="AM115" s="7">
        <f t="shared" si="120"/>
        <v>2076</v>
      </c>
      <c r="AN115" s="7">
        <f t="shared" si="120"/>
        <v>1318</v>
      </c>
      <c r="AO115" s="7">
        <f t="shared" si="120"/>
        <v>1193</v>
      </c>
      <c r="AP115" s="7">
        <f t="shared" si="120"/>
        <v>2078</v>
      </c>
      <c r="AQ115" s="7">
        <f t="shared" si="120"/>
        <v>317</v>
      </c>
      <c r="AR115" s="7">
        <f t="shared" si="120"/>
        <v>1518</v>
      </c>
      <c r="AS115" s="7">
        <f t="shared" si="120"/>
        <v>310</v>
      </c>
      <c r="AT115" s="7">
        <f t="shared" si="120"/>
        <v>2226</v>
      </c>
      <c r="AU115" s="7">
        <f t="shared" si="120"/>
        <v>933</v>
      </c>
      <c r="AV115" s="7">
        <f t="shared" si="120"/>
        <v>377</v>
      </c>
      <c r="AW115" s="7">
        <f t="shared" si="120"/>
        <v>415</v>
      </c>
      <c r="AX115" s="7">
        <f t="shared" si="120"/>
        <v>822</v>
      </c>
      <c r="AY115" s="7">
        <f t="shared" si="120"/>
        <v>1112</v>
      </c>
      <c r="AZ115" s="7">
        <f t="shared" si="120"/>
        <v>479</v>
      </c>
      <c r="BA115" s="7">
        <f t="shared" si="120"/>
        <v>0</v>
      </c>
      <c r="BB115" s="7">
        <f t="shared" si="120"/>
        <v>1467</v>
      </c>
      <c r="BC115" s="7">
        <f t="shared" si="120"/>
        <v>883</v>
      </c>
      <c r="BD115" s="7">
        <f t="shared" si="120"/>
        <v>890</v>
      </c>
      <c r="BE115" s="7">
        <f t="shared" si="120"/>
        <v>638</v>
      </c>
      <c r="BF115" s="7">
        <f t="shared" si="120"/>
        <v>2101</v>
      </c>
      <c r="BG115" s="7">
        <f t="shared" si="120"/>
        <v>904</v>
      </c>
      <c r="BH115" s="7">
        <f t="shared" si="120"/>
        <v>553</v>
      </c>
      <c r="BI115" s="7">
        <f t="shared" si="120"/>
        <v>2076</v>
      </c>
      <c r="BJ115" s="7">
        <f t="shared" si="120"/>
        <v>1514</v>
      </c>
      <c r="BK115" s="7">
        <f t="shared" si="120"/>
        <v>1995</v>
      </c>
      <c r="BL115" s="7">
        <f t="shared" si="120"/>
        <v>944</v>
      </c>
    </row>
    <row r="116" ht="13.5" customHeight="1">
      <c r="A116" s="83">
        <v>44667.0</v>
      </c>
      <c r="B116" s="37" t="s">
        <v>74</v>
      </c>
      <c r="C116" s="38"/>
      <c r="D116" s="39" t="s">
        <v>29</v>
      </c>
      <c r="E116" s="40">
        <f t="shared" si="2"/>
        <v>1193</v>
      </c>
      <c r="F116" s="41">
        <v>3.0</v>
      </c>
      <c r="G116" s="41">
        <v>35.0</v>
      </c>
      <c r="H116" s="42">
        <f t="shared" si="3"/>
        <v>44</v>
      </c>
      <c r="I116" s="38"/>
      <c r="J116" s="43" t="s">
        <v>36</v>
      </c>
      <c r="K116" s="40">
        <f t="shared" si="4"/>
        <v>933</v>
      </c>
      <c r="L116" s="44">
        <v>3.0</v>
      </c>
      <c r="M116" s="44">
        <v>14.0</v>
      </c>
      <c r="N116" s="42">
        <f t="shared" si="114"/>
        <v>23</v>
      </c>
      <c r="O116" s="38"/>
      <c r="P116" s="49" t="s">
        <v>72</v>
      </c>
      <c r="Q116" s="38"/>
      <c r="R116" s="45">
        <f>MIN(Rules!$E$2,(MAX(H116/N116,N116/H116)))</f>
        <v>1.913043478</v>
      </c>
      <c r="S116" s="45">
        <f>VLOOKUP(B116,Rules!A:B,2,FALSE)</f>
        <v>50</v>
      </c>
      <c r="T116" s="38"/>
      <c r="U116" s="46">
        <f>1/(10^(-(E116+(IF(P116="Y",Rules!$I$2,0))-K116)/Rules!$E$12)+1)</f>
        <v>0.868541</v>
      </c>
      <c r="V116" s="47">
        <f t="shared" si="6"/>
        <v>13</v>
      </c>
      <c r="W116" s="47">
        <f t="shared" si="7"/>
        <v>-13</v>
      </c>
      <c r="X116" s="47"/>
      <c r="Y116" s="47"/>
      <c r="Z116" s="48"/>
      <c r="AA116" s="7">
        <f t="shared" ref="AA116:BL116" si="121">IF($D116=AA$1,$E116+$V116,(IF($J116=AA$1,$K116+$W116,AA115)))</f>
        <v>1517</v>
      </c>
      <c r="AB116" s="7">
        <f t="shared" si="121"/>
        <v>768</v>
      </c>
      <c r="AC116" s="7">
        <f t="shared" si="121"/>
        <v>1433</v>
      </c>
      <c r="AD116" s="7">
        <f t="shared" si="121"/>
        <v>38</v>
      </c>
      <c r="AE116" s="7">
        <f t="shared" si="121"/>
        <v>1949</v>
      </c>
      <c r="AF116" s="7">
        <f t="shared" si="121"/>
        <v>2067</v>
      </c>
      <c r="AG116" s="7">
        <f t="shared" si="121"/>
        <v>1251</v>
      </c>
      <c r="AH116" s="7">
        <f t="shared" si="121"/>
        <v>1003</v>
      </c>
      <c r="AI116" s="7">
        <f t="shared" si="121"/>
        <v>1368</v>
      </c>
      <c r="AJ116" s="7">
        <f t="shared" si="121"/>
        <v>1814</v>
      </c>
      <c r="AK116" s="7">
        <f t="shared" si="121"/>
        <v>370</v>
      </c>
      <c r="AL116" s="7">
        <f t="shared" si="121"/>
        <v>717</v>
      </c>
      <c r="AM116" s="7">
        <f t="shared" si="121"/>
        <v>2076</v>
      </c>
      <c r="AN116" s="7">
        <f t="shared" si="121"/>
        <v>1318</v>
      </c>
      <c r="AO116" s="7">
        <f t="shared" si="121"/>
        <v>1206</v>
      </c>
      <c r="AP116" s="7">
        <f t="shared" si="121"/>
        <v>2078</v>
      </c>
      <c r="AQ116" s="7">
        <f t="shared" si="121"/>
        <v>317</v>
      </c>
      <c r="AR116" s="7">
        <f t="shared" si="121"/>
        <v>1518</v>
      </c>
      <c r="AS116" s="7">
        <f t="shared" si="121"/>
        <v>310</v>
      </c>
      <c r="AT116" s="7">
        <f t="shared" si="121"/>
        <v>2226</v>
      </c>
      <c r="AU116" s="7">
        <f t="shared" si="121"/>
        <v>920</v>
      </c>
      <c r="AV116" s="7">
        <f t="shared" si="121"/>
        <v>377</v>
      </c>
      <c r="AW116" s="7">
        <f t="shared" si="121"/>
        <v>415</v>
      </c>
      <c r="AX116" s="7">
        <f t="shared" si="121"/>
        <v>822</v>
      </c>
      <c r="AY116" s="7">
        <f t="shared" si="121"/>
        <v>1112</v>
      </c>
      <c r="AZ116" s="7">
        <f t="shared" si="121"/>
        <v>479</v>
      </c>
      <c r="BA116" s="7">
        <f t="shared" si="121"/>
        <v>0</v>
      </c>
      <c r="BB116" s="7">
        <f t="shared" si="121"/>
        <v>1467</v>
      </c>
      <c r="BC116" s="7">
        <f t="shared" si="121"/>
        <v>883</v>
      </c>
      <c r="BD116" s="7">
        <f t="shared" si="121"/>
        <v>890</v>
      </c>
      <c r="BE116" s="7">
        <f t="shared" si="121"/>
        <v>638</v>
      </c>
      <c r="BF116" s="7">
        <f t="shared" si="121"/>
        <v>2101</v>
      </c>
      <c r="BG116" s="7">
        <f t="shared" si="121"/>
        <v>904</v>
      </c>
      <c r="BH116" s="7">
        <f t="shared" si="121"/>
        <v>553</v>
      </c>
      <c r="BI116" s="7">
        <f t="shared" si="121"/>
        <v>2076</v>
      </c>
      <c r="BJ116" s="7">
        <f t="shared" si="121"/>
        <v>1514</v>
      </c>
      <c r="BK116" s="7">
        <f t="shared" si="121"/>
        <v>1995</v>
      </c>
      <c r="BL116" s="7">
        <f t="shared" si="121"/>
        <v>944</v>
      </c>
    </row>
    <row r="117" ht="13.5" customHeight="1">
      <c r="A117" s="83">
        <v>44667.0</v>
      </c>
      <c r="B117" s="37" t="s">
        <v>74</v>
      </c>
      <c r="C117" s="38"/>
      <c r="D117" s="39" t="s">
        <v>40</v>
      </c>
      <c r="E117" s="40">
        <f t="shared" si="2"/>
        <v>944</v>
      </c>
      <c r="F117" s="41">
        <v>2.0</v>
      </c>
      <c r="G117" s="41">
        <v>10.0</v>
      </c>
      <c r="H117" s="42">
        <f t="shared" si="3"/>
        <v>16</v>
      </c>
      <c r="I117" s="38"/>
      <c r="J117" s="43" t="s">
        <v>39</v>
      </c>
      <c r="K117" s="40">
        <f t="shared" si="4"/>
        <v>822</v>
      </c>
      <c r="L117" s="44">
        <v>0.0</v>
      </c>
      <c r="M117" s="44">
        <v>26.0</v>
      </c>
      <c r="N117" s="42">
        <f t="shared" si="114"/>
        <v>26</v>
      </c>
      <c r="O117" s="38"/>
      <c r="P117" s="49" t="s">
        <v>72</v>
      </c>
      <c r="Q117" s="38"/>
      <c r="R117" s="45">
        <f>MIN(Rules!$E$2,(MAX(H117/N117,N117/H117)))</f>
        <v>1.625</v>
      </c>
      <c r="S117" s="45">
        <f>VLOOKUP(B117,Rules!A:B,2,FALSE)</f>
        <v>50</v>
      </c>
      <c r="T117" s="38"/>
      <c r="U117" s="46">
        <f>1/(10^(-(E117+(IF(P117="Y",Rules!$I$2,0))-K117)/Rules!$E$12)+1)</f>
        <v>0.7777506965</v>
      </c>
      <c r="V117" s="47">
        <f t="shared" si="6"/>
        <v>-63</v>
      </c>
      <c r="W117" s="47">
        <f t="shared" si="7"/>
        <v>63</v>
      </c>
      <c r="X117" s="47"/>
      <c r="Y117" s="47"/>
      <c r="Z117" s="48"/>
      <c r="AA117" s="7">
        <f t="shared" ref="AA117:BL117" si="122">IF($D117=AA$1,$E117+$V117,(IF($J117=AA$1,$K117+$W117,AA116)))</f>
        <v>1517</v>
      </c>
      <c r="AB117" s="7">
        <f t="shared" si="122"/>
        <v>768</v>
      </c>
      <c r="AC117" s="7">
        <f t="shared" si="122"/>
        <v>1433</v>
      </c>
      <c r="AD117" s="7">
        <f t="shared" si="122"/>
        <v>38</v>
      </c>
      <c r="AE117" s="7">
        <f t="shared" si="122"/>
        <v>1949</v>
      </c>
      <c r="AF117" s="7">
        <f t="shared" si="122"/>
        <v>2067</v>
      </c>
      <c r="AG117" s="7">
        <f t="shared" si="122"/>
        <v>1251</v>
      </c>
      <c r="AH117" s="7">
        <f t="shared" si="122"/>
        <v>1003</v>
      </c>
      <c r="AI117" s="7">
        <f t="shared" si="122"/>
        <v>1368</v>
      </c>
      <c r="AJ117" s="7">
        <f t="shared" si="122"/>
        <v>1814</v>
      </c>
      <c r="AK117" s="7">
        <f t="shared" si="122"/>
        <v>370</v>
      </c>
      <c r="AL117" s="7">
        <f t="shared" si="122"/>
        <v>717</v>
      </c>
      <c r="AM117" s="7">
        <f t="shared" si="122"/>
        <v>2076</v>
      </c>
      <c r="AN117" s="7">
        <f t="shared" si="122"/>
        <v>1318</v>
      </c>
      <c r="AO117" s="7">
        <f t="shared" si="122"/>
        <v>1206</v>
      </c>
      <c r="AP117" s="7">
        <f t="shared" si="122"/>
        <v>2078</v>
      </c>
      <c r="AQ117" s="7">
        <f t="shared" si="122"/>
        <v>317</v>
      </c>
      <c r="AR117" s="7">
        <f t="shared" si="122"/>
        <v>1518</v>
      </c>
      <c r="AS117" s="7">
        <f t="shared" si="122"/>
        <v>310</v>
      </c>
      <c r="AT117" s="7">
        <f t="shared" si="122"/>
        <v>2226</v>
      </c>
      <c r="AU117" s="7">
        <f t="shared" si="122"/>
        <v>920</v>
      </c>
      <c r="AV117" s="7">
        <f t="shared" si="122"/>
        <v>377</v>
      </c>
      <c r="AW117" s="7">
        <f t="shared" si="122"/>
        <v>415</v>
      </c>
      <c r="AX117" s="7">
        <f t="shared" si="122"/>
        <v>885</v>
      </c>
      <c r="AY117" s="7">
        <f t="shared" si="122"/>
        <v>1112</v>
      </c>
      <c r="AZ117" s="7">
        <f t="shared" si="122"/>
        <v>479</v>
      </c>
      <c r="BA117" s="7">
        <f t="shared" si="122"/>
        <v>0</v>
      </c>
      <c r="BB117" s="7">
        <f t="shared" si="122"/>
        <v>1467</v>
      </c>
      <c r="BC117" s="7">
        <f t="shared" si="122"/>
        <v>883</v>
      </c>
      <c r="BD117" s="7">
        <f t="shared" si="122"/>
        <v>890</v>
      </c>
      <c r="BE117" s="7">
        <f t="shared" si="122"/>
        <v>638</v>
      </c>
      <c r="BF117" s="7">
        <f t="shared" si="122"/>
        <v>2101</v>
      </c>
      <c r="BG117" s="7">
        <f t="shared" si="122"/>
        <v>904</v>
      </c>
      <c r="BH117" s="7">
        <f t="shared" si="122"/>
        <v>553</v>
      </c>
      <c r="BI117" s="7">
        <f t="shared" si="122"/>
        <v>2076</v>
      </c>
      <c r="BJ117" s="7">
        <f t="shared" si="122"/>
        <v>1514</v>
      </c>
      <c r="BK117" s="7">
        <f t="shared" si="122"/>
        <v>1995</v>
      </c>
      <c r="BL117" s="7">
        <f t="shared" si="122"/>
        <v>881</v>
      </c>
    </row>
    <row r="118" ht="13.5" customHeight="1">
      <c r="A118" s="83">
        <v>44667.0</v>
      </c>
      <c r="B118" s="37" t="s">
        <v>74</v>
      </c>
      <c r="C118" s="38"/>
      <c r="D118" s="39" t="s">
        <v>50</v>
      </c>
      <c r="E118" s="40">
        <f t="shared" si="2"/>
        <v>377</v>
      </c>
      <c r="F118" s="41">
        <v>0.0</v>
      </c>
      <c r="G118" s="41">
        <v>17.0</v>
      </c>
      <c r="H118" s="42">
        <f t="shared" si="3"/>
        <v>17</v>
      </c>
      <c r="I118" s="38"/>
      <c r="J118" s="43" t="s">
        <v>54</v>
      </c>
      <c r="K118" s="40">
        <f t="shared" si="4"/>
        <v>317</v>
      </c>
      <c r="L118" s="44">
        <v>1.0</v>
      </c>
      <c r="M118" s="44">
        <v>12.0</v>
      </c>
      <c r="N118" s="42">
        <f t="shared" si="114"/>
        <v>15</v>
      </c>
      <c r="O118" s="38"/>
      <c r="P118" s="49" t="s">
        <v>72</v>
      </c>
      <c r="Q118" s="38"/>
      <c r="R118" s="45">
        <f>MIN(Rules!$E$2,(MAX(H118/N118,N118/H118)))</f>
        <v>1.133333333</v>
      </c>
      <c r="S118" s="45">
        <f>VLOOKUP(B118,Rules!A:B,2,FALSE)</f>
        <v>50</v>
      </c>
      <c r="T118" s="38"/>
      <c r="U118" s="46">
        <f>1/(10^(-(E118+(IF(P118="Y",Rules!$I$2,0))-K118)/Rules!$E$12)+1)</f>
        <v>0.7245382428</v>
      </c>
      <c r="V118" s="47">
        <f t="shared" si="6"/>
        <v>16</v>
      </c>
      <c r="W118" s="47">
        <f t="shared" si="7"/>
        <v>-16</v>
      </c>
      <c r="X118" s="47"/>
      <c r="Y118" s="47"/>
      <c r="Z118" s="48"/>
      <c r="AA118" s="7">
        <f t="shared" ref="AA118:BL118" si="123">IF($D118=AA$1,$E118+$V118,(IF($J118=AA$1,$K118+$W118,AA117)))</f>
        <v>1517</v>
      </c>
      <c r="AB118" s="7">
        <f t="shared" si="123"/>
        <v>768</v>
      </c>
      <c r="AC118" s="7">
        <f t="shared" si="123"/>
        <v>1433</v>
      </c>
      <c r="AD118" s="7">
        <f t="shared" si="123"/>
        <v>38</v>
      </c>
      <c r="AE118" s="7">
        <f t="shared" si="123"/>
        <v>1949</v>
      </c>
      <c r="AF118" s="7">
        <f t="shared" si="123"/>
        <v>2067</v>
      </c>
      <c r="AG118" s="7">
        <f t="shared" si="123"/>
        <v>1251</v>
      </c>
      <c r="AH118" s="7">
        <f t="shared" si="123"/>
        <v>1003</v>
      </c>
      <c r="AI118" s="7">
        <f t="shared" si="123"/>
        <v>1368</v>
      </c>
      <c r="AJ118" s="7">
        <f t="shared" si="123"/>
        <v>1814</v>
      </c>
      <c r="AK118" s="7">
        <f t="shared" si="123"/>
        <v>370</v>
      </c>
      <c r="AL118" s="7">
        <f t="shared" si="123"/>
        <v>717</v>
      </c>
      <c r="AM118" s="7">
        <f t="shared" si="123"/>
        <v>2076</v>
      </c>
      <c r="AN118" s="7">
        <f t="shared" si="123"/>
        <v>1318</v>
      </c>
      <c r="AO118" s="7">
        <f t="shared" si="123"/>
        <v>1206</v>
      </c>
      <c r="AP118" s="7">
        <f t="shared" si="123"/>
        <v>2078</v>
      </c>
      <c r="AQ118" s="7">
        <f t="shared" si="123"/>
        <v>301</v>
      </c>
      <c r="AR118" s="7">
        <f t="shared" si="123"/>
        <v>1518</v>
      </c>
      <c r="AS118" s="7">
        <f t="shared" si="123"/>
        <v>310</v>
      </c>
      <c r="AT118" s="7">
        <f t="shared" si="123"/>
        <v>2226</v>
      </c>
      <c r="AU118" s="7">
        <f t="shared" si="123"/>
        <v>920</v>
      </c>
      <c r="AV118" s="7">
        <f t="shared" si="123"/>
        <v>393</v>
      </c>
      <c r="AW118" s="7">
        <f t="shared" si="123"/>
        <v>415</v>
      </c>
      <c r="AX118" s="7">
        <f t="shared" si="123"/>
        <v>885</v>
      </c>
      <c r="AY118" s="7">
        <f t="shared" si="123"/>
        <v>1112</v>
      </c>
      <c r="AZ118" s="7">
        <f t="shared" si="123"/>
        <v>479</v>
      </c>
      <c r="BA118" s="7">
        <f t="shared" si="123"/>
        <v>0</v>
      </c>
      <c r="BB118" s="7">
        <f t="shared" si="123"/>
        <v>1467</v>
      </c>
      <c r="BC118" s="7">
        <f t="shared" si="123"/>
        <v>883</v>
      </c>
      <c r="BD118" s="7">
        <f t="shared" si="123"/>
        <v>890</v>
      </c>
      <c r="BE118" s="7">
        <f t="shared" si="123"/>
        <v>638</v>
      </c>
      <c r="BF118" s="7">
        <f t="shared" si="123"/>
        <v>2101</v>
      </c>
      <c r="BG118" s="7">
        <f t="shared" si="123"/>
        <v>904</v>
      </c>
      <c r="BH118" s="7">
        <f t="shared" si="123"/>
        <v>553</v>
      </c>
      <c r="BI118" s="7">
        <f t="shared" si="123"/>
        <v>2076</v>
      </c>
      <c r="BJ118" s="7">
        <f t="shared" si="123"/>
        <v>1514</v>
      </c>
      <c r="BK118" s="7">
        <f t="shared" si="123"/>
        <v>1995</v>
      </c>
      <c r="BL118" s="7">
        <f t="shared" si="123"/>
        <v>881</v>
      </c>
    </row>
    <row r="119" ht="13.5" customHeight="1">
      <c r="A119" s="83">
        <v>44668.0</v>
      </c>
      <c r="B119" s="37" t="s">
        <v>75</v>
      </c>
      <c r="C119" s="38"/>
      <c r="D119" s="39" t="s">
        <v>25</v>
      </c>
      <c r="E119" s="40">
        <f t="shared" si="2"/>
        <v>2076</v>
      </c>
      <c r="F119" s="41">
        <v>2.0</v>
      </c>
      <c r="G119" s="41">
        <v>24.0</v>
      </c>
      <c r="H119" s="42">
        <f t="shared" si="3"/>
        <v>30</v>
      </c>
      <c r="I119" s="38"/>
      <c r="J119" s="43" t="s">
        <v>18</v>
      </c>
      <c r="K119" s="40">
        <f t="shared" si="4"/>
        <v>2101</v>
      </c>
      <c r="L119" s="44">
        <v>2.0</v>
      </c>
      <c r="M119" s="44">
        <v>20.0</v>
      </c>
      <c r="N119" s="42">
        <f t="shared" si="114"/>
        <v>26</v>
      </c>
      <c r="O119" s="38"/>
      <c r="P119" s="49" t="s">
        <v>72</v>
      </c>
      <c r="Q119" s="38"/>
      <c r="R119" s="45">
        <f>MIN(Rules!$E$2,(MAX(H119/N119,N119/H119)))</f>
        <v>1.153846154</v>
      </c>
      <c r="S119" s="45">
        <f>VLOOKUP(B119,Rules!A:B,2,FALSE)</f>
        <v>60</v>
      </c>
      <c r="T119" s="38"/>
      <c r="U119" s="46">
        <f>1/(10^(-(E119+(IF(P119="Y",Rules!$I$2,0))-K119)/Rules!$E$12)+1)</f>
        <v>0.6400649998</v>
      </c>
      <c r="V119" s="47">
        <f t="shared" si="6"/>
        <v>25</v>
      </c>
      <c r="W119" s="47">
        <f t="shared" si="7"/>
        <v>-25</v>
      </c>
      <c r="X119" s="47"/>
      <c r="Y119" s="47"/>
      <c r="Z119" s="48"/>
      <c r="AA119" s="7">
        <f t="shared" ref="AA119:BL119" si="124">IF($D119=AA$1,$E119+$V119,(IF($J119=AA$1,$K119+$W119,AA118)))</f>
        <v>1517</v>
      </c>
      <c r="AB119" s="7">
        <f t="shared" si="124"/>
        <v>768</v>
      </c>
      <c r="AC119" s="7">
        <f t="shared" si="124"/>
        <v>1433</v>
      </c>
      <c r="AD119" s="7">
        <f t="shared" si="124"/>
        <v>38</v>
      </c>
      <c r="AE119" s="7">
        <f t="shared" si="124"/>
        <v>1949</v>
      </c>
      <c r="AF119" s="7">
        <f t="shared" si="124"/>
        <v>2067</v>
      </c>
      <c r="AG119" s="7">
        <f t="shared" si="124"/>
        <v>1251</v>
      </c>
      <c r="AH119" s="7">
        <f t="shared" si="124"/>
        <v>1003</v>
      </c>
      <c r="AI119" s="7">
        <f t="shared" si="124"/>
        <v>1368</v>
      </c>
      <c r="AJ119" s="7">
        <f t="shared" si="124"/>
        <v>1814</v>
      </c>
      <c r="AK119" s="7">
        <f t="shared" si="124"/>
        <v>370</v>
      </c>
      <c r="AL119" s="7">
        <f t="shared" si="124"/>
        <v>717</v>
      </c>
      <c r="AM119" s="7">
        <f t="shared" si="124"/>
        <v>2076</v>
      </c>
      <c r="AN119" s="7">
        <f t="shared" si="124"/>
        <v>1318</v>
      </c>
      <c r="AO119" s="7">
        <f t="shared" si="124"/>
        <v>1206</v>
      </c>
      <c r="AP119" s="7">
        <f t="shared" si="124"/>
        <v>2078</v>
      </c>
      <c r="AQ119" s="7">
        <f t="shared" si="124"/>
        <v>301</v>
      </c>
      <c r="AR119" s="7">
        <f t="shared" si="124"/>
        <v>1518</v>
      </c>
      <c r="AS119" s="7">
        <f t="shared" si="124"/>
        <v>310</v>
      </c>
      <c r="AT119" s="7">
        <f t="shared" si="124"/>
        <v>2226</v>
      </c>
      <c r="AU119" s="7">
        <f t="shared" si="124"/>
        <v>920</v>
      </c>
      <c r="AV119" s="7">
        <f t="shared" si="124"/>
        <v>393</v>
      </c>
      <c r="AW119" s="7">
        <f t="shared" si="124"/>
        <v>415</v>
      </c>
      <c r="AX119" s="7">
        <f t="shared" si="124"/>
        <v>885</v>
      </c>
      <c r="AY119" s="7">
        <f t="shared" si="124"/>
        <v>1112</v>
      </c>
      <c r="AZ119" s="7">
        <f t="shared" si="124"/>
        <v>479</v>
      </c>
      <c r="BA119" s="7">
        <f t="shared" si="124"/>
        <v>0</v>
      </c>
      <c r="BB119" s="7">
        <f t="shared" si="124"/>
        <v>1467</v>
      </c>
      <c r="BC119" s="7">
        <f t="shared" si="124"/>
        <v>883</v>
      </c>
      <c r="BD119" s="7">
        <f t="shared" si="124"/>
        <v>890</v>
      </c>
      <c r="BE119" s="7">
        <f t="shared" si="124"/>
        <v>638</v>
      </c>
      <c r="BF119" s="7">
        <f t="shared" si="124"/>
        <v>2076</v>
      </c>
      <c r="BG119" s="7">
        <f t="shared" si="124"/>
        <v>904</v>
      </c>
      <c r="BH119" s="7">
        <f t="shared" si="124"/>
        <v>553</v>
      </c>
      <c r="BI119" s="7">
        <f t="shared" si="124"/>
        <v>2101</v>
      </c>
      <c r="BJ119" s="7">
        <f t="shared" si="124"/>
        <v>1514</v>
      </c>
      <c r="BK119" s="7">
        <f t="shared" si="124"/>
        <v>1995</v>
      </c>
      <c r="BL119" s="7">
        <f t="shared" si="124"/>
        <v>881</v>
      </c>
    </row>
    <row r="120" ht="13.5" customHeight="1">
      <c r="A120" s="83">
        <v>44668.0</v>
      </c>
      <c r="B120" s="37" t="s">
        <v>75</v>
      </c>
      <c r="C120" s="38"/>
      <c r="D120" s="39" t="s">
        <v>19</v>
      </c>
      <c r="E120" s="40">
        <f t="shared" si="2"/>
        <v>2067</v>
      </c>
      <c r="F120" s="41">
        <v>1.0</v>
      </c>
      <c r="G120" s="41">
        <v>17.0</v>
      </c>
      <c r="H120" s="42">
        <f t="shared" si="3"/>
        <v>20</v>
      </c>
      <c r="I120" s="38"/>
      <c r="J120" s="43" t="s">
        <v>20</v>
      </c>
      <c r="K120" s="40">
        <f t="shared" si="4"/>
        <v>2226</v>
      </c>
      <c r="L120" s="44">
        <v>2.0</v>
      </c>
      <c r="M120" s="44">
        <v>25.0</v>
      </c>
      <c r="N120" s="42">
        <f t="shared" si="114"/>
        <v>31</v>
      </c>
      <c r="O120" s="38"/>
      <c r="P120" s="49" t="s">
        <v>72</v>
      </c>
      <c r="Q120" s="38"/>
      <c r="R120" s="45">
        <f>MIN(Rules!$E$2,(MAX(H120/N120,N120/H120)))</f>
        <v>1.55</v>
      </c>
      <c r="S120" s="45">
        <f>VLOOKUP(B120,Rules!A:B,2,FALSE)</f>
        <v>60</v>
      </c>
      <c r="T120" s="38"/>
      <c r="U120" s="46">
        <f>1/(10^(-(E120+(IF(P120="Y",Rules!$I$2,0))-K120)/Rules!$E$12)+1)</f>
        <v>0.4896398501</v>
      </c>
      <c r="V120" s="47">
        <f t="shared" si="6"/>
        <v>-46</v>
      </c>
      <c r="W120" s="47">
        <f t="shared" si="7"/>
        <v>46</v>
      </c>
      <c r="X120" s="47"/>
      <c r="Y120" s="47"/>
      <c r="Z120" s="48"/>
      <c r="AA120" s="7">
        <f t="shared" ref="AA120:BL120" si="125">IF($D120=AA$1,$E120+$V120,(IF($J120=AA$1,$K120+$W120,AA119)))</f>
        <v>1517</v>
      </c>
      <c r="AB120" s="7">
        <f t="shared" si="125"/>
        <v>768</v>
      </c>
      <c r="AC120" s="7">
        <f t="shared" si="125"/>
        <v>1433</v>
      </c>
      <c r="AD120" s="7">
        <f t="shared" si="125"/>
        <v>38</v>
      </c>
      <c r="AE120" s="7">
        <f t="shared" si="125"/>
        <v>1949</v>
      </c>
      <c r="AF120" s="7">
        <f t="shared" si="125"/>
        <v>2021</v>
      </c>
      <c r="AG120" s="7">
        <f t="shared" si="125"/>
        <v>1251</v>
      </c>
      <c r="AH120" s="7">
        <f t="shared" si="125"/>
        <v>1003</v>
      </c>
      <c r="AI120" s="7">
        <f t="shared" si="125"/>
        <v>1368</v>
      </c>
      <c r="AJ120" s="7">
        <f t="shared" si="125"/>
        <v>1814</v>
      </c>
      <c r="AK120" s="7">
        <f t="shared" si="125"/>
        <v>370</v>
      </c>
      <c r="AL120" s="7">
        <f t="shared" si="125"/>
        <v>717</v>
      </c>
      <c r="AM120" s="7">
        <f t="shared" si="125"/>
        <v>2076</v>
      </c>
      <c r="AN120" s="7">
        <f t="shared" si="125"/>
        <v>1318</v>
      </c>
      <c r="AO120" s="7">
        <f t="shared" si="125"/>
        <v>1206</v>
      </c>
      <c r="AP120" s="7">
        <f t="shared" si="125"/>
        <v>2078</v>
      </c>
      <c r="AQ120" s="7">
        <f t="shared" si="125"/>
        <v>301</v>
      </c>
      <c r="AR120" s="7">
        <f t="shared" si="125"/>
        <v>1518</v>
      </c>
      <c r="AS120" s="7">
        <f t="shared" si="125"/>
        <v>310</v>
      </c>
      <c r="AT120" s="7">
        <f t="shared" si="125"/>
        <v>2272</v>
      </c>
      <c r="AU120" s="7">
        <f t="shared" si="125"/>
        <v>920</v>
      </c>
      <c r="AV120" s="7">
        <f t="shared" si="125"/>
        <v>393</v>
      </c>
      <c r="AW120" s="7">
        <f t="shared" si="125"/>
        <v>415</v>
      </c>
      <c r="AX120" s="7">
        <f t="shared" si="125"/>
        <v>885</v>
      </c>
      <c r="AY120" s="7">
        <f t="shared" si="125"/>
        <v>1112</v>
      </c>
      <c r="AZ120" s="7">
        <f t="shared" si="125"/>
        <v>479</v>
      </c>
      <c r="BA120" s="7">
        <f t="shared" si="125"/>
        <v>0</v>
      </c>
      <c r="BB120" s="7">
        <f t="shared" si="125"/>
        <v>1467</v>
      </c>
      <c r="BC120" s="7">
        <f t="shared" si="125"/>
        <v>883</v>
      </c>
      <c r="BD120" s="7">
        <f t="shared" si="125"/>
        <v>890</v>
      </c>
      <c r="BE120" s="7">
        <f t="shared" si="125"/>
        <v>638</v>
      </c>
      <c r="BF120" s="7">
        <f t="shared" si="125"/>
        <v>2076</v>
      </c>
      <c r="BG120" s="7">
        <f t="shared" si="125"/>
        <v>904</v>
      </c>
      <c r="BH120" s="7">
        <f t="shared" si="125"/>
        <v>553</v>
      </c>
      <c r="BI120" s="7">
        <f t="shared" si="125"/>
        <v>2101</v>
      </c>
      <c r="BJ120" s="7">
        <f t="shared" si="125"/>
        <v>1514</v>
      </c>
      <c r="BK120" s="7">
        <f t="shared" si="125"/>
        <v>1995</v>
      </c>
      <c r="BL120" s="7">
        <f t="shared" si="125"/>
        <v>881</v>
      </c>
    </row>
    <row r="121" ht="13.5" customHeight="1">
      <c r="A121" s="83">
        <v>44668.0</v>
      </c>
      <c r="B121" s="37" t="s">
        <v>74</v>
      </c>
      <c r="C121" s="38"/>
      <c r="D121" s="39" t="s">
        <v>44</v>
      </c>
      <c r="E121" s="40">
        <f t="shared" si="2"/>
        <v>890</v>
      </c>
      <c r="F121" s="41">
        <v>0.0</v>
      </c>
      <c r="G121" s="41">
        <v>11.0</v>
      </c>
      <c r="H121" s="42">
        <f t="shared" si="3"/>
        <v>11</v>
      </c>
      <c r="I121" s="38"/>
      <c r="J121" s="43" t="s">
        <v>35</v>
      </c>
      <c r="K121" s="40">
        <f t="shared" si="4"/>
        <v>1251</v>
      </c>
      <c r="L121" s="44">
        <v>2.0</v>
      </c>
      <c r="M121" s="44">
        <v>20.0</v>
      </c>
      <c r="N121" s="42">
        <f t="shared" si="114"/>
        <v>26</v>
      </c>
      <c r="O121" s="38"/>
      <c r="P121" s="49" t="s">
        <v>72</v>
      </c>
      <c r="Q121" s="38"/>
      <c r="R121" s="45">
        <f>MIN(Rules!$E$2,(MAX(H121/N121,N121/H121)))</f>
        <v>2</v>
      </c>
      <c r="S121" s="45">
        <f>VLOOKUP(B121,Rules!A:B,2,FALSE)</f>
        <v>50</v>
      </c>
      <c r="T121" s="38"/>
      <c r="U121" s="46">
        <f>1/(10^(-(E121+(IF(P121="Y",Rules!$I$2,0))-K121)/Rules!$E$12)+1)</f>
        <v>0.2745435965</v>
      </c>
      <c r="V121" s="47">
        <f t="shared" si="6"/>
        <v>-27</v>
      </c>
      <c r="W121" s="47">
        <f t="shared" si="7"/>
        <v>27</v>
      </c>
      <c r="X121" s="47"/>
      <c r="Y121" s="47"/>
      <c r="Z121" s="48"/>
      <c r="AA121" s="7">
        <f t="shared" ref="AA121:BL121" si="126">IF($D121=AA$1,$E121+$V121,(IF($J121=AA$1,$K121+$W121,AA120)))</f>
        <v>1517</v>
      </c>
      <c r="AB121" s="7">
        <f t="shared" si="126"/>
        <v>768</v>
      </c>
      <c r="AC121" s="7">
        <f t="shared" si="126"/>
        <v>1433</v>
      </c>
      <c r="AD121" s="7">
        <f t="shared" si="126"/>
        <v>38</v>
      </c>
      <c r="AE121" s="7">
        <f t="shared" si="126"/>
        <v>1949</v>
      </c>
      <c r="AF121" s="7">
        <f t="shared" si="126"/>
        <v>2021</v>
      </c>
      <c r="AG121" s="7">
        <f t="shared" si="126"/>
        <v>1278</v>
      </c>
      <c r="AH121" s="7">
        <f t="shared" si="126"/>
        <v>1003</v>
      </c>
      <c r="AI121" s="7">
        <f t="shared" si="126"/>
        <v>1368</v>
      </c>
      <c r="AJ121" s="7">
        <f t="shared" si="126"/>
        <v>1814</v>
      </c>
      <c r="AK121" s="7">
        <f t="shared" si="126"/>
        <v>370</v>
      </c>
      <c r="AL121" s="7">
        <f t="shared" si="126"/>
        <v>717</v>
      </c>
      <c r="AM121" s="7">
        <f t="shared" si="126"/>
        <v>2076</v>
      </c>
      <c r="AN121" s="7">
        <f t="shared" si="126"/>
        <v>1318</v>
      </c>
      <c r="AO121" s="7">
        <f t="shared" si="126"/>
        <v>1206</v>
      </c>
      <c r="AP121" s="7">
        <f t="shared" si="126"/>
        <v>2078</v>
      </c>
      <c r="AQ121" s="7">
        <f t="shared" si="126"/>
        <v>301</v>
      </c>
      <c r="AR121" s="7">
        <f t="shared" si="126"/>
        <v>1518</v>
      </c>
      <c r="AS121" s="7">
        <f t="shared" si="126"/>
        <v>310</v>
      </c>
      <c r="AT121" s="7">
        <f t="shared" si="126"/>
        <v>2272</v>
      </c>
      <c r="AU121" s="7">
        <f t="shared" si="126"/>
        <v>920</v>
      </c>
      <c r="AV121" s="7">
        <f t="shared" si="126"/>
        <v>393</v>
      </c>
      <c r="AW121" s="7">
        <f t="shared" si="126"/>
        <v>415</v>
      </c>
      <c r="AX121" s="7">
        <f t="shared" si="126"/>
        <v>885</v>
      </c>
      <c r="AY121" s="7">
        <f t="shared" si="126"/>
        <v>1112</v>
      </c>
      <c r="AZ121" s="7">
        <f t="shared" si="126"/>
        <v>479</v>
      </c>
      <c r="BA121" s="7">
        <f t="shared" si="126"/>
        <v>0</v>
      </c>
      <c r="BB121" s="7">
        <f t="shared" si="126"/>
        <v>1467</v>
      </c>
      <c r="BC121" s="7">
        <f t="shared" si="126"/>
        <v>883</v>
      </c>
      <c r="BD121" s="7">
        <f t="shared" si="126"/>
        <v>863</v>
      </c>
      <c r="BE121" s="7">
        <f t="shared" si="126"/>
        <v>638</v>
      </c>
      <c r="BF121" s="7">
        <f t="shared" si="126"/>
        <v>2076</v>
      </c>
      <c r="BG121" s="7">
        <f t="shared" si="126"/>
        <v>904</v>
      </c>
      <c r="BH121" s="7">
        <f t="shared" si="126"/>
        <v>553</v>
      </c>
      <c r="BI121" s="7">
        <f t="shared" si="126"/>
        <v>2101</v>
      </c>
      <c r="BJ121" s="7">
        <f t="shared" si="126"/>
        <v>1514</v>
      </c>
      <c r="BK121" s="7">
        <f t="shared" si="126"/>
        <v>1995</v>
      </c>
      <c r="BL121" s="7">
        <f t="shared" si="126"/>
        <v>881</v>
      </c>
    </row>
    <row r="122" ht="13.5" customHeight="1">
      <c r="A122" s="83">
        <v>44668.0</v>
      </c>
      <c r="B122" s="37" t="s">
        <v>74</v>
      </c>
      <c r="C122" s="38"/>
      <c r="D122" s="39" t="s">
        <v>41</v>
      </c>
      <c r="E122" s="40">
        <f t="shared" si="2"/>
        <v>883</v>
      </c>
      <c r="F122" s="41">
        <v>3.0</v>
      </c>
      <c r="G122" s="41">
        <v>26.0</v>
      </c>
      <c r="H122" s="42">
        <f t="shared" si="3"/>
        <v>35</v>
      </c>
      <c r="I122" s="38"/>
      <c r="J122" s="43" t="s">
        <v>53</v>
      </c>
      <c r="K122" s="40">
        <f t="shared" si="4"/>
        <v>553</v>
      </c>
      <c r="L122" s="44">
        <v>1.0</v>
      </c>
      <c r="M122" s="44">
        <v>14.0</v>
      </c>
      <c r="N122" s="42">
        <f t="shared" si="114"/>
        <v>17</v>
      </c>
      <c r="O122" s="38"/>
      <c r="P122" s="49" t="s">
        <v>72</v>
      </c>
      <c r="Q122" s="38"/>
      <c r="R122" s="45">
        <f>MIN(Rules!$E$2,(MAX(H122/N122,N122/H122)))</f>
        <v>2</v>
      </c>
      <c r="S122" s="45">
        <f>VLOOKUP(B122,Rules!A:B,2,FALSE)</f>
        <v>50</v>
      </c>
      <c r="T122" s="38"/>
      <c r="U122" s="46">
        <f>1/(10^(-(E122+(IF(P122="Y",Rules!$I$2,0))-K122)/Rules!$E$12)+1)</f>
        <v>0.9011868291</v>
      </c>
      <c r="V122" s="47">
        <f t="shared" si="6"/>
        <v>10</v>
      </c>
      <c r="W122" s="47">
        <f t="shared" si="7"/>
        <v>-10</v>
      </c>
      <c r="X122" s="47"/>
      <c r="Y122" s="47"/>
      <c r="Z122" s="48"/>
      <c r="AA122" s="7">
        <f t="shared" ref="AA122:BL122" si="127">IF($D122=AA$1,$E122+$V122,(IF($J122=AA$1,$K122+$W122,AA121)))</f>
        <v>1517</v>
      </c>
      <c r="AB122" s="7">
        <f t="shared" si="127"/>
        <v>768</v>
      </c>
      <c r="AC122" s="7">
        <f t="shared" si="127"/>
        <v>1433</v>
      </c>
      <c r="AD122" s="7">
        <f t="shared" si="127"/>
        <v>38</v>
      </c>
      <c r="AE122" s="7">
        <f t="shared" si="127"/>
        <v>1949</v>
      </c>
      <c r="AF122" s="7">
        <f t="shared" si="127"/>
        <v>2021</v>
      </c>
      <c r="AG122" s="7">
        <f t="shared" si="127"/>
        <v>1278</v>
      </c>
      <c r="AH122" s="7">
        <f t="shared" si="127"/>
        <v>1003</v>
      </c>
      <c r="AI122" s="7">
        <f t="shared" si="127"/>
        <v>1368</v>
      </c>
      <c r="AJ122" s="7">
        <f t="shared" si="127"/>
        <v>1814</v>
      </c>
      <c r="AK122" s="7">
        <f t="shared" si="127"/>
        <v>370</v>
      </c>
      <c r="AL122" s="7">
        <f t="shared" si="127"/>
        <v>717</v>
      </c>
      <c r="AM122" s="7">
        <f t="shared" si="127"/>
        <v>2076</v>
      </c>
      <c r="AN122" s="7">
        <f t="shared" si="127"/>
        <v>1318</v>
      </c>
      <c r="AO122" s="7">
        <f t="shared" si="127"/>
        <v>1206</v>
      </c>
      <c r="AP122" s="7">
        <f t="shared" si="127"/>
        <v>2078</v>
      </c>
      <c r="AQ122" s="7">
        <f t="shared" si="127"/>
        <v>301</v>
      </c>
      <c r="AR122" s="7">
        <f t="shared" si="127"/>
        <v>1518</v>
      </c>
      <c r="AS122" s="7">
        <f t="shared" si="127"/>
        <v>310</v>
      </c>
      <c r="AT122" s="7">
        <f t="shared" si="127"/>
        <v>2272</v>
      </c>
      <c r="AU122" s="7">
        <f t="shared" si="127"/>
        <v>920</v>
      </c>
      <c r="AV122" s="7">
        <f t="shared" si="127"/>
        <v>393</v>
      </c>
      <c r="AW122" s="7">
        <f t="shared" si="127"/>
        <v>415</v>
      </c>
      <c r="AX122" s="7">
        <f t="shared" si="127"/>
        <v>885</v>
      </c>
      <c r="AY122" s="7">
        <f t="shared" si="127"/>
        <v>1112</v>
      </c>
      <c r="AZ122" s="7">
        <f t="shared" si="127"/>
        <v>479</v>
      </c>
      <c r="BA122" s="7">
        <f t="shared" si="127"/>
        <v>0</v>
      </c>
      <c r="BB122" s="7">
        <f t="shared" si="127"/>
        <v>1467</v>
      </c>
      <c r="BC122" s="7">
        <f t="shared" si="127"/>
        <v>893</v>
      </c>
      <c r="BD122" s="7">
        <f t="shared" si="127"/>
        <v>863</v>
      </c>
      <c r="BE122" s="7">
        <f t="shared" si="127"/>
        <v>638</v>
      </c>
      <c r="BF122" s="7">
        <f t="shared" si="127"/>
        <v>2076</v>
      </c>
      <c r="BG122" s="7">
        <f t="shared" si="127"/>
        <v>904</v>
      </c>
      <c r="BH122" s="7">
        <f t="shared" si="127"/>
        <v>543</v>
      </c>
      <c r="BI122" s="7">
        <f t="shared" si="127"/>
        <v>2101</v>
      </c>
      <c r="BJ122" s="7">
        <f t="shared" si="127"/>
        <v>1514</v>
      </c>
      <c r="BK122" s="7">
        <f t="shared" si="127"/>
        <v>1995</v>
      </c>
      <c r="BL122" s="7">
        <f t="shared" si="127"/>
        <v>881</v>
      </c>
    </row>
    <row r="123" ht="13.5" customHeight="1">
      <c r="A123" s="83">
        <v>44668.0</v>
      </c>
      <c r="B123" s="37" t="s">
        <v>74</v>
      </c>
      <c r="C123" s="38"/>
      <c r="D123" s="39" t="s">
        <v>37</v>
      </c>
      <c r="E123" s="40">
        <f t="shared" si="2"/>
        <v>1003</v>
      </c>
      <c r="F123" s="41">
        <v>1.0</v>
      </c>
      <c r="G123" s="41">
        <v>22.0</v>
      </c>
      <c r="H123" s="42">
        <f t="shared" si="3"/>
        <v>25</v>
      </c>
      <c r="I123" s="38"/>
      <c r="J123" s="43" t="s">
        <v>43</v>
      </c>
      <c r="K123" s="40">
        <f t="shared" si="4"/>
        <v>768</v>
      </c>
      <c r="L123" s="44">
        <v>2.0</v>
      </c>
      <c r="M123" s="44">
        <v>14.0</v>
      </c>
      <c r="N123" s="42">
        <f t="shared" si="114"/>
        <v>20</v>
      </c>
      <c r="O123" s="38"/>
      <c r="P123" s="49" t="s">
        <v>72</v>
      </c>
      <c r="Q123" s="38"/>
      <c r="R123" s="45">
        <f>MIN(Rules!$E$2,(MAX(H123/N123,N123/H123)))</f>
        <v>1.25</v>
      </c>
      <c r="S123" s="45">
        <f>VLOOKUP(B123,Rules!A:B,2,FALSE)</f>
        <v>50</v>
      </c>
      <c r="T123" s="38"/>
      <c r="U123" s="46">
        <f>1/(10^(-(E123+(IF(P123="Y",Rules!$I$2,0))-K123)/Rules!$E$12)+1)</f>
        <v>0.8548291775</v>
      </c>
      <c r="V123" s="47">
        <f t="shared" si="6"/>
        <v>9</v>
      </c>
      <c r="W123" s="47">
        <f t="shared" si="7"/>
        <v>-9</v>
      </c>
      <c r="X123" s="47"/>
      <c r="Y123" s="47"/>
      <c r="Z123" s="48"/>
      <c r="AA123" s="7">
        <f t="shared" ref="AA123:BL123" si="128">IF($D123=AA$1,$E123+$V123,(IF($J123=AA$1,$K123+$W123,AA122)))</f>
        <v>1517</v>
      </c>
      <c r="AB123" s="7">
        <f t="shared" si="128"/>
        <v>759</v>
      </c>
      <c r="AC123" s="7">
        <f t="shared" si="128"/>
        <v>1433</v>
      </c>
      <c r="AD123" s="7">
        <f t="shared" si="128"/>
        <v>38</v>
      </c>
      <c r="AE123" s="7">
        <f t="shared" si="128"/>
        <v>1949</v>
      </c>
      <c r="AF123" s="7">
        <f t="shared" si="128"/>
        <v>2021</v>
      </c>
      <c r="AG123" s="7">
        <f t="shared" si="128"/>
        <v>1278</v>
      </c>
      <c r="AH123" s="7">
        <f t="shared" si="128"/>
        <v>1012</v>
      </c>
      <c r="AI123" s="7">
        <f t="shared" si="128"/>
        <v>1368</v>
      </c>
      <c r="AJ123" s="7">
        <f t="shared" si="128"/>
        <v>1814</v>
      </c>
      <c r="AK123" s="7">
        <f t="shared" si="128"/>
        <v>370</v>
      </c>
      <c r="AL123" s="7">
        <f t="shared" si="128"/>
        <v>717</v>
      </c>
      <c r="AM123" s="7">
        <f t="shared" si="128"/>
        <v>2076</v>
      </c>
      <c r="AN123" s="7">
        <f t="shared" si="128"/>
        <v>1318</v>
      </c>
      <c r="AO123" s="7">
        <f t="shared" si="128"/>
        <v>1206</v>
      </c>
      <c r="AP123" s="7">
        <f t="shared" si="128"/>
        <v>2078</v>
      </c>
      <c r="AQ123" s="7">
        <f t="shared" si="128"/>
        <v>301</v>
      </c>
      <c r="AR123" s="7">
        <f t="shared" si="128"/>
        <v>1518</v>
      </c>
      <c r="AS123" s="7">
        <f t="shared" si="128"/>
        <v>310</v>
      </c>
      <c r="AT123" s="7">
        <f t="shared" si="128"/>
        <v>2272</v>
      </c>
      <c r="AU123" s="7">
        <f t="shared" si="128"/>
        <v>920</v>
      </c>
      <c r="AV123" s="7">
        <f t="shared" si="128"/>
        <v>393</v>
      </c>
      <c r="AW123" s="7">
        <f t="shared" si="128"/>
        <v>415</v>
      </c>
      <c r="AX123" s="7">
        <f t="shared" si="128"/>
        <v>885</v>
      </c>
      <c r="AY123" s="7">
        <f t="shared" si="128"/>
        <v>1112</v>
      </c>
      <c r="AZ123" s="7">
        <f t="shared" si="128"/>
        <v>479</v>
      </c>
      <c r="BA123" s="7">
        <f t="shared" si="128"/>
        <v>0</v>
      </c>
      <c r="BB123" s="7">
        <f t="shared" si="128"/>
        <v>1467</v>
      </c>
      <c r="BC123" s="7">
        <f t="shared" si="128"/>
        <v>893</v>
      </c>
      <c r="BD123" s="7">
        <f t="shared" si="128"/>
        <v>863</v>
      </c>
      <c r="BE123" s="7">
        <f t="shared" si="128"/>
        <v>638</v>
      </c>
      <c r="BF123" s="7">
        <f t="shared" si="128"/>
        <v>2076</v>
      </c>
      <c r="BG123" s="7">
        <f t="shared" si="128"/>
        <v>904</v>
      </c>
      <c r="BH123" s="7">
        <f t="shared" si="128"/>
        <v>543</v>
      </c>
      <c r="BI123" s="7">
        <f t="shared" si="128"/>
        <v>2101</v>
      </c>
      <c r="BJ123" s="7">
        <f t="shared" si="128"/>
        <v>1514</v>
      </c>
      <c r="BK123" s="7">
        <f t="shared" si="128"/>
        <v>1995</v>
      </c>
      <c r="BL123" s="7">
        <f t="shared" si="128"/>
        <v>881</v>
      </c>
    </row>
    <row r="124" ht="13.5" customHeight="1">
      <c r="A124" s="83">
        <v>44668.0</v>
      </c>
      <c r="B124" s="37" t="s">
        <v>74</v>
      </c>
      <c r="C124" s="38"/>
      <c r="D124" s="39" t="s">
        <v>42</v>
      </c>
      <c r="E124" s="40">
        <f t="shared" si="2"/>
        <v>904</v>
      </c>
      <c r="F124" s="41">
        <v>1.0</v>
      </c>
      <c r="G124" s="41">
        <v>18.0</v>
      </c>
      <c r="H124" s="42">
        <f t="shared" si="3"/>
        <v>21</v>
      </c>
      <c r="I124" s="38"/>
      <c r="J124" s="43" t="s">
        <v>48</v>
      </c>
      <c r="K124" s="40">
        <f t="shared" si="4"/>
        <v>370</v>
      </c>
      <c r="L124" s="44">
        <v>1.0</v>
      </c>
      <c r="M124" s="44">
        <v>14.0</v>
      </c>
      <c r="N124" s="42">
        <f t="shared" si="114"/>
        <v>17</v>
      </c>
      <c r="O124" s="38"/>
      <c r="P124" s="49" t="s">
        <v>72</v>
      </c>
      <c r="Q124" s="38"/>
      <c r="R124" s="45">
        <f>MIN(Rules!$E$2,(MAX(H124/N124,N124/H124)))</f>
        <v>1.235294118</v>
      </c>
      <c r="S124" s="45">
        <f>VLOOKUP(B124,Rules!A:B,2,FALSE)</f>
        <v>50</v>
      </c>
      <c r="T124" s="38"/>
      <c r="U124" s="46">
        <f>1/(10^(-(E124+(IF(P124="Y",Rules!$I$2,0))-K124)/Rules!$E$12)+1)</f>
        <v>0.958906216</v>
      </c>
      <c r="V124" s="47">
        <f t="shared" si="6"/>
        <v>3</v>
      </c>
      <c r="W124" s="47">
        <f t="shared" si="7"/>
        <v>-3</v>
      </c>
      <c r="X124" s="47"/>
      <c r="Y124" s="47"/>
      <c r="Z124" s="48"/>
      <c r="AA124" s="7">
        <f t="shared" ref="AA124:BL124" si="129">IF($D124=AA$1,$E124+$V124,(IF($J124=AA$1,$K124+$W124,AA123)))</f>
        <v>1517</v>
      </c>
      <c r="AB124" s="7">
        <f t="shared" si="129"/>
        <v>759</v>
      </c>
      <c r="AC124" s="7">
        <f t="shared" si="129"/>
        <v>1433</v>
      </c>
      <c r="AD124" s="7">
        <f t="shared" si="129"/>
        <v>38</v>
      </c>
      <c r="AE124" s="7">
        <f t="shared" si="129"/>
        <v>1949</v>
      </c>
      <c r="AF124" s="7">
        <f t="shared" si="129"/>
        <v>2021</v>
      </c>
      <c r="AG124" s="7">
        <f t="shared" si="129"/>
        <v>1278</v>
      </c>
      <c r="AH124" s="7">
        <f t="shared" si="129"/>
        <v>1012</v>
      </c>
      <c r="AI124" s="7">
        <f t="shared" si="129"/>
        <v>1368</v>
      </c>
      <c r="AJ124" s="7">
        <f t="shared" si="129"/>
        <v>1814</v>
      </c>
      <c r="AK124" s="7">
        <f t="shared" si="129"/>
        <v>367</v>
      </c>
      <c r="AL124" s="7">
        <f t="shared" si="129"/>
        <v>717</v>
      </c>
      <c r="AM124" s="7">
        <f t="shared" si="129"/>
        <v>2076</v>
      </c>
      <c r="AN124" s="7">
        <f t="shared" si="129"/>
        <v>1318</v>
      </c>
      <c r="AO124" s="7">
        <f t="shared" si="129"/>
        <v>1206</v>
      </c>
      <c r="AP124" s="7">
        <f t="shared" si="129"/>
        <v>2078</v>
      </c>
      <c r="AQ124" s="7">
        <f t="shared" si="129"/>
        <v>301</v>
      </c>
      <c r="AR124" s="7">
        <f t="shared" si="129"/>
        <v>1518</v>
      </c>
      <c r="AS124" s="7">
        <f t="shared" si="129"/>
        <v>310</v>
      </c>
      <c r="AT124" s="7">
        <f t="shared" si="129"/>
        <v>2272</v>
      </c>
      <c r="AU124" s="7">
        <f t="shared" si="129"/>
        <v>920</v>
      </c>
      <c r="AV124" s="7">
        <f t="shared" si="129"/>
        <v>393</v>
      </c>
      <c r="AW124" s="7">
        <f t="shared" si="129"/>
        <v>415</v>
      </c>
      <c r="AX124" s="7">
        <f t="shared" si="129"/>
        <v>885</v>
      </c>
      <c r="AY124" s="7">
        <f t="shared" si="129"/>
        <v>1112</v>
      </c>
      <c r="AZ124" s="7">
        <f t="shared" si="129"/>
        <v>479</v>
      </c>
      <c r="BA124" s="7">
        <f t="shared" si="129"/>
        <v>0</v>
      </c>
      <c r="BB124" s="7">
        <f t="shared" si="129"/>
        <v>1467</v>
      </c>
      <c r="BC124" s="7">
        <f t="shared" si="129"/>
        <v>893</v>
      </c>
      <c r="BD124" s="7">
        <f t="shared" si="129"/>
        <v>863</v>
      </c>
      <c r="BE124" s="7">
        <f t="shared" si="129"/>
        <v>638</v>
      </c>
      <c r="BF124" s="7">
        <f t="shared" si="129"/>
        <v>2076</v>
      </c>
      <c r="BG124" s="7">
        <f t="shared" si="129"/>
        <v>907</v>
      </c>
      <c r="BH124" s="7">
        <f t="shared" si="129"/>
        <v>543</v>
      </c>
      <c r="BI124" s="7">
        <f t="shared" si="129"/>
        <v>2101</v>
      </c>
      <c r="BJ124" s="7">
        <f t="shared" si="129"/>
        <v>1514</v>
      </c>
      <c r="BK124" s="7">
        <f t="shared" si="129"/>
        <v>1995</v>
      </c>
      <c r="BL124" s="7">
        <f t="shared" si="129"/>
        <v>881</v>
      </c>
    </row>
    <row r="125" ht="13.5" customHeight="1">
      <c r="A125" s="83">
        <v>44668.0</v>
      </c>
      <c r="B125" s="37" t="s">
        <v>74</v>
      </c>
      <c r="C125" s="38"/>
      <c r="D125" s="39" t="s">
        <v>47</v>
      </c>
      <c r="E125" s="40">
        <f t="shared" si="2"/>
        <v>415</v>
      </c>
      <c r="F125" s="41">
        <v>3.0</v>
      </c>
      <c r="G125" s="41">
        <v>11.0</v>
      </c>
      <c r="H125" s="42">
        <f t="shared" si="3"/>
        <v>20</v>
      </c>
      <c r="I125" s="38"/>
      <c r="J125" s="43" t="s">
        <v>51</v>
      </c>
      <c r="K125" s="40">
        <f t="shared" si="4"/>
        <v>479</v>
      </c>
      <c r="L125" s="44">
        <v>5.0</v>
      </c>
      <c r="M125" s="44">
        <v>12.0</v>
      </c>
      <c r="N125" s="42">
        <f t="shared" si="114"/>
        <v>27</v>
      </c>
      <c r="O125" s="38"/>
      <c r="P125" s="49" t="s">
        <v>72</v>
      </c>
      <c r="Q125" s="38"/>
      <c r="R125" s="45">
        <f>MIN(Rules!$E$2,(MAX(H125/N125,N125/H125)))</f>
        <v>1.35</v>
      </c>
      <c r="S125" s="45">
        <f>VLOOKUP(B125,Rules!A:B,2,FALSE)</f>
        <v>50</v>
      </c>
      <c r="T125" s="38"/>
      <c r="U125" s="46">
        <f>1/(10^(-(E125+(IF(P125="Y",Rules!$I$2,0))-K125)/Rules!$E$12)+1)</f>
        <v>0.5977369715</v>
      </c>
      <c r="V125" s="47">
        <f t="shared" si="6"/>
        <v>-40</v>
      </c>
      <c r="W125" s="47">
        <f t="shared" si="7"/>
        <v>40</v>
      </c>
      <c r="X125" s="47"/>
      <c r="Y125" s="47"/>
      <c r="Z125" s="48"/>
      <c r="AA125" s="7">
        <f t="shared" ref="AA125:BL125" si="130">IF($D125=AA$1,$E125+$V125,(IF($J125=AA$1,$K125+$W125,AA124)))</f>
        <v>1517</v>
      </c>
      <c r="AB125" s="7">
        <f t="shared" si="130"/>
        <v>759</v>
      </c>
      <c r="AC125" s="7">
        <f t="shared" si="130"/>
        <v>1433</v>
      </c>
      <c r="AD125" s="7">
        <f t="shared" si="130"/>
        <v>38</v>
      </c>
      <c r="AE125" s="7">
        <f t="shared" si="130"/>
        <v>1949</v>
      </c>
      <c r="AF125" s="7">
        <f t="shared" si="130"/>
        <v>2021</v>
      </c>
      <c r="AG125" s="7">
        <f t="shared" si="130"/>
        <v>1278</v>
      </c>
      <c r="AH125" s="7">
        <f t="shared" si="130"/>
        <v>1012</v>
      </c>
      <c r="AI125" s="7">
        <f t="shared" si="130"/>
        <v>1368</v>
      </c>
      <c r="AJ125" s="7">
        <f t="shared" si="130"/>
        <v>1814</v>
      </c>
      <c r="AK125" s="7">
        <f t="shared" si="130"/>
        <v>367</v>
      </c>
      <c r="AL125" s="7">
        <f t="shared" si="130"/>
        <v>717</v>
      </c>
      <c r="AM125" s="7">
        <f t="shared" si="130"/>
        <v>2076</v>
      </c>
      <c r="AN125" s="7">
        <f t="shared" si="130"/>
        <v>1318</v>
      </c>
      <c r="AO125" s="7">
        <f t="shared" si="130"/>
        <v>1206</v>
      </c>
      <c r="AP125" s="7">
        <f t="shared" si="130"/>
        <v>2078</v>
      </c>
      <c r="AQ125" s="7">
        <f t="shared" si="130"/>
        <v>301</v>
      </c>
      <c r="AR125" s="7">
        <f t="shared" si="130"/>
        <v>1518</v>
      </c>
      <c r="AS125" s="7">
        <f t="shared" si="130"/>
        <v>310</v>
      </c>
      <c r="AT125" s="7">
        <f t="shared" si="130"/>
        <v>2272</v>
      </c>
      <c r="AU125" s="7">
        <f t="shared" si="130"/>
        <v>920</v>
      </c>
      <c r="AV125" s="7">
        <f t="shared" si="130"/>
        <v>393</v>
      </c>
      <c r="AW125" s="7">
        <f t="shared" si="130"/>
        <v>375</v>
      </c>
      <c r="AX125" s="7">
        <f t="shared" si="130"/>
        <v>885</v>
      </c>
      <c r="AY125" s="7">
        <f t="shared" si="130"/>
        <v>1112</v>
      </c>
      <c r="AZ125" s="7">
        <f t="shared" si="130"/>
        <v>519</v>
      </c>
      <c r="BA125" s="7">
        <f t="shared" si="130"/>
        <v>0</v>
      </c>
      <c r="BB125" s="7">
        <f t="shared" si="130"/>
        <v>1467</v>
      </c>
      <c r="BC125" s="7">
        <f t="shared" si="130"/>
        <v>893</v>
      </c>
      <c r="BD125" s="7">
        <f t="shared" si="130"/>
        <v>863</v>
      </c>
      <c r="BE125" s="7">
        <f t="shared" si="130"/>
        <v>638</v>
      </c>
      <c r="BF125" s="7">
        <f t="shared" si="130"/>
        <v>2076</v>
      </c>
      <c r="BG125" s="7">
        <f t="shared" si="130"/>
        <v>907</v>
      </c>
      <c r="BH125" s="7">
        <f t="shared" si="130"/>
        <v>543</v>
      </c>
      <c r="BI125" s="7">
        <f t="shared" si="130"/>
        <v>2101</v>
      </c>
      <c r="BJ125" s="7">
        <f t="shared" si="130"/>
        <v>1514</v>
      </c>
      <c r="BK125" s="7">
        <f t="shared" si="130"/>
        <v>1995</v>
      </c>
      <c r="BL125" s="7">
        <f t="shared" si="130"/>
        <v>881</v>
      </c>
    </row>
    <row r="126" ht="13.5" customHeight="1">
      <c r="A126" s="83">
        <v>44668.0</v>
      </c>
      <c r="B126" s="37" t="s">
        <v>74</v>
      </c>
      <c r="C126" s="38"/>
      <c r="D126" s="39" t="s">
        <v>49</v>
      </c>
      <c r="E126" s="40">
        <f t="shared" si="2"/>
        <v>38</v>
      </c>
      <c r="F126" s="41">
        <v>1.0</v>
      </c>
      <c r="G126" s="41">
        <v>12.0</v>
      </c>
      <c r="H126" s="42">
        <f t="shared" si="3"/>
        <v>15</v>
      </c>
      <c r="I126" s="38"/>
      <c r="J126" s="43" t="s">
        <v>52</v>
      </c>
      <c r="K126" s="40">
        <f t="shared" si="4"/>
        <v>310</v>
      </c>
      <c r="L126" s="44">
        <v>4.0</v>
      </c>
      <c r="M126" s="44">
        <v>16.0</v>
      </c>
      <c r="N126" s="42">
        <f t="shared" si="114"/>
        <v>28</v>
      </c>
      <c r="O126" s="38"/>
      <c r="P126" s="49" t="s">
        <v>72</v>
      </c>
      <c r="Q126" s="38"/>
      <c r="R126" s="45">
        <f>MIN(Rules!$E$2,(MAX(H126/N126,N126/H126)))</f>
        <v>1.866666667</v>
      </c>
      <c r="S126" s="45">
        <f>VLOOKUP(B126,Rules!A:B,2,FALSE)</f>
        <v>50</v>
      </c>
      <c r="T126" s="38"/>
      <c r="U126" s="46">
        <f>1/(10^(-(E126+(IF(P126="Y",Rules!$I$2,0))-K126)/Rules!$E$12)+1)</f>
        <v>0.3631239625</v>
      </c>
      <c r="V126" s="47">
        <f t="shared" si="6"/>
        <v>-34</v>
      </c>
      <c r="W126" s="47">
        <f t="shared" si="7"/>
        <v>34</v>
      </c>
      <c r="X126" s="47"/>
      <c r="Y126" s="47"/>
      <c r="Z126" s="48"/>
      <c r="AA126" s="7">
        <f t="shared" ref="AA126:BL126" si="131">IF($D126=AA$1,$E126+$V126,(IF($J126=AA$1,$K126+$W126,AA125)))</f>
        <v>1517</v>
      </c>
      <c r="AB126" s="7">
        <f t="shared" si="131"/>
        <v>759</v>
      </c>
      <c r="AC126" s="7">
        <f t="shared" si="131"/>
        <v>1433</v>
      </c>
      <c r="AD126" s="7">
        <f t="shared" si="131"/>
        <v>4</v>
      </c>
      <c r="AE126" s="7">
        <f t="shared" si="131"/>
        <v>1949</v>
      </c>
      <c r="AF126" s="7">
        <f t="shared" si="131"/>
        <v>2021</v>
      </c>
      <c r="AG126" s="7">
        <f t="shared" si="131"/>
        <v>1278</v>
      </c>
      <c r="AH126" s="7">
        <f t="shared" si="131"/>
        <v>1012</v>
      </c>
      <c r="AI126" s="7">
        <f t="shared" si="131"/>
        <v>1368</v>
      </c>
      <c r="AJ126" s="7">
        <f t="shared" si="131"/>
        <v>1814</v>
      </c>
      <c r="AK126" s="7">
        <f t="shared" si="131"/>
        <v>367</v>
      </c>
      <c r="AL126" s="7">
        <f t="shared" si="131"/>
        <v>717</v>
      </c>
      <c r="AM126" s="7">
        <f t="shared" si="131"/>
        <v>2076</v>
      </c>
      <c r="AN126" s="7">
        <f t="shared" si="131"/>
        <v>1318</v>
      </c>
      <c r="AO126" s="7">
        <f t="shared" si="131"/>
        <v>1206</v>
      </c>
      <c r="AP126" s="7">
        <f t="shared" si="131"/>
        <v>2078</v>
      </c>
      <c r="AQ126" s="7">
        <f t="shared" si="131"/>
        <v>301</v>
      </c>
      <c r="AR126" s="7">
        <f t="shared" si="131"/>
        <v>1518</v>
      </c>
      <c r="AS126" s="7">
        <f t="shared" si="131"/>
        <v>344</v>
      </c>
      <c r="AT126" s="7">
        <f t="shared" si="131"/>
        <v>2272</v>
      </c>
      <c r="AU126" s="7">
        <f t="shared" si="131"/>
        <v>920</v>
      </c>
      <c r="AV126" s="7">
        <f t="shared" si="131"/>
        <v>393</v>
      </c>
      <c r="AW126" s="7">
        <f t="shared" si="131"/>
        <v>375</v>
      </c>
      <c r="AX126" s="7">
        <f t="shared" si="131"/>
        <v>885</v>
      </c>
      <c r="AY126" s="7">
        <f t="shared" si="131"/>
        <v>1112</v>
      </c>
      <c r="AZ126" s="7">
        <f t="shared" si="131"/>
        <v>519</v>
      </c>
      <c r="BA126" s="7">
        <f t="shared" si="131"/>
        <v>0</v>
      </c>
      <c r="BB126" s="7">
        <f t="shared" si="131"/>
        <v>1467</v>
      </c>
      <c r="BC126" s="7">
        <f t="shared" si="131"/>
        <v>893</v>
      </c>
      <c r="BD126" s="7">
        <f t="shared" si="131"/>
        <v>863</v>
      </c>
      <c r="BE126" s="7">
        <f t="shared" si="131"/>
        <v>638</v>
      </c>
      <c r="BF126" s="7">
        <f t="shared" si="131"/>
        <v>2076</v>
      </c>
      <c r="BG126" s="7">
        <f t="shared" si="131"/>
        <v>907</v>
      </c>
      <c r="BH126" s="7">
        <f t="shared" si="131"/>
        <v>543</v>
      </c>
      <c r="BI126" s="7">
        <f t="shared" si="131"/>
        <v>2101</v>
      </c>
      <c r="BJ126" s="7">
        <f t="shared" si="131"/>
        <v>1514</v>
      </c>
      <c r="BK126" s="7">
        <f t="shared" si="131"/>
        <v>1995</v>
      </c>
      <c r="BL126" s="7">
        <f t="shared" si="131"/>
        <v>881</v>
      </c>
    </row>
    <row r="127" ht="13.5" customHeight="1">
      <c r="A127" s="83">
        <v>44674.0</v>
      </c>
      <c r="B127" s="37" t="s">
        <v>75</v>
      </c>
      <c r="C127" s="38"/>
      <c r="D127" s="39" t="s">
        <v>23</v>
      </c>
      <c r="E127" s="40">
        <f t="shared" si="2"/>
        <v>2076</v>
      </c>
      <c r="F127" s="41">
        <v>3.0</v>
      </c>
      <c r="G127" s="41">
        <v>37.0</v>
      </c>
      <c r="H127" s="42">
        <f t="shared" si="3"/>
        <v>46</v>
      </c>
      <c r="I127" s="38"/>
      <c r="J127" s="43" t="s">
        <v>32</v>
      </c>
      <c r="K127" s="40">
        <f t="shared" si="4"/>
        <v>1514</v>
      </c>
      <c r="L127" s="44">
        <v>1.0</v>
      </c>
      <c r="M127" s="44">
        <v>17.0</v>
      </c>
      <c r="N127" s="42">
        <f t="shared" si="114"/>
        <v>20</v>
      </c>
      <c r="O127" s="38"/>
      <c r="P127" s="49" t="s">
        <v>72</v>
      </c>
      <c r="Q127" s="38"/>
      <c r="R127" s="45">
        <f>MIN(Rules!$E$2,(MAX(H127/N127,N127/H127)))</f>
        <v>2</v>
      </c>
      <c r="S127" s="45">
        <f>VLOOKUP(B127,Rules!A:B,2,FALSE)</f>
        <v>60</v>
      </c>
      <c r="T127" s="38"/>
      <c r="U127" s="46">
        <f>1/(10^(-(E127+(IF(P127="Y",Rules!$I$2,0))-K127)/Rules!$E$12)+1)</f>
        <v>0.9636971618</v>
      </c>
      <c r="V127" s="47">
        <f t="shared" si="6"/>
        <v>4</v>
      </c>
      <c r="W127" s="47">
        <f t="shared" si="7"/>
        <v>-4</v>
      </c>
      <c r="X127" s="47"/>
      <c r="Y127" s="47"/>
      <c r="Z127" s="48"/>
      <c r="AA127" s="7">
        <f t="shared" ref="AA127:BL127" si="132">IF($D127=AA$1,$E127+$V127,(IF($J127=AA$1,$K127+$W127,AA126)))</f>
        <v>1517</v>
      </c>
      <c r="AB127" s="7">
        <f t="shared" si="132"/>
        <v>759</v>
      </c>
      <c r="AC127" s="7">
        <f t="shared" si="132"/>
        <v>1433</v>
      </c>
      <c r="AD127" s="7">
        <f t="shared" si="132"/>
        <v>4</v>
      </c>
      <c r="AE127" s="7">
        <f t="shared" si="132"/>
        <v>1949</v>
      </c>
      <c r="AF127" s="7">
        <f t="shared" si="132"/>
        <v>2021</v>
      </c>
      <c r="AG127" s="7">
        <f t="shared" si="132"/>
        <v>1278</v>
      </c>
      <c r="AH127" s="7">
        <f t="shared" si="132"/>
        <v>1012</v>
      </c>
      <c r="AI127" s="7">
        <f t="shared" si="132"/>
        <v>1368</v>
      </c>
      <c r="AJ127" s="7">
        <f t="shared" si="132"/>
        <v>1814</v>
      </c>
      <c r="AK127" s="7">
        <f t="shared" si="132"/>
        <v>367</v>
      </c>
      <c r="AL127" s="7">
        <f t="shared" si="132"/>
        <v>717</v>
      </c>
      <c r="AM127" s="7">
        <f t="shared" si="132"/>
        <v>2080</v>
      </c>
      <c r="AN127" s="7">
        <f t="shared" si="132"/>
        <v>1318</v>
      </c>
      <c r="AO127" s="7">
        <f t="shared" si="132"/>
        <v>1206</v>
      </c>
      <c r="AP127" s="7">
        <f t="shared" si="132"/>
        <v>2078</v>
      </c>
      <c r="AQ127" s="7">
        <f t="shared" si="132"/>
        <v>301</v>
      </c>
      <c r="AR127" s="7">
        <f t="shared" si="132"/>
        <v>1518</v>
      </c>
      <c r="AS127" s="7">
        <f t="shared" si="132"/>
        <v>344</v>
      </c>
      <c r="AT127" s="7">
        <f t="shared" si="132"/>
        <v>2272</v>
      </c>
      <c r="AU127" s="7">
        <f t="shared" si="132"/>
        <v>920</v>
      </c>
      <c r="AV127" s="7">
        <f t="shared" si="132"/>
        <v>393</v>
      </c>
      <c r="AW127" s="7">
        <f t="shared" si="132"/>
        <v>375</v>
      </c>
      <c r="AX127" s="7">
        <f t="shared" si="132"/>
        <v>885</v>
      </c>
      <c r="AY127" s="7">
        <f t="shared" si="132"/>
        <v>1112</v>
      </c>
      <c r="AZ127" s="7">
        <f t="shared" si="132"/>
        <v>519</v>
      </c>
      <c r="BA127" s="7">
        <f t="shared" si="132"/>
        <v>0</v>
      </c>
      <c r="BB127" s="7">
        <f t="shared" si="132"/>
        <v>1467</v>
      </c>
      <c r="BC127" s="7">
        <f t="shared" si="132"/>
        <v>893</v>
      </c>
      <c r="BD127" s="7">
        <f t="shared" si="132"/>
        <v>863</v>
      </c>
      <c r="BE127" s="7">
        <f t="shared" si="132"/>
        <v>638</v>
      </c>
      <c r="BF127" s="7">
        <f t="shared" si="132"/>
        <v>2076</v>
      </c>
      <c r="BG127" s="7">
        <f t="shared" si="132"/>
        <v>907</v>
      </c>
      <c r="BH127" s="7">
        <f t="shared" si="132"/>
        <v>543</v>
      </c>
      <c r="BI127" s="7">
        <f t="shared" si="132"/>
        <v>2101</v>
      </c>
      <c r="BJ127" s="7">
        <f t="shared" si="132"/>
        <v>1510</v>
      </c>
      <c r="BK127" s="7">
        <f t="shared" si="132"/>
        <v>1995</v>
      </c>
      <c r="BL127" s="7">
        <f t="shared" si="132"/>
        <v>881</v>
      </c>
    </row>
    <row r="128" ht="13.5" customHeight="1">
      <c r="A128" s="83">
        <v>44674.0</v>
      </c>
      <c r="B128" s="37" t="s">
        <v>75</v>
      </c>
      <c r="C128" s="38"/>
      <c r="D128" s="39" t="s">
        <v>22</v>
      </c>
      <c r="E128" s="40">
        <f t="shared" si="2"/>
        <v>2078</v>
      </c>
      <c r="F128" s="41">
        <v>2.0</v>
      </c>
      <c r="G128" s="41">
        <v>34.0</v>
      </c>
      <c r="H128" s="42">
        <f t="shared" si="3"/>
        <v>40</v>
      </c>
      <c r="I128" s="38"/>
      <c r="J128" s="43" t="s">
        <v>31</v>
      </c>
      <c r="K128" s="40">
        <f t="shared" si="4"/>
        <v>1518</v>
      </c>
      <c r="L128" s="44">
        <v>1.0</v>
      </c>
      <c r="M128" s="44">
        <v>14.0</v>
      </c>
      <c r="N128" s="42">
        <f t="shared" si="114"/>
        <v>17</v>
      </c>
      <c r="O128" s="38"/>
      <c r="P128" s="49" t="s">
        <v>72</v>
      </c>
      <c r="Q128" s="38"/>
      <c r="R128" s="45">
        <f>MIN(Rules!$E$2,(MAX(H128/N128,N128/H128)))</f>
        <v>2</v>
      </c>
      <c r="S128" s="45">
        <f>VLOOKUP(B128,Rules!A:B,2,FALSE)</f>
        <v>60</v>
      </c>
      <c r="T128" s="38"/>
      <c r="U128" s="46">
        <f>1/(10^(-(E128+(IF(P128="Y",Rules!$I$2,0))-K128)/Rules!$E$12)+1)</f>
        <v>0.9633735588</v>
      </c>
      <c r="V128" s="47">
        <f t="shared" si="6"/>
        <v>4</v>
      </c>
      <c r="W128" s="47">
        <f t="shared" si="7"/>
        <v>-4</v>
      </c>
      <c r="X128" s="47"/>
      <c r="Y128" s="47"/>
      <c r="Z128" s="48"/>
      <c r="AA128" s="7">
        <f t="shared" ref="AA128:BL128" si="133">IF($D128=AA$1,$E128+$V128,(IF($J128=AA$1,$K128+$W128,AA127)))</f>
        <v>1517</v>
      </c>
      <c r="AB128" s="7">
        <f t="shared" si="133"/>
        <v>759</v>
      </c>
      <c r="AC128" s="7">
        <f t="shared" si="133"/>
        <v>1433</v>
      </c>
      <c r="AD128" s="7">
        <f t="shared" si="133"/>
        <v>4</v>
      </c>
      <c r="AE128" s="7">
        <f t="shared" si="133"/>
        <v>1949</v>
      </c>
      <c r="AF128" s="7">
        <f t="shared" si="133"/>
        <v>2021</v>
      </c>
      <c r="AG128" s="7">
        <f t="shared" si="133"/>
        <v>1278</v>
      </c>
      <c r="AH128" s="7">
        <f t="shared" si="133"/>
        <v>1012</v>
      </c>
      <c r="AI128" s="7">
        <f t="shared" si="133"/>
        <v>1368</v>
      </c>
      <c r="AJ128" s="7">
        <f t="shared" si="133"/>
        <v>1814</v>
      </c>
      <c r="AK128" s="7">
        <f t="shared" si="133"/>
        <v>367</v>
      </c>
      <c r="AL128" s="7">
        <f t="shared" si="133"/>
        <v>717</v>
      </c>
      <c r="AM128" s="7">
        <f t="shared" si="133"/>
        <v>2080</v>
      </c>
      <c r="AN128" s="7">
        <f t="shared" si="133"/>
        <v>1318</v>
      </c>
      <c r="AO128" s="7">
        <f t="shared" si="133"/>
        <v>1206</v>
      </c>
      <c r="AP128" s="7">
        <f t="shared" si="133"/>
        <v>2082</v>
      </c>
      <c r="AQ128" s="7">
        <f t="shared" si="133"/>
        <v>301</v>
      </c>
      <c r="AR128" s="7">
        <f t="shared" si="133"/>
        <v>1514</v>
      </c>
      <c r="AS128" s="7">
        <f t="shared" si="133"/>
        <v>344</v>
      </c>
      <c r="AT128" s="7">
        <f t="shared" si="133"/>
        <v>2272</v>
      </c>
      <c r="AU128" s="7">
        <f t="shared" si="133"/>
        <v>920</v>
      </c>
      <c r="AV128" s="7">
        <f t="shared" si="133"/>
        <v>393</v>
      </c>
      <c r="AW128" s="7">
        <f t="shared" si="133"/>
        <v>375</v>
      </c>
      <c r="AX128" s="7">
        <f t="shared" si="133"/>
        <v>885</v>
      </c>
      <c r="AY128" s="7">
        <f t="shared" si="133"/>
        <v>1112</v>
      </c>
      <c r="AZ128" s="7">
        <f t="shared" si="133"/>
        <v>519</v>
      </c>
      <c r="BA128" s="7">
        <f t="shared" si="133"/>
        <v>0</v>
      </c>
      <c r="BB128" s="7">
        <f t="shared" si="133"/>
        <v>1467</v>
      </c>
      <c r="BC128" s="7">
        <f t="shared" si="133"/>
        <v>893</v>
      </c>
      <c r="BD128" s="7">
        <f t="shared" si="133"/>
        <v>863</v>
      </c>
      <c r="BE128" s="7">
        <f t="shared" si="133"/>
        <v>638</v>
      </c>
      <c r="BF128" s="7">
        <f t="shared" si="133"/>
        <v>2076</v>
      </c>
      <c r="BG128" s="7">
        <f t="shared" si="133"/>
        <v>907</v>
      </c>
      <c r="BH128" s="7">
        <f t="shared" si="133"/>
        <v>543</v>
      </c>
      <c r="BI128" s="7">
        <f t="shared" si="133"/>
        <v>2101</v>
      </c>
      <c r="BJ128" s="7">
        <f t="shared" si="133"/>
        <v>1510</v>
      </c>
      <c r="BK128" s="7">
        <f t="shared" si="133"/>
        <v>1995</v>
      </c>
      <c r="BL128" s="7">
        <f t="shared" si="133"/>
        <v>881</v>
      </c>
    </row>
    <row r="129" ht="13.5" customHeight="1">
      <c r="A129" s="83">
        <v>44674.0</v>
      </c>
      <c r="B129" s="37" t="s">
        <v>75</v>
      </c>
      <c r="C129" s="38"/>
      <c r="D129" s="39" t="s">
        <v>24</v>
      </c>
      <c r="E129" s="40">
        <f t="shared" si="2"/>
        <v>1995</v>
      </c>
      <c r="F129" s="41">
        <v>0.0</v>
      </c>
      <c r="G129" s="41">
        <v>23.0</v>
      </c>
      <c r="H129" s="42">
        <f t="shared" si="3"/>
        <v>23</v>
      </c>
      <c r="I129" s="38"/>
      <c r="J129" s="43" t="s">
        <v>26</v>
      </c>
      <c r="K129" s="40">
        <f t="shared" si="4"/>
        <v>1814</v>
      </c>
      <c r="L129" s="44">
        <v>0.0</v>
      </c>
      <c r="M129" s="44">
        <v>24.0</v>
      </c>
      <c r="N129" s="42">
        <f t="shared" si="114"/>
        <v>24</v>
      </c>
      <c r="O129" s="38"/>
      <c r="P129" s="49" t="s">
        <v>72</v>
      </c>
      <c r="Q129" s="38"/>
      <c r="R129" s="45">
        <f>MIN(Rules!$E$2,(MAX(H129/N129,N129/H129)))</f>
        <v>1.043478261</v>
      </c>
      <c r="S129" s="45">
        <f>VLOOKUP(B129,Rules!A:B,2,FALSE)</f>
        <v>60</v>
      </c>
      <c r="T129" s="38"/>
      <c r="U129" s="46">
        <f>1/(10^(-(E129+(IF(P129="Y",Rules!$I$2,0))-K129)/Rules!$E$12)+1)</f>
        <v>0.821172469</v>
      </c>
      <c r="V129" s="47">
        <f t="shared" si="6"/>
        <v>-51</v>
      </c>
      <c r="W129" s="47">
        <f t="shared" si="7"/>
        <v>51</v>
      </c>
      <c r="X129" s="47"/>
      <c r="Y129" s="47"/>
      <c r="Z129" s="48"/>
      <c r="AA129" s="7">
        <f t="shared" ref="AA129:BL129" si="134">IF($D129=AA$1,$E129+$V129,(IF($J129=AA$1,$K129+$W129,AA128)))</f>
        <v>1517</v>
      </c>
      <c r="AB129" s="7">
        <f t="shared" si="134"/>
        <v>759</v>
      </c>
      <c r="AC129" s="7">
        <f t="shared" si="134"/>
        <v>1433</v>
      </c>
      <c r="AD129" s="7">
        <f t="shared" si="134"/>
        <v>4</v>
      </c>
      <c r="AE129" s="7">
        <f t="shared" si="134"/>
        <v>1949</v>
      </c>
      <c r="AF129" s="7">
        <f t="shared" si="134"/>
        <v>2021</v>
      </c>
      <c r="AG129" s="7">
        <f t="shared" si="134"/>
        <v>1278</v>
      </c>
      <c r="AH129" s="7">
        <f t="shared" si="134"/>
        <v>1012</v>
      </c>
      <c r="AI129" s="7">
        <f t="shared" si="134"/>
        <v>1368</v>
      </c>
      <c r="AJ129" s="7">
        <f t="shared" si="134"/>
        <v>1865</v>
      </c>
      <c r="AK129" s="7">
        <f t="shared" si="134"/>
        <v>367</v>
      </c>
      <c r="AL129" s="7">
        <f t="shared" si="134"/>
        <v>717</v>
      </c>
      <c r="AM129" s="7">
        <f t="shared" si="134"/>
        <v>2080</v>
      </c>
      <c r="AN129" s="7">
        <f t="shared" si="134"/>
        <v>1318</v>
      </c>
      <c r="AO129" s="7">
        <f t="shared" si="134"/>
        <v>1206</v>
      </c>
      <c r="AP129" s="7">
        <f t="shared" si="134"/>
        <v>2082</v>
      </c>
      <c r="AQ129" s="7">
        <f t="shared" si="134"/>
        <v>301</v>
      </c>
      <c r="AR129" s="7">
        <f t="shared" si="134"/>
        <v>1514</v>
      </c>
      <c r="AS129" s="7">
        <f t="shared" si="134"/>
        <v>344</v>
      </c>
      <c r="AT129" s="7">
        <f t="shared" si="134"/>
        <v>2272</v>
      </c>
      <c r="AU129" s="7">
        <f t="shared" si="134"/>
        <v>920</v>
      </c>
      <c r="AV129" s="7">
        <f t="shared" si="134"/>
        <v>393</v>
      </c>
      <c r="AW129" s="7">
        <f t="shared" si="134"/>
        <v>375</v>
      </c>
      <c r="AX129" s="7">
        <f t="shared" si="134"/>
        <v>885</v>
      </c>
      <c r="AY129" s="7">
        <f t="shared" si="134"/>
        <v>1112</v>
      </c>
      <c r="AZ129" s="7">
        <f t="shared" si="134"/>
        <v>519</v>
      </c>
      <c r="BA129" s="7">
        <f t="shared" si="134"/>
        <v>0</v>
      </c>
      <c r="BB129" s="7">
        <f t="shared" si="134"/>
        <v>1467</v>
      </c>
      <c r="BC129" s="7">
        <f t="shared" si="134"/>
        <v>893</v>
      </c>
      <c r="BD129" s="7">
        <f t="shared" si="134"/>
        <v>863</v>
      </c>
      <c r="BE129" s="7">
        <f t="shared" si="134"/>
        <v>638</v>
      </c>
      <c r="BF129" s="7">
        <f t="shared" si="134"/>
        <v>2076</v>
      </c>
      <c r="BG129" s="7">
        <f t="shared" si="134"/>
        <v>907</v>
      </c>
      <c r="BH129" s="7">
        <f t="shared" si="134"/>
        <v>543</v>
      </c>
      <c r="BI129" s="7">
        <f t="shared" si="134"/>
        <v>2101</v>
      </c>
      <c r="BJ129" s="7">
        <f t="shared" si="134"/>
        <v>1510</v>
      </c>
      <c r="BK129" s="7">
        <f t="shared" si="134"/>
        <v>1944</v>
      </c>
      <c r="BL129" s="7">
        <f t="shared" si="134"/>
        <v>881</v>
      </c>
    </row>
    <row r="130" ht="13.5" customHeight="1">
      <c r="A130" s="83">
        <v>44674.0</v>
      </c>
      <c r="B130" s="37" t="s">
        <v>75</v>
      </c>
      <c r="C130" s="38"/>
      <c r="D130" s="39" t="s">
        <v>20</v>
      </c>
      <c r="E130" s="40">
        <f t="shared" si="2"/>
        <v>2272</v>
      </c>
      <c r="F130" s="41">
        <v>0.0</v>
      </c>
      <c r="G130" s="41">
        <v>30.0</v>
      </c>
      <c r="H130" s="42">
        <f t="shared" si="3"/>
        <v>30</v>
      </c>
      <c r="I130" s="38"/>
      <c r="J130" s="43" t="s">
        <v>25</v>
      </c>
      <c r="K130" s="40">
        <f t="shared" si="4"/>
        <v>2101</v>
      </c>
      <c r="L130" s="44">
        <v>2.0</v>
      </c>
      <c r="M130" s="44">
        <v>21.0</v>
      </c>
      <c r="N130" s="42">
        <f t="shared" si="114"/>
        <v>27</v>
      </c>
      <c r="O130" s="38"/>
      <c r="P130" s="49" t="s">
        <v>72</v>
      </c>
      <c r="Q130" s="38"/>
      <c r="R130" s="45">
        <f>MIN(Rules!$E$2,(MAX(H130/N130,N130/H130)))</f>
        <v>1.111111111</v>
      </c>
      <c r="S130" s="45">
        <f>VLOOKUP(B130,Rules!A:B,2,FALSE)</f>
        <v>60</v>
      </c>
      <c r="T130" s="38"/>
      <c r="U130" s="46">
        <f>1/(10^(-(E130+(IF(P130="Y",Rules!$I$2,0))-K130)/Rules!$E$12)+1)</f>
        <v>0.8143095641</v>
      </c>
      <c r="V130" s="47">
        <f t="shared" si="6"/>
        <v>12</v>
      </c>
      <c r="W130" s="47">
        <f t="shared" si="7"/>
        <v>-12</v>
      </c>
      <c r="X130" s="47"/>
      <c r="Y130" s="47"/>
      <c r="Z130" s="48"/>
      <c r="AA130" s="7">
        <f t="shared" ref="AA130:BL130" si="135">IF($D130=AA$1,$E130+$V130,(IF($J130=AA$1,$K130+$W130,AA129)))</f>
        <v>1517</v>
      </c>
      <c r="AB130" s="7">
        <f t="shared" si="135"/>
        <v>759</v>
      </c>
      <c r="AC130" s="7">
        <f t="shared" si="135"/>
        <v>1433</v>
      </c>
      <c r="AD130" s="7">
        <f t="shared" si="135"/>
        <v>4</v>
      </c>
      <c r="AE130" s="7">
        <f t="shared" si="135"/>
        <v>1949</v>
      </c>
      <c r="AF130" s="7">
        <f t="shared" si="135"/>
        <v>2021</v>
      </c>
      <c r="AG130" s="7">
        <f t="shared" si="135"/>
        <v>1278</v>
      </c>
      <c r="AH130" s="7">
        <f t="shared" si="135"/>
        <v>1012</v>
      </c>
      <c r="AI130" s="7">
        <f t="shared" si="135"/>
        <v>1368</v>
      </c>
      <c r="AJ130" s="7">
        <f t="shared" si="135"/>
        <v>1865</v>
      </c>
      <c r="AK130" s="7">
        <f t="shared" si="135"/>
        <v>367</v>
      </c>
      <c r="AL130" s="7">
        <f t="shared" si="135"/>
        <v>717</v>
      </c>
      <c r="AM130" s="7">
        <f t="shared" si="135"/>
        <v>2080</v>
      </c>
      <c r="AN130" s="7">
        <f t="shared" si="135"/>
        <v>1318</v>
      </c>
      <c r="AO130" s="7">
        <f t="shared" si="135"/>
        <v>1206</v>
      </c>
      <c r="AP130" s="7">
        <f t="shared" si="135"/>
        <v>2082</v>
      </c>
      <c r="AQ130" s="7">
        <f t="shared" si="135"/>
        <v>301</v>
      </c>
      <c r="AR130" s="7">
        <f t="shared" si="135"/>
        <v>1514</v>
      </c>
      <c r="AS130" s="7">
        <f t="shared" si="135"/>
        <v>344</v>
      </c>
      <c r="AT130" s="7">
        <f t="shared" si="135"/>
        <v>2284</v>
      </c>
      <c r="AU130" s="7">
        <f t="shared" si="135"/>
        <v>920</v>
      </c>
      <c r="AV130" s="7">
        <f t="shared" si="135"/>
        <v>393</v>
      </c>
      <c r="AW130" s="7">
        <f t="shared" si="135"/>
        <v>375</v>
      </c>
      <c r="AX130" s="7">
        <f t="shared" si="135"/>
        <v>885</v>
      </c>
      <c r="AY130" s="7">
        <f t="shared" si="135"/>
        <v>1112</v>
      </c>
      <c r="AZ130" s="7">
        <f t="shared" si="135"/>
        <v>519</v>
      </c>
      <c r="BA130" s="7">
        <f t="shared" si="135"/>
        <v>0</v>
      </c>
      <c r="BB130" s="7">
        <f t="shared" si="135"/>
        <v>1467</v>
      </c>
      <c r="BC130" s="7">
        <f t="shared" si="135"/>
        <v>893</v>
      </c>
      <c r="BD130" s="7">
        <f t="shared" si="135"/>
        <v>863</v>
      </c>
      <c r="BE130" s="7">
        <f t="shared" si="135"/>
        <v>638</v>
      </c>
      <c r="BF130" s="7">
        <f t="shared" si="135"/>
        <v>2076</v>
      </c>
      <c r="BG130" s="7">
        <f t="shared" si="135"/>
        <v>907</v>
      </c>
      <c r="BH130" s="7">
        <f t="shared" si="135"/>
        <v>543</v>
      </c>
      <c r="BI130" s="7">
        <f t="shared" si="135"/>
        <v>2089</v>
      </c>
      <c r="BJ130" s="7">
        <f t="shared" si="135"/>
        <v>1510</v>
      </c>
      <c r="BK130" s="7">
        <f t="shared" si="135"/>
        <v>1944</v>
      </c>
      <c r="BL130" s="7">
        <f t="shared" si="135"/>
        <v>881</v>
      </c>
    </row>
    <row r="131" ht="13.5" customHeight="1">
      <c r="A131" s="83">
        <v>44674.0</v>
      </c>
      <c r="B131" s="37" t="s">
        <v>74</v>
      </c>
      <c r="C131" s="38"/>
      <c r="D131" s="39" t="s">
        <v>28</v>
      </c>
      <c r="E131" s="40">
        <f t="shared" si="2"/>
        <v>1433</v>
      </c>
      <c r="F131" s="41">
        <v>0.0</v>
      </c>
      <c r="G131" s="41">
        <v>15.0</v>
      </c>
      <c r="H131" s="42">
        <f t="shared" si="3"/>
        <v>15</v>
      </c>
      <c r="I131" s="38"/>
      <c r="J131" s="43" t="s">
        <v>34</v>
      </c>
      <c r="K131" s="40">
        <f t="shared" si="4"/>
        <v>1318</v>
      </c>
      <c r="L131" s="44">
        <v>3.0</v>
      </c>
      <c r="M131" s="44">
        <v>21.0</v>
      </c>
      <c r="N131" s="42">
        <f t="shared" si="114"/>
        <v>30</v>
      </c>
      <c r="O131" s="38"/>
      <c r="P131" s="49" t="s">
        <v>72</v>
      </c>
      <c r="Q131" s="38"/>
      <c r="R131" s="45">
        <f>MIN(Rules!$E$2,(MAX(H131/N131,N131/H131)))</f>
        <v>2</v>
      </c>
      <c r="S131" s="45">
        <f>VLOOKUP(B131,Rules!A:B,2,FALSE)</f>
        <v>50</v>
      </c>
      <c r="T131" s="38"/>
      <c r="U131" s="46">
        <f>1/(10^(-(E131+(IF(P131="Y",Rules!$I$2,0))-K131)/Rules!$E$12)+1)</f>
        <v>0.7721286735</v>
      </c>
      <c r="V131" s="47">
        <f t="shared" si="6"/>
        <v>-77</v>
      </c>
      <c r="W131" s="47">
        <f t="shared" si="7"/>
        <v>77</v>
      </c>
      <c r="X131" s="47"/>
      <c r="Y131" s="47"/>
      <c r="Z131" s="48"/>
      <c r="AA131" s="7">
        <f t="shared" ref="AA131:BL131" si="136">IF($D131=AA$1,$E131+$V131,(IF($J131=AA$1,$K131+$W131,AA130)))</f>
        <v>1517</v>
      </c>
      <c r="AB131" s="7">
        <f t="shared" si="136"/>
        <v>759</v>
      </c>
      <c r="AC131" s="7">
        <f t="shared" si="136"/>
        <v>1356</v>
      </c>
      <c r="AD131" s="7">
        <f t="shared" si="136"/>
        <v>4</v>
      </c>
      <c r="AE131" s="7">
        <f t="shared" si="136"/>
        <v>1949</v>
      </c>
      <c r="AF131" s="7">
        <f t="shared" si="136"/>
        <v>2021</v>
      </c>
      <c r="AG131" s="7">
        <f t="shared" si="136"/>
        <v>1278</v>
      </c>
      <c r="AH131" s="7">
        <f t="shared" si="136"/>
        <v>1012</v>
      </c>
      <c r="AI131" s="7">
        <f t="shared" si="136"/>
        <v>1368</v>
      </c>
      <c r="AJ131" s="7">
        <f t="shared" si="136"/>
        <v>1865</v>
      </c>
      <c r="AK131" s="7">
        <f t="shared" si="136"/>
        <v>367</v>
      </c>
      <c r="AL131" s="7">
        <f t="shared" si="136"/>
        <v>717</v>
      </c>
      <c r="AM131" s="7">
        <f t="shared" si="136"/>
        <v>2080</v>
      </c>
      <c r="AN131" s="7">
        <f t="shared" si="136"/>
        <v>1395</v>
      </c>
      <c r="AO131" s="7">
        <f t="shared" si="136"/>
        <v>1206</v>
      </c>
      <c r="AP131" s="7">
        <f t="shared" si="136"/>
        <v>2082</v>
      </c>
      <c r="AQ131" s="7">
        <f t="shared" si="136"/>
        <v>301</v>
      </c>
      <c r="AR131" s="7">
        <f t="shared" si="136"/>
        <v>1514</v>
      </c>
      <c r="AS131" s="7">
        <f t="shared" si="136"/>
        <v>344</v>
      </c>
      <c r="AT131" s="7">
        <f t="shared" si="136"/>
        <v>2284</v>
      </c>
      <c r="AU131" s="7">
        <f t="shared" si="136"/>
        <v>920</v>
      </c>
      <c r="AV131" s="7">
        <f t="shared" si="136"/>
        <v>393</v>
      </c>
      <c r="AW131" s="7">
        <f t="shared" si="136"/>
        <v>375</v>
      </c>
      <c r="AX131" s="7">
        <f t="shared" si="136"/>
        <v>885</v>
      </c>
      <c r="AY131" s="7">
        <f t="shared" si="136"/>
        <v>1112</v>
      </c>
      <c r="AZ131" s="7">
        <f t="shared" si="136"/>
        <v>519</v>
      </c>
      <c r="BA131" s="7">
        <f t="shared" si="136"/>
        <v>0</v>
      </c>
      <c r="BB131" s="7">
        <f t="shared" si="136"/>
        <v>1467</v>
      </c>
      <c r="BC131" s="7">
        <f t="shared" si="136"/>
        <v>893</v>
      </c>
      <c r="BD131" s="7">
        <f t="shared" si="136"/>
        <v>863</v>
      </c>
      <c r="BE131" s="7">
        <f t="shared" si="136"/>
        <v>638</v>
      </c>
      <c r="BF131" s="7">
        <f t="shared" si="136"/>
        <v>2076</v>
      </c>
      <c r="BG131" s="7">
        <f t="shared" si="136"/>
        <v>907</v>
      </c>
      <c r="BH131" s="7">
        <f t="shared" si="136"/>
        <v>543</v>
      </c>
      <c r="BI131" s="7">
        <f t="shared" si="136"/>
        <v>2089</v>
      </c>
      <c r="BJ131" s="7">
        <f t="shared" si="136"/>
        <v>1510</v>
      </c>
      <c r="BK131" s="7">
        <f t="shared" si="136"/>
        <v>1944</v>
      </c>
      <c r="BL131" s="7">
        <f t="shared" si="136"/>
        <v>881</v>
      </c>
    </row>
    <row r="132" ht="13.5" customHeight="1">
      <c r="A132" s="83">
        <v>44674.0</v>
      </c>
      <c r="B132" s="37" t="s">
        <v>74</v>
      </c>
      <c r="C132" s="38"/>
      <c r="D132" s="39" t="s">
        <v>27</v>
      </c>
      <c r="E132" s="40">
        <f t="shared" si="2"/>
        <v>1467</v>
      </c>
      <c r="F132" s="41">
        <v>2.0</v>
      </c>
      <c r="G132" s="41">
        <v>22.0</v>
      </c>
      <c r="H132" s="42">
        <f t="shared" si="3"/>
        <v>28</v>
      </c>
      <c r="I132" s="38"/>
      <c r="J132" s="43" t="s">
        <v>38</v>
      </c>
      <c r="K132" s="40">
        <f t="shared" si="4"/>
        <v>1112</v>
      </c>
      <c r="L132" s="44">
        <v>0.0</v>
      </c>
      <c r="M132" s="44">
        <v>19.0</v>
      </c>
      <c r="N132" s="42">
        <f t="shared" si="114"/>
        <v>19</v>
      </c>
      <c r="O132" s="38"/>
      <c r="P132" s="49" t="s">
        <v>72</v>
      </c>
      <c r="Q132" s="38"/>
      <c r="R132" s="45">
        <f>MIN(Rules!$E$2,(MAX(H132/N132,N132/H132)))</f>
        <v>1.473684211</v>
      </c>
      <c r="S132" s="45">
        <f>VLOOKUP(B132,Rules!A:B,2,FALSE)</f>
        <v>50</v>
      </c>
      <c r="T132" s="38"/>
      <c r="U132" s="46">
        <f>1/(10^(-(E132+(IF(P132="Y",Rules!$I$2,0))-K132)/Rules!$E$12)+1)</f>
        <v>0.9109760315</v>
      </c>
      <c r="V132" s="47">
        <f t="shared" si="6"/>
        <v>7</v>
      </c>
      <c r="W132" s="47">
        <f t="shared" si="7"/>
        <v>-7</v>
      </c>
      <c r="X132" s="47"/>
      <c r="Y132" s="47"/>
      <c r="Z132" s="48"/>
      <c r="AA132" s="7">
        <f t="shared" ref="AA132:BL132" si="137">IF($D132=AA$1,$E132+$V132,(IF($J132=AA$1,$K132+$W132,AA131)))</f>
        <v>1517</v>
      </c>
      <c r="AB132" s="7">
        <f t="shared" si="137"/>
        <v>759</v>
      </c>
      <c r="AC132" s="7">
        <f t="shared" si="137"/>
        <v>1356</v>
      </c>
      <c r="AD132" s="7">
        <f t="shared" si="137"/>
        <v>4</v>
      </c>
      <c r="AE132" s="7">
        <f t="shared" si="137"/>
        <v>1949</v>
      </c>
      <c r="AF132" s="7">
        <f t="shared" si="137"/>
        <v>2021</v>
      </c>
      <c r="AG132" s="7">
        <f t="shared" si="137"/>
        <v>1278</v>
      </c>
      <c r="AH132" s="7">
        <f t="shared" si="137"/>
        <v>1012</v>
      </c>
      <c r="AI132" s="7">
        <f t="shared" si="137"/>
        <v>1368</v>
      </c>
      <c r="AJ132" s="7">
        <f t="shared" si="137"/>
        <v>1865</v>
      </c>
      <c r="AK132" s="7">
        <f t="shared" si="137"/>
        <v>367</v>
      </c>
      <c r="AL132" s="7">
        <f t="shared" si="137"/>
        <v>717</v>
      </c>
      <c r="AM132" s="7">
        <f t="shared" si="137"/>
        <v>2080</v>
      </c>
      <c r="AN132" s="7">
        <f t="shared" si="137"/>
        <v>1395</v>
      </c>
      <c r="AO132" s="7">
        <f t="shared" si="137"/>
        <v>1206</v>
      </c>
      <c r="AP132" s="7">
        <f t="shared" si="137"/>
        <v>2082</v>
      </c>
      <c r="AQ132" s="7">
        <f t="shared" si="137"/>
        <v>301</v>
      </c>
      <c r="AR132" s="7">
        <f t="shared" si="137"/>
        <v>1514</v>
      </c>
      <c r="AS132" s="7">
        <f t="shared" si="137"/>
        <v>344</v>
      </c>
      <c r="AT132" s="7">
        <f t="shared" si="137"/>
        <v>2284</v>
      </c>
      <c r="AU132" s="7">
        <f t="shared" si="137"/>
        <v>920</v>
      </c>
      <c r="AV132" s="7">
        <f t="shared" si="137"/>
        <v>393</v>
      </c>
      <c r="AW132" s="7">
        <f t="shared" si="137"/>
        <v>375</v>
      </c>
      <c r="AX132" s="7">
        <f t="shared" si="137"/>
        <v>885</v>
      </c>
      <c r="AY132" s="7">
        <f t="shared" si="137"/>
        <v>1105</v>
      </c>
      <c r="AZ132" s="7">
        <f t="shared" si="137"/>
        <v>519</v>
      </c>
      <c r="BA132" s="7">
        <f t="shared" si="137"/>
        <v>0</v>
      </c>
      <c r="BB132" s="7">
        <f t="shared" si="137"/>
        <v>1474</v>
      </c>
      <c r="BC132" s="7">
        <f t="shared" si="137"/>
        <v>893</v>
      </c>
      <c r="BD132" s="7">
        <f t="shared" si="137"/>
        <v>863</v>
      </c>
      <c r="BE132" s="7">
        <f t="shared" si="137"/>
        <v>638</v>
      </c>
      <c r="BF132" s="7">
        <f t="shared" si="137"/>
        <v>2076</v>
      </c>
      <c r="BG132" s="7">
        <f t="shared" si="137"/>
        <v>907</v>
      </c>
      <c r="BH132" s="7">
        <f t="shared" si="137"/>
        <v>543</v>
      </c>
      <c r="BI132" s="7">
        <f t="shared" si="137"/>
        <v>2089</v>
      </c>
      <c r="BJ132" s="7">
        <f t="shared" si="137"/>
        <v>1510</v>
      </c>
      <c r="BK132" s="7">
        <f t="shared" si="137"/>
        <v>1944</v>
      </c>
      <c r="BL132" s="7">
        <f t="shared" si="137"/>
        <v>881</v>
      </c>
    </row>
    <row r="133" ht="13.5" customHeight="1">
      <c r="A133" s="83">
        <v>44674.0</v>
      </c>
      <c r="B133" s="37" t="s">
        <v>74</v>
      </c>
      <c r="C133" s="38"/>
      <c r="D133" s="39" t="s">
        <v>36</v>
      </c>
      <c r="E133" s="40">
        <f t="shared" si="2"/>
        <v>920</v>
      </c>
      <c r="F133" s="41">
        <v>2.0</v>
      </c>
      <c r="G133" s="41">
        <v>13.0</v>
      </c>
      <c r="H133" s="42">
        <f t="shared" si="3"/>
        <v>19</v>
      </c>
      <c r="I133" s="38"/>
      <c r="J133" s="43" t="s">
        <v>39</v>
      </c>
      <c r="K133" s="40">
        <f t="shared" si="4"/>
        <v>885</v>
      </c>
      <c r="L133" s="44">
        <v>1.0</v>
      </c>
      <c r="M133" s="44">
        <v>22.0</v>
      </c>
      <c r="N133" s="42">
        <f t="shared" si="114"/>
        <v>25</v>
      </c>
      <c r="O133" s="38"/>
      <c r="P133" s="49" t="s">
        <v>72</v>
      </c>
      <c r="Q133" s="38"/>
      <c r="R133" s="45">
        <f>MIN(Rules!$E$2,(MAX(H133/N133,N133/H133)))</f>
        <v>1.315789474</v>
      </c>
      <c r="S133" s="45">
        <f>VLOOKUP(B133,Rules!A:B,2,FALSE)</f>
        <v>50</v>
      </c>
      <c r="T133" s="38"/>
      <c r="U133" s="46">
        <f>1/(10^(-(E133+(IF(P133="Y",Rules!$I$2,0))-K133)/Rules!$E$12)+1)</f>
        <v>0.7009773986</v>
      </c>
      <c r="V133" s="47">
        <f t="shared" si="6"/>
        <v>-46</v>
      </c>
      <c r="W133" s="47">
        <f t="shared" si="7"/>
        <v>46</v>
      </c>
      <c r="X133" s="47"/>
      <c r="Y133" s="47"/>
      <c r="Z133" s="48"/>
      <c r="AA133" s="7">
        <f t="shared" ref="AA133:BL133" si="138">IF($D133=AA$1,$E133+$V133,(IF($J133=AA$1,$K133+$W133,AA132)))</f>
        <v>1517</v>
      </c>
      <c r="AB133" s="7">
        <f t="shared" si="138"/>
        <v>759</v>
      </c>
      <c r="AC133" s="7">
        <f t="shared" si="138"/>
        <v>1356</v>
      </c>
      <c r="AD133" s="7">
        <f t="shared" si="138"/>
        <v>4</v>
      </c>
      <c r="AE133" s="7">
        <f t="shared" si="138"/>
        <v>1949</v>
      </c>
      <c r="AF133" s="7">
        <f t="shared" si="138"/>
        <v>2021</v>
      </c>
      <c r="AG133" s="7">
        <f t="shared" si="138"/>
        <v>1278</v>
      </c>
      <c r="AH133" s="7">
        <f t="shared" si="138"/>
        <v>1012</v>
      </c>
      <c r="AI133" s="7">
        <f t="shared" si="138"/>
        <v>1368</v>
      </c>
      <c r="AJ133" s="7">
        <f t="shared" si="138"/>
        <v>1865</v>
      </c>
      <c r="AK133" s="7">
        <f t="shared" si="138"/>
        <v>367</v>
      </c>
      <c r="AL133" s="7">
        <f t="shared" si="138"/>
        <v>717</v>
      </c>
      <c r="AM133" s="7">
        <f t="shared" si="138"/>
        <v>2080</v>
      </c>
      <c r="AN133" s="7">
        <f t="shared" si="138"/>
        <v>1395</v>
      </c>
      <c r="AO133" s="7">
        <f t="shared" si="138"/>
        <v>1206</v>
      </c>
      <c r="AP133" s="7">
        <f t="shared" si="138"/>
        <v>2082</v>
      </c>
      <c r="AQ133" s="7">
        <f t="shared" si="138"/>
        <v>301</v>
      </c>
      <c r="AR133" s="7">
        <f t="shared" si="138"/>
        <v>1514</v>
      </c>
      <c r="AS133" s="7">
        <f t="shared" si="138"/>
        <v>344</v>
      </c>
      <c r="AT133" s="7">
        <f t="shared" si="138"/>
        <v>2284</v>
      </c>
      <c r="AU133" s="7">
        <f t="shared" si="138"/>
        <v>874</v>
      </c>
      <c r="AV133" s="7">
        <f t="shared" si="138"/>
        <v>393</v>
      </c>
      <c r="AW133" s="7">
        <f t="shared" si="138"/>
        <v>375</v>
      </c>
      <c r="AX133" s="7">
        <f t="shared" si="138"/>
        <v>931</v>
      </c>
      <c r="AY133" s="7">
        <f t="shared" si="138"/>
        <v>1105</v>
      </c>
      <c r="AZ133" s="7">
        <f t="shared" si="138"/>
        <v>519</v>
      </c>
      <c r="BA133" s="7">
        <f t="shared" si="138"/>
        <v>0</v>
      </c>
      <c r="BB133" s="7">
        <f t="shared" si="138"/>
        <v>1474</v>
      </c>
      <c r="BC133" s="7">
        <f t="shared" si="138"/>
        <v>893</v>
      </c>
      <c r="BD133" s="7">
        <f t="shared" si="138"/>
        <v>863</v>
      </c>
      <c r="BE133" s="7">
        <f t="shared" si="138"/>
        <v>638</v>
      </c>
      <c r="BF133" s="7">
        <f t="shared" si="138"/>
        <v>2076</v>
      </c>
      <c r="BG133" s="7">
        <f t="shared" si="138"/>
        <v>907</v>
      </c>
      <c r="BH133" s="7">
        <f t="shared" si="138"/>
        <v>543</v>
      </c>
      <c r="BI133" s="7">
        <f t="shared" si="138"/>
        <v>2089</v>
      </c>
      <c r="BJ133" s="7">
        <f t="shared" si="138"/>
        <v>1510</v>
      </c>
      <c r="BK133" s="7">
        <f t="shared" si="138"/>
        <v>1944</v>
      </c>
      <c r="BL133" s="7">
        <f t="shared" si="138"/>
        <v>881</v>
      </c>
    </row>
    <row r="134" ht="13.5" customHeight="1">
      <c r="A134" s="83">
        <v>44674.0</v>
      </c>
      <c r="B134" s="37" t="s">
        <v>74</v>
      </c>
      <c r="C134" s="38"/>
      <c r="D134" s="39" t="s">
        <v>29</v>
      </c>
      <c r="E134" s="40">
        <f t="shared" si="2"/>
        <v>1206</v>
      </c>
      <c r="F134" s="41">
        <v>1.0</v>
      </c>
      <c r="G134" s="41">
        <v>24.0</v>
      </c>
      <c r="H134" s="42">
        <f t="shared" si="3"/>
        <v>27</v>
      </c>
      <c r="I134" s="38"/>
      <c r="J134" s="43" t="s">
        <v>35</v>
      </c>
      <c r="K134" s="40">
        <f t="shared" si="4"/>
        <v>1278</v>
      </c>
      <c r="L134" s="44">
        <v>0.0</v>
      </c>
      <c r="M134" s="44">
        <v>12.0</v>
      </c>
      <c r="N134" s="42">
        <f t="shared" si="114"/>
        <v>12</v>
      </c>
      <c r="O134" s="38"/>
      <c r="P134" s="49" t="s">
        <v>72</v>
      </c>
      <c r="Q134" s="38"/>
      <c r="R134" s="45">
        <f>MIN(Rules!$E$2,(MAX(H134/N134,N134/H134)))</f>
        <v>2</v>
      </c>
      <c r="S134" s="45">
        <f>VLOOKUP(B134,Rules!A:B,2,FALSE)</f>
        <v>50</v>
      </c>
      <c r="T134" s="38"/>
      <c r="U134" s="46">
        <f>1/(10^(-(E134+(IF(P134="Y",Rules!$I$2,0))-K134)/Rules!$E$12)+1)</f>
        <v>0.5888475556</v>
      </c>
      <c r="V134" s="47">
        <f t="shared" si="6"/>
        <v>41</v>
      </c>
      <c r="W134" s="47">
        <f t="shared" si="7"/>
        <v>-41</v>
      </c>
      <c r="X134" s="47"/>
      <c r="Y134" s="47"/>
      <c r="Z134" s="48"/>
      <c r="AA134" s="7">
        <f t="shared" ref="AA134:BL134" si="139">IF($D134=AA$1,$E134+$V134,(IF($J134=AA$1,$K134+$W134,AA133)))</f>
        <v>1517</v>
      </c>
      <c r="AB134" s="7">
        <f t="shared" si="139"/>
        <v>759</v>
      </c>
      <c r="AC134" s="7">
        <f t="shared" si="139"/>
        <v>1356</v>
      </c>
      <c r="AD134" s="7">
        <f t="shared" si="139"/>
        <v>4</v>
      </c>
      <c r="AE134" s="7">
        <f t="shared" si="139"/>
        <v>1949</v>
      </c>
      <c r="AF134" s="7">
        <f t="shared" si="139"/>
        <v>2021</v>
      </c>
      <c r="AG134" s="7">
        <f t="shared" si="139"/>
        <v>1237</v>
      </c>
      <c r="AH134" s="7">
        <f t="shared" si="139"/>
        <v>1012</v>
      </c>
      <c r="AI134" s="7">
        <f t="shared" si="139"/>
        <v>1368</v>
      </c>
      <c r="AJ134" s="7">
        <f t="shared" si="139"/>
        <v>1865</v>
      </c>
      <c r="AK134" s="7">
        <f t="shared" si="139"/>
        <v>367</v>
      </c>
      <c r="AL134" s="7">
        <f t="shared" si="139"/>
        <v>717</v>
      </c>
      <c r="AM134" s="7">
        <f t="shared" si="139"/>
        <v>2080</v>
      </c>
      <c r="AN134" s="7">
        <f t="shared" si="139"/>
        <v>1395</v>
      </c>
      <c r="AO134" s="7">
        <f t="shared" si="139"/>
        <v>1247</v>
      </c>
      <c r="AP134" s="7">
        <f t="shared" si="139"/>
        <v>2082</v>
      </c>
      <c r="AQ134" s="7">
        <f t="shared" si="139"/>
        <v>301</v>
      </c>
      <c r="AR134" s="7">
        <f t="shared" si="139"/>
        <v>1514</v>
      </c>
      <c r="AS134" s="7">
        <f t="shared" si="139"/>
        <v>344</v>
      </c>
      <c r="AT134" s="7">
        <f t="shared" si="139"/>
        <v>2284</v>
      </c>
      <c r="AU134" s="7">
        <f t="shared" si="139"/>
        <v>874</v>
      </c>
      <c r="AV134" s="7">
        <f t="shared" si="139"/>
        <v>393</v>
      </c>
      <c r="AW134" s="7">
        <f t="shared" si="139"/>
        <v>375</v>
      </c>
      <c r="AX134" s="7">
        <f t="shared" si="139"/>
        <v>931</v>
      </c>
      <c r="AY134" s="7">
        <f t="shared" si="139"/>
        <v>1105</v>
      </c>
      <c r="AZ134" s="7">
        <f t="shared" si="139"/>
        <v>519</v>
      </c>
      <c r="BA134" s="7">
        <f t="shared" si="139"/>
        <v>0</v>
      </c>
      <c r="BB134" s="7">
        <f t="shared" si="139"/>
        <v>1474</v>
      </c>
      <c r="BC134" s="7">
        <f t="shared" si="139"/>
        <v>893</v>
      </c>
      <c r="BD134" s="7">
        <f t="shared" si="139"/>
        <v>863</v>
      </c>
      <c r="BE134" s="7">
        <f t="shared" si="139"/>
        <v>638</v>
      </c>
      <c r="BF134" s="7">
        <f t="shared" si="139"/>
        <v>2076</v>
      </c>
      <c r="BG134" s="7">
        <f t="shared" si="139"/>
        <v>907</v>
      </c>
      <c r="BH134" s="7">
        <f t="shared" si="139"/>
        <v>543</v>
      </c>
      <c r="BI134" s="7">
        <f t="shared" si="139"/>
        <v>2089</v>
      </c>
      <c r="BJ134" s="7">
        <f t="shared" si="139"/>
        <v>1510</v>
      </c>
      <c r="BK134" s="7">
        <f t="shared" si="139"/>
        <v>1944</v>
      </c>
      <c r="BL134" s="7">
        <f t="shared" si="139"/>
        <v>881</v>
      </c>
    </row>
    <row r="135" ht="13.5" customHeight="1">
      <c r="A135" s="83">
        <v>44674.0</v>
      </c>
      <c r="B135" s="37" t="s">
        <v>74</v>
      </c>
      <c r="C135" s="38"/>
      <c r="D135" s="39" t="s">
        <v>44</v>
      </c>
      <c r="E135" s="40">
        <f t="shared" si="2"/>
        <v>863</v>
      </c>
      <c r="F135" s="41">
        <v>4.0</v>
      </c>
      <c r="G135" s="41">
        <v>24.0</v>
      </c>
      <c r="H135" s="42">
        <f t="shared" si="3"/>
        <v>36</v>
      </c>
      <c r="I135" s="38"/>
      <c r="J135" s="43" t="s">
        <v>40</v>
      </c>
      <c r="K135" s="40">
        <f t="shared" si="4"/>
        <v>881</v>
      </c>
      <c r="L135" s="44">
        <v>1.0</v>
      </c>
      <c r="M135" s="44">
        <v>14.0</v>
      </c>
      <c r="N135" s="42">
        <f t="shared" si="114"/>
        <v>17</v>
      </c>
      <c r="O135" s="38"/>
      <c r="P135" s="49" t="s">
        <v>72</v>
      </c>
      <c r="Q135" s="38"/>
      <c r="R135" s="45">
        <f>MIN(Rules!$E$2,(MAX(H135/N135,N135/H135)))</f>
        <v>2</v>
      </c>
      <c r="S135" s="45">
        <f>VLOOKUP(B135,Rules!A:B,2,FALSE)</f>
        <v>50</v>
      </c>
      <c r="T135" s="38"/>
      <c r="U135" s="46">
        <f>1/(10^(-(E135+(IF(P135="Y",Rules!$I$2,0))-K135)/Rules!$E$12)+1)</f>
        <v>0.6474576124</v>
      </c>
      <c r="V135" s="47">
        <f t="shared" si="6"/>
        <v>35</v>
      </c>
      <c r="W135" s="47">
        <f t="shared" si="7"/>
        <v>-35</v>
      </c>
      <c r="X135" s="47"/>
      <c r="Y135" s="47"/>
      <c r="Z135" s="48"/>
      <c r="AA135" s="7">
        <f t="shared" ref="AA135:BL135" si="140">IF($D135=AA$1,$E135+$V135,(IF($J135=AA$1,$K135+$W135,AA134)))</f>
        <v>1517</v>
      </c>
      <c r="AB135" s="7">
        <f t="shared" si="140"/>
        <v>759</v>
      </c>
      <c r="AC135" s="7">
        <f t="shared" si="140"/>
        <v>1356</v>
      </c>
      <c r="AD135" s="7">
        <f t="shared" si="140"/>
        <v>4</v>
      </c>
      <c r="AE135" s="7">
        <f t="shared" si="140"/>
        <v>1949</v>
      </c>
      <c r="AF135" s="7">
        <f t="shared" si="140"/>
        <v>2021</v>
      </c>
      <c r="AG135" s="7">
        <f t="shared" si="140"/>
        <v>1237</v>
      </c>
      <c r="AH135" s="7">
        <f t="shared" si="140"/>
        <v>1012</v>
      </c>
      <c r="AI135" s="7">
        <f t="shared" si="140"/>
        <v>1368</v>
      </c>
      <c r="AJ135" s="7">
        <f t="shared" si="140"/>
        <v>1865</v>
      </c>
      <c r="AK135" s="7">
        <f t="shared" si="140"/>
        <v>367</v>
      </c>
      <c r="AL135" s="7">
        <f t="shared" si="140"/>
        <v>717</v>
      </c>
      <c r="AM135" s="7">
        <f t="shared" si="140"/>
        <v>2080</v>
      </c>
      <c r="AN135" s="7">
        <f t="shared" si="140"/>
        <v>1395</v>
      </c>
      <c r="AO135" s="7">
        <f t="shared" si="140"/>
        <v>1247</v>
      </c>
      <c r="AP135" s="7">
        <f t="shared" si="140"/>
        <v>2082</v>
      </c>
      <c r="AQ135" s="7">
        <f t="shared" si="140"/>
        <v>301</v>
      </c>
      <c r="AR135" s="7">
        <f t="shared" si="140"/>
        <v>1514</v>
      </c>
      <c r="AS135" s="7">
        <f t="shared" si="140"/>
        <v>344</v>
      </c>
      <c r="AT135" s="7">
        <f t="shared" si="140"/>
        <v>2284</v>
      </c>
      <c r="AU135" s="7">
        <f t="shared" si="140"/>
        <v>874</v>
      </c>
      <c r="AV135" s="7">
        <f t="shared" si="140"/>
        <v>393</v>
      </c>
      <c r="AW135" s="7">
        <f t="shared" si="140"/>
        <v>375</v>
      </c>
      <c r="AX135" s="7">
        <f t="shared" si="140"/>
        <v>931</v>
      </c>
      <c r="AY135" s="7">
        <f t="shared" si="140"/>
        <v>1105</v>
      </c>
      <c r="AZ135" s="7">
        <f t="shared" si="140"/>
        <v>519</v>
      </c>
      <c r="BA135" s="7">
        <f t="shared" si="140"/>
        <v>0</v>
      </c>
      <c r="BB135" s="7">
        <f t="shared" si="140"/>
        <v>1474</v>
      </c>
      <c r="BC135" s="7">
        <f t="shared" si="140"/>
        <v>893</v>
      </c>
      <c r="BD135" s="7">
        <f t="shared" si="140"/>
        <v>898</v>
      </c>
      <c r="BE135" s="7">
        <f t="shared" si="140"/>
        <v>638</v>
      </c>
      <c r="BF135" s="7">
        <f t="shared" si="140"/>
        <v>2076</v>
      </c>
      <c r="BG135" s="7">
        <f t="shared" si="140"/>
        <v>907</v>
      </c>
      <c r="BH135" s="7">
        <f t="shared" si="140"/>
        <v>543</v>
      </c>
      <c r="BI135" s="7">
        <f t="shared" si="140"/>
        <v>2089</v>
      </c>
      <c r="BJ135" s="7">
        <f t="shared" si="140"/>
        <v>1510</v>
      </c>
      <c r="BK135" s="7">
        <f t="shared" si="140"/>
        <v>1944</v>
      </c>
      <c r="BL135" s="7">
        <f t="shared" si="140"/>
        <v>846</v>
      </c>
    </row>
    <row r="136" ht="13.5" customHeight="1">
      <c r="A136" s="83">
        <v>44674.0</v>
      </c>
      <c r="B136" s="37" t="s">
        <v>74</v>
      </c>
      <c r="C136" s="38"/>
      <c r="D136" s="39" t="s">
        <v>37</v>
      </c>
      <c r="E136" s="40">
        <f t="shared" si="2"/>
        <v>1012</v>
      </c>
      <c r="F136" s="41">
        <v>1.0</v>
      </c>
      <c r="G136" s="41">
        <v>22.0</v>
      </c>
      <c r="H136" s="42">
        <f t="shared" si="3"/>
        <v>25</v>
      </c>
      <c r="I136" s="38"/>
      <c r="J136" s="43" t="s">
        <v>41</v>
      </c>
      <c r="K136" s="40">
        <f t="shared" si="4"/>
        <v>893</v>
      </c>
      <c r="L136" s="44">
        <v>3.0</v>
      </c>
      <c r="M136" s="44">
        <v>16.0</v>
      </c>
      <c r="N136" s="42">
        <f t="shared" si="114"/>
        <v>25</v>
      </c>
      <c r="O136" s="38"/>
      <c r="P136" s="49" t="s">
        <v>72</v>
      </c>
      <c r="Q136" s="38"/>
      <c r="R136" s="45">
        <f>MIN(Rules!$E$2,(MAX(H136/N136,N136/H136)))</f>
        <v>1</v>
      </c>
      <c r="S136" s="45">
        <f>VLOOKUP(B136,Rules!A:B,2,FALSE)</f>
        <v>50</v>
      </c>
      <c r="T136" s="38"/>
      <c r="U136" s="46">
        <f>1/(10^(-(E136+(IF(P136="Y",Rules!$I$2,0))-K136)/Rules!$E$12)+1)</f>
        <v>0.7753534619</v>
      </c>
      <c r="V136" s="47">
        <f t="shared" si="6"/>
        <v>-14</v>
      </c>
      <c r="W136" s="47">
        <f t="shared" si="7"/>
        <v>14</v>
      </c>
      <c r="X136" s="47"/>
      <c r="Y136" s="47"/>
      <c r="Z136" s="48"/>
      <c r="AA136" s="7">
        <f t="shared" ref="AA136:BL136" si="141">IF($D136=AA$1,$E136+$V136,(IF($J136=AA$1,$K136+$W136,AA135)))</f>
        <v>1517</v>
      </c>
      <c r="AB136" s="7">
        <f t="shared" si="141"/>
        <v>759</v>
      </c>
      <c r="AC136" s="7">
        <f t="shared" si="141"/>
        <v>1356</v>
      </c>
      <c r="AD136" s="7">
        <f t="shared" si="141"/>
        <v>4</v>
      </c>
      <c r="AE136" s="7">
        <f t="shared" si="141"/>
        <v>1949</v>
      </c>
      <c r="AF136" s="7">
        <f t="shared" si="141"/>
        <v>2021</v>
      </c>
      <c r="AG136" s="7">
        <f t="shared" si="141"/>
        <v>1237</v>
      </c>
      <c r="AH136" s="7">
        <f t="shared" si="141"/>
        <v>998</v>
      </c>
      <c r="AI136" s="7">
        <f t="shared" si="141"/>
        <v>1368</v>
      </c>
      <c r="AJ136" s="7">
        <f t="shared" si="141"/>
        <v>1865</v>
      </c>
      <c r="AK136" s="7">
        <f t="shared" si="141"/>
        <v>367</v>
      </c>
      <c r="AL136" s="7">
        <f t="shared" si="141"/>
        <v>717</v>
      </c>
      <c r="AM136" s="7">
        <f t="shared" si="141"/>
        <v>2080</v>
      </c>
      <c r="AN136" s="7">
        <f t="shared" si="141"/>
        <v>1395</v>
      </c>
      <c r="AO136" s="7">
        <f t="shared" si="141"/>
        <v>1247</v>
      </c>
      <c r="AP136" s="7">
        <f t="shared" si="141"/>
        <v>2082</v>
      </c>
      <c r="AQ136" s="7">
        <f t="shared" si="141"/>
        <v>301</v>
      </c>
      <c r="AR136" s="7">
        <f t="shared" si="141"/>
        <v>1514</v>
      </c>
      <c r="AS136" s="7">
        <f t="shared" si="141"/>
        <v>344</v>
      </c>
      <c r="AT136" s="7">
        <f t="shared" si="141"/>
        <v>2284</v>
      </c>
      <c r="AU136" s="7">
        <f t="shared" si="141"/>
        <v>874</v>
      </c>
      <c r="AV136" s="7">
        <f t="shared" si="141"/>
        <v>393</v>
      </c>
      <c r="AW136" s="7">
        <f t="shared" si="141"/>
        <v>375</v>
      </c>
      <c r="AX136" s="7">
        <f t="shared" si="141"/>
        <v>931</v>
      </c>
      <c r="AY136" s="7">
        <f t="shared" si="141"/>
        <v>1105</v>
      </c>
      <c r="AZ136" s="7">
        <f t="shared" si="141"/>
        <v>519</v>
      </c>
      <c r="BA136" s="7">
        <f t="shared" si="141"/>
        <v>0</v>
      </c>
      <c r="BB136" s="7">
        <f t="shared" si="141"/>
        <v>1474</v>
      </c>
      <c r="BC136" s="7">
        <f t="shared" si="141"/>
        <v>907</v>
      </c>
      <c r="BD136" s="7">
        <f t="shared" si="141"/>
        <v>898</v>
      </c>
      <c r="BE136" s="7">
        <f t="shared" si="141"/>
        <v>638</v>
      </c>
      <c r="BF136" s="7">
        <f t="shared" si="141"/>
        <v>2076</v>
      </c>
      <c r="BG136" s="7">
        <f t="shared" si="141"/>
        <v>907</v>
      </c>
      <c r="BH136" s="7">
        <f t="shared" si="141"/>
        <v>543</v>
      </c>
      <c r="BI136" s="7">
        <f t="shared" si="141"/>
        <v>2089</v>
      </c>
      <c r="BJ136" s="7">
        <f t="shared" si="141"/>
        <v>1510</v>
      </c>
      <c r="BK136" s="7">
        <f t="shared" si="141"/>
        <v>1944</v>
      </c>
      <c r="BL136" s="7">
        <f t="shared" si="141"/>
        <v>846</v>
      </c>
    </row>
    <row r="137" ht="13.5" customHeight="1">
      <c r="A137" s="83">
        <v>44674.0</v>
      </c>
      <c r="B137" s="37" t="s">
        <v>74</v>
      </c>
      <c r="C137" s="38"/>
      <c r="D137" s="39" t="s">
        <v>42</v>
      </c>
      <c r="E137" s="40">
        <f t="shared" si="2"/>
        <v>907</v>
      </c>
      <c r="F137" s="41">
        <v>3.0</v>
      </c>
      <c r="G137" s="41">
        <v>17.0</v>
      </c>
      <c r="H137" s="42">
        <f t="shared" si="3"/>
        <v>26</v>
      </c>
      <c r="I137" s="38"/>
      <c r="J137" s="43" t="s">
        <v>43</v>
      </c>
      <c r="K137" s="40">
        <f t="shared" si="4"/>
        <v>759</v>
      </c>
      <c r="L137" s="44">
        <v>1.0</v>
      </c>
      <c r="M137" s="44">
        <v>15.0</v>
      </c>
      <c r="N137" s="42">
        <f t="shared" si="114"/>
        <v>18</v>
      </c>
      <c r="O137" s="38"/>
      <c r="P137" s="49" t="s">
        <v>72</v>
      </c>
      <c r="Q137" s="38"/>
      <c r="R137" s="45">
        <f>MIN(Rules!$E$2,(MAX(H137/N137,N137/H137)))</f>
        <v>1.444444444</v>
      </c>
      <c r="S137" s="45">
        <f>VLOOKUP(B137,Rules!A:B,2,FALSE)</f>
        <v>50</v>
      </c>
      <c r="T137" s="38"/>
      <c r="U137" s="46">
        <f>1/(10^(-(E137+(IF(P137="Y",Rules!$I$2,0))-K137)/Rules!$E$12)+1)</f>
        <v>0.7977580681</v>
      </c>
      <c r="V137" s="47">
        <f t="shared" si="6"/>
        <v>15</v>
      </c>
      <c r="W137" s="47">
        <f t="shared" si="7"/>
        <v>-15</v>
      </c>
      <c r="X137" s="47"/>
      <c r="Y137" s="47"/>
      <c r="Z137" s="48"/>
      <c r="AA137" s="7">
        <f t="shared" ref="AA137:BL137" si="142">IF($D137=AA$1,$E137+$V137,(IF($J137=AA$1,$K137+$W137,AA136)))</f>
        <v>1517</v>
      </c>
      <c r="AB137" s="7">
        <f t="shared" si="142"/>
        <v>744</v>
      </c>
      <c r="AC137" s="7">
        <f t="shared" si="142"/>
        <v>1356</v>
      </c>
      <c r="AD137" s="7">
        <f t="shared" si="142"/>
        <v>4</v>
      </c>
      <c r="AE137" s="7">
        <f t="shared" si="142"/>
        <v>1949</v>
      </c>
      <c r="AF137" s="7">
        <f t="shared" si="142"/>
        <v>2021</v>
      </c>
      <c r="AG137" s="7">
        <f t="shared" si="142"/>
        <v>1237</v>
      </c>
      <c r="AH137" s="7">
        <f t="shared" si="142"/>
        <v>998</v>
      </c>
      <c r="AI137" s="7">
        <f t="shared" si="142"/>
        <v>1368</v>
      </c>
      <c r="AJ137" s="7">
        <f t="shared" si="142"/>
        <v>1865</v>
      </c>
      <c r="AK137" s="7">
        <f t="shared" si="142"/>
        <v>367</v>
      </c>
      <c r="AL137" s="7">
        <f t="shared" si="142"/>
        <v>717</v>
      </c>
      <c r="AM137" s="7">
        <f t="shared" si="142"/>
        <v>2080</v>
      </c>
      <c r="AN137" s="7">
        <f t="shared" si="142"/>
        <v>1395</v>
      </c>
      <c r="AO137" s="7">
        <f t="shared" si="142"/>
        <v>1247</v>
      </c>
      <c r="AP137" s="7">
        <f t="shared" si="142"/>
        <v>2082</v>
      </c>
      <c r="AQ137" s="7">
        <f t="shared" si="142"/>
        <v>301</v>
      </c>
      <c r="AR137" s="7">
        <f t="shared" si="142"/>
        <v>1514</v>
      </c>
      <c r="AS137" s="7">
        <f t="shared" si="142"/>
        <v>344</v>
      </c>
      <c r="AT137" s="7">
        <f t="shared" si="142"/>
        <v>2284</v>
      </c>
      <c r="AU137" s="7">
        <f t="shared" si="142"/>
        <v>874</v>
      </c>
      <c r="AV137" s="7">
        <f t="shared" si="142"/>
        <v>393</v>
      </c>
      <c r="AW137" s="7">
        <f t="shared" si="142"/>
        <v>375</v>
      </c>
      <c r="AX137" s="7">
        <f t="shared" si="142"/>
        <v>931</v>
      </c>
      <c r="AY137" s="7">
        <f t="shared" si="142"/>
        <v>1105</v>
      </c>
      <c r="AZ137" s="7">
        <f t="shared" si="142"/>
        <v>519</v>
      </c>
      <c r="BA137" s="7">
        <f t="shared" si="142"/>
        <v>0</v>
      </c>
      <c r="BB137" s="7">
        <f t="shared" si="142"/>
        <v>1474</v>
      </c>
      <c r="BC137" s="7">
        <f t="shared" si="142"/>
        <v>907</v>
      </c>
      <c r="BD137" s="7">
        <f t="shared" si="142"/>
        <v>898</v>
      </c>
      <c r="BE137" s="7">
        <f t="shared" si="142"/>
        <v>638</v>
      </c>
      <c r="BF137" s="7">
        <f t="shared" si="142"/>
        <v>2076</v>
      </c>
      <c r="BG137" s="7">
        <f t="shared" si="142"/>
        <v>922</v>
      </c>
      <c r="BH137" s="7">
        <f t="shared" si="142"/>
        <v>543</v>
      </c>
      <c r="BI137" s="7">
        <f t="shared" si="142"/>
        <v>2089</v>
      </c>
      <c r="BJ137" s="7">
        <f t="shared" si="142"/>
        <v>1510</v>
      </c>
      <c r="BK137" s="7">
        <f t="shared" si="142"/>
        <v>1944</v>
      </c>
      <c r="BL137" s="7">
        <f t="shared" si="142"/>
        <v>846</v>
      </c>
    </row>
    <row r="138" ht="13.5" customHeight="1">
      <c r="A138" s="83">
        <v>44674.0</v>
      </c>
      <c r="B138" s="37" t="s">
        <v>74</v>
      </c>
      <c r="C138" s="38"/>
      <c r="D138" s="39" t="s">
        <v>50</v>
      </c>
      <c r="E138" s="40">
        <f t="shared" si="2"/>
        <v>393</v>
      </c>
      <c r="F138" s="41">
        <v>1.0</v>
      </c>
      <c r="G138" s="41">
        <v>16.0</v>
      </c>
      <c r="H138" s="42">
        <f t="shared" si="3"/>
        <v>19</v>
      </c>
      <c r="I138" s="38"/>
      <c r="J138" s="43" t="s">
        <v>47</v>
      </c>
      <c r="K138" s="40">
        <f t="shared" si="4"/>
        <v>375</v>
      </c>
      <c r="L138" s="44">
        <v>1.0</v>
      </c>
      <c r="M138" s="44">
        <v>15.0</v>
      </c>
      <c r="N138" s="42">
        <f t="shared" si="114"/>
        <v>18</v>
      </c>
      <c r="O138" s="38"/>
      <c r="P138" s="49" t="s">
        <v>72</v>
      </c>
      <c r="Q138" s="38"/>
      <c r="R138" s="45">
        <f>MIN(Rules!$E$2,(MAX(H138/N138,N138/H138)))</f>
        <v>1.055555556</v>
      </c>
      <c r="S138" s="45">
        <f>VLOOKUP(B138,Rules!A:B,2,FALSE)</f>
        <v>50</v>
      </c>
      <c r="T138" s="38"/>
      <c r="U138" s="46">
        <f>1/(10^(-(E138+(IF(P138="Y",Rules!$I$2,0))-K138)/Rules!$E$12)+1)</f>
        <v>0.6843139489</v>
      </c>
      <c r="V138" s="47">
        <f t="shared" si="6"/>
        <v>17</v>
      </c>
      <c r="W138" s="47">
        <f t="shared" si="7"/>
        <v>-17</v>
      </c>
      <c r="X138" s="47"/>
      <c r="Y138" s="47"/>
      <c r="Z138" s="48"/>
      <c r="AA138" s="7">
        <f t="shared" ref="AA138:BL138" si="143">IF($D138=AA$1,$E138+$V138,(IF($J138=AA$1,$K138+$W138,AA137)))</f>
        <v>1517</v>
      </c>
      <c r="AB138" s="7">
        <f t="shared" si="143"/>
        <v>744</v>
      </c>
      <c r="AC138" s="7">
        <f t="shared" si="143"/>
        <v>1356</v>
      </c>
      <c r="AD138" s="7">
        <f t="shared" si="143"/>
        <v>4</v>
      </c>
      <c r="AE138" s="7">
        <f t="shared" si="143"/>
        <v>1949</v>
      </c>
      <c r="AF138" s="7">
        <f t="shared" si="143"/>
        <v>2021</v>
      </c>
      <c r="AG138" s="7">
        <f t="shared" si="143"/>
        <v>1237</v>
      </c>
      <c r="AH138" s="7">
        <f t="shared" si="143"/>
        <v>998</v>
      </c>
      <c r="AI138" s="7">
        <f t="shared" si="143"/>
        <v>1368</v>
      </c>
      <c r="AJ138" s="7">
        <f t="shared" si="143"/>
        <v>1865</v>
      </c>
      <c r="AK138" s="7">
        <f t="shared" si="143"/>
        <v>367</v>
      </c>
      <c r="AL138" s="7">
        <f t="shared" si="143"/>
        <v>717</v>
      </c>
      <c r="AM138" s="7">
        <f t="shared" si="143"/>
        <v>2080</v>
      </c>
      <c r="AN138" s="7">
        <f t="shared" si="143"/>
        <v>1395</v>
      </c>
      <c r="AO138" s="7">
        <f t="shared" si="143"/>
        <v>1247</v>
      </c>
      <c r="AP138" s="7">
        <f t="shared" si="143"/>
        <v>2082</v>
      </c>
      <c r="AQ138" s="7">
        <f t="shared" si="143"/>
        <v>301</v>
      </c>
      <c r="AR138" s="7">
        <f t="shared" si="143"/>
        <v>1514</v>
      </c>
      <c r="AS138" s="7">
        <f t="shared" si="143"/>
        <v>344</v>
      </c>
      <c r="AT138" s="7">
        <f t="shared" si="143"/>
        <v>2284</v>
      </c>
      <c r="AU138" s="7">
        <f t="shared" si="143"/>
        <v>874</v>
      </c>
      <c r="AV138" s="7">
        <f t="shared" si="143"/>
        <v>410</v>
      </c>
      <c r="AW138" s="7">
        <f t="shared" si="143"/>
        <v>358</v>
      </c>
      <c r="AX138" s="7">
        <f t="shared" si="143"/>
        <v>931</v>
      </c>
      <c r="AY138" s="7">
        <f t="shared" si="143"/>
        <v>1105</v>
      </c>
      <c r="AZ138" s="7">
        <f t="shared" si="143"/>
        <v>519</v>
      </c>
      <c r="BA138" s="7">
        <f t="shared" si="143"/>
        <v>0</v>
      </c>
      <c r="BB138" s="7">
        <f t="shared" si="143"/>
        <v>1474</v>
      </c>
      <c r="BC138" s="7">
        <f t="shared" si="143"/>
        <v>907</v>
      </c>
      <c r="BD138" s="7">
        <f t="shared" si="143"/>
        <v>898</v>
      </c>
      <c r="BE138" s="7">
        <f t="shared" si="143"/>
        <v>638</v>
      </c>
      <c r="BF138" s="7">
        <f t="shared" si="143"/>
        <v>2076</v>
      </c>
      <c r="BG138" s="7">
        <f t="shared" si="143"/>
        <v>922</v>
      </c>
      <c r="BH138" s="7">
        <f t="shared" si="143"/>
        <v>543</v>
      </c>
      <c r="BI138" s="7">
        <f t="shared" si="143"/>
        <v>2089</v>
      </c>
      <c r="BJ138" s="7">
        <f t="shared" si="143"/>
        <v>1510</v>
      </c>
      <c r="BK138" s="7">
        <f t="shared" si="143"/>
        <v>1944</v>
      </c>
      <c r="BL138" s="7">
        <f t="shared" si="143"/>
        <v>846</v>
      </c>
    </row>
    <row r="139" ht="13.5" customHeight="1">
      <c r="A139" s="83">
        <v>44675.0</v>
      </c>
      <c r="B139" s="37" t="s">
        <v>75</v>
      </c>
      <c r="C139" s="38"/>
      <c r="D139" s="39" t="s">
        <v>18</v>
      </c>
      <c r="E139" s="40">
        <f t="shared" si="2"/>
        <v>2076</v>
      </c>
      <c r="F139" s="41">
        <v>2.0</v>
      </c>
      <c r="G139" s="41">
        <v>16.0</v>
      </c>
      <c r="H139" s="42">
        <f t="shared" si="3"/>
        <v>22</v>
      </c>
      <c r="I139" s="38"/>
      <c r="J139" s="43" t="s">
        <v>21</v>
      </c>
      <c r="K139" s="40">
        <f t="shared" si="4"/>
        <v>1949</v>
      </c>
      <c r="L139" s="44">
        <v>3.0</v>
      </c>
      <c r="M139" s="44">
        <v>21.0</v>
      </c>
      <c r="N139" s="42">
        <f t="shared" si="114"/>
        <v>30</v>
      </c>
      <c r="O139" s="38"/>
      <c r="P139" s="49" t="s">
        <v>72</v>
      </c>
      <c r="Q139" s="38"/>
      <c r="R139" s="45">
        <f>MIN(Rules!$E$2,(MAX(H139/N139,N139/H139)))</f>
        <v>1.363636364</v>
      </c>
      <c r="S139" s="45">
        <f>VLOOKUP(B139,Rules!A:B,2,FALSE)</f>
        <v>60</v>
      </c>
      <c r="T139" s="38"/>
      <c r="U139" s="46">
        <f>1/(10^(-(E139+(IF(P139="Y",Rules!$I$2,0))-K139)/Rules!$E$12)+1)</f>
        <v>0.7817053531</v>
      </c>
      <c r="V139" s="47">
        <f t="shared" si="6"/>
        <v>-64</v>
      </c>
      <c r="W139" s="47">
        <f t="shared" si="7"/>
        <v>64</v>
      </c>
      <c r="X139" s="47"/>
      <c r="Y139" s="47"/>
      <c r="Z139" s="48"/>
      <c r="AA139" s="7">
        <f t="shared" ref="AA139:BL139" si="144">IF($D139=AA$1,$E139+$V139,(IF($J139=AA$1,$K139+$W139,AA138)))</f>
        <v>1517</v>
      </c>
      <c r="AB139" s="7">
        <f t="shared" si="144"/>
        <v>744</v>
      </c>
      <c r="AC139" s="7">
        <f t="shared" si="144"/>
        <v>1356</v>
      </c>
      <c r="AD139" s="7">
        <f t="shared" si="144"/>
        <v>4</v>
      </c>
      <c r="AE139" s="7">
        <f t="shared" si="144"/>
        <v>2013</v>
      </c>
      <c r="AF139" s="7">
        <f t="shared" si="144"/>
        <v>2021</v>
      </c>
      <c r="AG139" s="7">
        <f t="shared" si="144"/>
        <v>1237</v>
      </c>
      <c r="AH139" s="7">
        <f t="shared" si="144"/>
        <v>998</v>
      </c>
      <c r="AI139" s="7">
        <f t="shared" si="144"/>
        <v>1368</v>
      </c>
      <c r="AJ139" s="7">
        <f t="shared" si="144"/>
        <v>1865</v>
      </c>
      <c r="AK139" s="7">
        <f t="shared" si="144"/>
        <v>367</v>
      </c>
      <c r="AL139" s="7">
        <f t="shared" si="144"/>
        <v>717</v>
      </c>
      <c r="AM139" s="7">
        <f t="shared" si="144"/>
        <v>2080</v>
      </c>
      <c r="AN139" s="7">
        <f t="shared" si="144"/>
        <v>1395</v>
      </c>
      <c r="AO139" s="7">
        <f t="shared" si="144"/>
        <v>1247</v>
      </c>
      <c r="AP139" s="7">
        <f t="shared" si="144"/>
        <v>2082</v>
      </c>
      <c r="AQ139" s="7">
        <f t="shared" si="144"/>
        <v>301</v>
      </c>
      <c r="AR139" s="7">
        <f t="shared" si="144"/>
        <v>1514</v>
      </c>
      <c r="AS139" s="7">
        <f t="shared" si="144"/>
        <v>344</v>
      </c>
      <c r="AT139" s="7">
        <f t="shared" si="144"/>
        <v>2284</v>
      </c>
      <c r="AU139" s="7">
        <f t="shared" si="144"/>
        <v>874</v>
      </c>
      <c r="AV139" s="7">
        <f t="shared" si="144"/>
        <v>410</v>
      </c>
      <c r="AW139" s="7">
        <f t="shared" si="144"/>
        <v>358</v>
      </c>
      <c r="AX139" s="7">
        <f t="shared" si="144"/>
        <v>931</v>
      </c>
      <c r="AY139" s="7">
        <f t="shared" si="144"/>
        <v>1105</v>
      </c>
      <c r="AZ139" s="7">
        <f t="shared" si="144"/>
        <v>519</v>
      </c>
      <c r="BA139" s="7">
        <f t="shared" si="144"/>
        <v>0</v>
      </c>
      <c r="BB139" s="7">
        <f t="shared" si="144"/>
        <v>1474</v>
      </c>
      <c r="BC139" s="7">
        <f t="shared" si="144"/>
        <v>907</v>
      </c>
      <c r="BD139" s="7">
        <f t="shared" si="144"/>
        <v>898</v>
      </c>
      <c r="BE139" s="7">
        <f t="shared" si="144"/>
        <v>638</v>
      </c>
      <c r="BF139" s="7">
        <f t="shared" si="144"/>
        <v>2012</v>
      </c>
      <c r="BG139" s="7">
        <f t="shared" si="144"/>
        <v>922</v>
      </c>
      <c r="BH139" s="7">
        <f t="shared" si="144"/>
        <v>543</v>
      </c>
      <c r="BI139" s="7">
        <f t="shared" si="144"/>
        <v>2089</v>
      </c>
      <c r="BJ139" s="7">
        <f t="shared" si="144"/>
        <v>1510</v>
      </c>
      <c r="BK139" s="7">
        <f t="shared" si="144"/>
        <v>1944</v>
      </c>
      <c r="BL139" s="7">
        <f t="shared" si="144"/>
        <v>846</v>
      </c>
    </row>
    <row r="140" ht="13.5" customHeight="1">
      <c r="A140" s="83">
        <v>44675.0</v>
      </c>
      <c r="B140" s="37" t="s">
        <v>74</v>
      </c>
      <c r="C140" s="38"/>
      <c r="D140" s="39" t="s">
        <v>33</v>
      </c>
      <c r="E140" s="40">
        <f t="shared" si="2"/>
        <v>1368</v>
      </c>
      <c r="F140" s="41">
        <v>3.0</v>
      </c>
      <c r="G140" s="41">
        <v>16.0</v>
      </c>
      <c r="H140" s="42">
        <f t="shared" si="3"/>
        <v>25</v>
      </c>
      <c r="I140" s="38"/>
      <c r="J140" s="43" t="s">
        <v>30</v>
      </c>
      <c r="K140" s="40">
        <f t="shared" si="4"/>
        <v>1517</v>
      </c>
      <c r="L140" s="44">
        <v>6.0</v>
      </c>
      <c r="M140" s="44">
        <v>22.0</v>
      </c>
      <c r="N140" s="42">
        <f t="shared" si="114"/>
        <v>40</v>
      </c>
      <c r="O140" s="38"/>
      <c r="P140" s="49" t="s">
        <v>72</v>
      </c>
      <c r="Q140" s="38"/>
      <c r="R140" s="45">
        <f>MIN(Rules!$E$2,(MAX(H140/N140,N140/H140)))</f>
        <v>1.6</v>
      </c>
      <c r="S140" s="45">
        <f>VLOOKUP(B140,Rules!A:B,2,FALSE)</f>
        <v>50</v>
      </c>
      <c r="T140" s="38"/>
      <c r="U140" s="46">
        <f>1/(10^(-(E140+(IF(P140="Y",Rules!$I$2,0))-K140)/Rules!$E$12)+1)</f>
        <v>0.5011512905</v>
      </c>
      <c r="V140" s="47">
        <f t="shared" si="6"/>
        <v>-40</v>
      </c>
      <c r="W140" s="47">
        <f t="shared" si="7"/>
        <v>40</v>
      </c>
      <c r="X140" s="47"/>
      <c r="Y140" s="47"/>
      <c r="Z140" s="48"/>
      <c r="AA140" s="7">
        <f t="shared" ref="AA140:BL140" si="145">IF($D140=AA$1,$E140+$V140,(IF($J140=AA$1,$K140+$W140,AA139)))</f>
        <v>1557</v>
      </c>
      <c r="AB140" s="7">
        <f t="shared" si="145"/>
        <v>744</v>
      </c>
      <c r="AC140" s="7">
        <f t="shared" si="145"/>
        <v>1356</v>
      </c>
      <c r="AD140" s="7">
        <f t="shared" si="145"/>
        <v>4</v>
      </c>
      <c r="AE140" s="7">
        <f t="shared" si="145"/>
        <v>2013</v>
      </c>
      <c r="AF140" s="7">
        <f t="shared" si="145"/>
        <v>2021</v>
      </c>
      <c r="AG140" s="7">
        <f t="shared" si="145"/>
        <v>1237</v>
      </c>
      <c r="AH140" s="7">
        <f t="shared" si="145"/>
        <v>998</v>
      </c>
      <c r="AI140" s="7">
        <f t="shared" si="145"/>
        <v>1328</v>
      </c>
      <c r="AJ140" s="7">
        <f t="shared" si="145"/>
        <v>1865</v>
      </c>
      <c r="AK140" s="7">
        <f t="shared" si="145"/>
        <v>367</v>
      </c>
      <c r="AL140" s="7">
        <f t="shared" si="145"/>
        <v>717</v>
      </c>
      <c r="AM140" s="7">
        <f t="shared" si="145"/>
        <v>2080</v>
      </c>
      <c r="AN140" s="7">
        <f t="shared" si="145"/>
        <v>1395</v>
      </c>
      <c r="AO140" s="7">
        <f t="shared" si="145"/>
        <v>1247</v>
      </c>
      <c r="AP140" s="7">
        <f t="shared" si="145"/>
        <v>2082</v>
      </c>
      <c r="AQ140" s="7">
        <f t="shared" si="145"/>
        <v>301</v>
      </c>
      <c r="AR140" s="7">
        <f t="shared" si="145"/>
        <v>1514</v>
      </c>
      <c r="AS140" s="7">
        <f t="shared" si="145"/>
        <v>344</v>
      </c>
      <c r="AT140" s="7">
        <f t="shared" si="145"/>
        <v>2284</v>
      </c>
      <c r="AU140" s="7">
        <f t="shared" si="145"/>
        <v>874</v>
      </c>
      <c r="AV140" s="7">
        <f t="shared" si="145"/>
        <v>410</v>
      </c>
      <c r="AW140" s="7">
        <f t="shared" si="145"/>
        <v>358</v>
      </c>
      <c r="AX140" s="7">
        <f t="shared" si="145"/>
        <v>931</v>
      </c>
      <c r="AY140" s="7">
        <f t="shared" si="145"/>
        <v>1105</v>
      </c>
      <c r="AZ140" s="7">
        <f t="shared" si="145"/>
        <v>519</v>
      </c>
      <c r="BA140" s="7">
        <f t="shared" si="145"/>
        <v>0</v>
      </c>
      <c r="BB140" s="7">
        <f t="shared" si="145"/>
        <v>1474</v>
      </c>
      <c r="BC140" s="7">
        <f t="shared" si="145"/>
        <v>907</v>
      </c>
      <c r="BD140" s="7">
        <f t="shared" si="145"/>
        <v>898</v>
      </c>
      <c r="BE140" s="7">
        <f t="shared" si="145"/>
        <v>638</v>
      </c>
      <c r="BF140" s="7">
        <f t="shared" si="145"/>
        <v>2012</v>
      </c>
      <c r="BG140" s="7">
        <f t="shared" si="145"/>
        <v>922</v>
      </c>
      <c r="BH140" s="7">
        <f t="shared" si="145"/>
        <v>543</v>
      </c>
      <c r="BI140" s="7">
        <f t="shared" si="145"/>
        <v>2089</v>
      </c>
      <c r="BJ140" s="7">
        <f t="shared" si="145"/>
        <v>1510</v>
      </c>
      <c r="BK140" s="7">
        <f t="shared" si="145"/>
        <v>1944</v>
      </c>
      <c r="BL140" s="7">
        <f t="shared" si="145"/>
        <v>846</v>
      </c>
    </row>
    <row r="141" ht="13.5" customHeight="1">
      <c r="A141" s="83">
        <v>44675.0</v>
      </c>
      <c r="B141" s="37" t="s">
        <v>74</v>
      </c>
      <c r="C141" s="38"/>
      <c r="D141" s="39" t="s">
        <v>48</v>
      </c>
      <c r="E141" s="40">
        <f t="shared" si="2"/>
        <v>367</v>
      </c>
      <c r="F141" s="41">
        <v>2.0</v>
      </c>
      <c r="G141" s="41">
        <v>31.0</v>
      </c>
      <c r="H141" s="42">
        <f t="shared" si="3"/>
        <v>37</v>
      </c>
      <c r="I141" s="38"/>
      <c r="J141" s="43" t="s">
        <v>53</v>
      </c>
      <c r="K141" s="40">
        <f t="shared" si="4"/>
        <v>543</v>
      </c>
      <c r="L141" s="44">
        <v>2.0</v>
      </c>
      <c r="M141" s="44">
        <v>5.0</v>
      </c>
      <c r="N141" s="42">
        <f t="shared" si="114"/>
        <v>11</v>
      </c>
      <c r="O141" s="38"/>
      <c r="P141" s="49" t="s">
        <v>72</v>
      </c>
      <c r="Q141" s="38"/>
      <c r="R141" s="45">
        <f>MIN(Rules!$E$2,(MAX(H141/N141,N141/H141)))</f>
        <v>2</v>
      </c>
      <c r="S141" s="45">
        <f>VLOOKUP(B141,Rules!A:B,2,FALSE)</f>
        <v>50</v>
      </c>
      <c r="T141" s="38"/>
      <c r="U141" s="46">
        <f>1/(10^(-(E141+(IF(P141="Y",Rules!$I$2,0))-K141)/Rules!$E$12)+1)</f>
        <v>0.4701021041</v>
      </c>
      <c r="V141" s="47">
        <f t="shared" si="6"/>
        <v>53</v>
      </c>
      <c r="W141" s="47">
        <f t="shared" si="7"/>
        <v>-53</v>
      </c>
      <c r="X141" s="47"/>
      <c r="Y141" s="47"/>
      <c r="Z141" s="48"/>
      <c r="AA141" s="7">
        <f t="shared" ref="AA141:BL141" si="146">IF($D141=AA$1,$E141+$V141,(IF($J141=AA$1,$K141+$W141,AA140)))</f>
        <v>1557</v>
      </c>
      <c r="AB141" s="7">
        <f t="shared" si="146"/>
        <v>744</v>
      </c>
      <c r="AC141" s="7">
        <f t="shared" si="146"/>
        <v>1356</v>
      </c>
      <c r="AD141" s="7">
        <f t="shared" si="146"/>
        <v>4</v>
      </c>
      <c r="AE141" s="7">
        <f t="shared" si="146"/>
        <v>2013</v>
      </c>
      <c r="AF141" s="7">
        <f t="shared" si="146"/>
        <v>2021</v>
      </c>
      <c r="AG141" s="7">
        <f t="shared" si="146"/>
        <v>1237</v>
      </c>
      <c r="AH141" s="7">
        <f t="shared" si="146"/>
        <v>998</v>
      </c>
      <c r="AI141" s="7">
        <f t="shared" si="146"/>
        <v>1328</v>
      </c>
      <c r="AJ141" s="7">
        <f t="shared" si="146"/>
        <v>1865</v>
      </c>
      <c r="AK141" s="7">
        <f t="shared" si="146"/>
        <v>420</v>
      </c>
      <c r="AL141" s="7">
        <f t="shared" si="146"/>
        <v>717</v>
      </c>
      <c r="AM141" s="7">
        <f t="shared" si="146"/>
        <v>2080</v>
      </c>
      <c r="AN141" s="7">
        <f t="shared" si="146"/>
        <v>1395</v>
      </c>
      <c r="AO141" s="7">
        <f t="shared" si="146"/>
        <v>1247</v>
      </c>
      <c r="AP141" s="7">
        <f t="shared" si="146"/>
        <v>2082</v>
      </c>
      <c r="AQ141" s="7">
        <f t="shared" si="146"/>
        <v>301</v>
      </c>
      <c r="AR141" s="7">
        <f t="shared" si="146"/>
        <v>1514</v>
      </c>
      <c r="AS141" s="7">
        <f t="shared" si="146"/>
        <v>344</v>
      </c>
      <c r="AT141" s="7">
        <f t="shared" si="146"/>
        <v>2284</v>
      </c>
      <c r="AU141" s="7">
        <f t="shared" si="146"/>
        <v>874</v>
      </c>
      <c r="AV141" s="7">
        <f t="shared" si="146"/>
        <v>410</v>
      </c>
      <c r="AW141" s="7">
        <f t="shared" si="146"/>
        <v>358</v>
      </c>
      <c r="AX141" s="7">
        <f t="shared" si="146"/>
        <v>931</v>
      </c>
      <c r="AY141" s="7">
        <f t="shared" si="146"/>
        <v>1105</v>
      </c>
      <c r="AZ141" s="7">
        <f t="shared" si="146"/>
        <v>519</v>
      </c>
      <c r="BA141" s="7">
        <f t="shared" si="146"/>
        <v>0</v>
      </c>
      <c r="BB141" s="7">
        <f t="shared" si="146"/>
        <v>1474</v>
      </c>
      <c r="BC141" s="7">
        <f t="shared" si="146"/>
        <v>907</v>
      </c>
      <c r="BD141" s="7">
        <f t="shared" si="146"/>
        <v>898</v>
      </c>
      <c r="BE141" s="7">
        <f t="shared" si="146"/>
        <v>638</v>
      </c>
      <c r="BF141" s="7">
        <f t="shared" si="146"/>
        <v>2012</v>
      </c>
      <c r="BG141" s="7">
        <f t="shared" si="146"/>
        <v>922</v>
      </c>
      <c r="BH141" s="7">
        <f t="shared" si="146"/>
        <v>490</v>
      </c>
      <c r="BI141" s="7">
        <f t="shared" si="146"/>
        <v>2089</v>
      </c>
      <c r="BJ141" s="7">
        <f t="shared" si="146"/>
        <v>1510</v>
      </c>
      <c r="BK141" s="7">
        <f t="shared" si="146"/>
        <v>1944</v>
      </c>
      <c r="BL141" s="7">
        <f t="shared" si="146"/>
        <v>846</v>
      </c>
    </row>
    <row r="142" ht="13.5" customHeight="1">
      <c r="A142" s="83">
        <v>44675.0</v>
      </c>
      <c r="B142" s="37" t="s">
        <v>74</v>
      </c>
      <c r="C142" s="38"/>
      <c r="D142" s="39" t="s">
        <v>49</v>
      </c>
      <c r="E142" s="40">
        <f t="shared" si="2"/>
        <v>4</v>
      </c>
      <c r="F142" s="41">
        <v>1.0</v>
      </c>
      <c r="G142" s="41">
        <v>13.0</v>
      </c>
      <c r="H142" s="42">
        <f t="shared" si="3"/>
        <v>16</v>
      </c>
      <c r="I142" s="38"/>
      <c r="J142" s="43" t="s">
        <v>54</v>
      </c>
      <c r="K142" s="40">
        <f t="shared" si="4"/>
        <v>301</v>
      </c>
      <c r="L142" s="44">
        <v>0.0</v>
      </c>
      <c r="M142" s="44">
        <v>17.0</v>
      </c>
      <c r="N142" s="42">
        <f t="shared" si="114"/>
        <v>17</v>
      </c>
      <c r="O142" s="38"/>
      <c r="P142" s="49" t="s">
        <v>72</v>
      </c>
      <c r="Q142" s="38"/>
      <c r="R142" s="45">
        <f>MIN(Rules!$E$2,(MAX(H142/N142,N142/H142)))</f>
        <v>1.0625</v>
      </c>
      <c r="S142" s="45">
        <f>VLOOKUP(B142,Rules!A:B,2,FALSE)</f>
        <v>50</v>
      </c>
      <c r="T142" s="38"/>
      <c r="U142" s="46">
        <f>1/(10^(-(E142+(IF(P142="Y",Rules!$I$2,0))-K142)/Rules!$E$12)+1)</f>
        <v>0.3369401326</v>
      </c>
      <c r="V142" s="47">
        <f t="shared" si="6"/>
        <v>-18</v>
      </c>
      <c r="W142" s="47">
        <f t="shared" si="7"/>
        <v>18</v>
      </c>
      <c r="X142" s="47"/>
      <c r="Y142" s="47"/>
      <c r="Z142" s="48"/>
      <c r="AA142" s="7">
        <f t="shared" ref="AA142:BL142" si="147">IF($D142=AA$1,$E142+$V142,(IF($J142=AA$1,$K142+$W142,AA141)))</f>
        <v>1557</v>
      </c>
      <c r="AB142" s="7">
        <f t="shared" si="147"/>
        <v>744</v>
      </c>
      <c r="AC142" s="7">
        <f t="shared" si="147"/>
        <v>1356</v>
      </c>
      <c r="AD142" s="7">
        <f t="shared" si="147"/>
        <v>-14</v>
      </c>
      <c r="AE142" s="7">
        <f t="shared" si="147"/>
        <v>2013</v>
      </c>
      <c r="AF142" s="7">
        <f t="shared" si="147"/>
        <v>2021</v>
      </c>
      <c r="AG142" s="7">
        <f t="shared" si="147"/>
        <v>1237</v>
      </c>
      <c r="AH142" s="7">
        <f t="shared" si="147"/>
        <v>998</v>
      </c>
      <c r="AI142" s="7">
        <f t="shared" si="147"/>
        <v>1328</v>
      </c>
      <c r="AJ142" s="7">
        <f t="shared" si="147"/>
        <v>1865</v>
      </c>
      <c r="AK142" s="7">
        <f t="shared" si="147"/>
        <v>420</v>
      </c>
      <c r="AL142" s="7">
        <f t="shared" si="147"/>
        <v>717</v>
      </c>
      <c r="AM142" s="7">
        <f t="shared" si="147"/>
        <v>2080</v>
      </c>
      <c r="AN142" s="7">
        <f t="shared" si="147"/>
        <v>1395</v>
      </c>
      <c r="AO142" s="7">
        <f t="shared" si="147"/>
        <v>1247</v>
      </c>
      <c r="AP142" s="7">
        <f t="shared" si="147"/>
        <v>2082</v>
      </c>
      <c r="AQ142" s="7">
        <f t="shared" si="147"/>
        <v>319</v>
      </c>
      <c r="AR142" s="7">
        <f t="shared" si="147"/>
        <v>1514</v>
      </c>
      <c r="AS142" s="7">
        <f t="shared" si="147"/>
        <v>344</v>
      </c>
      <c r="AT142" s="7">
        <f t="shared" si="147"/>
        <v>2284</v>
      </c>
      <c r="AU142" s="7">
        <f t="shared" si="147"/>
        <v>874</v>
      </c>
      <c r="AV142" s="7">
        <f t="shared" si="147"/>
        <v>410</v>
      </c>
      <c r="AW142" s="7">
        <f t="shared" si="147"/>
        <v>358</v>
      </c>
      <c r="AX142" s="7">
        <f t="shared" si="147"/>
        <v>931</v>
      </c>
      <c r="AY142" s="7">
        <f t="shared" si="147"/>
        <v>1105</v>
      </c>
      <c r="AZ142" s="7">
        <f t="shared" si="147"/>
        <v>519</v>
      </c>
      <c r="BA142" s="7">
        <f t="shared" si="147"/>
        <v>0</v>
      </c>
      <c r="BB142" s="7">
        <f t="shared" si="147"/>
        <v>1474</v>
      </c>
      <c r="BC142" s="7">
        <f t="shared" si="147"/>
        <v>907</v>
      </c>
      <c r="BD142" s="7">
        <f t="shared" si="147"/>
        <v>898</v>
      </c>
      <c r="BE142" s="7">
        <f t="shared" si="147"/>
        <v>638</v>
      </c>
      <c r="BF142" s="7">
        <f t="shared" si="147"/>
        <v>2012</v>
      </c>
      <c r="BG142" s="7">
        <f t="shared" si="147"/>
        <v>922</v>
      </c>
      <c r="BH142" s="7">
        <f t="shared" si="147"/>
        <v>490</v>
      </c>
      <c r="BI142" s="7">
        <f t="shared" si="147"/>
        <v>2089</v>
      </c>
      <c r="BJ142" s="7">
        <f t="shared" si="147"/>
        <v>1510</v>
      </c>
      <c r="BK142" s="7">
        <f t="shared" si="147"/>
        <v>1944</v>
      </c>
      <c r="BL142" s="7">
        <f t="shared" si="147"/>
        <v>846</v>
      </c>
    </row>
    <row r="143" ht="13.5" customHeight="1">
      <c r="A143" s="83">
        <v>44675.0</v>
      </c>
      <c r="B143" s="37" t="s">
        <v>74</v>
      </c>
      <c r="C143" s="38"/>
      <c r="D143" s="39" t="s">
        <v>52</v>
      </c>
      <c r="E143" s="40">
        <f t="shared" si="2"/>
        <v>344</v>
      </c>
      <c r="F143" s="41">
        <v>1.0</v>
      </c>
      <c r="G143" s="41">
        <v>16.0</v>
      </c>
      <c r="H143" s="42">
        <f t="shared" si="3"/>
        <v>19</v>
      </c>
      <c r="I143" s="38"/>
      <c r="J143" s="43" t="s">
        <v>51</v>
      </c>
      <c r="K143" s="40">
        <f t="shared" si="4"/>
        <v>519</v>
      </c>
      <c r="L143" s="44">
        <v>2.0</v>
      </c>
      <c r="M143" s="44">
        <v>18.0</v>
      </c>
      <c r="N143" s="42">
        <f t="shared" si="114"/>
        <v>24</v>
      </c>
      <c r="O143" s="38"/>
      <c r="P143" s="49" t="s">
        <v>72</v>
      </c>
      <c r="Q143" s="38"/>
      <c r="R143" s="45">
        <f>MIN(Rules!$E$2,(MAX(H143/N143,N143/H143)))</f>
        <v>1.263157895</v>
      </c>
      <c r="S143" s="45">
        <f>VLOOKUP(B143,Rules!A:B,2,FALSE)</f>
        <v>50</v>
      </c>
      <c r="T143" s="38"/>
      <c r="U143" s="46">
        <f>1/(10^(-(E143+(IF(P143="Y",Rules!$I$2,0))-K143)/Rules!$E$12)+1)</f>
        <v>0.4712494361</v>
      </c>
      <c r="V143" s="47">
        <f t="shared" si="6"/>
        <v>-30</v>
      </c>
      <c r="W143" s="47">
        <f t="shared" si="7"/>
        <v>30</v>
      </c>
      <c r="X143" s="47"/>
      <c r="Y143" s="47"/>
      <c r="Z143" s="48"/>
      <c r="AA143" s="7">
        <f t="shared" ref="AA143:BL143" si="148">IF($D143=AA$1,$E143+$V143,(IF($J143=AA$1,$K143+$W143,AA142)))</f>
        <v>1557</v>
      </c>
      <c r="AB143" s="7">
        <f t="shared" si="148"/>
        <v>744</v>
      </c>
      <c r="AC143" s="7">
        <f t="shared" si="148"/>
        <v>1356</v>
      </c>
      <c r="AD143" s="7">
        <f t="shared" si="148"/>
        <v>-14</v>
      </c>
      <c r="AE143" s="7">
        <f t="shared" si="148"/>
        <v>2013</v>
      </c>
      <c r="AF143" s="7">
        <f t="shared" si="148"/>
        <v>2021</v>
      </c>
      <c r="AG143" s="7">
        <f t="shared" si="148"/>
        <v>1237</v>
      </c>
      <c r="AH143" s="7">
        <f t="shared" si="148"/>
        <v>998</v>
      </c>
      <c r="AI143" s="7">
        <f t="shared" si="148"/>
        <v>1328</v>
      </c>
      <c r="AJ143" s="7">
        <f t="shared" si="148"/>
        <v>1865</v>
      </c>
      <c r="AK143" s="7">
        <f t="shared" si="148"/>
        <v>420</v>
      </c>
      <c r="AL143" s="7">
        <f t="shared" si="148"/>
        <v>717</v>
      </c>
      <c r="AM143" s="7">
        <f t="shared" si="148"/>
        <v>2080</v>
      </c>
      <c r="AN143" s="7">
        <f t="shared" si="148"/>
        <v>1395</v>
      </c>
      <c r="AO143" s="7">
        <f t="shared" si="148"/>
        <v>1247</v>
      </c>
      <c r="AP143" s="7">
        <f t="shared" si="148"/>
        <v>2082</v>
      </c>
      <c r="AQ143" s="7">
        <f t="shared" si="148"/>
        <v>319</v>
      </c>
      <c r="AR143" s="7">
        <f t="shared" si="148"/>
        <v>1514</v>
      </c>
      <c r="AS143" s="7">
        <f t="shared" si="148"/>
        <v>314</v>
      </c>
      <c r="AT143" s="7">
        <f t="shared" si="148"/>
        <v>2284</v>
      </c>
      <c r="AU143" s="7">
        <f t="shared" si="148"/>
        <v>874</v>
      </c>
      <c r="AV143" s="7">
        <f t="shared" si="148"/>
        <v>410</v>
      </c>
      <c r="AW143" s="7">
        <f t="shared" si="148"/>
        <v>358</v>
      </c>
      <c r="AX143" s="7">
        <f t="shared" si="148"/>
        <v>931</v>
      </c>
      <c r="AY143" s="7">
        <f t="shared" si="148"/>
        <v>1105</v>
      </c>
      <c r="AZ143" s="7">
        <f t="shared" si="148"/>
        <v>549</v>
      </c>
      <c r="BA143" s="7">
        <f t="shared" si="148"/>
        <v>0</v>
      </c>
      <c r="BB143" s="7">
        <f t="shared" si="148"/>
        <v>1474</v>
      </c>
      <c r="BC143" s="7">
        <f t="shared" si="148"/>
        <v>907</v>
      </c>
      <c r="BD143" s="7">
        <f t="shared" si="148"/>
        <v>898</v>
      </c>
      <c r="BE143" s="7">
        <f t="shared" si="148"/>
        <v>638</v>
      </c>
      <c r="BF143" s="7">
        <f t="shared" si="148"/>
        <v>2012</v>
      </c>
      <c r="BG143" s="7">
        <f t="shared" si="148"/>
        <v>922</v>
      </c>
      <c r="BH143" s="7">
        <f t="shared" si="148"/>
        <v>490</v>
      </c>
      <c r="BI143" s="7">
        <f t="shared" si="148"/>
        <v>2089</v>
      </c>
      <c r="BJ143" s="7">
        <f t="shared" si="148"/>
        <v>1510</v>
      </c>
      <c r="BK143" s="7">
        <f t="shared" si="148"/>
        <v>1944</v>
      </c>
      <c r="BL143" s="7">
        <f t="shared" si="148"/>
        <v>846</v>
      </c>
    </row>
    <row r="144" ht="13.5" customHeight="1">
      <c r="A144" s="83">
        <v>44681.0</v>
      </c>
      <c r="B144" s="37" t="s">
        <v>74</v>
      </c>
      <c r="C144" s="38"/>
      <c r="D144" s="39" t="s">
        <v>34</v>
      </c>
      <c r="E144" s="40">
        <f t="shared" si="2"/>
        <v>1395</v>
      </c>
      <c r="F144" s="41">
        <v>6.0</v>
      </c>
      <c r="G144" s="41">
        <v>25.0</v>
      </c>
      <c r="H144" s="42">
        <f t="shared" si="3"/>
        <v>43</v>
      </c>
      <c r="I144" s="38"/>
      <c r="J144" s="43" t="s">
        <v>38</v>
      </c>
      <c r="K144" s="40">
        <f t="shared" si="4"/>
        <v>1105</v>
      </c>
      <c r="L144" s="44">
        <v>0.0</v>
      </c>
      <c r="M144" s="44">
        <v>13.0</v>
      </c>
      <c r="N144" s="42">
        <f t="shared" si="114"/>
        <v>13</v>
      </c>
      <c r="O144" s="38"/>
      <c r="P144" s="49" t="s">
        <v>72</v>
      </c>
      <c r="Q144" s="38"/>
      <c r="R144" s="45">
        <f>MIN(Rules!$E$2,(MAX(H144/N144,N144/H144)))</f>
        <v>2</v>
      </c>
      <c r="S144" s="45">
        <f>VLOOKUP(B144,Rules!A:B,2,FALSE)</f>
        <v>50</v>
      </c>
      <c r="T144" s="38"/>
      <c r="U144" s="46">
        <f>1/(10^(-(E144+(IF(P144="Y",Rules!$I$2,0))-K144)/Rules!$E$12)+1)</f>
        <v>0.8835282881</v>
      </c>
      <c r="V144" s="47">
        <f t="shared" si="6"/>
        <v>12</v>
      </c>
      <c r="W144" s="47">
        <f t="shared" si="7"/>
        <v>-12</v>
      </c>
      <c r="X144" s="47"/>
      <c r="Y144" s="47"/>
      <c r="Z144" s="48"/>
      <c r="AA144" s="7">
        <f t="shared" ref="AA144:BL144" si="149">IF($D144=AA$1,$E144+$V144,(IF($J144=AA$1,$K144+$W144,AA143)))</f>
        <v>1557</v>
      </c>
      <c r="AB144" s="7">
        <f t="shared" si="149"/>
        <v>744</v>
      </c>
      <c r="AC144" s="7">
        <f t="shared" si="149"/>
        <v>1356</v>
      </c>
      <c r="AD144" s="7">
        <f t="shared" si="149"/>
        <v>-14</v>
      </c>
      <c r="AE144" s="7">
        <f t="shared" si="149"/>
        <v>2013</v>
      </c>
      <c r="AF144" s="7">
        <f t="shared" si="149"/>
        <v>2021</v>
      </c>
      <c r="AG144" s="7">
        <f t="shared" si="149"/>
        <v>1237</v>
      </c>
      <c r="AH144" s="7">
        <f t="shared" si="149"/>
        <v>998</v>
      </c>
      <c r="AI144" s="7">
        <f t="shared" si="149"/>
        <v>1328</v>
      </c>
      <c r="AJ144" s="7">
        <f t="shared" si="149"/>
        <v>1865</v>
      </c>
      <c r="AK144" s="7">
        <f t="shared" si="149"/>
        <v>420</v>
      </c>
      <c r="AL144" s="7">
        <f t="shared" si="149"/>
        <v>717</v>
      </c>
      <c r="AM144" s="7">
        <f t="shared" si="149"/>
        <v>2080</v>
      </c>
      <c r="AN144" s="7">
        <f t="shared" si="149"/>
        <v>1407</v>
      </c>
      <c r="AO144" s="7">
        <f t="shared" si="149"/>
        <v>1247</v>
      </c>
      <c r="AP144" s="7">
        <f t="shared" si="149"/>
        <v>2082</v>
      </c>
      <c r="AQ144" s="7">
        <f t="shared" si="149"/>
        <v>319</v>
      </c>
      <c r="AR144" s="7">
        <f t="shared" si="149"/>
        <v>1514</v>
      </c>
      <c r="AS144" s="7">
        <f t="shared" si="149"/>
        <v>314</v>
      </c>
      <c r="AT144" s="7">
        <f t="shared" si="149"/>
        <v>2284</v>
      </c>
      <c r="AU144" s="7">
        <f t="shared" si="149"/>
        <v>874</v>
      </c>
      <c r="AV144" s="7">
        <f t="shared" si="149"/>
        <v>410</v>
      </c>
      <c r="AW144" s="7">
        <f t="shared" si="149"/>
        <v>358</v>
      </c>
      <c r="AX144" s="7">
        <f t="shared" si="149"/>
        <v>931</v>
      </c>
      <c r="AY144" s="7">
        <f t="shared" si="149"/>
        <v>1093</v>
      </c>
      <c r="AZ144" s="7">
        <f t="shared" si="149"/>
        <v>549</v>
      </c>
      <c r="BA144" s="7">
        <f t="shared" si="149"/>
        <v>0</v>
      </c>
      <c r="BB144" s="7">
        <f t="shared" si="149"/>
        <v>1474</v>
      </c>
      <c r="BC144" s="7">
        <f t="shared" si="149"/>
        <v>907</v>
      </c>
      <c r="BD144" s="7">
        <f t="shared" si="149"/>
        <v>898</v>
      </c>
      <c r="BE144" s="7">
        <f t="shared" si="149"/>
        <v>638</v>
      </c>
      <c r="BF144" s="7">
        <f t="shared" si="149"/>
        <v>2012</v>
      </c>
      <c r="BG144" s="7">
        <f t="shared" si="149"/>
        <v>922</v>
      </c>
      <c r="BH144" s="7">
        <f t="shared" si="149"/>
        <v>490</v>
      </c>
      <c r="BI144" s="7">
        <f t="shared" si="149"/>
        <v>2089</v>
      </c>
      <c r="BJ144" s="7">
        <f t="shared" si="149"/>
        <v>1510</v>
      </c>
      <c r="BK144" s="7">
        <f t="shared" si="149"/>
        <v>1944</v>
      </c>
      <c r="BL144" s="7">
        <f t="shared" si="149"/>
        <v>846</v>
      </c>
    </row>
    <row r="145" ht="13.5" customHeight="1">
      <c r="A145" s="83">
        <v>44681.0</v>
      </c>
      <c r="B145" s="37" t="s">
        <v>74</v>
      </c>
      <c r="C145" s="38"/>
      <c r="D145" s="39" t="s">
        <v>30</v>
      </c>
      <c r="E145" s="40">
        <f t="shared" si="2"/>
        <v>1557</v>
      </c>
      <c r="F145" s="41">
        <v>2.0</v>
      </c>
      <c r="G145" s="41">
        <v>22.0</v>
      </c>
      <c r="H145" s="42">
        <f t="shared" si="3"/>
        <v>28</v>
      </c>
      <c r="I145" s="38"/>
      <c r="J145" s="43" t="s">
        <v>28</v>
      </c>
      <c r="K145" s="40">
        <f t="shared" si="4"/>
        <v>1356</v>
      </c>
      <c r="L145" s="44">
        <v>1.0</v>
      </c>
      <c r="M145" s="44">
        <v>22.0</v>
      </c>
      <c r="N145" s="42">
        <f t="shared" si="114"/>
        <v>25</v>
      </c>
      <c r="O145" s="38"/>
      <c r="P145" s="49" t="s">
        <v>72</v>
      </c>
      <c r="Q145" s="38"/>
      <c r="R145" s="45">
        <f>MIN(Rules!$E$2,(MAX(H145/N145,N145/H145)))</f>
        <v>1.12</v>
      </c>
      <c r="S145" s="45">
        <f>VLOOKUP(B145,Rules!A:B,2,FALSE)</f>
        <v>50</v>
      </c>
      <c r="T145" s="38"/>
      <c r="U145" s="46">
        <f>1/(10^(-(E145+(IF(P145="Y",Rules!$I$2,0))-K145)/Rules!$E$12)+1)</f>
        <v>0.8343000843</v>
      </c>
      <c r="V145" s="47">
        <f t="shared" si="6"/>
        <v>9</v>
      </c>
      <c r="W145" s="47">
        <f t="shared" si="7"/>
        <v>-9</v>
      </c>
      <c r="X145" s="47"/>
      <c r="Y145" s="47"/>
      <c r="Z145" s="48"/>
      <c r="AA145" s="7">
        <f t="shared" ref="AA145:BL145" si="150">IF($D145=AA$1,$E145+$V145,(IF($J145=AA$1,$K145+$W145,AA144)))</f>
        <v>1566</v>
      </c>
      <c r="AB145" s="7">
        <f t="shared" si="150"/>
        <v>744</v>
      </c>
      <c r="AC145" s="7">
        <f t="shared" si="150"/>
        <v>1347</v>
      </c>
      <c r="AD145" s="7">
        <f t="shared" si="150"/>
        <v>-14</v>
      </c>
      <c r="AE145" s="7">
        <f t="shared" si="150"/>
        <v>2013</v>
      </c>
      <c r="AF145" s="7">
        <f t="shared" si="150"/>
        <v>2021</v>
      </c>
      <c r="AG145" s="7">
        <f t="shared" si="150"/>
        <v>1237</v>
      </c>
      <c r="AH145" s="7">
        <f t="shared" si="150"/>
        <v>998</v>
      </c>
      <c r="AI145" s="7">
        <f t="shared" si="150"/>
        <v>1328</v>
      </c>
      <c r="AJ145" s="7">
        <f t="shared" si="150"/>
        <v>1865</v>
      </c>
      <c r="AK145" s="7">
        <f t="shared" si="150"/>
        <v>420</v>
      </c>
      <c r="AL145" s="7">
        <f t="shared" si="150"/>
        <v>717</v>
      </c>
      <c r="AM145" s="7">
        <f t="shared" si="150"/>
        <v>2080</v>
      </c>
      <c r="AN145" s="7">
        <f t="shared" si="150"/>
        <v>1407</v>
      </c>
      <c r="AO145" s="7">
        <f t="shared" si="150"/>
        <v>1247</v>
      </c>
      <c r="AP145" s="7">
        <f t="shared" si="150"/>
        <v>2082</v>
      </c>
      <c r="AQ145" s="7">
        <f t="shared" si="150"/>
        <v>319</v>
      </c>
      <c r="AR145" s="7">
        <f t="shared" si="150"/>
        <v>1514</v>
      </c>
      <c r="AS145" s="7">
        <f t="shared" si="150"/>
        <v>314</v>
      </c>
      <c r="AT145" s="7">
        <f t="shared" si="150"/>
        <v>2284</v>
      </c>
      <c r="AU145" s="7">
        <f t="shared" si="150"/>
        <v>874</v>
      </c>
      <c r="AV145" s="7">
        <f t="shared" si="150"/>
        <v>410</v>
      </c>
      <c r="AW145" s="7">
        <f t="shared" si="150"/>
        <v>358</v>
      </c>
      <c r="AX145" s="7">
        <f t="shared" si="150"/>
        <v>931</v>
      </c>
      <c r="AY145" s="7">
        <f t="shared" si="150"/>
        <v>1093</v>
      </c>
      <c r="AZ145" s="7">
        <f t="shared" si="150"/>
        <v>549</v>
      </c>
      <c r="BA145" s="7">
        <f t="shared" si="150"/>
        <v>0</v>
      </c>
      <c r="BB145" s="7">
        <f t="shared" si="150"/>
        <v>1474</v>
      </c>
      <c r="BC145" s="7">
        <f t="shared" si="150"/>
        <v>907</v>
      </c>
      <c r="BD145" s="7">
        <f t="shared" si="150"/>
        <v>898</v>
      </c>
      <c r="BE145" s="7">
        <f t="shared" si="150"/>
        <v>638</v>
      </c>
      <c r="BF145" s="7">
        <f t="shared" si="150"/>
        <v>2012</v>
      </c>
      <c r="BG145" s="7">
        <f t="shared" si="150"/>
        <v>922</v>
      </c>
      <c r="BH145" s="7">
        <f t="shared" si="150"/>
        <v>490</v>
      </c>
      <c r="BI145" s="7">
        <f t="shared" si="150"/>
        <v>2089</v>
      </c>
      <c r="BJ145" s="7">
        <f t="shared" si="150"/>
        <v>1510</v>
      </c>
      <c r="BK145" s="7">
        <f t="shared" si="150"/>
        <v>1944</v>
      </c>
      <c r="BL145" s="7">
        <f t="shared" si="150"/>
        <v>846</v>
      </c>
    </row>
    <row r="146" ht="13.5" customHeight="1">
      <c r="A146" s="83">
        <v>44682.0</v>
      </c>
      <c r="B146" s="37" t="s">
        <v>75</v>
      </c>
      <c r="C146" s="38"/>
      <c r="D146" s="39" t="s">
        <v>23</v>
      </c>
      <c r="E146" s="40">
        <f t="shared" si="2"/>
        <v>2080</v>
      </c>
      <c r="F146" s="41">
        <v>1.0</v>
      </c>
      <c r="G146" s="41">
        <v>24.0</v>
      </c>
      <c r="H146" s="42">
        <f t="shared" si="3"/>
        <v>27</v>
      </c>
      <c r="I146" s="38"/>
      <c r="J146" s="43" t="s">
        <v>22</v>
      </c>
      <c r="K146" s="40">
        <f t="shared" si="4"/>
        <v>2082</v>
      </c>
      <c r="L146" s="44">
        <v>3.0</v>
      </c>
      <c r="M146" s="44">
        <v>17.0</v>
      </c>
      <c r="N146" s="42">
        <f t="shared" si="114"/>
        <v>26</v>
      </c>
      <c r="O146" s="38"/>
      <c r="P146" s="49" t="s">
        <v>72</v>
      </c>
      <c r="Q146" s="38"/>
      <c r="R146" s="45">
        <f>MIN(Rules!$E$2,(MAX(H146/N146,N146/H146)))</f>
        <v>1.038461538</v>
      </c>
      <c r="S146" s="45">
        <f>VLOOKUP(B146,Rules!A:B,2,FALSE)</f>
        <v>60</v>
      </c>
      <c r="T146" s="38"/>
      <c r="U146" s="46">
        <f>1/(10^(-(E146+(IF(P146="Y",Rules!$I$2,0))-K146)/Rules!$E$12)+1)</f>
        <v>0.6640879415</v>
      </c>
      <c r="V146" s="47">
        <f t="shared" si="6"/>
        <v>21</v>
      </c>
      <c r="W146" s="47">
        <f t="shared" si="7"/>
        <v>-21</v>
      </c>
      <c r="X146" s="47"/>
      <c r="Y146" s="47"/>
      <c r="Z146" s="48"/>
      <c r="AA146" s="7">
        <f t="shared" ref="AA146:BL146" si="151">IF($D146=AA$1,$E146+$V146,(IF($J146=AA$1,$K146+$W146,AA145)))</f>
        <v>1566</v>
      </c>
      <c r="AB146" s="7">
        <f t="shared" si="151"/>
        <v>744</v>
      </c>
      <c r="AC146" s="7">
        <f t="shared" si="151"/>
        <v>1347</v>
      </c>
      <c r="AD146" s="7">
        <f t="shared" si="151"/>
        <v>-14</v>
      </c>
      <c r="AE146" s="7">
        <f t="shared" si="151"/>
        <v>2013</v>
      </c>
      <c r="AF146" s="7">
        <f t="shared" si="151"/>
        <v>2021</v>
      </c>
      <c r="AG146" s="7">
        <f t="shared" si="151"/>
        <v>1237</v>
      </c>
      <c r="AH146" s="7">
        <f t="shared" si="151"/>
        <v>998</v>
      </c>
      <c r="AI146" s="7">
        <f t="shared" si="151"/>
        <v>1328</v>
      </c>
      <c r="AJ146" s="7">
        <f t="shared" si="151"/>
        <v>1865</v>
      </c>
      <c r="AK146" s="7">
        <f t="shared" si="151"/>
        <v>420</v>
      </c>
      <c r="AL146" s="7">
        <f t="shared" si="151"/>
        <v>717</v>
      </c>
      <c r="AM146" s="7">
        <f t="shared" si="151"/>
        <v>2101</v>
      </c>
      <c r="AN146" s="7">
        <f t="shared" si="151"/>
        <v>1407</v>
      </c>
      <c r="AO146" s="7">
        <f t="shared" si="151"/>
        <v>1247</v>
      </c>
      <c r="AP146" s="7">
        <f t="shared" si="151"/>
        <v>2061</v>
      </c>
      <c r="AQ146" s="7">
        <f t="shared" si="151"/>
        <v>319</v>
      </c>
      <c r="AR146" s="7">
        <f t="shared" si="151"/>
        <v>1514</v>
      </c>
      <c r="AS146" s="7">
        <f t="shared" si="151"/>
        <v>314</v>
      </c>
      <c r="AT146" s="7">
        <f t="shared" si="151"/>
        <v>2284</v>
      </c>
      <c r="AU146" s="7">
        <f t="shared" si="151"/>
        <v>874</v>
      </c>
      <c r="AV146" s="7">
        <f t="shared" si="151"/>
        <v>410</v>
      </c>
      <c r="AW146" s="7">
        <f t="shared" si="151"/>
        <v>358</v>
      </c>
      <c r="AX146" s="7">
        <f t="shared" si="151"/>
        <v>931</v>
      </c>
      <c r="AY146" s="7">
        <f t="shared" si="151"/>
        <v>1093</v>
      </c>
      <c r="AZ146" s="7">
        <f t="shared" si="151"/>
        <v>549</v>
      </c>
      <c r="BA146" s="7">
        <f t="shared" si="151"/>
        <v>0</v>
      </c>
      <c r="BB146" s="7">
        <f t="shared" si="151"/>
        <v>1474</v>
      </c>
      <c r="BC146" s="7">
        <f t="shared" si="151"/>
        <v>907</v>
      </c>
      <c r="BD146" s="7">
        <f t="shared" si="151"/>
        <v>898</v>
      </c>
      <c r="BE146" s="7">
        <f t="shared" si="151"/>
        <v>638</v>
      </c>
      <c r="BF146" s="7">
        <f t="shared" si="151"/>
        <v>2012</v>
      </c>
      <c r="BG146" s="7">
        <f t="shared" si="151"/>
        <v>922</v>
      </c>
      <c r="BH146" s="7">
        <f t="shared" si="151"/>
        <v>490</v>
      </c>
      <c r="BI146" s="7">
        <f t="shared" si="151"/>
        <v>2089</v>
      </c>
      <c r="BJ146" s="7">
        <f t="shared" si="151"/>
        <v>1510</v>
      </c>
      <c r="BK146" s="7">
        <f t="shared" si="151"/>
        <v>1944</v>
      </c>
      <c r="BL146" s="7">
        <f t="shared" si="151"/>
        <v>846</v>
      </c>
    </row>
    <row r="147" ht="13.5" customHeight="1">
      <c r="A147" s="83">
        <v>44682.0</v>
      </c>
      <c r="B147" s="37" t="s">
        <v>75</v>
      </c>
      <c r="C147" s="38"/>
      <c r="D147" s="39" t="s">
        <v>31</v>
      </c>
      <c r="E147" s="40">
        <f t="shared" si="2"/>
        <v>1514</v>
      </c>
      <c r="F147" s="41">
        <v>0.0</v>
      </c>
      <c r="G147" s="41">
        <v>12.0</v>
      </c>
      <c r="H147" s="42">
        <f t="shared" si="3"/>
        <v>12</v>
      </c>
      <c r="I147" s="38"/>
      <c r="J147" s="43" t="s">
        <v>24</v>
      </c>
      <c r="K147" s="40">
        <f t="shared" si="4"/>
        <v>1944</v>
      </c>
      <c r="L147" s="44">
        <v>6.0</v>
      </c>
      <c r="M147" s="44">
        <v>20.0</v>
      </c>
      <c r="N147" s="42">
        <f t="shared" si="114"/>
        <v>38</v>
      </c>
      <c r="O147" s="38"/>
      <c r="P147" s="49" t="s">
        <v>72</v>
      </c>
      <c r="Q147" s="38"/>
      <c r="R147" s="45">
        <f>MIN(Rules!$E$2,(MAX(H147/N147,N147/H147)))</f>
        <v>2</v>
      </c>
      <c r="S147" s="45">
        <f>VLOOKUP(B147,Rules!A:B,2,FALSE)</f>
        <v>60</v>
      </c>
      <c r="T147" s="38"/>
      <c r="U147" s="46">
        <f>1/(10^(-(E147+(IF(P147="Y",Rules!$I$2,0))-K147)/Rules!$E$12)+1)</f>
        <v>0.2159463161</v>
      </c>
      <c r="V147" s="47">
        <f t="shared" si="6"/>
        <v>-26</v>
      </c>
      <c r="W147" s="47">
        <f t="shared" si="7"/>
        <v>26</v>
      </c>
      <c r="X147" s="47"/>
      <c r="Y147" s="47"/>
      <c r="Z147" s="48"/>
      <c r="AA147" s="7">
        <f t="shared" ref="AA147:BL147" si="152">IF($D147=AA$1,$E147+$V147,(IF($J147=AA$1,$K147+$W147,AA146)))</f>
        <v>1566</v>
      </c>
      <c r="AB147" s="7">
        <f t="shared" si="152"/>
        <v>744</v>
      </c>
      <c r="AC147" s="7">
        <f t="shared" si="152"/>
        <v>1347</v>
      </c>
      <c r="AD147" s="7">
        <f t="shared" si="152"/>
        <v>-14</v>
      </c>
      <c r="AE147" s="7">
        <f t="shared" si="152"/>
        <v>2013</v>
      </c>
      <c r="AF147" s="7">
        <f t="shared" si="152"/>
        <v>2021</v>
      </c>
      <c r="AG147" s="7">
        <f t="shared" si="152"/>
        <v>1237</v>
      </c>
      <c r="AH147" s="7">
        <f t="shared" si="152"/>
        <v>998</v>
      </c>
      <c r="AI147" s="7">
        <f t="shared" si="152"/>
        <v>1328</v>
      </c>
      <c r="AJ147" s="7">
        <f t="shared" si="152"/>
        <v>1865</v>
      </c>
      <c r="AK147" s="7">
        <f t="shared" si="152"/>
        <v>420</v>
      </c>
      <c r="AL147" s="7">
        <f t="shared" si="152"/>
        <v>717</v>
      </c>
      <c r="AM147" s="7">
        <f t="shared" si="152"/>
        <v>2101</v>
      </c>
      <c r="AN147" s="7">
        <f t="shared" si="152"/>
        <v>1407</v>
      </c>
      <c r="AO147" s="7">
        <f t="shared" si="152"/>
        <v>1247</v>
      </c>
      <c r="AP147" s="7">
        <f t="shared" si="152"/>
        <v>2061</v>
      </c>
      <c r="AQ147" s="7">
        <f t="shared" si="152"/>
        <v>319</v>
      </c>
      <c r="AR147" s="7">
        <f t="shared" si="152"/>
        <v>1488</v>
      </c>
      <c r="AS147" s="7">
        <f t="shared" si="152"/>
        <v>314</v>
      </c>
      <c r="AT147" s="7">
        <f t="shared" si="152"/>
        <v>2284</v>
      </c>
      <c r="AU147" s="7">
        <f t="shared" si="152"/>
        <v>874</v>
      </c>
      <c r="AV147" s="7">
        <f t="shared" si="152"/>
        <v>410</v>
      </c>
      <c r="AW147" s="7">
        <f t="shared" si="152"/>
        <v>358</v>
      </c>
      <c r="AX147" s="7">
        <f t="shared" si="152"/>
        <v>931</v>
      </c>
      <c r="AY147" s="7">
        <f t="shared" si="152"/>
        <v>1093</v>
      </c>
      <c r="AZ147" s="7">
        <f t="shared" si="152"/>
        <v>549</v>
      </c>
      <c r="BA147" s="7">
        <f t="shared" si="152"/>
        <v>0</v>
      </c>
      <c r="BB147" s="7">
        <f t="shared" si="152"/>
        <v>1474</v>
      </c>
      <c r="BC147" s="7">
        <f t="shared" si="152"/>
        <v>907</v>
      </c>
      <c r="BD147" s="7">
        <f t="shared" si="152"/>
        <v>898</v>
      </c>
      <c r="BE147" s="7">
        <f t="shared" si="152"/>
        <v>638</v>
      </c>
      <c r="BF147" s="7">
        <f t="shared" si="152"/>
        <v>2012</v>
      </c>
      <c r="BG147" s="7">
        <f t="shared" si="152"/>
        <v>922</v>
      </c>
      <c r="BH147" s="7">
        <f t="shared" si="152"/>
        <v>490</v>
      </c>
      <c r="BI147" s="7">
        <f t="shared" si="152"/>
        <v>2089</v>
      </c>
      <c r="BJ147" s="7">
        <f t="shared" si="152"/>
        <v>1510</v>
      </c>
      <c r="BK147" s="7">
        <f t="shared" si="152"/>
        <v>1970</v>
      </c>
      <c r="BL147" s="7">
        <f t="shared" si="152"/>
        <v>846</v>
      </c>
    </row>
    <row r="148" ht="13.5" customHeight="1">
      <c r="A148" s="83">
        <v>44682.0</v>
      </c>
      <c r="B148" s="37" t="s">
        <v>75</v>
      </c>
      <c r="C148" s="38"/>
      <c r="D148" s="39" t="s">
        <v>32</v>
      </c>
      <c r="E148" s="40">
        <f t="shared" si="2"/>
        <v>1510</v>
      </c>
      <c r="F148" s="41">
        <v>1.0</v>
      </c>
      <c r="G148" s="41">
        <v>16.0</v>
      </c>
      <c r="H148" s="42">
        <f t="shared" si="3"/>
        <v>19</v>
      </c>
      <c r="I148" s="38"/>
      <c r="J148" s="43" t="s">
        <v>26</v>
      </c>
      <c r="K148" s="40">
        <f t="shared" si="4"/>
        <v>1865</v>
      </c>
      <c r="L148" s="44">
        <v>0.0</v>
      </c>
      <c r="M148" s="44">
        <v>27.0</v>
      </c>
      <c r="N148" s="42">
        <f t="shared" si="114"/>
        <v>27</v>
      </c>
      <c r="O148" s="38"/>
      <c r="P148" s="49" t="s">
        <v>72</v>
      </c>
      <c r="Q148" s="38"/>
      <c r="R148" s="45">
        <f>MIN(Rules!$E$2,(MAX(H148/N148,N148/H148)))</f>
        <v>1.421052632</v>
      </c>
      <c r="S148" s="45">
        <f>VLOOKUP(B148,Rules!A:B,2,FALSE)</f>
        <v>60</v>
      </c>
      <c r="T148" s="38"/>
      <c r="U148" s="46">
        <f>1/(10^(-(E148+(IF(P148="Y",Rules!$I$2,0))-K148)/Rules!$E$12)+1)</f>
        <v>0.2800809941</v>
      </c>
      <c r="V148" s="47">
        <f t="shared" si="6"/>
        <v>-24</v>
      </c>
      <c r="W148" s="47">
        <f t="shared" si="7"/>
        <v>24</v>
      </c>
      <c r="X148" s="47"/>
      <c r="Y148" s="47"/>
      <c r="Z148" s="48"/>
      <c r="AA148" s="7">
        <f t="shared" ref="AA148:BL148" si="153">IF($D148=AA$1,$E148+$V148,(IF($J148=AA$1,$K148+$W148,AA147)))</f>
        <v>1566</v>
      </c>
      <c r="AB148" s="7">
        <f t="shared" si="153"/>
        <v>744</v>
      </c>
      <c r="AC148" s="7">
        <f t="shared" si="153"/>
        <v>1347</v>
      </c>
      <c r="AD148" s="7">
        <f t="shared" si="153"/>
        <v>-14</v>
      </c>
      <c r="AE148" s="7">
        <f t="shared" si="153"/>
        <v>2013</v>
      </c>
      <c r="AF148" s="7">
        <f t="shared" si="153"/>
        <v>2021</v>
      </c>
      <c r="AG148" s="7">
        <f t="shared" si="153"/>
        <v>1237</v>
      </c>
      <c r="AH148" s="7">
        <f t="shared" si="153"/>
        <v>998</v>
      </c>
      <c r="AI148" s="7">
        <f t="shared" si="153"/>
        <v>1328</v>
      </c>
      <c r="AJ148" s="7">
        <f t="shared" si="153"/>
        <v>1889</v>
      </c>
      <c r="AK148" s="7">
        <f t="shared" si="153"/>
        <v>420</v>
      </c>
      <c r="AL148" s="7">
        <f t="shared" si="153"/>
        <v>717</v>
      </c>
      <c r="AM148" s="7">
        <f t="shared" si="153"/>
        <v>2101</v>
      </c>
      <c r="AN148" s="7">
        <f t="shared" si="153"/>
        <v>1407</v>
      </c>
      <c r="AO148" s="7">
        <f t="shared" si="153"/>
        <v>1247</v>
      </c>
      <c r="AP148" s="7">
        <f t="shared" si="153"/>
        <v>2061</v>
      </c>
      <c r="AQ148" s="7">
        <f t="shared" si="153"/>
        <v>319</v>
      </c>
      <c r="AR148" s="7">
        <f t="shared" si="153"/>
        <v>1488</v>
      </c>
      <c r="AS148" s="7">
        <f t="shared" si="153"/>
        <v>314</v>
      </c>
      <c r="AT148" s="7">
        <f t="shared" si="153"/>
        <v>2284</v>
      </c>
      <c r="AU148" s="7">
        <f t="shared" si="153"/>
        <v>874</v>
      </c>
      <c r="AV148" s="7">
        <f t="shared" si="153"/>
        <v>410</v>
      </c>
      <c r="AW148" s="7">
        <f t="shared" si="153"/>
        <v>358</v>
      </c>
      <c r="AX148" s="7">
        <f t="shared" si="153"/>
        <v>931</v>
      </c>
      <c r="AY148" s="7">
        <f t="shared" si="153"/>
        <v>1093</v>
      </c>
      <c r="AZ148" s="7">
        <f t="shared" si="153"/>
        <v>549</v>
      </c>
      <c r="BA148" s="7">
        <f t="shared" si="153"/>
        <v>0</v>
      </c>
      <c r="BB148" s="7">
        <f t="shared" si="153"/>
        <v>1474</v>
      </c>
      <c r="BC148" s="7">
        <f t="shared" si="153"/>
        <v>907</v>
      </c>
      <c r="BD148" s="7">
        <f t="shared" si="153"/>
        <v>898</v>
      </c>
      <c r="BE148" s="7">
        <f t="shared" si="153"/>
        <v>638</v>
      </c>
      <c r="BF148" s="7">
        <f t="shared" si="153"/>
        <v>2012</v>
      </c>
      <c r="BG148" s="7">
        <f t="shared" si="153"/>
        <v>922</v>
      </c>
      <c r="BH148" s="7">
        <f t="shared" si="153"/>
        <v>490</v>
      </c>
      <c r="BI148" s="7">
        <f t="shared" si="153"/>
        <v>2089</v>
      </c>
      <c r="BJ148" s="7">
        <f t="shared" si="153"/>
        <v>1486</v>
      </c>
      <c r="BK148" s="7">
        <f t="shared" si="153"/>
        <v>1970</v>
      </c>
      <c r="BL148" s="7">
        <f t="shared" si="153"/>
        <v>846</v>
      </c>
    </row>
    <row r="149" ht="13.5" customHeight="1">
      <c r="A149" s="83">
        <v>44682.0</v>
      </c>
      <c r="B149" s="37" t="s">
        <v>75</v>
      </c>
      <c r="C149" s="38"/>
      <c r="D149" s="39" t="s">
        <v>21</v>
      </c>
      <c r="E149" s="40">
        <f t="shared" si="2"/>
        <v>2013</v>
      </c>
      <c r="F149" s="41">
        <v>2.0</v>
      </c>
      <c r="G149" s="41">
        <v>22.0</v>
      </c>
      <c r="H149" s="42">
        <f t="shared" si="3"/>
        <v>28</v>
      </c>
      <c r="I149" s="38"/>
      <c r="J149" s="43" t="s">
        <v>19</v>
      </c>
      <c r="K149" s="40">
        <f t="shared" si="4"/>
        <v>2021</v>
      </c>
      <c r="L149" s="44">
        <v>0.0</v>
      </c>
      <c r="M149" s="44">
        <v>28.0</v>
      </c>
      <c r="N149" s="42">
        <f t="shared" si="114"/>
        <v>28</v>
      </c>
      <c r="O149" s="38"/>
      <c r="P149" s="49" t="s">
        <v>73</v>
      </c>
      <c r="Q149" s="38"/>
      <c r="R149" s="45">
        <f>MIN(Rules!$E$2,(MAX(H149/N149,N149/H149)))</f>
        <v>1</v>
      </c>
      <c r="S149" s="45">
        <f>VLOOKUP(B149,Rules!A:B,2,FALSE)</f>
        <v>60</v>
      </c>
      <c r="T149" s="38"/>
      <c r="U149" s="46">
        <f>1/(10^(-(E149+(IF(P149="Y",Rules!$I$2,0))-K149)/Rules!$E$12)+1)</f>
        <v>0.4907907012</v>
      </c>
      <c r="V149" s="47">
        <f t="shared" si="6"/>
        <v>1</v>
      </c>
      <c r="W149" s="47">
        <f t="shared" si="7"/>
        <v>-1</v>
      </c>
      <c r="X149" s="47"/>
      <c r="Y149" s="47"/>
      <c r="Z149" s="48"/>
      <c r="AA149" s="7">
        <f t="shared" ref="AA149:BL149" si="154">IF($D149=AA$1,$E149+$V149,(IF($J149=AA$1,$K149+$W149,AA148)))</f>
        <v>1566</v>
      </c>
      <c r="AB149" s="7">
        <f t="shared" si="154"/>
        <v>744</v>
      </c>
      <c r="AC149" s="7">
        <f t="shared" si="154"/>
        <v>1347</v>
      </c>
      <c r="AD149" s="7">
        <f t="shared" si="154"/>
        <v>-14</v>
      </c>
      <c r="AE149" s="7">
        <f t="shared" si="154"/>
        <v>2014</v>
      </c>
      <c r="AF149" s="7">
        <f t="shared" si="154"/>
        <v>2020</v>
      </c>
      <c r="AG149" s="7">
        <f t="shared" si="154"/>
        <v>1237</v>
      </c>
      <c r="AH149" s="7">
        <f t="shared" si="154"/>
        <v>998</v>
      </c>
      <c r="AI149" s="7">
        <f t="shared" si="154"/>
        <v>1328</v>
      </c>
      <c r="AJ149" s="7">
        <f t="shared" si="154"/>
        <v>1889</v>
      </c>
      <c r="AK149" s="7">
        <f t="shared" si="154"/>
        <v>420</v>
      </c>
      <c r="AL149" s="7">
        <f t="shared" si="154"/>
        <v>717</v>
      </c>
      <c r="AM149" s="7">
        <f t="shared" si="154"/>
        <v>2101</v>
      </c>
      <c r="AN149" s="7">
        <f t="shared" si="154"/>
        <v>1407</v>
      </c>
      <c r="AO149" s="7">
        <f t="shared" si="154"/>
        <v>1247</v>
      </c>
      <c r="AP149" s="7">
        <f t="shared" si="154"/>
        <v>2061</v>
      </c>
      <c r="AQ149" s="7">
        <f t="shared" si="154"/>
        <v>319</v>
      </c>
      <c r="AR149" s="7">
        <f t="shared" si="154"/>
        <v>1488</v>
      </c>
      <c r="AS149" s="7">
        <f t="shared" si="154"/>
        <v>314</v>
      </c>
      <c r="AT149" s="7">
        <f t="shared" si="154"/>
        <v>2284</v>
      </c>
      <c r="AU149" s="7">
        <f t="shared" si="154"/>
        <v>874</v>
      </c>
      <c r="AV149" s="7">
        <f t="shared" si="154"/>
        <v>410</v>
      </c>
      <c r="AW149" s="7">
        <f t="shared" si="154"/>
        <v>358</v>
      </c>
      <c r="AX149" s="7">
        <f t="shared" si="154"/>
        <v>931</v>
      </c>
      <c r="AY149" s="7">
        <f t="shared" si="154"/>
        <v>1093</v>
      </c>
      <c r="AZ149" s="7">
        <f t="shared" si="154"/>
        <v>549</v>
      </c>
      <c r="BA149" s="7">
        <f t="shared" si="154"/>
        <v>0</v>
      </c>
      <c r="BB149" s="7">
        <f t="shared" si="154"/>
        <v>1474</v>
      </c>
      <c r="BC149" s="7">
        <f t="shared" si="154"/>
        <v>907</v>
      </c>
      <c r="BD149" s="7">
        <f t="shared" si="154"/>
        <v>898</v>
      </c>
      <c r="BE149" s="7">
        <f t="shared" si="154"/>
        <v>638</v>
      </c>
      <c r="BF149" s="7">
        <f t="shared" si="154"/>
        <v>2012</v>
      </c>
      <c r="BG149" s="7">
        <f t="shared" si="154"/>
        <v>922</v>
      </c>
      <c r="BH149" s="7">
        <f t="shared" si="154"/>
        <v>490</v>
      </c>
      <c r="BI149" s="7">
        <f t="shared" si="154"/>
        <v>2089</v>
      </c>
      <c r="BJ149" s="7">
        <f t="shared" si="154"/>
        <v>1486</v>
      </c>
      <c r="BK149" s="7">
        <f t="shared" si="154"/>
        <v>1970</v>
      </c>
      <c r="BL149" s="7">
        <f t="shared" si="154"/>
        <v>846</v>
      </c>
    </row>
    <row r="150" ht="13.5" customHeight="1">
      <c r="A150" s="83">
        <v>44682.0</v>
      </c>
      <c r="B150" s="37" t="s">
        <v>74</v>
      </c>
      <c r="C150" s="38"/>
      <c r="D150" s="39" t="s">
        <v>33</v>
      </c>
      <c r="E150" s="40">
        <f t="shared" si="2"/>
        <v>1328</v>
      </c>
      <c r="F150" s="41">
        <v>2.0</v>
      </c>
      <c r="G150" s="41">
        <v>18.0</v>
      </c>
      <c r="H150" s="42">
        <f t="shared" si="3"/>
        <v>24</v>
      </c>
      <c r="I150" s="38"/>
      <c r="J150" s="43" t="s">
        <v>27</v>
      </c>
      <c r="K150" s="40">
        <f t="shared" si="4"/>
        <v>1474</v>
      </c>
      <c r="L150" s="44">
        <v>1.0</v>
      </c>
      <c r="M150" s="44">
        <v>26.0</v>
      </c>
      <c r="N150" s="42">
        <f t="shared" si="114"/>
        <v>29</v>
      </c>
      <c r="O150" s="38"/>
      <c r="P150" s="49" t="s">
        <v>72</v>
      </c>
      <c r="Q150" s="38"/>
      <c r="R150" s="45">
        <f>MIN(Rules!$E$2,(MAX(H150/N150,N150/H150)))</f>
        <v>1.208333333</v>
      </c>
      <c r="S150" s="45">
        <f>VLOOKUP(B150,Rules!A:B,2,FALSE)</f>
        <v>50</v>
      </c>
      <c r="T150" s="38"/>
      <c r="U150" s="46">
        <f>1/(10^(-(E150+(IF(P150="Y",Rules!$I$2,0))-K150)/Rules!$E$12)+1)</f>
        <v>0.50460504</v>
      </c>
      <c r="V150" s="47">
        <f t="shared" si="6"/>
        <v>-30</v>
      </c>
      <c r="W150" s="47">
        <f t="shared" si="7"/>
        <v>30</v>
      </c>
      <c r="X150" s="47"/>
      <c r="Y150" s="47"/>
      <c r="Z150" s="48"/>
      <c r="AA150" s="7">
        <f t="shared" ref="AA150:BL150" si="155">IF($D150=AA$1,$E150+$V150,(IF($J150=AA$1,$K150+$W150,AA149)))</f>
        <v>1566</v>
      </c>
      <c r="AB150" s="7">
        <f t="shared" si="155"/>
        <v>744</v>
      </c>
      <c r="AC150" s="7">
        <f t="shared" si="155"/>
        <v>1347</v>
      </c>
      <c r="AD150" s="7">
        <f t="shared" si="155"/>
        <v>-14</v>
      </c>
      <c r="AE150" s="7">
        <f t="shared" si="155"/>
        <v>2014</v>
      </c>
      <c r="AF150" s="7">
        <f t="shared" si="155"/>
        <v>2020</v>
      </c>
      <c r="AG150" s="7">
        <f t="shared" si="155"/>
        <v>1237</v>
      </c>
      <c r="AH150" s="7">
        <f t="shared" si="155"/>
        <v>998</v>
      </c>
      <c r="AI150" s="7">
        <f t="shared" si="155"/>
        <v>1298</v>
      </c>
      <c r="AJ150" s="7">
        <f t="shared" si="155"/>
        <v>1889</v>
      </c>
      <c r="AK150" s="7">
        <f t="shared" si="155"/>
        <v>420</v>
      </c>
      <c r="AL150" s="7">
        <f t="shared" si="155"/>
        <v>717</v>
      </c>
      <c r="AM150" s="7">
        <f t="shared" si="155"/>
        <v>2101</v>
      </c>
      <c r="AN150" s="7">
        <f t="shared" si="155"/>
        <v>1407</v>
      </c>
      <c r="AO150" s="7">
        <f t="shared" si="155"/>
        <v>1247</v>
      </c>
      <c r="AP150" s="7">
        <f t="shared" si="155"/>
        <v>2061</v>
      </c>
      <c r="AQ150" s="7">
        <f t="shared" si="155"/>
        <v>319</v>
      </c>
      <c r="AR150" s="7">
        <f t="shared" si="155"/>
        <v>1488</v>
      </c>
      <c r="AS150" s="7">
        <f t="shared" si="155"/>
        <v>314</v>
      </c>
      <c r="AT150" s="7">
        <f t="shared" si="155"/>
        <v>2284</v>
      </c>
      <c r="AU150" s="7">
        <f t="shared" si="155"/>
        <v>874</v>
      </c>
      <c r="AV150" s="7">
        <f t="shared" si="155"/>
        <v>410</v>
      </c>
      <c r="AW150" s="7">
        <f t="shared" si="155"/>
        <v>358</v>
      </c>
      <c r="AX150" s="7">
        <f t="shared" si="155"/>
        <v>931</v>
      </c>
      <c r="AY150" s="7">
        <f t="shared" si="155"/>
        <v>1093</v>
      </c>
      <c r="AZ150" s="7">
        <f t="shared" si="155"/>
        <v>549</v>
      </c>
      <c r="BA150" s="7">
        <f t="shared" si="155"/>
        <v>0</v>
      </c>
      <c r="BB150" s="7">
        <f t="shared" si="155"/>
        <v>1504</v>
      </c>
      <c r="BC150" s="7">
        <f t="shared" si="155"/>
        <v>907</v>
      </c>
      <c r="BD150" s="7">
        <f t="shared" si="155"/>
        <v>898</v>
      </c>
      <c r="BE150" s="7">
        <f t="shared" si="155"/>
        <v>638</v>
      </c>
      <c r="BF150" s="7">
        <f t="shared" si="155"/>
        <v>2012</v>
      </c>
      <c r="BG150" s="7">
        <f t="shared" si="155"/>
        <v>922</v>
      </c>
      <c r="BH150" s="7">
        <f t="shared" si="155"/>
        <v>490</v>
      </c>
      <c r="BI150" s="7">
        <f t="shared" si="155"/>
        <v>2089</v>
      </c>
      <c r="BJ150" s="7">
        <f t="shared" si="155"/>
        <v>1486</v>
      </c>
      <c r="BK150" s="7">
        <f t="shared" si="155"/>
        <v>1970</v>
      </c>
      <c r="BL150" s="7">
        <f t="shared" si="155"/>
        <v>846</v>
      </c>
    </row>
    <row r="151" ht="13.5" customHeight="1">
      <c r="A151" s="83">
        <v>44688.0</v>
      </c>
      <c r="B151" s="37" t="s">
        <v>74</v>
      </c>
      <c r="C151" s="38"/>
      <c r="D151" s="39" t="s">
        <v>40</v>
      </c>
      <c r="E151" s="40">
        <f t="shared" si="2"/>
        <v>846</v>
      </c>
      <c r="F151" s="41">
        <v>3.0</v>
      </c>
      <c r="G151" s="41">
        <v>10.0</v>
      </c>
      <c r="H151" s="42">
        <f t="shared" si="3"/>
        <v>19</v>
      </c>
      <c r="I151" s="38"/>
      <c r="J151" s="43" t="s">
        <v>29</v>
      </c>
      <c r="K151" s="40">
        <f t="shared" si="4"/>
        <v>1247</v>
      </c>
      <c r="L151" s="44">
        <v>5.0</v>
      </c>
      <c r="M151" s="44">
        <v>25.0</v>
      </c>
      <c r="N151" s="42">
        <f t="shared" si="114"/>
        <v>40</v>
      </c>
      <c r="O151" s="38"/>
      <c r="P151" s="49" t="s">
        <v>72</v>
      </c>
      <c r="Q151" s="38"/>
      <c r="R151" s="45">
        <f>MIN(Rules!$E$2,(MAX(H151/N151,N151/H151)))</f>
        <v>2</v>
      </c>
      <c r="S151" s="45">
        <f>VLOOKUP(B151,Rules!A:B,2,FALSE)</f>
        <v>50</v>
      </c>
      <c r="T151" s="38"/>
      <c r="U151" s="46">
        <f>1/(10^(-(E151+(IF(P151="Y",Rules!$I$2,0))-K151)/Rules!$E$12)+1)</f>
        <v>0.2394134903</v>
      </c>
      <c r="V151" s="47">
        <f t="shared" si="6"/>
        <v>-24</v>
      </c>
      <c r="W151" s="47">
        <f t="shared" si="7"/>
        <v>24</v>
      </c>
      <c r="X151" s="47"/>
      <c r="Y151" s="47"/>
      <c r="Z151" s="48"/>
      <c r="AA151" s="7">
        <f t="shared" ref="AA151:BL151" si="156">IF($D151=AA$1,$E151+$V151,(IF($J151=AA$1,$K151+$W151,AA150)))</f>
        <v>1566</v>
      </c>
      <c r="AB151" s="7">
        <f t="shared" si="156"/>
        <v>744</v>
      </c>
      <c r="AC151" s="7">
        <f t="shared" si="156"/>
        <v>1347</v>
      </c>
      <c r="AD151" s="7">
        <f t="shared" si="156"/>
        <v>-14</v>
      </c>
      <c r="AE151" s="7">
        <f t="shared" si="156"/>
        <v>2014</v>
      </c>
      <c r="AF151" s="7">
        <f t="shared" si="156"/>
        <v>2020</v>
      </c>
      <c r="AG151" s="7">
        <f t="shared" si="156"/>
        <v>1237</v>
      </c>
      <c r="AH151" s="7">
        <f t="shared" si="156"/>
        <v>998</v>
      </c>
      <c r="AI151" s="7">
        <f t="shared" si="156"/>
        <v>1298</v>
      </c>
      <c r="AJ151" s="7">
        <f t="shared" si="156"/>
        <v>1889</v>
      </c>
      <c r="AK151" s="7">
        <f t="shared" si="156"/>
        <v>420</v>
      </c>
      <c r="AL151" s="7">
        <f t="shared" si="156"/>
        <v>717</v>
      </c>
      <c r="AM151" s="7">
        <f t="shared" si="156"/>
        <v>2101</v>
      </c>
      <c r="AN151" s="7">
        <f t="shared" si="156"/>
        <v>1407</v>
      </c>
      <c r="AO151" s="7">
        <f t="shared" si="156"/>
        <v>1271</v>
      </c>
      <c r="AP151" s="7">
        <f t="shared" si="156"/>
        <v>2061</v>
      </c>
      <c r="AQ151" s="7">
        <f t="shared" si="156"/>
        <v>319</v>
      </c>
      <c r="AR151" s="7">
        <f t="shared" si="156"/>
        <v>1488</v>
      </c>
      <c r="AS151" s="7">
        <f t="shared" si="156"/>
        <v>314</v>
      </c>
      <c r="AT151" s="7">
        <f t="shared" si="156"/>
        <v>2284</v>
      </c>
      <c r="AU151" s="7">
        <f t="shared" si="156"/>
        <v>874</v>
      </c>
      <c r="AV151" s="7">
        <f t="shared" si="156"/>
        <v>410</v>
      </c>
      <c r="AW151" s="7">
        <f t="shared" si="156"/>
        <v>358</v>
      </c>
      <c r="AX151" s="7">
        <f t="shared" si="156"/>
        <v>931</v>
      </c>
      <c r="AY151" s="7">
        <f t="shared" si="156"/>
        <v>1093</v>
      </c>
      <c r="AZ151" s="7">
        <f t="shared" si="156"/>
        <v>549</v>
      </c>
      <c r="BA151" s="7">
        <f t="shared" si="156"/>
        <v>0</v>
      </c>
      <c r="BB151" s="7">
        <f t="shared" si="156"/>
        <v>1504</v>
      </c>
      <c r="BC151" s="7">
        <f t="shared" si="156"/>
        <v>907</v>
      </c>
      <c r="BD151" s="7">
        <f t="shared" si="156"/>
        <v>898</v>
      </c>
      <c r="BE151" s="7">
        <f t="shared" si="156"/>
        <v>638</v>
      </c>
      <c r="BF151" s="7">
        <f t="shared" si="156"/>
        <v>2012</v>
      </c>
      <c r="BG151" s="7">
        <f t="shared" si="156"/>
        <v>922</v>
      </c>
      <c r="BH151" s="7">
        <f t="shared" si="156"/>
        <v>490</v>
      </c>
      <c r="BI151" s="7">
        <f t="shared" si="156"/>
        <v>2089</v>
      </c>
      <c r="BJ151" s="7">
        <f t="shared" si="156"/>
        <v>1486</v>
      </c>
      <c r="BK151" s="7">
        <f t="shared" si="156"/>
        <v>1970</v>
      </c>
      <c r="BL151" s="7">
        <f t="shared" si="156"/>
        <v>822</v>
      </c>
    </row>
    <row r="152" ht="13.5" customHeight="1">
      <c r="A152" s="83">
        <v>44688.0</v>
      </c>
      <c r="B152" s="37" t="s">
        <v>74</v>
      </c>
      <c r="C152" s="38"/>
      <c r="D152" s="39" t="s">
        <v>39</v>
      </c>
      <c r="E152" s="40">
        <f t="shared" si="2"/>
        <v>931</v>
      </c>
      <c r="F152" s="41">
        <v>2.0</v>
      </c>
      <c r="G152" s="41">
        <v>23.0</v>
      </c>
      <c r="H152" s="42">
        <f t="shared" si="3"/>
        <v>29</v>
      </c>
      <c r="I152" s="38"/>
      <c r="J152" s="43" t="s">
        <v>44</v>
      </c>
      <c r="K152" s="40">
        <f t="shared" si="4"/>
        <v>898</v>
      </c>
      <c r="L152" s="44">
        <v>1.0</v>
      </c>
      <c r="M152" s="44">
        <v>20.0</v>
      </c>
      <c r="N152" s="42">
        <f t="shared" si="114"/>
        <v>23</v>
      </c>
      <c r="O152" s="38"/>
      <c r="P152" s="49" t="s">
        <v>72</v>
      </c>
      <c r="Q152" s="38"/>
      <c r="R152" s="45">
        <f>MIN(Rules!$E$2,(MAX(H152/N152,N152/H152)))</f>
        <v>1.260869565</v>
      </c>
      <c r="S152" s="45">
        <f>VLOOKUP(B152,Rules!A:B,2,FALSE)</f>
        <v>50</v>
      </c>
      <c r="T152" s="38"/>
      <c r="U152" s="46">
        <f>1/(10^(-(E152+(IF(P152="Y",Rules!$I$2,0))-K152)/Rules!$E$12)+1)</f>
        <v>0.6990432703</v>
      </c>
      <c r="V152" s="47">
        <f t="shared" si="6"/>
        <v>19</v>
      </c>
      <c r="W152" s="47">
        <f t="shared" si="7"/>
        <v>-19</v>
      </c>
      <c r="X152" s="47"/>
      <c r="Y152" s="47"/>
      <c r="Z152" s="48"/>
      <c r="AA152" s="7">
        <f t="shared" ref="AA152:BL152" si="157">IF($D152=AA$1,$E152+$V152,(IF($J152=AA$1,$K152+$W152,AA151)))</f>
        <v>1566</v>
      </c>
      <c r="AB152" s="7">
        <f t="shared" si="157"/>
        <v>744</v>
      </c>
      <c r="AC152" s="7">
        <f t="shared" si="157"/>
        <v>1347</v>
      </c>
      <c r="AD152" s="7">
        <f t="shared" si="157"/>
        <v>-14</v>
      </c>
      <c r="AE152" s="7">
        <f t="shared" si="157"/>
        <v>2014</v>
      </c>
      <c r="AF152" s="7">
        <f t="shared" si="157"/>
        <v>2020</v>
      </c>
      <c r="AG152" s="7">
        <f t="shared" si="157"/>
        <v>1237</v>
      </c>
      <c r="AH152" s="7">
        <f t="shared" si="157"/>
        <v>998</v>
      </c>
      <c r="AI152" s="7">
        <f t="shared" si="157"/>
        <v>1298</v>
      </c>
      <c r="AJ152" s="7">
        <f t="shared" si="157"/>
        <v>1889</v>
      </c>
      <c r="AK152" s="7">
        <f t="shared" si="157"/>
        <v>420</v>
      </c>
      <c r="AL152" s="7">
        <f t="shared" si="157"/>
        <v>717</v>
      </c>
      <c r="AM152" s="7">
        <f t="shared" si="157"/>
        <v>2101</v>
      </c>
      <c r="AN152" s="7">
        <f t="shared" si="157"/>
        <v>1407</v>
      </c>
      <c r="AO152" s="7">
        <f t="shared" si="157"/>
        <v>1271</v>
      </c>
      <c r="AP152" s="7">
        <f t="shared" si="157"/>
        <v>2061</v>
      </c>
      <c r="AQ152" s="7">
        <f t="shared" si="157"/>
        <v>319</v>
      </c>
      <c r="AR152" s="7">
        <f t="shared" si="157"/>
        <v>1488</v>
      </c>
      <c r="AS152" s="7">
        <f t="shared" si="157"/>
        <v>314</v>
      </c>
      <c r="AT152" s="7">
        <f t="shared" si="157"/>
        <v>2284</v>
      </c>
      <c r="AU152" s="7">
        <f t="shared" si="157"/>
        <v>874</v>
      </c>
      <c r="AV152" s="7">
        <f t="shared" si="157"/>
        <v>410</v>
      </c>
      <c r="AW152" s="7">
        <f t="shared" si="157"/>
        <v>358</v>
      </c>
      <c r="AX152" s="7">
        <f t="shared" si="157"/>
        <v>950</v>
      </c>
      <c r="AY152" s="7">
        <f t="shared" si="157"/>
        <v>1093</v>
      </c>
      <c r="AZ152" s="7">
        <f t="shared" si="157"/>
        <v>549</v>
      </c>
      <c r="BA152" s="7">
        <f t="shared" si="157"/>
        <v>0</v>
      </c>
      <c r="BB152" s="7">
        <f t="shared" si="157"/>
        <v>1504</v>
      </c>
      <c r="BC152" s="7">
        <f t="shared" si="157"/>
        <v>907</v>
      </c>
      <c r="BD152" s="7">
        <f t="shared" si="157"/>
        <v>879</v>
      </c>
      <c r="BE152" s="7">
        <f t="shared" si="157"/>
        <v>638</v>
      </c>
      <c r="BF152" s="7">
        <f t="shared" si="157"/>
        <v>2012</v>
      </c>
      <c r="BG152" s="7">
        <f t="shared" si="157"/>
        <v>922</v>
      </c>
      <c r="BH152" s="7">
        <f t="shared" si="157"/>
        <v>490</v>
      </c>
      <c r="BI152" s="7">
        <f t="shared" si="157"/>
        <v>2089</v>
      </c>
      <c r="BJ152" s="7">
        <f t="shared" si="157"/>
        <v>1486</v>
      </c>
      <c r="BK152" s="7">
        <f t="shared" si="157"/>
        <v>1970</v>
      </c>
      <c r="BL152" s="7">
        <f t="shared" si="157"/>
        <v>822</v>
      </c>
    </row>
    <row r="153" ht="13.5" customHeight="1">
      <c r="A153" s="83">
        <v>44688.0</v>
      </c>
      <c r="B153" s="37" t="s">
        <v>74</v>
      </c>
      <c r="C153" s="38"/>
      <c r="D153" s="39" t="s">
        <v>41</v>
      </c>
      <c r="E153" s="40">
        <f t="shared" si="2"/>
        <v>907</v>
      </c>
      <c r="F153" s="41">
        <v>3.0</v>
      </c>
      <c r="G153" s="41">
        <v>24.0</v>
      </c>
      <c r="H153" s="42">
        <f t="shared" si="3"/>
        <v>33</v>
      </c>
      <c r="I153" s="38"/>
      <c r="J153" s="43" t="s">
        <v>42</v>
      </c>
      <c r="K153" s="40">
        <f t="shared" si="4"/>
        <v>922</v>
      </c>
      <c r="L153" s="44">
        <v>0.0</v>
      </c>
      <c r="M153" s="44">
        <v>21.0</v>
      </c>
      <c r="N153" s="42">
        <f t="shared" si="114"/>
        <v>21</v>
      </c>
      <c r="O153" s="38"/>
      <c r="P153" s="49" t="s">
        <v>72</v>
      </c>
      <c r="Q153" s="38"/>
      <c r="R153" s="45">
        <f>MIN(Rules!$E$2,(MAX(H153/N153,N153/H153)))</f>
        <v>1.571428571</v>
      </c>
      <c r="S153" s="45">
        <f>VLOOKUP(B153,Rules!A:B,2,FALSE)</f>
        <v>50</v>
      </c>
      <c r="T153" s="38"/>
      <c r="U153" s="46">
        <f>1/(10^(-(E153+(IF(P153="Y",Rules!$I$2,0))-K153)/Rules!$E$12)+1)</f>
        <v>0.6506046279</v>
      </c>
      <c r="V153" s="47">
        <f t="shared" si="6"/>
        <v>27</v>
      </c>
      <c r="W153" s="47">
        <f t="shared" si="7"/>
        <v>-27</v>
      </c>
      <c r="X153" s="47"/>
      <c r="Y153" s="47"/>
      <c r="Z153" s="48"/>
      <c r="AA153" s="7">
        <f t="shared" ref="AA153:BL153" si="158">IF($D153=AA$1,$E153+$V153,(IF($J153=AA$1,$K153+$W153,AA152)))</f>
        <v>1566</v>
      </c>
      <c r="AB153" s="7">
        <f t="shared" si="158"/>
        <v>744</v>
      </c>
      <c r="AC153" s="7">
        <f t="shared" si="158"/>
        <v>1347</v>
      </c>
      <c r="AD153" s="7">
        <f t="shared" si="158"/>
        <v>-14</v>
      </c>
      <c r="AE153" s="7">
        <f t="shared" si="158"/>
        <v>2014</v>
      </c>
      <c r="AF153" s="7">
        <f t="shared" si="158"/>
        <v>2020</v>
      </c>
      <c r="AG153" s="7">
        <f t="shared" si="158"/>
        <v>1237</v>
      </c>
      <c r="AH153" s="7">
        <f t="shared" si="158"/>
        <v>998</v>
      </c>
      <c r="AI153" s="7">
        <f t="shared" si="158"/>
        <v>1298</v>
      </c>
      <c r="AJ153" s="7">
        <f t="shared" si="158"/>
        <v>1889</v>
      </c>
      <c r="AK153" s="7">
        <f t="shared" si="158"/>
        <v>420</v>
      </c>
      <c r="AL153" s="7">
        <f t="shared" si="158"/>
        <v>717</v>
      </c>
      <c r="AM153" s="7">
        <f t="shared" si="158"/>
        <v>2101</v>
      </c>
      <c r="AN153" s="7">
        <f t="shared" si="158"/>
        <v>1407</v>
      </c>
      <c r="AO153" s="7">
        <f t="shared" si="158"/>
        <v>1271</v>
      </c>
      <c r="AP153" s="7">
        <f t="shared" si="158"/>
        <v>2061</v>
      </c>
      <c r="AQ153" s="7">
        <f t="shared" si="158"/>
        <v>319</v>
      </c>
      <c r="AR153" s="7">
        <f t="shared" si="158"/>
        <v>1488</v>
      </c>
      <c r="AS153" s="7">
        <f t="shared" si="158"/>
        <v>314</v>
      </c>
      <c r="AT153" s="7">
        <f t="shared" si="158"/>
        <v>2284</v>
      </c>
      <c r="AU153" s="7">
        <f t="shared" si="158"/>
        <v>874</v>
      </c>
      <c r="AV153" s="7">
        <f t="shared" si="158"/>
        <v>410</v>
      </c>
      <c r="AW153" s="7">
        <f t="shared" si="158"/>
        <v>358</v>
      </c>
      <c r="AX153" s="7">
        <f t="shared" si="158"/>
        <v>950</v>
      </c>
      <c r="AY153" s="7">
        <f t="shared" si="158"/>
        <v>1093</v>
      </c>
      <c r="AZ153" s="7">
        <f t="shared" si="158"/>
        <v>549</v>
      </c>
      <c r="BA153" s="7">
        <f t="shared" si="158"/>
        <v>0</v>
      </c>
      <c r="BB153" s="7">
        <f t="shared" si="158"/>
        <v>1504</v>
      </c>
      <c r="BC153" s="7">
        <f t="shared" si="158"/>
        <v>934</v>
      </c>
      <c r="BD153" s="7">
        <f t="shared" si="158"/>
        <v>879</v>
      </c>
      <c r="BE153" s="7">
        <f t="shared" si="158"/>
        <v>638</v>
      </c>
      <c r="BF153" s="7">
        <f t="shared" si="158"/>
        <v>2012</v>
      </c>
      <c r="BG153" s="7">
        <f t="shared" si="158"/>
        <v>895</v>
      </c>
      <c r="BH153" s="7">
        <f t="shared" si="158"/>
        <v>490</v>
      </c>
      <c r="BI153" s="7">
        <f t="shared" si="158"/>
        <v>2089</v>
      </c>
      <c r="BJ153" s="7">
        <f t="shared" si="158"/>
        <v>1486</v>
      </c>
      <c r="BK153" s="7">
        <f t="shared" si="158"/>
        <v>1970</v>
      </c>
      <c r="BL153" s="7">
        <f t="shared" si="158"/>
        <v>822</v>
      </c>
    </row>
    <row r="154" ht="13.5" customHeight="1">
      <c r="A154" s="83">
        <v>44688.0</v>
      </c>
      <c r="B154" s="37" t="s">
        <v>74</v>
      </c>
      <c r="C154" s="38"/>
      <c r="D154" s="39" t="s">
        <v>53</v>
      </c>
      <c r="E154" s="40">
        <f t="shared" si="2"/>
        <v>490</v>
      </c>
      <c r="F154" s="41">
        <v>0.0</v>
      </c>
      <c r="G154" s="41">
        <v>10.0</v>
      </c>
      <c r="H154" s="42">
        <f t="shared" si="3"/>
        <v>10</v>
      </c>
      <c r="I154" s="38"/>
      <c r="J154" s="43" t="s">
        <v>37</v>
      </c>
      <c r="K154" s="40">
        <f t="shared" si="4"/>
        <v>998</v>
      </c>
      <c r="L154" s="44">
        <v>0.0</v>
      </c>
      <c r="M154" s="44">
        <v>33.0</v>
      </c>
      <c r="N154" s="42">
        <f>L154*3+M154</f>
        <v>33</v>
      </c>
      <c r="O154" s="38"/>
      <c r="P154" s="49" t="s">
        <v>72</v>
      </c>
      <c r="Q154" s="38"/>
      <c r="R154" s="45">
        <f>MIN(Rules!$E$2,(MAX(H154/N154,N154/H154)))</f>
        <v>2</v>
      </c>
      <c r="S154" s="45">
        <f>VLOOKUP(B154,Rules!A:B,2,FALSE)</f>
        <v>50</v>
      </c>
      <c r="T154" s="38"/>
      <c r="U154" s="46">
        <f>1/(10^(-(E154+(IF(P154="Y",Rules!$I$2,0))-K154)/Rules!$E$12)+1)</f>
        <v>0.1612913641</v>
      </c>
      <c r="V154" s="47">
        <f t="shared" si="6"/>
        <v>-16</v>
      </c>
      <c r="W154" s="47">
        <f t="shared" si="7"/>
        <v>16</v>
      </c>
      <c r="X154" s="47"/>
      <c r="Y154" s="47"/>
      <c r="Z154" s="48"/>
      <c r="AA154" s="7">
        <f t="shared" ref="AA154:BL154" si="159">IF($D154=AA$1,$E154+$V154,(IF($J154=AA$1,$K154+$W154,AA153)))</f>
        <v>1566</v>
      </c>
      <c r="AB154" s="7">
        <f t="shared" si="159"/>
        <v>744</v>
      </c>
      <c r="AC154" s="7">
        <f t="shared" si="159"/>
        <v>1347</v>
      </c>
      <c r="AD154" s="7">
        <f t="shared" si="159"/>
        <v>-14</v>
      </c>
      <c r="AE154" s="7">
        <f t="shared" si="159"/>
        <v>2014</v>
      </c>
      <c r="AF154" s="7">
        <f t="shared" si="159"/>
        <v>2020</v>
      </c>
      <c r="AG154" s="7">
        <f t="shared" si="159"/>
        <v>1237</v>
      </c>
      <c r="AH154" s="7">
        <f t="shared" si="159"/>
        <v>1014</v>
      </c>
      <c r="AI154" s="7">
        <f t="shared" si="159"/>
        <v>1298</v>
      </c>
      <c r="AJ154" s="7">
        <f t="shared" si="159"/>
        <v>1889</v>
      </c>
      <c r="AK154" s="7">
        <f t="shared" si="159"/>
        <v>420</v>
      </c>
      <c r="AL154" s="7">
        <f t="shared" si="159"/>
        <v>717</v>
      </c>
      <c r="AM154" s="7">
        <f t="shared" si="159"/>
        <v>2101</v>
      </c>
      <c r="AN154" s="7">
        <f t="shared" si="159"/>
        <v>1407</v>
      </c>
      <c r="AO154" s="7">
        <f t="shared" si="159"/>
        <v>1271</v>
      </c>
      <c r="AP154" s="7">
        <f t="shared" si="159"/>
        <v>2061</v>
      </c>
      <c r="AQ154" s="7">
        <f t="shared" si="159"/>
        <v>319</v>
      </c>
      <c r="AR154" s="7">
        <f t="shared" si="159"/>
        <v>1488</v>
      </c>
      <c r="AS154" s="7">
        <f t="shared" si="159"/>
        <v>314</v>
      </c>
      <c r="AT154" s="7">
        <f t="shared" si="159"/>
        <v>2284</v>
      </c>
      <c r="AU154" s="7">
        <f t="shared" si="159"/>
        <v>874</v>
      </c>
      <c r="AV154" s="7">
        <f t="shared" si="159"/>
        <v>410</v>
      </c>
      <c r="AW154" s="7">
        <f t="shared" si="159"/>
        <v>358</v>
      </c>
      <c r="AX154" s="7">
        <f t="shared" si="159"/>
        <v>950</v>
      </c>
      <c r="AY154" s="7">
        <f t="shared" si="159"/>
        <v>1093</v>
      </c>
      <c r="AZ154" s="7">
        <f t="shared" si="159"/>
        <v>549</v>
      </c>
      <c r="BA154" s="7">
        <f t="shared" si="159"/>
        <v>0</v>
      </c>
      <c r="BB154" s="7">
        <f t="shared" si="159"/>
        <v>1504</v>
      </c>
      <c r="BC154" s="7">
        <f t="shared" si="159"/>
        <v>934</v>
      </c>
      <c r="BD154" s="7">
        <f t="shared" si="159"/>
        <v>879</v>
      </c>
      <c r="BE154" s="7">
        <f t="shared" si="159"/>
        <v>638</v>
      </c>
      <c r="BF154" s="7">
        <f t="shared" si="159"/>
        <v>2012</v>
      </c>
      <c r="BG154" s="7">
        <f t="shared" si="159"/>
        <v>895</v>
      </c>
      <c r="BH154" s="7">
        <f t="shared" si="159"/>
        <v>474</v>
      </c>
      <c r="BI154" s="7">
        <f t="shared" si="159"/>
        <v>2089</v>
      </c>
      <c r="BJ154" s="7">
        <f t="shared" si="159"/>
        <v>1486</v>
      </c>
      <c r="BK154" s="7">
        <f t="shared" si="159"/>
        <v>1970</v>
      </c>
      <c r="BL154" s="7">
        <f t="shared" si="159"/>
        <v>822</v>
      </c>
    </row>
    <row r="155" ht="13.5" customHeight="1">
      <c r="A155" s="83">
        <v>44688.0</v>
      </c>
      <c r="B155" s="37" t="s">
        <v>74</v>
      </c>
      <c r="C155" s="38"/>
      <c r="D155" s="39" t="s">
        <v>43</v>
      </c>
      <c r="E155" s="40">
        <f t="shared" si="2"/>
        <v>744</v>
      </c>
      <c r="F155" s="41">
        <v>3.0</v>
      </c>
      <c r="G155" s="41">
        <v>18.0</v>
      </c>
      <c r="H155" s="42">
        <f t="shared" si="3"/>
        <v>27</v>
      </c>
      <c r="I155" s="38"/>
      <c r="J155" s="43" t="s">
        <v>48</v>
      </c>
      <c r="K155" s="40">
        <f t="shared" si="4"/>
        <v>420</v>
      </c>
      <c r="L155" s="44">
        <v>2.0</v>
      </c>
      <c r="M155" s="44">
        <v>19.0</v>
      </c>
      <c r="N155" s="42">
        <f t="shared" ref="N155:N160" si="161">L155*3+M155</f>
        <v>25</v>
      </c>
      <c r="O155" s="38"/>
      <c r="P155" s="49" t="s">
        <v>72</v>
      </c>
      <c r="Q155" s="38"/>
      <c r="R155" s="45">
        <f>MIN(Rules!$E$2,(MAX(H155/N155,N155/H155)))</f>
        <v>1.08</v>
      </c>
      <c r="S155" s="45">
        <f>VLOOKUP(B155,Rules!A:B,2,FALSE)</f>
        <v>50</v>
      </c>
      <c r="T155" s="38"/>
      <c r="U155" s="46">
        <f>1/(10^(-(E155+(IF(P155="Y",Rules!$I$2,0))-K155)/Rules!$E$12)+1)</f>
        <v>0.8986988898</v>
      </c>
      <c r="V155" s="47">
        <f t="shared" si="6"/>
        <v>5</v>
      </c>
      <c r="W155" s="47">
        <f t="shared" si="7"/>
        <v>-5</v>
      </c>
      <c r="X155" s="47"/>
      <c r="Y155" s="47"/>
      <c r="Z155" s="48"/>
      <c r="AA155" s="7">
        <f t="shared" ref="AA155:BL155" si="160">IF($D155=AA$1,$E155+$V155,(IF($J155=AA$1,$K155+$W155,AA154)))</f>
        <v>1566</v>
      </c>
      <c r="AB155" s="7">
        <f t="shared" si="160"/>
        <v>749</v>
      </c>
      <c r="AC155" s="7">
        <f t="shared" si="160"/>
        <v>1347</v>
      </c>
      <c r="AD155" s="7">
        <f t="shared" si="160"/>
        <v>-14</v>
      </c>
      <c r="AE155" s="7">
        <f t="shared" si="160"/>
        <v>2014</v>
      </c>
      <c r="AF155" s="7">
        <f t="shared" si="160"/>
        <v>2020</v>
      </c>
      <c r="AG155" s="7">
        <f t="shared" si="160"/>
        <v>1237</v>
      </c>
      <c r="AH155" s="7">
        <f t="shared" si="160"/>
        <v>1014</v>
      </c>
      <c r="AI155" s="7">
        <f t="shared" si="160"/>
        <v>1298</v>
      </c>
      <c r="AJ155" s="7">
        <f t="shared" si="160"/>
        <v>1889</v>
      </c>
      <c r="AK155" s="7">
        <f t="shared" si="160"/>
        <v>415</v>
      </c>
      <c r="AL155" s="7">
        <f t="shared" si="160"/>
        <v>717</v>
      </c>
      <c r="AM155" s="7">
        <f t="shared" si="160"/>
        <v>2101</v>
      </c>
      <c r="AN155" s="7">
        <f t="shared" si="160"/>
        <v>1407</v>
      </c>
      <c r="AO155" s="7">
        <f t="shared" si="160"/>
        <v>1271</v>
      </c>
      <c r="AP155" s="7">
        <f t="shared" si="160"/>
        <v>2061</v>
      </c>
      <c r="AQ155" s="7">
        <f t="shared" si="160"/>
        <v>319</v>
      </c>
      <c r="AR155" s="7">
        <f t="shared" si="160"/>
        <v>1488</v>
      </c>
      <c r="AS155" s="7">
        <f t="shared" si="160"/>
        <v>314</v>
      </c>
      <c r="AT155" s="7">
        <f t="shared" si="160"/>
        <v>2284</v>
      </c>
      <c r="AU155" s="7">
        <f t="shared" si="160"/>
        <v>874</v>
      </c>
      <c r="AV155" s="7">
        <f t="shared" si="160"/>
        <v>410</v>
      </c>
      <c r="AW155" s="7">
        <f t="shared" si="160"/>
        <v>358</v>
      </c>
      <c r="AX155" s="7">
        <f t="shared" si="160"/>
        <v>950</v>
      </c>
      <c r="AY155" s="7">
        <f t="shared" si="160"/>
        <v>1093</v>
      </c>
      <c r="AZ155" s="7">
        <f t="shared" si="160"/>
        <v>549</v>
      </c>
      <c r="BA155" s="7">
        <f t="shared" si="160"/>
        <v>0</v>
      </c>
      <c r="BB155" s="7">
        <f t="shared" si="160"/>
        <v>1504</v>
      </c>
      <c r="BC155" s="7">
        <f t="shared" si="160"/>
        <v>934</v>
      </c>
      <c r="BD155" s="7">
        <f t="shared" si="160"/>
        <v>879</v>
      </c>
      <c r="BE155" s="7">
        <f t="shared" si="160"/>
        <v>638</v>
      </c>
      <c r="BF155" s="7">
        <f t="shared" si="160"/>
        <v>2012</v>
      </c>
      <c r="BG155" s="7">
        <f t="shared" si="160"/>
        <v>895</v>
      </c>
      <c r="BH155" s="7">
        <f t="shared" si="160"/>
        <v>474</v>
      </c>
      <c r="BI155" s="7">
        <f t="shared" si="160"/>
        <v>2089</v>
      </c>
      <c r="BJ155" s="7">
        <f t="shared" si="160"/>
        <v>1486</v>
      </c>
      <c r="BK155" s="7">
        <f t="shared" si="160"/>
        <v>1970</v>
      </c>
      <c r="BL155" s="7">
        <f t="shared" si="160"/>
        <v>822</v>
      </c>
    </row>
    <row r="156" ht="13.5" customHeight="1">
      <c r="A156" s="83">
        <v>44688.0</v>
      </c>
      <c r="B156" s="37" t="s">
        <v>74</v>
      </c>
      <c r="C156" s="38"/>
      <c r="D156" s="39" t="s">
        <v>54</v>
      </c>
      <c r="E156" s="40">
        <f t="shared" si="2"/>
        <v>319</v>
      </c>
      <c r="F156" s="41">
        <v>1.0</v>
      </c>
      <c r="G156" s="41">
        <v>8.0</v>
      </c>
      <c r="H156" s="42">
        <f t="shared" si="3"/>
        <v>11</v>
      </c>
      <c r="I156" s="38"/>
      <c r="J156" s="43" t="s">
        <v>52</v>
      </c>
      <c r="K156" s="40">
        <f t="shared" si="4"/>
        <v>314</v>
      </c>
      <c r="L156" s="44">
        <v>2.0</v>
      </c>
      <c r="M156" s="44">
        <v>20.0</v>
      </c>
      <c r="N156" s="42">
        <f t="shared" si="161"/>
        <v>26</v>
      </c>
      <c r="O156" s="38"/>
      <c r="P156" s="49" t="s">
        <v>73</v>
      </c>
      <c r="Q156" s="38"/>
      <c r="R156" s="45">
        <f>MIN(Rules!$E$2,(MAX(H156/N156,N156/H156)))</f>
        <v>2</v>
      </c>
      <c r="S156" s="45">
        <f>VLOOKUP(B156,Rules!A:B,2,FALSE)</f>
        <v>50</v>
      </c>
      <c r="T156" s="38"/>
      <c r="U156" s="46">
        <f>1/(10^(-(E156+(IF(P156="Y",Rules!$I$2,0))-K156)/Rules!$E$12)+1)</f>
        <v>0.5057562084</v>
      </c>
      <c r="V156" s="47">
        <f t="shared" si="6"/>
        <v>-51</v>
      </c>
      <c r="W156" s="47">
        <f t="shared" si="7"/>
        <v>51</v>
      </c>
      <c r="X156" s="47"/>
      <c r="Y156" s="47"/>
      <c r="Z156" s="48"/>
      <c r="AA156" s="7">
        <f t="shared" ref="AA156:BL156" si="162">IF($D156=AA$1,$E156+$V156,(IF($J156=AA$1,$K156+$W156,AA155)))</f>
        <v>1566</v>
      </c>
      <c r="AB156" s="7">
        <f t="shared" si="162"/>
        <v>749</v>
      </c>
      <c r="AC156" s="7">
        <f t="shared" si="162"/>
        <v>1347</v>
      </c>
      <c r="AD156" s="7">
        <f t="shared" si="162"/>
        <v>-14</v>
      </c>
      <c r="AE156" s="7">
        <f t="shared" si="162"/>
        <v>2014</v>
      </c>
      <c r="AF156" s="7">
        <f t="shared" si="162"/>
        <v>2020</v>
      </c>
      <c r="AG156" s="7">
        <f t="shared" si="162"/>
        <v>1237</v>
      </c>
      <c r="AH156" s="7">
        <f t="shared" si="162"/>
        <v>1014</v>
      </c>
      <c r="AI156" s="7">
        <f t="shared" si="162"/>
        <v>1298</v>
      </c>
      <c r="AJ156" s="7">
        <f t="shared" si="162"/>
        <v>1889</v>
      </c>
      <c r="AK156" s="7">
        <f t="shared" si="162"/>
        <v>415</v>
      </c>
      <c r="AL156" s="7">
        <f t="shared" si="162"/>
        <v>717</v>
      </c>
      <c r="AM156" s="7">
        <f t="shared" si="162"/>
        <v>2101</v>
      </c>
      <c r="AN156" s="7">
        <f t="shared" si="162"/>
        <v>1407</v>
      </c>
      <c r="AO156" s="7">
        <f t="shared" si="162"/>
        <v>1271</v>
      </c>
      <c r="AP156" s="7">
        <f t="shared" si="162"/>
        <v>2061</v>
      </c>
      <c r="AQ156" s="7">
        <f t="shared" si="162"/>
        <v>268</v>
      </c>
      <c r="AR156" s="7">
        <f t="shared" si="162"/>
        <v>1488</v>
      </c>
      <c r="AS156" s="7">
        <f t="shared" si="162"/>
        <v>365</v>
      </c>
      <c r="AT156" s="7">
        <f t="shared" si="162"/>
        <v>2284</v>
      </c>
      <c r="AU156" s="7">
        <f t="shared" si="162"/>
        <v>874</v>
      </c>
      <c r="AV156" s="7">
        <f t="shared" si="162"/>
        <v>410</v>
      </c>
      <c r="AW156" s="7">
        <f t="shared" si="162"/>
        <v>358</v>
      </c>
      <c r="AX156" s="7">
        <f t="shared" si="162"/>
        <v>950</v>
      </c>
      <c r="AY156" s="7">
        <f t="shared" si="162"/>
        <v>1093</v>
      </c>
      <c r="AZ156" s="7">
        <f t="shared" si="162"/>
        <v>549</v>
      </c>
      <c r="BA156" s="7">
        <f t="shared" si="162"/>
        <v>0</v>
      </c>
      <c r="BB156" s="7">
        <f t="shared" si="162"/>
        <v>1504</v>
      </c>
      <c r="BC156" s="7">
        <f t="shared" si="162"/>
        <v>934</v>
      </c>
      <c r="BD156" s="7">
        <f t="shared" si="162"/>
        <v>879</v>
      </c>
      <c r="BE156" s="7">
        <f t="shared" si="162"/>
        <v>638</v>
      </c>
      <c r="BF156" s="7">
        <f t="shared" si="162"/>
        <v>2012</v>
      </c>
      <c r="BG156" s="7">
        <f t="shared" si="162"/>
        <v>895</v>
      </c>
      <c r="BH156" s="7">
        <f t="shared" si="162"/>
        <v>474</v>
      </c>
      <c r="BI156" s="7">
        <f t="shared" si="162"/>
        <v>2089</v>
      </c>
      <c r="BJ156" s="7">
        <f t="shared" si="162"/>
        <v>1486</v>
      </c>
      <c r="BK156" s="7">
        <f t="shared" si="162"/>
        <v>1970</v>
      </c>
      <c r="BL156" s="7">
        <f t="shared" si="162"/>
        <v>822</v>
      </c>
    </row>
    <row r="157" ht="13.5" customHeight="1">
      <c r="A157" s="83">
        <v>44688.0</v>
      </c>
      <c r="B157" s="37" t="s">
        <v>74</v>
      </c>
      <c r="C157" s="38"/>
      <c r="D157" s="39" t="s">
        <v>47</v>
      </c>
      <c r="E157" s="40">
        <f t="shared" si="2"/>
        <v>358</v>
      </c>
      <c r="F157" s="41">
        <v>2.0</v>
      </c>
      <c r="G157" s="41">
        <v>26.0</v>
      </c>
      <c r="H157" s="42">
        <f t="shared" si="3"/>
        <v>32</v>
      </c>
      <c r="I157" s="38"/>
      <c r="J157" s="43" t="s">
        <v>49</v>
      </c>
      <c r="K157" s="40">
        <f t="shared" si="4"/>
        <v>-14</v>
      </c>
      <c r="L157" s="44">
        <v>1.0</v>
      </c>
      <c r="M157" s="44">
        <v>8.0</v>
      </c>
      <c r="N157" s="42">
        <f t="shared" si="161"/>
        <v>11</v>
      </c>
      <c r="O157" s="38"/>
      <c r="P157" s="49" t="s">
        <v>72</v>
      </c>
      <c r="Q157" s="38"/>
      <c r="R157" s="45">
        <f>MIN(Rules!$E$2,(MAX(H157/N157,N157/H157)))</f>
        <v>2</v>
      </c>
      <c r="S157" s="45">
        <f>VLOOKUP(B157,Rules!A:B,2,FALSE)</f>
        <v>50</v>
      </c>
      <c r="T157" s="38"/>
      <c r="U157" s="46">
        <f>1/(10^(-(E157+(IF(P157="Y",Rules!$I$2,0))-K157)/Rules!$E$12)+1)</f>
        <v>0.9171241266</v>
      </c>
      <c r="V157" s="47">
        <f t="shared" si="6"/>
        <v>8</v>
      </c>
      <c r="W157" s="47">
        <f t="shared" si="7"/>
        <v>-8</v>
      </c>
      <c r="X157" s="47"/>
      <c r="Y157" s="47"/>
      <c r="Z157" s="48"/>
      <c r="AA157" s="7">
        <f t="shared" ref="AA157:BL157" si="163">IF($D157=AA$1,$E157+$V157,(IF($J157=AA$1,$K157+$W157,AA156)))</f>
        <v>1566</v>
      </c>
      <c r="AB157" s="7">
        <f t="shared" si="163"/>
        <v>749</v>
      </c>
      <c r="AC157" s="7">
        <f t="shared" si="163"/>
        <v>1347</v>
      </c>
      <c r="AD157" s="7">
        <f t="shared" si="163"/>
        <v>-22</v>
      </c>
      <c r="AE157" s="7">
        <f t="shared" si="163"/>
        <v>2014</v>
      </c>
      <c r="AF157" s="7">
        <f t="shared" si="163"/>
        <v>2020</v>
      </c>
      <c r="AG157" s="7">
        <f t="shared" si="163"/>
        <v>1237</v>
      </c>
      <c r="AH157" s="7">
        <f t="shared" si="163"/>
        <v>1014</v>
      </c>
      <c r="AI157" s="7">
        <f t="shared" si="163"/>
        <v>1298</v>
      </c>
      <c r="AJ157" s="7">
        <f t="shared" si="163"/>
        <v>1889</v>
      </c>
      <c r="AK157" s="7">
        <f t="shared" si="163"/>
        <v>415</v>
      </c>
      <c r="AL157" s="7">
        <f t="shared" si="163"/>
        <v>717</v>
      </c>
      <c r="AM157" s="7">
        <f t="shared" si="163"/>
        <v>2101</v>
      </c>
      <c r="AN157" s="7">
        <f t="shared" si="163"/>
        <v>1407</v>
      </c>
      <c r="AO157" s="7">
        <f t="shared" si="163"/>
        <v>1271</v>
      </c>
      <c r="AP157" s="7">
        <f t="shared" si="163"/>
        <v>2061</v>
      </c>
      <c r="AQ157" s="7">
        <f t="shared" si="163"/>
        <v>268</v>
      </c>
      <c r="AR157" s="7">
        <f t="shared" si="163"/>
        <v>1488</v>
      </c>
      <c r="AS157" s="7">
        <f t="shared" si="163"/>
        <v>365</v>
      </c>
      <c r="AT157" s="7">
        <f t="shared" si="163"/>
        <v>2284</v>
      </c>
      <c r="AU157" s="7">
        <f t="shared" si="163"/>
        <v>874</v>
      </c>
      <c r="AV157" s="7">
        <f t="shared" si="163"/>
        <v>410</v>
      </c>
      <c r="AW157" s="7">
        <f t="shared" si="163"/>
        <v>366</v>
      </c>
      <c r="AX157" s="7">
        <f t="shared" si="163"/>
        <v>950</v>
      </c>
      <c r="AY157" s="7">
        <f t="shared" si="163"/>
        <v>1093</v>
      </c>
      <c r="AZ157" s="7">
        <f t="shared" si="163"/>
        <v>549</v>
      </c>
      <c r="BA157" s="7">
        <f t="shared" si="163"/>
        <v>0</v>
      </c>
      <c r="BB157" s="7">
        <f t="shared" si="163"/>
        <v>1504</v>
      </c>
      <c r="BC157" s="7">
        <f t="shared" si="163"/>
        <v>934</v>
      </c>
      <c r="BD157" s="7">
        <f t="shared" si="163"/>
        <v>879</v>
      </c>
      <c r="BE157" s="7">
        <f t="shared" si="163"/>
        <v>638</v>
      </c>
      <c r="BF157" s="7">
        <f t="shared" si="163"/>
        <v>2012</v>
      </c>
      <c r="BG157" s="7">
        <f t="shared" si="163"/>
        <v>895</v>
      </c>
      <c r="BH157" s="7">
        <f t="shared" si="163"/>
        <v>474</v>
      </c>
      <c r="BI157" s="7">
        <f t="shared" si="163"/>
        <v>2089</v>
      </c>
      <c r="BJ157" s="7">
        <f t="shared" si="163"/>
        <v>1486</v>
      </c>
      <c r="BK157" s="7">
        <f t="shared" si="163"/>
        <v>1970</v>
      </c>
      <c r="BL157" s="7">
        <f t="shared" si="163"/>
        <v>822</v>
      </c>
    </row>
    <row r="158" ht="13.5" customHeight="1">
      <c r="A158" s="83">
        <v>44688.0</v>
      </c>
      <c r="B158" s="37" t="s">
        <v>74</v>
      </c>
      <c r="C158" s="38"/>
      <c r="D158" s="39" t="s">
        <v>51</v>
      </c>
      <c r="E158" s="40">
        <f t="shared" si="2"/>
        <v>549</v>
      </c>
      <c r="F158" s="41">
        <v>2.0</v>
      </c>
      <c r="G158" s="41">
        <v>15.0</v>
      </c>
      <c r="H158" s="42">
        <f t="shared" si="3"/>
        <v>21</v>
      </c>
      <c r="I158" s="38"/>
      <c r="J158" s="43" t="s">
        <v>50</v>
      </c>
      <c r="K158" s="40">
        <f t="shared" si="4"/>
        <v>410</v>
      </c>
      <c r="L158" s="44">
        <v>1.0</v>
      </c>
      <c r="M158" s="44">
        <v>16.0</v>
      </c>
      <c r="N158" s="42">
        <f t="shared" si="161"/>
        <v>19</v>
      </c>
      <c r="O158" s="38"/>
      <c r="P158" s="49" t="s">
        <v>72</v>
      </c>
      <c r="Q158" s="38"/>
      <c r="R158" s="45">
        <f>MIN(Rules!$E$2,(MAX(H158/N158,N158/H158)))</f>
        <v>1.105263158</v>
      </c>
      <c r="S158" s="45">
        <f>VLOOKUP(B158,Rules!A:B,2,FALSE)</f>
        <v>50</v>
      </c>
      <c r="T158" s="38"/>
      <c r="U158" s="46">
        <f>1/(10^(-(E158+(IF(P158="Y",Rules!$I$2,0))-K158)/Rules!$E$12)+1)</f>
        <v>0.7909885048</v>
      </c>
      <c r="V158" s="47">
        <f t="shared" si="6"/>
        <v>12</v>
      </c>
      <c r="W158" s="47">
        <f t="shared" si="7"/>
        <v>-12</v>
      </c>
      <c r="X158" s="47"/>
      <c r="Y158" s="47"/>
      <c r="Z158" s="48"/>
      <c r="AA158" s="7">
        <f t="shared" ref="AA158:BL158" si="164">IF($D158=AA$1,$E158+$V158,(IF($J158=AA$1,$K158+$W158,AA157)))</f>
        <v>1566</v>
      </c>
      <c r="AB158" s="7">
        <f t="shared" si="164"/>
        <v>749</v>
      </c>
      <c r="AC158" s="7">
        <f t="shared" si="164"/>
        <v>1347</v>
      </c>
      <c r="AD158" s="7">
        <f t="shared" si="164"/>
        <v>-22</v>
      </c>
      <c r="AE158" s="7">
        <f t="shared" si="164"/>
        <v>2014</v>
      </c>
      <c r="AF158" s="7">
        <f t="shared" si="164"/>
        <v>2020</v>
      </c>
      <c r="AG158" s="7">
        <f t="shared" si="164"/>
        <v>1237</v>
      </c>
      <c r="AH158" s="7">
        <f t="shared" si="164"/>
        <v>1014</v>
      </c>
      <c r="AI158" s="7">
        <f t="shared" si="164"/>
        <v>1298</v>
      </c>
      <c r="AJ158" s="7">
        <f t="shared" si="164"/>
        <v>1889</v>
      </c>
      <c r="AK158" s="7">
        <f t="shared" si="164"/>
        <v>415</v>
      </c>
      <c r="AL158" s="7">
        <f t="shared" si="164"/>
        <v>717</v>
      </c>
      <c r="AM158" s="7">
        <f t="shared" si="164"/>
        <v>2101</v>
      </c>
      <c r="AN158" s="7">
        <f t="shared" si="164"/>
        <v>1407</v>
      </c>
      <c r="AO158" s="7">
        <f t="shared" si="164"/>
        <v>1271</v>
      </c>
      <c r="AP158" s="7">
        <f t="shared" si="164"/>
        <v>2061</v>
      </c>
      <c r="AQ158" s="7">
        <f t="shared" si="164"/>
        <v>268</v>
      </c>
      <c r="AR158" s="7">
        <f t="shared" si="164"/>
        <v>1488</v>
      </c>
      <c r="AS158" s="7">
        <f t="shared" si="164"/>
        <v>365</v>
      </c>
      <c r="AT158" s="7">
        <f t="shared" si="164"/>
        <v>2284</v>
      </c>
      <c r="AU158" s="7">
        <f t="shared" si="164"/>
        <v>874</v>
      </c>
      <c r="AV158" s="7">
        <f t="shared" si="164"/>
        <v>398</v>
      </c>
      <c r="AW158" s="7">
        <f t="shared" si="164"/>
        <v>366</v>
      </c>
      <c r="AX158" s="7">
        <f t="shared" si="164"/>
        <v>950</v>
      </c>
      <c r="AY158" s="7">
        <f t="shared" si="164"/>
        <v>1093</v>
      </c>
      <c r="AZ158" s="7">
        <f t="shared" si="164"/>
        <v>561</v>
      </c>
      <c r="BA158" s="7">
        <f t="shared" si="164"/>
        <v>0</v>
      </c>
      <c r="BB158" s="7">
        <f t="shared" si="164"/>
        <v>1504</v>
      </c>
      <c r="BC158" s="7">
        <f t="shared" si="164"/>
        <v>934</v>
      </c>
      <c r="BD158" s="7">
        <f t="shared" si="164"/>
        <v>879</v>
      </c>
      <c r="BE158" s="7">
        <f t="shared" si="164"/>
        <v>638</v>
      </c>
      <c r="BF158" s="7">
        <f t="shared" si="164"/>
        <v>2012</v>
      </c>
      <c r="BG158" s="7">
        <f t="shared" si="164"/>
        <v>895</v>
      </c>
      <c r="BH158" s="7">
        <f t="shared" si="164"/>
        <v>474</v>
      </c>
      <c r="BI158" s="7">
        <f t="shared" si="164"/>
        <v>2089</v>
      </c>
      <c r="BJ158" s="7">
        <f t="shared" si="164"/>
        <v>1486</v>
      </c>
      <c r="BK158" s="7">
        <f t="shared" si="164"/>
        <v>1970</v>
      </c>
      <c r="BL158" s="7">
        <f t="shared" si="164"/>
        <v>822</v>
      </c>
    </row>
    <row r="159" ht="13.5" customHeight="1">
      <c r="A159" s="83">
        <v>44689.0</v>
      </c>
      <c r="B159" s="37" t="s">
        <v>75</v>
      </c>
      <c r="C159" s="38"/>
      <c r="D159" s="39" t="s">
        <v>20</v>
      </c>
      <c r="E159" s="40">
        <f t="shared" si="2"/>
        <v>2284</v>
      </c>
      <c r="F159" s="41">
        <v>3.0</v>
      </c>
      <c r="G159" s="41">
        <v>21.0</v>
      </c>
      <c r="H159" s="42">
        <f t="shared" si="3"/>
        <v>30</v>
      </c>
      <c r="I159" s="38"/>
      <c r="J159" s="43" t="s">
        <v>18</v>
      </c>
      <c r="K159" s="40">
        <f t="shared" si="4"/>
        <v>2012</v>
      </c>
      <c r="L159" s="44">
        <v>0.0</v>
      </c>
      <c r="M159" s="44">
        <v>23.0</v>
      </c>
      <c r="N159" s="42">
        <f t="shared" si="161"/>
        <v>23</v>
      </c>
      <c r="O159" s="38"/>
      <c r="P159" s="49" t="s">
        <v>72</v>
      </c>
      <c r="Q159" s="38"/>
      <c r="R159" s="45">
        <f>MIN(Rules!$E$2,(MAX(H159/N159,N159/H159)))</f>
        <v>1.304347826</v>
      </c>
      <c r="S159" s="45">
        <f>VLOOKUP(B159,Rules!A:B,2,FALSE)</f>
        <v>60</v>
      </c>
      <c r="T159" s="38"/>
      <c r="U159" s="46">
        <f>1/(10^(-(E159+(IF(P159="Y",Rules!$I$2,0))-K159)/Rules!$E$12)+1)</f>
        <v>0.8747232016</v>
      </c>
      <c r="V159" s="47">
        <f t="shared" si="6"/>
        <v>10</v>
      </c>
      <c r="W159" s="47">
        <f t="shared" si="7"/>
        <v>-10</v>
      </c>
      <c r="X159" s="47"/>
      <c r="Y159" s="47"/>
      <c r="Z159" s="48"/>
      <c r="AA159" s="7">
        <f t="shared" ref="AA159:BL159" si="165">IF($D159=AA$1,$E159+$V159,(IF($J159=AA$1,$K159+$W159,AA158)))</f>
        <v>1566</v>
      </c>
      <c r="AB159" s="7">
        <f t="shared" si="165"/>
        <v>749</v>
      </c>
      <c r="AC159" s="7">
        <f t="shared" si="165"/>
        <v>1347</v>
      </c>
      <c r="AD159" s="7">
        <f t="shared" si="165"/>
        <v>-22</v>
      </c>
      <c r="AE159" s="7">
        <f t="shared" si="165"/>
        <v>2014</v>
      </c>
      <c r="AF159" s="7">
        <f t="shared" si="165"/>
        <v>2020</v>
      </c>
      <c r="AG159" s="7">
        <f t="shared" si="165"/>
        <v>1237</v>
      </c>
      <c r="AH159" s="7">
        <f t="shared" si="165"/>
        <v>1014</v>
      </c>
      <c r="AI159" s="7">
        <f t="shared" si="165"/>
        <v>1298</v>
      </c>
      <c r="AJ159" s="7">
        <f t="shared" si="165"/>
        <v>1889</v>
      </c>
      <c r="AK159" s="7">
        <f t="shared" si="165"/>
        <v>415</v>
      </c>
      <c r="AL159" s="7">
        <f t="shared" si="165"/>
        <v>717</v>
      </c>
      <c r="AM159" s="7">
        <f t="shared" si="165"/>
        <v>2101</v>
      </c>
      <c r="AN159" s="7">
        <f t="shared" si="165"/>
        <v>1407</v>
      </c>
      <c r="AO159" s="7">
        <f t="shared" si="165"/>
        <v>1271</v>
      </c>
      <c r="AP159" s="7">
        <f t="shared" si="165"/>
        <v>2061</v>
      </c>
      <c r="AQ159" s="7">
        <f t="shared" si="165"/>
        <v>268</v>
      </c>
      <c r="AR159" s="7">
        <f t="shared" si="165"/>
        <v>1488</v>
      </c>
      <c r="AS159" s="7">
        <f t="shared" si="165"/>
        <v>365</v>
      </c>
      <c r="AT159" s="7">
        <f t="shared" si="165"/>
        <v>2294</v>
      </c>
      <c r="AU159" s="7">
        <f t="shared" si="165"/>
        <v>874</v>
      </c>
      <c r="AV159" s="7">
        <f t="shared" si="165"/>
        <v>398</v>
      </c>
      <c r="AW159" s="7">
        <f t="shared" si="165"/>
        <v>366</v>
      </c>
      <c r="AX159" s="7">
        <f t="shared" si="165"/>
        <v>950</v>
      </c>
      <c r="AY159" s="7">
        <f t="shared" si="165"/>
        <v>1093</v>
      </c>
      <c r="AZ159" s="7">
        <f t="shared" si="165"/>
        <v>561</v>
      </c>
      <c r="BA159" s="7">
        <f t="shared" si="165"/>
        <v>0</v>
      </c>
      <c r="BB159" s="7">
        <f t="shared" si="165"/>
        <v>1504</v>
      </c>
      <c r="BC159" s="7">
        <f t="shared" si="165"/>
        <v>934</v>
      </c>
      <c r="BD159" s="7">
        <f t="shared" si="165"/>
        <v>879</v>
      </c>
      <c r="BE159" s="7">
        <f t="shared" si="165"/>
        <v>638</v>
      </c>
      <c r="BF159" s="7">
        <f t="shared" si="165"/>
        <v>2002</v>
      </c>
      <c r="BG159" s="7">
        <f t="shared" si="165"/>
        <v>895</v>
      </c>
      <c r="BH159" s="7">
        <f t="shared" si="165"/>
        <v>474</v>
      </c>
      <c r="BI159" s="7">
        <f t="shared" si="165"/>
        <v>2089</v>
      </c>
      <c r="BJ159" s="7">
        <f t="shared" si="165"/>
        <v>1486</v>
      </c>
      <c r="BK159" s="7">
        <f t="shared" si="165"/>
        <v>1970</v>
      </c>
      <c r="BL159" s="7">
        <f t="shared" si="165"/>
        <v>822</v>
      </c>
    </row>
    <row r="160" ht="13.5" customHeight="1">
      <c r="A160" s="83">
        <v>44689.0</v>
      </c>
      <c r="B160" s="37" t="s">
        <v>74</v>
      </c>
      <c r="C160" s="38"/>
      <c r="D160" s="39" t="s">
        <v>35</v>
      </c>
      <c r="E160" s="40">
        <f t="shared" si="2"/>
        <v>1237</v>
      </c>
      <c r="F160" s="41">
        <v>3.0</v>
      </c>
      <c r="G160" s="41">
        <v>14.0</v>
      </c>
      <c r="H160" s="42">
        <f t="shared" si="3"/>
        <v>23</v>
      </c>
      <c r="I160" s="38"/>
      <c r="J160" s="43" t="s">
        <v>36</v>
      </c>
      <c r="K160" s="40">
        <f t="shared" si="4"/>
        <v>874</v>
      </c>
      <c r="L160" s="44">
        <v>1.0</v>
      </c>
      <c r="M160" s="44">
        <v>14.0</v>
      </c>
      <c r="N160" s="42">
        <f t="shared" si="161"/>
        <v>17</v>
      </c>
      <c r="O160" s="38"/>
      <c r="P160" s="49" t="s">
        <v>72</v>
      </c>
      <c r="Q160" s="38"/>
      <c r="R160" s="45">
        <f>MIN(Rules!$E$2,(MAX(H160/N160,N160/H160)))</f>
        <v>1.352941176</v>
      </c>
      <c r="S160" s="45">
        <f>VLOOKUP(B160,Rules!A:B,2,FALSE)</f>
        <v>50</v>
      </c>
      <c r="T160" s="38"/>
      <c r="U160" s="46">
        <f>1/(10^(-(E160+(IF(P160="Y",Rules!$I$2,0))-K160)/Rules!$E$12)+1)</f>
        <v>0.9139189271</v>
      </c>
      <c r="V160" s="47">
        <f t="shared" si="6"/>
        <v>6</v>
      </c>
      <c r="W160" s="47">
        <f t="shared" si="7"/>
        <v>-6</v>
      </c>
      <c r="X160" s="47"/>
      <c r="Y160" s="47"/>
      <c r="Z160" s="48"/>
      <c r="AA160" s="7">
        <f t="shared" ref="AA160:BL160" si="166">IF($D160=AA$1,$E160+$V160,(IF($J160=AA$1,$K160+$W160,AA159)))</f>
        <v>1566</v>
      </c>
      <c r="AB160" s="7">
        <f t="shared" si="166"/>
        <v>749</v>
      </c>
      <c r="AC160" s="7">
        <f t="shared" si="166"/>
        <v>1347</v>
      </c>
      <c r="AD160" s="7">
        <f t="shared" si="166"/>
        <v>-22</v>
      </c>
      <c r="AE160" s="7">
        <f t="shared" si="166"/>
        <v>2014</v>
      </c>
      <c r="AF160" s="7">
        <f t="shared" si="166"/>
        <v>2020</v>
      </c>
      <c r="AG160" s="7">
        <f t="shared" si="166"/>
        <v>1243</v>
      </c>
      <c r="AH160" s="7">
        <f t="shared" si="166"/>
        <v>1014</v>
      </c>
      <c r="AI160" s="7">
        <f t="shared" si="166"/>
        <v>1298</v>
      </c>
      <c r="AJ160" s="7">
        <f t="shared" si="166"/>
        <v>1889</v>
      </c>
      <c r="AK160" s="7">
        <f t="shared" si="166"/>
        <v>415</v>
      </c>
      <c r="AL160" s="7">
        <f t="shared" si="166"/>
        <v>717</v>
      </c>
      <c r="AM160" s="7">
        <f t="shared" si="166"/>
        <v>2101</v>
      </c>
      <c r="AN160" s="7">
        <f t="shared" si="166"/>
        <v>1407</v>
      </c>
      <c r="AO160" s="7">
        <f t="shared" si="166"/>
        <v>1271</v>
      </c>
      <c r="AP160" s="7">
        <f t="shared" si="166"/>
        <v>2061</v>
      </c>
      <c r="AQ160" s="7">
        <f t="shared" si="166"/>
        <v>268</v>
      </c>
      <c r="AR160" s="7">
        <f t="shared" si="166"/>
        <v>1488</v>
      </c>
      <c r="AS160" s="7">
        <f t="shared" si="166"/>
        <v>365</v>
      </c>
      <c r="AT160" s="7">
        <f t="shared" si="166"/>
        <v>2294</v>
      </c>
      <c r="AU160" s="7">
        <f t="shared" si="166"/>
        <v>868</v>
      </c>
      <c r="AV160" s="7">
        <f t="shared" si="166"/>
        <v>398</v>
      </c>
      <c r="AW160" s="7">
        <f t="shared" si="166"/>
        <v>366</v>
      </c>
      <c r="AX160" s="7">
        <f t="shared" si="166"/>
        <v>950</v>
      </c>
      <c r="AY160" s="7">
        <f t="shared" si="166"/>
        <v>1093</v>
      </c>
      <c r="AZ160" s="7">
        <f t="shared" si="166"/>
        <v>561</v>
      </c>
      <c r="BA160" s="7">
        <f t="shared" si="166"/>
        <v>0</v>
      </c>
      <c r="BB160" s="7">
        <f t="shared" si="166"/>
        <v>1504</v>
      </c>
      <c r="BC160" s="7">
        <f t="shared" si="166"/>
        <v>934</v>
      </c>
      <c r="BD160" s="7">
        <f t="shared" si="166"/>
        <v>879</v>
      </c>
      <c r="BE160" s="7">
        <f t="shared" si="166"/>
        <v>638</v>
      </c>
      <c r="BF160" s="7">
        <f t="shared" si="166"/>
        <v>2002</v>
      </c>
      <c r="BG160" s="7">
        <f t="shared" si="166"/>
        <v>895</v>
      </c>
      <c r="BH160" s="7">
        <f t="shared" si="166"/>
        <v>474</v>
      </c>
      <c r="BI160" s="7">
        <f t="shared" si="166"/>
        <v>2089</v>
      </c>
      <c r="BJ160" s="7">
        <f t="shared" si="166"/>
        <v>1486</v>
      </c>
      <c r="BK160" s="7">
        <f t="shared" si="166"/>
        <v>1970</v>
      </c>
      <c r="BL160" s="7">
        <f t="shared" si="166"/>
        <v>822</v>
      </c>
    </row>
    <row r="161" ht="13.5" customHeight="1">
      <c r="A161" s="83">
        <v>44695.0</v>
      </c>
      <c r="B161" s="37" t="s">
        <v>75</v>
      </c>
      <c r="C161" s="38"/>
      <c r="D161" s="39" t="s">
        <v>26</v>
      </c>
      <c r="E161" s="40">
        <f t="shared" si="2"/>
        <v>1889</v>
      </c>
      <c r="F161" s="41">
        <v>0.0</v>
      </c>
      <c r="G161" s="41">
        <v>17.0</v>
      </c>
      <c r="H161" s="42">
        <f t="shared" si="3"/>
        <v>17</v>
      </c>
      <c r="I161" s="38"/>
      <c r="J161" s="43" t="s">
        <v>22</v>
      </c>
      <c r="K161" s="40">
        <f t="shared" si="4"/>
        <v>2061</v>
      </c>
      <c r="L161" s="44">
        <v>3.0</v>
      </c>
      <c r="M161" s="44">
        <v>25.0</v>
      </c>
      <c r="N161" s="42">
        <f>L161*3+M161</f>
        <v>34</v>
      </c>
      <c r="O161" s="38"/>
      <c r="P161" s="49" t="s">
        <v>72</v>
      </c>
      <c r="Q161" s="38"/>
      <c r="R161" s="45">
        <f>MIN(Rules!$E$2,(MAX(H161/N161,N161/H161)))</f>
        <v>2</v>
      </c>
      <c r="S161" s="45">
        <f>VLOOKUP(B161,Rules!A:B,2,FALSE)</f>
        <v>60</v>
      </c>
      <c r="T161" s="38"/>
      <c r="U161" s="46">
        <f>1/(10^(-(E161+(IF(P161="Y",Rules!$I$2,0))-K161)/Rules!$E$12)+1)</f>
        <v>0.474693207</v>
      </c>
      <c r="V161" s="47">
        <f t="shared" si="6"/>
        <v>-57</v>
      </c>
      <c r="W161" s="47">
        <f t="shared" si="7"/>
        <v>57</v>
      </c>
      <c r="X161" s="47"/>
      <c r="Y161" s="47"/>
      <c r="Z161" s="48"/>
      <c r="AA161" s="7">
        <f t="shared" ref="AA161:BL161" si="167">IF($D161=AA$1,$E161+$V161,(IF($J161=AA$1,$K161+$W161,AA160)))</f>
        <v>1566</v>
      </c>
      <c r="AB161" s="7">
        <f t="shared" si="167"/>
        <v>749</v>
      </c>
      <c r="AC161" s="7">
        <f t="shared" si="167"/>
        <v>1347</v>
      </c>
      <c r="AD161" s="7">
        <f t="shared" si="167"/>
        <v>-22</v>
      </c>
      <c r="AE161" s="7">
        <f t="shared" si="167"/>
        <v>2014</v>
      </c>
      <c r="AF161" s="7">
        <f t="shared" si="167"/>
        <v>2020</v>
      </c>
      <c r="AG161" s="7">
        <f t="shared" si="167"/>
        <v>1243</v>
      </c>
      <c r="AH161" s="7">
        <f t="shared" si="167"/>
        <v>1014</v>
      </c>
      <c r="AI161" s="7">
        <f t="shared" si="167"/>
        <v>1298</v>
      </c>
      <c r="AJ161" s="7">
        <f t="shared" si="167"/>
        <v>1832</v>
      </c>
      <c r="AK161" s="7">
        <f t="shared" si="167"/>
        <v>415</v>
      </c>
      <c r="AL161" s="7">
        <f t="shared" si="167"/>
        <v>717</v>
      </c>
      <c r="AM161" s="7">
        <f t="shared" si="167"/>
        <v>2101</v>
      </c>
      <c r="AN161" s="7">
        <f t="shared" si="167"/>
        <v>1407</v>
      </c>
      <c r="AO161" s="7">
        <f t="shared" si="167"/>
        <v>1271</v>
      </c>
      <c r="AP161" s="7">
        <f t="shared" si="167"/>
        <v>2118</v>
      </c>
      <c r="AQ161" s="7">
        <f t="shared" si="167"/>
        <v>268</v>
      </c>
      <c r="AR161" s="7">
        <f t="shared" si="167"/>
        <v>1488</v>
      </c>
      <c r="AS161" s="7">
        <f t="shared" si="167"/>
        <v>365</v>
      </c>
      <c r="AT161" s="7">
        <f t="shared" si="167"/>
        <v>2294</v>
      </c>
      <c r="AU161" s="7">
        <f t="shared" si="167"/>
        <v>868</v>
      </c>
      <c r="AV161" s="7">
        <f t="shared" si="167"/>
        <v>398</v>
      </c>
      <c r="AW161" s="7">
        <f t="shared" si="167"/>
        <v>366</v>
      </c>
      <c r="AX161" s="7">
        <f t="shared" si="167"/>
        <v>950</v>
      </c>
      <c r="AY161" s="7">
        <f t="shared" si="167"/>
        <v>1093</v>
      </c>
      <c r="AZ161" s="7">
        <f t="shared" si="167"/>
        <v>561</v>
      </c>
      <c r="BA161" s="7">
        <f t="shared" si="167"/>
        <v>0</v>
      </c>
      <c r="BB161" s="7">
        <f t="shared" si="167"/>
        <v>1504</v>
      </c>
      <c r="BC161" s="7">
        <f t="shared" si="167"/>
        <v>934</v>
      </c>
      <c r="BD161" s="7">
        <f t="shared" si="167"/>
        <v>879</v>
      </c>
      <c r="BE161" s="7">
        <f t="shared" si="167"/>
        <v>638</v>
      </c>
      <c r="BF161" s="7">
        <f t="shared" si="167"/>
        <v>2002</v>
      </c>
      <c r="BG161" s="7">
        <f t="shared" si="167"/>
        <v>895</v>
      </c>
      <c r="BH161" s="7">
        <f t="shared" si="167"/>
        <v>474</v>
      </c>
      <c r="BI161" s="7">
        <f t="shared" si="167"/>
        <v>2089</v>
      </c>
      <c r="BJ161" s="7">
        <f t="shared" si="167"/>
        <v>1486</v>
      </c>
      <c r="BK161" s="7">
        <f t="shared" si="167"/>
        <v>1970</v>
      </c>
      <c r="BL161" s="7">
        <f t="shared" si="167"/>
        <v>822</v>
      </c>
    </row>
    <row r="162" ht="13.5" customHeight="1">
      <c r="A162" s="83">
        <v>44695.0</v>
      </c>
      <c r="B162" s="37" t="s">
        <v>75</v>
      </c>
      <c r="C162" s="38"/>
      <c r="D162" s="39" t="s">
        <v>32</v>
      </c>
      <c r="E162" s="40">
        <f t="shared" si="2"/>
        <v>1486</v>
      </c>
      <c r="F162" s="41">
        <v>2.0</v>
      </c>
      <c r="G162" s="41">
        <v>15.0</v>
      </c>
      <c r="H162" s="42">
        <f t="shared" si="3"/>
        <v>21</v>
      </c>
      <c r="I162" s="38"/>
      <c r="J162" s="43" t="s">
        <v>24</v>
      </c>
      <c r="K162" s="40">
        <f t="shared" si="4"/>
        <v>1970</v>
      </c>
      <c r="L162" s="44">
        <v>0.0</v>
      </c>
      <c r="M162" s="44">
        <v>21.0</v>
      </c>
      <c r="N162" s="42">
        <f t="shared" ref="N162:N198" si="169">L162*3+M162</f>
        <v>21</v>
      </c>
      <c r="O162" s="38"/>
      <c r="P162" s="49" t="s">
        <v>72</v>
      </c>
      <c r="Q162" s="38"/>
      <c r="R162" s="45">
        <f>MIN(Rules!$E$2,(MAX(H162/N162,N162/H162)))</f>
        <v>1</v>
      </c>
      <c r="S162" s="45">
        <f>VLOOKUP(B162,Rules!A:B,2,FALSE)</f>
        <v>60</v>
      </c>
      <c r="T162" s="38"/>
      <c r="U162" s="46">
        <f>1/(10^(-(E162+(IF(P162="Y",Rules!$I$2,0))-K162)/Rules!$E$12)+1)</f>
        <v>0.1768077418</v>
      </c>
      <c r="V162" s="47">
        <f t="shared" si="6"/>
        <v>19</v>
      </c>
      <c r="W162" s="47">
        <f t="shared" si="7"/>
        <v>-19</v>
      </c>
      <c r="X162" s="47"/>
      <c r="Y162" s="47"/>
      <c r="Z162" s="48"/>
      <c r="AA162" s="7">
        <f t="shared" ref="AA162:BL162" si="168">IF($D162=AA$1,$E162+$V162,(IF($J162=AA$1,$K162+$W162,AA161)))</f>
        <v>1566</v>
      </c>
      <c r="AB162" s="7">
        <f t="shared" si="168"/>
        <v>749</v>
      </c>
      <c r="AC162" s="7">
        <f t="shared" si="168"/>
        <v>1347</v>
      </c>
      <c r="AD162" s="7">
        <f t="shared" si="168"/>
        <v>-22</v>
      </c>
      <c r="AE162" s="7">
        <f t="shared" si="168"/>
        <v>2014</v>
      </c>
      <c r="AF162" s="7">
        <f t="shared" si="168"/>
        <v>2020</v>
      </c>
      <c r="AG162" s="7">
        <f t="shared" si="168"/>
        <v>1243</v>
      </c>
      <c r="AH162" s="7">
        <f t="shared" si="168"/>
        <v>1014</v>
      </c>
      <c r="AI162" s="7">
        <f t="shared" si="168"/>
        <v>1298</v>
      </c>
      <c r="AJ162" s="7">
        <f t="shared" si="168"/>
        <v>1832</v>
      </c>
      <c r="AK162" s="7">
        <f t="shared" si="168"/>
        <v>415</v>
      </c>
      <c r="AL162" s="7">
        <f t="shared" si="168"/>
        <v>717</v>
      </c>
      <c r="AM162" s="7">
        <f t="shared" si="168"/>
        <v>2101</v>
      </c>
      <c r="AN162" s="7">
        <f t="shared" si="168"/>
        <v>1407</v>
      </c>
      <c r="AO162" s="7">
        <f t="shared" si="168"/>
        <v>1271</v>
      </c>
      <c r="AP162" s="7">
        <f t="shared" si="168"/>
        <v>2118</v>
      </c>
      <c r="AQ162" s="7">
        <f t="shared" si="168"/>
        <v>268</v>
      </c>
      <c r="AR162" s="7">
        <f t="shared" si="168"/>
        <v>1488</v>
      </c>
      <c r="AS162" s="7">
        <f t="shared" si="168"/>
        <v>365</v>
      </c>
      <c r="AT162" s="7">
        <f t="shared" si="168"/>
        <v>2294</v>
      </c>
      <c r="AU162" s="7">
        <f t="shared" si="168"/>
        <v>868</v>
      </c>
      <c r="AV162" s="7">
        <f t="shared" si="168"/>
        <v>398</v>
      </c>
      <c r="AW162" s="7">
        <f t="shared" si="168"/>
        <v>366</v>
      </c>
      <c r="AX162" s="7">
        <f t="shared" si="168"/>
        <v>950</v>
      </c>
      <c r="AY162" s="7">
        <f t="shared" si="168"/>
        <v>1093</v>
      </c>
      <c r="AZ162" s="7">
        <f t="shared" si="168"/>
        <v>561</v>
      </c>
      <c r="BA162" s="7">
        <f t="shared" si="168"/>
        <v>0</v>
      </c>
      <c r="BB162" s="7">
        <f t="shared" si="168"/>
        <v>1504</v>
      </c>
      <c r="BC162" s="7">
        <f t="shared" si="168"/>
        <v>934</v>
      </c>
      <c r="BD162" s="7">
        <f t="shared" si="168"/>
        <v>879</v>
      </c>
      <c r="BE162" s="7">
        <f t="shared" si="168"/>
        <v>638</v>
      </c>
      <c r="BF162" s="7">
        <f t="shared" si="168"/>
        <v>2002</v>
      </c>
      <c r="BG162" s="7">
        <f t="shared" si="168"/>
        <v>895</v>
      </c>
      <c r="BH162" s="7">
        <f t="shared" si="168"/>
        <v>474</v>
      </c>
      <c r="BI162" s="7">
        <f t="shared" si="168"/>
        <v>2089</v>
      </c>
      <c r="BJ162" s="7">
        <f t="shared" si="168"/>
        <v>1505</v>
      </c>
      <c r="BK162" s="7">
        <f t="shared" si="168"/>
        <v>1951</v>
      </c>
      <c r="BL162" s="7">
        <f t="shared" si="168"/>
        <v>822</v>
      </c>
    </row>
    <row r="163" ht="13.5" customHeight="1">
      <c r="A163" s="83">
        <v>44695.0</v>
      </c>
      <c r="B163" s="37" t="s">
        <v>75</v>
      </c>
      <c r="C163" s="38"/>
      <c r="D163" s="39" t="s">
        <v>31</v>
      </c>
      <c r="E163" s="40">
        <f t="shared" si="2"/>
        <v>1488</v>
      </c>
      <c r="F163" s="41">
        <v>0.0</v>
      </c>
      <c r="G163" s="41">
        <v>21.0</v>
      </c>
      <c r="H163" s="42">
        <f t="shared" si="3"/>
        <v>21</v>
      </c>
      <c r="I163" s="38"/>
      <c r="J163" s="43" t="s">
        <v>23</v>
      </c>
      <c r="K163" s="40">
        <f t="shared" si="4"/>
        <v>2101</v>
      </c>
      <c r="L163" s="44">
        <v>2.0</v>
      </c>
      <c r="M163" s="44">
        <v>37.0</v>
      </c>
      <c r="N163" s="42">
        <f t="shared" si="169"/>
        <v>43</v>
      </c>
      <c r="O163" s="38"/>
      <c r="P163" s="49" t="s">
        <v>72</v>
      </c>
      <c r="Q163" s="38"/>
      <c r="R163" s="45">
        <f>MIN(Rules!$E$2,(MAX(H163/N163,N163/H163)))</f>
        <v>2</v>
      </c>
      <c r="S163" s="45">
        <f>VLOOKUP(B163,Rules!A:B,2,FALSE)</f>
        <v>60</v>
      </c>
      <c r="T163" s="38"/>
      <c r="U163" s="46">
        <f>1/(10^(-(E163+(IF(P163="Y",Rules!$I$2,0))-K163)/Rules!$E$12)+1)</f>
        <v>0.1060069071</v>
      </c>
      <c r="V163" s="47">
        <f t="shared" si="6"/>
        <v>-13</v>
      </c>
      <c r="W163" s="47">
        <f t="shared" si="7"/>
        <v>13</v>
      </c>
      <c r="X163" s="47"/>
      <c r="Y163" s="47"/>
      <c r="Z163" s="48"/>
      <c r="AA163" s="7">
        <f t="shared" ref="AA163:BL163" si="170">IF($D163=AA$1,$E163+$V163,(IF($J163=AA$1,$K163+$W163,AA162)))</f>
        <v>1566</v>
      </c>
      <c r="AB163" s="7">
        <f t="shared" si="170"/>
        <v>749</v>
      </c>
      <c r="AC163" s="7">
        <f t="shared" si="170"/>
        <v>1347</v>
      </c>
      <c r="AD163" s="7">
        <f t="shared" si="170"/>
        <v>-22</v>
      </c>
      <c r="AE163" s="7">
        <f t="shared" si="170"/>
        <v>2014</v>
      </c>
      <c r="AF163" s="7">
        <f t="shared" si="170"/>
        <v>2020</v>
      </c>
      <c r="AG163" s="7">
        <f t="shared" si="170"/>
        <v>1243</v>
      </c>
      <c r="AH163" s="7">
        <f t="shared" si="170"/>
        <v>1014</v>
      </c>
      <c r="AI163" s="7">
        <f t="shared" si="170"/>
        <v>1298</v>
      </c>
      <c r="AJ163" s="7">
        <f t="shared" si="170"/>
        <v>1832</v>
      </c>
      <c r="AK163" s="7">
        <f t="shared" si="170"/>
        <v>415</v>
      </c>
      <c r="AL163" s="7">
        <f t="shared" si="170"/>
        <v>717</v>
      </c>
      <c r="AM163" s="7">
        <f t="shared" si="170"/>
        <v>2114</v>
      </c>
      <c r="AN163" s="7">
        <f t="shared" si="170"/>
        <v>1407</v>
      </c>
      <c r="AO163" s="7">
        <f t="shared" si="170"/>
        <v>1271</v>
      </c>
      <c r="AP163" s="7">
        <f t="shared" si="170"/>
        <v>2118</v>
      </c>
      <c r="AQ163" s="7">
        <f t="shared" si="170"/>
        <v>268</v>
      </c>
      <c r="AR163" s="7">
        <f t="shared" si="170"/>
        <v>1475</v>
      </c>
      <c r="AS163" s="7">
        <f t="shared" si="170"/>
        <v>365</v>
      </c>
      <c r="AT163" s="7">
        <f t="shared" si="170"/>
        <v>2294</v>
      </c>
      <c r="AU163" s="7">
        <f t="shared" si="170"/>
        <v>868</v>
      </c>
      <c r="AV163" s="7">
        <f t="shared" si="170"/>
        <v>398</v>
      </c>
      <c r="AW163" s="7">
        <f t="shared" si="170"/>
        <v>366</v>
      </c>
      <c r="AX163" s="7">
        <f t="shared" si="170"/>
        <v>950</v>
      </c>
      <c r="AY163" s="7">
        <f t="shared" si="170"/>
        <v>1093</v>
      </c>
      <c r="AZ163" s="7">
        <f t="shared" si="170"/>
        <v>561</v>
      </c>
      <c r="BA163" s="7">
        <f t="shared" si="170"/>
        <v>0</v>
      </c>
      <c r="BB163" s="7">
        <f t="shared" si="170"/>
        <v>1504</v>
      </c>
      <c r="BC163" s="7">
        <f t="shared" si="170"/>
        <v>934</v>
      </c>
      <c r="BD163" s="7">
        <f t="shared" si="170"/>
        <v>879</v>
      </c>
      <c r="BE163" s="7">
        <f t="shared" si="170"/>
        <v>638</v>
      </c>
      <c r="BF163" s="7">
        <f t="shared" si="170"/>
        <v>2002</v>
      </c>
      <c r="BG163" s="7">
        <f t="shared" si="170"/>
        <v>895</v>
      </c>
      <c r="BH163" s="7">
        <f t="shared" si="170"/>
        <v>474</v>
      </c>
      <c r="BI163" s="7">
        <f t="shared" si="170"/>
        <v>2089</v>
      </c>
      <c r="BJ163" s="7">
        <f t="shared" si="170"/>
        <v>1505</v>
      </c>
      <c r="BK163" s="7">
        <f t="shared" si="170"/>
        <v>1951</v>
      </c>
      <c r="BL163" s="7">
        <f t="shared" si="170"/>
        <v>822</v>
      </c>
    </row>
    <row r="164" ht="13.5" customHeight="1">
      <c r="A164" s="83">
        <v>44695.0</v>
      </c>
      <c r="B164" s="37" t="s">
        <v>74</v>
      </c>
      <c r="C164" s="38"/>
      <c r="D164" s="39" t="s">
        <v>28</v>
      </c>
      <c r="E164" s="40">
        <f t="shared" si="2"/>
        <v>1347</v>
      </c>
      <c r="F164" s="41">
        <v>2.0</v>
      </c>
      <c r="G164" s="41">
        <v>25.0</v>
      </c>
      <c r="H164" s="42">
        <f t="shared" si="3"/>
        <v>31</v>
      </c>
      <c r="I164" s="38"/>
      <c r="J164" s="43" t="s">
        <v>33</v>
      </c>
      <c r="K164" s="40">
        <f t="shared" si="4"/>
        <v>1298</v>
      </c>
      <c r="L164" s="44">
        <v>1.0</v>
      </c>
      <c r="M164" s="44">
        <v>19.0</v>
      </c>
      <c r="N164" s="42">
        <f t="shared" si="169"/>
        <v>22</v>
      </c>
      <c r="O164" s="38"/>
      <c r="P164" s="49" t="s">
        <v>72</v>
      </c>
      <c r="Q164" s="38"/>
      <c r="R164" s="45">
        <f>MIN(Rules!$E$2,(MAX(H164/N164,N164/H164)))</f>
        <v>1.409090909</v>
      </c>
      <c r="S164" s="45">
        <f>VLOOKUP(B164,Rules!A:B,2,FALSE)</f>
        <v>50</v>
      </c>
      <c r="T164" s="38"/>
      <c r="U164" s="46">
        <f>1/(10^(-(E164+(IF(P164="Y",Rules!$I$2,0))-K164)/Rules!$E$12)+1)</f>
        <v>0.7143139043</v>
      </c>
      <c r="V164" s="47">
        <f t="shared" si="6"/>
        <v>20</v>
      </c>
      <c r="W164" s="47">
        <f t="shared" si="7"/>
        <v>-20</v>
      </c>
      <c r="X164" s="47"/>
      <c r="Y164" s="47"/>
      <c r="Z164" s="48"/>
      <c r="AA164" s="7">
        <f t="shared" ref="AA164:BL164" si="171">IF($D164=AA$1,$E164+$V164,(IF($J164=AA$1,$K164+$W164,AA163)))</f>
        <v>1566</v>
      </c>
      <c r="AB164" s="7">
        <f t="shared" si="171"/>
        <v>749</v>
      </c>
      <c r="AC164" s="7">
        <f t="shared" si="171"/>
        <v>1367</v>
      </c>
      <c r="AD164" s="7">
        <f t="shared" si="171"/>
        <v>-22</v>
      </c>
      <c r="AE164" s="7">
        <f t="shared" si="171"/>
        <v>2014</v>
      </c>
      <c r="AF164" s="7">
        <f t="shared" si="171"/>
        <v>2020</v>
      </c>
      <c r="AG164" s="7">
        <f t="shared" si="171"/>
        <v>1243</v>
      </c>
      <c r="AH164" s="7">
        <f t="shared" si="171"/>
        <v>1014</v>
      </c>
      <c r="AI164" s="7">
        <f t="shared" si="171"/>
        <v>1278</v>
      </c>
      <c r="AJ164" s="7">
        <f t="shared" si="171"/>
        <v>1832</v>
      </c>
      <c r="AK164" s="7">
        <f t="shared" si="171"/>
        <v>415</v>
      </c>
      <c r="AL164" s="7">
        <f t="shared" si="171"/>
        <v>717</v>
      </c>
      <c r="AM164" s="7">
        <f t="shared" si="171"/>
        <v>2114</v>
      </c>
      <c r="AN164" s="7">
        <f t="shared" si="171"/>
        <v>1407</v>
      </c>
      <c r="AO164" s="7">
        <f t="shared" si="171"/>
        <v>1271</v>
      </c>
      <c r="AP164" s="7">
        <f t="shared" si="171"/>
        <v>2118</v>
      </c>
      <c r="AQ164" s="7">
        <f t="shared" si="171"/>
        <v>268</v>
      </c>
      <c r="AR164" s="7">
        <f t="shared" si="171"/>
        <v>1475</v>
      </c>
      <c r="AS164" s="7">
        <f t="shared" si="171"/>
        <v>365</v>
      </c>
      <c r="AT164" s="7">
        <f t="shared" si="171"/>
        <v>2294</v>
      </c>
      <c r="AU164" s="7">
        <f t="shared" si="171"/>
        <v>868</v>
      </c>
      <c r="AV164" s="7">
        <f t="shared" si="171"/>
        <v>398</v>
      </c>
      <c r="AW164" s="7">
        <f t="shared" si="171"/>
        <v>366</v>
      </c>
      <c r="AX164" s="7">
        <f t="shared" si="171"/>
        <v>950</v>
      </c>
      <c r="AY164" s="7">
        <f t="shared" si="171"/>
        <v>1093</v>
      </c>
      <c r="AZ164" s="7">
        <f t="shared" si="171"/>
        <v>561</v>
      </c>
      <c r="BA164" s="7">
        <f t="shared" si="171"/>
        <v>0</v>
      </c>
      <c r="BB164" s="7">
        <f t="shared" si="171"/>
        <v>1504</v>
      </c>
      <c r="BC164" s="7">
        <f t="shared" si="171"/>
        <v>934</v>
      </c>
      <c r="BD164" s="7">
        <f t="shared" si="171"/>
        <v>879</v>
      </c>
      <c r="BE164" s="7">
        <f t="shared" si="171"/>
        <v>638</v>
      </c>
      <c r="BF164" s="7">
        <f t="shared" si="171"/>
        <v>2002</v>
      </c>
      <c r="BG164" s="7">
        <f t="shared" si="171"/>
        <v>895</v>
      </c>
      <c r="BH164" s="7">
        <f t="shared" si="171"/>
        <v>474</v>
      </c>
      <c r="BI164" s="7">
        <f t="shared" si="171"/>
        <v>2089</v>
      </c>
      <c r="BJ164" s="7">
        <f t="shared" si="171"/>
        <v>1505</v>
      </c>
      <c r="BK164" s="7">
        <f t="shared" si="171"/>
        <v>1951</v>
      </c>
      <c r="BL164" s="7">
        <f t="shared" si="171"/>
        <v>822</v>
      </c>
    </row>
    <row r="165" ht="13.5" customHeight="1">
      <c r="A165" s="83">
        <v>44695.0</v>
      </c>
      <c r="B165" s="37" t="s">
        <v>74</v>
      </c>
      <c r="C165" s="38"/>
      <c r="D165" s="39" t="s">
        <v>34</v>
      </c>
      <c r="E165" s="40">
        <f t="shared" si="2"/>
        <v>1407</v>
      </c>
      <c r="F165" s="41">
        <v>2.0</v>
      </c>
      <c r="G165" s="41">
        <v>28.0</v>
      </c>
      <c r="H165" s="42">
        <f t="shared" si="3"/>
        <v>34</v>
      </c>
      <c r="I165" s="38"/>
      <c r="J165" s="43" t="s">
        <v>27</v>
      </c>
      <c r="K165" s="40">
        <f t="shared" si="4"/>
        <v>1504</v>
      </c>
      <c r="L165" s="44">
        <v>4.0</v>
      </c>
      <c r="M165" s="44">
        <v>23.0</v>
      </c>
      <c r="N165" s="42">
        <f t="shared" si="169"/>
        <v>35</v>
      </c>
      <c r="O165" s="38"/>
      <c r="P165" s="49" t="s">
        <v>72</v>
      </c>
      <c r="Q165" s="38"/>
      <c r="R165" s="45">
        <f>MIN(Rules!$E$2,(MAX(H165/N165,N165/H165)))</f>
        <v>1.029411765</v>
      </c>
      <c r="S165" s="45">
        <f>VLOOKUP(B165,Rules!A:B,2,FALSE)</f>
        <v>50</v>
      </c>
      <c r="T165" s="38"/>
      <c r="U165" s="46">
        <f>1/(10^(-(E165+(IF(P165="Y",Rules!$I$2,0))-K165)/Rules!$E$12)+1)</f>
        <v>0.5607173818</v>
      </c>
      <c r="V165" s="47">
        <f t="shared" si="6"/>
        <v>-29</v>
      </c>
      <c r="W165" s="47">
        <f t="shared" si="7"/>
        <v>29</v>
      </c>
      <c r="X165" s="47"/>
      <c r="Y165" s="47"/>
      <c r="Z165" s="48"/>
      <c r="AA165" s="7">
        <f t="shared" ref="AA165:BL165" si="172">IF($D165=AA$1,$E165+$V165,(IF($J165=AA$1,$K165+$W165,AA164)))</f>
        <v>1566</v>
      </c>
      <c r="AB165" s="7">
        <f t="shared" si="172"/>
        <v>749</v>
      </c>
      <c r="AC165" s="7">
        <f t="shared" si="172"/>
        <v>1367</v>
      </c>
      <c r="AD165" s="7">
        <f t="shared" si="172"/>
        <v>-22</v>
      </c>
      <c r="AE165" s="7">
        <f t="shared" si="172"/>
        <v>2014</v>
      </c>
      <c r="AF165" s="7">
        <f t="shared" si="172"/>
        <v>2020</v>
      </c>
      <c r="AG165" s="7">
        <f t="shared" si="172"/>
        <v>1243</v>
      </c>
      <c r="AH165" s="7">
        <f t="shared" si="172"/>
        <v>1014</v>
      </c>
      <c r="AI165" s="7">
        <f t="shared" si="172"/>
        <v>1278</v>
      </c>
      <c r="AJ165" s="7">
        <f t="shared" si="172"/>
        <v>1832</v>
      </c>
      <c r="AK165" s="7">
        <f t="shared" si="172"/>
        <v>415</v>
      </c>
      <c r="AL165" s="7">
        <f t="shared" si="172"/>
        <v>717</v>
      </c>
      <c r="AM165" s="7">
        <f t="shared" si="172"/>
        <v>2114</v>
      </c>
      <c r="AN165" s="7">
        <f t="shared" si="172"/>
        <v>1378</v>
      </c>
      <c r="AO165" s="7">
        <f t="shared" si="172"/>
        <v>1271</v>
      </c>
      <c r="AP165" s="7">
        <f t="shared" si="172"/>
        <v>2118</v>
      </c>
      <c r="AQ165" s="7">
        <f t="shared" si="172"/>
        <v>268</v>
      </c>
      <c r="AR165" s="7">
        <f t="shared" si="172"/>
        <v>1475</v>
      </c>
      <c r="AS165" s="7">
        <f t="shared" si="172"/>
        <v>365</v>
      </c>
      <c r="AT165" s="7">
        <f t="shared" si="172"/>
        <v>2294</v>
      </c>
      <c r="AU165" s="7">
        <f t="shared" si="172"/>
        <v>868</v>
      </c>
      <c r="AV165" s="7">
        <f t="shared" si="172"/>
        <v>398</v>
      </c>
      <c r="AW165" s="7">
        <f t="shared" si="172"/>
        <v>366</v>
      </c>
      <c r="AX165" s="7">
        <f t="shared" si="172"/>
        <v>950</v>
      </c>
      <c r="AY165" s="7">
        <f t="shared" si="172"/>
        <v>1093</v>
      </c>
      <c r="AZ165" s="7">
        <f t="shared" si="172"/>
        <v>561</v>
      </c>
      <c r="BA165" s="7">
        <f t="shared" si="172"/>
        <v>0</v>
      </c>
      <c r="BB165" s="7">
        <f t="shared" si="172"/>
        <v>1533</v>
      </c>
      <c r="BC165" s="7">
        <f t="shared" si="172"/>
        <v>934</v>
      </c>
      <c r="BD165" s="7">
        <f t="shared" si="172"/>
        <v>879</v>
      </c>
      <c r="BE165" s="7">
        <f t="shared" si="172"/>
        <v>638</v>
      </c>
      <c r="BF165" s="7">
        <f t="shared" si="172"/>
        <v>2002</v>
      </c>
      <c r="BG165" s="7">
        <f t="shared" si="172"/>
        <v>895</v>
      </c>
      <c r="BH165" s="7">
        <f t="shared" si="172"/>
        <v>474</v>
      </c>
      <c r="BI165" s="7">
        <f t="shared" si="172"/>
        <v>2089</v>
      </c>
      <c r="BJ165" s="7">
        <f t="shared" si="172"/>
        <v>1505</v>
      </c>
      <c r="BK165" s="7">
        <f t="shared" si="172"/>
        <v>1951</v>
      </c>
      <c r="BL165" s="7">
        <f t="shared" si="172"/>
        <v>822</v>
      </c>
    </row>
    <row r="166" ht="13.5" customHeight="1">
      <c r="A166" s="83">
        <v>44695.0</v>
      </c>
      <c r="B166" s="37" t="s">
        <v>74</v>
      </c>
      <c r="C166" s="38"/>
      <c r="D166" s="39" t="s">
        <v>29</v>
      </c>
      <c r="E166" s="40">
        <f t="shared" si="2"/>
        <v>1271</v>
      </c>
      <c r="F166" s="41">
        <v>2.0</v>
      </c>
      <c r="G166" s="41">
        <v>23.0</v>
      </c>
      <c r="H166" s="42">
        <f t="shared" si="3"/>
        <v>29</v>
      </c>
      <c r="I166" s="38"/>
      <c r="J166" s="43" t="s">
        <v>44</v>
      </c>
      <c r="K166" s="40">
        <f t="shared" si="4"/>
        <v>879</v>
      </c>
      <c r="L166" s="44">
        <v>2.0</v>
      </c>
      <c r="M166" s="44">
        <v>14.0</v>
      </c>
      <c r="N166" s="42">
        <f t="shared" si="169"/>
        <v>20</v>
      </c>
      <c r="O166" s="38"/>
      <c r="P166" s="49" t="s">
        <v>72</v>
      </c>
      <c r="Q166" s="38"/>
      <c r="R166" s="45">
        <f>MIN(Rules!$E$2,(MAX(H166/N166,N166/H166)))</f>
        <v>1.45</v>
      </c>
      <c r="S166" s="45">
        <f>VLOOKUP(B166,Rules!A:B,2,FALSE)</f>
        <v>50</v>
      </c>
      <c r="T166" s="38"/>
      <c r="U166" s="46">
        <f>1/(10^(-(E166+(IF(P166="Y",Rules!$I$2,0))-K166)/Rules!$E$12)+1)</f>
        <v>0.9238610866</v>
      </c>
      <c r="V166" s="47">
        <f t="shared" si="6"/>
        <v>6</v>
      </c>
      <c r="W166" s="47">
        <f t="shared" si="7"/>
        <v>-6</v>
      </c>
      <c r="X166" s="47"/>
      <c r="Y166" s="47"/>
      <c r="Z166" s="48"/>
      <c r="AA166" s="7">
        <f t="shared" ref="AA166:BL166" si="173">IF($D166=AA$1,$E166+$V166,(IF($J166=AA$1,$K166+$W166,AA165)))</f>
        <v>1566</v>
      </c>
      <c r="AB166" s="7">
        <f t="shared" si="173"/>
        <v>749</v>
      </c>
      <c r="AC166" s="7">
        <f t="shared" si="173"/>
        <v>1367</v>
      </c>
      <c r="AD166" s="7">
        <f t="shared" si="173"/>
        <v>-22</v>
      </c>
      <c r="AE166" s="7">
        <f t="shared" si="173"/>
        <v>2014</v>
      </c>
      <c r="AF166" s="7">
        <f t="shared" si="173"/>
        <v>2020</v>
      </c>
      <c r="AG166" s="7">
        <f t="shared" si="173"/>
        <v>1243</v>
      </c>
      <c r="AH166" s="7">
        <f t="shared" si="173"/>
        <v>1014</v>
      </c>
      <c r="AI166" s="7">
        <f t="shared" si="173"/>
        <v>1278</v>
      </c>
      <c r="AJ166" s="7">
        <f t="shared" si="173"/>
        <v>1832</v>
      </c>
      <c r="AK166" s="7">
        <f t="shared" si="173"/>
        <v>415</v>
      </c>
      <c r="AL166" s="7">
        <f t="shared" si="173"/>
        <v>717</v>
      </c>
      <c r="AM166" s="7">
        <f t="shared" si="173"/>
        <v>2114</v>
      </c>
      <c r="AN166" s="7">
        <f t="shared" si="173"/>
        <v>1378</v>
      </c>
      <c r="AO166" s="7">
        <f t="shared" si="173"/>
        <v>1277</v>
      </c>
      <c r="AP166" s="7">
        <f t="shared" si="173"/>
        <v>2118</v>
      </c>
      <c r="AQ166" s="7">
        <f t="shared" si="173"/>
        <v>268</v>
      </c>
      <c r="AR166" s="7">
        <f t="shared" si="173"/>
        <v>1475</v>
      </c>
      <c r="AS166" s="7">
        <f t="shared" si="173"/>
        <v>365</v>
      </c>
      <c r="AT166" s="7">
        <f t="shared" si="173"/>
        <v>2294</v>
      </c>
      <c r="AU166" s="7">
        <f t="shared" si="173"/>
        <v>868</v>
      </c>
      <c r="AV166" s="7">
        <f t="shared" si="173"/>
        <v>398</v>
      </c>
      <c r="AW166" s="7">
        <f t="shared" si="173"/>
        <v>366</v>
      </c>
      <c r="AX166" s="7">
        <f t="shared" si="173"/>
        <v>950</v>
      </c>
      <c r="AY166" s="7">
        <f t="shared" si="173"/>
        <v>1093</v>
      </c>
      <c r="AZ166" s="7">
        <f t="shared" si="173"/>
        <v>561</v>
      </c>
      <c r="BA166" s="7">
        <f t="shared" si="173"/>
        <v>0</v>
      </c>
      <c r="BB166" s="7">
        <f t="shared" si="173"/>
        <v>1533</v>
      </c>
      <c r="BC166" s="7">
        <f t="shared" si="173"/>
        <v>934</v>
      </c>
      <c r="BD166" s="7">
        <f t="shared" si="173"/>
        <v>873</v>
      </c>
      <c r="BE166" s="7">
        <f t="shared" si="173"/>
        <v>638</v>
      </c>
      <c r="BF166" s="7">
        <f t="shared" si="173"/>
        <v>2002</v>
      </c>
      <c r="BG166" s="7">
        <f t="shared" si="173"/>
        <v>895</v>
      </c>
      <c r="BH166" s="7">
        <f t="shared" si="173"/>
        <v>474</v>
      </c>
      <c r="BI166" s="7">
        <f t="shared" si="173"/>
        <v>2089</v>
      </c>
      <c r="BJ166" s="7">
        <f t="shared" si="173"/>
        <v>1505</v>
      </c>
      <c r="BK166" s="7">
        <f t="shared" si="173"/>
        <v>1951</v>
      </c>
      <c r="BL166" s="7">
        <f t="shared" si="173"/>
        <v>822</v>
      </c>
    </row>
    <row r="167" ht="13.5" customHeight="1">
      <c r="A167" s="83">
        <v>44695.0</v>
      </c>
      <c r="B167" s="37" t="s">
        <v>74</v>
      </c>
      <c r="C167" s="38"/>
      <c r="D167" s="39" t="s">
        <v>39</v>
      </c>
      <c r="E167" s="40">
        <f t="shared" si="2"/>
        <v>950</v>
      </c>
      <c r="F167" s="41">
        <v>2.0</v>
      </c>
      <c r="G167" s="41">
        <v>23.0</v>
      </c>
      <c r="H167" s="42">
        <f t="shared" si="3"/>
        <v>29</v>
      </c>
      <c r="I167" s="38"/>
      <c r="J167" s="43" t="s">
        <v>35</v>
      </c>
      <c r="K167" s="40">
        <f t="shared" si="4"/>
        <v>1243</v>
      </c>
      <c r="L167" s="44">
        <v>2.0</v>
      </c>
      <c r="M167" s="44">
        <v>18.0</v>
      </c>
      <c r="N167" s="42">
        <f t="shared" si="169"/>
        <v>24</v>
      </c>
      <c r="O167" s="38"/>
      <c r="P167" s="49" t="s">
        <v>72</v>
      </c>
      <c r="Q167" s="38"/>
      <c r="R167" s="45">
        <f>MIN(Rules!$E$2,(MAX(H167/N167,N167/H167)))</f>
        <v>1.208333333</v>
      </c>
      <c r="S167" s="45">
        <f>VLOOKUP(B167,Rules!A:B,2,FALSE)</f>
        <v>50</v>
      </c>
      <c r="T167" s="38"/>
      <c r="U167" s="46">
        <f>1/(10^(-(E167+(IF(P167="Y",Rules!$I$2,0))-K167)/Rules!$E$12)+1)</f>
        <v>0.3410678056</v>
      </c>
      <c r="V167" s="47">
        <f t="shared" si="6"/>
        <v>40</v>
      </c>
      <c r="W167" s="47">
        <f t="shared" si="7"/>
        <v>-40</v>
      </c>
      <c r="X167" s="47"/>
      <c r="Y167" s="47"/>
      <c r="Z167" s="48"/>
      <c r="AA167" s="7">
        <f t="shared" ref="AA167:BL167" si="174">IF($D167=AA$1,$E167+$V167,(IF($J167=AA$1,$K167+$W167,AA166)))</f>
        <v>1566</v>
      </c>
      <c r="AB167" s="7">
        <f t="shared" si="174"/>
        <v>749</v>
      </c>
      <c r="AC167" s="7">
        <f t="shared" si="174"/>
        <v>1367</v>
      </c>
      <c r="AD167" s="7">
        <f t="shared" si="174"/>
        <v>-22</v>
      </c>
      <c r="AE167" s="7">
        <f t="shared" si="174"/>
        <v>2014</v>
      </c>
      <c r="AF167" s="7">
        <f t="shared" si="174"/>
        <v>2020</v>
      </c>
      <c r="AG167" s="7">
        <f t="shared" si="174"/>
        <v>1203</v>
      </c>
      <c r="AH167" s="7">
        <f t="shared" si="174"/>
        <v>1014</v>
      </c>
      <c r="AI167" s="7">
        <f t="shared" si="174"/>
        <v>1278</v>
      </c>
      <c r="AJ167" s="7">
        <f t="shared" si="174"/>
        <v>1832</v>
      </c>
      <c r="AK167" s="7">
        <f t="shared" si="174"/>
        <v>415</v>
      </c>
      <c r="AL167" s="7">
        <f t="shared" si="174"/>
        <v>717</v>
      </c>
      <c r="AM167" s="7">
        <f t="shared" si="174"/>
        <v>2114</v>
      </c>
      <c r="AN167" s="7">
        <f t="shared" si="174"/>
        <v>1378</v>
      </c>
      <c r="AO167" s="7">
        <f t="shared" si="174"/>
        <v>1277</v>
      </c>
      <c r="AP167" s="7">
        <f t="shared" si="174"/>
        <v>2118</v>
      </c>
      <c r="AQ167" s="7">
        <f t="shared" si="174"/>
        <v>268</v>
      </c>
      <c r="AR167" s="7">
        <f t="shared" si="174"/>
        <v>1475</v>
      </c>
      <c r="AS167" s="7">
        <f t="shared" si="174"/>
        <v>365</v>
      </c>
      <c r="AT167" s="7">
        <f t="shared" si="174"/>
        <v>2294</v>
      </c>
      <c r="AU167" s="7">
        <f t="shared" si="174"/>
        <v>868</v>
      </c>
      <c r="AV167" s="7">
        <f t="shared" si="174"/>
        <v>398</v>
      </c>
      <c r="AW167" s="7">
        <f t="shared" si="174"/>
        <v>366</v>
      </c>
      <c r="AX167" s="7">
        <f t="shared" si="174"/>
        <v>990</v>
      </c>
      <c r="AY167" s="7">
        <f t="shared" si="174"/>
        <v>1093</v>
      </c>
      <c r="AZ167" s="7">
        <f t="shared" si="174"/>
        <v>561</v>
      </c>
      <c r="BA167" s="7">
        <f t="shared" si="174"/>
        <v>0</v>
      </c>
      <c r="BB167" s="7">
        <f t="shared" si="174"/>
        <v>1533</v>
      </c>
      <c r="BC167" s="7">
        <f t="shared" si="174"/>
        <v>934</v>
      </c>
      <c r="BD167" s="7">
        <f t="shared" si="174"/>
        <v>873</v>
      </c>
      <c r="BE167" s="7">
        <f t="shared" si="174"/>
        <v>638</v>
      </c>
      <c r="BF167" s="7">
        <f t="shared" si="174"/>
        <v>2002</v>
      </c>
      <c r="BG167" s="7">
        <f t="shared" si="174"/>
        <v>895</v>
      </c>
      <c r="BH167" s="7">
        <f t="shared" si="174"/>
        <v>474</v>
      </c>
      <c r="BI167" s="7">
        <f t="shared" si="174"/>
        <v>2089</v>
      </c>
      <c r="BJ167" s="7">
        <f t="shared" si="174"/>
        <v>1505</v>
      </c>
      <c r="BK167" s="7">
        <f t="shared" si="174"/>
        <v>1951</v>
      </c>
      <c r="BL167" s="7">
        <f t="shared" si="174"/>
        <v>822</v>
      </c>
    </row>
    <row r="168" ht="13.5" customHeight="1">
      <c r="A168" s="83">
        <v>44695.0</v>
      </c>
      <c r="B168" s="37" t="s">
        <v>74</v>
      </c>
      <c r="C168" s="38"/>
      <c r="D168" s="39" t="s">
        <v>36</v>
      </c>
      <c r="E168" s="40">
        <f t="shared" si="2"/>
        <v>868</v>
      </c>
      <c r="F168" s="41">
        <v>1.0</v>
      </c>
      <c r="G168" s="41">
        <v>29.0</v>
      </c>
      <c r="H168" s="42">
        <f t="shared" si="3"/>
        <v>32</v>
      </c>
      <c r="I168" s="38"/>
      <c r="J168" s="43" t="s">
        <v>40</v>
      </c>
      <c r="K168" s="40">
        <f t="shared" si="4"/>
        <v>822</v>
      </c>
      <c r="L168" s="44">
        <v>2.0</v>
      </c>
      <c r="M168" s="44">
        <v>16.0</v>
      </c>
      <c r="N168" s="42">
        <f t="shared" si="169"/>
        <v>22</v>
      </c>
      <c r="O168" s="38"/>
      <c r="P168" s="49" t="s">
        <v>72</v>
      </c>
      <c r="Q168" s="38"/>
      <c r="R168" s="45">
        <f>MIN(Rules!$E$2,(MAX(H168/N168,N168/H168)))</f>
        <v>1.454545455</v>
      </c>
      <c r="S168" s="45">
        <f>VLOOKUP(B168,Rules!A:B,2,FALSE)</f>
        <v>50</v>
      </c>
      <c r="T168" s="38"/>
      <c r="U168" s="46">
        <f>1/(10^(-(E168+(IF(P168="Y",Rules!$I$2,0))-K168)/Rules!$E$12)+1)</f>
        <v>0.711486252</v>
      </c>
      <c r="V168" s="47">
        <f t="shared" si="6"/>
        <v>21</v>
      </c>
      <c r="W168" s="47">
        <f t="shared" si="7"/>
        <v>-21</v>
      </c>
      <c r="X168" s="47"/>
      <c r="Y168" s="47"/>
      <c r="Z168" s="48"/>
      <c r="AA168" s="7">
        <f t="shared" ref="AA168:BL168" si="175">IF($D168=AA$1,$E168+$V168,(IF($J168=AA$1,$K168+$W168,AA167)))</f>
        <v>1566</v>
      </c>
      <c r="AB168" s="7">
        <f t="shared" si="175"/>
        <v>749</v>
      </c>
      <c r="AC168" s="7">
        <f t="shared" si="175"/>
        <v>1367</v>
      </c>
      <c r="AD168" s="7">
        <f t="shared" si="175"/>
        <v>-22</v>
      </c>
      <c r="AE168" s="7">
        <f t="shared" si="175"/>
        <v>2014</v>
      </c>
      <c r="AF168" s="7">
        <f t="shared" si="175"/>
        <v>2020</v>
      </c>
      <c r="AG168" s="7">
        <f t="shared" si="175"/>
        <v>1203</v>
      </c>
      <c r="AH168" s="7">
        <f t="shared" si="175"/>
        <v>1014</v>
      </c>
      <c r="AI168" s="7">
        <f t="shared" si="175"/>
        <v>1278</v>
      </c>
      <c r="AJ168" s="7">
        <f t="shared" si="175"/>
        <v>1832</v>
      </c>
      <c r="AK168" s="7">
        <f t="shared" si="175"/>
        <v>415</v>
      </c>
      <c r="AL168" s="7">
        <f t="shared" si="175"/>
        <v>717</v>
      </c>
      <c r="AM168" s="7">
        <f t="shared" si="175"/>
        <v>2114</v>
      </c>
      <c r="AN168" s="7">
        <f t="shared" si="175"/>
        <v>1378</v>
      </c>
      <c r="AO168" s="7">
        <f t="shared" si="175"/>
        <v>1277</v>
      </c>
      <c r="AP168" s="7">
        <f t="shared" si="175"/>
        <v>2118</v>
      </c>
      <c r="AQ168" s="7">
        <f t="shared" si="175"/>
        <v>268</v>
      </c>
      <c r="AR168" s="7">
        <f t="shared" si="175"/>
        <v>1475</v>
      </c>
      <c r="AS168" s="7">
        <f t="shared" si="175"/>
        <v>365</v>
      </c>
      <c r="AT168" s="7">
        <f t="shared" si="175"/>
        <v>2294</v>
      </c>
      <c r="AU168" s="7">
        <f t="shared" si="175"/>
        <v>889</v>
      </c>
      <c r="AV168" s="7">
        <f t="shared" si="175"/>
        <v>398</v>
      </c>
      <c r="AW168" s="7">
        <f t="shared" si="175"/>
        <v>366</v>
      </c>
      <c r="AX168" s="7">
        <f t="shared" si="175"/>
        <v>990</v>
      </c>
      <c r="AY168" s="7">
        <f t="shared" si="175"/>
        <v>1093</v>
      </c>
      <c r="AZ168" s="7">
        <f t="shared" si="175"/>
        <v>561</v>
      </c>
      <c r="BA168" s="7">
        <f t="shared" si="175"/>
        <v>0</v>
      </c>
      <c r="BB168" s="7">
        <f t="shared" si="175"/>
        <v>1533</v>
      </c>
      <c r="BC168" s="7">
        <f t="shared" si="175"/>
        <v>934</v>
      </c>
      <c r="BD168" s="7">
        <f t="shared" si="175"/>
        <v>873</v>
      </c>
      <c r="BE168" s="7">
        <f t="shared" si="175"/>
        <v>638</v>
      </c>
      <c r="BF168" s="7">
        <f t="shared" si="175"/>
        <v>2002</v>
      </c>
      <c r="BG168" s="7">
        <f t="shared" si="175"/>
        <v>895</v>
      </c>
      <c r="BH168" s="7">
        <f t="shared" si="175"/>
        <v>474</v>
      </c>
      <c r="BI168" s="7">
        <f t="shared" si="175"/>
        <v>2089</v>
      </c>
      <c r="BJ168" s="7">
        <f t="shared" si="175"/>
        <v>1505</v>
      </c>
      <c r="BK168" s="7">
        <f t="shared" si="175"/>
        <v>1951</v>
      </c>
      <c r="BL168" s="7">
        <f t="shared" si="175"/>
        <v>801</v>
      </c>
    </row>
    <row r="169" ht="13.5" customHeight="1">
      <c r="A169" s="83">
        <v>44695.0</v>
      </c>
      <c r="B169" s="37" t="s">
        <v>74</v>
      </c>
      <c r="C169" s="38"/>
      <c r="D169" s="39" t="s">
        <v>48</v>
      </c>
      <c r="E169" s="40">
        <f t="shared" si="2"/>
        <v>415</v>
      </c>
      <c r="F169" s="41">
        <v>2.0</v>
      </c>
      <c r="G169" s="41">
        <v>15.0</v>
      </c>
      <c r="H169" s="42">
        <f t="shared" si="3"/>
        <v>21</v>
      </c>
      <c r="I169" s="38"/>
      <c r="J169" s="43" t="s">
        <v>41</v>
      </c>
      <c r="K169" s="40">
        <f t="shared" si="4"/>
        <v>934</v>
      </c>
      <c r="L169" s="44">
        <v>3.0</v>
      </c>
      <c r="M169" s="44">
        <v>25.0</v>
      </c>
      <c r="N169" s="42">
        <f t="shared" si="169"/>
        <v>34</v>
      </c>
      <c r="O169" s="38"/>
      <c r="P169" s="49" t="s">
        <v>72</v>
      </c>
      <c r="Q169" s="38"/>
      <c r="R169" s="45">
        <f>MIN(Rules!$E$2,(MAX(H169/N169,N169/H169)))</f>
        <v>1.619047619</v>
      </c>
      <c r="S169" s="45">
        <f>VLOOKUP(B169,Rules!A:B,2,FALSE)</f>
        <v>50</v>
      </c>
      <c r="T169" s="38"/>
      <c r="U169" s="46">
        <f>1/(10^(-(E169+(IF(P169="Y",Rules!$I$2,0))-K169)/Rules!$E$12)+1)</f>
        <v>0.1545556922</v>
      </c>
      <c r="V169" s="47">
        <f t="shared" si="6"/>
        <v>-13</v>
      </c>
      <c r="W169" s="47">
        <f t="shared" si="7"/>
        <v>13</v>
      </c>
      <c r="X169" s="47"/>
      <c r="Y169" s="47"/>
      <c r="Z169" s="48"/>
      <c r="AA169" s="7">
        <f t="shared" ref="AA169:BL169" si="176">IF($D169=AA$1,$E169+$V169,(IF($J169=AA$1,$K169+$W169,AA168)))</f>
        <v>1566</v>
      </c>
      <c r="AB169" s="7">
        <f t="shared" si="176"/>
        <v>749</v>
      </c>
      <c r="AC169" s="7">
        <f t="shared" si="176"/>
        <v>1367</v>
      </c>
      <c r="AD169" s="7">
        <f t="shared" si="176"/>
        <v>-22</v>
      </c>
      <c r="AE169" s="7">
        <f t="shared" si="176"/>
        <v>2014</v>
      </c>
      <c r="AF169" s="7">
        <f t="shared" si="176"/>
        <v>2020</v>
      </c>
      <c r="AG169" s="7">
        <f t="shared" si="176"/>
        <v>1203</v>
      </c>
      <c r="AH169" s="7">
        <f t="shared" si="176"/>
        <v>1014</v>
      </c>
      <c r="AI169" s="7">
        <f t="shared" si="176"/>
        <v>1278</v>
      </c>
      <c r="AJ169" s="7">
        <f t="shared" si="176"/>
        <v>1832</v>
      </c>
      <c r="AK169" s="7">
        <f t="shared" si="176"/>
        <v>402</v>
      </c>
      <c r="AL169" s="7">
        <f t="shared" si="176"/>
        <v>717</v>
      </c>
      <c r="AM169" s="7">
        <f t="shared" si="176"/>
        <v>2114</v>
      </c>
      <c r="AN169" s="7">
        <f t="shared" si="176"/>
        <v>1378</v>
      </c>
      <c r="AO169" s="7">
        <f t="shared" si="176"/>
        <v>1277</v>
      </c>
      <c r="AP169" s="7">
        <f t="shared" si="176"/>
        <v>2118</v>
      </c>
      <c r="AQ169" s="7">
        <f t="shared" si="176"/>
        <v>268</v>
      </c>
      <c r="AR169" s="7">
        <f t="shared" si="176"/>
        <v>1475</v>
      </c>
      <c r="AS169" s="7">
        <f t="shared" si="176"/>
        <v>365</v>
      </c>
      <c r="AT169" s="7">
        <f t="shared" si="176"/>
        <v>2294</v>
      </c>
      <c r="AU169" s="7">
        <f t="shared" si="176"/>
        <v>889</v>
      </c>
      <c r="AV169" s="7">
        <f t="shared" si="176"/>
        <v>398</v>
      </c>
      <c r="AW169" s="7">
        <f t="shared" si="176"/>
        <v>366</v>
      </c>
      <c r="AX169" s="7">
        <f t="shared" si="176"/>
        <v>990</v>
      </c>
      <c r="AY169" s="7">
        <f t="shared" si="176"/>
        <v>1093</v>
      </c>
      <c r="AZ169" s="7">
        <f t="shared" si="176"/>
        <v>561</v>
      </c>
      <c r="BA169" s="7">
        <f t="shared" si="176"/>
        <v>0</v>
      </c>
      <c r="BB169" s="7">
        <f t="shared" si="176"/>
        <v>1533</v>
      </c>
      <c r="BC169" s="7">
        <f t="shared" si="176"/>
        <v>947</v>
      </c>
      <c r="BD169" s="7">
        <f t="shared" si="176"/>
        <v>873</v>
      </c>
      <c r="BE169" s="7">
        <f t="shared" si="176"/>
        <v>638</v>
      </c>
      <c r="BF169" s="7">
        <f t="shared" si="176"/>
        <v>2002</v>
      </c>
      <c r="BG169" s="7">
        <f t="shared" si="176"/>
        <v>895</v>
      </c>
      <c r="BH169" s="7">
        <f t="shared" si="176"/>
        <v>474</v>
      </c>
      <c r="BI169" s="7">
        <f t="shared" si="176"/>
        <v>2089</v>
      </c>
      <c r="BJ169" s="7">
        <f t="shared" si="176"/>
        <v>1505</v>
      </c>
      <c r="BK169" s="7">
        <f t="shared" si="176"/>
        <v>1951</v>
      </c>
      <c r="BL169" s="7">
        <f t="shared" si="176"/>
        <v>801</v>
      </c>
    </row>
    <row r="170" ht="13.5" customHeight="1">
      <c r="A170" s="83">
        <v>44695.0</v>
      </c>
      <c r="B170" s="37" t="s">
        <v>74</v>
      </c>
      <c r="C170" s="38"/>
      <c r="D170" s="39" t="s">
        <v>42</v>
      </c>
      <c r="E170" s="40">
        <f t="shared" si="2"/>
        <v>895</v>
      </c>
      <c r="F170" s="41">
        <v>1.0</v>
      </c>
      <c r="G170" s="41">
        <v>23.0</v>
      </c>
      <c r="H170" s="42">
        <f t="shared" si="3"/>
        <v>26</v>
      </c>
      <c r="I170" s="38"/>
      <c r="J170" s="43" t="s">
        <v>37</v>
      </c>
      <c r="K170" s="40">
        <f t="shared" si="4"/>
        <v>1014</v>
      </c>
      <c r="L170" s="44">
        <v>1.0</v>
      </c>
      <c r="M170" s="44">
        <v>19.0</v>
      </c>
      <c r="N170" s="42">
        <f t="shared" si="169"/>
        <v>22</v>
      </c>
      <c r="O170" s="38"/>
      <c r="P170" s="49" t="s">
        <v>72</v>
      </c>
      <c r="Q170" s="38"/>
      <c r="R170" s="45">
        <f>MIN(Rules!$E$2,(MAX(H170/N170,N170/H170)))</f>
        <v>1.181818182</v>
      </c>
      <c r="S170" s="45">
        <f>VLOOKUP(B170,Rules!A:B,2,FALSE)</f>
        <v>50</v>
      </c>
      <c r="T170" s="38"/>
      <c r="U170" s="46">
        <f>1/(10^(-(E170+(IF(P170="Y",Rules!$I$2,0))-K170)/Rules!$E$12)+1)</f>
        <v>0.5356295771</v>
      </c>
      <c r="V170" s="47">
        <f t="shared" si="6"/>
        <v>27</v>
      </c>
      <c r="W170" s="47">
        <f t="shared" si="7"/>
        <v>-27</v>
      </c>
      <c r="X170" s="47"/>
      <c r="Y170" s="47"/>
      <c r="Z170" s="48"/>
      <c r="AA170" s="7">
        <f t="shared" ref="AA170:BL170" si="177">IF($D170=AA$1,$E170+$V170,(IF($J170=AA$1,$K170+$W170,AA169)))</f>
        <v>1566</v>
      </c>
      <c r="AB170" s="7">
        <f t="shared" si="177"/>
        <v>749</v>
      </c>
      <c r="AC170" s="7">
        <f t="shared" si="177"/>
        <v>1367</v>
      </c>
      <c r="AD170" s="7">
        <f t="shared" si="177"/>
        <v>-22</v>
      </c>
      <c r="AE170" s="7">
        <f t="shared" si="177"/>
        <v>2014</v>
      </c>
      <c r="AF170" s="7">
        <f t="shared" si="177"/>
        <v>2020</v>
      </c>
      <c r="AG170" s="7">
        <f t="shared" si="177"/>
        <v>1203</v>
      </c>
      <c r="AH170" s="7">
        <f t="shared" si="177"/>
        <v>987</v>
      </c>
      <c r="AI170" s="7">
        <f t="shared" si="177"/>
        <v>1278</v>
      </c>
      <c r="AJ170" s="7">
        <f t="shared" si="177"/>
        <v>1832</v>
      </c>
      <c r="AK170" s="7">
        <f t="shared" si="177"/>
        <v>402</v>
      </c>
      <c r="AL170" s="7">
        <f t="shared" si="177"/>
        <v>717</v>
      </c>
      <c r="AM170" s="7">
        <f t="shared" si="177"/>
        <v>2114</v>
      </c>
      <c r="AN170" s="7">
        <f t="shared" si="177"/>
        <v>1378</v>
      </c>
      <c r="AO170" s="7">
        <f t="shared" si="177"/>
        <v>1277</v>
      </c>
      <c r="AP170" s="7">
        <f t="shared" si="177"/>
        <v>2118</v>
      </c>
      <c r="AQ170" s="7">
        <f t="shared" si="177"/>
        <v>268</v>
      </c>
      <c r="AR170" s="7">
        <f t="shared" si="177"/>
        <v>1475</v>
      </c>
      <c r="AS170" s="7">
        <f t="shared" si="177"/>
        <v>365</v>
      </c>
      <c r="AT170" s="7">
        <f t="shared" si="177"/>
        <v>2294</v>
      </c>
      <c r="AU170" s="7">
        <f t="shared" si="177"/>
        <v>889</v>
      </c>
      <c r="AV170" s="7">
        <f t="shared" si="177"/>
        <v>398</v>
      </c>
      <c r="AW170" s="7">
        <f t="shared" si="177"/>
        <v>366</v>
      </c>
      <c r="AX170" s="7">
        <f t="shared" si="177"/>
        <v>990</v>
      </c>
      <c r="AY170" s="7">
        <f t="shared" si="177"/>
        <v>1093</v>
      </c>
      <c r="AZ170" s="7">
        <f t="shared" si="177"/>
        <v>561</v>
      </c>
      <c r="BA170" s="7">
        <f t="shared" si="177"/>
        <v>0</v>
      </c>
      <c r="BB170" s="7">
        <f t="shared" si="177"/>
        <v>1533</v>
      </c>
      <c r="BC170" s="7">
        <f t="shared" si="177"/>
        <v>947</v>
      </c>
      <c r="BD170" s="7">
        <f t="shared" si="177"/>
        <v>873</v>
      </c>
      <c r="BE170" s="7">
        <f t="shared" si="177"/>
        <v>638</v>
      </c>
      <c r="BF170" s="7">
        <f t="shared" si="177"/>
        <v>2002</v>
      </c>
      <c r="BG170" s="7">
        <f t="shared" si="177"/>
        <v>922</v>
      </c>
      <c r="BH170" s="7">
        <f t="shared" si="177"/>
        <v>474</v>
      </c>
      <c r="BI170" s="7">
        <f t="shared" si="177"/>
        <v>2089</v>
      </c>
      <c r="BJ170" s="7">
        <f t="shared" si="177"/>
        <v>1505</v>
      </c>
      <c r="BK170" s="7">
        <f t="shared" si="177"/>
        <v>1951</v>
      </c>
      <c r="BL170" s="7">
        <f t="shared" si="177"/>
        <v>801</v>
      </c>
    </row>
    <row r="171" ht="13.5" customHeight="1">
      <c r="A171" s="83">
        <v>44695.0</v>
      </c>
      <c r="B171" s="37" t="s">
        <v>74</v>
      </c>
      <c r="C171" s="38"/>
      <c r="D171" s="39" t="s">
        <v>53</v>
      </c>
      <c r="E171" s="40">
        <f t="shared" si="2"/>
        <v>474</v>
      </c>
      <c r="F171" s="41">
        <v>5.0</v>
      </c>
      <c r="G171" s="41">
        <v>16.0</v>
      </c>
      <c r="H171" s="42">
        <f t="shared" si="3"/>
        <v>31</v>
      </c>
      <c r="I171" s="38"/>
      <c r="J171" s="43" t="s">
        <v>43</v>
      </c>
      <c r="K171" s="40">
        <f t="shared" si="4"/>
        <v>749</v>
      </c>
      <c r="L171" s="44">
        <v>5.0</v>
      </c>
      <c r="M171" s="44">
        <v>27.0</v>
      </c>
      <c r="N171" s="42">
        <f t="shared" si="169"/>
        <v>42</v>
      </c>
      <c r="O171" s="38"/>
      <c r="P171" s="49" t="s">
        <v>72</v>
      </c>
      <c r="Q171" s="38"/>
      <c r="R171" s="45">
        <f>MIN(Rules!$E$2,(MAX(H171/N171,N171/H171)))</f>
        <v>1.35483871</v>
      </c>
      <c r="S171" s="45">
        <f>VLOOKUP(B171,Rules!A:B,2,FALSE)</f>
        <v>50</v>
      </c>
      <c r="T171" s="38"/>
      <c r="U171" s="46">
        <f>1/(10^(-(E171+(IF(P171="Y",Rules!$I$2,0))-K171)/Rules!$E$12)+1)</f>
        <v>0.3599350002</v>
      </c>
      <c r="V171" s="47">
        <f t="shared" si="6"/>
        <v>-24</v>
      </c>
      <c r="W171" s="47">
        <f t="shared" si="7"/>
        <v>24</v>
      </c>
      <c r="X171" s="47"/>
      <c r="Y171" s="47"/>
      <c r="Z171" s="48"/>
      <c r="AA171" s="7">
        <f t="shared" ref="AA171:BL171" si="178">IF($D171=AA$1,$E171+$V171,(IF($J171=AA$1,$K171+$W171,AA170)))</f>
        <v>1566</v>
      </c>
      <c r="AB171" s="7">
        <f t="shared" si="178"/>
        <v>773</v>
      </c>
      <c r="AC171" s="7">
        <f t="shared" si="178"/>
        <v>1367</v>
      </c>
      <c r="AD171" s="7">
        <f t="shared" si="178"/>
        <v>-22</v>
      </c>
      <c r="AE171" s="7">
        <f t="shared" si="178"/>
        <v>2014</v>
      </c>
      <c r="AF171" s="7">
        <f t="shared" si="178"/>
        <v>2020</v>
      </c>
      <c r="AG171" s="7">
        <f t="shared" si="178"/>
        <v>1203</v>
      </c>
      <c r="AH171" s="7">
        <f t="shared" si="178"/>
        <v>987</v>
      </c>
      <c r="AI171" s="7">
        <f t="shared" si="178"/>
        <v>1278</v>
      </c>
      <c r="AJ171" s="7">
        <f t="shared" si="178"/>
        <v>1832</v>
      </c>
      <c r="AK171" s="7">
        <f t="shared" si="178"/>
        <v>402</v>
      </c>
      <c r="AL171" s="7">
        <f t="shared" si="178"/>
        <v>717</v>
      </c>
      <c r="AM171" s="7">
        <f t="shared" si="178"/>
        <v>2114</v>
      </c>
      <c r="AN171" s="7">
        <f t="shared" si="178"/>
        <v>1378</v>
      </c>
      <c r="AO171" s="7">
        <f t="shared" si="178"/>
        <v>1277</v>
      </c>
      <c r="AP171" s="7">
        <f t="shared" si="178"/>
        <v>2118</v>
      </c>
      <c r="AQ171" s="7">
        <f t="shared" si="178"/>
        <v>268</v>
      </c>
      <c r="AR171" s="7">
        <f t="shared" si="178"/>
        <v>1475</v>
      </c>
      <c r="AS171" s="7">
        <f t="shared" si="178"/>
        <v>365</v>
      </c>
      <c r="AT171" s="7">
        <f t="shared" si="178"/>
        <v>2294</v>
      </c>
      <c r="AU171" s="7">
        <f t="shared" si="178"/>
        <v>889</v>
      </c>
      <c r="AV171" s="7">
        <f t="shared" si="178"/>
        <v>398</v>
      </c>
      <c r="AW171" s="7">
        <f t="shared" si="178"/>
        <v>366</v>
      </c>
      <c r="AX171" s="7">
        <f t="shared" si="178"/>
        <v>990</v>
      </c>
      <c r="AY171" s="7">
        <f t="shared" si="178"/>
        <v>1093</v>
      </c>
      <c r="AZ171" s="7">
        <f t="shared" si="178"/>
        <v>561</v>
      </c>
      <c r="BA171" s="7">
        <f t="shared" si="178"/>
        <v>0</v>
      </c>
      <c r="BB171" s="7">
        <f t="shared" si="178"/>
        <v>1533</v>
      </c>
      <c r="BC171" s="7">
        <f t="shared" si="178"/>
        <v>947</v>
      </c>
      <c r="BD171" s="7">
        <f t="shared" si="178"/>
        <v>873</v>
      </c>
      <c r="BE171" s="7">
        <f t="shared" si="178"/>
        <v>638</v>
      </c>
      <c r="BF171" s="7">
        <f t="shared" si="178"/>
        <v>2002</v>
      </c>
      <c r="BG171" s="7">
        <f t="shared" si="178"/>
        <v>922</v>
      </c>
      <c r="BH171" s="7">
        <f t="shared" si="178"/>
        <v>450</v>
      </c>
      <c r="BI171" s="7">
        <f t="shared" si="178"/>
        <v>2089</v>
      </c>
      <c r="BJ171" s="7">
        <f t="shared" si="178"/>
        <v>1505</v>
      </c>
      <c r="BK171" s="7">
        <f t="shared" si="178"/>
        <v>1951</v>
      </c>
      <c r="BL171" s="7">
        <f t="shared" si="178"/>
        <v>801</v>
      </c>
    </row>
    <row r="172" ht="13.5" customHeight="1">
      <c r="A172" s="83">
        <v>44695.0</v>
      </c>
      <c r="B172" s="37" t="s">
        <v>74</v>
      </c>
      <c r="C172" s="38"/>
      <c r="D172" s="39" t="s">
        <v>49</v>
      </c>
      <c r="E172" s="40">
        <f t="shared" si="2"/>
        <v>-22</v>
      </c>
      <c r="F172" s="41">
        <v>2.0</v>
      </c>
      <c r="G172" s="41">
        <v>14.0</v>
      </c>
      <c r="H172" s="42">
        <f t="shared" si="3"/>
        <v>20</v>
      </c>
      <c r="I172" s="38"/>
      <c r="J172" s="43" t="s">
        <v>50</v>
      </c>
      <c r="K172" s="40">
        <f t="shared" si="4"/>
        <v>398</v>
      </c>
      <c r="L172" s="44">
        <v>0.0</v>
      </c>
      <c r="M172" s="44">
        <v>27.0</v>
      </c>
      <c r="N172" s="42">
        <f t="shared" si="169"/>
        <v>27</v>
      </c>
      <c r="O172" s="38"/>
      <c r="P172" s="49" t="s">
        <v>72</v>
      </c>
      <c r="Q172" s="38"/>
      <c r="R172" s="45">
        <f>MIN(Rules!$E$2,(MAX(H172/N172,N172/H172)))</f>
        <v>1.35</v>
      </c>
      <c r="S172" s="45">
        <f>VLOOKUP(B172,Rules!A:B,2,FALSE)</f>
        <v>50</v>
      </c>
      <c r="T172" s="38"/>
      <c r="U172" s="46">
        <f>1/(10^(-(E172+(IF(P172="Y",Rules!$I$2,0))-K172)/Rules!$E$12)+1)</f>
        <v>0.2238454247</v>
      </c>
      <c r="V172" s="47">
        <f t="shared" si="6"/>
        <v>-15</v>
      </c>
      <c r="W172" s="47">
        <f t="shared" si="7"/>
        <v>15</v>
      </c>
      <c r="X172" s="47"/>
      <c r="Y172" s="47"/>
      <c r="Z172" s="48"/>
      <c r="AA172" s="7">
        <f t="shared" ref="AA172:BL172" si="179">IF($D172=AA$1,$E172+$V172,(IF($J172=AA$1,$K172+$W172,AA171)))</f>
        <v>1566</v>
      </c>
      <c r="AB172" s="7">
        <f t="shared" si="179"/>
        <v>773</v>
      </c>
      <c r="AC172" s="7">
        <f t="shared" si="179"/>
        <v>1367</v>
      </c>
      <c r="AD172" s="7">
        <f t="shared" si="179"/>
        <v>-37</v>
      </c>
      <c r="AE172" s="7">
        <f t="shared" si="179"/>
        <v>2014</v>
      </c>
      <c r="AF172" s="7">
        <f t="shared" si="179"/>
        <v>2020</v>
      </c>
      <c r="AG172" s="7">
        <f t="shared" si="179"/>
        <v>1203</v>
      </c>
      <c r="AH172" s="7">
        <f t="shared" si="179"/>
        <v>987</v>
      </c>
      <c r="AI172" s="7">
        <f t="shared" si="179"/>
        <v>1278</v>
      </c>
      <c r="AJ172" s="7">
        <f t="shared" si="179"/>
        <v>1832</v>
      </c>
      <c r="AK172" s="7">
        <f t="shared" si="179"/>
        <v>402</v>
      </c>
      <c r="AL172" s="7">
        <f t="shared" si="179"/>
        <v>717</v>
      </c>
      <c r="AM172" s="7">
        <f t="shared" si="179"/>
        <v>2114</v>
      </c>
      <c r="AN172" s="7">
        <f t="shared" si="179"/>
        <v>1378</v>
      </c>
      <c r="AO172" s="7">
        <f t="shared" si="179"/>
        <v>1277</v>
      </c>
      <c r="AP172" s="7">
        <f t="shared" si="179"/>
        <v>2118</v>
      </c>
      <c r="AQ172" s="7">
        <f t="shared" si="179"/>
        <v>268</v>
      </c>
      <c r="AR172" s="7">
        <f t="shared" si="179"/>
        <v>1475</v>
      </c>
      <c r="AS172" s="7">
        <f t="shared" si="179"/>
        <v>365</v>
      </c>
      <c r="AT172" s="7">
        <f t="shared" si="179"/>
        <v>2294</v>
      </c>
      <c r="AU172" s="7">
        <f t="shared" si="179"/>
        <v>889</v>
      </c>
      <c r="AV172" s="7">
        <f t="shared" si="179"/>
        <v>413</v>
      </c>
      <c r="AW172" s="7">
        <f t="shared" si="179"/>
        <v>366</v>
      </c>
      <c r="AX172" s="7">
        <f t="shared" si="179"/>
        <v>990</v>
      </c>
      <c r="AY172" s="7">
        <f t="shared" si="179"/>
        <v>1093</v>
      </c>
      <c r="AZ172" s="7">
        <f t="shared" si="179"/>
        <v>561</v>
      </c>
      <c r="BA172" s="7">
        <f t="shared" si="179"/>
        <v>0</v>
      </c>
      <c r="BB172" s="7">
        <f t="shared" si="179"/>
        <v>1533</v>
      </c>
      <c r="BC172" s="7">
        <f t="shared" si="179"/>
        <v>947</v>
      </c>
      <c r="BD172" s="7">
        <f t="shared" si="179"/>
        <v>873</v>
      </c>
      <c r="BE172" s="7">
        <f t="shared" si="179"/>
        <v>638</v>
      </c>
      <c r="BF172" s="7">
        <f t="shared" si="179"/>
        <v>2002</v>
      </c>
      <c r="BG172" s="7">
        <f t="shared" si="179"/>
        <v>922</v>
      </c>
      <c r="BH172" s="7">
        <f t="shared" si="179"/>
        <v>450</v>
      </c>
      <c r="BI172" s="7">
        <f t="shared" si="179"/>
        <v>2089</v>
      </c>
      <c r="BJ172" s="7">
        <f t="shared" si="179"/>
        <v>1505</v>
      </c>
      <c r="BK172" s="7">
        <f t="shared" si="179"/>
        <v>1951</v>
      </c>
      <c r="BL172" s="7">
        <f t="shared" si="179"/>
        <v>801</v>
      </c>
    </row>
    <row r="173" ht="13.5" customHeight="1">
      <c r="A173" s="83">
        <v>44695.0</v>
      </c>
      <c r="B173" s="37" t="s">
        <v>74</v>
      </c>
      <c r="C173" s="38"/>
      <c r="D173" s="39" t="s">
        <v>51</v>
      </c>
      <c r="E173" s="40">
        <f t="shared" si="2"/>
        <v>561</v>
      </c>
      <c r="F173" s="41">
        <v>0.0</v>
      </c>
      <c r="G173" s="41">
        <v>17.0</v>
      </c>
      <c r="H173" s="42">
        <f t="shared" si="3"/>
        <v>17</v>
      </c>
      <c r="I173" s="38"/>
      <c r="J173" s="43" t="s">
        <v>54</v>
      </c>
      <c r="K173" s="40">
        <f t="shared" si="4"/>
        <v>268</v>
      </c>
      <c r="L173" s="44">
        <v>0.0</v>
      </c>
      <c r="M173" s="44">
        <v>16.0</v>
      </c>
      <c r="N173" s="42">
        <f t="shared" si="169"/>
        <v>16</v>
      </c>
      <c r="O173" s="38"/>
      <c r="P173" s="49" t="s">
        <v>72</v>
      </c>
      <c r="Q173" s="38"/>
      <c r="R173" s="45">
        <f>MIN(Rules!$E$2,(MAX(H173/N173,N173/H173)))</f>
        <v>1.0625</v>
      </c>
      <c r="S173" s="45">
        <f>VLOOKUP(B173,Rules!A:B,2,FALSE)</f>
        <v>50</v>
      </c>
      <c r="T173" s="38"/>
      <c r="U173" s="46">
        <f>1/(10^(-(E173+(IF(P173="Y",Rules!$I$2,0))-K173)/Rules!$E$12)+1)</f>
        <v>0.884942472</v>
      </c>
      <c r="V173" s="47">
        <f t="shared" si="6"/>
        <v>6</v>
      </c>
      <c r="W173" s="47">
        <f t="shared" si="7"/>
        <v>-6</v>
      </c>
      <c r="X173" s="47"/>
      <c r="Y173" s="47"/>
      <c r="Z173" s="48"/>
      <c r="AA173" s="7">
        <f t="shared" ref="AA173:BL173" si="180">IF($D173=AA$1,$E173+$V173,(IF($J173=AA$1,$K173+$W173,AA172)))</f>
        <v>1566</v>
      </c>
      <c r="AB173" s="7">
        <f t="shared" si="180"/>
        <v>773</v>
      </c>
      <c r="AC173" s="7">
        <f t="shared" si="180"/>
        <v>1367</v>
      </c>
      <c r="AD173" s="7">
        <f t="shared" si="180"/>
        <v>-37</v>
      </c>
      <c r="AE173" s="7">
        <f t="shared" si="180"/>
        <v>2014</v>
      </c>
      <c r="AF173" s="7">
        <f t="shared" si="180"/>
        <v>2020</v>
      </c>
      <c r="AG173" s="7">
        <f t="shared" si="180"/>
        <v>1203</v>
      </c>
      <c r="AH173" s="7">
        <f t="shared" si="180"/>
        <v>987</v>
      </c>
      <c r="AI173" s="7">
        <f t="shared" si="180"/>
        <v>1278</v>
      </c>
      <c r="AJ173" s="7">
        <f t="shared" si="180"/>
        <v>1832</v>
      </c>
      <c r="AK173" s="7">
        <f t="shared" si="180"/>
        <v>402</v>
      </c>
      <c r="AL173" s="7">
        <f t="shared" si="180"/>
        <v>717</v>
      </c>
      <c r="AM173" s="7">
        <f t="shared" si="180"/>
        <v>2114</v>
      </c>
      <c r="AN173" s="7">
        <f t="shared" si="180"/>
        <v>1378</v>
      </c>
      <c r="AO173" s="7">
        <f t="shared" si="180"/>
        <v>1277</v>
      </c>
      <c r="AP173" s="7">
        <f t="shared" si="180"/>
        <v>2118</v>
      </c>
      <c r="AQ173" s="7">
        <f t="shared" si="180"/>
        <v>262</v>
      </c>
      <c r="AR173" s="7">
        <f t="shared" si="180"/>
        <v>1475</v>
      </c>
      <c r="AS173" s="7">
        <f t="shared" si="180"/>
        <v>365</v>
      </c>
      <c r="AT173" s="7">
        <f t="shared" si="180"/>
        <v>2294</v>
      </c>
      <c r="AU173" s="7">
        <f t="shared" si="180"/>
        <v>889</v>
      </c>
      <c r="AV173" s="7">
        <f t="shared" si="180"/>
        <v>413</v>
      </c>
      <c r="AW173" s="7">
        <f t="shared" si="180"/>
        <v>366</v>
      </c>
      <c r="AX173" s="7">
        <f t="shared" si="180"/>
        <v>990</v>
      </c>
      <c r="AY173" s="7">
        <f t="shared" si="180"/>
        <v>1093</v>
      </c>
      <c r="AZ173" s="7">
        <f t="shared" si="180"/>
        <v>567</v>
      </c>
      <c r="BA173" s="7">
        <f t="shared" si="180"/>
        <v>0</v>
      </c>
      <c r="BB173" s="7">
        <f t="shared" si="180"/>
        <v>1533</v>
      </c>
      <c r="BC173" s="7">
        <f t="shared" si="180"/>
        <v>947</v>
      </c>
      <c r="BD173" s="7">
        <f t="shared" si="180"/>
        <v>873</v>
      </c>
      <c r="BE173" s="7">
        <f t="shared" si="180"/>
        <v>638</v>
      </c>
      <c r="BF173" s="7">
        <f t="shared" si="180"/>
        <v>2002</v>
      </c>
      <c r="BG173" s="7">
        <f t="shared" si="180"/>
        <v>922</v>
      </c>
      <c r="BH173" s="7">
        <f t="shared" si="180"/>
        <v>450</v>
      </c>
      <c r="BI173" s="7">
        <f t="shared" si="180"/>
        <v>2089</v>
      </c>
      <c r="BJ173" s="7">
        <f t="shared" si="180"/>
        <v>1505</v>
      </c>
      <c r="BK173" s="7">
        <f t="shared" si="180"/>
        <v>1951</v>
      </c>
      <c r="BL173" s="7">
        <f t="shared" si="180"/>
        <v>801</v>
      </c>
    </row>
    <row r="174" ht="13.5" customHeight="1">
      <c r="A174" s="83">
        <v>44695.0</v>
      </c>
      <c r="B174" s="37" t="s">
        <v>74</v>
      </c>
      <c r="C174" s="38"/>
      <c r="D174" s="39" t="s">
        <v>52</v>
      </c>
      <c r="E174" s="40">
        <f t="shared" si="2"/>
        <v>365</v>
      </c>
      <c r="F174" s="41">
        <v>2.0</v>
      </c>
      <c r="G174" s="41">
        <v>16.0</v>
      </c>
      <c r="H174" s="42">
        <f t="shared" si="3"/>
        <v>22</v>
      </c>
      <c r="I174" s="38"/>
      <c r="J174" s="43" t="s">
        <v>47</v>
      </c>
      <c r="K174" s="40">
        <f t="shared" si="4"/>
        <v>366</v>
      </c>
      <c r="L174" s="44">
        <v>2.0</v>
      </c>
      <c r="M174" s="44">
        <v>18.0</v>
      </c>
      <c r="N174" s="42">
        <f t="shared" si="169"/>
        <v>24</v>
      </c>
      <c r="O174" s="38"/>
      <c r="P174" s="49" t="s">
        <v>72</v>
      </c>
      <c r="Q174" s="38"/>
      <c r="R174" s="45">
        <f>MIN(Rules!$E$2,(MAX(H174/N174,N174/H174)))</f>
        <v>1.090909091</v>
      </c>
      <c r="S174" s="45">
        <f>VLOOKUP(B174,Rules!A:B,2,FALSE)</f>
        <v>50</v>
      </c>
      <c r="T174" s="38"/>
      <c r="U174" s="46">
        <f>1/(10^(-(E174+(IF(P174="Y",Rules!$I$2,0))-K174)/Rules!$E$12)+1)</f>
        <v>0.665114463</v>
      </c>
      <c r="V174" s="47">
        <f t="shared" si="6"/>
        <v>-36</v>
      </c>
      <c r="W174" s="47">
        <f t="shared" si="7"/>
        <v>36</v>
      </c>
      <c r="X174" s="47"/>
      <c r="Y174" s="47"/>
      <c r="Z174" s="48"/>
      <c r="AA174" s="7">
        <f t="shared" ref="AA174:BL174" si="181">IF($D174=AA$1,$E174+$V174,(IF($J174=AA$1,$K174+$W174,AA173)))</f>
        <v>1566</v>
      </c>
      <c r="AB174" s="7">
        <f t="shared" si="181"/>
        <v>773</v>
      </c>
      <c r="AC174" s="7">
        <f t="shared" si="181"/>
        <v>1367</v>
      </c>
      <c r="AD174" s="7">
        <f t="shared" si="181"/>
        <v>-37</v>
      </c>
      <c r="AE174" s="7">
        <f t="shared" si="181"/>
        <v>2014</v>
      </c>
      <c r="AF174" s="7">
        <f t="shared" si="181"/>
        <v>2020</v>
      </c>
      <c r="AG174" s="7">
        <f t="shared" si="181"/>
        <v>1203</v>
      </c>
      <c r="AH174" s="7">
        <f t="shared" si="181"/>
        <v>987</v>
      </c>
      <c r="AI174" s="7">
        <f t="shared" si="181"/>
        <v>1278</v>
      </c>
      <c r="AJ174" s="7">
        <f t="shared" si="181"/>
        <v>1832</v>
      </c>
      <c r="AK174" s="7">
        <f t="shared" si="181"/>
        <v>402</v>
      </c>
      <c r="AL174" s="7">
        <f t="shared" si="181"/>
        <v>717</v>
      </c>
      <c r="AM174" s="7">
        <f t="shared" si="181"/>
        <v>2114</v>
      </c>
      <c r="AN174" s="7">
        <f t="shared" si="181"/>
        <v>1378</v>
      </c>
      <c r="AO174" s="7">
        <f t="shared" si="181"/>
        <v>1277</v>
      </c>
      <c r="AP174" s="7">
        <f t="shared" si="181"/>
        <v>2118</v>
      </c>
      <c r="AQ174" s="7">
        <f t="shared" si="181"/>
        <v>262</v>
      </c>
      <c r="AR174" s="7">
        <f t="shared" si="181"/>
        <v>1475</v>
      </c>
      <c r="AS174" s="7">
        <f t="shared" si="181"/>
        <v>329</v>
      </c>
      <c r="AT174" s="7">
        <f t="shared" si="181"/>
        <v>2294</v>
      </c>
      <c r="AU174" s="7">
        <f t="shared" si="181"/>
        <v>889</v>
      </c>
      <c r="AV174" s="7">
        <f t="shared" si="181"/>
        <v>413</v>
      </c>
      <c r="AW174" s="7">
        <f t="shared" si="181"/>
        <v>402</v>
      </c>
      <c r="AX174" s="7">
        <f t="shared" si="181"/>
        <v>990</v>
      </c>
      <c r="AY174" s="7">
        <f t="shared" si="181"/>
        <v>1093</v>
      </c>
      <c r="AZ174" s="7">
        <f t="shared" si="181"/>
        <v>567</v>
      </c>
      <c r="BA174" s="7">
        <f t="shared" si="181"/>
        <v>0</v>
      </c>
      <c r="BB174" s="7">
        <f t="shared" si="181"/>
        <v>1533</v>
      </c>
      <c r="BC174" s="7">
        <f t="shared" si="181"/>
        <v>947</v>
      </c>
      <c r="BD174" s="7">
        <f t="shared" si="181"/>
        <v>873</v>
      </c>
      <c r="BE174" s="7">
        <f t="shared" si="181"/>
        <v>638</v>
      </c>
      <c r="BF174" s="7">
        <f t="shared" si="181"/>
        <v>2002</v>
      </c>
      <c r="BG174" s="7">
        <f t="shared" si="181"/>
        <v>922</v>
      </c>
      <c r="BH174" s="7">
        <f t="shared" si="181"/>
        <v>450</v>
      </c>
      <c r="BI174" s="7">
        <f t="shared" si="181"/>
        <v>2089</v>
      </c>
      <c r="BJ174" s="7">
        <f t="shared" si="181"/>
        <v>1505</v>
      </c>
      <c r="BK174" s="7">
        <f t="shared" si="181"/>
        <v>1951</v>
      </c>
      <c r="BL174" s="7">
        <f t="shared" si="181"/>
        <v>801</v>
      </c>
    </row>
    <row r="175" ht="13.5" customHeight="1">
      <c r="A175" s="83">
        <v>44696.0</v>
      </c>
      <c r="B175" s="37" t="s">
        <v>74</v>
      </c>
      <c r="C175" s="38"/>
      <c r="D175" s="39" t="s">
        <v>38</v>
      </c>
      <c r="E175" s="40">
        <f t="shared" si="2"/>
        <v>1093</v>
      </c>
      <c r="F175" s="41">
        <v>3.0</v>
      </c>
      <c r="G175" s="41">
        <v>13.0</v>
      </c>
      <c r="H175" s="42">
        <f t="shared" si="3"/>
        <v>22</v>
      </c>
      <c r="I175" s="38"/>
      <c r="J175" s="43" t="s">
        <v>30</v>
      </c>
      <c r="K175" s="40">
        <f t="shared" si="4"/>
        <v>1566</v>
      </c>
      <c r="L175" s="44">
        <v>7.0</v>
      </c>
      <c r="M175" s="44">
        <v>29.0</v>
      </c>
      <c r="N175" s="42">
        <f t="shared" si="169"/>
        <v>50</v>
      </c>
      <c r="O175" s="38"/>
      <c r="P175" s="49" t="s">
        <v>72</v>
      </c>
      <c r="Q175" s="38"/>
      <c r="R175" s="45">
        <f>MIN(Rules!$E$2,(MAX(H175/N175,N175/H175)))</f>
        <v>2</v>
      </c>
      <c r="S175" s="45">
        <f>VLOOKUP(B175,Rules!A:B,2,FALSE)</f>
        <v>50</v>
      </c>
      <c r="T175" s="38"/>
      <c r="U175" s="46">
        <f>1/(10^(-(E175+(IF(P175="Y",Rules!$I$2,0))-K175)/Rules!$E$12)+1)</f>
        <v>0.1843017748</v>
      </c>
      <c r="V175" s="47">
        <f t="shared" si="6"/>
        <v>-18</v>
      </c>
      <c r="W175" s="47">
        <f t="shared" si="7"/>
        <v>18</v>
      </c>
      <c r="X175" s="47"/>
      <c r="Y175" s="47"/>
      <c r="Z175" s="48"/>
      <c r="AA175" s="7">
        <f t="shared" ref="AA175:BL175" si="182">IF($D175=AA$1,$E175+$V175,(IF($J175=AA$1,$K175+$W175,AA174)))</f>
        <v>1584</v>
      </c>
      <c r="AB175" s="7">
        <f t="shared" si="182"/>
        <v>773</v>
      </c>
      <c r="AC175" s="7">
        <f t="shared" si="182"/>
        <v>1367</v>
      </c>
      <c r="AD175" s="7">
        <f t="shared" si="182"/>
        <v>-37</v>
      </c>
      <c r="AE175" s="7">
        <f t="shared" si="182"/>
        <v>2014</v>
      </c>
      <c r="AF175" s="7">
        <f t="shared" si="182"/>
        <v>2020</v>
      </c>
      <c r="AG175" s="7">
        <f t="shared" si="182"/>
        <v>1203</v>
      </c>
      <c r="AH175" s="7">
        <f t="shared" si="182"/>
        <v>987</v>
      </c>
      <c r="AI175" s="7">
        <f t="shared" si="182"/>
        <v>1278</v>
      </c>
      <c r="AJ175" s="7">
        <f t="shared" si="182"/>
        <v>1832</v>
      </c>
      <c r="AK175" s="7">
        <f t="shared" si="182"/>
        <v>402</v>
      </c>
      <c r="AL175" s="7">
        <f t="shared" si="182"/>
        <v>717</v>
      </c>
      <c r="AM175" s="7">
        <f t="shared" si="182"/>
        <v>2114</v>
      </c>
      <c r="AN175" s="7">
        <f t="shared" si="182"/>
        <v>1378</v>
      </c>
      <c r="AO175" s="7">
        <f t="shared" si="182"/>
        <v>1277</v>
      </c>
      <c r="AP175" s="7">
        <f t="shared" si="182"/>
        <v>2118</v>
      </c>
      <c r="AQ175" s="7">
        <f t="shared" si="182"/>
        <v>262</v>
      </c>
      <c r="AR175" s="7">
        <f t="shared" si="182"/>
        <v>1475</v>
      </c>
      <c r="AS175" s="7">
        <f t="shared" si="182"/>
        <v>329</v>
      </c>
      <c r="AT175" s="7">
        <f t="shared" si="182"/>
        <v>2294</v>
      </c>
      <c r="AU175" s="7">
        <f t="shared" si="182"/>
        <v>889</v>
      </c>
      <c r="AV175" s="7">
        <f t="shared" si="182"/>
        <v>413</v>
      </c>
      <c r="AW175" s="7">
        <f t="shared" si="182"/>
        <v>402</v>
      </c>
      <c r="AX175" s="7">
        <f t="shared" si="182"/>
        <v>990</v>
      </c>
      <c r="AY175" s="7">
        <f t="shared" si="182"/>
        <v>1075</v>
      </c>
      <c r="AZ175" s="7">
        <f t="shared" si="182"/>
        <v>567</v>
      </c>
      <c r="BA175" s="7">
        <f t="shared" si="182"/>
        <v>0</v>
      </c>
      <c r="BB175" s="7">
        <f t="shared" si="182"/>
        <v>1533</v>
      </c>
      <c r="BC175" s="7">
        <f t="shared" si="182"/>
        <v>947</v>
      </c>
      <c r="BD175" s="7">
        <f t="shared" si="182"/>
        <v>873</v>
      </c>
      <c r="BE175" s="7">
        <f t="shared" si="182"/>
        <v>638</v>
      </c>
      <c r="BF175" s="7">
        <f t="shared" si="182"/>
        <v>2002</v>
      </c>
      <c r="BG175" s="7">
        <f t="shared" si="182"/>
        <v>922</v>
      </c>
      <c r="BH175" s="7">
        <f t="shared" si="182"/>
        <v>450</v>
      </c>
      <c r="BI175" s="7">
        <f t="shared" si="182"/>
        <v>2089</v>
      </c>
      <c r="BJ175" s="7">
        <f t="shared" si="182"/>
        <v>1505</v>
      </c>
      <c r="BK175" s="7">
        <f t="shared" si="182"/>
        <v>1951</v>
      </c>
      <c r="BL175" s="7">
        <f t="shared" si="182"/>
        <v>801</v>
      </c>
    </row>
    <row r="176" ht="13.5" customHeight="1">
      <c r="A176" s="83">
        <v>44696.0</v>
      </c>
      <c r="B176" s="37" t="s">
        <v>75</v>
      </c>
      <c r="C176" s="38"/>
      <c r="D176" s="39" t="s">
        <v>25</v>
      </c>
      <c r="E176" s="40">
        <f t="shared" si="2"/>
        <v>2089</v>
      </c>
      <c r="F176" s="41">
        <v>1.0</v>
      </c>
      <c r="G176" s="41">
        <v>19.0</v>
      </c>
      <c r="H176" s="42">
        <f t="shared" si="3"/>
        <v>22</v>
      </c>
      <c r="I176" s="38"/>
      <c r="J176" s="43" t="s">
        <v>19</v>
      </c>
      <c r="K176" s="40">
        <f t="shared" si="4"/>
        <v>2020</v>
      </c>
      <c r="L176" s="44">
        <v>2.0</v>
      </c>
      <c r="M176" s="44">
        <v>22.0</v>
      </c>
      <c r="N176" s="42">
        <f t="shared" si="169"/>
        <v>28</v>
      </c>
      <c r="O176" s="38"/>
      <c r="P176" s="49" t="s">
        <v>72</v>
      </c>
      <c r="Q176" s="38"/>
      <c r="R176" s="45">
        <f>MIN(Rules!$E$2,(MAX(H176/N176,N176/H176)))</f>
        <v>1.272727273</v>
      </c>
      <c r="S176" s="45">
        <f>VLOOKUP(B176,Rules!A:B,2,FALSE)</f>
        <v>60</v>
      </c>
      <c r="T176" s="38"/>
      <c r="U176" s="46">
        <f>1/(10^(-(E176+(IF(P176="Y",Rules!$I$2,0))-K176)/Rules!$E$12)+1)</f>
        <v>0.732732814</v>
      </c>
      <c r="V176" s="47">
        <f t="shared" si="6"/>
        <v>-56</v>
      </c>
      <c r="W176" s="47">
        <f t="shared" si="7"/>
        <v>56</v>
      </c>
      <c r="X176" s="47"/>
      <c r="Y176" s="47"/>
      <c r="Z176" s="48"/>
      <c r="AA176" s="7">
        <f t="shared" ref="AA176:BL176" si="183">IF($D176=AA$1,$E176+$V176,(IF($J176=AA$1,$K176+$W176,AA175)))</f>
        <v>1584</v>
      </c>
      <c r="AB176" s="7">
        <f t="shared" si="183"/>
        <v>773</v>
      </c>
      <c r="AC176" s="7">
        <f t="shared" si="183"/>
        <v>1367</v>
      </c>
      <c r="AD176" s="7">
        <f t="shared" si="183"/>
        <v>-37</v>
      </c>
      <c r="AE176" s="7">
        <f t="shared" si="183"/>
        <v>2014</v>
      </c>
      <c r="AF176" s="7">
        <f t="shared" si="183"/>
        <v>2076</v>
      </c>
      <c r="AG176" s="7">
        <f t="shared" si="183"/>
        <v>1203</v>
      </c>
      <c r="AH176" s="7">
        <f t="shared" si="183"/>
        <v>987</v>
      </c>
      <c r="AI176" s="7">
        <f t="shared" si="183"/>
        <v>1278</v>
      </c>
      <c r="AJ176" s="7">
        <f t="shared" si="183"/>
        <v>1832</v>
      </c>
      <c r="AK176" s="7">
        <f t="shared" si="183"/>
        <v>402</v>
      </c>
      <c r="AL176" s="7">
        <f t="shared" si="183"/>
        <v>717</v>
      </c>
      <c r="AM176" s="7">
        <f t="shared" si="183"/>
        <v>2114</v>
      </c>
      <c r="AN176" s="7">
        <f t="shared" si="183"/>
        <v>1378</v>
      </c>
      <c r="AO176" s="7">
        <f t="shared" si="183"/>
        <v>1277</v>
      </c>
      <c r="AP176" s="7">
        <f t="shared" si="183"/>
        <v>2118</v>
      </c>
      <c r="AQ176" s="7">
        <f t="shared" si="183"/>
        <v>262</v>
      </c>
      <c r="AR176" s="7">
        <f t="shared" si="183"/>
        <v>1475</v>
      </c>
      <c r="AS176" s="7">
        <f t="shared" si="183"/>
        <v>329</v>
      </c>
      <c r="AT176" s="7">
        <f t="shared" si="183"/>
        <v>2294</v>
      </c>
      <c r="AU176" s="7">
        <f t="shared" si="183"/>
        <v>889</v>
      </c>
      <c r="AV176" s="7">
        <f t="shared" si="183"/>
        <v>413</v>
      </c>
      <c r="AW176" s="7">
        <f t="shared" si="183"/>
        <v>402</v>
      </c>
      <c r="AX176" s="7">
        <f t="shared" si="183"/>
        <v>990</v>
      </c>
      <c r="AY176" s="7">
        <f t="shared" si="183"/>
        <v>1075</v>
      </c>
      <c r="AZ176" s="7">
        <f t="shared" si="183"/>
        <v>567</v>
      </c>
      <c r="BA176" s="7">
        <f t="shared" si="183"/>
        <v>0</v>
      </c>
      <c r="BB176" s="7">
        <f t="shared" si="183"/>
        <v>1533</v>
      </c>
      <c r="BC176" s="7">
        <f t="shared" si="183"/>
        <v>947</v>
      </c>
      <c r="BD176" s="7">
        <f t="shared" si="183"/>
        <v>873</v>
      </c>
      <c r="BE176" s="7">
        <f t="shared" si="183"/>
        <v>638</v>
      </c>
      <c r="BF176" s="7">
        <f t="shared" si="183"/>
        <v>2002</v>
      </c>
      <c r="BG176" s="7">
        <f t="shared" si="183"/>
        <v>922</v>
      </c>
      <c r="BH176" s="7">
        <f t="shared" si="183"/>
        <v>450</v>
      </c>
      <c r="BI176" s="7">
        <f t="shared" si="183"/>
        <v>2033</v>
      </c>
      <c r="BJ176" s="7">
        <f t="shared" si="183"/>
        <v>1505</v>
      </c>
      <c r="BK176" s="7">
        <f t="shared" si="183"/>
        <v>1951</v>
      </c>
      <c r="BL176" s="7">
        <f t="shared" si="183"/>
        <v>801</v>
      </c>
    </row>
    <row r="177" ht="13.5" customHeight="1">
      <c r="A177" s="83">
        <v>44696.0</v>
      </c>
      <c r="B177" s="37" t="s">
        <v>75</v>
      </c>
      <c r="C177" s="38"/>
      <c r="D177" s="39" t="s">
        <v>21</v>
      </c>
      <c r="E177" s="40">
        <f t="shared" si="2"/>
        <v>2014</v>
      </c>
      <c r="F177" s="41">
        <v>0.0</v>
      </c>
      <c r="G177" s="41">
        <v>24.0</v>
      </c>
      <c r="H177" s="42">
        <f t="shared" si="3"/>
        <v>24</v>
      </c>
      <c r="I177" s="38"/>
      <c r="J177" s="43" t="s">
        <v>20</v>
      </c>
      <c r="K177" s="40">
        <f t="shared" si="4"/>
        <v>2294</v>
      </c>
      <c r="L177" s="44">
        <v>1.0</v>
      </c>
      <c r="M177" s="44">
        <v>21.0</v>
      </c>
      <c r="N177" s="42">
        <f t="shared" si="169"/>
        <v>24</v>
      </c>
      <c r="O177" s="38"/>
      <c r="P177" s="49" t="s">
        <v>72</v>
      </c>
      <c r="Q177" s="38"/>
      <c r="R177" s="45">
        <f>MIN(Rules!$E$2,(MAX(H177/N177,N177/H177)))</f>
        <v>1</v>
      </c>
      <c r="S177" s="45">
        <f>VLOOKUP(B177,Rules!A:B,2,FALSE)</f>
        <v>60</v>
      </c>
      <c r="T177" s="38"/>
      <c r="U177" s="46">
        <f>1/(10^(-(E177+(IF(P177="Y",Rules!$I$2,0))-K177)/Rules!$E$12)+1)</f>
        <v>0.3546475496</v>
      </c>
      <c r="V177" s="47">
        <f t="shared" si="6"/>
        <v>9</v>
      </c>
      <c r="W177" s="47">
        <f t="shared" si="7"/>
        <v>-9</v>
      </c>
      <c r="X177" s="47"/>
      <c r="Y177" s="47"/>
      <c r="Z177" s="48"/>
      <c r="AA177" s="7">
        <f t="shared" ref="AA177:BL177" si="184">IF($D177=AA$1,$E177+$V177,(IF($J177=AA$1,$K177+$W177,AA176)))</f>
        <v>1584</v>
      </c>
      <c r="AB177" s="7">
        <f t="shared" si="184"/>
        <v>773</v>
      </c>
      <c r="AC177" s="7">
        <f t="shared" si="184"/>
        <v>1367</v>
      </c>
      <c r="AD177" s="7">
        <f t="shared" si="184"/>
        <v>-37</v>
      </c>
      <c r="AE177" s="7">
        <f t="shared" si="184"/>
        <v>2023</v>
      </c>
      <c r="AF177" s="7">
        <f t="shared" si="184"/>
        <v>2076</v>
      </c>
      <c r="AG177" s="7">
        <f t="shared" si="184"/>
        <v>1203</v>
      </c>
      <c r="AH177" s="7">
        <f t="shared" si="184"/>
        <v>987</v>
      </c>
      <c r="AI177" s="7">
        <f t="shared" si="184"/>
        <v>1278</v>
      </c>
      <c r="AJ177" s="7">
        <f t="shared" si="184"/>
        <v>1832</v>
      </c>
      <c r="AK177" s="7">
        <f t="shared" si="184"/>
        <v>402</v>
      </c>
      <c r="AL177" s="7">
        <f t="shared" si="184"/>
        <v>717</v>
      </c>
      <c r="AM177" s="7">
        <f t="shared" si="184"/>
        <v>2114</v>
      </c>
      <c r="AN177" s="7">
        <f t="shared" si="184"/>
        <v>1378</v>
      </c>
      <c r="AO177" s="7">
        <f t="shared" si="184"/>
        <v>1277</v>
      </c>
      <c r="AP177" s="7">
        <f t="shared" si="184"/>
        <v>2118</v>
      </c>
      <c r="AQ177" s="7">
        <f t="shared" si="184"/>
        <v>262</v>
      </c>
      <c r="AR177" s="7">
        <f t="shared" si="184"/>
        <v>1475</v>
      </c>
      <c r="AS177" s="7">
        <f t="shared" si="184"/>
        <v>329</v>
      </c>
      <c r="AT177" s="7">
        <f t="shared" si="184"/>
        <v>2285</v>
      </c>
      <c r="AU177" s="7">
        <f t="shared" si="184"/>
        <v>889</v>
      </c>
      <c r="AV177" s="7">
        <f t="shared" si="184"/>
        <v>413</v>
      </c>
      <c r="AW177" s="7">
        <f t="shared" si="184"/>
        <v>402</v>
      </c>
      <c r="AX177" s="7">
        <f t="shared" si="184"/>
        <v>990</v>
      </c>
      <c r="AY177" s="7">
        <f t="shared" si="184"/>
        <v>1075</v>
      </c>
      <c r="AZ177" s="7">
        <f t="shared" si="184"/>
        <v>567</v>
      </c>
      <c r="BA177" s="7">
        <f t="shared" si="184"/>
        <v>0</v>
      </c>
      <c r="BB177" s="7">
        <f t="shared" si="184"/>
        <v>1533</v>
      </c>
      <c r="BC177" s="7">
        <f t="shared" si="184"/>
        <v>947</v>
      </c>
      <c r="BD177" s="7">
        <f t="shared" si="184"/>
        <v>873</v>
      </c>
      <c r="BE177" s="7">
        <f t="shared" si="184"/>
        <v>638</v>
      </c>
      <c r="BF177" s="7">
        <f t="shared" si="184"/>
        <v>2002</v>
      </c>
      <c r="BG177" s="7">
        <f t="shared" si="184"/>
        <v>922</v>
      </c>
      <c r="BH177" s="7">
        <f t="shared" si="184"/>
        <v>450</v>
      </c>
      <c r="BI177" s="7">
        <f t="shared" si="184"/>
        <v>2033</v>
      </c>
      <c r="BJ177" s="7">
        <f t="shared" si="184"/>
        <v>1505</v>
      </c>
      <c r="BK177" s="7">
        <f t="shared" si="184"/>
        <v>1951</v>
      </c>
      <c r="BL177" s="7">
        <f t="shared" si="184"/>
        <v>801</v>
      </c>
    </row>
    <row r="178" ht="13.5" customHeight="1">
      <c r="A178" s="83">
        <v>44702.0</v>
      </c>
      <c r="B178" s="37" t="s">
        <v>74</v>
      </c>
      <c r="C178" s="38"/>
      <c r="D178" s="39" t="s">
        <v>47</v>
      </c>
      <c r="E178" s="40">
        <f t="shared" si="2"/>
        <v>402</v>
      </c>
      <c r="F178" s="41">
        <v>3.0</v>
      </c>
      <c r="G178" s="41">
        <v>27.0</v>
      </c>
      <c r="H178" s="42">
        <f t="shared" si="3"/>
        <v>36</v>
      </c>
      <c r="I178" s="38"/>
      <c r="J178" s="43" t="s">
        <v>50</v>
      </c>
      <c r="K178" s="40">
        <f t="shared" si="4"/>
        <v>413</v>
      </c>
      <c r="L178" s="44">
        <v>3.0</v>
      </c>
      <c r="M178" s="44">
        <v>14.0</v>
      </c>
      <c r="N178" s="42">
        <f t="shared" si="169"/>
        <v>23</v>
      </c>
      <c r="O178" s="38"/>
      <c r="P178" s="49" t="s">
        <v>73</v>
      </c>
      <c r="Q178" s="38"/>
      <c r="R178" s="45">
        <f>MIN(Rules!$E$2,(MAX(H178/N178,N178/H178)))</f>
        <v>1.565217391</v>
      </c>
      <c r="S178" s="45">
        <f>VLOOKUP(B178,Rules!A:B,2,FALSE)</f>
        <v>50</v>
      </c>
      <c r="T178" s="38"/>
      <c r="U178" s="46">
        <f>1/(10^(-(E178+(IF(P178="Y",Rules!$I$2,0))-K178)/Rules!$E$12)+1)</f>
        <v>0.4873384895</v>
      </c>
      <c r="V178" s="47">
        <f t="shared" si="6"/>
        <v>40</v>
      </c>
      <c r="W178" s="47">
        <f t="shared" si="7"/>
        <v>-40</v>
      </c>
      <c r="X178" s="47"/>
      <c r="Y178" s="47"/>
      <c r="Z178" s="48"/>
      <c r="AA178" s="7">
        <f t="shared" ref="AA178:BL178" si="185">IF($D178=AA$1,$E178+$V178,(IF($J178=AA$1,$K178+$W178,AA177)))</f>
        <v>1584</v>
      </c>
      <c r="AB178" s="7">
        <f t="shared" si="185"/>
        <v>773</v>
      </c>
      <c r="AC178" s="7">
        <f t="shared" si="185"/>
        <v>1367</v>
      </c>
      <c r="AD178" s="7">
        <f t="shared" si="185"/>
        <v>-37</v>
      </c>
      <c r="AE178" s="7">
        <f t="shared" si="185"/>
        <v>2023</v>
      </c>
      <c r="AF178" s="7">
        <f t="shared" si="185"/>
        <v>2076</v>
      </c>
      <c r="AG178" s="7">
        <f t="shared" si="185"/>
        <v>1203</v>
      </c>
      <c r="AH178" s="7">
        <f t="shared" si="185"/>
        <v>987</v>
      </c>
      <c r="AI178" s="7">
        <f t="shared" si="185"/>
        <v>1278</v>
      </c>
      <c r="AJ178" s="7">
        <f t="shared" si="185"/>
        <v>1832</v>
      </c>
      <c r="AK178" s="7">
        <f t="shared" si="185"/>
        <v>402</v>
      </c>
      <c r="AL178" s="7">
        <f t="shared" si="185"/>
        <v>717</v>
      </c>
      <c r="AM178" s="7">
        <f t="shared" si="185"/>
        <v>2114</v>
      </c>
      <c r="AN178" s="7">
        <f t="shared" si="185"/>
        <v>1378</v>
      </c>
      <c r="AO178" s="7">
        <f t="shared" si="185"/>
        <v>1277</v>
      </c>
      <c r="AP178" s="7">
        <f t="shared" si="185"/>
        <v>2118</v>
      </c>
      <c r="AQ178" s="7">
        <f t="shared" si="185"/>
        <v>262</v>
      </c>
      <c r="AR178" s="7">
        <f t="shared" si="185"/>
        <v>1475</v>
      </c>
      <c r="AS178" s="7">
        <f t="shared" si="185"/>
        <v>329</v>
      </c>
      <c r="AT178" s="7">
        <f t="shared" si="185"/>
        <v>2285</v>
      </c>
      <c r="AU178" s="7">
        <f t="shared" si="185"/>
        <v>889</v>
      </c>
      <c r="AV178" s="7">
        <f t="shared" si="185"/>
        <v>373</v>
      </c>
      <c r="AW178" s="7">
        <f t="shared" si="185"/>
        <v>442</v>
      </c>
      <c r="AX178" s="7">
        <f t="shared" si="185"/>
        <v>990</v>
      </c>
      <c r="AY178" s="7">
        <f t="shared" si="185"/>
        <v>1075</v>
      </c>
      <c r="AZ178" s="7">
        <f t="shared" si="185"/>
        <v>567</v>
      </c>
      <c r="BA178" s="7">
        <f t="shared" si="185"/>
        <v>0</v>
      </c>
      <c r="BB178" s="7">
        <f t="shared" si="185"/>
        <v>1533</v>
      </c>
      <c r="BC178" s="7">
        <f t="shared" si="185"/>
        <v>947</v>
      </c>
      <c r="BD178" s="7">
        <f t="shared" si="185"/>
        <v>873</v>
      </c>
      <c r="BE178" s="7">
        <f t="shared" si="185"/>
        <v>638</v>
      </c>
      <c r="BF178" s="7">
        <f t="shared" si="185"/>
        <v>2002</v>
      </c>
      <c r="BG178" s="7">
        <f t="shared" si="185"/>
        <v>922</v>
      </c>
      <c r="BH178" s="7">
        <f t="shared" si="185"/>
        <v>450</v>
      </c>
      <c r="BI178" s="7">
        <f t="shared" si="185"/>
        <v>2033</v>
      </c>
      <c r="BJ178" s="7">
        <f t="shared" si="185"/>
        <v>1505</v>
      </c>
      <c r="BK178" s="7">
        <f t="shared" si="185"/>
        <v>1951</v>
      </c>
      <c r="BL178" s="7">
        <f t="shared" si="185"/>
        <v>801</v>
      </c>
    </row>
    <row r="179" ht="13.5" customHeight="1">
      <c r="A179" s="83">
        <v>44702.0</v>
      </c>
      <c r="B179" s="37" t="s">
        <v>74</v>
      </c>
      <c r="C179" s="38"/>
      <c r="D179" s="39" t="s">
        <v>42</v>
      </c>
      <c r="E179" s="40">
        <f t="shared" si="2"/>
        <v>922</v>
      </c>
      <c r="F179" s="41">
        <v>1.0</v>
      </c>
      <c r="G179" s="41">
        <v>27.0</v>
      </c>
      <c r="H179" s="42">
        <f t="shared" si="3"/>
        <v>30</v>
      </c>
      <c r="I179" s="38"/>
      <c r="J179" s="43" t="s">
        <v>41</v>
      </c>
      <c r="K179" s="40">
        <f t="shared" si="4"/>
        <v>947</v>
      </c>
      <c r="L179" s="44">
        <v>0.0</v>
      </c>
      <c r="M179" s="44">
        <v>19.0</v>
      </c>
      <c r="N179" s="42">
        <f t="shared" si="169"/>
        <v>19</v>
      </c>
      <c r="O179" s="38"/>
      <c r="P179" s="49" t="s">
        <v>73</v>
      </c>
      <c r="Q179" s="38"/>
      <c r="R179" s="45">
        <f>MIN(Rules!$E$2,(MAX(H179/N179,N179/H179)))</f>
        <v>1.578947368</v>
      </c>
      <c r="S179" s="45">
        <f>VLOOKUP(B179,Rules!A:B,2,FALSE)</f>
        <v>50</v>
      </c>
      <c r="T179" s="38"/>
      <c r="U179" s="46">
        <f>1/(10^(-(E179+(IF(P179="Y",Rules!$I$2,0))-K179)/Rules!$E$12)+1)</f>
        <v>0.4712494361</v>
      </c>
      <c r="V179" s="47">
        <f t="shared" si="6"/>
        <v>42</v>
      </c>
      <c r="W179" s="47">
        <f t="shared" si="7"/>
        <v>-42</v>
      </c>
      <c r="X179" s="47"/>
      <c r="Y179" s="47"/>
      <c r="Z179" s="48"/>
      <c r="AA179" s="7">
        <f t="shared" ref="AA179:BL179" si="186">IF($D179=AA$1,$E179+$V179,(IF($J179=AA$1,$K179+$W179,AA178)))</f>
        <v>1584</v>
      </c>
      <c r="AB179" s="7">
        <f t="shared" si="186"/>
        <v>773</v>
      </c>
      <c r="AC179" s="7">
        <f t="shared" si="186"/>
        <v>1367</v>
      </c>
      <c r="AD179" s="7">
        <f t="shared" si="186"/>
        <v>-37</v>
      </c>
      <c r="AE179" s="7">
        <f t="shared" si="186"/>
        <v>2023</v>
      </c>
      <c r="AF179" s="7">
        <f t="shared" si="186"/>
        <v>2076</v>
      </c>
      <c r="AG179" s="7">
        <f t="shared" si="186"/>
        <v>1203</v>
      </c>
      <c r="AH179" s="7">
        <f t="shared" si="186"/>
        <v>987</v>
      </c>
      <c r="AI179" s="7">
        <f t="shared" si="186"/>
        <v>1278</v>
      </c>
      <c r="AJ179" s="7">
        <f t="shared" si="186"/>
        <v>1832</v>
      </c>
      <c r="AK179" s="7">
        <f t="shared" si="186"/>
        <v>402</v>
      </c>
      <c r="AL179" s="7">
        <f t="shared" si="186"/>
        <v>717</v>
      </c>
      <c r="AM179" s="7">
        <f t="shared" si="186"/>
        <v>2114</v>
      </c>
      <c r="AN179" s="7">
        <f t="shared" si="186"/>
        <v>1378</v>
      </c>
      <c r="AO179" s="7">
        <f t="shared" si="186"/>
        <v>1277</v>
      </c>
      <c r="AP179" s="7">
        <f t="shared" si="186"/>
        <v>2118</v>
      </c>
      <c r="AQ179" s="7">
        <f t="shared" si="186"/>
        <v>262</v>
      </c>
      <c r="AR179" s="7">
        <f t="shared" si="186"/>
        <v>1475</v>
      </c>
      <c r="AS179" s="7">
        <f t="shared" si="186"/>
        <v>329</v>
      </c>
      <c r="AT179" s="7">
        <f t="shared" si="186"/>
        <v>2285</v>
      </c>
      <c r="AU179" s="7">
        <f t="shared" si="186"/>
        <v>889</v>
      </c>
      <c r="AV179" s="7">
        <f t="shared" si="186"/>
        <v>373</v>
      </c>
      <c r="AW179" s="7">
        <f t="shared" si="186"/>
        <v>442</v>
      </c>
      <c r="AX179" s="7">
        <f t="shared" si="186"/>
        <v>990</v>
      </c>
      <c r="AY179" s="7">
        <f t="shared" si="186"/>
        <v>1075</v>
      </c>
      <c r="AZ179" s="7">
        <f t="shared" si="186"/>
        <v>567</v>
      </c>
      <c r="BA179" s="7">
        <f t="shared" si="186"/>
        <v>0</v>
      </c>
      <c r="BB179" s="7">
        <f t="shared" si="186"/>
        <v>1533</v>
      </c>
      <c r="BC179" s="7">
        <f t="shared" si="186"/>
        <v>905</v>
      </c>
      <c r="BD179" s="7">
        <f t="shared" si="186"/>
        <v>873</v>
      </c>
      <c r="BE179" s="7">
        <f t="shared" si="186"/>
        <v>638</v>
      </c>
      <c r="BF179" s="7">
        <f t="shared" si="186"/>
        <v>2002</v>
      </c>
      <c r="BG179" s="7">
        <f t="shared" si="186"/>
        <v>964</v>
      </c>
      <c r="BH179" s="7">
        <f t="shared" si="186"/>
        <v>450</v>
      </c>
      <c r="BI179" s="7">
        <f t="shared" si="186"/>
        <v>2033</v>
      </c>
      <c r="BJ179" s="7">
        <f t="shared" si="186"/>
        <v>1505</v>
      </c>
      <c r="BK179" s="7">
        <f t="shared" si="186"/>
        <v>1951</v>
      </c>
      <c r="BL179" s="7">
        <f t="shared" si="186"/>
        <v>801</v>
      </c>
    </row>
    <row r="180" ht="13.5" customHeight="1">
      <c r="A180" s="83">
        <v>44702.0</v>
      </c>
      <c r="B180" s="37" t="s">
        <v>74</v>
      </c>
      <c r="C180" s="38"/>
      <c r="D180" s="39" t="s">
        <v>29</v>
      </c>
      <c r="E180" s="40">
        <f t="shared" si="2"/>
        <v>1277</v>
      </c>
      <c r="F180" s="41">
        <v>2.0</v>
      </c>
      <c r="G180" s="41">
        <v>29.0</v>
      </c>
      <c r="H180" s="42">
        <f t="shared" si="3"/>
        <v>35</v>
      </c>
      <c r="I180" s="38"/>
      <c r="J180" s="43" t="s">
        <v>39</v>
      </c>
      <c r="K180" s="40">
        <f t="shared" si="4"/>
        <v>990</v>
      </c>
      <c r="L180" s="44">
        <v>0.0</v>
      </c>
      <c r="M180" s="44">
        <v>19.0</v>
      </c>
      <c r="N180" s="42">
        <f t="shared" si="169"/>
        <v>19</v>
      </c>
      <c r="O180" s="38"/>
      <c r="P180" s="49" t="s">
        <v>73</v>
      </c>
      <c r="Q180" s="38"/>
      <c r="R180" s="45">
        <f>MIN(Rules!$E$2,(MAX(H180/N180,N180/H180)))</f>
        <v>1.842105263</v>
      </c>
      <c r="S180" s="45">
        <f>VLOOKUP(B180,Rules!A:B,2,FALSE)</f>
        <v>50</v>
      </c>
      <c r="T180" s="38"/>
      <c r="U180" s="46">
        <f>1/(10^(-(E180+(IF(P180="Y",Rules!$I$2,0))-K180)/Rules!$E$12)+1)</f>
        <v>0.7894617178</v>
      </c>
      <c r="V180" s="47">
        <f t="shared" si="6"/>
        <v>19</v>
      </c>
      <c r="W180" s="47">
        <f t="shared" si="7"/>
        <v>-19</v>
      </c>
      <c r="X180" s="47"/>
      <c r="Y180" s="47"/>
      <c r="Z180" s="48"/>
      <c r="AA180" s="7">
        <f t="shared" ref="AA180:BL180" si="187">IF($D180=AA$1,$E180+$V180,(IF($J180=AA$1,$K180+$W180,AA179)))</f>
        <v>1584</v>
      </c>
      <c r="AB180" s="7">
        <f t="shared" si="187"/>
        <v>773</v>
      </c>
      <c r="AC180" s="7">
        <f t="shared" si="187"/>
        <v>1367</v>
      </c>
      <c r="AD180" s="7">
        <f t="shared" si="187"/>
        <v>-37</v>
      </c>
      <c r="AE180" s="7">
        <f t="shared" si="187"/>
        <v>2023</v>
      </c>
      <c r="AF180" s="7">
        <f t="shared" si="187"/>
        <v>2076</v>
      </c>
      <c r="AG180" s="7">
        <f t="shared" si="187"/>
        <v>1203</v>
      </c>
      <c r="AH180" s="7">
        <f t="shared" si="187"/>
        <v>987</v>
      </c>
      <c r="AI180" s="7">
        <f t="shared" si="187"/>
        <v>1278</v>
      </c>
      <c r="AJ180" s="7">
        <f t="shared" si="187"/>
        <v>1832</v>
      </c>
      <c r="AK180" s="7">
        <f t="shared" si="187"/>
        <v>402</v>
      </c>
      <c r="AL180" s="7">
        <f t="shared" si="187"/>
        <v>717</v>
      </c>
      <c r="AM180" s="7">
        <f t="shared" si="187"/>
        <v>2114</v>
      </c>
      <c r="AN180" s="7">
        <f t="shared" si="187"/>
        <v>1378</v>
      </c>
      <c r="AO180" s="7">
        <f t="shared" si="187"/>
        <v>1296</v>
      </c>
      <c r="AP180" s="7">
        <f t="shared" si="187"/>
        <v>2118</v>
      </c>
      <c r="AQ180" s="7">
        <f t="shared" si="187"/>
        <v>262</v>
      </c>
      <c r="AR180" s="7">
        <f t="shared" si="187"/>
        <v>1475</v>
      </c>
      <c r="AS180" s="7">
        <f t="shared" si="187"/>
        <v>329</v>
      </c>
      <c r="AT180" s="7">
        <f t="shared" si="187"/>
        <v>2285</v>
      </c>
      <c r="AU180" s="7">
        <f t="shared" si="187"/>
        <v>889</v>
      </c>
      <c r="AV180" s="7">
        <f t="shared" si="187"/>
        <v>373</v>
      </c>
      <c r="AW180" s="7">
        <f t="shared" si="187"/>
        <v>442</v>
      </c>
      <c r="AX180" s="7">
        <f t="shared" si="187"/>
        <v>971</v>
      </c>
      <c r="AY180" s="7">
        <f t="shared" si="187"/>
        <v>1075</v>
      </c>
      <c r="AZ180" s="7">
        <f t="shared" si="187"/>
        <v>567</v>
      </c>
      <c r="BA180" s="7">
        <f t="shared" si="187"/>
        <v>0</v>
      </c>
      <c r="BB180" s="7">
        <f t="shared" si="187"/>
        <v>1533</v>
      </c>
      <c r="BC180" s="7">
        <f t="shared" si="187"/>
        <v>905</v>
      </c>
      <c r="BD180" s="7">
        <f t="shared" si="187"/>
        <v>873</v>
      </c>
      <c r="BE180" s="7">
        <f t="shared" si="187"/>
        <v>638</v>
      </c>
      <c r="BF180" s="7">
        <f t="shared" si="187"/>
        <v>2002</v>
      </c>
      <c r="BG180" s="7">
        <f t="shared" si="187"/>
        <v>964</v>
      </c>
      <c r="BH180" s="7">
        <f t="shared" si="187"/>
        <v>450</v>
      </c>
      <c r="BI180" s="7">
        <f t="shared" si="187"/>
        <v>2033</v>
      </c>
      <c r="BJ180" s="7">
        <f t="shared" si="187"/>
        <v>1505</v>
      </c>
      <c r="BK180" s="7">
        <f t="shared" si="187"/>
        <v>1951</v>
      </c>
      <c r="BL180" s="7">
        <f t="shared" si="187"/>
        <v>801</v>
      </c>
    </row>
    <row r="181" ht="13.5" customHeight="1">
      <c r="A181" s="83">
        <v>44702.0</v>
      </c>
      <c r="B181" s="37" t="s">
        <v>74</v>
      </c>
      <c r="C181" s="38"/>
      <c r="D181" s="39" t="s">
        <v>30</v>
      </c>
      <c r="E181" s="40">
        <f t="shared" si="2"/>
        <v>1584</v>
      </c>
      <c r="F181" s="41">
        <v>2.0</v>
      </c>
      <c r="G181" s="41">
        <v>21.0</v>
      </c>
      <c r="H181" s="42">
        <f t="shared" si="3"/>
        <v>27</v>
      </c>
      <c r="I181" s="38"/>
      <c r="J181" s="43" t="s">
        <v>34</v>
      </c>
      <c r="K181" s="40">
        <f t="shared" si="4"/>
        <v>1378</v>
      </c>
      <c r="L181" s="44">
        <v>0.0</v>
      </c>
      <c r="M181" s="44">
        <v>29.0</v>
      </c>
      <c r="N181" s="42">
        <f t="shared" si="169"/>
        <v>29</v>
      </c>
      <c r="O181" s="38"/>
      <c r="P181" s="49" t="s">
        <v>72</v>
      </c>
      <c r="Q181" s="38"/>
      <c r="R181" s="45">
        <f>MIN(Rules!$E$2,(MAX(H181/N181,N181/H181)))</f>
        <v>1.074074074</v>
      </c>
      <c r="S181" s="45">
        <f>VLOOKUP(B181,Rules!A:B,2,FALSE)</f>
        <v>50</v>
      </c>
      <c r="T181" s="38"/>
      <c r="U181" s="46">
        <f>1/(10^(-(E181+(IF(P181="Y",Rules!$I$2,0))-K181)/Rules!$E$12)+1)</f>
        <v>0.8374588035</v>
      </c>
      <c r="V181" s="47">
        <f t="shared" si="6"/>
        <v>-45</v>
      </c>
      <c r="W181" s="47">
        <f t="shared" si="7"/>
        <v>45</v>
      </c>
      <c r="X181" s="47"/>
      <c r="Y181" s="47"/>
      <c r="Z181" s="48"/>
      <c r="AA181" s="7">
        <f t="shared" ref="AA181:BL181" si="188">IF($D181=AA$1,$E181+$V181,(IF($J181=AA$1,$K181+$W181,AA180)))</f>
        <v>1539</v>
      </c>
      <c r="AB181" s="7">
        <f t="shared" si="188"/>
        <v>773</v>
      </c>
      <c r="AC181" s="7">
        <f t="shared" si="188"/>
        <v>1367</v>
      </c>
      <c r="AD181" s="7">
        <f t="shared" si="188"/>
        <v>-37</v>
      </c>
      <c r="AE181" s="7">
        <f t="shared" si="188"/>
        <v>2023</v>
      </c>
      <c r="AF181" s="7">
        <f t="shared" si="188"/>
        <v>2076</v>
      </c>
      <c r="AG181" s="7">
        <f t="shared" si="188"/>
        <v>1203</v>
      </c>
      <c r="AH181" s="7">
        <f t="shared" si="188"/>
        <v>987</v>
      </c>
      <c r="AI181" s="7">
        <f t="shared" si="188"/>
        <v>1278</v>
      </c>
      <c r="AJ181" s="7">
        <f t="shared" si="188"/>
        <v>1832</v>
      </c>
      <c r="AK181" s="7">
        <f t="shared" si="188"/>
        <v>402</v>
      </c>
      <c r="AL181" s="7">
        <f t="shared" si="188"/>
        <v>717</v>
      </c>
      <c r="AM181" s="7">
        <f t="shared" si="188"/>
        <v>2114</v>
      </c>
      <c r="AN181" s="7">
        <f t="shared" si="188"/>
        <v>1423</v>
      </c>
      <c r="AO181" s="7">
        <f t="shared" si="188"/>
        <v>1296</v>
      </c>
      <c r="AP181" s="7">
        <f t="shared" si="188"/>
        <v>2118</v>
      </c>
      <c r="AQ181" s="7">
        <f t="shared" si="188"/>
        <v>262</v>
      </c>
      <c r="AR181" s="7">
        <f t="shared" si="188"/>
        <v>1475</v>
      </c>
      <c r="AS181" s="7">
        <f t="shared" si="188"/>
        <v>329</v>
      </c>
      <c r="AT181" s="7">
        <f t="shared" si="188"/>
        <v>2285</v>
      </c>
      <c r="AU181" s="7">
        <f t="shared" si="188"/>
        <v>889</v>
      </c>
      <c r="AV181" s="7">
        <f t="shared" si="188"/>
        <v>373</v>
      </c>
      <c r="AW181" s="7">
        <f t="shared" si="188"/>
        <v>442</v>
      </c>
      <c r="AX181" s="7">
        <f t="shared" si="188"/>
        <v>971</v>
      </c>
      <c r="AY181" s="7">
        <f t="shared" si="188"/>
        <v>1075</v>
      </c>
      <c r="AZ181" s="7">
        <f t="shared" si="188"/>
        <v>567</v>
      </c>
      <c r="BA181" s="7">
        <f t="shared" si="188"/>
        <v>0</v>
      </c>
      <c r="BB181" s="7">
        <f t="shared" si="188"/>
        <v>1533</v>
      </c>
      <c r="BC181" s="7">
        <f t="shared" si="188"/>
        <v>905</v>
      </c>
      <c r="BD181" s="7">
        <f t="shared" si="188"/>
        <v>873</v>
      </c>
      <c r="BE181" s="7">
        <f t="shared" si="188"/>
        <v>638</v>
      </c>
      <c r="BF181" s="7">
        <f t="shared" si="188"/>
        <v>2002</v>
      </c>
      <c r="BG181" s="7">
        <f t="shared" si="188"/>
        <v>964</v>
      </c>
      <c r="BH181" s="7">
        <f t="shared" si="188"/>
        <v>450</v>
      </c>
      <c r="BI181" s="7">
        <f t="shared" si="188"/>
        <v>2033</v>
      </c>
      <c r="BJ181" s="7">
        <f t="shared" si="188"/>
        <v>1505</v>
      </c>
      <c r="BK181" s="7">
        <f t="shared" si="188"/>
        <v>1951</v>
      </c>
      <c r="BL181" s="7">
        <f t="shared" si="188"/>
        <v>801</v>
      </c>
    </row>
    <row r="182" ht="13.5" customHeight="1">
      <c r="A182" s="83">
        <v>44702.0</v>
      </c>
      <c r="B182" s="37" t="s">
        <v>74</v>
      </c>
      <c r="C182" s="38"/>
      <c r="D182" s="39" t="s">
        <v>27</v>
      </c>
      <c r="E182" s="40">
        <f t="shared" si="2"/>
        <v>1533</v>
      </c>
      <c r="F182" s="41">
        <v>0.0</v>
      </c>
      <c r="G182" s="41">
        <v>17.0</v>
      </c>
      <c r="H182" s="42">
        <f t="shared" si="3"/>
        <v>17</v>
      </c>
      <c r="I182" s="38"/>
      <c r="J182" s="43" t="s">
        <v>28</v>
      </c>
      <c r="K182" s="40">
        <f t="shared" si="4"/>
        <v>1367</v>
      </c>
      <c r="L182" s="44">
        <v>0.0</v>
      </c>
      <c r="M182" s="44">
        <v>22.0</v>
      </c>
      <c r="N182" s="42">
        <f t="shared" si="169"/>
        <v>22</v>
      </c>
      <c r="O182" s="38"/>
      <c r="P182" s="49" t="s">
        <v>72</v>
      </c>
      <c r="Q182" s="38"/>
      <c r="R182" s="45">
        <f>MIN(Rules!$E$2,(MAX(H182/N182,N182/H182)))</f>
        <v>1.294117647</v>
      </c>
      <c r="S182" s="45">
        <f>VLOOKUP(B182,Rules!A:B,2,FALSE)</f>
        <v>50</v>
      </c>
      <c r="T182" s="38"/>
      <c r="U182" s="46">
        <f>1/(10^(-(E182+(IF(P182="Y",Rules!$I$2,0))-K182)/Rules!$E$12)+1)</f>
        <v>0.810802611</v>
      </c>
      <c r="V182" s="47">
        <f t="shared" si="6"/>
        <v>-52</v>
      </c>
      <c r="W182" s="47">
        <f t="shared" si="7"/>
        <v>52</v>
      </c>
      <c r="X182" s="47"/>
      <c r="Y182" s="47"/>
      <c r="Z182" s="48"/>
      <c r="AA182" s="7">
        <f t="shared" ref="AA182:BL182" si="189">IF($D182=AA$1,$E182+$V182,(IF($J182=AA$1,$K182+$W182,AA181)))</f>
        <v>1539</v>
      </c>
      <c r="AB182" s="7">
        <f t="shared" si="189"/>
        <v>773</v>
      </c>
      <c r="AC182" s="7">
        <f t="shared" si="189"/>
        <v>1419</v>
      </c>
      <c r="AD182" s="7">
        <f t="shared" si="189"/>
        <v>-37</v>
      </c>
      <c r="AE182" s="7">
        <f t="shared" si="189"/>
        <v>2023</v>
      </c>
      <c r="AF182" s="7">
        <f t="shared" si="189"/>
        <v>2076</v>
      </c>
      <c r="AG182" s="7">
        <f t="shared" si="189"/>
        <v>1203</v>
      </c>
      <c r="AH182" s="7">
        <f t="shared" si="189"/>
        <v>987</v>
      </c>
      <c r="AI182" s="7">
        <f t="shared" si="189"/>
        <v>1278</v>
      </c>
      <c r="AJ182" s="7">
        <f t="shared" si="189"/>
        <v>1832</v>
      </c>
      <c r="AK182" s="7">
        <f t="shared" si="189"/>
        <v>402</v>
      </c>
      <c r="AL182" s="7">
        <f t="shared" si="189"/>
        <v>717</v>
      </c>
      <c r="AM182" s="7">
        <f t="shared" si="189"/>
        <v>2114</v>
      </c>
      <c r="AN182" s="7">
        <f t="shared" si="189"/>
        <v>1423</v>
      </c>
      <c r="AO182" s="7">
        <f t="shared" si="189"/>
        <v>1296</v>
      </c>
      <c r="AP182" s="7">
        <f t="shared" si="189"/>
        <v>2118</v>
      </c>
      <c r="AQ182" s="7">
        <f t="shared" si="189"/>
        <v>262</v>
      </c>
      <c r="AR182" s="7">
        <f t="shared" si="189"/>
        <v>1475</v>
      </c>
      <c r="AS182" s="7">
        <f t="shared" si="189"/>
        <v>329</v>
      </c>
      <c r="AT182" s="7">
        <f t="shared" si="189"/>
        <v>2285</v>
      </c>
      <c r="AU182" s="7">
        <f t="shared" si="189"/>
        <v>889</v>
      </c>
      <c r="AV182" s="7">
        <f t="shared" si="189"/>
        <v>373</v>
      </c>
      <c r="AW182" s="7">
        <f t="shared" si="189"/>
        <v>442</v>
      </c>
      <c r="AX182" s="7">
        <f t="shared" si="189"/>
        <v>971</v>
      </c>
      <c r="AY182" s="7">
        <f t="shared" si="189"/>
        <v>1075</v>
      </c>
      <c r="AZ182" s="7">
        <f t="shared" si="189"/>
        <v>567</v>
      </c>
      <c r="BA182" s="7">
        <f t="shared" si="189"/>
        <v>0</v>
      </c>
      <c r="BB182" s="7">
        <f t="shared" si="189"/>
        <v>1481</v>
      </c>
      <c r="BC182" s="7">
        <f t="shared" si="189"/>
        <v>905</v>
      </c>
      <c r="BD182" s="7">
        <f t="shared" si="189"/>
        <v>873</v>
      </c>
      <c r="BE182" s="7">
        <f t="shared" si="189"/>
        <v>638</v>
      </c>
      <c r="BF182" s="7">
        <f t="shared" si="189"/>
        <v>2002</v>
      </c>
      <c r="BG182" s="7">
        <f t="shared" si="189"/>
        <v>964</v>
      </c>
      <c r="BH182" s="7">
        <f t="shared" si="189"/>
        <v>450</v>
      </c>
      <c r="BI182" s="7">
        <f t="shared" si="189"/>
        <v>2033</v>
      </c>
      <c r="BJ182" s="7">
        <f t="shared" si="189"/>
        <v>1505</v>
      </c>
      <c r="BK182" s="7">
        <f t="shared" si="189"/>
        <v>1951</v>
      </c>
      <c r="BL182" s="7">
        <f t="shared" si="189"/>
        <v>801</v>
      </c>
    </row>
    <row r="183" ht="13.5" customHeight="1">
      <c r="A183" s="83">
        <v>44702.0</v>
      </c>
      <c r="B183" s="37" t="s">
        <v>74</v>
      </c>
      <c r="C183" s="38"/>
      <c r="D183" s="39" t="s">
        <v>33</v>
      </c>
      <c r="E183" s="40">
        <f t="shared" si="2"/>
        <v>1278</v>
      </c>
      <c r="F183" s="41">
        <v>2.0</v>
      </c>
      <c r="G183" s="41">
        <v>28.0</v>
      </c>
      <c r="H183" s="42">
        <f t="shared" si="3"/>
        <v>34</v>
      </c>
      <c r="I183" s="38"/>
      <c r="J183" s="43" t="s">
        <v>38</v>
      </c>
      <c r="K183" s="40">
        <f t="shared" si="4"/>
        <v>1075</v>
      </c>
      <c r="L183" s="44">
        <v>2.0</v>
      </c>
      <c r="M183" s="44">
        <v>19.0</v>
      </c>
      <c r="N183" s="42">
        <f t="shared" si="169"/>
        <v>25</v>
      </c>
      <c r="O183" s="38"/>
      <c r="P183" s="49" t="s">
        <v>72</v>
      </c>
      <c r="Q183" s="38"/>
      <c r="R183" s="45">
        <f>MIN(Rules!$E$2,(MAX(H183/N183,N183/H183)))</f>
        <v>1.36</v>
      </c>
      <c r="S183" s="45">
        <f>VLOOKUP(B183,Rules!A:B,2,FALSE)</f>
        <v>50</v>
      </c>
      <c r="T183" s="38"/>
      <c r="U183" s="46">
        <f>1/(10^(-(E183+(IF(P183="Y",Rules!$I$2,0))-K183)/Rules!$E$12)+1)</f>
        <v>0.8355694362</v>
      </c>
      <c r="V183" s="47">
        <f t="shared" si="6"/>
        <v>11</v>
      </c>
      <c r="W183" s="47">
        <f t="shared" si="7"/>
        <v>-11</v>
      </c>
      <c r="X183" s="47"/>
      <c r="Y183" s="47"/>
      <c r="Z183" s="48"/>
      <c r="AA183" s="7">
        <f t="shared" ref="AA183:BL183" si="190">IF($D183=AA$1,$E183+$V183,(IF($J183=AA$1,$K183+$W183,AA182)))</f>
        <v>1539</v>
      </c>
      <c r="AB183" s="7">
        <f t="shared" si="190"/>
        <v>773</v>
      </c>
      <c r="AC183" s="7">
        <f t="shared" si="190"/>
        <v>1419</v>
      </c>
      <c r="AD183" s="7">
        <f t="shared" si="190"/>
        <v>-37</v>
      </c>
      <c r="AE183" s="7">
        <f t="shared" si="190"/>
        <v>2023</v>
      </c>
      <c r="AF183" s="7">
        <f t="shared" si="190"/>
        <v>2076</v>
      </c>
      <c r="AG183" s="7">
        <f t="shared" si="190"/>
        <v>1203</v>
      </c>
      <c r="AH183" s="7">
        <f t="shared" si="190"/>
        <v>987</v>
      </c>
      <c r="AI183" s="7">
        <f t="shared" si="190"/>
        <v>1289</v>
      </c>
      <c r="AJ183" s="7">
        <f t="shared" si="190"/>
        <v>1832</v>
      </c>
      <c r="AK183" s="7">
        <f t="shared" si="190"/>
        <v>402</v>
      </c>
      <c r="AL183" s="7">
        <f t="shared" si="190"/>
        <v>717</v>
      </c>
      <c r="AM183" s="7">
        <f t="shared" si="190"/>
        <v>2114</v>
      </c>
      <c r="AN183" s="7">
        <f t="shared" si="190"/>
        <v>1423</v>
      </c>
      <c r="AO183" s="7">
        <f t="shared" si="190"/>
        <v>1296</v>
      </c>
      <c r="AP183" s="7">
        <f t="shared" si="190"/>
        <v>2118</v>
      </c>
      <c r="AQ183" s="7">
        <f t="shared" si="190"/>
        <v>262</v>
      </c>
      <c r="AR183" s="7">
        <f t="shared" si="190"/>
        <v>1475</v>
      </c>
      <c r="AS183" s="7">
        <f t="shared" si="190"/>
        <v>329</v>
      </c>
      <c r="AT183" s="7">
        <f t="shared" si="190"/>
        <v>2285</v>
      </c>
      <c r="AU183" s="7">
        <f t="shared" si="190"/>
        <v>889</v>
      </c>
      <c r="AV183" s="7">
        <f t="shared" si="190"/>
        <v>373</v>
      </c>
      <c r="AW183" s="7">
        <f t="shared" si="190"/>
        <v>442</v>
      </c>
      <c r="AX183" s="7">
        <f t="shared" si="190"/>
        <v>971</v>
      </c>
      <c r="AY183" s="7">
        <f t="shared" si="190"/>
        <v>1064</v>
      </c>
      <c r="AZ183" s="7">
        <f t="shared" si="190"/>
        <v>567</v>
      </c>
      <c r="BA183" s="7">
        <f t="shared" si="190"/>
        <v>0</v>
      </c>
      <c r="BB183" s="7">
        <f t="shared" si="190"/>
        <v>1481</v>
      </c>
      <c r="BC183" s="7">
        <f t="shared" si="190"/>
        <v>905</v>
      </c>
      <c r="BD183" s="7">
        <f t="shared" si="190"/>
        <v>873</v>
      </c>
      <c r="BE183" s="7">
        <f t="shared" si="190"/>
        <v>638</v>
      </c>
      <c r="BF183" s="7">
        <f t="shared" si="190"/>
        <v>2002</v>
      </c>
      <c r="BG183" s="7">
        <f t="shared" si="190"/>
        <v>964</v>
      </c>
      <c r="BH183" s="7">
        <f t="shared" si="190"/>
        <v>450</v>
      </c>
      <c r="BI183" s="7">
        <f t="shared" si="190"/>
        <v>2033</v>
      </c>
      <c r="BJ183" s="7">
        <f t="shared" si="190"/>
        <v>1505</v>
      </c>
      <c r="BK183" s="7">
        <f t="shared" si="190"/>
        <v>1951</v>
      </c>
      <c r="BL183" s="7">
        <f t="shared" si="190"/>
        <v>801</v>
      </c>
    </row>
    <row r="184" ht="13.5" customHeight="1">
      <c r="A184" s="83">
        <v>44702.0</v>
      </c>
      <c r="B184" s="37" t="s">
        <v>75</v>
      </c>
      <c r="C184" s="38"/>
      <c r="D184" s="39" t="s">
        <v>22</v>
      </c>
      <c r="E184" s="40">
        <f t="shared" si="2"/>
        <v>2118</v>
      </c>
      <c r="F184" s="41">
        <v>1.0</v>
      </c>
      <c r="G184" s="41">
        <v>18.0</v>
      </c>
      <c r="H184" s="42">
        <f t="shared" si="3"/>
        <v>21</v>
      </c>
      <c r="I184" s="38"/>
      <c r="J184" s="43" t="s">
        <v>24</v>
      </c>
      <c r="K184" s="40">
        <f t="shared" si="4"/>
        <v>1951</v>
      </c>
      <c r="L184" s="44">
        <v>1.0</v>
      </c>
      <c r="M184" s="44">
        <v>22.0</v>
      </c>
      <c r="N184" s="42">
        <f t="shared" si="169"/>
        <v>25</v>
      </c>
      <c r="O184" s="38"/>
      <c r="P184" s="49" t="s">
        <v>72</v>
      </c>
      <c r="Q184" s="38"/>
      <c r="R184" s="45">
        <f>MIN(Rules!$E$2,(MAX(H184/N184,N184/H184)))</f>
        <v>1.19047619</v>
      </c>
      <c r="S184" s="45">
        <f>VLOOKUP(B184,Rules!A:B,2,FALSE)</f>
        <v>60</v>
      </c>
      <c r="T184" s="38"/>
      <c r="U184" s="46">
        <f>1/(10^(-(E184+(IF(P184="Y",Rules!$I$2,0))-K184)/Rules!$E$12)+1)</f>
        <v>0.8115080412</v>
      </c>
      <c r="V184" s="47">
        <f t="shared" si="6"/>
        <v>-58</v>
      </c>
      <c r="W184" s="47">
        <f t="shared" si="7"/>
        <v>58</v>
      </c>
      <c r="X184" s="47"/>
      <c r="Y184" s="47"/>
      <c r="Z184" s="48"/>
      <c r="AA184" s="7">
        <f t="shared" ref="AA184:BL184" si="191">IF($D184=AA$1,$E184+$V184,(IF($J184=AA$1,$K184+$W184,AA183)))</f>
        <v>1539</v>
      </c>
      <c r="AB184" s="7">
        <f t="shared" si="191"/>
        <v>773</v>
      </c>
      <c r="AC184" s="7">
        <f t="shared" si="191"/>
        <v>1419</v>
      </c>
      <c r="AD184" s="7">
        <f t="shared" si="191"/>
        <v>-37</v>
      </c>
      <c r="AE184" s="7">
        <f t="shared" si="191"/>
        <v>2023</v>
      </c>
      <c r="AF184" s="7">
        <f t="shared" si="191"/>
        <v>2076</v>
      </c>
      <c r="AG184" s="7">
        <f t="shared" si="191"/>
        <v>1203</v>
      </c>
      <c r="AH184" s="7">
        <f t="shared" si="191"/>
        <v>987</v>
      </c>
      <c r="AI184" s="7">
        <f t="shared" si="191"/>
        <v>1289</v>
      </c>
      <c r="AJ184" s="7">
        <f t="shared" si="191"/>
        <v>1832</v>
      </c>
      <c r="AK184" s="7">
        <f t="shared" si="191"/>
        <v>402</v>
      </c>
      <c r="AL184" s="7">
        <f t="shared" si="191"/>
        <v>717</v>
      </c>
      <c r="AM184" s="7">
        <f t="shared" si="191"/>
        <v>2114</v>
      </c>
      <c r="AN184" s="7">
        <f t="shared" si="191"/>
        <v>1423</v>
      </c>
      <c r="AO184" s="7">
        <f t="shared" si="191"/>
        <v>1296</v>
      </c>
      <c r="AP184" s="7">
        <f t="shared" si="191"/>
        <v>2060</v>
      </c>
      <c r="AQ184" s="7">
        <f t="shared" si="191"/>
        <v>262</v>
      </c>
      <c r="AR184" s="7">
        <f t="shared" si="191"/>
        <v>1475</v>
      </c>
      <c r="AS184" s="7">
        <f t="shared" si="191"/>
        <v>329</v>
      </c>
      <c r="AT184" s="7">
        <f t="shared" si="191"/>
        <v>2285</v>
      </c>
      <c r="AU184" s="7">
        <f t="shared" si="191"/>
        <v>889</v>
      </c>
      <c r="AV184" s="7">
        <f t="shared" si="191"/>
        <v>373</v>
      </c>
      <c r="AW184" s="7">
        <f t="shared" si="191"/>
        <v>442</v>
      </c>
      <c r="AX184" s="7">
        <f t="shared" si="191"/>
        <v>971</v>
      </c>
      <c r="AY184" s="7">
        <f t="shared" si="191"/>
        <v>1064</v>
      </c>
      <c r="AZ184" s="7">
        <f t="shared" si="191"/>
        <v>567</v>
      </c>
      <c r="BA184" s="7">
        <f t="shared" si="191"/>
        <v>0</v>
      </c>
      <c r="BB184" s="7">
        <f t="shared" si="191"/>
        <v>1481</v>
      </c>
      <c r="BC184" s="7">
        <f t="shared" si="191"/>
        <v>905</v>
      </c>
      <c r="BD184" s="7">
        <f t="shared" si="191"/>
        <v>873</v>
      </c>
      <c r="BE184" s="7">
        <f t="shared" si="191"/>
        <v>638</v>
      </c>
      <c r="BF184" s="7">
        <f t="shared" si="191"/>
        <v>2002</v>
      </c>
      <c r="BG184" s="7">
        <f t="shared" si="191"/>
        <v>964</v>
      </c>
      <c r="BH184" s="7">
        <f t="shared" si="191"/>
        <v>450</v>
      </c>
      <c r="BI184" s="7">
        <f t="shared" si="191"/>
        <v>2033</v>
      </c>
      <c r="BJ184" s="7">
        <f t="shared" si="191"/>
        <v>1505</v>
      </c>
      <c r="BK184" s="7">
        <f t="shared" si="191"/>
        <v>2009</v>
      </c>
      <c r="BL184" s="7">
        <f t="shared" si="191"/>
        <v>801</v>
      </c>
    </row>
    <row r="185" ht="13.5" customHeight="1">
      <c r="A185" s="83">
        <v>44702.0</v>
      </c>
      <c r="B185" s="37" t="s">
        <v>75</v>
      </c>
      <c r="C185" s="38"/>
      <c r="D185" s="39" t="s">
        <v>23</v>
      </c>
      <c r="E185" s="40">
        <f t="shared" si="2"/>
        <v>2114</v>
      </c>
      <c r="F185" s="41">
        <v>0.0</v>
      </c>
      <c r="G185" s="41">
        <v>27.0</v>
      </c>
      <c r="H185" s="42">
        <f t="shared" si="3"/>
        <v>27</v>
      </c>
      <c r="I185" s="38"/>
      <c r="J185" s="43" t="s">
        <v>26</v>
      </c>
      <c r="K185" s="40">
        <f t="shared" si="4"/>
        <v>1832</v>
      </c>
      <c r="L185" s="44">
        <v>0.0</v>
      </c>
      <c r="M185" s="44">
        <v>21.0</v>
      </c>
      <c r="N185" s="42">
        <f t="shared" si="169"/>
        <v>21</v>
      </c>
      <c r="O185" s="38"/>
      <c r="P185" s="49" t="s">
        <v>72</v>
      </c>
      <c r="Q185" s="38"/>
      <c r="R185" s="45">
        <f>MIN(Rules!$E$2,(MAX(H185/N185,N185/H185)))</f>
        <v>1.285714286</v>
      </c>
      <c r="S185" s="45">
        <f>VLOOKUP(B185,Rules!A:B,2,FALSE)</f>
        <v>60</v>
      </c>
      <c r="T185" s="38"/>
      <c r="U185" s="46">
        <f>1/(10^(-(E185+(IF(P185="Y",Rules!$I$2,0))-K185)/Rules!$E$12)+1)</f>
        <v>0.8796831938</v>
      </c>
      <c r="V185" s="47">
        <f t="shared" si="6"/>
        <v>9</v>
      </c>
      <c r="W185" s="47">
        <f t="shared" si="7"/>
        <v>-9</v>
      </c>
      <c r="X185" s="47"/>
      <c r="Y185" s="47"/>
      <c r="Z185" s="48"/>
      <c r="AA185" s="7">
        <f t="shared" ref="AA185:BL185" si="192">IF($D185=AA$1,$E185+$V185,(IF($J185=AA$1,$K185+$W185,AA184)))</f>
        <v>1539</v>
      </c>
      <c r="AB185" s="7">
        <f t="shared" si="192"/>
        <v>773</v>
      </c>
      <c r="AC185" s="7">
        <f t="shared" si="192"/>
        <v>1419</v>
      </c>
      <c r="AD185" s="7">
        <f t="shared" si="192"/>
        <v>-37</v>
      </c>
      <c r="AE185" s="7">
        <f t="shared" si="192"/>
        <v>2023</v>
      </c>
      <c r="AF185" s="7">
        <f t="shared" si="192"/>
        <v>2076</v>
      </c>
      <c r="AG185" s="7">
        <f t="shared" si="192"/>
        <v>1203</v>
      </c>
      <c r="AH185" s="7">
        <f t="shared" si="192"/>
        <v>987</v>
      </c>
      <c r="AI185" s="7">
        <f t="shared" si="192"/>
        <v>1289</v>
      </c>
      <c r="AJ185" s="7">
        <f t="shared" si="192"/>
        <v>1823</v>
      </c>
      <c r="AK185" s="7">
        <f t="shared" si="192"/>
        <v>402</v>
      </c>
      <c r="AL185" s="7">
        <f t="shared" si="192"/>
        <v>717</v>
      </c>
      <c r="AM185" s="7">
        <f t="shared" si="192"/>
        <v>2123</v>
      </c>
      <c r="AN185" s="7">
        <f t="shared" si="192"/>
        <v>1423</v>
      </c>
      <c r="AO185" s="7">
        <f t="shared" si="192"/>
        <v>1296</v>
      </c>
      <c r="AP185" s="7">
        <f t="shared" si="192"/>
        <v>2060</v>
      </c>
      <c r="AQ185" s="7">
        <f t="shared" si="192"/>
        <v>262</v>
      </c>
      <c r="AR185" s="7">
        <f t="shared" si="192"/>
        <v>1475</v>
      </c>
      <c r="AS185" s="7">
        <f t="shared" si="192"/>
        <v>329</v>
      </c>
      <c r="AT185" s="7">
        <f t="shared" si="192"/>
        <v>2285</v>
      </c>
      <c r="AU185" s="7">
        <f t="shared" si="192"/>
        <v>889</v>
      </c>
      <c r="AV185" s="7">
        <f t="shared" si="192"/>
        <v>373</v>
      </c>
      <c r="AW185" s="7">
        <f t="shared" si="192"/>
        <v>442</v>
      </c>
      <c r="AX185" s="7">
        <f t="shared" si="192"/>
        <v>971</v>
      </c>
      <c r="AY185" s="7">
        <f t="shared" si="192"/>
        <v>1064</v>
      </c>
      <c r="AZ185" s="7">
        <f t="shared" si="192"/>
        <v>567</v>
      </c>
      <c r="BA185" s="7">
        <f t="shared" si="192"/>
        <v>0</v>
      </c>
      <c r="BB185" s="7">
        <f t="shared" si="192"/>
        <v>1481</v>
      </c>
      <c r="BC185" s="7">
        <f t="shared" si="192"/>
        <v>905</v>
      </c>
      <c r="BD185" s="7">
        <f t="shared" si="192"/>
        <v>873</v>
      </c>
      <c r="BE185" s="7">
        <f t="shared" si="192"/>
        <v>638</v>
      </c>
      <c r="BF185" s="7">
        <f t="shared" si="192"/>
        <v>2002</v>
      </c>
      <c r="BG185" s="7">
        <f t="shared" si="192"/>
        <v>964</v>
      </c>
      <c r="BH185" s="7">
        <f t="shared" si="192"/>
        <v>450</v>
      </c>
      <c r="BI185" s="7">
        <f t="shared" si="192"/>
        <v>2033</v>
      </c>
      <c r="BJ185" s="7">
        <f t="shared" si="192"/>
        <v>1505</v>
      </c>
      <c r="BK185" s="7">
        <f t="shared" si="192"/>
        <v>2009</v>
      </c>
      <c r="BL185" s="7">
        <f t="shared" si="192"/>
        <v>801</v>
      </c>
    </row>
    <row r="186" ht="13.5" customHeight="1">
      <c r="A186" s="83">
        <v>44702.0</v>
      </c>
      <c r="B186" s="37" t="s">
        <v>75</v>
      </c>
      <c r="C186" s="38"/>
      <c r="D186" s="39" t="s">
        <v>31</v>
      </c>
      <c r="E186" s="40">
        <f t="shared" si="2"/>
        <v>1475</v>
      </c>
      <c r="F186" s="41">
        <v>1.0</v>
      </c>
      <c r="G186" s="41">
        <v>18.0</v>
      </c>
      <c r="H186" s="42">
        <f t="shared" si="3"/>
        <v>21</v>
      </c>
      <c r="I186" s="38"/>
      <c r="J186" s="43" t="s">
        <v>32</v>
      </c>
      <c r="K186" s="40">
        <f t="shared" si="4"/>
        <v>1505</v>
      </c>
      <c r="L186" s="44">
        <v>5.0</v>
      </c>
      <c r="M186" s="44">
        <v>24.0</v>
      </c>
      <c r="N186" s="42">
        <f t="shared" si="169"/>
        <v>39</v>
      </c>
      <c r="O186" s="38"/>
      <c r="P186" s="49" t="s">
        <v>72</v>
      </c>
      <c r="Q186" s="38"/>
      <c r="R186" s="45">
        <f>MIN(Rules!$E$2,(MAX(H186/N186,N186/H186)))</f>
        <v>1.857142857</v>
      </c>
      <c r="S186" s="45">
        <f>VLOOKUP(B186,Rules!A:B,2,FALSE)</f>
        <v>60</v>
      </c>
      <c r="T186" s="38"/>
      <c r="U186" s="46">
        <f>1/(10^(-(E186+(IF(P186="Y",Rules!$I$2,0))-K186)/Rules!$E$12)+1)</f>
        <v>0.6347433351</v>
      </c>
      <c r="V186" s="47">
        <f t="shared" si="6"/>
        <v>-71</v>
      </c>
      <c r="W186" s="47">
        <f t="shared" si="7"/>
        <v>71</v>
      </c>
      <c r="X186" s="47"/>
      <c r="Y186" s="47"/>
      <c r="Z186" s="48"/>
      <c r="AA186" s="7">
        <f t="shared" ref="AA186:BL186" si="193">IF($D186=AA$1,$E186+$V186,(IF($J186=AA$1,$K186+$W186,AA185)))</f>
        <v>1539</v>
      </c>
      <c r="AB186" s="7">
        <f t="shared" si="193"/>
        <v>773</v>
      </c>
      <c r="AC186" s="7">
        <f t="shared" si="193"/>
        <v>1419</v>
      </c>
      <c r="AD186" s="7">
        <f t="shared" si="193"/>
        <v>-37</v>
      </c>
      <c r="AE186" s="7">
        <f t="shared" si="193"/>
        <v>2023</v>
      </c>
      <c r="AF186" s="7">
        <f t="shared" si="193"/>
        <v>2076</v>
      </c>
      <c r="AG186" s="7">
        <f t="shared" si="193"/>
        <v>1203</v>
      </c>
      <c r="AH186" s="7">
        <f t="shared" si="193"/>
        <v>987</v>
      </c>
      <c r="AI186" s="7">
        <f t="shared" si="193"/>
        <v>1289</v>
      </c>
      <c r="AJ186" s="7">
        <f t="shared" si="193"/>
        <v>1823</v>
      </c>
      <c r="AK186" s="7">
        <f t="shared" si="193"/>
        <v>402</v>
      </c>
      <c r="AL186" s="7">
        <f t="shared" si="193"/>
        <v>717</v>
      </c>
      <c r="AM186" s="7">
        <f t="shared" si="193"/>
        <v>2123</v>
      </c>
      <c r="AN186" s="7">
        <f t="shared" si="193"/>
        <v>1423</v>
      </c>
      <c r="AO186" s="7">
        <f t="shared" si="193"/>
        <v>1296</v>
      </c>
      <c r="AP186" s="7">
        <f t="shared" si="193"/>
        <v>2060</v>
      </c>
      <c r="AQ186" s="7">
        <f t="shared" si="193"/>
        <v>262</v>
      </c>
      <c r="AR186" s="7">
        <f t="shared" si="193"/>
        <v>1404</v>
      </c>
      <c r="AS186" s="7">
        <f t="shared" si="193"/>
        <v>329</v>
      </c>
      <c r="AT186" s="7">
        <f t="shared" si="193"/>
        <v>2285</v>
      </c>
      <c r="AU186" s="7">
        <f t="shared" si="193"/>
        <v>889</v>
      </c>
      <c r="AV186" s="7">
        <f t="shared" si="193"/>
        <v>373</v>
      </c>
      <c r="AW186" s="7">
        <f t="shared" si="193"/>
        <v>442</v>
      </c>
      <c r="AX186" s="7">
        <f t="shared" si="193"/>
        <v>971</v>
      </c>
      <c r="AY186" s="7">
        <f t="shared" si="193"/>
        <v>1064</v>
      </c>
      <c r="AZ186" s="7">
        <f t="shared" si="193"/>
        <v>567</v>
      </c>
      <c r="BA186" s="7">
        <f t="shared" si="193"/>
        <v>0</v>
      </c>
      <c r="BB186" s="7">
        <f t="shared" si="193"/>
        <v>1481</v>
      </c>
      <c r="BC186" s="7">
        <f t="shared" si="193"/>
        <v>905</v>
      </c>
      <c r="BD186" s="7">
        <f t="shared" si="193"/>
        <v>873</v>
      </c>
      <c r="BE186" s="7">
        <f t="shared" si="193"/>
        <v>638</v>
      </c>
      <c r="BF186" s="7">
        <f t="shared" si="193"/>
        <v>2002</v>
      </c>
      <c r="BG186" s="7">
        <f t="shared" si="193"/>
        <v>964</v>
      </c>
      <c r="BH186" s="7">
        <f t="shared" si="193"/>
        <v>450</v>
      </c>
      <c r="BI186" s="7">
        <f t="shared" si="193"/>
        <v>2033</v>
      </c>
      <c r="BJ186" s="7">
        <f t="shared" si="193"/>
        <v>1576</v>
      </c>
      <c r="BK186" s="7">
        <f t="shared" si="193"/>
        <v>2009</v>
      </c>
      <c r="BL186" s="7">
        <f t="shared" si="193"/>
        <v>801</v>
      </c>
    </row>
    <row r="187" ht="13.5" customHeight="1">
      <c r="A187" s="83">
        <v>44703.0</v>
      </c>
      <c r="B187" s="37" t="s">
        <v>75</v>
      </c>
      <c r="C187" s="38"/>
      <c r="D187" s="39" t="s">
        <v>18</v>
      </c>
      <c r="E187" s="40">
        <f t="shared" si="2"/>
        <v>2002</v>
      </c>
      <c r="F187" s="41">
        <v>1.0</v>
      </c>
      <c r="G187" s="41">
        <v>24.0</v>
      </c>
      <c r="H187" s="42">
        <f t="shared" si="3"/>
        <v>27</v>
      </c>
      <c r="I187" s="38"/>
      <c r="J187" s="43" t="s">
        <v>19</v>
      </c>
      <c r="K187" s="40">
        <f t="shared" si="4"/>
        <v>2076</v>
      </c>
      <c r="L187" s="44">
        <v>3.0</v>
      </c>
      <c r="M187" s="44">
        <v>30.0</v>
      </c>
      <c r="N187" s="42">
        <f t="shared" si="169"/>
        <v>39</v>
      </c>
      <c r="O187" s="38"/>
      <c r="P187" s="49" t="s">
        <v>72</v>
      </c>
      <c r="Q187" s="38"/>
      <c r="R187" s="45">
        <f>MIN(Rules!$E$2,(MAX(H187/N187,N187/H187)))</f>
        <v>1.444444444</v>
      </c>
      <c r="S187" s="45">
        <f>VLOOKUP(B187,Rules!A:B,2,FALSE)</f>
        <v>60</v>
      </c>
      <c r="T187" s="38"/>
      <c r="U187" s="46">
        <f>1/(10^(-(E187+(IF(P187="Y",Rules!$I$2,0))-K187)/Rules!$E$12)+1)</f>
        <v>0.5866158655</v>
      </c>
      <c r="V187" s="47">
        <f t="shared" si="6"/>
        <v>-51</v>
      </c>
      <c r="W187" s="47">
        <f t="shared" si="7"/>
        <v>51</v>
      </c>
      <c r="X187" s="47"/>
      <c r="Y187" s="47"/>
      <c r="Z187" s="48"/>
      <c r="AA187" s="7">
        <f t="shared" ref="AA187:BL187" si="194">IF($D187=AA$1,$E187+$V187,(IF($J187=AA$1,$K187+$W187,AA186)))</f>
        <v>1539</v>
      </c>
      <c r="AB187" s="7">
        <f t="shared" si="194"/>
        <v>773</v>
      </c>
      <c r="AC187" s="7">
        <f t="shared" si="194"/>
        <v>1419</v>
      </c>
      <c r="AD187" s="7">
        <f t="shared" si="194"/>
        <v>-37</v>
      </c>
      <c r="AE187" s="7">
        <f t="shared" si="194"/>
        <v>2023</v>
      </c>
      <c r="AF187" s="7">
        <f t="shared" si="194"/>
        <v>2127</v>
      </c>
      <c r="AG187" s="7">
        <f t="shared" si="194"/>
        <v>1203</v>
      </c>
      <c r="AH187" s="7">
        <f t="shared" si="194"/>
        <v>987</v>
      </c>
      <c r="AI187" s="7">
        <f t="shared" si="194"/>
        <v>1289</v>
      </c>
      <c r="AJ187" s="7">
        <f t="shared" si="194"/>
        <v>1823</v>
      </c>
      <c r="AK187" s="7">
        <f t="shared" si="194"/>
        <v>402</v>
      </c>
      <c r="AL187" s="7">
        <f t="shared" si="194"/>
        <v>717</v>
      </c>
      <c r="AM187" s="7">
        <f t="shared" si="194"/>
        <v>2123</v>
      </c>
      <c r="AN187" s="7">
        <f t="shared" si="194"/>
        <v>1423</v>
      </c>
      <c r="AO187" s="7">
        <f t="shared" si="194"/>
        <v>1296</v>
      </c>
      <c r="AP187" s="7">
        <f t="shared" si="194"/>
        <v>2060</v>
      </c>
      <c r="AQ187" s="7">
        <f t="shared" si="194"/>
        <v>262</v>
      </c>
      <c r="AR187" s="7">
        <f t="shared" si="194"/>
        <v>1404</v>
      </c>
      <c r="AS187" s="7">
        <f t="shared" si="194"/>
        <v>329</v>
      </c>
      <c r="AT187" s="7">
        <f t="shared" si="194"/>
        <v>2285</v>
      </c>
      <c r="AU187" s="7">
        <f t="shared" si="194"/>
        <v>889</v>
      </c>
      <c r="AV187" s="7">
        <f t="shared" si="194"/>
        <v>373</v>
      </c>
      <c r="AW187" s="7">
        <f t="shared" si="194"/>
        <v>442</v>
      </c>
      <c r="AX187" s="7">
        <f t="shared" si="194"/>
        <v>971</v>
      </c>
      <c r="AY187" s="7">
        <f t="shared" si="194"/>
        <v>1064</v>
      </c>
      <c r="AZ187" s="7">
        <f t="shared" si="194"/>
        <v>567</v>
      </c>
      <c r="BA187" s="7">
        <f t="shared" si="194"/>
        <v>0</v>
      </c>
      <c r="BB187" s="7">
        <f t="shared" si="194"/>
        <v>1481</v>
      </c>
      <c r="BC187" s="7">
        <f t="shared" si="194"/>
        <v>905</v>
      </c>
      <c r="BD187" s="7">
        <f t="shared" si="194"/>
        <v>873</v>
      </c>
      <c r="BE187" s="7">
        <f t="shared" si="194"/>
        <v>638</v>
      </c>
      <c r="BF187" s="7">
        <f t="shared" si="194"/>
        <v>1951</v>
      </c>
      <c r="BG187" s="7">
        <f t="shared" si="194"/>
        <v>964</v>
      </c>
      <c r="BH187" s="7">
        <f t="shared" si="194"/>
        <v>450</v>
      </c>
      <c r="BI187" s="7">
        <f t="shared" si="194"/>
        <v>2033</v>
      </c>
      <c r="BJ187" s="7">
        <f t="shared" si="194"/>
        <v>1576</v>
      </c>
      <c r="BK187" s="7">
        <f t="shared" si="194"/>
        <v>2009</v>
      </c>
      <c r="BL187" s="7">
        <f t="shared" si="194"/>
        <v>801</v>
      </c>
    </row>
    <row r="188" ht="13.5" customHeight="1">
      <c r="A188" s="83">
        <v>44703.0</v>
      </c>
      <c r="B188" s="37" t="s">
        <v>75</v>
      </c>
      <c r="C188" s="38"/>
      <c r="D188" s="39" t="s">
        <v>21</v>
      </c>
      <c r="E188" s="40">
        <f t="shared" si="2"/>
        <v>2023</v>
      </c>
      <c r="F188" s="41">
        <v>3.0</v>
      </c>
      <c r="G188" s="41">
        <v>21.0</v>
      </c>
      <c r="H188" s="42">
        <f t="shared" si="3"/>
        <v>30</v>
      </c>
      <c r="I188" s="38"/>
      <c r="J188" s="43" t="s">
        <v>25</v>
      </c>
      <c r="K188" s="40">
        <f t="shared" si="4"/>
        <v>2033</v>
      </c>
      <c r="L188" s="44">
        <v>2.0</v>
      </c>
      <c r="M188" s="44">
        <v>22.0</v>
      </c>
      <c r="N188" s="42">
        <f t="shared" si="169"/>
        <v>28</v>
      </c>
      <c r="O188" s="38"/>
      <c r="P188" s="49" t="s">
        <v>72</v>
      </c>
      <c r="Q188" s="38"/>
      <c r="R188" s="45">
        <f>MIN(Rules!$E$2,(MAX(H188/N188,N188/H188)))</f>
        <v>1.071428571</v>
      </c>
      <c r="S188" s="45">
        <f>VLOOKUP(B188,Rules!A:B,2,FALSE)</f>
        <v>60</v>
      </c>
      <c r="T188" s="38"/>
      <c r="U188" s="46">
        <f>1/(10^(-(E188+(IF(P188="Y",Rules!$I$2,0))-K188)/Rules!$E$12)+1)</f>
        <v>0.6558205059</v>
      </c>
      <c r="V188" s="47">
        <f t="shared" si="6"/>
        <v>22</v>
      </c>
      <c r="W188" s="47">
        <f t="shared" si="7"/>
        <v>-22</v>
      </c>
      <c r="X188" s="47"/>
      <c r="Y188" s="47"/>
      <c r="Z188" s="48"/>
      <c r="AA188" s="7">
        <f t="shared" ref="AA188:BL188" si="195">IF($D188=AA$1,$E188+$V188,(IF($J188=AA$1,$K188+$W188,AA187)))</f>
        <v>1539</v>
      </c>
      <c r="AB188" s="7">
        <f t="shared" si="195"/>
        <v>773</v>
      </c>
      <c r="AC188" s="7">
        <f t="shared" si="195"/>
        <v>1419</v>
      </c>
      <c r="AD188" s="7">
        <f t="shared" si="195"/>
        <v>-37</v>
      </c>
      <c r="AE188" s="7">
        <f t="shared" si="195"/>
        <v>2045</v>
      </c>
      <c r="AF188" s="7">
        <f t="shared" si="195"/>
        <v>2127</v>
      </c>
      <c r="AG188" s="7">
        <f t="shared" si="195"/>
        <v>1203</v>
      </c>
      <c r="AH188" s="7">
        <f t="shared" si="195"/>
        <v>987</v>
      </c>
      <c r="AI188" s="7">
        <f t="shared" si="195"/>
        <v>1289</v>
      </c>
      <c r="AJ188" s="7">
        <f t="shared" si="195"/>
        <v>1823</v>
      </c>
      <c r="AK188" s="7">
        <f t="shared" si="195"/>
        <v>402</v>
      </c>
      <c r="AL188" s="7">
        <f t="shared" si="195"/>
        <v>717</v>
      </c>
      <c r="AM188" s="7">
        <f t="shared" si="195"/>
        <v>2123</v>
      </c>
      <c r="AN188" s="7">
        <f t="shared" si="195"/>
        <v>1423</v>
      </c>
      <c r="AO188" s="7">
        <f t="shared" si="195"/>
        <v>1296</v>
      </c>
      <c r="AP188" s="7">
        <f t="shared" si="195"/>
        <v>2060</v>
      </c>
      <c r="AQ188" s="7">
        <f t="shared" si="195"/>
        <v>262</v>
      </c>
      <c r="AR188" s="7">
        <f t="shared" si="195"/>
        <v>1404</v>
      </c>
      <c r="AS188" s="7">
        <f t="shared" si="195"/>
        <v>329</v>
      </c>
      <c r="AT188" s="7">
        <f t="shared" si="195"/>
        <v>2285</v>
      </c>
      <c r="AU188" s="7">
        <f t="shared" si="195"/>
        <v>889</v>
      </c>
      <c r="AV188" s="7">
        <f t="shared" si="195"/>
        <v>373</v>
      </c>
      <c r="AW188" s="7">
        <f t="shared" si="195"/>
        <v>442</v>
      </c>
      <c r="AX188" s="7">
        <f t="shared" si="195"/>
        <v>971</v>
      </c>
      <c r="AY188" s="7">
        <f t="shared" si="195"/>
        <v>1064</v>
      </c>
      <c r="AZ188" s="7">
        <f t="shared" si="195"/>
        <v>567</v>
      </c>
      <c r="BA188" s="7">
        <f t="shared" si="195"/>
        <v>0</v>
      </c>
      <c r="BB188" s="7">
        <f t="shared" si="195"/>
        <v>1481</v>
      </c>
      <c r="BC188" s="7">
        <f t="shared" si="195"/>
        <v>905</v>
      </c>
      <c r="BD188" s="7">
        <f t="shared" si="195"/>
        <v>873</v>
      </c>
      <c r="BE188" s="7">
        <f t="shared" si="195"/>
        <v>638</v>
      </c>
      <c r="BF188" s="7">
        <f t="shared" si="195"/>
        <v>1951</v>
      </c>
      <c r="BG188" s="7">
        <f t="shared" si="195"/>
        <v>964</v>
      </c>
      <c r="BH188" s="7">
        <f t="shared" si="195"/>
        <v>450</v>
      </c>
      <c r="BI188" s="7">
        <f t="shared" si="195"/>
        <v>2011</v>
      </c>
      <c r="BJ188" s="7">
        <f t="shared" si="195"/>
        <v>1576</v>
      </c>
      <c r="BK188" s="7">
        <f t="shared" si="195"/>
        <v>2009</v>
      </c>
      <c r="BL188" s="7">
        <f t="shared" si="195"/>
        <v>801</v>
      </c>
    </row>
    <row r="189" ht="13.5" customHeight="1">
      <c r="A189" s="83">
        <v>44716.0</v>
      </c>
      <c r="B189" s="37" t="s">
        <v>74</v>
      </c>
      <c r="C189" s="38"/>
      <c r="D189" s="39" t="s">
        <v>30</v>
      </c>
      <c r="E189" s="40">
        <f t="shared" si="2"/>
        <v>1539</v>
      </c>
      <c r="F189" s="41">
        <v>5.0</v>
      </c>
      <c r="G189" s="41">
        <v>22.0</v>
      </c>
      <c r="H189" s="42">
        <f t="shared" si="3"/>
        <v>37</v>
      </c>
      <c r="I189" s="38"/>
      <c r="J189" s="43" t="s">
        <v>34</v>
      </c>
      <c r="K189" s="40">
        <f t="shared" si="4"/>
        <v>1423</v>
      </c>
      <c r="L189" s="44">
        <v>4.0</v>
      </c>
      <c r="M189" s="44">
        <v>24.0</v>
      </c>
      <c r="N189" s="42">
        <f t="shared" si="169"/>
        <v>36</v>
      </c>
      <c r="O189" s="38"/>
      <c r="P189" s="49" t="s">
        <v>73</v>
      </c>
      <c r="Q189" s="38"/>
      <c r="R189" s="45">
        <f>MIN(Rules!$E$2,(MAX(H189/N189,N189/H189)))</f>
        <v>1.027777778</v>
      </c>
      <c r="S189" s="45">
        <f>VLOOKUP(B189,Rules!A:B,2,FALSE)</f>
        <v>50</v>
      </c>
      <c r="T189" s="38"/>
      <c r="U189" s="46">
        <f>1/(10^(-(E189+(IF(P189="Y",Rules!$I$2,0))-K189)/Rules!$E$12)+1)</f>
        <v>0.6304621012</v>
      </c>
      <c r="V189" s="47">
        <f t="shared" si="6"/>
        <v>19</v>
      </c>
      <c r="W189" s="47">
        <f t="shared" si="7"/>
        <v>-19</v>
      </c>
      <c r="X189" s="47"/>
      <c r="Y189" s="47"/>
      <c r="Z189" s="48"/>
      <c r="AA189" s="7">
        <f t="shared" ref="AA189:BL189" si="196">IF($D189=AA$1,$E189+$V189,(IF($J189=AA$1,$K189+$W189,AA188)))</f>
        <v>1558</v>
      </c>
      <c r="AB189" s="7">
        <f t="shared" si="196"/>
        <v>773</v>
      </c>
      <c r="AC189" s="7">
        <f t="shared" si="196"/>
        <v>1419</v>
      </c>
      <c r="AD189" s="7">
        <f t="shared" si="196"/>
        <v>-37</v>
      </c>
      <c r="AE189" s="7">
        <f t="shared" si="196"/>
        <v>2045</v>
      </c>
      <c r="AF189" s="7">
        <f t="shared" si="196"/>
        <v>2127</v>
      </c>
      <c r="AG189" s="7">
        <f t="shared" si="196"/>
        <v>1203</v>
      </c>
      <c r="AH189" s="7">
        <f t="shared" si="196"/>
        <v>987</v>
      </c>
      <c r="AI189" s="7">
        <f t="shared" si="196"/>
        <v>1289</v>
      </c>
      <c r="AJ189" s="7">
        <f t="shared" si="196"/>
        <v>1823</v>
      </c>
      <c r="AK189" s="7">
        <f t="shared" si="196"/>
        <v>402</v>
      </c>
      <c r="AL189" s="7">
        <f t="shared" si="196"/>
        <v>717</v>
      </c>
      <c r="AM189" s="7">
        <f t="shared" si="196"/>
        <v>2123</v>
      </c>
      <c r="AN189" s="7">
        <f t="shared" si="196"/>
        <v>1404</v>
      </c>
      <c r="AO189" s="7">
        <f t="shared" si="196"/>
        <v>1296</v>
      </c>
      <c r="AP189" s="7">
        <f t="shared" si="196"/>
        <v>2060</v>
      </c>
      <c r="AQ189" s="7">
        <f t="shared" si="196"/>
        <v>262</v>
      </c>
      <c r="AR189" s="7">
        <f t="shared" si="196"/>
        <v>1404</v>
      </c>
      <c r="AS189" s="7">
        <f t="shared" si="196"/>
        <v>329</v>
      </c>
      <c r="AT189" s="7">
        <f t="shared" si="196"/>
        <v>2285</v>
      </c>
      <c r="AU189" s="7">
        <f t="shared" si="196"/>
        <v>889</v>
      </c>
      <c r="AV189" s="7">
        <f t="shared" si="196"/>
        <v>373</v>
      </c>
      <c r="AW189" s="7">
        <f t="shared" si="196"/>
        <v>442</v>
      </c>
      <c r="AX189" s="7">
        <f t="shared" si="196"/>
        <v>971</v>
      </c>
      <c r="AY189" s="7">
        <f t="shared" si="196"/>
        <v>1064</v>
      </c>
      <c r="AZ189" s="7">
        <f t="shared" si="196"/>
        <v>567</v>
      </c>
      <c r="BA189" s="7">
        <f t="shared" si="196"/>
        <v>0</v>
      </c>
      <c r="BB189" s="7">
        <f t="shared" si="196"/>
        <v>1481</v>
      </c>
      <c r="BC189" s="7">
        <f t="shared" si="196"/>
        <v>905</v>
      </c>
      <c r="BD189" s="7">
        <f t="shared" si="196"/>
        <v>873</v>
      </c>
      <c r="BE189" s="7">
        <f t="shared" si="196"/>
        <v>638</v>
      </c>
      <c r="BF189" s="7">
        <f t="shared" si="196"/>
        <v>1951</v>
      </c>
      <c r="BG189" s="7">
        <f t="shared" si="196"/>
        <v>964</v>
      </c>
      <c r="BH189" s="7">
        <f t="shared" si="196"/>
        <v>450</v>
      </c>
      <c r="BI189" s="7">
        <f t="shared" si="196"/>
        <v>2011</v>
      </c>
      <c r="BJ189" s="7">
        <f t="shared" si="196"/>
        <v>1576</v>
      </c>
      <c r="BK189" s="7">
        <f t="shared" si="196"/>
        <v>2009</v>
      </c>
      <c r="BL189" s="7">
        <f t="shared" si="196"/>
        <v>801</v>
      </c>
    </row>
    <row r="190" ht="13.5" customHeight="1">
      <c r="A190" s="83">
        <v>44716.0</v>
      </c>
      <c r="B190" s="37" t="s">
        <v>75</v>
      </c>
      <c r="C190" s="38"/>
      <c r="D190" s="39" t="s">
        <v>23</v>
      </c>
      <c r="E190" s="40">
        <f t="shared" si="2"/>
        <v>2123</v>
      </c>
      <c r="F190" s="41">
        <v>0.0</v>
      </c>
      <c r="G190" s="41">
        <v>17.0</v>
      </c>
      <c r="H190" s="42">
        <f t="shared" si="3"/>
        <v>17</v>
      </c>
      <c r="I190" s="38"/>
      <c r="J190" s="43" t="s">
        <v>22</v>
      </c>
      <c r="K190" s="40">
        <f t="shared" si="4"/>
        <v>2060</v>
      </c>
      <c r="L190" s="44">
        <v>0.0</v>
      </c>
      <c r="M190" s="44">
        <v>22.0</v>
      </c>
      <c r="N190" s="42">
        <f t="shared" si="169"/>
        <v>22</v>
      </c>
      <c r="O190" s="38"/>
      <c r="P190" s="49" t="s">
        <v>73</v>
      </c>
      <c r="Q190" s="38"/>
      <c r="R190" s="45">
        <f>MIN(Rules!$E$2,(MAX(H190/N190,N190/H190)))</f>
        <v>1.294117647</v>
      </c>
      <c r="S190" s="45">
        <f>VLOOKUP(B190,Rules!A:B,2,FALSE)</f>
        <v>60</v>
      </c>
      <c r="T190" s="38"/>
      <c r="U190" s="46">
        <f>1/(10^(-(E190+(IF(P190="Y",Rules!$I$2,0))-K190)/Rules!$E$12)+1)</f>
        <v>0.5720269114</v>
      </c>
      <c r="V190" s="47">
        <f t="shared" si="6"/>
        <v>-44</v>
      </c>
      <c r="W190" s="47">
        <f t="shared" si="7"/>
        <v>44</v>
      </c>
      <c r="X190" s="47"/>
      <c r="Y190" s="47"/>
      <c r="Z190" s="48"/>
      <c r="AA190" s="7">
        <f t="shared" ref="AA190:BL190" si="197">IF($D190=AA$1,$E190+$V190,(IF($J190=AA$1,$K190+$W190,AA189)))</f>
        <v>1558</v>
      </c>
      <c r="AB190" s="7">
        <f t="shared" si="197"/>
        <v>773</v>
      </c>
      <c r="AC190" s="7">
        <f t="shared" si="197"/>
        <v>1419</v>
      </c>
      <c r="AD190" s="7">
        <f t="shared" si="197"/>
        <v>-37</v>
      </c>
      <c r="AE190" s="7">
        <f t="shared" si="197"/>
        <v>2045</v>
      </c>
      <c r="AF190" s="7">
        <f t="shared" si="197"/>
        <v>2127</v>
      </c>
      <c r="AG190" s="7">
        <f t="shared" si="197"/>
        <v>1203</v>
      </c>
      <c r="AH190" s="7">
        <f t="shared" si="197"/>
        <v>987</v>
      </c>
      <c r="AI190" s="7">
        <f t="shared" si="197"/>
        <v>1289</v>
      </c>
      <c r="AJ190" s="7">
        <f t="shared" si="197"/>
        <v>1823</v>
      </c>
      <c r="AK190" s="7">
        <f t="shared" si="197"/>
        <v>402</v>
      </c>
      <c r="AL190" s="7">
        <f t="shared" si="197"/>
        <v>717</v>
      </c>
      <c r="AM190" s="7">
        <f t="shared" si="197"/>
        <v>2079</v>
      </c>
      <c r="AN190" s="7">
        <f t="shared" si="197"/>
        <v>1404</v>
      </c>
      <c r="AO190" s="7">
        <f t="shared" si="197"/>
        <v>1296</v>
      </c>
      <c r="AP190" s="7">
        <f t="shared" si="197"/>
        <v>2104</v>
      </c>
      <c r="AQ190" s="7">
        <f t="shared" si="197"/>
        <v>262</v>
      </c>
      <c r="AR190" s="7">
        <f t="shared" si="197"/>
        <v>1404</v>
      </c>
      <c r="AS190" s="7">
        <f t="shared" si="197"/>
        <v>329</v>
      </c>
      <c r="AT190" s="7">
        <f t="shared" si="197"/>
        <v>2285</v>
      </c>
      <c r="AU190" s="7">
        <f t="shared" si="197"/>
        <v>889</v>
      </c>
      <c r="AV190" s="7">
        <f t="shared" si="197"/>
        <v>373</v>
      </c>
      <c r="AW190" s="7">
        <f t="shared" si="197"/>
        <v>442</v>
      </c>
      <c r="AX190" s="7">
        <f t="shared" si="197"/>
        <v>971</v>
      </c>
      <c r="AY190" s="7">
        <f t="shared" si="197"/>
        <v>1064</v>
      </c>
      <c r="AZ190" s="7">
        <f t="shared" si="197"/>
        <v>567</v>
      </c>
      <c r="BA190" s="7">
        <f t="shared" si="197"/>
        <v>0</v>
      </c>
      <c r="BB190" s="7">
        <f t="shared" si="197"/>
        <v>1481</v>
      </c>
      <c r="BC190" s="7">
        <f t="shared" si="197"/>
        <v>905</v>
      </c>
      <c r="BD190" s="7">
        <f t="shared" si="197"/>
        <v>873</v>
      </c>
      <c r="BE190" s="7">
        <f t="shared" si="197"/>
        <v>638</v>
      </c>
      <c r="BF190" s="7">
        <f t="shared" si="197"/>
        <v>1951</v>
      </c>
      <c r="BG190" s="7">
        <f t="shared" si="197"/>
        <v>964</v>
      </c>
      <c r="BH190" s="7">
        <f t="shared" si="197"/>
        <v>450</v>
      </c>
      <c r="BI190" s="7">
        <f t="shared" si="197"/>
        <v>2011</v>
      </c>
      <c r="BJ190" s="7">
        <f t="shared" si="197"/>
        <v>1576</v>
      </c>
      <c r="BK190" s="7">
        <f t="shared" si="197"/>
        <v>2009</v>
      </c>
      <c r="BL190" s="7">
        <f t="shared" si="197"/>
        <v>801</v>
      </c>
    </row>
    <row r="191" ht="13.5" customHeight="1">
      <c r="A191" s="83">
        <v>44717.0</v>
      </c>
      <c r="B191" s="37" t="s">
        <v>75</v>
      </c>
      <c r="C191" s="38"/>
      <c r="D191" s="39" t="s">
        <v>20</v>
      </c>
      <c r="E191" s="40">
        <f t="shared" si="2"/>
        <v>2285</v>
      </c>
      <c r="F191" s="41">
        <v>1.0</v>
      </c>
      <c r="G191" s="41">
        <v>29.0</v>
      </c>
      <c r="H191" s="42">
        <f t="shared" si="3"/>
        <v>32</v>
      </c>
      <c r="I191" s="38"/>
      <c r="J191" s="43" t="s">
        <v>21</v>
      </c>
      <c r="K191" s="40">
        <f t="shared" si="4"/>
        <v>2045</v>
      </c>
      <c r="L191" s="44">
        <v>0.0</v>
      </c>
      <c r="M191" s="44">
        <v>29.0</v>
      </c>
      <c r="N191" s="42">
        <f t="shared" si="169"/>
        <v>29</v>
      </c>
      <c r="O191" s="38"/>
      <c r="P191" s="49" t="s">
        <v>73</v>
      </c>
      <c r="Q191" s="38"/>
      <c r="R191" s="45">
        <f>MIN(Rules!$E$2,(MAX(H191/N191,N191/H191)))</f>
        <v>1.103448276</v>
      </c>
      <c r="S191" s="45">
        <f>VLOOKUP(B191,Rules!A:B,2,FALSE)</f>
        <v>60</v>
      </c>
      <c r="T191" s="38"/>
      <c r="U191" s="46">
        <f>1/(10^(-(E191+(IF(P191="Y",Rules!$I$2,0))-K191)/Rules!$E$12)+1)</f>
        <v>0.7512407935</v>
      </c>
      <c r="V191" s="47">
        <f t="shared" si="6"/>
        <v>16</v>
      </c>
      <c r="W191" s="47">
        <f t="shared" si="7"/>
        <v>-16</v>
      </c>
      <c r="X191" s="47"/>
      <c r="Y191" s="47"/>
      <c r="Z191" s="48"/>
      <c r="AA191" s="7">
        <f t="shared" ref="AA191:BL191" si="198">IF($D191=AA$1,$E191+$V191,(IF($J191=AA$1,$K191+$W191,AA190)))</f>
        <v>1558</v>
      </c>
      <c r="AB191" s="7">
        <f t="shared" si="198"/>
        <v>773</v>
      </c>
      <c r="AC191" s="7">
        <f t="shared" si="198"/>
        <v>1419</v>
      </c>
      <c r="AD191" s="7">
        <f t="shared" si="198"/>
        <v>-37</v>
      </c>
      <c r="AE191" s="7">
        <f t="shared" si="198"/>
        <v>2029</v>
      </c>
      <c r="AF191" s="7">
        <f t="shared" si="198"/>
        <v>2127</v>
      </c>
      <c r="AG191" s="7">
        <f t="shared" si="198"/>
        <v>1203</v>
      </c>
      <c r="AH191" s="7">
        <f t="shared" si="198"/>
        <v>987</v>
      </c>
      <c r="AI191" s="7">
        <f t="shared" si="198"/>
        <v>1289</v>
      </c>
      <c r="AJ191" s="7">
        <f t="shared" si="198"/>
        <v>1823</v>
      </c>
      <c r="AK191" s="7">
        <f t="shared" si="198"/>
        <v>402</v>
      </c>
      <c r="AL191" s="7">
        <f t="shared" si="198"/>
        <v>717</v>
      </c>
      <c r="AM191" s="7">
        <f t="shared" si="198"/>
        <v>2079</v>
      </c>
      <c r="AN191" s="7">
        <f t="shared" si="198"/>
        <v>1404</v>
      </c>
      <c r="AO191" s="7">
        <f t="shared" si="198"/>
        <v>1296</v>
      </c>
      <c r="AP191" s="7">
        <f t="shared" si="198"/>
        <v>2104</v>
      </c>
      <c r="AQ191" s="7">
        <f t="shared" si="198"/>
        <v>262</v>
      </c>
      <c r="AR191" s="7">
        <f t="shared" si="198"/>
        <v>1404</v>
      </c>
      <c r="AS191" s="7">
        <f t="shared" si="198"/>
        <v>329</v>
      </c>
      <c r="AT191" s="7">
        <f t="shared" si="198"/>
        <v>2301</v>
      </c>
      <c r="AU191" s="7">
        <f t="shared" si="198"/>
        <v>889</v>
      </c>
      <c r="AV191" s="7">
        <f t="shared" si="198"/>
        <v>373</v>
      </c>
      <c r="AW191" s="7">
        <f t="shared" si="198"/>
        <v>442</v>
      </c>
      <c r="AX191" s="7">
        <f t="shared" si="198"/>
        <v>971</v>
      </c>
      <c r="AY191" s="7">
        <f t="shared" si="198"/>
        <v>1064</v>
      </c>
      <c r="AZ191" s="7">
        <f t="shared" si="198"/>
        <v>567</v>
      </c>
      <c r="BA191" s="7">
        <f t="shared" si="198"/>
        <v>0</v>
      </c>
      <c r="BB191" s="7">
        <f t="shared" si="198"/>
        <v>1481</v>
      </c>
      <c r="BC191" s="7">
        <f t="shared" si="198"/>
        <v>905</v>
      </c>
      <c r="BD191" s="7">
        <f t="shared" si="198"/>
        <v>873</v>
      </c>
      <c r="BE191" s="7">
        <f t="shared" si="198"/>
        <v>638</v>
      </c>
      <c r="BF191" s="7">
        <f t="shared" si="198"/>
        <v>1951</v>
      </c>
      <c r="BG191" s="7">
        <f t="shared" si="198"/>
        <v>964</v>
      </c>
      <c r="BH191" s="7">
        <f t="shared" si="198"/>
        <v>450</v>
      </c>
      <c r="BI191" s="7">
        <f t="shared" si="198"/>
        <v>2011</v>
      </c>
      <c r="BJ191" s="7">
        <f t="shared" si="198"/>
        <v>1576</v>
      </c>
      <c r="BK191" s="7">
        <f t="shared" si="198"/>
        <v>2009</v>
      </c>
      <c r="BL191" s="7">
        <f t="shared" si="198"/>
        <v>801</v>
      </c>
    </row>
    <row r="192" ht="13.5" customHeight="1">
      <c r="A192" s="83">
        <v>44723.0</v>
      </c>
      <c r="B192" s="37" t="s">
        <v>76</v>
      </c>
      <c r="C192" s="38"/>
      <c r="D192" s="39" t="s">
        <v>30</v>
      </c>
      <c r="E192" s="40">
        <f t="shared" si="2"/>
        <v>1558</v>
      </c>
      <c r="F192" s="41">
        <v>2.0</v>
      </c>
      <c r="G192" s="41">
        <v>19.0</v>
      </c>
      <c r="H192" s="42">
        <f t="shared" si="3"/>
        <v>25</v>
      </c>
      <c r="I192" s="38"/>
      <c r="J192" s="43" t="s">
        <v>19</v>
      </c>
      <c r="K192" s="40">
        <f t="shared" si="4"/>
        <v>2127</v>
      </c>
      <c r="L192" s="44">
        <v>3.0</v>
      </c>
      <c r="M192" s="44">
        <v>27.0</v>
      </c>
      <c r="N192" s="42">
        <f t="shared" si="169"/>
        <v>36</v>
      </c>
      <c r="O192" s="38"/>
      <c r="P192" s="49" t="s">
        <v>73</v>
      </c>
      <c r="Q192" s="38"/>
      <c r="R192" s="45">
        <f>MIN(Rules!$E$2,(MAX(H192/N192,N192/H192)))</f>
        <v>1.44</v>
      </c>
      <c r="S192" s="45">
        <f>VLOOKUP(B192,Rules!A:B,2,FALSE)</f>
        <v>80</v>
      </c>
      <c r="T192" s="38"/>
      <c r="U192" s="46">
        <f>1/(10^(-(E192+(IF(P192="Y",Rules!$I$2,0))-K192)/Rules!$E$12)+1)</f>
        <v>0.06784067326</v>
      </c>
      <c r="V192" s="47">
        <f t="shared" si="6"/>
        <v>-8</v>
      </c>
      <c r="W192" s="47">
        <f t="shared" si="7"/>
        <v>8</v>
      </c>
      <c r="X192" s="47"/>
      <c r="Y192" s="47"/>
      <c r="Z192" s="48"/>
      <c r="AA192" s="7">
        <f t="shared" ref="AA192:BL192" si="199">IF($D192=AA$1,$E192+$V192,(IF($J192=AA$1,$K192+$W192,AA191)))</f>
        <v>1550</v>
      </c>
      <c r="AB192" s="7">
        <f t="shared" si="199"/>
        <v>773</v>
      </c>
      <c r="AC192" s="7">
        <f t="shared" si="199"/>
        <v>1419</v>
      </c>
      <c r="AD192" s="7">
        <f t="shared" si="199"/>
        <v>-37</v>
      </c>
      <c r="AE192" s="7">
        <f t="shared" si="199"/>
        <v>2029</v>
      </c>
      <c r="AF192" s="7">
        <f t="shared" si="199"/>
        <v>2135</v>
      </c>
      <c r="AG192" s="7">
        <f t="shared" si="199"/>
        <v>1203</v>
      </c>
      <c r="AH192" s="7">
        <f t="shared" si="199"/>
        <v>987</v>
      </c>
      <c r="AI192" s="7">
        <f t="shared" si="199"/>
        <v>1289</v>
      </c>
      <c r="AJ192" s="7">
        <f t="shared" si="199"/>
        <v>1823</v>
      </c>
      <c r="AK192" s="7">
        <f t="shared" si="199"/>
        <v>402</v>
      </c>
      <c r="AL192" s="7">
        <f t="shared" si="199"/>
        <v>717</v>
      </c>
      <c r="AM192" s="7">
        <f t="shared" si="199"/>
        <v>2079</v>
      </c>
      <c r="AN192" s="7">
        <f t="shared" si="199"/>
        <v>1404</v>
      </c>
      <c r="AO192" s="7">
        <f t="shared" si="199"/>
        <v>1296</v>
      </c>
      <c r="AP192" s="7">
        <f t="shared" si="199"/>
        <v>2104</v>
      </c>
      <c r="AQ192" s="7">
        <f t="shared" si="199"/>
        <v>262</v>
      </c>
      <c r="AR192" s="7">
        <f t="shared" si="199"/>
        <v>1404</v>
      </c>
      <c r="AS192" s="7">
        <f t="shared" si="199"/>
        <v>329</v>
      </c>
      <c r="AT192" s="7">
        <f t="shared" si="199"/>
        <v>2301</v>
      </c>
      <c r="AU192" s="7">
        <f t="shared" si="199"/>
        <v>889</v>
      </c>
      <c r="AV192" s="7">
        <f t="shared" si="199"/>
        <v>373</v>
      </c>
      <c r="AW192" s="7">
        <f t="shared" si="199"/>
        <v>442</v>
      </c>
      <c r="AX192" s="7">
        <f t="shared" si="199"/>
        <v>971</v>
      </c>
      <c r="AY192" s="7">
        <f t="shared" si="199"/>
        <v>1064</v>
      </c>
      <c r="AZ192" s="7">
        <f t="shared" si="199"/>
        <v>567</v>
      </c>
      <c r="BA192" s="7">
        <f t="shared" si="199"/>
        <v>0</v>
      </c>
      <c r="BB192" s="7">
        <f t="shared" si="199"/>
        <v>1481</v>
      </c>
      <c r="BC192" s="7">
        <f t="shared" si="199"/>
        <v>905</v>
      </c>
      <c r="BD192" s="7">
        <f t="shared" si="199"/>
        <v>873</v>
      </c>
      <c r="BE192" s="7">
        <f t="shared" si="199"/>
        <v>638</v>
      </c>
      <c r="BF192" s="7">
        <f t="shared" si="199"/>
        <v>1951</v>
      </c>
      <c r="BG192" s="7">
        <f t="shared" si="199"/>
        <v>964</v>
      </c>
      <c r="BH192" s="7">
        <f t="shared" si="199"/>
        <v>450</v>
      </c>
      <c r="BI192" s="7">
        <f t="shared" si="199"/>
        <v>2011</v>
      </c>
      <c r="BJ192" s="7">
        <f t="shared" si="199"/>
        <v>1576</v>
      </c>
      <c r="BK192" s="7">
        <f t="shared" si="199"/>
        <v>2009</v>
      </c>
      <c r="BL192" s="7">
        <f t="shared" si="199"/>
        <v>801</v>
      </c>
    </row>
    <row r="193" ht="13.5" customHeight="1">
      <c r="A193" s="83">
        <v>44724.0</v>
      </c>
      <c r="B193" s="37" t="s">
        <v>76</v>
      </c>
      <c r="C193" s="38"/>
      <c r="D193" s="39" t="s">
        <v>34</v>
      </c>
      <c r="E193" s="40">
        <f t="shared" si="2"/>
        <v>1404</v>
      </c>
      <c r="F193" s="41">
        <v>0.0</v>
      </c>
      <c r="G193" s="41">
        <v>18.0</v>
      </c>
      <c r="H193" s="42">
        <f t="shared" si="3"/>
        <v>18</v>
      </c>
      <c r="I193" s="38"/>
      <c r="J193" s="43" t="s">
        <v>24</v>
      </c>
      <c r="K193" s="40">
        <f t="shared" si="4"/>
        <v>2009</v>
      </c>
      <c r="L193" s="44">
        <v>3.0</v>
      </c>
      <c r="M193" s="44">
        <v>30.0</v>
      </c>
      <c r="N193" s="42">
        <f t="shared" si="169"/>
        <v>39</v>
      </c>
      <c r="O193" s="38"/>
      <c r="P193" s="49" t="s">
        <v>73</v>
      </c>
      <c r="Q193" s="38"/>
      <c r="R193" s="45">
        <f>MIN(Rules!$E$2,(MAX(H193/N193,N193/H193)))</f>
        <v>2</v>
      </c>
      <c r="S193" s="45">
        <f>VLOOKUP(B193,Rules!A:B,2,FALSE)</f>
        <v>80</v>
      </c>
      <c r="T193" s="38"/>
      <c r="U193" s="46">
        <f>1/(10^(-(E193+(IF(P193="Y",Rules!$I$2,0))-K193)/Rules!$E$12)+1)</f>
        <v>0.0580784142</v>
      </c>
      <c r="V193" s="47">
        <f t="shared" si="6"/>
        <v>-9</v>
      </c>
      <c r="W193" s="47">
        <f t="shared" si="7"/>
        <v>9</v>
      </c>
      <c r="X193" s="47"/>
      <c r="Y193" s="47"/>
      <c r="Z193" s="48"/>
      <c r="AA193" s="7">
        <f t="shared" ref="AA193:BL193" si="200">IF($D193=AA$1,$E193+$V193,(IF($J193=AA$1,$K193+$W193,AA192)))</f>
        <v>1550</v>
      </c>
      <c r="AB193" s="7">
        <f t="shared" si="200"/>
        <v>773</v>
      </c>
      <c r="AC193" s="7">
        <f t="shared" si="200"/>
        <v>1419</v>
      </c>
      <c r="AD193" s="7">
        <f t="shared" si="200"/>
        <v>-37</v>
      </c>
      <c r="AE193" s="7">
        <f t="shared" si="200"/>
        <v>2029</v>
      </c>
      <c r="AF193" s="7">
        <f t="shared" si="200"/>
        <v>2135</v>
      </c>
      <c r="AG193" s="7">
        <f t="shared" si="200"/>
        <v>1203</v>
      </c>
      <c r="AH193" s="7">
        <f t="shared" si="200"/>
        <v>987</v>
      </c>
      <c r="AI193" s="7">
        <f t="shared" si="200"/>
        <v>1289</v>
      </c>
      <c r="AJ193" s="7">
        <f t="shared" si="200"/>
        <v>1823</v>
      </c>
      <c r="AK193" s="7">
        <f t="shared" si="200"/>
        <v>402</v>
      </c>
      <c r="AL193" s="7">
        <f t="shared" si="200"/>
        <v>717</v>
      </c>
      <c r="AM193" s="7">
        <f t="shared" si="200"/>
        <v>2079</v>
      </c>
      <c r="AN193" s="7">
        <f t="shared" si="200"/>
        <v>1395</v>
      </c>
      <c r="AO193" s="7">
        <f t="shared" si="200"/>
        <v>1296</v>
      </c>
      <c r="AP193" s="7">
        <f t="shared" si="200"/>
        <v>2104</v>
      </c>
      <c r="AQ193" s="7">
        <f t="shared" si="200"/>
        <v>262</v>
      </c>
      <c r="AR193" s="7">
        <f t="shared" si="200"/>
        <v>1404</v>
      </c>
      <c r="AS193" s="7">
        <f t="shared" si="200"/>
        <v>329</v>
      </c>
      <c r="AT193" s="7">
        <f t="shared" si="200"/>
        <v>2301</v>
      </c>
      <c r="AU193" s="7">
        <f t="shared" si="200"/>
        <v>889</v>
      </c>
      <c r="AV193" s="7">
        <f t="shared" si="200"/>
        <v>373</v>
      </c>
      <c r="AW193" s="7">
        <f t="shared" si="200"/>
        <v>442</v>
      </c>
      <c r="AX193" s="7">
        <f t="shared" si="200"/>
        <v>971</v>
      </c>
      <c r="AY193" s="7">
        <f t="shared" si="200"/>
        <v>1064</v>
      </c>
      <c r="AZ193" s="7">
        <f t="shared" si="200"/>
        <v>567</v>
      </c>
      <c r="BA193" s="7">
        <f t="shared" si="200"/>
        <v>0</v>
      </c>
      <c r="BB193" s="7">
        <f t="shared" si="200"/>
        <v>1481</v>
      </c>
      <c r="BC193" s="7">
        <f t="shared" si="200"/>
        <v>905</v>
      </c>
      <c r="BD193" s="7">
        <f t="shared" si="200"/>
        <v>873</v>
      </c>
      <c r="BE193" s="7">
        <f t="shared" si="200"/>
        <v>638</v>
      </c>
      <c r="BF193" s="7">
        <f t="shared" si="200"/>
        <v>1951</v>
      </c>
      <c r="BG193" s="7">
        <f t="shared" si="200"/>
        <v>964</v>
      </c>
      <c r="BH193" s="7">
        <f t="shared" si="200"/>
        <v>450</v>
      </c>
      <c r="BI193" s="7">
        <f t="shared" si="200"/>
        <v>2011</v>
      </c>
      <c r="BJ193" s="7">
        <f t="shared" si="200"/>
        <v>1576</v>
      </c>
      <c r="BK193" s="7">
        <f t="shared" si="200"/>
        <v>2018</v>
      </c>
      <c r="BL193" s="7">
        <f t="shared" si="200"/>
        <v>801</v>
      </c>
    </row>
    <row r="194" ht="13.5" customHeight="1">
      <c r="A194" s="83">
        <v>44730.0</v>
      </c>
      <c r="B194" s="37" t="s">
        <v>76</v>
      </c>
      <c r="C194" s="38"/>
      <c r="D194" s="39" t="s">
        <v>23</v>
      </c>
      <c r="E194" s="40">
        <f t="shared" si="2"/>
        <v>2079</v>
      </c>
      <c r="F194" s="41">
        <v>2.0</v>
      </c>
      <c r="G194" s="41">
        <v>19.0</v>
      </c>
      <c r="H194" s="42">
        <f t="shared" si="3"/>
        <v>25</v>
      </c>
      <c r="I194" s="38"/>
      <c r="J194" s="43" t="s">
        <v>19</v>
      </c>
      <c r="K194" s="40">
        <f t="shared" si="4"/>
        <v>2135</v>
      </c>
      <c r="L194" s="44">
        <v>1.0</v>
      </c>
      <c r="M194" s="44">
        <v>21.0</v>
      </c>
      <c r="N194" s="42">
        <f t="shared" si="169"/>
        <v>24</v>
      </c>
      <c r="O194" s="38"/>
      <c r="P194" s="49" t="s">
        <v>73</v>
      </c>
      <c r="Q194" s="38"/>
      <c r="R194" s="45">
        <f>MIN(Rules!$E$2,(MAX(H194/N194,N194/H194)))</f>
        <v>1.041666667</v>
      </c>
      <c r="S194" s="45">
        <f>VLOOKUP(B194,Rules!A:B,2,FALSE)</f>
        <v>80</v>
      </c>
      <c r="T194" s="38"/>
      <c r="U194" s="46">
        <f>1/(10^(-(E194+(IF(P194="Y",Rules!$I$2,0))-K194)/Rules!$E$12)+1)</f>
        <v>0.435882579</v>
      </c>
      <c r="V194" s="47">
        <f t="shared" si="6"/>
        <v>47</v>
      </c>
      <c r="W194" s="47">
        <f t="shared" si="7"/>
        <v>-47</v>
      </c>
      <c r="X194" s="47"/>
      <c r="Y194" s="47"/>
      <c r="Z194" s="48"/>
      <c r="AA194" s="7">
        <f t="shared" ref="AA194:BL194" si="201">IF($D194=AA$1,$E194+$V194,(IF($J194=AA$1,$K194+$W194,AA193)))</f>
        <v>1550</v>
      </c>
      <c r="AB194" s="7">
        <f t="shared" si="201"/>
        <v>773</v>
      </c>
      <c r="AC194" s="7">
        <f t="shared" si="201"/>
        <v>1419</v>
      </c>
      <c r="AD194" s="7">
        <f t="shared" si="201"/>
        <v>-37</v>
      </c>
      <c r="AE194" s="7">
        <f t="shared" si="201"/>
        <v>2029</v>
      </c>
      <c r="AF194" s="7">
        <f t="shared" si="201"/>
        <v>2088</v>
      </c>
      <c r="AG194" s="7">
        <f t="shared" si="201"/>
        <v>1203</v>
      </c>
      <c r="AH194" s="7">
        <f t="shared" si="201"/>
        <v>987</v>
      </c>
      <c r="AI194" s="7">
        <f t="shared" si="201"/>
        <v>1289</v>
      </c>
      <c r="AJ194" s="7">
        <f t="shared" si="201"/>
        <v>1823</v>
      </c>
      <c r="AK194" s="7">
        <f t="shared" si="201"/>
        <v>402</v>
      </c>
      <c r="AL194" s="7">
        <f t="shared" si="201"/>
        <v>717</v>
      </c>
      <c r="AM194" s="7">
        <f t="shared" si="201"/>
        <v>2126</v>
      </c>
      <c r="AN194" s="7">
        <f t="shared" si="201"/>
        <v>1395</v>
      </c>
      <c r="AO194" s="7">
        <f t="shared" si="201"/>
        <v>1296</v>
      </c>
      <c r="AP194" s="7">
        <f t="shared" si="201"/>
        <v>2104</v>
      </c>
      <c r="AQ194" s="7">
        <f t="shared" si="201"/>
        <v>262</v>
      </c>
      <c r="AR194" s="7">
        <f t="shared" si="201"/>
        <v>1404</v>
      </c>
      <c r="AS194" s="7">
        <f t="shared" si="201"/>
        <v>329</v>
      </c>
      <c r="AT194" s="7">
        <f t="shared" si="201"/>
        <v>2301</v>
      </c>
      <c r="AU194" s="7">
        <f t="shared" si="201"/>
        <v>889</v>
      </c>
      <c r="AV194" s="7">
        <f t="shared" si="201"/>
        <v>373</v>
      </c>
      <c r="AW194" s="7">
        <f t="shared" si="201"/>
        <v>442</v>
      </c>
      <c r="AX194" s="7">
        <f t="shared" si="201"/>
        <v>971</v>
      </c>
      <c r="AY194" s="7">
        <f t="shared" si="201"/>
        <v>1064</v>
      </c>
      <c r="AZ194" s="7">
        <f t="shared" si="201"/>
        <v>567</v>
      </c>
      <c r="BA194" s="7">
        <f t="shared" si="201"/>
        <v>0</v>
      </c>
      <c r="BB194" s="7">
        <f t="shared" si="201"/>
        <v>1481</v>
      </c>
      <c r="BC194" s="7">
        <f t="shared" si="201"/>
        <v>905</v>
      </c>
      <c r="BD194" s="7">
        <f t="shared" si="201"/>
        <v>873</v>
      </c>
      <c r="BE194" s="7">
        <f t="shared" si="201"/>
        <v>638</v>
      </c>
      <c r="BF194" s="7">
        <f t="shared" si="201"/>
        <v>1951</v>
      </c>
      <c r="BG194" s="7">
        <f t="shared" si="201"/>
        <v>964</v>
      </c>
      <c r="BH194" s="7">
        <f t="shared" si="201"/>
        <v>450</v>
      </c>
      <c r="BI194" s="7">
        <f t="shared" si="201"/>
        <v>2011</v>
      </c>
      <c r="BJ194" s="7">
        <f t="shared" si="201"/>
        <v>1576</v>
      </c>
      <c r="BK194" s="7">
        <f t="shared" si="201"/>
        <v>2018</v>
      </c>
      <c r="BL194" s="7">
        <f t="shared" si="201"/>
        <v>801</v>
      </c>
    </row>
    <row r="195" ht="13.5" customHeight="1">
      <c r="A195" s="83">
        <v>44730.0</v>
      </c>
      <c r="B195" s="37" t="s">
        <v>76</v>
      </c>
      <c r="C195" s="38"/>
      <c r="D195" s="39" t="s">
        <v>21</v>
      </c>
      <c r="E195" s="40">
        <f t="shared" si="2"/>
        <v>2029</v>
      </c>
      <c r="F195" s="41">
        <v>1.0</v>
      </c>
      <c r="G195" s="41">
        <v>24.0</v>
      </c>
      <c r="H195" s="42">
        <f t="shared" si="3"/>
        <v>27</v>
      </c>
      <c r="I195" s="38"/>
      <c r="J195" s="43" t="s">
        <v>24</v>
      </c>
      <c r="K195" s="40">
        <f t="shared" si="4"/>
        <v>2018</v>
      </c>
      <c r="L195" s="44">
        <v>3.0</v>
      </c>
      <c r="M195" s="44">
        <v>14.0</v>
      </c>
      <c r="N195" s="42">
        <f t="shared" si="169"/>
        <v>23</v>
      </c>
      <c r="O195" s="38"/>
      <c r="P195" s="49" t="s">
        <v>73</v>
      </c>
      <c r="Q195" s="38"/>
      <c r="R195" s="45">
        <f>MIN(Rules!$E$2,(MAX(H195/N195,N195/H195)))</f>
        <v>1.173913043</v>
      </c>
      <c r="S195" s="45">
        <f>VLOOKUP(B195,Rules!A:B,2,FALSE)</f>
        <v>80</v>
      </c>
      <c r="T195" s="38"/>
      <c r="U195" s="46">
        <f>1/(10^(-(E195+(IF(P195="Y",Rules!$I$2,0))-K195)/Rules!$E$12)+1)</f>
        <v>0.5126615105</v>
      </c>
      <c r="V195" s="47">
        <f t="shared" si="6"/>
        <v>46</v>
      </c>
      <c r="W195" s="47">
        <f t="shared" si="7"/>
        <v>-46</v>
      </c>
      <c r="X195" s="47"/>
      <c r="Y195" s="47"/>
      <c r="Z195" s="48"/>
      <c r="AA195" s="7">
        <f t="shared" ref="AA195:BL195" si="202">IF($D195=AA$1,$E195+$V195,(IF($J195=AA$1,$K195+$W195,AA194)))</f>
        <v>1550</v>
      </c>
      <c r="AB195" s="7">
        <f t="shared" si="202"/>
        <v>773</v>
      </c>
      <c r="AC195" s="7">
        <f t="shared" si="202"/>
        <v>1419</v>
      </c>
      <c r="AD195" s="7">
        <f t="shared" si="202"/>
        <v>-37</v>
      </c>
      <c r="AE195" s="7">
        <f t="shared" si="202"/>
        <v>2075</v>
      </c>
      <c r="AF195" s="7">
        <f t="shared" si="202"/>
        <v>2088</v>
      </c>
      <c r="AG195" s="7">
        <f t="shared" si="202"/>
        <v>1203</v>
      </c>
      <c r="AH195" s="7">
        <f t="shared" si="202"/>
        <v>987</v>
      </c>
      <c r="AI195" s="7">
        <f t="shared" si="202"/>
        <v>1289</v>
      </c>
      <c r="AJ195" s="7">
        <f t="shared" si="202"/>
        <v>1823</v>
      </c>
      <c r="AK195" s="7">
        <f t="shared" si="202"/>
        <v>402</v>
      </c>
      <c r="AL195" s="7">
        <f t="shared" si="202"/>
        <v>717</v>
      </c>
      <c r="AM195" s="7">
        <f t="shared" si="202"/>
        <v>2126</v>
      </c>
      <c r="AN195" s="7">
        <f t="shared" si="202"/>
        <v>1395</v>
      </c>
      <c r="AO195" s="7">
        <f t="shared" si="202"/>
        <v>1296</v>
      </c>
      <c r="AP195" s="7">
        <f t="shared" si="202"/>
        <v>2104</v>
      </c>
      <c r="AQ195" s="7">
        <f t="shared" si="202"/>
        <v>262</v>
      </c>
      <c r="AR195" s="7">
        <f t="shared" si="202"/>
        <v>1404</v>
      </c>
      <c r="AS195" s="7">
        <f t="shared" si="202"/>
        <v>329</v>
      </c>
      <c r="AT195" s="7">
        <f t="shared" si="202"/>
        <v>2301</v>
      </c>
      <c r="AU195" s="7">
        <f t="shared" si="202"/>
        <v>889</v>
      </c>
      <c r="AV195" s="7">
        <f t="shared" si="202"/>
        <v>373</v>
      </c>
      <c r="AW195" s="7">
        <f t="shared" si="202"/>
        <v>442</v>
      </c>
      <c r="AX195" s="7">
        <f t="shared" si="202"/>
        <v>971</v>
      </c>
      <c r="AY195" s="7">
        <f t="shared" si="202"/>
        <v>1064</v>
      </c>
      <c r="AZ195" s="7">
        <f t="shared" si="202"/>
        <v>567</v>
      </c>
      <c r="BA195" s="7">
        <f t="shared" si="202"/>
        <v>0</v>
      </c>
      <c r="BB195" s="7">
        <f t="shared" si="202"/>
        <v>1481</v>
      </c>
      <c r="BC195" s="7">
        <f t="shared" si="202"/>
        <v>905</v>
      </c>
      <c r="BD195" s="7">
        <f t="shared" si="202"/>
        <v>873</v>
      </c>
      <c r="BE195" s="7">
        <f t="shared" si="202"/>
        <v>638</v>
      </c>
      <c r="BF195" s="7">
        <f t="shared" si="202"/>
        <v>1951</v>
      </c>
      <c r="BG195" s="7">
        <f t="shared" si="202"/>
        <v>964</v>
      </c>
      <c r="BH195" s="7">
        <f t="shared" si="202"/>
        <v>450</v>
      </c>
      <c r="BI195" s="7">
        <f t="shared" si="202"/>
        <v>2011</v>
      </c>
      <c r="BJ195" s="7">
        <f t="shared" si="202"/>
        <v>1576</v>
      </c>
      <c r="BK195" s="7">
        <f t="shared" si="202"/>
        <v>1972</v>
      </c>
      <c r="BL195" s="7">
        <f t="shared" si="202"/>
        <v>801</v>
      </c>
    </row>
    <row r="196" ht="13.5" customHeight="1">
      <c r="A196" s="83">
        <v>44744.0</v>
      </c>
      <c r="B196" s="37" t="s">
        <v>76</v>
      </c>
      <c r="C196" s="38"/>
      <c r="D196" s="39" t="s">
        <v>22</v>
      </c>
      <c r="E196" s="40">
        <f t="shared" si="2"/>
        <v>2104</v>
      </c>
      <c r="F196" s="41">
        <v>2.0</v>
      </c>
      <c r="G196" s="41">
        <v>26.0</v>
      </c>
      <c r="H196" s="42">
        <f t="shared" si="3"/>
        <v>32</v>
      </c>
      <c r="I196" s="38"/>
      <c r="J196" s="43" t="s">
        <v>21</v>
      </c>
      <c r="K196" s="40">
        <f t="shared" si="4"/>
        <v>2075</v>
      </c>
      <c r="L196" s="44">
        <v>0.0</v>
      </c>
      <c r="M196" s="44">
        <v>20.0</v>
      </c>
      <c r="N196" s="42">
        <f t="shared" si="169"/>
        <v>20</v>
      </c>
      <c r="O196" s="38"/>
      <c r="P196" s="49" t="s">
        <v>73</v>
      </c>
      <c r="Q196" s="38"/>
      <c r="R196" s="45">
        <f>MIN(Rules!$E$2,(MAX(H196/N196,N196/H196)))</f>
        <v>1.6</v>
      </c>
      <c r="S196" s="45">
        <f>VLOOKUP(B196,Rules!A:B,2,FALSE)</f>
        <v>80</v>
      </c>
      <c r="T196" s="38"/>
      <c r="U196" s="46">
        <f>1/(10^(-(E196+(IF(P196="Y",Rules!$I$2,0))-K196)/Rules!$E$12)+1)</f>
        <v>0.5333379484</v>
      </c>
      <c r="V196" s="47">
        <f t="shared" si="6"/>
        <v>60</v>
      </c>
      <c r="W196" s="47">
        <f t="shared" si="7"/>
        <v>-60</v>
      </c>
      <c r="X196" s="47"/>
      <c r="Y196" s="47"/>
      <c r="Z196" s="48"/>
      <c r="AA196" s="7">
        <f t="shared" ref="AA196:BL196" si="203">IF($D196=AA$1,$E196+$V196,(IF($J196=AA$1,$K196+$W196,AA195)))</f>
        <v>1550</v>
      </c>
      <c r="AB196" s="7">
        <f t="shared" si="203"/>
        <v>773</v>
      </c>
      <c r="AC196" s="7">
        <f t="shared" si="203"/>
        <v>1419</v>
      </c>
      <c r="AD196" s="7">
        <f t="shared" si="203"/>
        <v>-37</v>
      </c>
      <c r="AE196" s="7">
        <f t="shared" si="203"/>
        <v>2015</v>
      </c>
      <c r="AF196" s="7">
        <f t="shared" si="203"/>
        <v>2088</v>
      </c>
      <c r="AG196" s="7">
        <f t="shared" si="203"/>
        <v>1203</v>
      </c>
      <c r="AH196" s="7">
        <f t="shared" si="203"/>
        <v>987</v>
      </c>
      <c r="AI196" s="7">
        <f t="shared" si="203"/>
        <v>1289</v>
      </c>
      <c r="AJ196" s="7">
        <f t="shared" si="203"/>
        <v>1823</v>
      </c>
      <c r="AK196" s="7">
        <f t="shared" si="203"/>
        <v>402</v>
      </c>
      <c r="AL196" s="7">
        <f t="shared" si="203"/>
        <v>717</v>
      </c>
      <c r="AM196" s="7">
        <f t="shared" si="203"/>
        <v>2126</v>
      </c>
      <c r="AN196" s="7">
        <f t="shared" si="203"/>
        <v>1395</v>
      </c>
      <c r="AO196" s="7">
        <f t="shared" si="203"/>
        <v>1296</v>
      </c>
      <c r="AP196" s="7">
        <f t="shared" si="203"/>
        <v>2164</v>
      </c>
      <c r="AQ196" s="7">
        <f t="shared" si="203"/>
        <v>262</v>
      </c>
      <c r="AR196" s="7">
        <f t="shared" si="203"/>
        <v>1404</v>
      </c>
      <c r="AS196" s="7">
        <f t="shared" si="203"/>
        <v>329</v>
      </c>
      <c r="AT196" s="7">
        <f t="shared" si="203"/>
        <v>2301</v>
      </c>
      <c r="AU196" s="7">
        <f t="shared" si="203"/>
        <v>889</v>
      </c>
      <c r="AV196" s="7">
        <f t="shared" si="203"/>
        <v>373</v>
      </c>
      <c r="AW196" s="7">
        <f t="shared" si="203"/>
        <v>442</v>
      </c>
      <c r="AX196" s="7">
        <f t="shared" si="203"/>
        <v>971</v>
      </c>
      <c r="AY196" s="7">
        <f t="shared" si="203"/>
        <v>1064</v>
      </c>
      <c r="AZ196" s="7">
        <f t="shared" si="203"/>
        <v>567</v>
      </c>
      <c r="BA196" s="7">
        <f t="shared" si="203"/>
        <v>0</v>
      </c>
      <c r="BB196" s="7">
        <f t="shared" si="203"/>
        <v>1481</v>
      </c>
      <c r="BC196" s="7">
        <f t="shared" si="203"/>
        <v>905</v>
      </c>
      <c r="BD196" s="7">
        <f t="shared" si="203"/>
        <v>873</v>
      </c>
      <c r="BE196" s="7">
        <f t="shared" si="203"/>
        <v>638</v>
      </c>
      <c r="BF196" s="7">
        <f t="shared" si="203"/>
        <v>1951</v>
      </c>
      <c r="BG196" s="7">
        <f t="shared" si="203"/>
        <v>964</v>
      </c>
      <c r="BH196" s="7">
        <f t="shared" si="203"/>
        <v>450</v>
      </c>
      <c r="BI196" s="7">
        <f t="shared" si="203"/>
        <v>2011</v>
      </c>
      <c r="BJ196" s="7">
        <f t="shared" si="203"/>
        <v>1576</v>
      </c>
      <c r="BK196" s="7">
        <f t="shared" si="203"/>
        <v>1972</v>
      </c>
      <c r="BL196" s="7">
        <f t="shared" si="203"/>
        <v>801</v>
      </c>
    </row>
    <row r="197" ht="13.5" customHeight="1">
      <c r="A197" s="83">
        <v>44745.0</v>
      </c>
      <c r="B197" s="37" t="s">
        <v>76</v>
      </c>
      <c r="C197" s="38"/>
      <c r="D197" s="39" t="s">
        <v>20</v>
      </c>
      <c r="E197" s="40">
        <f t="shared" si="2"/>
        <v>2301</v>
      </c>
      <c r="F197" s="41">
        <v>0.0</v>
      </c>
      <c r="G197" s="41">
        <v>27.0</v>
      </c>
      <c r="H197" s="42">
        <f t="shared" si="3"/>
        <v>27</v>
      </c>
      <c r="I197" s="38"/>
      <c r="J197" s="43" t="s">
        <v>23</v>
      </c>
      <c r="K197" s="40">
        <f t="shared" si="4"/>
        <v>2126</v>
      </c>
      <c r="L197" s="44">
        <v>1.0</v>
      </c>
      <c r="M197" s="44">
        <v>21.0</v>
      </c>
      <c r="N197" s="42">
        <f t="shared" si="169"/>
        <v>24</v>
      </c>
      <c r="O197" s="38"/>
      <c r="P197" s="49" t="s">
        <v>73</v>
      </c>
      <c r="Q197" s="38"/>
      <c r="R197" s="45">
        <f>MIN(Rules!$E$2,(MAX(H197/N197,N197/H197)))</f>
        <v>1.125</v>
      </c>
      <c r="S197" s="45">
        <f>VLOOKUP(B197,Rules!A:B,2,FALSE)</f>
        <v>80</v>
      </c>
      <c r="T197" s="38"/>
      <c r="U197" s="46">
        <f>1/(10^(-(E197+(IF(P197="Y",Rules!$I$2,0))-K197)/Rules!$E$12)+1)</f>
        <v>0.6912361524</v>
      </c>
      <c r="V197" s="47">
        <f t="shared" si="6"/>
        <v>28</v>
      </c>
      <c r="W197" s="47">
        <f t="shared" si="7"/>
        <v>-28</v>
      </c>
      <c r="X197" s="47"/>
      <c r="Y197" s="47"/>
      <c r="Z197" s="48"/>
      <c r="AA197" s="7">
        <f t="shared" ref="AA197:BL197" si="204">IF($D197=AA$1,$E197+$V197,(IF($J197=AA$1,$K197+$W197,AA196)))</f>
        <v>1550</v>
      </c>
      <c r="AB197" s="7">
        <f t="shared" si="204"/>
        <v>773</v>
      </c>
      <c r="AC197" s="7">
        <f t="shared" si="204"/>
        <v>1419</v>
      </c>
      <c r="AD197" s="7">
        <f t="shared" si="204"/>
        <v>-37</v>
      </c>
      <c r="AE197" s="7">
        <f t="shared" si="204"/>
        <v>2015</v>
      </c>
      <c r="AF197" s="7">
        <f t="shared" si="204"/>
        <v>2088</v>
      </c>
      <c r="AG197" s="7">
        <f t="shared" si="204"/>
        <v>1203</v>
      </c>
      <c r="AH197" s="7">
        <f t="shared" si="204"/>
        <v>987</v>
      </c>
      <c r="AI197" s="7">
        <f t="shared" si="204"/>
        <v>1289</v>
      </c>
      <c r="AJ197" s="7">
        <f t="shared" si="204"/>
        <v>1823</v>
      </c>
      <c r="AK197" s="7">
        <f t="shared" si="204"/>
        <v>402</v>
      </c>
      <c r="AL197" s="7">
        <f t="shared" si="204"/>
        <v>717</v>
      </c>
      <c r="AM197" s="7">
        <f t="shared" si="204"/>
        <v>2098</v>
      </c>
      <c r="AN197" s="7">
        <f t="shared" si="204"/>
        <v>1395</v>
      </c>
      <c r="AO197" s="7">
        <f t="shared" si="204"/>
        <v>1296</v>
      </c>
      <c r="AP197" s="7">
        <f t="shared" si="204"/>
        <v>2164</v>
      </c>
      <c r="AQ197" s="7">
        <f t="shared" si="204"/>
        <v>262</v>
      </c>
      <c r="AR197" s="7">
        <f t="shared" si="204"/>
        <v>1404</v>
      </c>
      <c r="AS197" s="7">
        <f t="shared" si="204"/>
        <v>329</v>
      </c>
      <c r="AT197" s="7">
        <f t="shared" si="204"/>
        <v>2329</v>
      </c>
      <c r="AU197" s="7">
        <f t="shared" si="204"/>
        <v>889</v>
      </c>
      <c r="AV197" s="7">
        <f t="shared" si="204"/>
        <v>373</v>
      </c>
      <c r="AW197" s="7">
        <f t="shared" si="204"/>
        <v>442</v>
      </c>
      <c r="AX197" s="7">
        <f t="shared" si="204"/>
        <v>971</v>
      </c>
      <c r="AY197" s="7">
        <f t="shared" si="204"/>
        <v>1064</v>
      </c>
      <c r="AZ197" s="7">
        <f t="shared" si="204"/>
        <v>567</v>
      </c>
      <c r="BA197" s="7">
        <f t="shared" si="204"/>
        <v>0</v>
      </c>
      <c r="BB197" s="7">
        <f t="shared" si="204"/>
        <v>1481</v>
      </c>
      <c r="BC197" s="7">
        <f t="shared" si="204"/>
        <v>905</v>
      </c>
      <c r="BD197" s="7">
        <f t="shared" si="204"/>
        <v>873</v>
      </c>
      <c r="BE197" s="7">
        <f t="shared" si="204"/>
        <v>638</v>
      </c>
      <c r="BF197" s="7">
        <f t="shared" si="204"/>
        <v>1951</v>
      </c>
      <c r="BG197" s="7">
        <f t="shared" si="204"/>
        <v>964</v>
      </c>
      <c r="BH197" s="7">
        <f t="shared" si="204"/>
        <v>450</v>
      </c>
      <c r="BI197" s="7">
        <f t="shared" si="204"/>
        <v>2011</v>
      </c>
      <c r="BJ197" s="7">
        <f t="shared" si="204"/>
        <v>1576</v>
      </c>
      <c r="BK197" s="7">
        <f t="shared" si="204"/>
        <v>1972</v>
      </c>
      <c r="BL197" s="7">
        <f t="shared" si="204"/>
        <v>801</v>
      </c>
    </row>
    <row r="198" ht="13.5" customHeight="1">
      <c r="A198" s="83">
        <v>44729.0</v>
      </c>
      <c r="B198" s="37" t="s">
        <v>76</v>
      </c>
      <c r="C198" s="38"/>
      <c r="D198" s="39" t="s">
        <v>20</v>
      </c>
      <c r="E198" s="40">
        <f t="shared" si="2"/>
        <v>2329</v>
      </c>
      <c r="F198" s="41">
        <v>1.0</v>
      </c>
      <c r="G198" s="41">
        <v>31.0</v>
      </c>
      <c r="H198" s="42">
        <f t="shared" si="3"/>
        <v>34</v>
      </c>
      <c r="I198" s="38"/>
      <c r="J198" s="43" t="s">
        <v>22</v>
      </c>
      <c r="K198" s="40">
        <f t="shared" si="4"/>
        <v>2164</v>
      </c>
      <c r="L198" s="44">
        <v>2.0</v>
      </c>
      <c r="M198" s="44">
        <v>26.0</v>
      </c>
      <c r="N198" s="42">
        <f t="shared" si="169"/>
        <v>32</v>
      </c>
      <c r="O198" s="38"/>
      <c r="P198" s="49" t="s">
        <v>73</v>
      </c>
      <c r="Q198" s="38"/>
      <c r="R198" s="45">
        <f>MIN(Rules!$E$2,(MAX(H198/N198,N198/H198)))</f>
        <v>1.0625</v>
      </c>
      <c r="S198" s="45">
        <f>VLOOKUP(B198,Rules!A:B,2,FALSE)</f>
        <v>80</v>
      </c>
      <c r="T198" s="38"/>
      <c r="U198" s="46">
        <f>1/(10^(-(E198+(IF(P198="Y",Rules!$I$2,0))-K198)/Rules!$E$12)+1)</f>
        <v>0.6813218352</v>
      </c>
      <c r="V198" s="47">
        <f t="shared" si="6"/>
        <v>27</v>
      </c>
      <c r="W198" s="47">
        <f t="shared" si="7"/>
        <v>-27</v>
      </c>
      <c r="X198" s="47"/>
      <c r="Y198" s="47"/>
      <c r="Z198" s="48"/>
      <c r="AA198" s="7">
        <f t="shared" ref="AA198:BL198" si="205">IF($D198=AA$1,$E198+$V198,(IF($J198=AA$1,$K198+$W198,AA197)))</f>
        <v>1550</v>
      </c>
      <c r="AB198" s="7">
        <f t="shared" si="205"/>
        <v>773</v>
      </c>
      <c r="AC198" s="7">
        <f t="shared" si="205"/>
        <v>1419</v>
      </c>
      <c r="AD198" s="7">
        <f t="shared" si="205"/>
        <v>-37</v>
      </c>
      <c r="AE198" s="7">
        <f t="shared" si="205"/>
        <v>2015</v>
      </c>
      <c r="AF198" s="7">
        <f t="shared" si="205"/>
        <v>2088</v>
      </c>
      <c r="AG198" s="7">
        <f t="shared" si="205"/>
        <v>1203</v>
      </c>
      <c r="AH198" s="7">
        <f t="shared" si="205"/>
        <v>987</v>
      </c>
      <c r="AI198" s="7">
        <f t="shared" si="205"/>
        <v>1289</v>
      </c>
      <c r="AJ198" s="7">
        <f t="shared" si="205"/>
        <v>1823</v>
      </c>
      <c r="AK198" s="7">
        <f t="shared" si="205"/>
        <v>402</v>
      </c>
      <c r="AL198" s="7">
        <f t="shared" si="205"/>
        <v>717</v>
      </c>
      <c r="AM198" s="7">
        <f t="shared" si="205"/>
        <v>2098</v>
      </c>
      <c r="AN198" s="7">
        <f t="shared" si="205"/>
        <v>1395</v>
      </c>
      <c r="AO198" s="7">
        <f t="shared" si="205"/>
        <v>1296</v>
      </c>
      <c r="AP198" s="7">
        <f t="shared" si="205"/>
        <v>2137</v>
      </c>
      <c r="AQ198" s="7">
        <f t="shared" si="205"/>
        <v>262</v>
      </c>
      <c r="AR198" s="7">
        <f t="shared" si="205"/>
        <v>1404</v>
      </c>
      <c r="AS198" s="7">
        <f t="shared" si="205"/>
        <v>329</v>
      </c>
      <c r="AT198" s="7">
        <f t="shared" si="205"/>
        <v>2356</v>
      </c>
      <c r="AU198" s="7">
        <f t="shared" si="205"/>
        <v>889</v>
      </c>
      <c r="AV198" s="7">
        <f t="shared" si="205"/>
        <v>373</v>
      </c>
      <c r="AW198" s="7">
        <f t="shared" si="205"/>
        <v>442</v>
      </c>
      <c r="AX198" s="7">
        <f t="shared" si="205"/>
        <v>971</v>
      </c>
      <c r="AY198" s="7">
        <f t="shared" si="205"/>
        <v>1064</v>
      </c>
      <c r="AZ198" s="7">
        <f t="shared" si="205"/>
        <v>567</v>
      </c>
      <c r="BA198" s="7">
        <f t="shared" si="205"/>
        <v>0</v>
      </c>
      <c r="BB198" s="7">
        <f t="shared" si="205"/>
        <v>1481</v>
      </c>
      <c r="BC198" s="7">
        <f t="shared" si="205"/>
        <v>905</v>
      </c>
      <c r="BD198" s="7">
        <f t="shared" si="205"/>
        <v>873</v>
      </c>
      <c r="BE198" s="7">
        <f t="shared" si="205"/>
        <v>638</v>
      </c>
      <c r="BF198" s="7">
        <f t="shared" si="205"/>
        <v>1951</v>
      </c>
      <c r="BG198" s="7">
        <f t="shared" si="205"/>
        <v>964</v>
      </c>
      <c r="BH198" s="7">
        <f t="shared" si="205"/>
        <v>450</v>
      </c>
      <c r="BI198" s="7">
        <f t="shared" si="205"/>
        <v>2011</v>
      </c>
      <c r="BJ198" s="7">
        <f t="shared" si="205"/>
        <v>1576</v>
      </c>
      <c r="BK198" s="7">
        <f t="shared" si="205"/>
        <v>1972</v>
      </c>
      <c r="BL198" s="7">
        <f t="shared" si="205"/>
        <v>801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75"/>
  <cols>
    <col customWidth="1" min="1" max="1" width="11.14"/>
    <col customWidth="1" min="2" max="2" width="8.43"/>
    <col customWidth="1" min="3" max="3" width="3.86"/>
    <col customWidth="1" min="4" max="4" width="11.86"/>
    <col customWidth="1" min="5" max="5" width="7.71"/>
    <col customWidth="1" min="6" max="6" width="2.29"/>
    <col customWidth="1" min="7" max="7" width="3.0"/>
    <col customWidth="1" min="8" max="8" width="3.29"/>
    <col customWidth="1" min="9" max="9" width="3.0"/>
    <col customWidth="1" min="10" max="10" width="11.86"/>
    <col customWidth="1" min="11" max="11" width="7.71"/>
    <col customWidth="1" min="12" max="12" width="2.29"/>
    <col customWidth="1" min="13" max="13" width="3.0"/>
    <col customWidth="1" min="14" max="14" width="3.43"/>
    <col customWidth="1" min="15" max="17" width="5.0"/>
    <col customWidth="1" min="18" max="18" width="8.14"/>
    <col customWidth="1" min="19" max="19" width="7.71"/>
    <col customWidth="1" min="20" max="20" width="2.43"/>
    <col customWidth="1" min="21" max="21" width="11.43"/>
    <col customWidth="1" min="22" max="23" width="10.43"/>
    <col customWidth="1" min="24" max="25" width="3.71"/>
    <col customWidth="1" min="26" max="26" width="10.43"/>
    <col customWidth="1" min="27" max="64" width="8.86"/>
  </cols>
  <sheetData>
    <row r="1" ht="13.5" customHeight="1">
      <c r="A1" s="65" t="s">
        <v>55</v>
      </c>
      <c r="B1" s="20" t="s">
        <v>56</v>
      </c>
      <c r="C1" s="20"/>
      <c r="D1" s="21" t="s">
        <v>57</v>
      </c>
      <c r="E1" s="22" t="s">
        <v>58</v>
      </c>
      <c r="F1" s="23" t="s">
        <v>59</v>
      </c>
      <c r="G1" s="23" t="s">
        <v>60</v>
      </c>
      <c r="H1" s="23" t="s">
        <v>61</v>
      </c>
      <c r="I1" s="20"/>
      <c r="J1" s="24" t="s">
        <v>62</v>
      </c>
      <c r="K1" s="22" t="s">
        <v>58</v>
      </c>
      <c r="L1" s="23" t="s">
        <v>59</v>
      </c>
      <c r="M1" s="23" t="s">
        <v>60</v>
      </c>
      <c r="N1" s="23" t="s">
        <v>61</v>
      </c>
      <c r="O1" s="20"/>
      <c r="P1" s="20" t="s">
        <v>63</v>
      </c>
      <c r="Q1" s="20"/>
      <c r="R1" s="20" t="s">
        <v>64</v>
      </c>
      <c r="S1" s="20" t="s">
        <v>65</v>
      </c>
      <c r="T1" s="20"/>
      <c r="U1" s="25" t="s">
        <v>66</v>
      </c>
      <c r="V1" s="20" t="s">
        <v>67</v>
      </c>
      <c r="W1" s="20" t="s">
        <v>68</v>
      </c>
      <c r="X1" s="20"/>
      <c r="Y1" s="20"/>
      <c r="Z1" s="26"/>
      <c r="AA1" s="20" t="s">
        <v>30</v>
      </c>
      <c r="AB1" s="20" t="s">
        <v>43</v>
      </c>
      <c r="AC1" s="20" t="s">
        <v>28</v>
      </c>
      <c r="AD1" s="20" t="s">
        <v>49</v>
      </c>
      <c r="AE1" s="20" t="s">
        <v>21</v>
      </c>
      <c r="AF1" s="20" t="s">
        <v>19</v>
      </c>
      <c r="AG1" s="20" t="s">
        <v>35</v>
      </c>
      <c r="AH1" s="20" t="s">
        <v>37</v>
      </c>
      <c r="AI1" s="20" t="s">
        <v>33</v>
      </c>
      <c r="AJ1" s="20" t="s">
        <v>26</v>
      </c>
      <c r="AK1" s="20" t="s">
        <v>48</v>
      </c>
      <c r="AL1" s="3" t="s">
        <v>45</v>
      </c>
      <c r="AM1" s="20" t="s">
        <v>23</v>
      </c>
      <c r="AN1" s="20" t="s">
        <v>34</v>
      </c>
      <c r="AO1" s="20" t="s">
        <v>29</v>
      </c>
      <c r="AP1" s="20" t="s">
        <v>22</v>
      </c>
      <c r="AQ1" s="3" t="s">
        <v>54</v>
      </c>
      <c r="AR1" s="20" t="s">
        <v>31</v>
      </c>
      <c r="AS1" s="20" t="s">
        <v>52</v>
      </c>
      <c r="AT1" s="20" t="s">
        <v>20</v>
      </c>
      <c r="AU1" s="20" t="s">
        <v>36</v>
      </c>
      <c r="AV1" s="20" t="s">
        <v>50</v>
      </c>
      <c r="AW1" s="20" t="s">
        <v>47</v>
      </c>
      <c r="AX1" s="20" t="s">
        <v>39</v>
      </c>
      <c r="AY1" s="20" t="s">
        <v>38</v>
      </c>
      <c r="AZ1" s="20" t="s">
        <v>51</v>
      </c>
      <c r="BA1" s="20" t="s">
        <v>69</v>
      </c>
      <c r="BB1" s="20" t="s">
        <v>27</v>
      </c>
      <c r="BC1" s="20" t="s">
        <v>41</v>
      </c>
      <c r="BD1" s="20" t="s">
        <v>44</v>
      </c>
      <c r="BE1" s="20" t="s">
        <v>46</v>
      </c>
      <c r="BF1" s="20" t="s">
        <v>18</v>
      </c>
      <c r="BG1" s="20" t="s">
        <v>42</v>
      </c>
      <c r="BH1" s="20" t="s">
        <v>53</v>
      </c>
      <c r="BI1" s="20" t="s">
        <v>25</v>
      </c>
      <c r="BJ1" s="20" t="s">
        <v>32</v>
      </c>
      <c r="BK1" s="20" t="s">
        <v>24</v>
      </c>
      <c r="BL1" s="20" t="s">
        <v>40</v>
      </c>
    </row>
    <row r="2" ht="13.5" customHeight="1">
      <c r="A2" s="66"/>
      <c r="B2" s="28"/>
      <c r="C2" s="28"/>
      <c r="D2" s="29"/>
      <c r="E2" s="30"/>
      <c r="F2" s="31"/>
      <c r="G2" s="31"/>
      <c r="H2" s="31"/>
      <c r="I2" s="28"/>
      <c r="J2" s="32"/>
      <c r="K2" s="30"/>
      <c r="L2" s="31"/>
      <c r="M2" s="31"/>
      <c r="N2" s="31"/>
      <c r="O2" s="28"/>
      <c r="P2" s="28"/>
      <c r="Q2" s="28"/>
      <c r="R2" s="28"/>
      <c r="S2" s="28"/>
      <c r="T2" s="28"/>
      <c r="U2" s="33"/>
      <c r="V2" s="28"/>
      <c r="W2" s="28"/>
      <c r="X2" s="28"/>
      <c r="Y2" s="28"/>
      <c r="Z2" s="34" t="s">
        <v>70</v>
      </c>
      <c r="AA2" s="35">
        <f>LOOKUP(9.999E+307,'2020'!AA:AA)</f>
        <v>1560</v>
      </c>
      <c r="AB2" s="35">
        <f>LOOKUP(9.999E+307,'2020'!AB:AB)</f>
        <v>860</v>
      </c>
      <c r="AC2" s="35">
        <f>LOOKUP(9.999E+307,'2020'!AC:AC)</f>
        <v>1418</v>
      </c>
      <c r="AD2" s="35">
        <f>LOOKUP(9.999E+307,'2020'!AD:AD)</f>
        <v>79</v>
      </c>
      <c r="AE2" s="35">
        <f>LOOKUP(9.999E+307,'2020'!AE:AE)</f>
        <v>1988</v>
      </c>
      <c r="AF2" s="35">
        <f>LOOKUP(9.999E+307,'2020'!AF:AF)</f>
        <v>1920</v>
      </c>
      <c r="AG2" s="35">
        <f>LOOKUP(9.999E+307,'2020'!AG:AG)</f>
        <v>1004</v>
      </c>
      <c r="AH2" s="35">
        <f>LOOKUP(9.999E+307,'2020'!AH:AH)</f>
        <v>952</v>
      </c>
      <c r="AI2" s="35">
        <f>LOOKUP(9.999E+307,'2020'!AI:AI)</f>
        <v>1290</v>
      </c>
      <c r="AJ2" s="35">
        <f>LOOKUP(9.999E+307,'2020'!AJ:AJ)</f>
        <v>1768</v>
      </c>
      <c r="AK2" s="35">
        <f>LOOKUP(9.999E+307,'2020'!AK:AK)</f>
        <v>155</v>
      </c>
      <c r="AL2" s="35">
        <f>LOOKUP(9.999E+307,'2020'!AL:AL)</f>
        <v>717</v>
      </c>
      <c r="AM2" s="35">
        <f>LOOKUP(9.999E+307,'2020'!AM:AM)</f>
        <v>2131</v>
      </c>
      <c r="AN2" s="35">
        <f>LOOKUP(9.999E+307,'2020'!AN:AN)</f>
        <v>1484</v>
      </c>
      <c r="AO2" s="35">
        <f>LOOKUP(9.999E+307,'2020'!AO:AO)</f>
        <v>1167</v>
      </c>
      <c r="AP2" s="35">
        <f>LOOKUP(9.999E+307,'2020'!AP:AP)</f>
        <v>2027</v>
      </c>
      <c r="AQ2" s="35">
        <f>LOOKUP(9.999E+307,'2020'!AQ:AQ)</f>
        <v>424</v>
      </c>
      <c r="AR2" s="35">
        <f>LOOKUP(9.999E+307,'2020'!AR:AR)</f>
        <v>1575</v>
      </c>
      <c r="AS2" s="35">
        <f>LOOKUP(9.999E+307,'2020'!AS:AS)</f>
        <v>338</v>
      </c>
      <c r="AT2" s="35">
        <f>LOOKUP(9.999E+307,'2020'!AT:AT)</f>
        <v>2353</v>
      </c>
      <c r="AU2" s="35">
        <f>LOOKUP(9.999E+307,'2020'!AU:AU)</f>
        <v>904</v>
      </c>
      <c r="AV2" s="35">
        <f>LOOKUP(9.999E+307,'2020'!AV:AV)</f>
        <v>479</v>
      </c>
      <c r="AW2" s="35">
        <f>LOOKUP(9.999E+307,'2020'!AW:AW)</f>
        <v>378</v>
      </c>
      <c r="AX2" s="35">
        <f>LOOKUP(9.999E+307,'2020'!AX:AX)</f>
        <v>1021</v>
      </c>
      <c r="AY2" s="35">
        <f>LOOKUP(9.999E+307,'2020'!AY:AY)</f>
        <v>1231</v>
      </c>
      <c r="AZ2" s="35">
        <f>LOOKUP(9.999E+307,'2020'!AZ:AZ)</f>
        <v>549</v>
      </c>
      <c r="BA2" s="35">
        <f>LOOKUP(9.999E+307,'2020'!BA:BA)</f>
        <v>0</v>
      </c>
      <c r="BB2" s="35">
        <f>LOOKUP(9.999E+307,'2020'!BB:BB)</f>
        <v>1385</v>
      </c>
      <c r="BC2" s="35">
        <f>LOOKUP(9.999E+307,'2020'!BC:BC)</f>
        <v>899</v>
      </c>
      <c r="BD2" s="35">
        <f>LOOKUP(9.999E+307,'2020'!BD:BD)</f>
        <v>718</v>
      </c>
      <c r="BE2" s="35">
        <f>LOOKUP(9.999E+307,'2020'!BE:BE)</f>
        <v>638</v>
      </c>
      <c r="BF2" s="35">
        <f>LOOKUP(9.999E+307,'2020'!BF:BF)</f>
        <v>2093</v>
      </c>
      <c r="BG2" s="35">
        <f>LOOKUP(9.999E+307,'2020'!BG:BG)</f>
        <v>780</v>
      </c>
      <c r="BH2" s="35">
        <f>LOOKUP(9.999E+307,'2020'!BH:BH)</f>
        <v>712</v>
      </c>
      <c r="BI2" s="35">
        <f>LOOKUP(9.999E+307,'2020'!BI:BI)</f>
        <v>2012</v>
      </c>
      <c r="BJ2" s="35">
        <f>LOOKUP(9.999E+307,'2020'!BJ:BJ)</f>
        <v>1399</v>
      </c>
      <c r="BK2" s="35">
        <f>LOOKUP(9.999E+307,'2020'!BK:BK)</f>
        <v>1925</v>
      </c>
      <c r="BL2" s="35">
        <f>LOOKUP(9.999E+307,'2020'!BL:BL)</f>
        <v>1142</v>
      </c>
    </row>
    <row r="3" ht="13.5" customHeight="1">
      <c r="A3" s="88">
        <v>44324.0</v>
      </c>
      <c r="B3" s="84" t="s">
        <v>71</v>
      </c>
      <c r="C3" s="38"/>
      <c r="D3" s="39" t="s">
        <v>32</v>
      </c>
      <c r="E3" s="40">
        <f t="shared" ref="E3:E120" si="2">HLOOKUP(D3,AA$1:CB$10002,ROW()-1,FALSE)</f>
        <v>1399</v>
      </c>
      <c r="F3" s="41">
        <v>1.0</v>
      </c>
      <c r="G3" s="41">
        <v>16.0</v>
      </c>
      <c r="H3" s="42">
        <f t="shared" ref="H3:H120" si="3">F3*3+G3</f>
        <v>19</v>
      </c>
      <c r="I3" s="38"/>
      <c r="J3" s="43" t="s">
        <v>23</v>
      </c>
      <c r="K3" s="40">
        <f t="shared" ref="K3:K120" si="4">HLOOKUP(J3,AA$1:CB$10002,ROW()-1,FALSE)</f>
        <v>2131</v>
      </c>
      <c r="L3" s="44">
        <v>5.0</v>
      </c>
      <c r="M3" s="44">
        <v>34.0</v>
      </c>
      <c r="N3" s="42">
        <f t="shared" ref="N3:N120" si="5">L3*3+M3</f>
        <v>49</v>
      </c>
      <c r="O3" s="38"/>
      <c r="P3" s="45" t="s">
        <v>72</v>
      </c>
      <c r="Q3" s="38"/>
      <c r="R3" s="45">
        <f>MIN(Rules!$E$2,(MAX(H3/N3,N3/H3)))</f>
        <v>2</v>
      </c>
      <c r="S3" s="45">
        <f>VLOOKUP(B3,Rules!A:B,2,FALSE)</f>
        <v>40</v>
      </c>
      <c r="T3" s="38"/>
      <c r="U3" s="46">
        <f>1/(10^(-(E3+(IF(P3="Y",Rules!$I$2,0))-K3)/Rules!$E$12)+1)</f>
        <v>0.06415132486</v>
      </c>
      <c r="V3" s="47">
        <f t="shared" ref="V3:V120" si="6">ROUND(IF(H3&gt;N3,(S3*R3*(1-U3)),IF(H3&lt;N3,(S3*R3*(0-U3)),S3*R3*(0.5-U3))),0)</f>
        <v>-5</v>
      </c>
      <c r="W3" s="47">
        <f t="shared" ref="W3:W120" si="7">-1*V3</f>
        <v>5</v>
      </c>
      <c r="X3" s="47"/>
      <c r="Y3" s="47"/>
      <c r="Z3" s="48"/>
      <c r="AA3" s="7">
        <f t="shared" ref="AA3:BL3" si="1">IF($D3=AA$1,$E3+$V3,(IF($J3=AA$1,$K3+$W3,AA2)))</f>
        <v>1560</v>
      </c>
      <c r="AB3" s="7">
        <f t="shared" si="1"/>
        <v>860</v>
      </c>
      <c r="AC3" s="7">
        <f t="shared" si="1"/>
        <v>1418</v>
      </c>
      <c r="AD3" s="7">
        <f t="shared" si="1"/>
        <v>79</v>
      </c>
      <c r="AE3" s="7">
        <f t="shared" si="1"/>
        <v>1988</v>
      </c>
      <c r="AF3" s="7">
        <f t="shared" si="1"/>
        <v>1920</v>
      </c>
      <c r="AG3" s="7">
        <f t="shared" si="1"/>
        <v>1004</v>
      </c>
      <c r="AH3" s="7">
        <f t="shared" si="1"/>
        <v>952</v>
      </c>
      <c r="AI3" s="7">
        <f t="shared" si="1"/>
        <v>1290</v>
      </c>
      <c r="AJ3" s="7">
        <f t="shared" si="1"/>
        <v>1768</v>
      </c>
      <c r="AK3" s="7">
        <f t="shared" si="1"/>
        <v>155</v>
      </c>
      <c r="AL3" s="7">
        <f t="shared" si="1"/>
        <v>717</v>
      </c>
      <c r="AM3" s="7">
        <f t="shared" si="1"/>
        <v>2136</v>
      </c>
      <c r="AN3" s="7">
        <f t="shared" si="1"/>
        <v>1484</v>
      </c>
      <c r="AO3" s="7">
        <f t="shared" si="1"/>
        <v>1167</v>
      </c>
      <c r="AP3" s="7">
        <f t="shared" si="1"/>
        <v>2027</v>
      </c>
      <c r="AQ3" s="7">
        <f t="shared" si="1"/>
        <v>424</v>
      </c>
      <c r="AR3" s="7">
        <f t="shared" si="1"/>
        <v>1575</v>
      </c>
      <c r="AS3" s="7">
        <f t="shared" si="1"/>
        <v>338</v>
      </c>
      <c r="AT3" s="7">
        <f t="shared" si="1"/>
        <v>2353</v>
      </c>
      <c r="AU3" s="7">
        <f t="shared" si="1"/>
        <v>904</v>
      </c>
      <c r="AV3" s="7">
        <f t="shared" si="1"/>
        <v>479</v>
      </c>
      <c r="AW3" s="7">
        <f t="shared" si="1"/>
        <v>378</v>
      </c>
      <c r="AX3" s="7">
        <f t="shared" si="1"/>
        <v>1021</v>
      </c>
      <c r="AY3" s="7">
        <f t="shared" si="1"/>
        <v>1231</v>
      </c>
      <c r="AZ3" s="7">
        <f t="shared" si="1"/>
        <v>549</v>
      </c>
      <c r="BA3" s="7">
        <f t="shared" si="1"/>
        <v>0</v>
      </c>
      <c r="BB3" s="7">
        <f t="shared" si="1"/>
        <v>1385</v>
      </c>
      <c r="BC3" s="7">
        <f t="shared" si="1"/>
        <v>899</v>
      </c>
      <c r="BD3" s="7">
        <f t="shared" si="1"/>
        <v>718</v>
      </c>
      <c r="BE3" s="7">
        <f t="shared" si="1"/>
        <v>638</v>
      </c>
      <c r="BF3" s="7">
        <f t="shared" si="1"/>
        <v>2093</v>
      </c>
      <c r="BG3" s="7">
        <f t="shared" si="1"/>
        <v>780</v>
      </c>
      <c r="BH3" s="7">
        <f t="shared" si="1"/>
        <v>712</v>
      </c>
      <c r="BI3" s="7">
        <f t="shared" si="1"/>
        <v>2012</v>
      </c>
      <c r="BJ3" s="7">
        <f t="shared" si="1"/>
        <v>1394</v>
      </c>
      <c r="BK3" s="7">
        <f t="shared" si="1"/>
        <v>1925</v>
      </c>
      <c r="BL3" s="7">
        <f t="shared" si="1"/>
        <v>1142</v>
      </c>
    </row>
    <row r="4" ht="13.5" customHeight="1">
      <c r="A4" s="88">
        <v>44324.0</v>
      </c>
      <c r="B4" s="84" t="s">
        <v>71</v>
      </c>
      <c r="C4" s="38"/>
      <c r="D4" s="39" t="s">
        <v>26</v>
      </c>
      <c r="E4" s="40">
        <f t="shared" si="2"/>
        <v>1768</v>
      </c>
      <c r="F4" s="41">
        <v>0.0</v>
      </c>
      <c r="G4" s="41">
        <v>18.0</v>
      </c>
      <c r="H4" s="42">
        <f t="shared" si="3"/>
        <v>18</v>
      </c>
      <c r="I4" s="38"/>
      <c r="J4" s="43" t="s">
        <v>22</v>
      </c>
      <c r="K4" s="40">
        <f t="shared" si="4"/>
        <v>2027</v>
      </c>
      <c r="L4" s="44">
        <v>1.0</v>
      </c>
      <c r="M4" s="44">
        <v>20.0</v>
      </c>
      <c r="N4" s="42">
        <f t="shared" si="5"/>
        <v>23</v>
      </c>
      <c r="O4" s="38"/>
      <c r="P4" s="45" t="s">
        <v>72</v>
      </c>
      <c r="Q4" s="38"/>
      <c r="R4" s="45">
        <f>MIN(Rules!$E$2,(MAX(H4/N4,N4/H4)))</f>
        <v>1.277777778</v>
      </c>
      <c r="S4" s="45">
        <f>VLOOKUP(B4,Rules!A:B,2,FALSE)</f>
        <v>40</v>
      </c>
      <c r="T4" s="38"/>
      <c r="U4" s="46">
        <f>1/(10^(-(E4+(IF(P4="Y",Rules!$I$2,0))-K4)/Rules!$E$12)+1)</f>
        <v>0.3770793383</v>
      </c>
      <c r="V4" s="47">
        <f t="shared" si="6"/>
        <v>-19</v>
      </c>
      <c r="W4" s="47">
        <f t="shared" si="7"/>
        <v>19</v>
      </c>
      <c r="X4" s="47"/>
      <c r="Y4" s="47"/>
      <c r="Z4" s="48"/>
      <c r="AA4" s="7">
        <f t="shared" ref="AA4:BL4" si="8">IF($D4=AA$1,$E4+$V4,(IF($J4=AA$1,$K4+$W4,AA3)))</f>
        <v>1560</v>
      </c>
      <c r="AB4" s="7">
        <f t="shared" si="8"/>
        <v>860</v>
      </c>
      <c r="AC4" s="7">
        <f t="shared" si="8"/>
        <v>1418</v>
      </c>
      <c r="AD4" s="7">
        <f t="shared" si="8"/>
        <v>79</v>
      </c>
      <c r="AE4" s="7">
        <f t="shared" si="8"/>
        <v>1988</v>
      </c>
      <c r="AF4" s="7">
        <f t="shared" si="8"/>
        <v>1920</v>
      </c>
      <c r="AG4" s="7">
        <f t="shared" si="8"/>
        <v>1004</v>
      </c>
      <c r="AH4" s="7">
        <f t="shared" si="8"/>
        <v>952</v>
      </c>
      <c r="AI4" s="7">
        <f t="shared" si="8"/>
        <v>1290</v>
      </c>
      <c r="AJ4" s="7">
        <f t="shared" si="8"/>
        <v>1749</v>
      </c>
      <c r="AK4" s="7">
        <f t="shared" si="8"/>
        <v>155</v>
      </c>
      <c r="AL4" s="7">
        <f t="shared" si="8"/>
        <v>717</v>
      </c>
      <c r="AM4" s="7">
        <f t="shared" si="8"/>
        <v>2136</v>
      </c>
      <c r="AN4" s="7">
        <f t="shared" si="8"/>
        <v>1484</v>
      </c>
      <c r="AO4" s="7">
        <f t="shared" si="8"/>
        <v>1167</v>
      </c>
      <c r="AP4" s="7">
        <f t="shared" si="8"/>
        <v>2046</v>
      </c>
      <c r="AQ4" s="7">
        <f t="shared" si="8"/>
        <v>424</v>
      </c>
      <c r="AR4" s="7">
        <f t="shared" si="8"/>
        <v>1575</v>
      </c>
      <c r="AS4" s="7">
        <f t="shared" si="8"/>
        <v>338</v>
      </c>
      <c r="AT4" s="7">
        <f t="shared" si="8"/>
        <v>2353</v>
      </c>
      <c r="AU4" s="7">
        <f t="shared" si="8"/>
        <v>904</v>
      </c>
      <c r="AV4" s="7">
        <f t="shared" si="8"/>
        <v>479</v>
      </c>
      <c r="AW4" s="7">
        <f t="shared" si="8"/>
        <v>378</v>
      </c>
      <c r="AX4" s="7">
        <f t="shared" si="8"/>
        <v>1021</v>
      </c>
      <c r="AY4" s="7">
        <f t="shared" si="8"/>
        <v>1231</v>
      </c>
      <c r="AZ4" s="7">
        <f t="shared" si="8"/>
        <v>549</v>
      </c>
      <c r="BA4" s="7">
        <f t="shared" si="8"/>
        <v>0</v>
      </c>
      <c r="BB4" s="7">
        <f t="shared" si="8"/>
        <v>1385</v>
      </c>
      <c r="BC4" s="7">
        <f t="shared" si="8"/>
        <v>899</v>
      </c>
      <c r="BD4" s="7">
        <f t="shared" si="8"/>
        <v>718</v>
      </c>
      <c r="BE4" s="7">
        <f t="shared" si="8"/>
        <v>638</v>
      </c>
      <c r="BF4" s="7">
        <f t="shared" si="8"/>
        <v>2093</v>
      </c>
      <c r="BG4" s="7">
        <f t="shared" si="8"/>
        <v>780</v>
      </c>
      <c r="BH4" s="7">
        <f t="shared" si="8"/>
        <v>712</v>
      </c>
      <c r="BI4" s="7">
        <f t="shared" si="8"/>
        <v>2012</v>
      </c>
      <c r="BJ4" s="7">
        <f t="shared" si="8"/>
        <v>1394</v>
      </c>
      <c r="BK4" s="7">
        <f t="shared" si="8"/>
        <v>1925</v>
      </c>
      <c r="BL4" s="7">
        <f t="shared" si="8"/>
        <v>1142</v>
      </c>
    </row>
    <row r="5" ht="13.5" customHeight="1">
      <c r="A5" s="88">
        <v>44324.0</v>
      </c>
      <c r="B5" s="84" t="s">
        <v>71</v>
      </c>
      <c r="C5" s="38"/>
      <c r="D5" s="39" t="s">
        <v>20</v>
      </c>
      <c r="E5" s="40">
        <f t="shared" si="2"/>
        <v>2353</v>
      </c>
      <c r="F5" s="41">
        <v>0.0</v>
      </c>
      <c r="G5" s="41">
        <v>20.0</v>
      </c>
      <c r="H5" s="42">
        <f t="shared" si="3"/>
        <v>20</v>
      </c>
      <c r="I5" s="38"/>
      <c r="J5" s="43" t="s">
        <v>18</v>
      </c>
      <c r="K5" s="40">
        <f t="shared" si="4"/>
        <v>2093</v>
      </c>
      <c r="L5" s="44">
        <v>0.0</v>
      </c>
      <c r="M5" s="44">
        <v>20.0</v>
      </c>
      <c r="N5" s="42">
        <f t="shared" si="5"/>
        <v>20</v>
      </c>
      <c r="O5" s="38"/>
      <c r="P5" s="45" t="s">
        <v>72</v>
      </c>
      <c r="Q5" s="38"/>
      <c r="R5" s="45">
        <f>MIN(Rules!$E$2,(MAX(H5/N5,N5/H5)))</f>
        <v>1</v>
      </c>
      <c r="S5" s="45">
        <f>VLOOKUP(B5,Rules!A:B,2,FALSE)</f>
        <v>40</v>
      </c>
      <c r="T5" s="38"/>
      <c r="U5" s="46">
        <f>1/(10^(-(E5+(IF(P5="Y",Rules!$I$2,0))-K5)/Rules!$E$12)+1)</f>
        <v>0.868541</v>
      </c>
      <c r="V5" s="47">
        <f t="shared" si="6"/>
        <v>-15</v>
      </c>
      <c r="W5" s="47">
        <f t="shared" si="7"/>
        <v>15</v>
      </c>
      <c r="X5" s="47"/>
      <c r="Y5" s="47"/>
      <c r="Z5" s="48"/>
      <c r="AA5" s="7">
        <f t="shared" ref="AA5:BL5" si="9">IF($D5=AA$1,$E5+$V5,(IF($J5=AA$1,$K5+$W5,AA4)))</f>
        <v>1560</v>
      </c>
      <c r="AB5" s="7">
        <f t="shared" si="9"/>
        <v>860</v>
      </c>
      <c r="AC5" s="7">
        <f t="shared" si="9"/>
        <v>1418</v>
      </c>
      <c r="AD5" s="7">
        <f t="shared" si="9"/>
        <v>79</v>
      </c>
      <c r="AE5" s="7">
        <f t="shared" si="9"/>
        <v>1988</v>
      </c>
      <c r="AF5" s="7">
        <f t="shared" si="9"/>
        <v>1920</v>
      </c>
      <c r="AG5" s="7">
        <f t="shared" si="9"/>
        <v>1004</v>
      </c>
      <c r="AH5" s="7">
        <f t="shared" si="9"/>
        <v>952</v>
      </c>
      <c r="AI5" s="7">
        <f t="shared" si="9"/>
        <v>1290</v>
      </c>
      <c r="AJ5" s="7">
        <f t="shared" si="9"/>
        <v>1749</v>
      </c>
      <c r="AK5" s="7">
        <f t="shared" si="9"/>
        <v>155</v>
      </c>
      <c r="AL5" s="7">
        <f t="shared" si="9"/>
        <v>717</v>
      </c>
      <c r="AM5" s="7">
        <f t="shared" si="9"/>
        <v>2136</v>
      </c>
      <c r="AN5" s="7">
        <f t="shared" si="9"/>
        <v>1484</v>
      </c>
      <c r="AO5" s="7">
        <f t="shared" si="9"/>
        <v>1167</v>
      </c>
      <c r="AP5" s="7">
        <f t="shared" si="9"/>
        <v>2046</v>
      </c>
      <c r="AQ5" s="7">
        <f t="shared" si="9"/>
        <v>424</v>
      </c>
      <c r="AR5" s="7">
        <f t="shared" si="9"/>
        <v>1575</v>
      </c>
      <c r="AS5" s="7">
        <f t="shared" si="9"/>
        <v>338</v>
      </c>
      <c r="AT5" s="7">
        <f t="shared" si="9"/>
        <v>2338</v>
      </c>
      <c r="AU5" s="7">
        <f t="shared" si="9"/>
        <v>904</v>
      </c>
      <c r="AV5" s="7">
        <f t="shared" si="9"/>
        <v>479</v>
      </c>
      <c r="AW5" s="7">
        <f t="shared" si="9"/>
        <v>378</v>
      </c>
      <c r="AX5" s="7">
        <f t="shared" si="9"/>
        <v>1021</v>
      </c>
      <c r="AY5" s="7">
        <f t="shared" si="9"/>
        <v>1231</v>
      </c>
      <c r="AZ5" s="7">
        <f t="shared" si="9"/>
        <v>549</v>
      </c>
      <c r="BA5" s="7">
        <f t="shared" si="9"/>
        <v>0</v>
      </c>
      <c r="BB5" s="7">
        <f t="shared" si="9"/>
        <v>1385</v>
      </c>
      <c r="BC5" s="7">
        <f t="shared" si="9"/>
        <v>899</v>
      </c>
      <c r="BD5" s="7">
        <f t="shared" si="9"/>
        <v>718</v>
      </c>
      <c r="BE5" s="7">
        <f t="shared" si="9"/>
        <v>638</v>
      </c>
      <c r="BF5" s="7">
        <f t="shared" si="9"/>
        <v>2108</v>
      </c>
      <c r="BG5" s="7">
        <f t="shared" si="9"/>
        <v>780</v>
      </c>
      <c r="BH5" s="7">
        <f t="shared" si="9"/>
        <v>712</v>
      </c>
      <c r="BI5" s="7">
        <f t="shared" si="9"/>
        <v>2012</v>
      </c>
      <c r="BJ5" s="7">
        <f t="shared" si="9"/>
        <v>1394</v>
      </c>
      <c r="BK5" s="7">
        <f t="shared" si="9"/>
        <v>1925</v>
      </c>
      <c r="BL5" s="7">
        <f t="shared" si="9"/>
        <v>1142</v>
      </c>
    </row>
    <row r="6" ht="13.5" customHeight="1">
      <c r="A6" s="88">
        <v>44325.0</v>
      </c>
      <c r="B6" s="84" t="s">
        <v>71</v>
      </c>
      <c r="C6" s="38"/>
      <c r="D6" s="39" t="s">
        <v>19</v>
      </c>
      <c r="E6" s="40">
        <f t="shared" si="2"/>
        <v>1920</v>
      </c>
      <c r="F6" s="41">
        <v>5.0</v>
      </c>
      <c r="G6" s="41">
        <v>22.0</v>
      </c>
      <c r="H6" s="42">
        <f t="shared" si="3"/>
        <v>37</v>
      </c>
      <c r="I6" s="38"/>
      <c r="J6" s="43" t="s">
        <v>25</v>
      </c>
      <c r="K6" s="40">
        <f t="shared" si="4"/>
        <v>2012</v>
      </c>
      <c r="L6" s="44">
        <v>1.0</v>
      </c>
      <c r="M6" s="44">
        <v>27.0</v>
      </c>
      <c r="N6" s="42">
        <f t="shared" si="5"/>
        <v>30</v>
      </c>
      <c r="O6" s="38"/>
      <c r="P6" s="45" t="s">
        <v>72</v>
      </c>
      <c r="Q6" s="38"/>
      <c r="R6" s="45">
        <f>MIN(Rules!$E$2,(MAX(H6/N6,N6/H6)))</f>
        <v>1.233333333</v>
      </c>
      <c r="S6" s="45">
        <f>VLOOKUP(B6,Rules!A:B,2,FALSE)</f>
        <v>40</v>
      </c>
      <c r="T6" s="38"/>
      <c r="U6" s="46">
        <f>1/(10^(-(E6+(IF(P6="Y",Rules!$I$2,0))-K6)/Rules!$E$12)+1)</f>
        <v>0.5663807894</v>
      </c>
      <c r="V6" s="47">
        <f t="shared" si="6"/>
        <v>21</v>
      </c>
      <c r="W6" s="47">
        <f t="shared" si="7"/>
        <v>-21</v>
      </c>
      <c r="X6" s="47"/>
      <c r="Y6" s="47"/>
      <c r="Z6" s="48"/>
      <c r="AA6" s="7">
        <f t="shared" ref="AA6:BL6" si="10">IF($D6=AA$1,$E6+$V6,(IF($J6=AA$1,$K6+$W6,AA5)))</f>
        <v>1560</v>
      </c>
      <c r="AB6" s="7">
        <f t="shared" si="10"/>
        <v>860</v>
      </c>
      <c r="AC6" s="7">
        <f t="shared" si="10"/>
        <v>1418</v>
      </c>
      <c r="AD6" s="7">
        <f t="shared" si="10"/>
        <v>79</v>
      </c>
      <c r="AE6" s="7">
        <f t="shared" si="10"/>
        <v>1988</v>
      </c>
      <c r="AF6" s="7">
        <f t="shared" si="10"/>
        <v>1941</v>
      </c>
      <c r="AG6" s="7">
        <f t="shared" si="10"/>
        <v>1004</v>
      </c>
      <c r="AH6" s="7">
        <f t="shared" si="10"/>
        <v>952</v>
      </c>
      <c r="AI6" s="7">
        <f t="shared" si="10"/>
        <v>1290</v>
      </c>
      <c r="AJ6" s="7">
        <f t="shared" si="10"/>
        <v>1749</v>
      </c>
      <c r="AK6" s="7">
        <f t="shared" si="10"/>
        <v>155</v>
      </c>
      <c r="AL6" s="7">
        <f t="shared" si="10"/>
        <v>717</v>
      </c>
      <c r="AM6" s="7">
        <f t="shared" si="10"/>
        <v>2136</v>
      </c>
      <c r="AN6" s="7">
        <f t="shared" si="10"/>
        <v>1484</v>
      </c>
      <c r="AO6" s="7">
        <f t="shared" si="10"/>
        <v>1167</v>
      </c>
      <c r="AP6" s="7">
        <f t="shared" si="10"/>
        <v>2046</v>
      </c>
      <c r="AQ6" s="7">
        <f t="shared" si="10"/>
        <v>424</v>
      </c>
      <c r="AR6" s="7">
        <f t="shared" si="10"/>
        <v>1575</v>
      </c>
      <c r="AS6" s="7">
        <f t="shared" si="10"/>
        <v>338</v>
      </c>
      <c r="AT6" s="7">
        <f t="shared" si="10"/>
        <v>2338</v>
      </c>
      <c r="AU6" s="7">
        <f t="shared" si="10"/>
        <v>904</v>
      </c>
      <c r="AV6" s="7">
        <f t="shared" si="10"/>
        <v>479</v>
      </c>
      <c r="AW6" s="7">
        <f t="shared" si="10"/>
        <v>378</v>
      </c>
      <c r="AX6" s="7">
        <f t="shared" si="10"/>
        <v>1021</v>
      </c>
      <c r="AY6" s="7">
        <f t="shared" si="10"/>
        <v>1231</v>
      </c>
      <c r="AZ6" s="7">
        <f t="shared" si="10"/>
        <v>549</v>
      </c>
      <c r="BA6" s="7">
        <f t="shared" si="10"/>
        <v>0</v>
      </c>
      <c r="BB6" s="7">
        <f t="shared" si="10"/>
        <v>1385</v>
      </c>
      <c r="BC6" s="7">
        <f t="shared" si="10"/>
        <v>899</v>
      </c>
      <c r="BD6" s="7">
        <f t="shared" si="10"/>
        <v>718</v>
      </c>
      <c r="BE6" s="7">
        <f t="shared" si="10"/>
        <v>638</v>
      </c>
      <c r="BF6" s="7">
        <f t="shared" si="10"/>
        <v>2108</v>
      </c>
      <c r="BG6" s="7">
        <f t="shared" si="10"/>
        <v>780</v>
      </c>
      <c r="BH6" s="7">
        <f t="shared" si="10"/>
        <v>712</v>
      </c>
      <c r="BI6" s="7">
        <f t="shared" si="10"/>
        <v>1991</v>
      </c>
      <c r="BJ6" s="7">
        <f t="shared" si="10"/>
        <v>1394</v>
      </c>
      <c r="BK6" s="7">
        <f t="shared" si="10"/>
        <v>1925</v>
      </c>
      <c r="BL6" s="7">
        <f t="shared" si="10"/>
        <v>1142</v>
      </c>
    </row>
    <row r="7" ht="13.5" customHeight="1">
      <c r="A7" s="88">
        <v>44325.0</v>
      </c>
      <c r="B7" s="84" t="s">
        <v>71</v>
      </c>
      <c r="C7" s="38"/>
      <c r="D7" s="39" t="s">
        <v>30</v>
      </c>
      <c r="E7" s="40">
        <f t="shared" si="2"/>
        <v>1560</v>
      </c>
      <c r="F7" s="41">
        <v>1.0</v>
      </c>
      <c r="G7" s="41">
        <v>21.0</v>
      </c>
      <c r="H7" s="42">
        <f t="shared" si="3"/>
        <v>24</v>
      </c>
      <c r="I7" s="38"/>
      <c r="J7" s="43" t="s">
        <v>21</v>
      </c>
      <c r="K7" s="40">
        <f t="shared" si="4"/>
        <v>1988</v>
      </c>
      <c r="L7" s="44">
        <v>0.0</v>
      </c>
      <c r="M7" s="44">
        <v>22.0</v>
      </c>
      <c r="N7" s="42">
        <f t="shared" si="5"/>
        <v>22</v>
      </c>
      <c r="O7" s="38"/>
      <c r="P7" s="45" t="s">
        <v>72</v>
      </c>
      <c r="Q7" s="38"/>
      <c r="R7" s="45">
        <f>MIN(Rules!$E$2,(MAX(H7/N7,N7/H7)))</f>
        <v>1.090909091</v>
      </c>
      <c r="S7" s="45">
        <f>VLOOKUP(B7,Rules!A:B,2,FALSE)</f>
        <v>40</v>
      </c>
      <c r="T7" s="38"/>
      <c r="U7" s="46">
        <f>1/(10^(-(E7+(IF(P7="Y",Rules!$I$2,0))-K7)/Rules!$E$12)+1)</f>
        <v>0.2175098306</v>
      </c>
      <c r="V7" s="47">
        <f t="shared" si="6"/>
        <v>34</v>
      </c>
      <c r="W7" s="47">
        <f t="shared" si="7"/>
        <v>-34</v>
      </c>
      <c r="X7" s="47"/>
      <c r="Y7" s="47"/>
      <c r="Z7" s="48"/>
      <c r="AA7" s="7">
        <f t="shared" ref="AA7:BL7" si="11">IF($D7=AA$1,$E7+$V7,(IF($J7=AA$1,$K7+$W7,AA6)))</f>
        <v>1594</v>
      </c>
      <c r="AB7" s="7">
        <f t="shared" si="11"/>
        <v>860</v>
      </c>
      <c r="AC7" s="7">
        <f t="shared" si="11"/>
        <v>1418</v>
      </c>
      <c r="AD7" s="7">
        <f t="shared" si="11"/>
        <v>79</v>
      </c>
      <c r="AE7" s="7">
        <f t="shared" si="11"/>
        <v>1954</v>
      </c>
      <c r="AF7" s="7">
        <f t="shared" si="11"/>
        <v>1941</v>
      </c>
      <c r="AG7" s="7">
        <f t="shared" si="11"/>
        <v>1004</v>
      </c>
      <c r="AH7" s="7">
        <f t="shared" si="11"/>
        <v>952</v>
      </c>
      <c r="AI7" s="7">
        <f t="shared" si="11"/>
        <v>1290</v>
      </c>
      <c r="AJ7" s="7">
        <f t="shared" si="11"/>
        <v>1749</v>
      </c>
      <c r="AK7" s="7">
        <f t="shared" si="11"/>
        <v>155</v>
      </c>
      <c r="AL7" s="7">
        <f t="shared" si="11"/>
        <v>717</v>
      </c>
      <c r="AM7" s="7">
        <f t="shared" si="11"/>
        <v>2136</v>
      </c>
      <c r="AN7" s="7">
        <f t="shared" si="11"/>
        <v>1484</v>
      </c>
      <c r="AO7" s="7">
        <f t="shared" si="11"/>
        <v>1167</v>
      </c>
      <c r="AP7" s="7">
        <f t="shared" si="11"/>
        <v>2046</v>
      </c>
      <c r="AQ7" s="7">
        <f t="shared" si="11"/>
        <v>424</v>
      </c>
      <c r="AR7" s="7">
        <f t="shared" si="11"/>
        <v>1575</v>
      </c>
      <c r="AS7" s="7">
        <f t="shared" si="11"/>
        <v>338</v>
      </c>
      <c r="AT7" s="7">
        <f t="shared" si="11"/>
        <v>2338</v>
      </c>
      <c r="AU7" s="7">
        <f t="shared" si="11"/>
        <v>904</v>
      </c>
      <c r="AV7" s="7">
        <f t="shared" si="11"/>
        <v>479</v>
      </c>
      <c r="AW7" s="7">
        <f t="shared" si="11"/>
        <v>378</v>
      </c>
      <c r="AX7" s="7">
        <f t="shared" si="11"/>
        <v>1021</v>
      </c>
      <c r="AY7" s="7">
        <f t="shared" si="11"/>
        <v>1231</v>
      </c>
      <c r="AZ7" s="7">
        <f t="shared" si="11"/>
        <v>549</v>
      </c>
      <c r="BA7" s="7">
        <f t="shared" si="11"/>
        <v>0</v>
      </c>
      <c r="BB7" s="7">
        <f t="shared" si="11"/>
        <v>1385</v>
      </c>
      <c r="BC7" s="7">
        <f t="shared" si="11"/>
        <v>899</v>
      </c>
      <c r="BD7" s="7">
        <f t="shared" si="11"/>
        <v>718</v>
      </c>
      <c r="BE7" s="7">
        <f t="shared" si="11"/>
        <v>638</v>
      </c>
      <c r="BF7" s="7">
        <f t="shared" si="11"/>
        <v>2108</v>
      </c>
      <c r="BG7" s="7">
        <f t="shared" si="11"/>
        <v>780</v>
      </c>
      <c r="BH7" s="7">
        <f t="shared" si="11"/>
        <v>712</v>
      </c>
      <c r="BI7" s="7">
        <f t="shared" si="11"/>
        <v>1991</v>
      </c>
      <c r="BJ7" s="7">
        <f t="shared" si="11"/>
        <v>1394</v>
      </c>
      <c r="BK7" s="7">
        <f t="shared" si="11"/>
        <v>1925</v>
      </c>
      <c r="BL7" s="7">
        <f t="shared" si="11"/>
        <v>1142</v>
      </c>
    </row>
    <row r="8" ht="13.5" customHeight="1">
      <c r="A8" s="88">
        <v>44325.0</v>
      </c>
      <c r="B8" s="84" t="s">
        <v>71</v>
      </c>
      <c r="C8" s="38"/>
      <c r="D8" s="39" t="s">
        <v>24</v>
      </c>
      <c r="E8" s="40">
        <f t="shared" si="2"/>
        <v>1925</v>
      </c>
      <c r="F8" s="41">
        <v>4.0</v>
      </c>
      <c r="G8" s="41">
        <v>17.0</v>
      </c>
      <c r="H8" s="42">
        <f t="shared" si="3"/>
        <v>29</v>
      </c>
      <c r="I8" s="38"/>
      <c r="J8" s="43" t="s">
        <v>31</v>
      </c>
      <c r="K8" s="40">
        <f t="shared" si="4"/>
        <v>1575</v>
      </c>
      <c r="L8" s="44">
        <v>0.0</v>
      </c>
      <c r="M8" s="44">
        <v>10.0</v>
      </c>
      <c r="N8" s="42">
        <f t="shared" si="5"/>
        <v>10</v>
      </c>
      <c r="O8" s="38"/>
      <c r="P8" s="45" t="s">
        <v>72</v>
      </c>
      <c r="Q8" s="38"/>
      <c r="R8" s="45">
        <f>MIN(Rules!$E$2,(MAX(H8/N8,N8/H8)))</f>
        <v>2</v>
      </c>
      <c r="S8" s="45">
        <f>VLOOKUP(B8,Rules!A:B,2,FALSE)</f>
        <v>40</v>
      </c>
      <c r="T8" s="38"/>
      <c r="U8" s="46">
        <f>1/(10^(-(E8+(IF(P8="Y",Rules!$I$2,0))-K8)/Rules!$E$12)+1)</f>
        <v>0.9090909091</v>
      </c>
      <c r="V8" s="47">
        <f t="shared" si="6"/>
        <v>7</v>
      </c>
      <c r="W8" s="47">
        <f t="shared" si="7"/>
        <v>-7</v>
      </c>
      <c r="X8" s="47"/>
      <c r="Y8" s="47"/>
      <c r="Z8" s="48"/>
      <c r="AA8" s="7">
        <f t="shared" ref="AA8:BL8" si="12">IF($D8=AA$1,$E8+$V8,(IF($J8=AA$1,$K8+$W8,AA7)))</f>
        <v>1594</v>
      </c>
      <c r="AB8" s="7">
        <f t="shared" si="12"/>
        <v>860</v>
      </c>
      <c r="AC8" s="7">
        <f t="shared" si="12"/>
        <v>1418</v>
      </c>
      <c r="AD8" s="7">
        <f t="shared" si="12"/>
        <v>79</v>
      </c>
      <c r="AE8" s="7">
        <f t="shared" si="12"/>
        <v>1954</v>
      </c>
      <c r="AF8" s="7">
        <f t="shared" si="12"/>
        <v>1941</v>
      </c>
      <c r="AG8" s="7">
        <f t="shared" si="12"/>
        <v>1004</v>
      </c>
      <c r="AH8" s="7">
        <f t="shared" si="12"/>
        <v>952</v>
      </c>
      <c r="AI8" s="7">
        <f t="shared" si="12"/>
        <v>1290</v>
      </c>
      <c r="AJ8" s="7">
        <f t="shared" si="12"/>
        <v>1749</v>
      </c>
      <c r="AK8" s="7">
        <f t="shared" si="12"/>
        <v>155</v>
      </c>
      <c r="AL8" s="7">
        <f t="shared" si="12"/>
        <v>717</v>
      </c>
      <c r="AM8" s="7">
        <f t="shared" si="12"/>
        <v>2136</v>
      </c>
      <c r="AN8" s="7">
        <f t="shared" si="12"/>
        <v>1484</v>
      </c>
      <c r="AO8" s="7">
        <f t="shared" si="12"/>
        <v>1167</v>
      </c>
      <c r="AP8" s="7">
        <f t="shared" si="12"/>
        <v>2046</v>
      </c>
      <c r="AQ8" s="7">
        <f t="shared" si="12"/>
        <v>424</v>
      </c>
      <c r="AR8" s="7">
        <f t="shared" si="12"/>
        <v>1568</v>
      </c>
      <c r="AS8" s="7">
        <f t="shared" si="12"/>
        <v>338</v>
      </c>
      <c r="AT8" s="7">
        <f t="shared" si="12"/>
        <v>2338</v>
      </c>
      <c r="AU8" s="7">
        <f t="shared" si="12"/>
        <v>904</v>
      </c>
      <c r="AV8" s="7">
        <f t="shared" si="12"/>
        <v>479</v>
      </c>
      <c r="AW8" s="7">
        <f t="shared" si="12"/>
        <v>378</v>
      </c>
      <c r="AX8" s="7">
        <f t="shared" si="12"/>
        <v>1021</v>
      </c>
      <c r="AY8" s="7">
        <f t="shared" si="12"/>
        <v>1231</v>
      </c>
      <c r="AZ8" s="7">
        <f t="shared" si="12"/>
        <v>549</v>
      </c>
      <c r="BA8" s="7">
        <f t="shared" si="12"/>
        <v>0</v>
      </c>
      <c r="BB8" s="7">
        <f t="shared" si="12"/>
        <v>1385</v>
      </c>
      <c r="BC8" s="7">
        <f t="shared" si="12"/>
        <v>899</v>
      </c>
      <c r="BD8" s="7">
        <f t="shared" si="12"/>
        <v>718</v>
      </c>
      <c r="BE8" s="7">
        <f t="shared" si="12"/>
        <v>638</v>
      </c>
      <c r="BF8" s="7">
        <f t="shared" si="12"/>
        <v>2108</v>
      </c>
      <c r="BG8" s="7">
        <f t="shared" si="12"/>
        <v>780</v>
      </c>
      <c r="BH8" s="7">
        <f t="shared" si="12"/>
        <v>712</v>
      </c>
      <c r="BI8" s="7">
        <f t="shared" si="12"/>
        <v>1991</v>
      </c>
      <c r="BJ8" s="7">
        <f t="shared" si="12"/>
        <v>1394</v>
      </c>
      <c r="BK8" s="7">
        <f t="shared" si="12"/>
        <v>1932</v>
      </c>
      <c r="BL8" s="7">
        <f t="shared" si="12"/>
        <v>1142</v>
      </c>
    </row>
    <row r="9" ht="13.5" customHeight="1">
      <c r="A9" s="88">
        <v>44325.0</v>
      </c>
      <c r="B9" s="84" t="s">
        <v>71</v>
      </c>
      <c r="C9" s="38"/>
      <c r="D9" s="39" t="s">
        <v>34</v>
      </c>
      <c r="E9" s="40">
        <f t="shared" si="2"/>
        <v>1484</v>
      </c>
      <c r="F9" s="41">
        <v>4.0</v>
      </c>
      <c r="G9" s="41">
        <v>18.0</v>
      </c>
      <c r="H9" s="42">
        <f t="shared" si="3"/>
        <v>30</v>
      </c>
      <c r="I9" s="38"/>
      <c r="J9" s="43" t="s">
        <v>33</v>
      </c>
      <c r="K9" s="40">
        <f t="shared" si="4"/>
        <v>1290</v>
      </c>
      <c r="L9" s="44">
        <v>0.0</v>
      </c>
      <c r="M9" s="44">
        <v>19.0</v>
      </c>
      <c r="N9" s="42">
        <f t="shared" si="5"/>
        <v>19</v>
      </c>
      <c r="O9" s="38"/>
      <c r="P9" s="45" t="s">
        <v>72</v>
      </c>
      <c r="Q9" s="38"/>
      <c r="R9" s="45">
        <f>MIN(Rules!$E$2,(MAX(H9/N9,N9/H9)))</f>
        <v>1.578947368</v>
      </c>
      <c r="S9" s="45">
        <f>VLOOKUP(B9,Rules!A:B,2,FALSE)</f>
        <v>40</v>
      </c>
      <c r="T9" s="38"/>
      <c r="U9" s="46">
        <f>1/(10^(-(E9+(IF(P9="Y",Rules!$I$2,0))-K9)/Rules!$E$12)+1)</f>
        <v>0.8297954879</v>
      </c>
      <c r="V9" s="47">
        <f t="shared" si="6"/>
        <v>11</v>
      </c>
      <c r="W9" s="47">
        <f t="shared" si="7"/>
        <v>-11</v>
      </c>
      <c r="X9" s="47"/>
      <c r="Y9" s="47"/>
      <c r="Z9" s="48"/>
      <c r="AA9" s="7">
        <f t="shared" ref="AA9:BL9" si="13">IF($D9=AA$1,$E9+$V9,(IF($J9=AA$1,$K9+$W9,AA8)))</f>
        <v>1594</v>
      </c>
      <c r="AB9" s="7">
        <f t="shared" si="13"/>
        <v>860</v>
      </c>
      <c r="AC9" s="7">
        <f t="shared" si="13"/>
        <v>1418</v>
      </c>
      <c r="AD9" s="7">
        <f t="shared" si="13"/>
        <v>79</v>
      </c>
      <c r="AE9" s="7">
        <f t="shared" si="13"/>
        <v>1954</v>
      </c>
      <c r="AF9" s="7">
        <f t="shared" si="13"/>
        <v>1941</v>
      </c>
      <c r="AG9" s="7">
        <f t="shared" si="13"/>
        <v>1004</v>
      </c>
      <c r="AH9" s="7">
        <f t="shared" si="13"/>
        <v>952</v>
      </c>
      <c r="AI9" s="7">
        <f t="shared" si="13"/>
        <v>1279</v>
      </c>
      <c r="AJ9" s="7">
        <f t="shared" si="13"/>
        <v>1749</v>
      </c>
      <c r="AK9" s="7">
        <f t="shared" si="13"/>
        <v>155</v>
      </c>
      <c r="AL9" s="7">
        <f t="shared" si="13"/>
        <v>717</v>
      </c>
      <c r="AM9" s="7">
        <f t="shared" si="13"/>
        <v>2136</v>
      </c>
      <c r="AN9" s="7">
        <f t="shared" si="13"/>
        <v>1495</v>
      </c>
      <c r="AO9" s="7">
        <f t="shared" si="13"/>
        <v>1167</v>
      </c>
      <c r="AP9" s="7">
        <f t="shared" si="13"/>
        <v>2046</v>
      </c>
      <c r="AQ9" s="7">
        <f t="shared" si="13"/>
        <v>424</v>
      </c>
      <c r="AR9" s="7">
        <f t="shared" si="13"/>
        <v>1568</v>
      </c>
      <c r="AS9" s="7">
        <f t="shared" si="13"/>
        <v>338</v>
      </c>
      <c r="AT9" s="7">
        <f t="shared" si="13"/>
        <v>2338</v>
      </c>
      <c r="AU9" s="7">
        <f t="shared" si="13"/>
        <v>904</v>
      </c>
      <c r="AV9" s="7">
        <f t="shared" si="13"/>
        <v>479</v>
      </c>
      <c r="AW9" s="7">
        <f t="shared" si="13"/>
        <v>378</v>
      </c>
      <c r="AX9" s="7">
        <f t="shared" si="13"/>
        <v>1021</v>
      </c>
      <c r="AY9" s="7">
        <f t="shared" si="13"/>
        <v>1231</v>
      </c>
      <c r="AZ9" s="7">
        <f t="shared" si="13"/>
        <v>549</v>
      </c>
      <c r="BA9" s="7">
        <f t="shared" si="13"/>
        <v>0</v>
      </c>
      <c r="BB9" s="7">
        <f t="shared" si="13"/>
        <v>1385</v>
      </c>
      <c r="BC9" s="7">
        <f t="shared" si="13"/>
        <v>899</v>
      </c>
      <c r="BD9" s="7">
        <f t="shared" si="13"/>
        <v>718</v>
      </c>
      <c r="BE9" s="7">
        <f t="shared" si="13"/>
        <v>638</v>
      </c>
      <c r="BF9" s="7">
        <f t="shared" si="13"/>
        <v>2108</v>
      </c>
      <c r="BG9" s="7">
        <f t="shared" si="13"/>
        <v>780</v>
      </c>
      <c r="BH9" s="7">
        <f t="shared" si="13"/>
        <v>712</v>
      </c>
      <c r="BI9" s="7">
        <f t="shared" si="13"/>
        <v>1991</v>
      </c>
      <c r="BJ9" s="7">
        <f t="shared" si="13"/>
        <v>1394</v>
      </c>
      <c r="BK9" s="7">
        <f t="shared" si="13"/>
        <v>1932</v>
      </c>
      <c r="BL9" s="7">
        <f t="shared" si="13"/>
        <v>1142</v>
      </c>
    </row>
    <row r="10" ht="13.5" customHeight="1">
      <c r="A10" s="88">
        <v>44325.0</v>
      </c>
      <c r="B10" s="84" t="s">
        <v>71</v>
      </c>
      <c r="C10" s="38"/>
      <c r="D10" s="39" t="s">
        <v>38</v>
      </c>
      <c r="E10" s="40">
        <f t="shared" si="2"/>
        <v>1231</v>
      </c>
      <c r="F10" s="41">
        <v>3.0</v>
      </c>
      <c r="G10" s="41">
        <v>9.0</v>
      </c>
      <c r="H10" s="42">
        <f t="shared" si="3"/>
        <v>18</v>
      </c>
      <c r="I10" s="38"/>
      <c r="J10" s="43" t="s">
        <v>27</v>
      </c>
      <c r="K10" s="40">
        <f t="shared" si="4"/>
        <v>1385</v>
      </c>
      <c r="L10" s="44">
        <v>3.0</v>
      </c>
      <c r="M10" s="44">
        <v>25.0</v>
      </c>
      <c r="N10" s="42">
        <f t="shared" si="5"/>
        <v>34</v>
      </c>
      <c r="O10" s="38"/>
      <c r="P10" s="45" t="s">
        <v>72</v>
      </c>
      <c r="Q10" s="38"/>
      <c r="R10" s="45">
        <f>MIN(Rules!$E$2,(MAX(H10/N10,N10/H10)))</f>
        <v>1.888888889</v>
      </c>
      <c r="S10" s="45">
        <f>VLOOKUP(B10,Rules!A:B,2,FALSE)</f>
        <v>40</v>
      </c>
      <c r="T10" s="38"/>
      <c r="U10" s="46">
        <f>1/(10^(-(E10+(IF(P10="Y",Rules!$I$2,0))-K10)/Rules!$E$12)+1)</f>
        <v>0.49539496</v>
      </c>
      <c r="V10" s="47">
        <f t="shared" si="6"/>
        <v>-37</v>
      </c>
      <c r="W10" s="47">
        <f t="shared" si="7"/>
        <v>37</v>
      </c>
      <c r="X10" s="47"/>
      <c r="Y10" s="47"/>
      <c r="Z10" s="48"/>
      <c r="AA10" s="7">
        <f t="shared" ref="AA10:BL10" si="14">IF($D10=AA$1,$E10+$V10,(IF($J10=AA$1,$K10+$W10,AA9)))</f>
        <v>1594</v>
      </c>
      <c r="AB10" s="7">
        <f t="shared" si="14"/>
        <v>860</v>
      </c>
      <c r="AC10" s="7">
        <f t="shared" si="14"/>
        <v>1418</v>
      </c>
      <c r="AD10" s="7">
        <f t="shared" si="14"/>
        <v>79</v>
      </c>
      <c r="AE10" s="7">
        <f t="shared" si="14"/>
        <v>1954</v>
      </c>
      <c r="AF10" s="7">
        <f t="shared" si="14"/>
        <v>1941</v>
      </c>
      <c r="AG10" s="7">
        <f t="shared" si="14"/>
        <v>1004</v>
      </c>
      <c r="AH10" s="7">
        <f t="shared" si="14"/>
        <v>952</v>
      </c>
      <c r="AI10" s="7">
        <f t="shared" si="14"/>
        <v>1279</v>
      </c>
      <c r="AJ10" s="7">
        <f t="shared" si="14"/>
        <v>1749</v>
      </c>
      <c r="AK10" s="7">
        <f t="shared" si="14"/>
        <v>155</v>
      </c>
      <c r="AL10" s="7">
        <f t="shared" si="14"/>
        <v>717</v>
      </c>
      <c r="AM10" s="7">
        <f t="shared" si="14"/>
        <v>2136</v>
      </c>
      <c r="AN10" s="7">
        <f t="shared" si="14"/>
        <v>1495</v>
      </c>
      <c r="AO10" s="7">
        <f t="shared" si="14"/>
        <v>1167</v>
      </c>
      <c r="AP10" s="7">
        <f t="shared" si="14"/>
        <v>2046</v>
      </c>
      <c r="AQ10" s="7">
        <f t="shared" si="14"/>
        <v>424</v>
      </c>
      <c r="AR10" s="7">
        <f t="shared" si="14"/>
        <v>1568</v>
      </c>
      <c r="AS10" s="7">
        <f t="shared" si="14"/>
        <v>338</v>
      </c>
      <c r="AT10" s="7">
        <f t="shared" si="14"/>
        <v>2338</v>
      </c>
      <c r="AU10" s="7">
        <f t="shared" si="14"/>
        <v>904</v>
      </c>
      <c r="AV10" s="7">
        <f t="shared" si="14"/>
        <v>479</v>
      </c>
      <c r="AW10" s="7">
        <f t="shared" si="14"/>
        <v>378</v>
      </c>
      <c r="AX10" s="7">
        <f t="shared" si="14"/>
        <v>1021</v>
      </c>
      <c r="AY10" s="7">
        <f t="shared" si="14"/>
        <v>1194</v>
      </c>
      <c r="AZ10" s="7">
        <f t="shared" si="14"/>
        <v>549</v>
      </c>
      <c r="BA10" s="7">
        <f t="shared" si="14"/>
        <v>0</v>
      </c>
      <c r="BB10" s="7">
        <f t="shared" si="14"/>
        <v>1422</v>
      </c>
      <c r="BC10" s="7">
        <f t="shared" si="14"/>
        <v>899</v>
      </c>
      <c r="BD10" s="7">
        <f t="shared" si="14"/>
        <v>718</v>
      </c>
      <c r="BE10" s="7">
        <f t="shared" si="14"/>
        <v>638</v>
      </c>
      <c r="BF10" s="7">
        <f t="shared" si="14"/>
        <v>2108</v>
      </c>
      <c r="BG10" s="7">
        <f t="shared" si="14"/>
        <v>780</v>
      </c>
      <c r="BH10" s="7">
        <f t="shared" si="14"/>
        <v>712</v>
      </c>
      <c r="BI10" s="7">
        <f t="shared" si="14"/>
        <v>1991</v>
      </c>
      <c r="BJ10" s="7">
        <f t="shared" si="14"/>
        <v>1394</v>
      </c>
      <c r="BK10" s="7">
        <f t="shared" si="14"/>
        <v>1932</v>
      </c>
      <c r="BL10" s="7">
        <f t="shared" si="14"/>
        <v>1142</v>
      </c>
    </row>
    <row r="11" ht="13.5" customHeight="1">
      <c r="A11" s="88">
        <v>44325.0</v>
      </c>
      <c r="B11" s="84" t="s">
        <v>71</v>
      </c>
      <c r="C11" s="38"/>
      <c r="D11" s="39" t="s">
        <v>28</v>
      </c>
      <c r="E11" s="40">
        <f t="shared" si="2"/>
        <v>1418</v>
      </c>
      <c r="F11" s="41">
        <v>3.0</v>
      </c>
      <c r="G11" s="41">
        <v>19.0</v>
      </c>
      <c r="H11" s="42">
        <f t="shared" si="3"/>
        <v>28</v>
      </c>
      <c r="I11" s="38"/>
      <c r="J11" s="43" t="s">
        <v>40</v>
      </c>
      <c r="K11" s="40">
        <f t="shared" si="4"/>
        <v>1142</v>
      </c>
      <c r="L11" s="44">
        <v>0.0</v>
      </c>
      <c r="M11" s="44">
        <v>17.0</v>
      </c>
      <c r="N11" s="42">
        <f t="shared" si="5"/>
        <v>17</v>
      </c>
      <c r="O11" s="38"/>
      <c r="P11" s="45" t="s">
        <v>72</v>
      </c>
      <c r="Q11" s="38"/>
      <c r="R11" s="45">
        <f>MIN(Rules!$E$2,(MAX(H11/N11,N11/H11)))</f>
        <v>1.647058824</v>
      </c>
      <c r="S11" s="45">
        <f>VLOOKUP(B11,Rules!A:B,2,FALSE)</f>
        <v>40</v>
      </c>
      <c r="T11" s="38"/>
      <c r="U11" s="46">
        <f>1/(10^(-(E11+(IF(P11="Y",Rules!$I$2,0))-K11)/Rules!$E$12)+1)</f>
        <v>0.8767278918</v>
      </c>
      <c r="V11" s="47">
        <f t="shared" si="6"/>
        <v>8</v>
      </c>
      <c r="W11" s="47">
        <f t="shared" si="7"/>
        <v>-8</v>
      </c>
      <c r="X11" s="47"/>
      <c r="Y11" s="47"/>
      <c r="Z11" s="48"/>
      <c r="AA11" s="7">
        <f t="shared" ref="AA11:BL11" si="15">IF($D11=AA$1,$E11+$V11,(IF($J11=AA$1,$K11+$W11,AA10)))</f>
        <v>1594</v>
      </c>
      <c r="AB11" s="7">
        <f t="shared" si="15"/>
        <v>860</v>
      </c>
      <c r="AC11" s="7">
        <f t="shared" si="15"/>
        <v>1426</v>
      </c>
      <c r="AD11" s="7">
        <f t="shared" si="15"/>
        <v>79</v>
      </c>
      <c r="AE11" s="7">
        <f t="shared" si="15"/>
        <v>1954</v>
      </c>
      <c r="AF11" s="7">
        <f t="shared" si="15"/>
        <v>1941</v>
      </c>
      <c r="AG11" s="7">
        <f t="shared" si="15"/>
        <v>1004</v>
      </c>
      <c r="AH11" s="7">
        <f t="shared" si="15"/>
        <v>952</v>
      </c>
      <c r="AI11" s="7">
        <f t="shared" si="15"/>
        <v>1279</v>
      </c>
      <c r="AJ11" s="7">
        <f t="shared" si="15"/>
        <v>1749</v>
      </c>
      <c r="AK11" s="7">
        <f t="shared" si="15"/>
        <v>155</v>
      </c>
      <c r="AL11" s="7">
        <f t="shared" si="15"/>
        <v>717</v>
      </c>
      <c r="AM11" s="7">
        <f t="shared" si="15"/>
        <v>2136</v>
      </c>
      <c r="AN11" s="7">
        <f t="shared" si="15"/>
        <v>1495</v>
      </c>
      <c r="AO11" s="7">
        <f t="shared" si="15"/>
        <v>1167</v>
      </c>
      <c r="AP11" s="7">
        <f t="shared" si="15"/>
        <v>2046</v>
      </c>
      <c r="AQ11" s="7">
        <f t="shared" si="15"/>
        <v>424</v>
      </c>
      <c r="AR11" s="7">
        <f t="shared" si="15"/>
        <v>1568</v>
      </c>
      <c r="AS11" s="7">
        <f t="shared" si="15"/>
        <v>338</v>
      </c>
      <c r="AT11" s="7">
        <f t="shared" si="15"/>
        <v>2338</v>
      </c>
      <c r="AU11" s="7">
        <f t="shared" si="15"/>
        <v>904</v>
      </c>
      <c r="AV11" s="7">
        <f t="shared" si="15"/>
        <v>479</v>
      </c>
      <c r="AW11" s="7">
        <f t="shared" si="15"/>
        <v>378</v>
      </c>
      <c r="AX11" s="7">
        <f t="shared" si="15"/>
        <v>1021</v>
      </c>
      <c r="AY11" s="7">
        <f t="shared" si="15"/>
        <v>1194</v>
      </c>
      <c r="AZ11" s="7">
        <f t="shared" si="15"/>
        <v>549</v>
      </c>
      <c r="BA11" s="7">
        <f t="shared" si="15"/>
        <v>0</v>
      </c>
      <c r="BB11" s="7">
        <f t="shared" si="15"/>
        <v>1422</v>
      </c>
      <c r="BC11" s="7">
        <f t="shared" si="15"/>
        <v>899</v>
      </c>
      <c r="BD11" s="7">
        <f t="shared" si="15"/>
        <v>718</v>
      </c>
      <c r="BE11" s="7">
        <f t="shared" si="15"/>
        <v>638</v>
      </c>
      <c r="BF11" s="7">
        <f t="shared" si="15"/>
        <v>2108</v>
      </c>
      <c r="BG11" s="7">
        <f t="shared" si="15"/>
        <v>780</v>
      </c>
      <c r="BH11" s="7">
        <f t="shared" si="15"/>
        <v>712</v>
      </c>
      <c r="BI11" s="7">
        <f t="shared" si="15"/>
        <v>1991</v>
      </c>
      <c r="BJ11" s="7">
        <f t="shared" si="15"/>
        <v>1394</v>
      </c>
      <c r="BK11" s="7">
        <f t="shared" si="15"/>
        <v>1932</v>
      </c>
      <c r="BL11" s="7">
        <f t="shared" si="15"/>
        <v>1134</v>
      </c>
    </row>
    <row r="12" ht="13.5" customHeight="1">
      <c r="A12" s="88">
        <v>44325.0</v>
      </c>
      <c r="B12" s="84" t="s">
        <v>71</v>
      </c>
      <c r="C12" s="38"/>
      <c r="D12" s="39" t="s">
        <v>37</v>
      </c>
      <c r="E12" s="40">
        <f t="shared" si="2"/>
        <v>952</v>
      </c>
      <c r="F12" s="41">
        <v>1.0</v>
      </c>
      <c r="G12" s="41">
        <v>13.0</v>
      </c>
      <c r="H12" s="42">
        <f t="shared" si="3"/>
        <v>16</v>
      </c>
      <c r="I12" s="38"/>
      <c r="J12" s="43" t="s">
        <v>41</v>
      </c>
      <c r="K12" s="40">
        <f t="shared" si="4"/>
        <v>899</v>
      </c>
      <c r="L12" s="44">
        <v>1.0</v>
      </c>
      <c r="M12" s="44">
        <v>11.0</v>
      </c>
      <c r="N12" s="42">
        <f t="shared" si="5"/>
        <v>14</v>
      </c>
      <c r="O12" s="38"/>
      <c r="P12" s="45" t="s">
        <v>72</v>
      </c>
      <c r="Q12" s="38"/>
      <c r="R12" s="45">
        <f>MIN(Rules!$E$2,(MAX(H12/N12,N12/H12)))</f>
        <v>1.142857143</v>
      </c>
      <c r="S12" s="45">
        <f>VLOOKUP(B12,Rules!A:B,2,FALSE)</f>
        <v>40</v>
      </c>
      <c r="T12" s="38"/>
      <c r="U12" s="46">
        <f>1/(10^(-(E12+(IF(P12="Y",Rules!$I$2,0))-K12)/Rules!$E$12)+1)</f>
        <v>0.718058117</v>
      </c>
      <c r="V12" s="47">
        <f t="shared" si="6"/>
        <v>13</v>
      </c>
      <c r="W12" s="47">
        <f t="shared" si="7"/>
        <v>-13</v>
      </c>
      <c r="X12" s="47"/>
      <c r="Y12" s="47"/>
      <c r="Z12" s="48"/>
      <c r="AA12" s="7">
        <f t="shared" ref="AA12:BL12" si="16">IF($D12=AA$1,$E12+$V12,(IF($J12=AA$1,$K12+$W12,AA11)))</f>
        <v>1594</v>
      </c>
      <c r="AB12" s="7">
        <f t="shared" si="16"/>
        <v>860</v>
      </c>
      <c r="AC12" s="7">
        <f t="shared" si="16"/>
        <v>1426</v>
      </c>
      <c r="AD12" s="7">
        <f t="shared" si="16"/>
        <v>79</v>
      </c>
      <c r="AE12" s="7">
        <f t="shared" si="16"/>
        <v>1954</v>
      </c>
      <c r="AF12" s="7">
        <f t="shared" si="16"/>
        <v>1941</v>
      </c>
      <c r="AG12" s="7">
        <f t="shared" si="16"/>
        <v>1004</v>
      </c>
      <c r="AH12" s="7">
        <f t="shared" si="16"/>
        <v>965</v>
      </c>
      <c r="AI12" s="7">
        <f t="shared" si="16"/>
        <v>1279</v>
      </c>
      <c r="AJ12" s="7">
        <f t="shared" si="16"/>
        <v>1749</v>
      </c>
      <c r="AK12" s="7">
        <f t="shared" si="16"/>
        <v>155</v>
      </c>
      <c r="AL12" s="7">
        <f t="shared" si="16"/>
        <v>717</v>
      </c>
      <c r="AM12" s="7">
        <f t="shared" si="16"/>
        <v>2136</v>
      </c>
      <c r="AN12" s="7">
        <f t="shared" si="16"/>
        <v>1495</v>
      </c>
      <c r="AO12" s="7">
        <f t="shared" si="16"/>
        <v>1167</v>
      </c>
      <c r="AP12" s="7">
        <f t="shared" si="16"/>
        <v>2046</v>
      </c>
      <c r="AQ12" s="7">
        <f t="shared" si="16"/>
        <v>424</v>
      </c>
      <c r="AR12" s="7">
        <f t="shared" si="16"/>
        <v>1568</v>
      </c>
      <c r="AS12" s="7">
        <f t="shared" si="16"/>
        <v>338</v>
      </c>
      <c r="AT12" s="7">
        <f t="shared" si="16"/>
        <v>2338</v>
      </c>
      <c r="AU12" s="7">
        <f t="shared" si="16"/>
        <v>904</v>
      </c>
      <c r="AV12" s="7">
        <f t="shared" si="16"/>
        <v>479</v>
      </c>
      <c r="AW12" s="7">
        <f t="shared" si="16"/>
        <v>378</v>
      </c>
      <c r="AX12" s="7">
        <f t="shared" si="16"/>
        <v>1021</v>
      </c>
      <c r="AY12" s="7">
        <f t="shared" si="16"/>
        <v>1194</v>
      </c>
      <c r="AZ12" s="7">
        <f t="shared" si="16"/>
        <v>549</v>
      </c>
      <c r="BA12" s="7">
        <f t="shared" si="16"/>
        <v>0</v>
      </c>
      <c r="BB12" s="7">
        <f t="shared" si="16"/>
        <v>1422</v>
      </c>
      <c r="BC12" s="7">
        <f t="shared" si="16"/>
        <v>886</v>
      </c>
      <c r="BD12" s="7">
        <f t="shared" si="16"/>
        <v>718</v>
      </c>
      <c r="BE12" s="7">
        <f t="shared" si="16"/>
        <v>638</v>
      </c>
      <c r="BF12" s="7">
        <f t="shared" si="16"/>
        <v>2108</v>
      </c>
      <c r="BG12" s="7">
        <f t="shared" si="16"/>
        <v>780</v>
      </c>
      <c r="BH12" s="7">
        <f t="shared" si="16"/>
        <v>712</v>
      </c>
      <c r="BI12" s="7">
        <f t="shared" si="16"/>
        <v>1991</v>
      </c>
      <c r="BJ12" s="7">
        <f t="shared" si="16"/>
        <v>1394</v>
      </c>
      <c r="BK12" s="7">
        <f t="shared" si="16"/>
        <v>1932</v>
      </c>
      <c r="BL12" s="7">
        <f t="shared" si="16"/>
        <v>1134</v>
      </c>
    </row>
    <row r="13" ht="13.5" customHeight="1">
      <c r="A13" s="88">
        <v>44325.0</v>
      </c>
      <c r="B13" s="84" t="s">
        <v>71</v>
      </c>
      <c r="C13" s="38"/>
      <c r="D13" s="39" t="s">
        <v>39</v>
      </c>
      <c r="E13" s="40">
        <f t="shared" si="2"/>
        <v>1021</v>
      </c>
      <c r="F13" s="41">
        <v>0.0</v>
      </c>
      <c r="G13" s="41">
        <v>21.0</v>
      </c>
      <c r="H13" s="42">
        <f t="shared" si="3"/>
        <v>21</v>
      </c>
      <c r="I13" s="38"/>
      <c r="J13" s="43" t="s">
        <v>35</v>
      </c>
      <c r="K13" s="40">
        <f t="shared" si="4"/>
        <v>1004</v>
      </c>
      <c r="L13" s="44">
        <v>1.0</v>
      </c>
      <c r="M13" s="44">
        <v>16.0</v>
      </c>
      <c r="N13" s="42">
        <f t="shared" si="5"/>
        <v>19</v>
      </c>
      <c r="O13" s="38"/>
      <c r="P13" s="45" t="s">
        <v>72</v>
      </c>
      <c r="Q13" s="38"/>
      <c r="R13" s="45">
        <f>MIN(Rules!$E$2,(MAX(H13/N13,N13/H13)))</f>
        <v>1.105263158</v>
      </c>
      <c r="S13" s="45">
        <f>VLOOKUP(B13,Rules!A:B,2,FALSE)</f>
        <v>40</v>
      </c>
      <c r="T13" s="38"/>
      <c r="U13" s="46">
        <f>1/(10^(-(E13+(IF(P13="Y",Rules!$I$2,0))-K13)/Rules!$E$12)+1)</f>
        <v>0.6833182581</v>
      </c>
      <c r="V13" s="47">
        <f t="shared" si="6"/>
        <v>14</v>
      </c>
      <c r="W13" s="47">
        <f t="shared" si="7"/>
        <v>-14</v>
      </c>
      <c r="X13" s="47"/>
      <c r="Y13" s="47"/>
      <c r="Z13" s="48"/>
      <c r="AA13" s="7">
        <f t="shared" ref="AA13:BL13" si="17">IF($D13=AA$1,$E13+$V13,(IF($J13=AA$1,$K13+$W13,AA12)))</f>
        <v>1594</v>
      </c>
      <c r="AB13" s="7">
        <f t="shared" si="17"/>
        <v>860</v>
      </c>
      <c r="AC13" s="7">
        <f t="shared" si="17"/>
        <v>1426</v>
      </c>
      <c r="AD13" s="7">
        <f t="shared" si="17"/>
        <v>79</v>
      </c>
      <c r="AE13" s="7">
        <f t="shared" si="17"/>
        <v>1954</v>
      </c>
      <c r="AF13" s="7">
        <f t="shared" si="17"/>
        <v>1941</v>
      </c>
      <c r="AG13" s="7">
        <f t="shared" si="17"/>
        <v>990</v>
      </c>
      <c r="AH13" s="7">
        <f t="shared" si="17"/>
        <v>965</v>
      </c>
      <c r="AI13" s="7">
        <f t="shared" si="17"/>
        <v>1279</v>
      </c>
      <c r="AJ13" s="7">
        <f t="shared" si="17"/>
        <v>1749</v>
      </c>
      <c r="AK13" s="7">
        <f t="shared" si="17"/>
        <v>155</v>
      </c>
      <c r="AL13" s="7">
        <f t="shared" si="17"/>
        <v>717</v>
      </c>
      <c r="AM13" s="7">
        <f t="shared" si="17"/>
        <v>2136</v>
      </c>
      <c r="AN13" s="7">
        <f t="shared" si="17"/>
        <v>1495</v>
      </c>
      <c r="AO13" s="7">
        <f t="shared" si="17"/>
        <v>1167</v>
      </c>
      <c r="AP13" s="7">
        <f t="shared" si="17"/>
        <v>2046</v>
      </c>
      <c r="AQ13" s="7">
        <f t="shared" si="17"/>
        <v>424</v>
      </c>
      <c r="AR13" s="7">
        <f t="shared" si="17"/>
        <v>1568</v>
      </c>
      <c r="AS13" s="7">
        <f t="shared" si="17"/>
        <v>338</v>
      </c>
      <c r="AT13" s="7">
        <f t="shared" si="17"/>
        <v>2338</v>
      </c>
      <c r="AU13" s="7">
        <f t="shared" si="17"/>
        <v>904</v>
      </c>
      <c r="AV13" s="7">
        <f t="shared" si="17"/>
        <v>479</v>
      </c>
      <c r="AW13" s="7">
        <f t="shared" si="17"/>
        <v>378</v>
      </c>
      <c r="AX13" s="7">
        <f t="shared" si="17"/>
        <v>1035</v>
      </c>
      <c r="AY13" s="7">
        <f t="shared" si="17"/>
        <v>1194</v>
      </c>
      <c r="AZ13" s="7">
        <f t="shared" si="17"/>
        <v>549</v>
      </c>
      <c r="BA13" s="7">
        <f t="shared" si="17"/>
        <v>0</v>
      </c>
      <c r="BB13" s="7">
        <f t="shared" si="17"/>
        <v>1422</v>
      </c>
      <c r="BC13" s="7">
        <f t="shared" si="17"/>
        <v>886</v>
      </c>
      <c r="BD13" s="7">
        <f t="shared" si="17"/>
        <v>718</v>
      </c>
      <c r="BE13" s="7">
        <f t="shared" si="17"/>
        <v>638</v>
      </c>
      <c r="BF13" s="7">
        <f t="shared" si="17"/>
        <v>2108</v>
      </c>
      <c r="BG13" s="7">
        <f t="shared" si="17"/>
        <v>780</v>
      </c>
      <c r="BH13" s="7">
        <f t="shared" si="17"/>
        <v>712</v>
      </c>
      <c r="BI13" s="7">
        <f t="shared" si="17"/>
        <v>1991</v>
      </c>
      <c r="BJ13" s="7">
        <f t="shared" si="17"/>
        <v>1394</v>
      </c>
      <c r="BK13" s="7">
        <f t="shared" si="17"/>
        <v>1932</v>
      </c>
      <c r="BL13" s="7">
        <f t="shared" si="17"/>
        <v>1134</v>
      </c>
    </row>
    <row r="14" ht="13.5" customHeight="1">
      <c r="A14" s="88">
        <v>44332.0</v>
      </c>
      <c r="B14" s="84" t="s">
        <v>71</v>
      </c>
      <c r="C14" s="38"/>
      <c r="D14" s="39" t="s">
        <v>25</v>
      </c>
      <c r="E14" s="40">
        <f t="shared" si="2"/>
        <v>1991</v>
      </c>
      <c r="F14" s="41">
        <v>1.0</v>
      </c>
      <c r="G14" s="41">
        <v>22.0</v>
      </c>
      <c r="H14" s="42">
        <f t="shared" si="3"/>
        <v>25</v>
      </c>
      <c r="I14" s="38"/>
      <c r="J14" s="43" t="s">
        <v>32</v>
      </c>
      <c r="K14" s="40">
        <f t="shared" si="4"/>
        <v>1394</v>
      </c>
      <c r="L14" s="44">
        <v>1.0</v>
      </c>
      <c r="M14" s="44">
        <v>19.0</v>
      </c>
      <c r="N14" s="42">
        <f t="shared" si="5"/>
        <v>22</v>
      </c>
      <c r="O14" s="38"/>
      <c r="P14" s="45" t="s">
        <v>72</v>
      </c>
      <c r="Q14" s="38"/>
      <c r="R14" s="45">
        <f>MIN(Rules!$E$2,(MAX(H14/N14,N14/H14)))</f>
        <v>1.136363636</v>
      </c>
      <c r="S14" s="45">
        <f>VLOOKUP(B14,Rules!A:B,2,FALSE)</f>
        <v>40</v>
      </c>
      <c r="T14" s="38"/>
      <c r="U14" s="46">
        <f>1/(10^(-(E14+(IF(P14="Y",Rules!$I$2,0))-K14)/Rules!$E$12)+1)</f>
        <v>0.9689333861</v>
      </c>
      <c r="V14" s="47">
        <f t="shared" si="6"/>
        <v>1</v>
      </c>
      <c r="W14" s="47">
        <f t="shared" si="7"/>
        <v>-1</v>
      </c>
      <c r="X14" s="47"/>
      <c r="Y14" s="47"/>
      <c r="Z14" s="48"/>
      <c r="AA14" s="7">
        <f t="shared" ref="AA14:BL14" si="18">IF($D14=AA$1,$E14+$V14,(IF($J14=AA$1,$K14+$W14,AA13)))</f>
        <v>1594</v>
      </c>
      <c r="AB14" s="7">
        <f t="shared" si="18"/>
        <v>860</v>
      </c>
      <c r="AC14" s="7">
        <f t="shared" si="18"/>
        <v>1426</v>
      </c>
      <c r="AD14" s="7">
        <f t="shared" si="18"/>
        <v>79</v>
      </c>
      <c r="AE14" s="7">
        <f t="shared" si="18"/>
        <v>1954</v>
      </c>
      <c r="AF14" s="7">
        <f t="shared" si="18"/>
        <v>1941</v>
      </c>
      <c r="AG14" s="7">
        <f t="shared" si="18"/>
        <v>990</v>
      </c>
      <c r="AH14" s="7">
        <f t="shared" si="18"/>
        <v>965</v>
      </c>
      <c r="AI14" s="7">
        <f t="shared" si="18"/>
        <v>1279</v>
      </c>
      <c r="AJ14" s="7">
        <f t="shared" si="18"/>
        <v>1749</v>
      </c>
      <c r="AK14" s="7">
        <f t="shared" si="18"/>
        <v>155</v>
      </c>
      <c r="AL14" s="7">
        <f t="shared" si="18"/>
        <v>717</v>
      </c>
      <c r="AM14" s="7">
        <f t="shared" si="18"/>
        <v>2136</v>
      </c>
      <c r="AN14" s="7">
        <f t="shared" si="18"/>
        <v>1495</v>
      </c>
      <c r="AO14" s="7">
        <f t="shared" si="18"/>
        <v>1167</v>
      </c>
      <c r="AP14" s="7">
        <f t="shared" si="18"/>
        <v>2046</v>
      </c>
      <c r="AQ14" s="7">
        <f t="shared" si="18"/>
        <v>424</v>
      </c>
      <c r="AR14" s="7">
        <f t="shared" si="18"/>
        <v>1568</v>
      </c>
      <c r="AS14" s="7">
        <f t="shared" si="18"/>
        <v>338</v>
      </c>
      <c r="AT14" s="7">
        <f t="shared" si="18"/>
        <v>2338</v>
      </c>
      <c r="AU14" s="7">
        <f t="shared" si="18"/>
        <v>904</v>
      </c>
      <c r="AV14" s="7">
        <f t="shared" si="18"/>
        <v>479</v>
      </c>
      <c r="AW14" s="7">
        <f t="shared" si="18"/>
        <v>378</v>
      </c>
      <c r="AX14" s="7">
        <f t="shared" si="18"/>
        <v>1035</v>
      </c>
      <c r="AY14" s="7">
        <f t="shared" si="18"/>
        <v>1194</v>
      </c>
      <c r="AZ14" s="7">
        <f t="shared" si="18"/>
        <v>549</v>
      </c>
      <c r="BA14" s="7">
        <f t="shared" si="18"/>
        <v>0</v>
      </c>
      <c r="BB14" s="7">
        <f t="shared" si="18"/>
        <v>1422</v>
      </c>
      <c r="BC14" s="7">
        <f t="shared" si="18"/>
        <v>886</v>
      </c>
      <c r="BD14" s="7">
        <f t="shared" si="18"/>
        <v>718</v>
      </c>
      <c r="BE14" s="7">
        <f t="shared" si="18"/>
        <v>638</v>
      </c>
      <c r="BF14" s="7">
        <f t="shared" si="18"/>
        <v>2108</v>
      </c>
      <c r="BG14" s="7">
        <f t="shared" si="18"/>
        <v>780</v>
      </c>
      <c r="BH14" s="7">
        <f t="shared" si="18"/>
        <v>712</v>
      </c>
      <c r="BI14" s="7">
        <f t="shared" si="18"/>
        <v>1992</v>
      </c>
      <c r="BJ14" s="7">
        <f t="shared" si="18"/>
        <v>1393</v>
      </c>
      <c r="BK14" s="7">
        <f t="shared" si="18"/>
        <v>1932</v>
      </c>
      <c r="BL14" s="7">
        <f t="shared" si="18"/>
        <v>1134</v>
      </c>
    </row>
    <row r="15" ht="13.5" customHeight="1">
      <c r="A15" s="88">
        <v>44332.0</v>
      </c>
      <c r="B15" s="84" t="s">
        <v>71</v>
      </c>
      <c r="C15" s="38"/>
      <c r="D15" s="39" t="s">
        <v>23</v>
      </c>
      <c r="E15" s="40">
        <f t="shared" si="2"/>
        <v>2136</v>
      </c>
      <c r="F15" s="41">
        <v>0.0</v>
      </c>
      <c r="G15" s="41">
        <v>26.0</v>
      </c>
      <c r="H15" s="42">
        <f t="shared" si="3"/>
        <v>26</v>
      </c>
      <c r="I15" s="38"/>
      <c r="J15" s="43" t="s">
        <v>20</v>
      </c>
      <c r="K15" s="40">
        <f t="shared" si="4"/>
        <v>2338</v>
      </c>
      <c r="L15" s="44">
        <v>1.0</v>
      </c>
      <c r="M15" s="44">
        <v>17.0</v>
      </c>
      <c r="N15" s="42">
        <f t="shared" si="5"/>
        <v>20</v>
      </c>
      <c r="O15" s="38"/>
      <c r="P15" s="45" t="s">
        <v>72</v>
      </c>
      <c r="Q15" s="38"/>
      <c r="R15" s="45">
        <f>MIN(Rules!$E$2,(MAX(H15/N15,N15/H15)))</f>
        <v>1.3</v>
      </c>
      <c r="S15" s="45">
        <f>VLOOKUP(B15,Rules!A:B,2,FALSE)</f>
        <v>40</v>
      </c>
      <c r="T15" s="38"/>
      <c r="U15" s="46">
        <f>1/(10^(-(E15+(IF(P15="Y",Rules!$I$2,0))-K15)/Rules!$E$12)+1)</f>
        <v>0.4404172485</v>
      </c>
      <c r="V15" s="47">
        <f t="shared" si="6"/>
        <v>29</v>
      </c>
      <c r="W15" s="47">
        <f t="shared" si="7"/>
        <v>-29</v>
      </c>
      <c r="X15" s="47"/>
      <c r="Y15" s="47"/>
      <c r="Z15" s="48"/>
      <c r="AA15" s="7">
        <f t="shared" ref="AA15:BL15" si="19">IF($D15=AA$1,$E15+$V15,(IF($J15=AA$1,$K15+$W15,AA14)))</f>
        <v>1594</v>
      </c>
      <c r="AB15" s="7">
        <f t="shared" si="19"/>
        <v>860</v>
      </c>
      <c r="AC15" s="7">
        <f t="shared" si="19"/>
        <v>1426</v>
      </c>
      <c r="AD15" s="7">
        <f t="shared" si="19"/>
        <v>79</v>
      </c>
      <c r="AE15" s="7">
        <f t="shared" si="19"/>
        <v>1954</v>
      </c>
      <c r="AF15" s="7">
        <f t="shared" si="19"/>
        <v>1941</v>
      </c>
      <c r="AG15" s="7">
        <f t="shared" si="19"/>
        <v>990</v>
      </c>
      <c r="AH15" s="7">
        <f t="shared" si="19"/>
        <v>965</v>
      </c>
      <c r="AI15" s="7">
        <f t="shared" si="19"/>
        <v>1279</v>
      </c>
      <c r="AJ15" s="7">
        <f t="shared" si="19"/>
        <v>1749</v>
      </c>
      <c r="AK15" s="7">
        <f t="shared" si="19"/>
        <v>155</v>
      </c>
      <c r="AL15" s="7">
        <f t="shared" si="19"/>
        <v>717</v>
      </c>
      <c r="AM15" s="7">
        <f t="shared" si="19"/>
        <v>2165</v>
      </c>
      <c r="AN15" s="7">
        <f t="shared" si="19"/>
        <v>1495</v>
      </c>
      <c r="AO15" s="7">
        <f t="shared" si="19"/>
        <v>1167</v>
      </c>
      <c r="AP15" s="7">
        <f t="shared" si="19"/>
        <v>2046</v>
      </c>
      <c r="AQ15" s="7">
        <f t="shared" si="19"/>
        <v>424</v>
      </c>
      <c r="AR15" s="7">
        <f t="shared" si="19"/>
        <v>1568</v>
      </c>
      <c r="AS15" s="7">
        <f t="shared" si="19"/>
        <v>338</v>
      </c>
      <c r="AT15" s="7">
        <f t="shared" si="19"/>
        <v>2309</v>
      </c>
      <c r="AU15" s="7">
        <f t="shared" si="19"/>
        <v>904</v>
      </c>
      <c r="AV15" s="7">
        <f t="shared" si="19"/>
        <v>479</v>
      </c>
      <c r="AW15" s="7">
        <f t="shared" si="19"/>
        <v>378</v>
      </c>
      <c r="AX15" s="7">
        <f t="shared" si="19"/>
        <v>1035</v>
      </c>
      <c r="AY15" s="7">
        <f t="shared" si="19"/>
        <v>1194</v>
      </c>
      <c r="AZ15" s="7">
        <f t="shared" si="19"/>
        <v>549</v>
      </c>
      <c r="BA15" s="7">
        <f t="shared" si="19"/>
        <v>0</v>
      </c>
      <c r="BB15" s="7">
        <f t="shared" si="19"/>
        <v>1422</v>
      </c>
      <c r="BC15" s="7">
        <f t="shared" si="19"/>
        <v>886</v>
      </c>
      <c r="BD15" s="7">
        <f t="shared" si="19"/>
        <v>718</v>
      </c>
      <c r="BE15" s="7">
        <f t="shared" si="19"/>
        <v>638</v>
      </c>
      <c r="BF15" s="7">
        <f t="shared" si="19"/>
        <v>2108</v>
      </c>
      <c r="BG15" s="7">
        <f t="shared" si="19"/>
        <v>780</v>
      </c>
      <c r="BH15" s="7">
        <f t="shared" si="19"/>
        <v>712</v>
      </c>
      <c r="BI15" s="7">
        <f t="shared" si="19"/>
        <v>1992</v>
      </c>
      <c r="BJ15" s="7">
        <f t="shared" si="19"/>
        <v>1393</v>
      </c>
      <c r="BK15" s="7">
        <f t="shared" si="19"/>
        <v>1932</v>
      </c>
      <c r="BL15" s="7">
        <f t="shared" si="19"/>
        <v>1134</v>
      </c>
    </row>
    <row r="16" ht="13.5" customHeight="1">
      <c r="A16" s="88">
        <v>44332.0</v>
      </c>
      <c r="B16" s="84" t="s">
        <v>71</v>
      </c>
      <c r="C16" s="38"/>
      <c r="D16" s="39" t="s">
        <v>21</v>
      </c>
      <c r="E16" s="40">
        <f t="shared" si="2"/>
        <v>1954</v>
      </c>
      <c r="F16" s="41">
        <v>1.0</v>
      </c>
      <c r="G16" s="41">
        <v>21.0</v>
      </c>
      <c r="H16" s="42">
        <f t="shared" si="3"/>
        <v>24</v>
      </c>
      <c r="I16" s="38"/>
      <c r="J16" s="43" t="s">
        <v>24</v>
      </c>
      <c r="K16" s="40">
        <f t="shared" si="4"/>
        <v>1932</v>
      </c>
      <c r="L16" s="44">
        <v>2.0</v>
      </c>
      <c r="M16" s="44">
        <v>19.0</v>
      </c>
      <c r="N16" s="42">
        <f t="shared" si="5"/>
        <v>25</v>
      </c>
      <c r="O16" s="38"/>
      <c r="P16" s="45" t="s">
        <v>72</v>
      </c>
      <c r="Q16" s="38"/>
      <c r="R16" s="45">
        <f>MIN(Rules!$E$2,(MAX(H16/N16,N16/H16)))</f>
        <v>1.041666667</v>
      </c>
      <c r="S16" s="45">
        <f>VLOOKUP(B16,Rules!A:B,2,FALSE)</f>
        <v>40</v>
      </c>
      <c r="T16" s="38"/>
      <c r="U16" s="46">
        <f>1/(10^(-(E16+(IF(P16="Y",Rules!$I$2,0))-K16)/Rules!$E$12)+1)</f>
        <v>0.6882797617</v>
      </c>
      <c r="V16" s="47">
        <f t="shared" si="6"/>
        <v>-29</v>
      </c>
      <c r="W16" s="47">
        <f t="shared" si="7"/>
        <v>29</v>
      </c>
      <c r="X16" s="47"/>
      <c r="Y16" s="47"/>
      <c r="Z16" s="48"/>
      <c r="AA16" s="7">
        <f t="shared" ref="AA16:BL16" si="20">IF($D16=AA$1,$E16+$V16,(IF($J16=AA$1,$K16+$W16,AA15)))</f>
        <v>1594</v>
      </c>
      <c r="AB16" s="7">
        <f t="shared" si="20"/>
        <v>860</v>
      </c>
      <c r="AC16" s="7">
        <f t="shared" si="20"/>
        <v>1426</v>
      </c>
      <c r="AD16" s="7">
        <f t="shared" si="20"/>
        <v>79</v>
      </c>
      <c r="AE16" s="7">
        <f t="shared" si="20"/>
        <v>1925</v>
      </c>
      <c r="AF16" s="7">
        <f t="shared" si="20"/>
        <v>1941</v>
      </c>
      <c r="AG16" s="7">
        <f t="shared" si="20"/>
        <v>990</v>
      </c>
      <c r="AH16" s="7">
        <f t="shared" si="20"/>
        <v>965</v>
      </c>
      <c r="AI16" s="7">
        <f t="shared" si="20"/>
        <v>1279</v>
      </c>
      <c r="AJ16" s="7">
        <f t="shared" si="20"/>
        <v>1749</v>
      </c>
      <c r="AK16" s="7">
        <f t="shared" si="20"/>
        <v>155</v>
      </c>
      <c r="AL16" s="7">
        <f t="shared" si="20"/>
        <v>717</v>
      </c>
      <c r="AM16" s="7">
        <f t="shared" si="20"/>
        <v>2165</v>
      </c>
      <c r="AN16" s="7">
        <f t="shared" si="20"/>
        <v>1495</v>
      </c>
      <c r="AO16" s="7">
        <f t="shared" si="20"/>
        <v>1167</v>
      </c>
      <c r="AP16" s="7">
        <f t="shared" si="20"/>
        <v>2046</v>
      </c>
      <c r="AQ16" s="7">
        <f t="shared" si="20"/>
        <v>424</v>
      </c>
      <c r="AR16" s="7">
        <f t="shared" si="20"/>
        <v>1568</v>
      </c>
      <c r="AS16" s="7">
        <f t="shared" si="20"/>
        <v>338</v>
      </c>
      <c r="AT16" s="7">
        <f t="shared" si="20"/>
        <v>2309</v>
      </c>
      <c r="AU16" s="7">
        <f t="shared" si="20"/>
        <v>904</v>
      </c>
      <c r="AV16" s="7">
        <f t="shared" si="20"/>
        <v>479</v>
      </c>
      <c r="AW16" s="7">
        <f t="shared" si="20"/>
        <v>378</v>
      </c>
      <c r="AX16" s="7">
        <f t="shared" si="20"/>
        <v>1035</v>
      </c>
      <c r="AY16" s="7">
        <f t="shared" si="20"/>
        <v>1194</v>
      </c>
      <c r="AZ16" s="7">
        <f t="shared" si="20"/>
        <v>549</v>
      </c>
      <c r="BA16" s="7">
        <f t="shared" si="20"/>
        <v>0</v>
      </c>
      <c r="BB16" s="7">
        <f t="shared" si="20"/>
        <v>1422</v>
      </c>
      <c r="BC16" s="7">
        <f t="shared" si="20"/>
        <v>886</v>
      </c>
      <c r="BD16" s="7">
        <f t="shared" si="20"/>
        <v>718</v>
      </c>
      <c r="BE16" s="7">
        <f t="shared" si="20"/>
        <v>638</v>
      </c>
      <c r="BF16" s="7">
        <f t="shared" si="20"/>
        <v>2108</v>
      </c>
      <c r="BG16" s="7">
        <f t="shared" si="20"/>
        <v>780</v>
      </c>
      <c r="BH16" s="7">
        <f t="shared" si="20"/>
        <v>712</v>
      </c>
      <c r="BI16" s="7">
        <f t="shared" si="20"/>
        <v>1992</v>
      </c>
      <c r="BJ16" s="7">
        <f t="shared" si="20"/>
        <v>1393</v>
      </c>
      <c r="BK16" s="7">
        <f t="shared" si="20"/>
        <v>1961</v>
      </c>
      <c r="BL16" s="7">
        <f t="shared" si="20"/>
        <v>1134</v>
      </c>
    </row>
    <row r="17" ht="13.5" customHeight="1">
      <c r="A17" s="88">
        <v>44332.0</v>
      </c>
      <c r="B17" s="84" t="s">
        <v>71</v>
      </c>
      <c r="C17" s="38"/>
      <c r="D17" s="39" t="s">
        <v>22</v>
      </c>
      <c r="E17" s="40">
        <f t="shared" si="2"/>
        <v>2046</v>
      </c>
      <c r="F17" s="41">
        <v>1.0</v>
      </c>
      <c r="G17" s="41">
        <v>28.0</v>
      </c>
      <c r="H17" s="42">
        <f t="shared" si="3"/>
        <v>31</v>
      </c>
      <c r="I17" s="38"/>
      <c r="J17" s="43" t="s">
        <v>30</v>
      </c>
      <c r="K17" s="40">
        <f t="shared" si="4"/>
        <v>1594</v>
      </c>
      <c r="L17" s="44">
        <v>3.0</v>
      </c>
      <c r="M17" s="44">
        <v>15.0</v>
      </c>
      <c r="N17" s="42">
        <f t="shared" si="5"/>
        <v>24</v>
      </c>
      <c r="O17" s="38"/>
      <c r="P17" s="45" t="s">
        <v>72</v>
      </c>
      <c r="Q17" s="38"/>
      <c r="R17" s="45">
        <f>MIN(Rules!$E$2,(MAX(H17/N17,N17/H17)))</f>
        <v>1.291666667</v>
      </c>
      <c r="S17" s="45">
        <f>VLOOKUP(B17,Rules!A:B,2,FALSE)</f>
        <v>40</v>
      </c>
      <c r="T17" s="38"/>
      <c r="U17" s="46">
        <f>1/(10^(-(E17+(IF(P17="Y",Rules!$I$2,0))-K17)/Rules!$E$12)+1)</f>
        <v>0.9411611735</v>
      </c>
      <c r="V17" s="47">
        <f t="shared" si="6"/>
        <v>3</v>
      </c>
      <c r="W17" s="47">
        <f t="shared" si="7"/>
        <v>-3</v>
      </c>
      <c r="X17" s="47"/>
      <c r="Y17" s="47"/>
      <c r="Z17" s="48"/>
      <c r="AA17" s="7">
        <f t="shared" ref="AA17:BL17" si="21">IF($D17=AA$1,$E17+$V17,(IF($J17=AA$1,$K17+$W17,AA16)))</f>
        <v>1591</v>
      </c>
      <c r="AB17" s="7">
        <f t="shared" si="21"/>
        <v>860</v>
      </c>
      <c r="AC17" s="7">
        <f t="shared" si="21"/>
        <v>1426</v>
      </c>
      <c r="AD17" s="7">
        <f t="shared" si="21"/>
        <v>79</v>
      </c>
      <c r="AE17" s="7">
        <f t="shared" si="21"/>
        <v>1925</v>
      </c>
      <c r="AF17" s="7">
        <f t="shared" si="21"/>
        <v>1941</v>
      </c>
      <c r="AG17" s="7">
        <f t="shared" si="21"/>
        <v>990</v>
      </c>
      <c r="AH17" s="7">
        <f t="shared" si="21"/>
        <v>965</v>
      </c>
      <c r="AI17" s="7">
        <f t="shared" si="21"/>
        <v>1279</v>
      </c>
      <c r="AJ17" s="7">
        <f t="shared" si="21"/>
        <v>1749</v>
      </c>
      <c r="AK17" s="7">
        <f t="shared" si="21"/>
        <v>155</v>
      </c>
      <c r="AL17" s="7">
        <f t="shared" si="21"/>
        <v>717</v>
      </c>
      <c r="AM17" s="7">
        <f t="shared" si="21"/>
        <v>2165</v>
      </c>
      <c r="AN17" s="7">
        <f t="shared" si="21"/>
        <v>1495</v>
      </c>
      <c r="AO17" s="7">
        <f t="shared" si="21"/>
        <v>1167</v>
      </c>
      <c r="AP17" s="7">
        <f t="shared" si="21"/>
        <v>2049</v>
      </c>
      <c r="AQ17" s="7">
        <f t="shared" si="21"/>
        <v>424</v>
      </c>
      <c r="AR17" s="7">
        <f t="shared" si="21"/>
        <v>1568</v>
      </c>
      <c r="AS17" s="7">
        <f t="shared" si="21"/>
        <v>338</v>
      </c>
      <c r="AT17" s="7">
        <f t="shared" si="21"/>
        <v>2309</v>
      </c>
      <c r="AU17" s="7">
        <f t="shared" si="21"/>
        <v>904</v>
      </c>
      <c r="AV17" s="7">
        <f t="shared" si="21"/>
        <v>479</v>
      </c>
      <c r="AW17" s="7">
        <f t="shared" si="21"/>
        <v>378</v>
      </c>
      <c r="AX17" s="7">
        <f t="shared" si="21"/>
        <v>1035</v>
      </c>
      <c r="AY17" s="7">
        <f t="shared" si="21"/>
        <v>1194</v>
      </c>
      <c r="AZ17" s="7">
        <f t="shared" si="21"/>
        <v>549</v>
      </c>
      <c r="BA17" s="7">
        <f t="shared" si="21"/>
        <v>0</v>
      </c>
      <c r="BB17" s="7">
        <f t="shared" si="21"/>
        <v>1422</v>
      </c>
      <c r="BC17" s="7">
        <f t="shared" si="21"/>
        <v>886</v>
      </c>
      <c r="BD17" s="7">
        <f t="shared" si="21"/>
        <v>718</v>
      </c>
      <c r="BE17" s="7">
        <f t="shared" si="21"/>
        <v>638</v>
      </c>
      <c r="BF17" s="7">
        <f t="shared" si="21"/>
        <v>2108</v>
      </c>
      <c r="BG17" s="7">
        <f t="shared" si="21"/>
        <v>780</v>
      </c>
      <c r="BH17" s="7">
        <f t="shared" si="21"/>
        <v>712</v>
      </c>
      <c r="BI17" s="7">
        <f t="shared" si="21"/>
        <v>1992</v>
      </c>
      <c r="BJ17" s="7">
        <f t="shared" si="21"/>
        <v>1393</v>
      </c>
      <c r="BK17" s="7">
        <f t="shared" si="21"/>
        <v>1961</v>
      </c>
      <c r="BL17" s="7">
        <f t="shared" si="21"/>
        <v>1134</v>
      </c>
    </row>
    <row r="18" ht="13.5" customHeight="1">
      <c r="A18" s="88">
        <v>44332.0</v>
      </c>
      <c r="B18" s="84" t="s">
        <v>71</v>
      </c>
      <c r="C18" s="38"/>
      <c r="D18" s="39" t="s">
        <v>33</v>
      </c>
      <c r="E18" s="40">
        <f t="shared" si="2"/>
        <v>1279</v>
      </c>
      <c r="F18" s="41">
        <v>3.0</v>
      </c>
      <c r="G18" s="41">
        <v>20.0</v>
      </c>
      <c r="H18" s="42">
        <f t="shared" si="3"/>
        <v>29</v>
      </c>
      <c r="I18" s="38"/>
      <c r="J18" s="43" t="s">
        <v>28</v>
      </c>
      <c r="K18" s="40">
        <f t="shared" si="4"/>
        <v>1426</v>
      </c>
      <c r="L18" s="44">
        <v>3.0</v>
      </c>
      <c r="M18" s="44">
        <v>18.0</v>
      </c>
      <c r="N18" s="42">
        <f t="shared" si="5"/>
        <v>27</v>
      </c>
      <c r="O18" s="38"/>
      <c r="P18" s="45" t="s">
        <v>72</v>
      </c>
      <c r="Q18" s="38"/>
      <c r="R18" s="45">
        <f>MIN(Rules!$E$2,(MAX(H18/N18,N18/H18)))</f>
        <v>1.074074074</v>
      </c>
      <c r="S18" s="45">
        <f>VLOOKUP(B18,Rules!A:B,2,FALSE)</f>
        <v>40</v>
      </c>
      <c r="T18" s="38"/>
      <c r="U18" s="46">
        <f>1/(10^(-(E18+(IF(P18="Y",Rules!$I$2,0))-K18)/Rules!$E$12)+1)</f>
        <v>0.5034538227</v>
      </c>
      <c r="V18" s="47">
        <f t="shared" si="6"/>
        <v>21</v>
      </c>
      <c r="W18" s="47">
        <f t="shared" si="7"/>
        <v>-21</v>
      </c>
      <c r="X18" s="47"/>
      <c r="Y18" s="47"/>
      <c r="Z18" s="48"/>
      <c r="AA18" s="7">
        <f t="shared" ref="AA18:BL18" si="22">IF($D18=AA$1,$E18+$V18,(IF($J18=AA$1,$K18+$W18,AA17)))</f>
        <v>1591</v>
      </c>
      <c r="AB18" s="7">
        <f t="shared" si="22"/>
        <v>860</v>
      </c>
      <c r="AC18" s="7">
        <f t="shared" si="22"/>
        <v>1405</v>
      </c>
      <c r="AD18" s="7">
        <f t="shared" si="22"/>
        <v>79</v>
      </c>
      <c r="AE18" s="7">
        <f t="shared" si="22"/>
        <v>1925</v>
      </c>
      <c r="AF18" s="7">
        <f t="shared" si="22"/>
        <v>1941</v>
      </c>
      <c r="AG18" s="7">
        <f t="shared" si="22"/>
        <v>990</v>
      </c>
      <c r="AH18" s="7">
        <f t="shared" si="22"/>
        <v>965</v>
      </c>
      <c r="AI18" s="7">
        <f t="shared" si="22"/>
        <v>1300</v>
      </c>
      <c r="AJ18" s="7">
        <f t="shared" si="22"/>
        <v>1749</v>
      </c>
      <c r="AK18" s="7">
        <f t="shared" si="22"/>
        <v>155</v>
      </c>
      <c r="AL18" s="7">
        <f t="shared" si="22"/>
        <v>717</v>
      </c>
      <c r="AM18" s="7">
        <f t="shared" si="22"/>
        <v>2165</v>
      </c>
      <c r="AN18" s="7">
        <f t="shared" si="22"/>
        <v>1495</v>
      </c>
      <c r="AO18" s="7">
        <f t="shared" si="22"/>
        <v>1167</v>
      </c>
      <c r="AP18" s="7">
        <f t="shared" si="22"/>
        <v>2049</v>
      </c>
      <c r="AQ18" s="7">
        <f t="shared" si="22"/>
        <v>424</v>
      </c>
      <c r="AR18" s="7">
        <f t="shared" si="22"/>
        <v>1568</v>
      </c>
      <c r="AS18" s="7">
        <f t="shared" si="22"/>
        <v>338</v>
      </c>
      <c r="AT18" s="7">
        <f t="shared" si="22"/>
        <v>2309</v>
      </c>
      <c r="AU18" s="7">
        <f t="shared" si="22"/>
        <v>904</v>
      </c>
      <c r="AV18" s="7">
        <f t="shared" si="22"/>
        <v>479</v>
      </c>
      <c r="AW18" s="7">
        <f t="shared" si="22"/>
        <v>378</v>
      </c>
      <c r="AX18" s="7">
        <f t="shared" si="22"/>
        <v>1035</v>
      </c>
      <c r="AY18" s="7">
        <f t="shared" si="22"/>
        <v>1194</v>
      </c>
      <c r="AZ18" s="7">
        <f t="shared" si="22"/>
        <v>549</v>
      </c>
      <c r="BA18" s="7">
        <f t="shared" si="22"/>
        <v>0</v>
      </c>
      <c r="BB18" s="7">
        <f t="shared" si="22"/>
        <v>1422</v>
      </c>
      <c r="BC18" s="7">
        <f t="shared" si="22"/>
        <v>886</v>
      </c>
      <c r="BD18" s="7">
        <f t="shared" si="22"/>
        <v>718</v>
      </c>
      <c r="BE18" s="7">
        <f t="shared" si="22"/>
        <v>638</v>
      </c>
      <c r="BF18" s="7">
        <f t="shared" si="22"/>
        <v>2108</v>
      </c>
      <c r="BG18" s="7">
        <f t="shared" si="22"/>
        <v>780</v>
      </c>
      <c r="BH18" s="7">
        <f t="shared" si="22"/>
        <v>712</v>
      </c>
      <c r="BI18" s="7">
        <f t="shared" si="22"/>
        <v>1992</v>
      </c>
      <c r="BJ18" s="7">
        <f t="shared" si="22"/>
        <v>1393</v>
      </c>
      <c r="BK18" s="7">
        <f t="shared" si="22"/>
        <v>1961</v>
      </c>
      <c r="BL18" s="7">
        <f t="shared" si="22"/>
        <v>1134</v>
      </c>
    </row>
    <row r="19" ht="13.5" customHeight="1">
      <c r="A19" s="88">
        <v>44332.0</v>
      </c>
      <c r="B19" s="84" t="s">
        <v>71</v>
      </c>
      <c r="C19" s="38"/>
      <c r="D19" s="39" t="s">
        <v>27</v>
      </c>
      <c r="E19" s="40">
        <f t="shared" si="2"/>
        <v>1422</v>
      </c>
      <c r="F19" s="41">
        <v>2.0</v>
      </c>
      <c r="G19" s="41">
        <v>28.0</v>
      </c>
      <c r="H19" s="42">
        <f t="shared" si="3"/>
        <v>34</v>
      </c>
      <c r="I19" s="38"/>
      <c r="J19" s="43" t="s">
        <v>34</v>
      </c>
      <c r="K19" s="40">
        <f t="shared" si="4"/>
        <v>1495</v>
      </c>
      <c r="L19" s="44">
        <v>0.0</v>
      </c>
      <c r="M19" s="44">
        <v>13.0</v>
      </c>
      <c r="N19" s="42">
        <f t="shared" si="5"/>
        <v>13</v>
      </c>
      <c r="O19" s="38"/>
      <c r="P19" s="45" t="s">
        <v>72</v>
      </c>
      <c r="Q19" s="38"/>
      <c r="R19" s="45">
        <f>MIN(Rules!$E$2,(MAX(H19/N19,N19/H19)))</f>
        <v>2</v>
      </c>
      <c r="S19" s="45">
        <f>VLOOKUP(B19,Rules!A:B,2,FALSE)</f>
        <v>40</v>
      </c>
      <c r="T19" s="38"/>
      <c r="U19" s="46">
        <f>1/(10^(-(E19+(IF(P19="Y",Rules!$I$2,0))-K19)/Rules!$E$12)+1)</f>
        <v>0.5877321614</v>
      </c>
      <c r="V19" s="47">
        <f t="shared" si="6"/>
        <v>33</v>
      </c>
      <c r="W19" s="47">
        <f t="shared" si="7"/>
        <v>-33</v>
      </c>
      <c r="X19" s="47"/>
      <c r="Y19" s="47"/>
      <c r="Z19" s="48"/>
      <c r="AA19" s="7">
        <f t="shared" ref="AA19:BL19" si="23">IF($D19=AA$1,$E19+$V19,(IF($J19=AA$1,$K19+$W19,AA18)))</f>
        <v>1591</v>
      </c>
      <c r="AB19" s="7">
        <f t="shared" si="23"/>
        <v>860</v>
      </c>
      <c r="AC19" s="7">
        <f t="shared" si="23"/>
        <v>1405</v>
      </c>
      <c r="AD19" s="7">
        <f t="shared" si="23"/>
        <v>79</v>
      </c>
      <c r="AE19" s="7">
        <f t="shared" si="23"/>
        <v>1925</v>
      </c>
      <c r="AF19" s="7">
        <f t="shared" si="23"/>
        <v>1941</v>
      </c>
      <c r="AG19" s="7">
        <f t="shared" si="23"/>
        <v>990</v>
      </c>
      <c r="AH19" s="7">
        <f t="shared" si="23"/>
        <v>965</v>
      </c>
      <c r="AI19" s="7">
        <f t="shared" si="23"/>
        <v>1300</v>
      </c>
      <c r="AJ19" s="7">
        <f t="shared" si="23"/>
        <v>1749</v>
      </c>
      <c r="AK19" s="7">
        <f t="shared" si="23"/>
        <v>155</v>
      </c>
      <c r="AL19" s="7">
        <f t="shared" si="23"/>
        <v>717</v>
      </c>
      <c r="AM19" s="7">
        <f t="shared" si="23"/>
        <v>2165</v>
      </c>
      <c r="AN19" s="7">
        <f t="shared" si="23"/>
        <v>1462</v>
      </c>
      <c r="AO19" s="7">
        <f t="shared" si="23"/>
        <v>1167</v>
      </c>
      <c r="AP19" s="7">
        <f t="shared" si="23"/>
        <v>2049</v>
      </c>
      <c r="AQ19" s="7">
        <f t="shared" si="23"/>
        <v>424</v>
      </c>
      <c r="AR19" s="7">
        <f t="shared" si="23"/>
        <v>1568</v>
      </c>
      <c r="AS19" s="7">
        <f t="shared" si="23"/>
        <v>338</v>
      </c>
      <c r="AT19" s="7">
        <f t="shared" si="23"/>
        <v>2309</v>
      </c>
      <c r="AU19" s="7">
        <f t="shared" si="23"/>
        <v>904</v>
      </c>
      <c r="AV19" s="7">
        <f t="shared" si="23"/>
        <v>479</v>
      </c>
      <c r="AW19" s="7">
        <f t="shared" si="23"/>
        <v>378</v>
      </c>
      <c r="AX19" s="7">
        <f t="shared" si="23"/>
        <v>1035</v>
      </c>
      <c r="AY19" s="7">
        <f t="shared" si="23"/>
        <v>1194</v>
      </c>
      <c r="AZ19" s="7">
        <f t="shared" si="23"/>
        <v>549</v>
      </c>
      <c r="BA19" s="7">
        <f t="shared" si="23"/>
        <v>0</v>
      </c>
      <c r="BB19" s="7">
        <f t="shared" si="23"/>
        <v>1455</v>
      </c>
      <c r="BC19" s="7">
        <f t="shared" si="23"/>
        <v>886</v>
      </c>
      <c r="BD19" s="7">
        <f t="shared" si="23"/>
        <v>718</v>
      </c>
      <c r="BE19" s="7">
        <f t="shared" si="23"/>
        <v>638</v>
      </c>
      <c r="BF19" s="7">
        <f t="shared" si="23"/>
        <v>2108</v>
      </c>
      <c r="BG19" s="7">
        <f t="shared" si="23"/>
        <v>780</v>
      </c>
      <c r="BH19" s="7">
        <f t="shared" si="23"/>
        <v>712</v>
      </c>
      <c r="BI19" s="7">
        <f t="shared" si="23"/>
        <v>1992</v>
      </c>
      <c r="BJ19" s="7">
        <f t="shared" si="23"/>
        <v>1393</v>
      </c>
      <c r="BK19" s="7">
        <f t="shared" si="23"/>
        <v>1961</v>
      </c>
      <c r="BL19" s="7">
        <f t="shared" si="23"/>
        <v>1134</v>
      </c>
    </row>
    <row r="20" ht="13.5" customHeight="1">
      <c r="A20" s="88">
        <v>44332.0</v>
      </c>
      <c r="B20" s="84" t="s">
        <v>71</v>
      </c>
      <c r="C20" s="38"/>
      <c r="D20" s="39" t="s">
        <v>43</v>
      </c>
      <c r="E20" s="40">
        <f t="shared" si="2"/>
        <v>860</v>
      </c>
      <c r="F20" s="41">
        <v>2.0</v>
      </c>
      <c r="G20" s="41">
        <v>21.0</v>
      </c>
      <c r="H20" s="42">
        <f t="shared" si="3"/>
        <v>27</v>
      </c>
      <c r="I20" s="38"/>
      <c r="J20" s="43" t="s">
        <v>50</v>
      </c>
      <c r="K20" s="40">
        <f t="shared" si="4"/>
        <v>479</v>
      </c>
      <c r="L20" s="44">
        <v>0.0</v>
      </c>
      <c r="M20" s="44">
        <v>15.0</v>
      </c>
      <c r="N20" s="42">
        <f t="shared" si="5"/>
        <v>15</v>
      </c>
      <c r="O20" s="38"/>
      <c r="P20" s="45" t="s">
        <v>72</v>
      </c>
      <c r="Q20" s="38"/>
      <c r="R20" s="45">
        <f>MIN(Rules!$E$2,(MAX(H20/N20,N20/H20)))</f>
        <v>1.8</v>
      </c>
      <c r="S20" s="45">
        <f>VLOOKUP(B20,Rules!A:B,2,FALSE)</f>
        <v>40</v>
      </c>
      <c r="T20" s="38"/>
      <c r="U20" s="46">
        <f>1/(10^(-(E20+(IF(P20="Y",Rules!$I$2,0))-K20)/Rules!$E$12)+1)</f>
        <v>0.9202203996</v>
      </c>
      <c r="V20" s="47">
        <f t="shared" si="6"/>
        <v>6</v>
      </c>
      <c r="W20" s="47">
        <f t="shared" si="7"/>
        <v>-6</v>
      </c>
      <c r="X20" s="47"/>
      <c r="Y20" s="47"/>
      <c r="Z20" s="48"/>
      <c r="AA20" s="7">
        <f t="shared" ref="AA20:BL20" si="24">IF($D20=AA$1,$E20+$V20,(IF($J20=AA$1,$K20+$W20,AA19)))</f>
        <v>1591</v>
      </c>
      <c r="AB20" s="7">
        <f t="shared" si="24"/>
        <v>866</v>
      </c>
      <c r="AC20" s="7">
        <f t="shared" si="24"/>
        <v>1405</v>
      </c>
      <c r="AD20" s="7">
        <f t="shared" si="24"/>
        <v>79</v>
      </c>
      <c r="AE20" s="7">
        <f t="shared" si="24"/>
        <v>1925</v>
      </c>
      <c r="AF20" s="7">
        <f t="shared" si="24"/>
        <v>1941</v>
      </c>
      <c r="AG20" s="7">
        <f t="shared" si="24"/>
        <v>990</v>
      </c>
      <c r="AH20" s="7">
        <f t="shared" si="24"/>
        <v>965</v>
      </c>
      <c r="AI20" s="7">
        <f t="shared" si="24"/>
        <v>1300</v>
      </c>
      <c r="AJ20" s="7">
        <f t="shared" si="24"/>
        <v>1749</v>
      </c>
      <c r="AK20" s="7">
        <f t="shared" si="24"/>
        <v>155</v>
      </c>
      <c r="AL20" s="7">
        <f t="shared" si="24"/>
        <v>717</v>
      </c>
      <c r="AM20" s="7">
        <f t="shared" si="24"/>
        <v>2165</v>
      </c>
      <c r="AN20" s="7">
        <f t="shared" si="24"/>
        <v>1462</v>
      </c>
      <c r="AO20" s="7">
        <f t="shared" si="24"/>
        <v>1167</v>
      </c>
      <c r="AP20" s="7">
        <f t="shared" si="24"/>
        <v>2049</v>
      </c>
      <c r="AQ20" s="7">
        <f t="shared" si="24"/>
        <v>424</v>
      </c>
      <c r="AR20" s="7">
        <f t="shared" si="24"/>
        <v>1568</v>
      </c>
      <c r="AS20" s="7">
        <f t="shared" si="24"/>
        <v>338</v>
      </c>
      <c r="AT20" s="7">
        <f t="shared" si="24"/>
        <v>2309</v>
      </c>
      <c r="AU20" s="7">
        <f t="shared" si="24"/>
        <v>904</v>
      </c>
      <c r="AV20" s="7">
        <f t="shared" si="24"/>
        <v>473</v>
      </c>
      <c r="AW20" s="7">
        <f t="shared" si="24"/>
        <v>378</v>
      </c>
      <c r="AX20" s="7">
        <f t="shared" si="24"/>
        <v>1035</v>
      </c>
      <c r="AY20" s="7">
        <f t="shared" si="24"/>
        <v>1194</v>
      </c>
      <c r="AZ20" s="7">
        <f t="shared" si="24"/>
        <v>549</v>
      </c>
      <c r="BA20" s="7">
        <f t="shared" si="24"/>
        <v>0</v>
      </c>
      <c r="BB20" s="7">
        <f t="shared" si="24"/>
        <v>1455</v>
      </c>
      <c r="BC20" s="7">
        <f t="shared" si="24"/>
        <v>886</v>
      </c>
      <c r="BD20" s="7">
        <f t="shared" si="24"/>
        <v>718</v>
      </c>
      <c r="BE20" s="7">
        <f t="shared" si="24"/>
        <v>638</v>
      </c>
      <c r="BF20" s="7">
        <f t="shared" si="24"/>
        <v>2108</v>
      </c>
      <c r="BG20" s="7">
        <f t="shared" si="24"/>
        <v>780</v>
      </c>
      <c r="BH20" s="7">
        <f t="shared" si="24"/>
        <v>712</v>
      </c>
      <c r="BI20" s="7">
        <f t="shared" si="24"/>
        <v>1992</v>
      </c>
      <c r="BJ20" s="7">
        <f t="shared" si="24"/>
        <v>1393</v>
      </c>
      <c r="BK20" s="7">
        <f t="shared" si="24"/>
        <v>1961</v>
      </c>
      <c r="BL20" s="7">
        <f t="shared" si="24"/>
        <v>1134</v>
      </c>
    </row>
    <row r="21" ht="13.5" customHeight="1">
      <c r="A21" s="88">
        <v>44332.0</v>
      </c>
      <c r="B21" s="84" t="s">
        <v>71</v>
      </c>
      <c r="C21" s="38"/>
      <c r="D21" s="39" t="s">
        <v>42</v>
      </c>
      <c r="E21" s="40">
        <f t="shared" si="2"/>
        <v>780</v>
      </c>
      <c r="F21" s="41">
        <v>1.0</v>
      </c>
      <c r="G21" s="41">
        <v>25.0</v>
      </c>
      <c r="H21" s="42">
        <f t="shared" si="3"/>
        <v>28</v>
      </c>
      <c r="I21" s="38"/>
      <c r="J21" s="43" t="s">
        <v>51</v>
      </c>
      <c r="K21" s="40">
        <f t="shared" si="4"/>
        <v>549</v>
      </c>
      <c r="L21" s="44">
        <v>2.0</v>
      </c>
      <c r="M21" s="44">
        <v>13.0</v>
      </c>
      <c r="N21" s="42">
        <f t="shared" si="5"/>
        <v>19</v>
      </c>
      <c r="O21" s="38"/>
      <c r="P21" s="45" t="s">
        <v>72</v>
      </c>
      <c r="Q21" s="38"/>
      <c r="R21" s="45">
        <f>MIN(Rules!$E$2,(MAX(H21/N21,N21/H21)))</f>
        <v>1.473684211</v>
      </c>
      <c r="S21" s="45">
        <f>VLOOKUP(B21,Rules!A:B,2,FALSE)</f>
        <v>40</v>
      </c>
      <c r="T21" s="38"/>
      <c r="U21" s="46">
        <f>1/(10^(-(E21+(IF(P21="Y",Rules!$I$2,0))-K21)/Rules!$E$12)+1)</f>
        <v>0.8525282659</v>
      </c>
      <c r="V21" s="47">
        <f t="shared" si="6"/>
        <v>9</v>
      </c>
      <c r="W21" s="47">
        <f t="shared" si="7"/>
        <v>-9</v>
      </c>
      <c r="X21" s="47"/>
      <c r="Y21" s="47"/>
      <c r="Z21" s="48"/>
      <c r="AA21" s="7">
        <f t="shared" ref="AA21:BL21" si="25">IF($D21=AA$1,$E21+$V21,(IF($J21=AA$1,$K21+$W21,AA20)))</f>
        <v>1591</v>
      </c>
      <c r="AB21" s="7">
        <f t="shared" si="25"/>
        <v>866</v>
      </c>
      <c r="AC21" s="7">
        <f t="shared" si="25"/>
        <v>1405</v>
      </c>
      <c r="AD21" s="7">
        <f t="shared" si="25"/>
        <v>79</v>
      </c>
      <c r="AE21" s="7">
        <f t="shared" si="25"/>
        <v>1925</v>
      </c>
      <c r="AF21" s="7">
        <f t="shared" si="25"/>
        <v>1941</v>
      </c>
      <c r="AG21" s="7">
        <f t="shared" si="25"/>
        <v>990</v>
      </c>
      <c r="AH21" s="7">
        <f t="shared" si="25"/>
        <v>965</v>
      </c>
      <c r="AI21" s="7">
        <f t="shared" si="25"/>
        <v>1300</v>
      </c>
      <c r="AJ21" s="7">
        <f t="shared" si="25"/>
        <v>1749</v>
      </c>
      <c r="AK21" s="7">
        <f t="shared" si="25"/>
        <v>155</v>
      </c>
      <c r="AL21" s="7">
        <f t="shared" si="25"/>
        <v>717</v>
      </c>
      <c r="AM21" s="7">
        <f t="shared" si="25"/>
        <v>2165</v>
      </c>
      <c r="AN21" s="7">
        <f t="shared" si="25"/>
        <v>1462</v>
      </c>
      <c r="AO21" s="7">
        <f t="shared" si="25"/>
        <v>1167</v>
      </c>
      <c r="AP21" s="7">
        <f t="shared" si="25"/>
        <v>2049</v>
      </c>
      <c r="AQ21" s="7">
        <f t="shared" si="25"/>
        <v>424</v>
      </c>
      <c r="AR21" s="7">
        <f t="shared" si="25"/>
        <v>1568</v>
      </c>
      <c r="AS21" s="7">
        <f t="shared" si="25"/>
        <v>338</v>
      </c>
      <c r="AT21" s="7">
        <f t="shared" si="25"/>
        <v>2309</v>
      </c>
      <c r="AU21" s="7">
        <f t="shared" si="25"/>
        <v>904</v>
      </c>
      <c r="AV21" s="7">
        <f t="shared" si="25"/>
        <v>473</v>
      </c>
      <c r="AW21" s="7">
        <f t="shared" si="25"/>
        <v>378</v>
      </c>
      <c r="AX21" s="7">
        <f t="shared" si="25"/>
        <v>1035</v>
      </c>
      <c r="AY21" s="7">
        <f t="shared" si="25"/>
        <v>1194</v>
      </c>
      <c r="AZ21" s="7">
        <f t="shared" si="25"/>
        <v>540</v>
      </c>
      <c r="BA21" s="7">
        <f t="shared" si="25"/>
        <v>0</v>
      </c>
      <c r="BB21" s="7">
        <f t="shared" si="25"/>
        <v>1455</v>
      </c>
      <c r="BC21" s="7">
        <f t="shared" si="25"/>
        <v>886</v>
      </c>
      <c r="BD21" s="7">
        <f t="shared" si="25"/>
        <v>718</v>
      </c>
      <c r="BE21" s="7">
        <f t="shared" si="25"/>
        <v>638</v>
      </c>
      <c r="BF21" s="7">
        <f t="shared" si="25"/>
        <v>2108</v>
      </c>
      <c r="BG21" s="7">
        <f t="shared" si="25"/>
        <v>789</v>
      </c>
      <c r="BH21" s="7">
        <f t="shared" si="25"/>
        <v>712</v>
      </c>
      <c r="BI21" s="7">
        <f t="shared" si="25"/>
        <v>1992</v>
      </c>
      <c r="BJ21" s="7">
        <f t="shared" si="25"/>
        <v>1393</v>
      </c>
      <c r="BK21" s="7">
        <f t="shared" si="25"/>
        <v>1961</v>
      </c>
      <c r="BL21" s="7">
        <f t="shared" si="25"/>
        <v>1134</v>
      </c>
    </row>
    <row r="22" ht="13.5" customHeight="1">
      <c r="A22" s="88">
        <v>44332.0</v>
      </c>
      <c r="B22" s="84" t="s">
        <v>71</v>
      </c>
      <c r="C22" s="38"/>
      <c r="D22" s="39" t="s">
        <v>49</v>
      </c>
      <c r="E22" s="40">
        <f t="shared" si="2"/>
        <v>79</v>
      </c>
      <c r="F22" s="41">
        <v>1.0</v>
      </c>
      <c r="G22" s="41">
        <v>19.0</v>
      </c>
      <c r="H22" s="42">
        <f t="shared" si="3"/>
        <v>22</v>
      </c>
      <c r="I22" s="38"/>
      <c r="J22" s="43" t="s">
        <v>48</v>
      </c>
      <c r="K22" s="40">
        <f t="shared" si="4"/>
        <v>155</v>
      </c>
      <c r="L22" s="44">
        <v>2.0</v>
      </c>
      <c r="M22" s="44">
        <v>16.0</v>
      </c>
      <c r="N22" s="42">
        <f t="shared" si="5"/>
        <v>22</v>
      </c>
      <c r="O22" s="38"/>
      <c r="P22" s="45" t="s">
        <v>72</v>
      </c>
      <c r="Q22" s="38"/>
      <c r="R22" s="45">
        <f>MIN(Rules!$E$2,(MAX(H22/N22,N22/H22)))</f>
        <v>1</v>
      </c>
      <c r="S22" s="45">
        <f>VLOOKUP(B22,Rules!A:B,2,FALSE)</f>
        <v>40</v>
      </c>
      <c r="T22" s="38"/>
      <c r="U22" s="46">
        <f>1/(10^(-(E22+(IF(P22="Y",Rules!$I$2,0))-K22)/Rules!$E$12)+1)</f>
        <v>0.5843806118</v>
      </c>
      <c r="V22" s="47">
        <f t="shared" si="6"/>
        <v>-3</v>
      </c>
      <c r="W22" s="47">
        <f t="shared" si="7"/>
        <v>3</v>
      </c>
      <c r="X22" s="47"/>
      <c r="Y22" s="47"/>
      <c r="Z22" s="48"/>
      <c r="AA22" s="7">
        <f t="shared" ref="AA22:BL22" si="26">IF($D22=AA$1,$E22+$V22,(IF($J22=AA$1,$K22+$W22,AA21)))</f>
        <v>1591</v>
      </c>
      <c r="AB22" s="7">
        <f t="shared" si="26"/>
        <v>866</v>
      </c>
      <c r="AC22" s="7">
        <f t="shared" si="26"/>
        <v>1405</v>
      </c>
      <c r="AD22" s="7">
        <f t="shared" si="26"/>
        <v>76</v>
      </c>
      <c r="AE22" s="7">
        <f t="shared" si="26"/>
        <v>1925</v>
      </c>
      <c r="AF22" s="7">
        <f t="shared" si="26"/>
        <v>1941</v>
      </c>
      <c r="AG22" s="7">
        <f t="shared" si="26"/>
        <v>990</v>
      </c>
      <c r="AH22" s="7">
        <f t="shared" si="26"/>
        <v>965</v>
      </c>
      <c r="AI22" s="7">
        <f t="shared" si="26"/>
        <v>1300</v>
      </c>
      <c r="AJ22" s="7">
        <f t="shared" si="26"/>
        <v>1749</v>
      </c>
      <c r="AK22" s="7">
        <f t="shared" si="26"/>
        <v>158</v>
      </c>
      <c r="AL22" s="7">
        <f t="shared" si="26"/>
        <v>717</v>
      </c>
      <c r="AM22" s="7">
        <f t="shared" si="26"/>
        <v>2165</v>
      </c>
      <c r="AN22" s="7">
        <f t="shared" si="26"/>
        <v>1462</v>
      </c>
      <c r="AO22" s="7">
        <f t="shared" si="26"/>
        <v>1167</v>
      </c>
      <c r="AP22" s="7">
        <f t="shared" si="26"/>
        <v>2049</v>
      </c>
      <c r="AQ22" s="7">
        <f t="shared" si="26"/>
        <v>424</v>
      </c>
      <c r="AR22" s="7">
        <f t="shared" si="26"/>
        <v>1568</v>
      </c>
      <c r="AS22" s="7">
        <f t="shared" si="26"/>
        <v>338</v>
      </c>
      <c r="AT22" s="7">
        <f t="shared" si="26"/>
        <v>2309</v>
      </c>
      <c r="AU22" s="7">
        <f t="shared" si="26"/>
        <v>904</v>
      </c>
      <c r="AV22" s="7">
        <f t="shared" si="26"/>
        <v>473</v>
      </c>
      <c r="AW22" s="7">
        <f t="shared" si="26"/>
        <v>378</v>
      </c>
      <c r="AX22" s="7">
        <f t="shared" si="26"/>
        <v>1035</v>
      </c>
      <c r="AY22" s="7">
        <f t="shared" si="26"/>
        <v>1194</v>
      </c>
      <c r="AZ22" s="7">
        <f t="shared" si="26"/>
        <v>540</v>
      </c>
      <c r="BA22" s="7">
        <f t="shared" si="26"/>
        <v>0</v>
      </c>
      <c r="BB22" s="7">
        <f t="shared" si="26"/>
        <v>1455</v>
      </c>
      <c r="BC22" s="7">
        <f t="shared" si="26"/>
        <v>886</v>
      </c>
      <c r="BD22" s="7">
        <f t="shared" si="26"/>
        <v>718</v>
      </c>
      <c r="BE22" s="7">
        <f t="shared" si="26"/>
        <v>638</v>
      </c>
      <c r="BF22" s="7">
        <f t="shared" si="26"/>
        <v>2108</v>
      </c>
      <c r="BG22" s="7">
        <f t="shared" si="26"/>
        <v>789</v>
      </c>
      <c r="BH22" s="7">
        <f t="shared" si="26"/>
        <v>712</v>
      </c>
      <c r="BI22" s="7">
        <f t="shared" si="26"/>
        <v>1992</v>
      </c>
      <c r="BJ22" s="7">
        <f t="shared" si="26"/>
        <v>1393</v>
      </c>
      <c r="BK22" s="7">
        <f t="shared" si="26"/>
        <v>1961</v>
      </c>
      <c r="BL22" s="7">
        <f t="shared" si="26"/>
        <v>1134</v>
      </c>
    </row>
    <row r="23" ht="13.5" customHeight="1">
      <c r="A23" s="88">
        <v>44332.0</v>
      </c>
      <c r="B23" s="84" t="s">
        <v>71</v>
      </c>
      <c r="C23" s="38"/>
      <c r="D23" s="39" t="s">
        <v>52</v>
      </c>
      <c r="E23" s="40">
        <f t="shared" si="2"/>
        <v>338</v>
      </c>
      <c r="F23" s="41">
        <v>2.0</v>
      </c>
      <c r="G23" s="41">
        <v>12.0</v>
      </c>
      <c r="H23" s="42">
        <f t="shared" si="3"/>
        <v>18</v>
      </c>
      <c r="I23" s="38"/>
      <c r="J23" s="43" t="s">
        <v>47</v>
      </c>
      <c r="K23" s="40">
        <f t="shared" si="4"/>
        <v>378</v>
      </c>
      <c r="L23" s="44">
        <v>1.0</v>
      </c>
      <c r="M23" s="44">
        <v>16.0</v>
      </c>
      <c r="N23" s="42">
        <f t="shared" si="5"/>
        <v>19</v>
      </c>
      <c r="O23" s="38"/>
      <c r="P23" s="45" t="s">
        <v>72</v>
      </c>
      <c r="Q23" s="38"/>
      <c r="R23" s="45">
        <f>MIN(Rules!$E$2,(MAX(H23/N23,N23/H23)))</f>
        <v>1.055555556</v>
      </c>
      <c r="S23" s="45">
        <f>VLOOKUP(B23,Rules!A:B,2,FALSE)</f>
        <v>40</v>
      </c>
      <c r="T23" s="38"/>
      <c r="U23" s="46">
        <f>1/(10^(-(E23+(IF(P23="Y",Rules!$I$2,0))-K23)/Rules!$E$12)+1)</f>
        <v>0.6240017586</v>
      </c>
      <c r="V23" s="47">
        <f t="shared" si="6"/>
        <v>-26</v>
      </c>
      <c r="W23" s="47">
        <f t="shared" si="7"/>
        <v>26</v>
      </c>
      <c r="X23" s="47"/>
      <c r="Y23" s="47"/>
      <c r="Z23" s="48"/>
      <c r="AA23" s="7">
        <f t="shared" ref="AA23:BL23" si="27">IF($D23=AA$1,$E23+$V23,(IF($J23=AA$1,$K23+$W23,AA22)))</f>
        <v>1591</v>
      </c>
      <c r="AB23" s="7">
        <f t="shared" si="27"/>
        <v>866</v>
      </c>
      <c r="AC23" s="7">
        <f t="shared" si="27"/>
        <v>1405</v>
      </c>
      <c r="AD23" s="7">
        <f t="shared" si="27"/>
        <v>76</v>
      </c>
      <c r="AE23" s="7">
        <f t="shared" si="27"/>
        <v>1925</v>
      </c>
      <c r="AF23" s="7">
        <f t="shared" si="27"/>
        <v>1941</v>
      </c>
      <c r="AG23" s="7">
        <f t="shared" si="27"/>
        <v>990</v>
      </c>
      <c r="AH23" s="7">
        <f t="shared" si="27"/>
        <v>965</v>
      </c>
      <c r="AI23" s="7">
        <f t="shared" si="27"/>
        <v>1300</v>
      </c>
      <c r="AJ23" s="7">
        <f t="shared" si="27"/>
        <v>1749</v>
      </c>
      <c r="AK23" s="7">
        <f t="shared" si="27"/>
        <v>158</v>
      </c>
      <c r="AL23" s="7">
        <f t="shared" si="27"/>
        <v>717</v>
      </c>
      <c r="AM23" s="7">
        <f t="shared" si="27"/>
        <v>2165</v>
      </c>
      <c r="AN23" s="7">
        <f t="shared" si="27"/>
        <v>1462</v>
      </c>
      <c r="AO23" s="7">
        <f t="shared" si="27"/>
        <v>1167</v>
      </c>
      <c r="AP23" s="7">
        <f t="shared" si="27"/>
        <v>2049</v>
      </c>
      <c r="AQ23" s="7">
        <f t="shared" si="27"/>
        <v>424</v>
      </c>
      <c r="AR23" s="7">
        <f t="shared" si="27"/>
        <v>1568</v>
      </c>
      <c r="AS23" s="7">
        <f t="shared" si="27"/>
        <v>312</v>
      </c>
      <c r="AT23" s="7">
        <f t="shared" si="27"/>
        <v>2309</v>
      </c>
      <c r="AU23" s="7">
        <f t="shared" si="27"/>
        <v>904</v>
      </c>
      <c r="AV23" s="7">
        <f t="shared" si="27"/>
        <v>473</v>
      </c>
      <c r="AW23" s="7">
        <f t="shared" si="27"/>
        <v>404</v>
      </c>
      <c r="AX23" s="7">
        <f t="shared" si="27"/>
        <v>1035</v>
      </c>
      <c r="AY23" s="7">
        <f t="shared" si="27"/>
        <v>1194</v>
      </c>
      <c r="AZ23" s="7">
        <f t="shared" si="27"/>
        <v>540</v>
      </c>
      <c r="BA23" s="7">
        <f t="shared" si="27"/>
        <v>0</v>
      </c>
      <c r="BB23" s="7">
        <f t="shared" si="27"/>
        <v>1455</v>
      </c>
      <c r="BC23" s="7">
        <f t="shared" si="27"/>
        <v>886</v>
      </c>
      <c r="BD23" s="7">
        <f t="shared" si="27"/>
        <v>718</v>
      </c>
      <c r="BE23" s="7">
        <f t="shared" si="27"/>
        <v>638</v>
      </c>
      <c r="BF23" s="7">
        <f t="shared" si="27"/>
        <v>2108</v>
      </c>
      <c r="BG23" s="7">
        <f t="shared" si="27"/>
        <v>789</v>
      </c>
      <c r="BH23" s="7">
        <f t="shared" si="27"/>
        <v>712</v>
      </c>
      <c r="BI23" s="7">
        <f t="shared" si="27"/>
        <v>1992</v>
      </c>
      <c r="BJ23" s="7">
        <f t="shared" si="27"/>
        <v>1393</v>
      </c>
      <c r="BK23" s="7">
        <f t="shared" si="27"/>
        <v>1961</v>
      </c>
      <c r="BL23" s="7">
        <f t="shared" si="27"/>
        <v>1134</v>
      </c>
    </row>
    <row r="24" ht="13.5" customHeight="1">
      <c r="A24" s="88">
        <v>44338.0</v>
      </c>
      <c r="B24" s="84" t="s">
        <v>71</v>
      </c>
      <c r="C24" s="38"/>
      <c r="D24" s="39" t="s">
        <v>18</v>
      </c>
      <c r="E24" s="40">
        <f t="shared" si="2"/>
        <v>2108</v>
      </c>
      <c r="F24" s="41">
        <v>2.0</v>
      </c>
      <c r="G24" s="41">
        <v>19.0</v>
      </c>
      <c r="H24" s="42">
        <f t="shared" si="3"/>
        <v>25</v>
      </c>
      <c r="I24" s="38"/>
      <c r="J24" s="43" t="s">
        <v>23</v>
      </c>
      <c r="K24" s="40">
        <f t="shared" si="4"/>
        <v>2165</v>
      </c>
      <c r="L24" s="44">
        <v>0.0</v>
      </c>
      <c r="M24" s="44">
        <v>20.0</v>
      </c>
      <c r="N24" s="42">
        <f t="shared" si="5"/>
        <v>20</v>
      </c>
      <c r="O24" s="38"/>
      <c r="P24" s="45" t="s">
        <v>72</v>
      </c>
      <c r="Q24" s="38"/>
      <c r="R24" s="45">
        <f>MIN(Rules!$E$2,(MAX(H24/N24,N24/H24)))</f>
        <v>1.25</v>
      </c>
      <c r="S24" s="45">
        <f>VLOOKUP(B24,Rules!A:B,2,FALSE)</f>
        <v>40</v>
      </c>
      <c r="T24" s="38"/>
      <c r="U24" s="46">
        <f>1/(10^(-(E24+(IF(P24="Y",Rules!$I$2,0))-K24)/Rules!$E$12)+1)</f>
        <v>0.6054630712</v>
      </c>
      <c r="V24" s="47">
        <f t="shared" si="6"/>
        <v>20</v>
      </c>
      <c r="W24" s="47">
        <f t="shared" si="7"/>
        <v>-20</v>
      </c>
      <c r="X24" s="47"/>
      <c r="Y24" s="47"/>
      <c r="Z24" s="48"/>
      <c r="AA24" s="7">
        <f t="shared" ref="AA24:BL24" si="28">IF($D24=AA$1,$E24+$V24,(IF($J24=AA$1,$K24+$W24,AA23)))</f>
        <v>1591</v>
      </c>
      <c r="AB24" s="7">
        <f t="shared" si="28"/>
        <v>866</v>
      </c>
      <c r="AC24" s="7">
        <f t="shared" si="28"/>
        <v>1405</v>
      </c>
      <c r="AD24" s="7">
        <f t="shared" si="28"/>
        <v>76</v>
      </c>
      <c r="AE24" s="7">
        <f t="shared" si="28"/>
        <v>1925</v>
      </c>
      <c r="AF24" s="7">
        <f t="shared" si="28"/>
        <v>1941</v>
      </c>
      <c r="AG24" s="7">
        <f t="shared" si="28"/>
        <v>990</v>
      </c>
      <c r="AH24" s="7">
        <f t="shared" si="28"/>
        <v>965</v>
      </c>
      <c r="AI24" s="7">
        <f t="shared" si="28"/>
        <v>1300</v>
      </c>
      <c r="AJ24" s="7">
        <f t="shared" si="28"/>
        <v>1749</v>
      </c>
      <c r="AK24" s="7">
        <f t="shared" si="28"/>
        <v>158</v>
      </c>
      <c r="AL24" s="7">
        <f t="shared" si="28"/>
        <v>717</v>
      </c>
      <c r="AM24" s="7">
        <f t="shared" si="28"/>
        <v>2145</v>
      </c>
      <c r="AN24" s="7">
        <f t="shared" si="28"/>
        <v>1462</v>
      </c>
      <c r="AO24" s="7">
        <f t="shared" si="28"/>
        <v>1167</v>
      </c>
      <c r="AP24" s="7">
        <f t="shared" si="28"/>
        <v>2049</v>
      </c>
      <c r="AQ24" s="7">
        <f t="shared" si="28"/>
        <v>424</v>
      </c>
      <c r="AR24" s="7">
        <f t="shared" si="28"/>
        <v>1568</v>
      </c>
      <c r="AS24" s="7">
        <f t="shared" si="28"/>
        <v>312</v>
      </c>
      <c r="AT24" s="7">
        <f t="shared" si="28"/>
        <v>2309</v>
      </c>
      <c r="AU24" s="7">
        <f t="shared" si="28"/>
        <v>904</v>
      </c>
      <c r="AV24" s="7">
        <f t="shared" si="28"/>
        <v>473</v>
      </c>
      <c r="AW24" s="7">
        <f t="shared" si="28"/>
        <v>404</v>
      </c>
      <c r="AX24" s="7">
        <f t="shared" si="28"/>
        <v>1035</v>
      </c>
      <c r="AY24" s="7">
        <f t="shared" si="28"/>
        <v>1194</v>
      </c>
      <c r="AZ24" s="7">
        <f t="shared" si="28"/>
        <v>540</v>
      </c>
      <c r="BA24" s="7">
        <f t="shared" si="28"/>
        <v>0</v>
      </c>
      <c r="BB24" s="7">
        <f t="shared" si="28"/>
        <v>1455</v>
      </c>
      <c r="BC24" s="7">
        <f t="shared" si="28"/>
        <v>886</v>
      </c>
      <c r="BD24" s="7">
        <f t="shared" si="28"/>
        <v>718</v>
      </c>
      <c r="BE24" s="7">
        <f t="shared" si="28"/>
        <v>638</v>
      </c>
      <c r="BF24" s="7">
        <f t="shared" si="28"/>
        <v>2128</v>
      </c>
      <c r="BG24" s="7">
        <f t="shared" si="28"/>
        <v>789</v>
      </c>
      <c r="BH24" s="7">
        <f t="shared" si="28"/>
        <v>712</v>
      </c>
      <c r="BI24" s="7">
        <f t="shared" si="28"/>
        <v>1992</v>
      </c>
      <c r="BJ24" s="7">
        <f t="shared" si="28"/>
        <v>1393</v>
      </c>
      <c r="BK24" s="7">
        <f t="shared" si="28"/>
        <v>1961</v>
      </c>
      <c r="BL24" s="7">
        <f t="shared" si="28"/>
        <v>1134</v>
      </c>
    </row>
    <row r="25" ht="13.5" customHeight="1">
      <c r="A25" s="88">
        <v>44338.0</v>
      </c>
      <c r="B25" s="84" t="s">
        <v>71</v>
      </c>
      <c r="C25" s="38"/>
      <c r="D25" s="39" t="s">
        <v>26</v>
      </c>
      <c r="E25" s="40">
        <f t="shared" si="2"/>
        <v>1749</v>
      </c>
      <c r="F25" s="41">
        <v>1.0</v>
      </c>
      <c r="G25" s="41">
        <v>26.0</v>
      </c>
      <c r="H25" s="42">
        <f t="shared" si="3"/>
        <v>29</v>
      </c>
      <c r="I25" s="38"/>
      <c r="J25" s="43" t="s">
        <v>30</v>
      </c>
      <c r="K25" s="40">
        <f t="shared" si="4"/>
        <v>1591</v>
      </c>
      <c r="L25" s="44">
        <v>1.0</v>
      </c>
      <c r="M25" s="44">
        <v>18.0</v>
      </c>
      <c r="N25" s="42">
        <f t="shared" si="5"/>
        <v>21</v>
      </c>
      <c r="O25" s="38"/>
      <c r="P25" s="45" t="s">
        <v>72</v>
      </c>
      <c r="Q25" s="38"/>
      <c r="R25" s="45">
        <f>MIN(Rules!$E$2,(MAX(H25/N25,N25/H25)))</f>
        <v>1.380952381</v>
      </c>
      <c r="S25" s="45">
        <f>VLOOKUP(B25,Rules!A:B,2,FALSE)</f>
        <v>40</v>
      </c>
      <c r="T25" s="38"/>
      <c r="U25" s="46">
        <f>1/(10^(-(E25+(IF(P25="Y",Rules!$I$2,0))-K25)/Rules!$E$12)+1)</f>
        <v>0.8050862744</v>
      </c>
      <c r="V25" s="47">
        <f t="shared" si="6"/>
        <v>11</v>
      </c>
      <c r="W25" s="47">
        <f t="shared" si="7"/>
        <v>-11</v>
      </c>
      <c r="X25" s="47"/>
      <c r="Y25" s="47"/>
      <c r="Z25" s="48"/>
      <c r="AA25" s="7">
        <f t="shared" ref="AA25:BL25" si="29">IF($D25=AA$1,$E25+$V25,(IF($J25=AA$1,$K25+$W25,AA24)))</f>
        <v>1580</v>
      </c>
      <c r="AB25" s="7">
        <f t="shared" si="29"/>
        <v>866</v>
      </c>
      <c r="AC25" s="7">
        <f t="shared" si="29"/>
        <v>1405</v>
      </c>
      <c r="AD25" s="7">
        <f t="shared" si="29"/>
        <v>76</v>
      </c>
      <c r="AE25" s="7">
        <f t="shared" si="29"/>
        <v>1925</v>
      </c>
      <c r="AF25" s="7">
        <f t="shared" si="29"/>
        <v>1941</v>
      </c>
      <c r="AG25" s="7">
        <f t="shared" si="29"/>
        <v>990</v>
      </c>
      <c r="AH25" s="7">
        <f t="shared" si="29"/>
        <v>965</v>
      </c>
      <c r="AI25" s="7">
        <f t="shared" si="29"/>
        <v>1300</v>
      </c>
      <c r="AJ25" s="7">
        <f t="shared" si="29"/>
        <v>1760</v>
      </c>
      <c r="AK25" s="7">
        <f t="shared" si="29"/>
        <v>158</v>
      </c>
      <c r="AL25" s="7">
        <f t="shared" si="29"/>
        <v>717</v>
      </c>
      <c r="AM25" s="7">
        <f t="shared" si="29"/>
        <v>2145</v>
      </c>
      <c r="AN25" s="7">
        <f t="shared" si="29"/>
        <v>1462</v>
      </c>
      <c r="AO25" s="7">
        <f t="shared" si="29"/>
        <v>1167</v>
      </c>
      <c r="AP25" s="7">
        <f t="shared" si="29"/>
        <v>2049</v>
      </c>
      <c r="AQ25" s="7">
        <f t="shared" si="29"/>
        <v>424</v>
      </c>
      <c r="AR25" s="7">
        <f t="shared" si="29"/>
        <v>1568</v>
      </c>
      <c r="AS25" s="7">
        <f t="shared" si="29"/>
        <v>312</v>
      </c>
      <c r="AT25" s="7">
        <f t="shared" si="29"/>
        <v>2309</v>
      </c>
      <c r="AU25" s="7">
        <f t="shared" si="29"/>
        <v>904</v>
      </c>
      <c r="AV25" s="7">
        <f t="shared" si="29"/>
        <v>473</v>
      </c>
      <c r="AW25" s="7">
        <f t="shared" si="29"/>
        <v>404</v>
      </c>
      <c r="AX25" s="7">
        <f t="shared" si="29"/>
        <v>1035</v>
      </c>
      <c r="AY25" s="7">
        <f t="shared" si="29"/>
        <v>1194</v>
      </c>
      <c r="AZ25" s="7">
        <f t="shared" si="29"/>
        <v>540</v>
      </c>
      <c r="BA25" s="7">
        <f t="shared" si="29"/>
        <v>0</v>
      </c>
      <c r="BB25" s="7">
        <f t="shared" si="29"/>
        <v>1455</v>
      </c>
      <c r="BC25" s="7">
        <f t="shared" si="29"/>
        <v>886</v>
      </c>
      <c r="BD25" s="7">
        <f t="shared" si="29"/>
        <v>718</v>
      </c>
      <c r="BE25" s="7">
        <f t="shared" si="29"/>
        <v>638</v>
      </c>
      <c r="BF25" s="7">
        <f t="shared" si="29"/>
        <v>2128</v>
      </c>
      <c r="BG25" s="7">
        <f t="shared" si="29"/>
        <v>789</v>
      </c>
      <c r="BH25" s="7">
        <f t="shared" si="29"/>
        <v>712</v>
      </c>
      <c r="BI25" s="7">
        <f t="shared" si="29"/>
        <v>1992</v>
      </c>
      <c r="BJ25" s="7">
        <f t="shared" si="29"/>
        <v>1393</v>
      </c>
      <c r="BK25" s="7">
        <f t="shared" si="29"/>
        <v>1961</v>
      </c>
      <c r="BL25" s="7">
        <f t="shared" si="29"/>
        <v>1134</v>
      </c>
    </row>
    <row r="26" ht="13.5" customHeight="1">
      <c r="A26" s="88">
        <v>44338.0</v>
      </c>
      <c r="B26" s="84" t="s">
        <v>71</v>
      </c>
      <c r="C26" s="38"/>
      <c r="D26" s="39" t="s">
        <v>50</v>
      </c>
      <c r="E26" s="40">
        <f t="shared" si="2"/>
        <v>473</v>
      </c>
      <c r="F26" s="41">
        <v>2.0</v>
      </c>
      <c r="G26" s="41">
        <v>22.0</v>
      </c>
      <c r="H26" s="42">
        <f t="shared" si="3"/>
        <v>28</v>
      </c>
      <c r="I26" s="38"/>
      <c r="J26" s="43" t="s">
        <v>42</v>
      </c>
      <c r="K26" s="40">
        <f t="shared" si="4"/>
        <v>789</v>
      </c>
      <c r="L26" s="44">
        <v>2.0</v>
      </c>
      <c r="M26" s="44">
        <v>22.0</v>
      </c>
      <c r="N26" s="42">
        <f t="shared" si="5"/>
        <v>28</v>
      </c>
      <c r="O26" s="38"/>
      <c r="P26" s="45" t="s">
        <v>72</v>
      </c>
      <c r="Q26" s="38"/>
      <c r="R26" s="45">
        <f>MIN(Rules!$E$2,(MAX(H26/N26,N26/H26)))</f>
        <v>1</v>
      </c>
      <c r="S26" s="45">
        <f>VLOOKUP(B26,Rules!A:B,2,FALSE)</f>
        <v>40</v>
      </c>
      <c r="T26" s="38"/>
      <c r="U26" s="46">
        <f>1/(10^(-(E26+(IF(P26="Y",Rules!$I$2,0))-K26)/Rules!$E$12)+1)</f>
        <v>0.3176791153</v>
      </c>
      <c r="V26" s="47">
        <f t="shared" si="6"/>
        <v>7</v>
      </c>
      <c r="W26" s="47">
        <f t="shared" si="7"/>
        <v>-7</v>
      </c>
      <c r="X26" s="47"/>
      <c r="Y26" s="47"/>
      <c r="Z26" s="48"/>
      <c r="AA26" s="7">
        <f t="shared" ref="AA26:BL26" si="30">IF($D26=AA$1,$E26+$V26,(IF($J26=AA$1,$K26+$W26,AA25)))</f>
        <v>1580</v>
      </c>
      <c r="AB26" s="7">
        <f t="shared" si="30"/>
        <v>866</v>
      </c>
      <c r="AC26" s="7">
        <f t="shared" si="30"/>
        <v>1405</v>
      </c>
      <c r="AD26" s="7">
        <f t="shared" si="30"/>
        <v>76</v>
      </c>
      <c r="AE26" s="7">
        <f t="shared" si="30"/>
        <v>1925</v>
      </c>
      <c r="AF26" s="7">
        <f t="shared" si="30"/>
        <v>1941</v>
      </c>
      <c r="AG26" s="7">
        <f t="shared" si="30"/>
        <v>990</v>
      </c>
      <c r="AH26" s="7">
        <f t="shared" si="30"/>
        <v>965</v>
      </c>
      <c r="AI26" s="7">
        <f t="shared" si="30"/>
        <v>1300</v>
      </c>
      <c r="AJ26" s="7">
        <f t="shared" si="30"/>
        <v>1760</v>
      </c>
      <c r="AK26" s="7">
        <f t="shared" si="30"/>
        <v>158</v>
      </c>
      <c r="AL26" s="7">
        <f t="shared" si="30"/>
        <v>717</v>
      </c>
      <c r="AM26" s="7">
        <f t="shared" si="30"/>
        <v>2145</v>
      </c>
      <c r="AN26" s="7">
        <f t="shared" si="30"/>
        <v>1462</v>
      </c>
      <c r="AO26" s="7">
        <f t="shared" si="30"/>
        <v>1167</v>
      </c>
      <c r="AP26" s="7">
        <f t="shared" si="30"/>
        <v>2049</v>
      </c>
      <c r="AQ26" s="7">
        <f t="shared" si="30"/>
        <v>424</v>
      </c>
      <c r="AR26" s="7">
        <f t="shared" si="30"/>
        <v>1568</v>
      </c>
      <c r="AS26" s="7">
        <f t="shared" si="30"/>
        <v>312</v>
      </c>
      <c r="AT26" s="7">
        <f t="shared" si="30"/>
        <v>2309</v>
      </c>
      <c r="AU26" s="7">
        <f t="shared" si="30"/>
        <v>904</v>
      </c>
      <c r="AV26" s="7">
        <f t="shared" si="30"/>
        <v>480</v>
      </c>
      <c r="AW26" s="7">
        <f t="shared" si="30"/>
        <v>404</v>
      </c>
      <c r="AX26" s="7">
        <f t="shared" si="30"/>
        <v>1035</v>
      </c>
      <c r="AY26" s="7">
        <f t="shared" si="30"/>
        <v>1194</v>
      </c>
      <c r="AZ26" s="7">
        <f t="shared" si="30"/>
        <v>540</v>
      </c>
      <c r="BA26" s="7">
        <f t="shared" si="30"/>
        <v>0</v>
      </c>
      <c r="BB26" s="7">
        <f t="shared" si="30"/>
        <v>1455</v>
      </c>
      <c r="BC26" s="7">
        <f t="shared" si="30"/>
        <v>886</v>
      </c>
      <c r="BD26" s="7">
        <f t="shared" si="30"/>
        <v>718</v>
      </c>
      <c r="BE26" s="7">
        <f t="shared" si="30"/>
        <v>638</v>
      </c>
      <c r="BF26" s="7">
        <f t="shared" si="30"/>
        <v>2128</v>
      </c>
      <c r="BG26" s="7">
        <f t="shared" si="30"/>
        <v>782</v>
      </c>
      <c r="BH26" s="7">
        <f t="shared" si="30"/>
        <v>712</v>
      </c>
      <c r="BI26" s="7">
        <f t="shared" si="30"/>
        <v>1992</v>
      </c>
      <c r="BJ26" s="7">
        <f t="shared" si="30"/>
        <v>1393</v>
      </c>
      <c r="BK26" s="7">
        <f t="shared" si="30"/>
        <v>1961</v>
      </c>
      <c r="BL26" s="7">
        <f t="shared" si="30"/>
        <v>1134</v>
      </c>
    </row>
    <row r="27" ht="13.5" customHeight="1">
      <c r="A27" s="88">
        <v>44338.0</v>
      </c>
      <c r="B27" s="84" t="s">
        <v>71</v>
      </c>
      <c r="C27" s="38"/>
      <c r="D27" s="39" t="s">
        <v>44</v>
      </c>
      <c r="E27" s="40">
        <f t="shared" si="2"/>
        <v>718</v>
      </c>
      <c r="F27" s="41">
        <v>2.0</v>
      </c>
      <c r="G27" s="41">
        <v>24.0</v>
      </c>
      <c r="H27" s="42">
        <f t="shared" si="3"/>
        <v>30</v>
      </c>
      <c r="I27" s="38"/>
      <c r="J27" s="43" t="s">
        <v>43</v>
      </c>
      <c r="K27" s="40">
        <f t="shared" si="4"/>
        <v>866</v>
      </c>
      <c r="L27" s="44">
        <v>1.0</v>
      </c>
      <c r="M27" s="44">
        <v>18.0</v>
      </c>
      <c r="N27" s="42">
        <f t="shared" si="5"/>
        <v>21</v>
      </c>
      <c r="O27" s="38"/>
      <c r="P27" s="45" t="s">
        <v>72</v>
      </c>
      <c r="Q27" s="38"/>
      <c r="R27" s="45">
        <f>MIN(Rules!$E$2,(MAX(H27/N27,N27/H27)))</f>
        <v>1.428571429</v>
      </c>
      <c r="S27" s="45">
        <f>VLOOKUP(B27,Rules!A:B,2,FALSE)</f>
        <v>40</v>
      </c>
      <c r="T27" s="38"/>
      <c r="U27" s="46">
        <f>1/(10^(-(E27+(IF(P27="Y",Rules!$I$2,0))-K27)/Rules!$E$12)+1)</f>
        <v>0.5023025688</v>
      </c>
      <c r="V27" s="47">
        <f t="shared" si="6"/>
        <v>28</v>
      </c>
      <c r="W27" s="47">
        <f t="shared" si="7"/>
        <v>-28</v>
      </c>
      <c r="X27" s="47"/>
      <c r="Y27" s="47"/>
      <c r="Z27" s="48"/>
      <c r="AA27" s="7">
        <f t="shared" ref="AA27:BL27" si="31">IF($D27=AA$1,$E27+$V27,(IF($J27=AA$1,$K27+$W27,AA26)))</f>
        <v>1580</v>
      </c>
      <c r="AB27" s="7">
        <f t="shared" si="31"/>
        <v>838</v>
      </c>
      <c r="AC27" s="7">
        <f t="shared" si="31"/>
        <v>1405</v>
      </c>
      <c r="AD27" s="7">
        <f t="shared" si="31"/>
        <v>76</v>
      </c>
      <c r="AE27" s="7">
        <f t="shared" si="31"/>
        <v>1925</v>
      </c>
      <c r="AF27" s="7">
        <f t="shared" si="31"/>
        <v>1941</v>
      </c>
      <c r="AG27" s="7">
        <f t="shared" si="31"/>
        <v>990</v>
      </c>
      <c r="AH27" s="7">
        <f t="shared" si="31"/>
        <v>965</v>
      </c>
      <c r="AI27" s="7">
        <f t="shared" si="31"/>
        <v>1300</v>
      </c>
      <c r="AJ27" s="7">
        <f t="shared" si="31"/>
        <v>1760</v>
      </c>
      <c r="AK27" s="7">
        <f t="shared" si="31"/>
        <v>158</v>
      </c>
      <c r="AL27" s="7">
        <f t="shared" si="31"/>
        <v>717</v>
      </c>
      <c r="AM27" s="7">
        <f t="shared" si="31"/>
        <v>2145</v>
      </c>
      <c r="AN27" s="7">
        <f t="shared" si="31"/>
        <v>1462</v>
      </c>
      <c r="AO27" s="7">
        <f t="shared" si="31"/>
        <v>1167</v>
      </c>
      <c r="AP27" s="7">
        <f t="shared" si="31"/>
        <v>2049</v>
      </c>
      <c r="AQ27" s="7">
        <f t="shared" si="31"/>
        <v>424</v>
      </c>
      <c r="AR27" s="7">
        <f t="shared" si="31"/>
        <v>1568</v>
      </c>
      <c r="AS27" s="7">
        <f t="shared" si="31"/>
        <v>312</v>
      </c>
      <c r="AT27" s="7">
        <f t="shared" si="31"/>
        <v>2309</v>
      </c>
      <c r="AU27" s="7">
        <f t="shared" si="31"/>
        <v>904</v>
      </c>
      <c r="AV27" s="7">
        <f t="shared" si="31"/>
        <v>480</v>
      </c>
      <c r="AW27" s="7">
        <f t="shared" si="31"/>
        <v>404</v>
      </c>
      <c r="AX27" s="7">
        <f t="shared" si="31"/>
        <v>1035</v>
      </c>
      <c r="AY27" s="7">
        <f t="shared" si="31"/>
        <v>1194</v>
      </c>
      <c r="AZ27" s="7">
        <f t="shared" si="31"/>
        <v>540</v>
      </c>
      <c r="BA27" s="7">
        <f t="shared" si="31"/>
        <v>0</v>
      </c>
      <c r="BB27" s="7">
        <f t="shared" si="31"/>
        <v>1455</v>
      </c>
      <c r="BC27" s="7">
        <f t="shared" si="31"/>
        <v>886</v>
      </c>
      <c r="BD27" s="7">
        <f t="shared" si="31"/>
        <v>746</v>
      </c>
      <c r="BE27" s="7">
        <f t="shared" si="31"/>
        <v>638</v>
      </c>
      <c r="BF27" s="7">
        <f t="shared" si="31"/>
        <v>2128</v>
      </c>
      <c r="BG27" s="7">
        <f t="shared" si="31"/>
        <v>782</v>
      </c>
      <c r="BH27" s="7">
        <f t="shared" si="31"/>
        <v>712</v>
      </c>
      <c r="BI27" s="7">
        <f t="shared" si="31"/>
        <v>1992</v>
      </c>
      <c r="BJ27" s="7">
        <f t="shared" si="31"/>
        <v>1393</v>
      </c>
      <c r="BK27" s="7">
        <f t="shared" si="31"/>
        <v>1961</v>
      </c>
      <c r="BL27" s="7">
        <f t="shared" si="31"/>
        <v>1134</v>
      </c>
    </row>
    <row r="28" ht="13.5" customHeight="1">
      <c r="A28" s="88">
        <v>44339.0</v>
      </c>
      <c r="B28" s="84" t="s">
        <v>71</v>
      </c>
      <c r="C28" s="38"/>
      <c r="D28" s="39" t="s">
        <v>19</v>
      </c>
      <c r="E28" s="40">
        <f t="shared" si="2"/>
        <v>1941</v>
      </c>
      <c r="F28" s="41">
        <v>7.0</v>
      </c>
      <c r="G28" s="41">
        <v>27.0</v>
      </c>
      <c r="H28" s="42">
        <f t="shared" si="3"/>
        <v>48</v>
      </c>
      <c r="I28" s="38"/>
      <c r="J28" s="43" t="s">
        <v>32</v>
      </c>
      <c r="K28" s="40">
        <f t="shared" si="4"/>
        <v>1393</v>
      </c>
      <c r="L28" s="44">
        <v>0.0</v>
      </c>
      <c r="M28" s="44">
        <v>15.0</v>
      </c>
      <c r="N28" s="42">
        <f t="shared" si="5"/>
        <v>15</v>
      </c>
      <c r="O28" s="38"/>
      <c r="P28" s="45" t="s">
        <v>72</v>
      </c>
      <c r="Q28" s="38"/>
      <c r="R28" s="45">
        <f>MIN(Rules!$E$2,(MAX(H28/N28,N28/H28)))</f>
        <v>2</v>
      </c>
      <c r="S28" s="45">
        <f>VLOOKUP(B28,Rules!A:B,2,FALSE)</f>
        <v>40</v>
      </c>
      <c r="T28" s="38"/>
      <c r="U28" s="46">
        <f>1/(10^(-(E28+(IF(P28="Y",Rules!$I$2,0))-K28)/Rules!$E$12)+1)</f>
        <v>0.9613729195</v>
      </c>
      <c r="V28" s="47">
        <f t="shared" si="6"/>
        <v>3</v>
      </c>
      <c r="W28" s="47">
        <f t="shared" si="7"/>
        <v>-3</v>
      </c>
      <c r="X28" s="47"/>
      <c r="Y28" s="47"/>
      <c r="Z28" s="48"/>
      <c r="AA28" s="7">
        <f t="shared" ref="AA28:BL28" si="32">IF($D28=AA$1,$E28+$V28,(IF($J28=AA$1,$K28+$W28,AA27)))</f>
        <v>1580</v>
      </c>
      <c r="AB28" s="7">
        <f t="shared" si="32"/>
        <v>838</v>
      </c>
      <c r="AC28" s="7">
        <f t="shared" si="32"/>
        <v>1405</v>
      </c>
      <c r="AD28" s="7">
        <f t="shared" si="32"/>
        <v>76</v>
      </c>
      <c r="AE28" s="7">
        <f t="shared" si="32"/>
        <v>1925</v>
      </c>
      <c r="AF28" s="7">
        <f t="shared" si="32"/>
        <v>1944</v>
      </c>
      <c r="AG28" s="7">
        <f t="shared" si="32"/>
        <v>990</v>
      </c>
      <c r="AH28" s="7">
        <f t="shared" si="32"/>
        <v>965</v>
      </c>
      <c r="AI28" s="7">
        <f t="shared" si="32"/>
        <v>1300</v>
      </c>
      <c r="AJ28" s="7">
        <f t="shared" si="32"/>
        <v>1760</v>
      </c>
      <c r="AK28" s="7">
        <f t="shared" si="32"/>
        <v>158</v>
      </c>
      <c r="AL28" s="7">
        <f t="shared" si="32"/>
        <v>717</v>
      </c>
      <c r="AM28" s="7">
        <f t="shared" si="32"/>
        <v>2145</v>
      </c>
      <c r="AN28" s="7">
        <f t="shared" si="32"/>
        <v>1462</v>
      </c>
      <c r="AO28" s="7">
        <f t="shared" si="32"/>
        <v>1167</v>
      </c>
      <c r="AP28" s="7">
        <f t="shared" si="32"/>
        <v>2049</v>
      </c>
      <c r="AQ28" s="7">
        <f t="shared" si="32"/>
        <v>424</v>
      </c>
      <c r="AR28" s="7">
        <f t="shared" si="32"/>
        <v>1568</v>
      </c>
      <c r="AS28" s="7">
        <f t="shared" si="32"/>
        <v>312</v>
      </c>
      <c r="AT28" s="7">
        <f t="shared" si="32"/>
        <v>2309</v>
      </c>
      <c r="AU28" s="7">
        <f t="shared" si="32"/>
        <v>904</v>
      </c>
      <c r="AV28" s="7">
        <f t="shared" si="32"/>
        <v>480</v>
      </c>
      <c r="AW28" s="7">
        <f t="shared" si="32"/>
        <v>404</v>
      </c>
      <c r="AX28" s="7">
        <f t="shared" si="32"/>
        <v>1035</v>
      </c>
      <c r="AY28" s="7">
        <f t="shared" si="32"/>
        <v>1194</v>
      </c>
      <c r="AZ28" s="7">
        <f t="shared" si="32"/>
        <v>540</v>
      </c>
      <c r="BA28" s="7">
        <f t="shared" si="32"/>
        <v>0</v>
      </c>
      <c r="BB28" s="7">
        <f t="shared" si="32"/>
        <v>1455</v>
      </c>
      <c r="BC28" s="7">
        <f t="shared" si="32"/>
        <v>886</v>
      </c>
      <c r="BD28" s="7">
        <f t="shared" si="32"/>
        <v>746</v>
      </c>
      <c r="BE28" s="7">
        <f t="shared" si="32"/>
        <v>638</v>
      </c>
      <c r="BF28" s="7">
        <f t="shared" si="32"/>
        <v>2128</v>
      </c>
      <c r="BG28" s="7">
        <f t="shared" si="32"/>
        <v>782</v>
      </c>
      <c r="BH28" s="7">
        <f t="shared" si="32"/>
        <v>712</v>
      </c>
      <c r="BI28" s="7">
        <f t="shared" si="32"/>
        <v>1992</v>
      </c>
      <c r="BJ28" s="7">
        <f t="shared" si="32"/>
        <v>1390</v>
      </c>
      <c r="BK28" s="7">
        <f t="shared" si="32"/>
        <v>1961</v>
      </c>
      <c r="BL28" s="7">
        <f t="shared" si="32"/>
        <v>1134</v>
      </c>
    </row>
    <row r="29" ht="13.5" customHeight="1">
      <c r="A29" s="88">
        <v>44339.0</v>
      </c>
      <c r="B29" s="84" t="s">
        <v>71</v>
      </c>
      <c r="C29" s="38"/>
      <c r="D29" s="39" t="s">
        <v>25</v>
      </c>
      <c r="E29" s="40">
        <f t="shared" si="2"/>
        <v>1992</v>
      </c>
      <c r="F29" s="41">
        <v>1.0</v>
      </c>
      <c r="G29" s="41">
        <v>22.0</v>
      </c>
      <c r="H29" s="42">
        <f t="shared" si="3"/>
        <v>25</v>
      </c>
      <c r="I29" s="38"/>
      <c r="J29" s="43" t="s">
        <v>20</v>
      </c>
      <c r="K29" s="40">
        <f t="shared" si="4"/>
        <v>2309</v>
      </c>
      <c r="L29" s="44">
        <v>0.0</v>
      </c>
      <c r="M29" s="44">
        <v>21.0</v>
      </c>
      <c r="N29" s="42">
        <f t="shared" si="5"/>
        <v>21</v>
      </c>
      <c r="O29" s="38"/>
      <c r="P29" s="45" t="s">
        <v>72</v>
      </c>
      <c r="Q29" s="38"/>
      <c r="R29" s="45">
        <f>MIN(Rules!$E$2,(MAX(H29/N29,N29/H29)))</f>
        <v>1.19047619</v>
      </c>
      <c r="S29" s="45">
        <f>VLOOKUP(B29,Rules!A:B,2,FALSE)</f>
        <v>40</v>
      </c>
      <c r="T29" s="38"/>
      <c r="U29" s="46">
        <f>1/(10^(-(E29+(IF(P29="Y",Rules!$I$2,0))-K29)/Rules!$E$12)+1)</f>
        <v>0.3166817419</v>
      </c>
      <c r="V29" s="47">
        <f t="shared" si="6"/>
        <v>33</v>
      </c>
      <c r="W29" s="47">
        <f t="shared" si="7"/>
        <v>-33</v>
      </c>
      <c r="X29" s="47"/>
      <c r="Y29" s="47"/>
      <c r="Z29" s="48"/>
      <c r="AA29" s="7">
        <f t="shared" ref="AA29:BL29" si="33">IF($D29=AA$1,$E29+$V29,(IF($J29=AA$1,$K29+$W29,AA28)))</f>
        <v>1580</v>
      </c>
      <c r="AB29" s="7">
        <f t="shared" si="33"/>
        <v>838</v>
      </c>
      <c r="AC29" s="7">
        <f t="shared" si="33"/>
        <v>1405</v>
      </c>
      <c r="AD29" s="7">
        <f t="shared" si="33"/>
        <v>76</v>
      </c>
      <c r="AE29" s="7">
        <f t="shared" si="33"/>
        <v>1925</v>
      </c>
      <c r="AF29" s="7">
        <f t="shared" si="33"/>
        <v>1944</v>
      </c>
      <c r="AG29" s="7">
        <f t="shared" si="33"/>
        <v>990</v>
      </c>
      <c r="AH29" s="7">
        <f t="shared" si="33"/>
        <v>965</v>
      </c>
      <c r="AI29" s="7">
        <f t="shared" si="33"/>
        <v>1300</v>
      </c>
      <c r="AJ29" s="7">
        <f t="shared" si="33"/>
        <v>1760</v>
      </c>
      <c r="AK29" s="7">
        <f t="shared" si="33"/>
        <v>158</v>
      </c>
      <c r="AL29" s="7">
        <f t="shared" si="33"/>
        <v>717</v>
      </c>
      <c r="AM29" s="7">
        <f t="shared" si="33"/>
        <v>2145</v>
      </c>
      <c r="AN29" s="7">
        <f t="shared" si="33"/>
        <v>1462</v>
      </c>
      <c r="AO29" s="7">
        <f t="shared" si="33"/>
        <v>1167</v>
      </c>
      <c r="AP29" s="7">
        <f t="shared" si="33"/>
        <v>2049</v>
      </c>
      <c r="AQ29" s="7">
        <f t="shared" si="33"/>
        <v>424</v>
      </c>
      <c r="AR29" s="7">
        <f t="shared" si="33"/>
        <v>1568</v>
      </c>
      <c r="AS29" s="7">
        <f t="shared" si="33"/>
        <v>312</v>
      </c>
      <c r="AT29" s="7">
        <f t="shared" si="33"/>
        <v>2276</v>
      </c>
      <c r="AU29" s="7">
        <f t="shared" si="33"/>
        <v>904</v>
      </c>
      <c r="AV29" s="7">
        <f t="shared" si="33"/>
        <v>480</v>
      </c>
      <c r="AW29" s="7">
        <f t="shared" si="33"/>
        <v>404</v>
      </c>
      <c r="AX29" s="7">
        <f t="shared" si="33"/>
        <v>1035</v>
      </c>
      <c r="AY29" s="7">
        <f t="shared" si="33"/>
        <v>1194</v>
      </c>
      <c r="AZ29" s="7">
        <f t="shared" si="33"/>
        <v>540</v>
      </c>
      <c r="BA29" s="7">
        <f t="shared" si="33"/>
        <v>0</v>
      </c>
      <c r="BB29" s="7">
        <f t="shared" si="33"/>
        <v>1455</v>
      </c>
      <c r="BC29" s="7">
        <f t="shared" si="33"/>
        <v>886</v>
      </c>
      <c r="BD29" s="7">
        <f t="shared" si="33"/>
        <v>746</v>
      </c>
      <c r="BE29" s="7">
        <f t="shared" si="33"/>
        <v>638</v>
      </c>
      <c r="BF29" s="7">
        <f t="shared" si="33"/>
        <v>2128</v>
      </c>
      <c r="BG29" s="7">
        <f t="shared" si="33"/>
        <v>782</v>
      </c>
      <c r="BH29" s="7">
        <f t="shared" si="33"/>
        <v>712</v>
      </c>
      <c r="BI29" s="7">
        <f t="shared" si="33"/>
        <v>2025</v>
      </c>
      <c r="BJ29" s="7">
        <f t="shared" si="33"/>
        <v>1390</v>
      </c>
      <c r="BK29" s="7">
        <f t="shared" si="33"/>
        <v>1961</v>
      </c>
      <c r="BL29" s="7">
        <f t="shared" si="33"/>
        <v>1134</v>
      </c>
    </row>
    <row r="30" ht="13.5" customHeight="1">
      <c r="A30" s="88">
        <v>44339.0</v>
      </c>
      <c r="B30" s="84" t="s">
        <v>71</v>
      </c>
      <c r="C30" s="38"/>
      <c r="D30" s="39" t="s">
        <v>31</v>
      </c>
      <c r="E30" s="40">
        <f t="shared" si="2"/>
        <v>1568</v>
      </c>
      <c r="F30" s="41">
        <v>1.0</v>
      </c>
      <c r="G30" s="41">
        <v>17.0</v>
      </c>
      <c r="H30" s="42">
        <f t="shared" si="3"/>
        <v>20</v>
      </c>
      <c r="I30" s="38"/>
      <c r="J30" s="43" t="s">
        <v>21</v>
      </c>
      <c r="K30" s="40">
        <f t="shared" si="4"/>
        <v>1925</v>
      </c>
      <c r="L30" s="44">
        <v>2.0</v>
      </c>
      <c r="M30" s="44">
        <v>27.0</v>
      </c>
      <c r="N30" s="42">
        <f t="shared" si="5"/>
        <v>33</v>
      </c>
      <c r="O30" s="38"/>
      <c r="P30" s="45" t="s">
        <v>72</v>
      </c>
      <c r="Q30" s="38"/>
      <c r="R30" s="45">
        <f>MIN(Rules!$E$2,(MAX(H30/N30,N30/H30)))</f>
        <v>1.65</v>
      </c>
      <c r="S30" s="45">
        <f>VLOOKUP(B30,Rules!A:B,2,FALSE)</f>
        <v>40</v>
      </c>
      <c r="T30" s="38"/>
      <c r="U30" s="46">
        <f>1/(10^(-(E30+(IF(P30="Y",Rules!$I$2,0))-K30)/Rules!$E$12)+1)</f>
        <v>0.2782276284</v>
      </c>
      <c r="V30" s="47">
        <f t="shared" si="6"/>
        <v>-18</v>
      </c>
      <c r="W30" s="47">
        <f t="shared" si="7"/>
        <v>18</v>
      </c>
      <c r="X30" s="47"/>
      <c r="Y30" s="47"/>
      <c r="Z30" s="48"/>
      <c r="AA30" s="7">
        <f t="shared" ref="AA30:BL30" si="34">IF($D30=AA$1,$E30+$V30,(IF($J30=AA$1,$K30+$W30,AA29)))</f>
        <v>1580</v>
      </c>
      <c r="AB30" s="7">
        <f t="shared" si="34"/>
        <v>838</v>
      </c>
      <c r="AC30" s="7">
        <f t="shared" si="34"/>
        <v>1405</v>
      </c>
      <c r="AD30" s="7">
        <f t="shared" si="34"/>
        <v>76</v>
      </c>
      <c r="AE30" s="7">
        <f t="shared" si="34"/>
        <v>1943</v>
      </c>
      <c r="AF30" s="7">
        <f t="shared" si="34"/>
        <v>1944</v>
      </c>
      <c r="AG30" s="7">
        <f t="shared" si="34"/>
        <v>990</v>
      </c>
      <c r="AH30" s="7">
        <f t="shared" si="34"/>
        <v>965</v>
      </c>
      <c r="AI30" s="7">
        <f t="shared" si="34"/>
        <v>1300</v>
      </c>
      <c r="AJ30" s="7">
        <f t="shared" si="34"/>
        <v>1760</v>
      </c>
      <c r="AK30" s="7">
        <f t="shared" si="34"/>
        <v>158</v>
      </c>
      <c r="AL30" s="7">
        <f t="shared" si="34"/>
        <v>717</v>
      </c>
      <c r="AM30" s="7">
        <f t="shared" si="34"/>
        <v>2145</v>
      </c>
      <c r="AN30" s="7">
        <f t="shared" si="34"/>
        <v>1462</v>
      </c>
      <c r="AO30" s="7">
        <f t="shared" si="34"/>
        <v>1167</v>
      </c>
      <c r="AP30" s="7">
        <f t="shared" si="34"/>
        <v>2049</v>
      </c>
      <c r="AQ30" s="7">
        <f t="shared" si="34"/>
        <v>424</v>
      </c>
      <c r="AR30" s="7">
        <f t="shared" si="34"/>
        <v>1550</v>
      </c>
      <c r="AS30" s="7">
        <f t="shared" si="34"/>
        <v>312</v>
      </c>
      <c r="AT30" s="7">
        <f t="shared" si="34"/>
        <v>2276</v>
      </c>
      <c r="AU30" s="7">
        <f t="shared" si="34"/>
        <v>904</v>
      </c>
      <c r="AV30" s="7">
        <f t="shared" si="34"/>
        <v>480</v>
      </c>
      <c r="AW30" s="7">
        <f t="shared" si="34"/>
        <v>404</v>
      </c>
      <c r="AX30" s="7">
        <f t="shared" si="34"/>
        <v>1035</v>
      </c>
      <c r="AY30" s="7">
        <f t="shared" si="34"/>
        <v>1194</v>
      </c>
      <c r="AZ30" s="7">
        <f t="shared" si="34"/>
        <v>540</v>
      </c>
      <c r="BA30" s="7">
        <f t="shared" si="34"/>
        <v>0</v>
      </c>
      <c r="BB30" s="7">
        <f t="shared" si="34"/>
        <v>1455</v>
      </c>
      <c r="BC30" s="7">
        <f t="shared" si="34"/>
        <v>886</v>
      </c>
      <c r="BD30" s="7">
        <f t="shared" si="34"/>
        <v>746</v>
      </c>
      <c r="BE30" s="7">
        <f t="shared" si="34"/>
        <v>638</v>
      </c>
      <c r="BF30" s="7">
        <f t="shared" si="34"/>
        <v>2128</v>
      </c>
      <c r="BG30" s="7">
        <f t="shared" si="34"/>
        <v>782</v>
      </c>
      <c r="BH30" s="7">
        <f t="shared" si="34"/>
        <v>712</v>
      </c>
      <c r="BI30" s="7">
        <f t="shared" si="34"/>
        <v>2025</v>
      </c>
      <c r="BJ30" s="7">
        <f t="shared" si="34"/>
        <v>1390</v>
      </c>
      <c r="BK30" s="7">
        <f t="shared" si="34"/>
        <v>1961</v>
      </c>
      <c r="BL30" s="7">
        <f t="shared" si="34"/>
        <v>1134</v>
      </c>
    </row>
    <row r="31" ht="13.5" customHeight="1">
      <c r="A31" s="88">
        <v>44339.0</v>
      </c>
      <c r="B31" s="84" t="s">
        <v>71</v>
      </c>
      <c r="C31" s="38"/>
      <c r="D31" s="39" t="s">
        <v>34</v>
      </c>
      <c r="E31" s="40">
        <f t="shared" si="2"/>
        <v>1462</v>
      </c>
      <c r="F31" s="41">
        <v>1.0</v>
      </c>
      <c r="G31" s="41">
        <v>24.0</v>
      </c>
      <c r="H31" s="42">
        <f t="shared" si="3"/>
        <v>27</v>
      </c>
      <c r="I31" s="38"/>
      <c r="J31" s="43" t="s">
        <v>38</v>
      </c>
      <c r="K31" s="40">
        <f t="shared" si="4"/>
        <v>1194</v>
      </c>
      <c r="L31" s="44">
        <v>0.0</v>
      </c>
      <c r="M31" s="44">
        <v>24.0</v>
      </c>
      <c r="N31" s="42">
        <f t="shared" si="5"/>
        <v>24</v>
      </c>
      <c r="O31" s="38"/>
      <c r="P31" s="45" t="s">
        <v>72</v>
      </c>
      <c r="Q31" s="38"/>
      <c r="R31" s="45">
        <f>MIN(Rules!$E$2,(MAX(H31/N31,N31/H31)))</f>
        <v>1.125</v>
      </c>
      <c r="S31" s="45">
        <f>VLOOKUP(B31,Rules!A:B,2,FALSE)</f>
        <v>40</v>
      </c>
      <c r="T31" s="38"/>
      <c r="U31" s="46">
        <f>1/(10^(-(E31+(IF(P31="Y",Rules!$I$2,0))-K31)/Rules!$E$12)+1)</f>
        <v>0.8726906443</v>
      </c>
      <c r="V31" s="47">
        <f t="shared" si="6"/>
        <v>6</v>
      </c>
      <c r="W31" s="47">
        <f t="shared" si="7"/>
        <v>-6</v>
      </c>
      <c r="X31" s="47"/>
      <c r="Y31" s="47"/>
      <c r="Z31" s="48"/>
      <c r="AA31" s="7">
        <f t="shared" ref="AA31:BL31" si="35">IF($D31=AA$1,$E31+$V31,(IF($J31=AA$1,$K31+$W31,AA30)))</f>
        <v>1580</v>
      </c>
      <c r="AB31" s="7">
        <f t="shared" si="35"/>
        <v>838</v>
      </c>
      <c r="AC31" s="7">
        <f t="shared" si="35"/>
        <v>1405</v>
      </c>
      <c r="AD31" s="7">
        <f t="shared" si="35"/>
        <v>76</v>
      </c>
      <c r="AE31" s="7">
        <f t="shared" si="35"/>
        <v>1943</v>
      </c>
      <c r="AF31" s="7">
        <f t="shared" si="35"/>
        <v>1944</v>
      </c>
      <c r="AG31" s="7">
        <f t="shared" si="35"/>
        <v>990</v>
      </c>
      <c r="AH31" s="7">
        <f t="shared" si="35"/>
        <v>965</v>
      </c>
      <c r="AI31" s="7">
        <f t="shared" si="35"/>
        <v>1300</v>
      </c>
      <c r="AJ31" s="7">
        <f t="shared" si="35"/>
        <v>1760</v>
      </c>
      <c r="AK31" s="7">
        <f t="shared" si="35"/>
        <v>158</v>
      </c>
      <c r="AL31" s="7">
        <f t="shared" si="35"/>
        <v>717</v>
      </c>
      <c r="AM31" s="7">
        <f t="shared" si="35"/>
        <v>2145</v>
      </c>
      <c r="AN31" s="7">
        <f t="shared" si="35"/>
        <v>1468</v>
      </c>
      <c r="AO31" s="7">
        <f t="shared" si="35"/>
        <v>1167</v>
      </c>
      <c r="AP31" s="7">
        <f t="shared" si="35"/>
        <v>2049</v>
      </c>
      <c r="AQ31" s="7">
        <f t="shared" si="35"/>
        <v>424</v>
      </c>
      <c r="AR31" s="7">
        <f t="shared" si="35"/>
        <v>1550</v>
      </c>
      <c r="AS31" s="7">
        <f t="shared" si="35"/>
        <v>312</v>
      </c>
      <c r="AT31" s="7">
        <f t="shared" si="35"/>
        <v>2276</v>
      </c>
      <c r="AU31" s="7">
        <f t="shared" si="35"/>
        <v>904</v>
      </c>
      <c r="AV31" s="7">
        <f t="shared" si="35"/>
        <v>480</v>
      </c>
      <c r="AW31" s="7">
        <f t="shared" si="35"/>
        <v>404</v>
      </c>
      <c r="AX31" s="7">
        <f t="shared" si="35"/>
        <v>1035</v>
      </c>
      <c r="AY31" s="7">
        <f t="shared" si="35"/>
        <v>1188</v>
      </c>
      <c r="AZ31" s="7">
        <f t="shared" si="35"/>
        <v>540</v>
      </c>
      <c r="BA31" s="7">
        <f t="shared" si="35"/>
        <v>0</v>
      </c>
      <c r="BB31" s="7">
        <f t="shared" si="35"/>
        <v>1455</v>
      </c>
      <c r="BC31" s="7">
        <f t="shared" si="35"/>
        <v>886</v>
      </c>
      <c r="BD31" s="7">
        <f t="shared" si="35"/>
        <v>746</v>
      </c>
      <c r="BE31" s="7">
        <f t="shared" si="35"/>
        <v>638</v>
      </c>
      <c r="BF31" s="7">
        <f t="shared" si="35"/>
        <v>2128</v>
      </c>
      <c r="BG31" s="7">
        <f t="shared" si="35"/>
        <v>782</v>
      </c>
      <c r="BH31" s="7">
        <f t="shared" si="35"/>
        <v>712</v>
      </c>
      <c r="BI31" s="7">
        <f t="shared" si="35"/>
        <v>2025</v>
      </c>
      <c r="BJ31" s="7">
        <f t="shared" si="35"/>
        <v>1390</v>
      </c>
      <c r="BK31" s="7">
        <f t="shared" si="35"/>
        <v>1961</v>
      </c>
      <c r="BL31" s="7">
        <f t="shared" si="35"/>
        <v>1134</v>
      </c>
    </row>
    <row r="32" ht="13.5" customHeight="1">
      <c r="A32" s="88">
        <v>44339.0</v>
      </c>
      <c r="B32" s="84" t="s">
        <v>71</v>
      </c>
      <c r="C32" s="38"/>
      <c r="D32" s="39" t="s">
        <v>28</v>
      </c>
      <c r="E32" s="40">
        <f t="shared" si="2"/>
        <v>1405</v>
      </c>
      <c r="F32" s="41">
        <v>1.0</v>
      </c>
      <c r="G32" s="41">
        <v>17.0</v>
      </c>
      <c r="H32" s="42">
        <f t="shared" si="3"/>
        <v>20</v>
      </c>
      <c r="I32" s="38"/>
      <c r="J32" s="43" t="s">
        <v>27</v>
      </c>
      <c r="K32" s="40">
        <f t="shared" si="4"/>
        <v>1455</v>
      </c>
      <c r="L32" s="44">
        <v>2.0</v>
      </c>
      <c r="M32" s="44">
        <v>25.0</v>
      </c>
      <c r="N32" s="42">
        <f t="shared" si="5"/>
        <v>31</v>
      </c>
      <c r="O32" s="38"/>
      <c r="P32" s="45" t="s">
        <v>72</v>
      </c>
      <c r="Q32" s="38"/>
      <c r="R32" s="45">
        <f>MIN(Rules!$E$2,(MAX(H32/N32,N32/H32)))</f>
        <v>1.55</v>
      </c>
      <c r="S32" s="45">
        <f>VLOOKUP(B32,Rules!A:B,2,FALSE)</f>
        <v>40</v>
      </c>
      <c r="T32" s="38"/>
      <c r="U32" s="46">
        <f>1/(10^(-(E32+(IF(P32="Y",Rules!$I$2,0))-K32)/Rules!$E$12)+1)</f>
        <v>0.6131368202</v>
      </c>
      <c r="V32" s="47">
        <f t="shared" si="6"/>
        <v>-38</v>
      </c>
      <c r="W32" s="47">
        <f t="shared" si="7"/>
        <v>38</v>
      </c>
      <c r="X32" s="47"/>
      <c r="Y32" s="47"/>
      <c r="Z32" s="48"/>
      <c r="AA32" s="7">
        <f t="shared" ref="AA32:BL32" si="36">IF($D32=AA$1,$E32+$V32,(IF($J32=AA$1,$K32+$W32,AA31)))</f>
        <v>1580</v>
      </c>
      <c r="AB32" s="7">
        <f t="shared" si="36"/>
        <v>838</v>
      </c>
      <c r="AC32" s="7">
        <f t="shared" si="36"/>
        <v>1367</v>
      </c>
      <c r="AD32" s="7">
        <f t="shared" si="36"/>
        <v>76</v>
      </c>
      <c r="AE32" s="7">
        <f t="shared" si="36"/>
        <v>1943</v>
      </c>
      <c r="AF32" s="7">
        <f t="shared" si="36"/>
        <v>1944</v>
      </c>
      <c r="AG32" s="7">
        <f t="shared" si="36"/>
        <v>990</v>
      </c>
      <c r="AH32" s="7">
        <f t="shared" si="36"/>
        <v>965</v>
      </c>
      <c r="AI32" s="7">
        <f t="shared" si="36"/>
        <v>1300</v>
      </c>
      <c r="AJ32" s="7">
        <f t="shared" si="36"/>
        <v>1760</v>
      </c>
      <c r="AK32" s="7">
        <f t="shared" si="36"/>
        <v>158</v>
      </c>
      <c r="AL32" s="7">
        <f t="shared" si="36"/>
        <v>717</v>
      </c>
      <c r="AM32" s="7">
        <f t="shared" si="36"/>
        <v>2145</v>
      </c>
      <c r="AN32" s="7">
        <f t="shared" si="36"/>
        <v>1468</v>
      </c>
      <c r="AO32" s="7">
        <f t="shared" si="36"/>
        <v>1167</v>
      </c>
      <c r="AP32" s="7">
        <f t="shared" si="36"/>
        <v>2049</v>
      </c>
      <c r="AQ32" s="7">
        <f t="shared" si="36"/>
        <v>424</v>
      </c>
      <c r="AR32" s="7">
        <f t="shared" si="36"/>
        <v>1550</v>
      </c>
      <c r="AS32" s="7">
        <f t="shared" si="36"/>
        <v>312</v>
      </c>
      <c r="AT32" s="7">
        <f t="shared" si="36"/>
        <v>2276</v>
      </c>
      <c r="AU32" s="7">
        <f t="shared" si="36"/>
        <v>904</v>
      </c>
      <c r="AV32" s="7">
        <f t="shared" si="36"/>
        <v>480</v>
      </c>
      <c r="AW32" s="7">
        <f t="shared" si="36"/>
        <v>404</v>
      </c>
      <c r="AX32" s="7">
        <f t="shared" si="36"/>
        <v>1035</v>
      </c>
      <c r="AY32" s="7">
        <f t="shared" si="36"/>
        <v>1188</v>
      </c>
      <c r="AZ32" s="7">
        <f t="shared" si="36"/>
        <v>540</v>
      </c>
      <c r="BA32" s="7">
        <f t="shared" si="36"/>
        <v>0</v>
      </c>
      <c r="BB32" s="7">
        <f t="shared" si="36"/>
        <v>1493</v>
      </c>
      <c r="BC32" s="7">
        <f t="shared" si="36"/>
        <v>886</v>
      </c>
      <c r="BD32" s="7">
        <f t="shared" si="36"/>
        <v>746</v>
      </c>
      <c r="BE32" s="7">
        <f t="shared" si="36"/>
        <v>638</v>
      </c>
      <c r="BF32" s="7">
        <f t="shared" si="36"/>
        <v>2128</v>
      </c>
      <c r="BG32" s="7">
        <f t="shared" si="36"/>
        <v>782</v>
      </c>
      <c r="BH32" s="7">
        <f t="shared" si="36"/>
        <v>712</v>
      </c>
      <c r="BI32" s="7">
        <f t="shared" si="36"/>
        <v>2025</v>
      </c>
      <c r="BJ32" s="7">
        <f t="shared" si="36"/>
        <v>1390</v>
      </c>
      <c r="BK32" s="7">
        <f t="shared" si="36"/>
        <v>1961</v>
      </c>
      <c r="BL32" s="7">
        <f t="shared" si="36"/>
        <v>1134</v>
      </c>
    </row>
    <row r="33" ht="13.5" customHeight="1">
      <c r="A33" s="88">
        <v>44339.0</v>
      </c>
      <c r="B33" s="84" t="s">
        <v>71</v>
      </c>
      <c r="C33" s="38"/>
      <c r="D33" s="39" t="s">
        <v>40</v>
      </c>
      <c r="E33" s="40">
        <f t="shared" si="2"/>
        <v>1134</v>
      </c>
      <c r="F33" s="41">
        <v>0.0</v>
      </c>
      <c r="G33" s="41">
        <v>14.0</v>
      </c>
      <c r="H33" s="42">
        <f t="shared" si="3"/>
        <v>14</v>
      </c>
      <c r="I33" s="38"/>
      <c r="J33" s="43" t="s">
        <v>33</v>
      </c>
      <c r="K33" s="40">
        <f t="shared" si="4"/>
        <v>1300</v>
      </c>
      <c r="L33" s="44">
        <v>3.0</v>
      </c>
      <c r="M33" s="44">
        <v>26.0</v>
      </c>
      <c r="N33" s="42">
        <f t="shared" si="5"/>
        <v>35</v>
      </c>
      <c r="O33" s="38"/>
      <c r="P33" s="45" t="s">
        <v>72</v>
      </c>
      <c r="Q33" s="38"/>
      <c r="R33" s="45">
        <f>MIN(Rules!$E$2,(MAX(H33/N33,N33/H33)))</f>
        <v>2</v>
      </c>
      <c r="S33" s="45">
        <f>VLOOKUP(B33,Rules!A:B,2,FALSE)</f>
        <v>40</v>
      </c>
      <c r="T33" s="38"/>
      <c r="U33" s="46">
        <f>1/(10^(-(E33+(IF(P33="Y",Rules!$I$2,0))-K33)/Rules!$E$12)+1)</f>
        <v>0.4815876488</v>
      </c>
      <c r="V33" s="47">
        <f t="shared" si="6"/>
        <v>-39</v>
      </c>
      <c r="W33" s="47">
        <f t="shared" si="7"/>
        <v>39</v>
      </c>
      <c r="X33" s="47"/>
      <c r="Y33" s="47"/>
      <c r="Z33" s="48"/>
      <c r="AA33" s="7">
        <f t="shared" ref="AA33:BL33" si="37">IF($D33=AA$1,$E33+$V33,(IF($J33=AA$1,$K33+$W33,AA32)))</f>
        <v>1580</v>
      </c>
      <c r="AB33" s="7">
        <f t="shared" si="37"/>
        <v>838</v>
      </c>
      <c r="AC33" s="7">
        <f t="shared" si="37"/>
        <v>1367</v>
      </c>
      <c r="AD33" s="7">
        <f t="shared" si="37"/>
        <v>76</v>
      </c>
      <c r="AE33" s="7">
        <f t="shared" si="37"/>
        <v>1943</v>
      </c>
      <c r="AF33" s="7">
        <f t="shared" si="37"/>
        <v>1944</v>
      </c>
      <c r="AG33" s="7">
        <f t="shared" si="37"/>
        <v>990</v>
      </c>
      <c r="AH33" s="7">
        <f t="shared" si="37"/>
        <v>965</v>
      </c>
      <c r="AI33" s="7">
        <f t="shared" si="37"/>
        <v>1339</v>
      </c>
      <c r="AJ33" s="7">
        <f t="shared" si="37"/>
        <v>1760</v>
      </c>
      <c r="AK33" s="7">
        <f t="shared" si="37"/>
        <v>158</v>
      </c>
      <c r="AL33" s="7">
        <f t="shared" si="37"/>
        <v>717</v>
      </c>
      <c r="AM33" s="7">
        <f t="shared" si="37"/>
        <v>2145</v>
      </c>
      <c r="AN33" s="7">
        <f t="shared" si="37"/>
        <v>1468</v>
      </c>
      <c r="AO33" s="7">
        <f t="shared" si="37"/>
        <v>1167</v>
      </c>
      <c r="AP33" s="7">
        <f t="shared" si="37"/>
        <v>2049</v>
      </c>
      <c r="AQ33" s="7">
        <f t="shared" si="37"/>
        <v>424</v>
      </c>
      <c r="AR33" s="7">
        <f t="shared" si="37"/>
        <v>1550</v>
      </c>
      <c r="AS33" s="7">
        <f t="shared" si="37"/>
        <v>312</v>
      </c>
      <c r="AT33" s="7">
        <f t="shared" si="37"/>
        <v>2276</v>
      </c>
      <c r="AU33" s="7">
        <f t="shared" si="37"/>
        <v>904</v>
      </c>
      <c r="AV33" s="7">
        <f t="shared" si="37"/>
        <v>480</v>
      </c>
      <c r="AW33" s="7">
        <f t="shared" si="37"/>
        <v>404</v>
      </c>
      <c r="AX33" s="7">
        <f t="shared" si="37"/>
        <v>1035</v>
      </c>
      <c r="AY33" s="7">
        <f t="shared" si="37"/>
        <v>1188</v>
      </c>
      <c r="AZ33" s="7">
        <f t="shared" si="37"/>
        <v>540</v>
      </c>
      <c r="BA33" s="7">
        <f t="shared" si="37"/>
        <v>0</v>
      </c>
      <c r="BB33" s="7">
        <f t="shared" si="37"/>
        <v>1493</v>
      </c>
      <c r="BC33" s="7">
        <f t="shared" si="37"/>
        <v>886</v>
      </c>
      <c r="BD33" s="7">
        <f t="shared" si="37"/>
        <v>746</v>
      </c>
      <c r="BE33" s="7">
        <f t="shared" si="37"/>
        <v>638</v>
      </c>
      <c r="BF33" s="7">
        <f t="shared" si="37"/>
        <v>2128</v>
      </c>
      <c r="BG33" s="7">
        <f t="shared" si="37"/>
        <v>782</v>
      </c>
      <c r="BH33" s="7">
        <f t="shared" si="37"/>
        <v>712</v>
      </c>
      <c r="BI33" s="7">
        <f t="shared" si="37"/>
        <v>2025</v>
      </c>
      <c r="BJ33" s="7">
        <f t="shared" si="37"/>
        <v>1390</v>
      </c>
      <c r="BK33" s="7">
        <f t="shared" si="37"/>
        <v>1961</v>
      </c>
      <c r="BL33" s="7">
        <f t="shared" si="37"/>
        <v>1095</v>
      </c>
    </row>
    <row r="34" ht="13.5" customHeight="1">
      <c r="A34" s="88">
        <v>44339.0</v>
      </c>
      <c r="B34" s="84" t="s">
        <v>71</v>
      </c>
      <c r="C34" s="38"/>
      <c r="D34" s="39" t="s">
        <v>37</v>
      </c>
      <c r="E34" s="40">
        <f t="shared" si="2"/>
        <v>965</v>
      </c>
      <c r="F34" s="41">
        <v>4.0</v>
      </c>
      <c r="G34" s="41">
        <v>28.0</v>
      </c>
      <c r="H34" s="42">
        <f t="shared" si="3"/>
        <v>40</v>
      </c>
      <c r="I34" s="38"/>
      <c r="J34" s="43" t="s">
        <v>39</v>
      </c>
      <c r="K34" s="40">
        <f t="shared" si="4"/>
        <v>1035</v>
      </c>
      <c r="L34" s="44">
        <v>0.0</v>
      </c>
      <c r="M34" s="44">
        <v>13.0</v>
      </c>
      <c r="N34" s="42">
        <f t="shared" si="5"/>
        <v>13</v>
      </c>
      <c r="O34" s="38"/>
      <c r="P34" s="45" t="s">
        <v>72</v>
      </c>
      <c r="Q34" s="38"/>
      <c r="R34" s="45">
        <f>MIN(Rules!$E$2,(MAX(H34/N34,N34/H34)))</f>
        <v>2</v>
      </c>
      <c r="S34" s="45">
        <f>VLOOKUP(B34,Rules!A:B,2,FALSE)</f>
        <v>40</v>
      </c>
      <c r="T34" s="38"/>
      <c r="U34" s="46">
        <f>1/(10^(-(E34+(IF(P34="Y",Rules!$I$2,0))-K34)/Rules!$E$12)+1)</f>
        <v>0.5910755963</v>
      </c>
      <c r="V34" s="47">
        <f t="shared" si="6"/>
        <v>33</v>
      </c>
      <c r="W34" s="47">
        <f t="shared" si="7"/>
        <v>-33</v>
      </c>
      <c r="X34" s="47"/>
      <c r="Y34" s="47"/>
      <c r="Z34" s="48"/>
      <c r="AA34" s="7">
        <f t="shared" ref="AA34:BL34" si="38">IF($D34=AA$1,$E34+$V34,(IF($J34=AA$1,$K34+$W34,AA33)))</f>
        <v>1580</v>
      </c>
      <c r="AB34" s="7">
        <f t="shared" si="38"/>
        <v>838</v>
      </c>
      <c r="AC34" s="7">
        <f t="shared" si="38"/>
        <v>1367</v>
      </c>
      <c r="AD34" s="7">
        <f t="shared" si="38"/>
        <v>76</v>
      </c>
      <c r="AE34" s="7">
        <f t="shared" si="38"/>
        <v>1943</v>
      </c>
      <c r="AF34" s="7">
        <f t="shared" si="38"/>
        <v>1944</v>
      </c>
      <c r="AG34" s="7">
        <f t="shared" si="38"/>
        <v>990</v>
      </c>
      <c r="AH34" s="7">
        <f t="shared" si="38"/>
        <v>998</v>
      </c>
      <c r="AI34" s="7">
        <f t="shared" si="38"/>
        <v>1339</v>
      </c>
      <c r="AJ34" s="7">
        <f t="shared" si="38"/>
        <v>1760</v>
      </c>
      <c r="AK34" s="7">
        <f t="shared" si="38"/>
        <v>158</v>
      </c>
      <c r="AL34" s="7">
        <f t="shared" si="38"/>
        <v>717</v>
      </c>
      <c r="AM34" s="7">
        <f t="shared" si="38"/>
        <v>2145</v>
      </c>
      <c r="AN34" s="7">
        <f t="shared" si="38"/>
        <v>1468</v>
      </c>
      <c r="AO34" s="7">
        <f t="shared" si="38"/>
        <v>1167</v>
      </c>
      <c r="AP34" s="7">
        <f t="shared" si="38"/>
        <v>2049</v>
      </c>
      <c r="AQ34" s="7">
        <f t="shared" si="38"/>
        <v>424</v>
      </c>
      <c r="AR34" s="7">
        <f t="shared" si="38"/>
        <v>1550</v>
      </c>
      <c r="AS34" s="7">
        <f t="shared" si="38"/>
        <v>312</v>
      </c>
      <c r="AT34" s="7">
        <f t="shared" si="38"/>
        <v>2276</v>
      </c>
      <c r="AU34" s="7">
        <f t="shared" si="38"/>
        <v>904</v>
      </c>
      <c r="AV34" s="7">
        <f t="shared" si="38"/>
        <v>480</v>
      </c>
      <c r="AW34" s="7">
        <f t="shared" si="38"/>
        <v>404</v>
      </c>
      <c r="AX34" s="7">
        <f t="shared" si="38"/>
        <v>1002</v>
      </c>
      <c r="AY34" s="7">
        <f t="shared" si="38"/>
        <v>1188</v>
      </c>
      <c r="AZ34" s="7">
        <f t="shared" si="38"/>
        <v>540</v>
      </c>
      <c r="BA34" s="7">
        <f t="shared" si="38"/>
        <v>0</v>
      </c>
      <c r="BB34" s="7">
        <f t="shared" si="38"/>
        <v>1493</v>
      </c>
      <c r="BC34" s="7">
        <f t="shared" si="38"/>
        <v>886</v>
      </c>
      <c r="BD34" s="7">
        <f t="shared" si="38"/>
        <v>746</v>
      </c>
      <c r="BE34" s="7">
        <f t="shared" si="38"/>
        <v>638</v>
      </c>
      <c r="BF34" s="7">
        <f t="shared" si="38"/>
        <v>2128</v>
      </c>
      <c r="BG34" s="7">
        <f t="shared" si="38"/>
        <v>782</v>
      </c>
      <c r="BH34" s="7">
        <f t="shared" si="38"/>
        <v>712</v>
      </c>
      <c r="BI34" s="7">
        <f t="shared" si="38"/>
        <v>2025</v>
      </c>
      <c r="BJ34" s="7">
        <f t="shared" si="38"/>
        <v>1390</v>
      </c>
      <c r="BK34" s="7">
        <f t="shared" si="38"/>
        <v>1961</v>
      </c>
      <c r="BL34" s="7">
        <f t="shared" si="38"/>
        <v>1095</v>
      </c>
    </row>
    <row r="35" ht="13.5" customHeight="1">
      <c r="A35" s="88">
        <v>44339.0</v>
      </c>
      <c r="B35" s="84" t="s">
        <v>71</v>
      </c>
      <c r="C35" s="38"/>
      <c r="D35" s="39" t="s">
        <v>29</v>
      </c>
      <c r="E35" s="40">
        <f t="shared" si="2"/>
        <v>1167</v>
      </c>
      <c r="F35" s="41">
        <v>5.0</v>
      </c>
      <c r="G35" s="41">
        <v>17.0</v>
      </c>
      <c r="H35" s="42">
        <f t="shared" si="3"/>
        <v>32</v>
      </c>
      <c r="I35" s="38"/>
      <c r="J35" s="43" t="s">
        <v>35</v>
      </c>
      <c r="K35" s="40">
        <f t="shared" si="4"/>
        <v>990</v>
      </c>
      <c r="L35" s="44">
        <v>1.0</v>
      </c>
      <c r="M35" s="44">
        <v>14.0</v>
      </c>
      <c r="N35" s="42">
        <f t="shared" si="5"/>
        <v>17</v>
      </c>
      <c r="O35" s="38"/>
      <c r="P35" s="45" t="s">
        <v>72</v>
      </c>
      <c r="Q35" s="38"/>
      <c r="R35" s="45">
        <f>MIN(Rules!$E$2,(MAX(H35/N35,N35/H35)))</f>
        <v>1.882352941</v>
      </c>
      <c r="S35" s="45">
        <f>VLOOKUP(B35,Rules!A:B,2,FALSE)</f>
        <v>40</v>
      </c>
      <c r="T35" s="38"/>
      <c r="U35" s="46">
        <f>1/(10^(-(E35+(IF(P35="Y",Rules!$I$2,0))-K35)/Rules!$E$12)+1)</f>
        <v>0.8184514028</v>
      </c>
      <c r="V35" s="47">
        <f t="shared" si="6"/>
        <v>14</v>
      </c>
      <c r="W35" s="47">
        <f t="shared" si="7"/>
        <v>-14</v>
      </c>
      <c r="X35" s="47"/>
      <c r="Y35" s="47"/>
      <c r="Z35" s="48"/>
      <c r="AA35" s="7">
        <f t="shared" ref="AA35:BL35" si="39">IF($D35=AA$1,$E35+$V35,(IF($J35=AA$1,$K35+$W35,AA34)))</f>
        <v>1580</v>
      </c>
      <c r="AB35" s="7">
        <f t="shared" si="39"/>
        <v>838</v>
      </c>
      <c r="AC35" s="7">
        <f t="shared" si="39"/>
        <v>1367</v>
      </c>
      <c r="AD35" s="7">
        <f t="shared" si="39"/>
        <v>76</v>
      </c>
      <c r="AE35" s="7">
        <f t="shared" si="39"/>
        <v>1943</v>
      </c>
      <c r="AF35" s="7">
        <f t="shared" si="39"/>
        <v>1944</v>
      </c>
      <c r="AG35" s="7">
        <f t="shared" si="39"/>
        <v>976</v>
      </c>
      <c r="AH35" s="7">
        <f t="shared" si="39"/>
        <v>998</v>
      </c>
      <c r="AI35" s="7">
        <f t="shared" si="39"/>
        <v>1339</v>
      </c>
      <c r="AJ35" s="7">
        <f t="shared" si="39"/>
        <v>1760</v>
      </c>
      <c r="AK35" s="7">
        <f t="shared" si="39"/>
        <v>158</v>
      </c>
      <c r="AL35" s="7">
        <f t="shared" si="39"/>
        <v>717</v>
      </c>
      <c r="AM35" s="7">
        <f t="shared" si="39"/>
        <v>2145</v>
      </c>
      <c r="AN35" s="7">
        <f t="shared" si="39"/>
        <v>1468</v>
      </c>
      <c r="AO35" s="7">
        <f t="shared" si="39"/>
        <v>1181</v>
      </c>
      <c r="AP35" s="7">
        <f t="shared" si="39"/>
        <v>2049</v>
      </c>
      <c r="AQ35" s="7">
        <f t="shared" si="39"/>
        <v>424</v>
      </c>
      <c r="AR35" s="7">
        <f t="shared" si="39"/>
        <v>1550</v>
      </c>
      <c r="AS35" s="7">
        <f t="shared" si="39"/>
        <v>312</v>
      </c>
      <c r="AT35" s="7">
        <f t="shared" si="39"/>
        <v>2276</v>
      </c>
      <c r="AU35" s="7">
        <f t="shared" si="39"/>
        <v>904</v>
      </c>
      <c r="AV35" s="7">
        <f t="shared" si="39"/>
        <v>480</v>
      </c>
      <c r="AW35" s="7">
        <f t="shared" si="39"/>
        <v>404</v>
      </c>
      <c r="AX35" s="7">
        <f t="shared" si="39"/>
        <v>1002</v>
      </c>
      <c r="AY35" s="7">
        <f t="shared" si="39"/>
        <v>1188</v>
      </c>
      <c r="AZ35" s="7">
        <f t="shared" si="39"/>
        <v>540</v>
      </c>
      <c r="BA35" s="7">
        <f t="shared" si="39"/>
        <v>0</v>
      </c>
      <c r="BB35" s="7">
        <f t="shared" si="39"/>
        <v>1493</v>
      </c>
      <c r="BC35" s="7">
        <f t="shared" si="39"/>
        <v>886</v>
      </c>
      <c r="BD35" s="7">
        <f t="shared" si="39"/>
        <v>746</v>
      </c>
      <c r="BE35" s="7">
        <f t="shared" si="39"/>
        <v>638</v>
      </c>
      <c r="BF35" s="7">
        <f t="shared" si="39"/>
        <v>2128</v>
      </c>
      <c r="BG35" s="7">
        <f t="shared" si="39"/>
        <v>782</v>
      </c>
      <c r="BH35" s="7">
        <f t="shared" si="39"/>
        <v>712</v>
      </c>
      <c r="BI35" s="7">
        <f t="shared" si="39"/>
        <v>2025</v>
      </c>
      <c r="BJ35" s="7">
        <f t="shared" si="39"/>
        <v>1390</v>
      </c>
      <c r="BK35" s="7">
        <f t="shared" si="39"/>
        <v>1961</v>
      </c>
      <c r="BL35" s="7">
        <f t="shared" si="39"/>
        <v>1095</v>
      </c>
    </row>
    <row r="36" ht="13.5" customHeight="1">
      <c r="A36" s="88">
        <v>44339.0</v>
      </c>
      <c r="B36" s="84" t="s">
        <v>71</v>
      </c>
      <c r="C36" s="38"/>
      <c r="D36" s="39" t="s">
        <v>47</v>
      </c>
      <c r="E36" s="40">
        <f t="shared" si="2"/>
        <v>404</v>
      </c>
      <c r="F36" s="41">
        <v>0.0</v>
      </c>
      <c r="G36" s="41">
        <v>19.0</v>
      </c>
      <c r="H36" s="42">
        <f t="shared" si="3"/>
        <v>19</v>
      </c>
      <c r="I36" s="38"/>
      <c r="J36" s="43" t="s">
        <v>49</v>
      </c>
      <c r="K36" s="40">
        <f t="shared" si="4"/>
        <v>76</v>
      </c>
      <c r="L36" s="44">
        <v>2.0</v>
      </c>
      <c r="M36" s="44">
        <v>12.0</v>
      </c>
      <c r="N36" s="42">
        <f t="shared" si="5"/>
        <v>18</v>
      </c>
      <c r="O36" s="38"/>
      <c r="P36" s="45" t="s">
        <v>72</v>
      </c>
      <c r="Q36" s="38"/>
      <c r="R36" s="45">
        <f>MIN(Rules!$E$2,(MAX(H36/N36,N36/H36)))</f>
        <v>1.055555556</v>
      </c>
      <c r="S36" s="45">
        <f>VLOOKUP(B36,Rules!A:B,2,FALSE)</f>
        <v>40</v>
      </c>
      <c r="T36" s="38"/>
      <c r="U36" s="46">
        <f>1/(10^(-(E36+(IF(P36="Y",Rules!$I$2,0))-K36)/Rules!$E$12)+1)</f>
        <v>0.9003636203</v>
      </c>
      <c r="V36" s="47">
        <f t="shared" si="6"/>
        <v>4</v>
      </c>
      <c r="W36" s="47">
        <f t="shared" si="7"/>
        <v>-4</v>
      </c>
      <c r="X36" s="47"/>
      <c r="Y36" s="47"/>
      <c r="Z36" s="48"/>
      <c r="AA36" s="7">
        <f t="shared" ref="AA36:BL36" si="40">IF($D36=AA$1,$E36+$V36,(IF($J36=AA$1,$K36+$W36,AA35)))</f>
        <v>1580</v>
      </c>
      <c r="AB36" s="7">
        <f t="shared" si="40"/>
        <v>838</v>
      </c>
      <c r="AC36" s="7">
        <f t="shared" si="40"/>
        <v>1367</v>
      </c>
      <c r="AD36" s="7">
        <f t="shared" si="40"/>
        <v>72</v>
      </c>
      <c r="AE36" s="7">
        <f t="shared" si="40"/>
        <v>1943</v>
      </c>
      <c r="AF36" s="7">
        <f t="shared" si="40"/>
        <v>1944</v>
      </c>
      <c r="AG36" s="7">
        <f t="shared" si="40"/>
        <v>976</v>
      </c>
      <c r="AH36" s="7">
        <f t="shared" si="40"/>
        <v>998</v>
      </c>
      <c r="AI36" s="7">
        <f t="shared" si="40"/>
        <v>1339</v>
      </c>
      <c r="AJ36" s="7">
        <f t="shared" si="40"/>
        <v>1760</v>
      </c>
      <c r="AK36" s="7">
        <f t="shared" si="40"/>
        <v>158</v>
      </c>
      <c r="AL36" s="7">
        <f t="shared" si="40"/>
        <v>717</v>
      </c>
      <c r="AM36" s="7">
        <f t="shared" si="40"/>
        <v>2145</v>
      </c>
      <c r="AN36" s="7">
        <f t="shared" si="40"/>
        <v>1468</v>
      </c>
      <c r="AO36" s="7">
        <f t="shared" si="40"/>
        <v>1181</v>
      </c>
      <c r="AP36" s="7">
        <f t="shared" si="40"/>
        <v>2049</v>
      </c>
      <c r="AQ36" s="7">
        <f t="shared" si="40"/>
        <v>424</v>
      </c>
      <c r="AR36" s="7">
        <f t="shared" si="40"/>
        <v>1550</v>
      </c>
      <c r="AS36" s="7">
        <f t="shared" si="40"/>
        <v>312</v>
      </c>
      <c r="AT36" s="7">
        <f t="shared" si="40"/>
        <v>2276</v>
      </c>
      <c r="AU36" s="7">
        <f t="shared" si="40"/>
        <v>904</v>
      </c>
      <c r="AV36" s="7">
        <f t="shared" si="40"/>
        <v>480</v>
      </c>
      <c r="AW36" s="7">
        <f t="shared" si="40"/>
        <v>408</v>
      </c>
      <c r="AX36" s="7">
        <f t="shared" si="40"/>
        <v>1002</v>
      </c>
      <c r="AY36" s="7">
        <f t="shared" si="40"/>
        <v>1188</v>
      </c>
      <c r="AZ36" s="7">
        <f t="shared" si="40"/>
        <v>540</v>
      </c>
      <c r="BA36" s="7">
        <f t="shared" si="40"/>
        <v>0</v>
      </c>
      <c r="BB36" s="7">
        <f t="shared" si="40"/>
        <v>1493</v>
      </c>
      <c r="BC36" s="7">
        <f t="shared" si="40"/>
        <v>886</v>
      </c>
      <c r="BD36" s="7">
        <f t="shared" si="40"/>
        <v>746</v>
      </c>
      <c r="BE36" s="7">
        <f t="shared" si="40"/>
        <v>638</v>
      </c>
      <c r="BF36" s="7">
        <f t="shared" si="40"/>
        <v>2128</v>
      </c>
      <c r="BG36" s="7">
        <f t="shared" si="40"/>
        <v>782</v>
      </c>
      <c r="BH36" s="7">
        <f t="shared" si="40"/>
        <v>712</v>
      </c>
      <c r="BI36" s="7">
        <f t="shared" si="40"/>
        <v>2025</v>
      </c>
      <c r="BJ36" s="7">
        <f t="shared" si="40"/>
        <v>1390</v>
      </c>
      <c r="BK36" s="7">
        <f t="shared" si="40"/>
        <v>1961</v>
      </c>
      <c r="BL36" s="7">
        <f t="shared" si="40"/>
        <v>1095</v>
      </c>
    </row>
    <row r="37" ht="13.5" customHeight="1">
      <c r="A37" s="88">
        <v>44339.0</v>
      </c>
      <c r="B37" s="84" t="s">
        <v>71</v>
      </c>
      <c r="C37" s="38"/>
      <c r="D37" s="39" t="s">
        <v>48</v>
      </c>
      <c r="E37" s="40">
        <f t="shared" si="2"/>
        <v>158</v>
      </c>
      <c r="F37" s="41">
        <v>1.0</v>
      </c>
      <c r="G37" s="41">
        <v>19.0</v>
      </c>
      <c r="H37" s="42">
        <f t="shared" si="3"/>
        <v>22</v>
      </c>
      <c r="I37" s="38"/>
      <c r="J37" s="43" t="s">
        <v>52</v>
      </c>
      <c r="K37" s="40">
        <f t="shared" si="4"/>
        <v>312</v>
      </c>
      <c r="L37" s="44">
        <v>1.0</v>
      </c>
      <c r="M37" s="44">
        <v>11.0</v>
      </c>
      <c r="N37" s="42">
        <f t="shared" si="5"/>
        <v>14</v>
      </c>
      <c r="O37" s="38"/>
      <c r="P37" s="45" t="s">
        <v>72</v>
      </c>
      <c r="Q37" s="38"/>
      <c r="R37" s="45">
        <f>MIN(Rules!$E$2,(MAX(H37/N37,N37/H37)))</f>
        <v>1.571428571</v>
      </c>
      <c r="S37" s="45">
        <f>VLOOKUP(B37,Rules!A:B,2,FALSE)</f>
        <v>40</v>
      </c>
      <c r="T37" s="38"/>
      <c r="U37" s="46">
        <f>1/(10^(-(E37+(IF(P37="Y",Rules!$I$2,0))-K37)/Rules!$E$12)+1)</f>
        <v>0.49539496</v>
      </c>
      <c r="V37" s="47">
        <f t="shared" si="6"/>
        <v>32</v>
      </c>
      <c r="W37" s="47">
        <f t="shared" si="7"/>
        <v>-32</v>
      </c>
      <c r="X37" s="47"/>
      <c r="Y37" s="47"/>
      <c r="Z37" s="48"/>
      <c r="AA37" s="7">
        <f t="shared" ref="AA37:BL37" si="41">IF($D37=AA$1,$E37+$V37,(IF($J37=AA$1,$K37+$W37,AA36)))</f>
        <v>1580</v>
      </c>
      <c r="AB37" s="7">
        <f t="shared" si="41"/>
        <v>838</v>
      </c>
      <c r="AC37" s="7">
        <f t="shared" si="41"/>
        <v>1367</v>
      </c>
      <c r="AD37" s="7">
        <f t="shared" si="41"/>
        <v>72</v>
      </c>
      <c r="AE37" s="7">
        <f t="shared" si="41"/>
        <v>1943</v>
      </c>
      <c r="AF37" s="7">
        <f t="shared" si="41"/>
        <v>1944</v>
      </c>
      <c r="AG37" s="7">
        <f t="shared" si="41"/>
        <v>976</v>
      </c>
      <c r="AH37" s="7">
        <f t="shared" si="41"/>
        <v>998</v>
      </c>
      <c r="AI37" s="7">
        <f t="shared" si="41"/>
        <v>1339</v>
      </c>
      <c r="AJ37" s="7">
        <f t="shared" si="41"/>
        <v>1760</v>
      </c>
      <c r="AK37" s="7">
        <f t="shared" si="41"/>
        <v>190</v>
      </c>
      <c r="AL37" s="7">
        <f t="shared" si="41"/>
        <v>717</v>
      </c>
      <c r="AM37" s="7">
        <f t="shared" si="41"/>
        <v>2145</v>
      </c>
      <c r="AN37" s="7">
        <f t="shared" si="41"/>
        <v>1468</v>
      </c>
      <c r="AO37" s="7">
        <f t="shared" si="41"/>
        <v>1181</v>
      </c>
      <c r="AP37" s="7">
        <f t="shared" si="41"/>
        <v>2049</v>
      </c>
      <c r="AQ37" s="7">
        <f t="shared" si="41"/>
        <v>424</v>
      </c>
      <c r="AR37" s="7">
        <f t="shared" si="41"/>
        <v>1550</v>
      </c>
      <c r="AS37" s="7">
        <f t="shared" si="41"/>
        <v>280</v>
      </c>
      <c r="AT37" s="7">
        <f t="shared" si="41"/>
        <v>2276</v>
      </c>
      <c r="AU37" s="7">
        <f t="shared" si="41"/>
        <v>904</v>
      </c>
      <c r="AV37" s="7">
        <f t="shared" si="41"/>
        <v>480</v>
      </c>
      <c r="AW37" s="7">
        <f t="shared" si="41"/>
        <v>408</v>
      </c>
      <c r="AX37" s="7">
        <f t="shared" si="41"/>
        <v>1002</v>
      </c>
      <c r="AY37" s="7">
        <f t="shared" si="41"/>
        <v>1188</v>
      </c>
      <c r="AZ37" s="7">
        <f t="shared" si="41"/>
        <v>540</v>
      </c>
      <c r="BA37" s="7">
        <f t="shared" si="41"/>
        <v>0</v>
      </c>
      <c r="BB37" s="7">
        <f t="shared" si="41"/>
        <v>1493</v>
      </c>
      <c r="BC37" s="7">
        <f t="shared" si="41"/>
        <v>886</v>
      </c>
      <c r="BD37" s="7">
        <f t="shared" si="41"/>
        <v>746</v>
      </c>
      <c r="BE37" s="7">
        <f t="shared" si="41"/>
        <v>638</v>
      </c>
      <c r="BF37" s="7">
        <f t="shared" si="41"/>
        <v>2128</v>
      </c>
      <c r="BG37" s="7">
        <f t="shared" si="41"/>
        <v>782</v>
      </c>
      <c r="BH37" s="7">
        <f t="shared" si="41"/>
        <v>712</v>
      </c>
      <c r="BI37" s="7">
        <f t="shared" si="41"/>
        <v>2025</v>
      </c>
      <c r="BJ37" s="7">
        <f t="shared" si="41"/>
        <v>1390</v>
      </c>
      <c r="BK37" s="7">
        <f t="shared" si="41"/>
        <v>1961</v>
      </c>
      <c r="BL37" s="7">
        <f t="shared" si="41"/>
        <v>1095</v>
      </c>
    </row>
    <row r="38" ht="13.5" customHeight="1">
      <c r="A38" s="88">
        <v>44345.0</v>
      </c>
      <c r="B38" s="84" t="s">
        <v>71</v>
      </c>
      <c r="C38" s="38"/>
      <c r="D38" s="39" t="s">
        <v>44</v>
      </c>
      <c r="E38" s="40">
        <f t="shared" si="2"/>
        <v>746</v>
      </c>
      <c r="F38" s="41">
        <v>5.0</v>
      </c>
      <c r="G38" s="41">
        <v>23.0</v>
      </c>
      <c r="H38" s="42">
        <f t="shared" si="3"/>
        <v>38</v>
      </c>
      <c r="I38" s="38"/>
      <c r="J38" s="43" t="s">
        <v>50</v>
      </c>
      <c r="K38" s="40">
        <f t="shared" si="4"/>
        <v>480</v>
      </c>
      <c r="L38" s="44">
        <v>2.0</v>
      </c>
      <c r="M38" s="44">
        <v>19.0</v>
      </c>
      <c r="N38" s="42">
        <f t="shared" si="5"/>
        <v>25</v>
      </c>
      <c r="O38" s="38"/>
      <c r="P38" s="45" t="s">
        <v>72</v>
      </c>
      <c r="Q38" s="38"/>
      <c r="R38" s="45">
        <f>MIN(Rules!$E$2,(MAX(H38/N38,N38/H38)))</f>
        <v>1.52</v>
      </c>
      <c r="S38" s="45">
        <f>VLOOKUP(B38,Rules!A:B,2,FALSE)</f>
        <v>40</v>
      </c>
      <c r="T38" s="38"/>
      <c r="U38" s="46">
        <f>1/(10^(-(E38+(IF(P38="Y",Rules!$I$2,0))-K38)/Rules!$E$12)+1)</f>
        <v>0.8716638427</v>
      </c>
      <c r="V38" s="47">
        <f t="shared" si="6"/>
        <v>8</v>
      </c>
      <c r="W38" s="47">
        <f t="shared" si="7"/>
        <v>-8</v>
      </c>
      <c r="X38" s="47"/>
      <c r="Y38" s="47"/>
      <c r="Z38" s="48"/>
      <c r="AA38" s="7">
        <f t="shared" ref="AA38:BL38" si="42">IF($D38=AA$1,$E38+$V38,(IF($J38=AA$1,$K38+$W38,AA37)))</f>
        <v>1580</v>
      </c>
      <c r="AB38" s="7">
        <f t="shared" si="42"/>
        <v>838</v>
      </c>
      <c r="AC38" s="7">
        <f t="shared" si="42"/>
        <v>1367</v>
      </c>
      <c r="AD38" s="7">
        <f t="shared" si="42"/>
        <v>72</v>
      </c>
      <c r="AE38" s="7">
        <f t="shared" si="42"/>
        <v>1943</v>
      </c>
      <c r="AF38" s="7">
        <f t="shared" si="42"/>
        <v>1944</v>
      </c>
      <c r="AG38" s="7">
        <f t="shared" si="42"/>
        <v>976</v>
      </c>
      <c r="AH38" s="7">
        <f t="shared" si="42"/>
        <v>998</v>
      </c>
      <c r="AI38" s="7">
        <f t="shared" si="42"/>
        <v>1339</v>
      </c>
      <c r="AJ38" s="7">
        <f t="shared" si="42"/>
        <v>1760</v>
      </c>
      <c r="AK38" s="7">
        <f t="shared" si="42"/>
        <v>190</v>
      </c>
      <c r="AL38" s="7">
        <f t="shared" si="42"/>
        <v>717</v>
      </c>
      <c r="AM38" s="7">
        <f t="shared" si="42"/>
        <v>2145</v>
      </c>
      <c r="AN38" s="7">
        <f t="shared" si="42"/>
        <v>1468</v>
      </c>
      <c r="AO38" s="7">
        <f t="shared" si="42"/>
        <v>1181</v>
      </c>
      <c r="AP38" s="7">
        <f t="shared" si="42"/>
        <v>2049</v>
      </c>
      <c r="AQ38" s="7">
        <f t="shared" si="42"/>
        <v>424</v>
      </c>
      <c r="AR38" s="7">
        <f t="shared" si="42"/>
        <v>1550</v>
      </c>
      <c r="AS38" s="7">
        <f t="shared" si="42"/>
        <v>280</v>
      </c>
      <c r="AT38" s="7">
        <f t="shared" si="42"/>
        <v>2276</v>
      </c>
      <c r="AU38" s="7">
        <f t="shared" si="42"/>
        <v>904</v>
      </c>
      <c r="AV38" s="7">
        <f t="shared" si="42"/>
        <v>472</v>
      </c>
      <c r="AW38" s="7">
        <f t="shared" si="42"/>
        <v>408</v>
      </c>
      <c r="AX38" s="7">
        <f t="shared" si="42"/>
        <v>1002</v>
      </c>
      <c r="AY38" s="7">
        <f t="shared" si="42"/>
        <v>1188</v>
      </c>
      <c r="AZ38" s="7">
        <f t="shared" si="42"/>
        <v>540</v>
      </c>
      <c r="BA38" s="7">
        <f t="shared" si="42"/>
        <v>0</v>
      </c>
      <c r="BB38" s="7">
        <f t="shared" si="42"/>
        <v>1493</v>
      </c>
      <c r="BC38" s="7">
        <f t="shared" si="42"/>
        <v>886</v>
      </c>
      <c r="BD38" s="7">
        <f t="shared" si="42"/>
        <v>754</v>
      </c>
      <c r="BE38" s="7">
        <f t="shared" si="42"/>
        <v>638</v>
      </c>
      <c r="BF38" s="7">
        <f t="shared" si="42"/>
        <v>2128</v>
      </c>
      <c r="BG38" s="7">
        <f t="shared" si="42"/>
        <v>782</v>
      </c>
      <c r="BH38" s="7">
        <f t="shared" si="42"/>
        <v>712</v>
      </c>
      <c r="BI38" s="7">
        <f t="shared" si="42"/>
        <v>2025</v>
      </c>
      <c r="BJ38" s="7">
        <f t="shared" si="42"/>
        <v>1390</v>
      </c>
      <c r="BK38" s="7">
        <f t="shared" si="42"/>
        <v>1961</v>
      </c>
      <c r="BL38" s="7">
        <f t="shared" si="42"/>
        <v>1095</v>
      </c>
    </row>
    <row r="39" ht="13.5" customHeight="1">
      <c r="A39" s="88">
        <v>44346.0</v>
      </c>
      <c r="B39" s="84" t="s">
        <v>71</v>
      </c>
      <c r="C39" s="38"/>
      <c r="D39" s="39" t="s">
        <v>22</v>
      </c>
      <c r="E39" s="40">
        <f t="shared" si="2"/>
        <v>2049</v>
      </c>
      <c r="F39" s="41">
        <v>2.0</v>
      </c>
      <c r="G39" s="41">
        <v>27.0</v>
      </c>
      <c r="H39" s="42">
        <f t="shared" si="3"/>
        <v>33</v>
      </c>
      <c r="I39" s="38"/>
      <c r="J39" s="43" t="s">
        <v>24</v>
      </c>
      <c r="K39" s="40">
        <f t="shared" si="4"/>
        <v>1961</v>
      </c>
      <c r="L39" s="44">
        <v>0.0</v>
      </c>
      <c r="M39" s="44">
        <v>23.0</v>
      </c>
      <c r="N39" s="42">
        <f t="shared" si="5"/>
        <v>23</v>
      </c>
      <c r="O39" s="38"/>
      <c r="P39" s="45" t="s">
        <v>72</v>
      </c>
      <c r="Q39" s="38"/>
      <c r="R39" s="45">
        <f>MIN(Rules!$E$2,(MAX(H39/N39,N39/H39)))</f>
        <v>1.434782609</v>
      </c>
      <c r="S39" s="45">
        <f>VLOOKUP(B39,Rules!A:B,2,FALSE)</f>
        <v>40</v>
      </c>
      <c r="T39" s="38"/>
      <c r="U39" s="46">
        <f>1/(10^(-(E39+(IF(P39="Y",Rules!$I$2,0))-K39)/Rules!$E$12)+1)</f>
        <v>0.749515603</v>
      </c>
      <c r="V39" s="47">
        <f t="shared" si="6"/>
        <v>14</v>
      </c>
      <c r="W39" s="47">
        <f t="shared" si="7"/>
        <v>-14</v>
      </c>
      <c r="X39" s="47"/>
      <c r="Y39" s="47"/>
      <c r="Z39" s="48"/>
      <c r="AA39" s="7">
        <f t="shared" ref="AA39:BL39" si="43">IF($D39=AA$1,$E39+$V39,(IF($J39=AA$1,$K39+$W39,AA38)))</f>
        <v>1580</v>
      </c>
      <c r="AB39" s="7">
        <f t="shared" si="43"/>
        <v>838</v>
      </c>
      <c r="AC39" s="7">
        <f t="shared" si="43"/>
        <v>1367</v>
      </c>
      <c r="AD39" s="7">
        <f t="shared" si="43"/>
        <v>72</v>
      </c>
      <c r="AE39" s="7">
        <f t="shared" si="43"/>
        <v>1943</v>
      </c>
      <c r="AF39" s="7">
        <f t="shared" si="43"/>
        <v>1944</v>
      </c>
      <c r="AG39" s="7">
        <f t="shared" si="43"/>
        <v>976</v>
      </c>
      <c r="AH39" s="7">
        <f t="shared" si="43"/>
        <v>998</v>
      </c>
      <c r="AI39" s="7">
        <f t="shared" si="43"/>
        <v>1339</v>
      </c>
      <c r="AJ39" s="7">
        <f t="shared" si="43"/>
        <v>1760</v>
      </c>
      <c r="AK39" s="7">
        <f t="shared" si="43"/>
        <v>190</v>
      </c>
      <c r="AL39" s="7">
        <f t="shared" si="43"/>
        <v>717</v>
      </c>
      <c r="AM39" s="7">
        <f t="shared" si="43"/>
        <v>2145</v>
      </c>
      <c r="AN39" s="7">
        <f t="shared" si="43"/>
        <v>1468</v>
      </c>
      <c r="AO39" s="7">
        <f t="shared" si="43"/>
        <v>1181</v>
      </c>
      <c r="AP39" s="7">
        <f t="shared" si="43"/>
        <v>2063</v>
      </c>
      <c r="AQ39" s="7">
        <f t="shared" si="43"/>
        <v>424</v>
      </c>
      <c r="AR39" s="7">
        <f t="shared" si="43"/>
        <v>1550</v>
      </c>
      <c r="AS39" s="7">
        <f t="shared" si="43"/>
        <v>280</v>
      </c>
      <c r="AT39" s="7">
        <f t="shared" si="43"/>
        <v>2276</v>
      </c>
      <c r="AU39" s="7">
        <f t="shared" si="43"/>
        <v>904</v>
      </c>
      <c r="AV39" s="7">
        <f t="shared" si="43"/>
        <v>472</v>
      </c>
      <c r="AW39" s="7">
        <f t="shared" si="43"/>
        <v>408</v>
      </c>
      <c r="AX39" s="7">
        <f t="shared" si="43"/>
        <v>1002</v>
      </c>
      <c r="AY39" s="7">
        <f t="shared" si="43"/>
        <v>1188</v>
      </c>
      <c r="AZ39" s="7">
        <f t="shared" si="43"/>
        <v>540</v>
      </c>
      <c r="BA39" s="7">
        <f t="shared" si="43"/>
        <v>0</v>
      </c>
      <c r="BB39" s="7">
        <f t="shared" si="43"/>
        <v>1493</v>
      </c>
      <c r="BC39" s="7">
        <f t="shared" si="43"/>
        <v>886</v>
      </c>
      <c r="BD39" s="7">
        <f t="shared" si="43"/>
        <v>754</v>
      </c>
      <c r="BE39" s="7">
        <f t="shared" si="43"/>
        <v>638</v>
      </c>
      <c r="BF39" s="7">
        <f t="shared" si="43"/>
        <v>2128</v>
      </c>
      <c r="BG39" s="7">
        <f t="shared" si="43"/>
        <v>782</v>
      </c>
      <c r="BH39" s="7">
        <f t="shared" si="43"/>
        <v>712</v>
      </c>
      <c r="BI39" s="7">
        <f t="shared" si="43"/>
        <v>2025</v>
      </c>
      <c r="BJ39" s="7">
        <f t="shared" si="43"/>
        <v>1390</v>
      </c>
      <c r="BK39" s="7">
        <f t="shared" si="43"/>
        <v>1947</v>
      </c>
      <c r="BL39" s="7">
        <f t="shared" si="43"/>
        <v>1095</v>
      </c>
    </row>
    <row r="40" ht="13.5" customHeight="1">
      <c r="A40" s="88">
        <v>44346.0</v>
      </c>
      <c r="B40" s="84" t="s">
        <v>71</v>
      </c>
      <c r="C40" s="38"/>
      <c r="D40" s="39" t="s">
        <v>51</v>
      </c>
      <c r="E40" s="40">
        <f t="shared" si="2"/>
        <v>540</v>
      </c>
      <c r="F40" s="41">
        <v>2.0</v>
      </c>
      <c r="G40" s="41">
        <v>15.0</v>
      </c>
      <c r="H40" s="42">
        <f t="shared" si="3"/>
        <v>21</v>
      </c>
      <c r="I40" s="38"/>
      <c r="J40" s="43" t="s">
        <v>43</v>
      </c>
      <c r="K40" s="40">
        <f t="shared" si="4"/>
        <v>838</v>
      </c>
      <c r="L40" s="44">
        <v>1.0</v>
      </c>
      <c r="M40" s="44">
        <v>27.0</v>
      </c>
      <c r="N40" s="42">
        <f t="shared" si="5"/>
        <v>30</v>
      </c>
      <c r="O40" s="38"/>
      <c r="P40" s="45" t="s">
        <v>72</v>
      </c>
      <c r="Q40" s="38"/>
      <c r="R40" s="45">
        <f>MIN(Rules!$E$2,(MAX(H40/N40,N40/H40)))</f>
        <v>1.428571429</v>
      </c>
      <c r="S40" s="45">
        <f>VLOOKUP(B40,Rules!A:B,2,FALSE)</f>
        <v>40</v>
      </c>
      <c r="T40" s="38"/>
      <c r="U40" s="46">
        <f>1/(10^(-(E40+(IF(P40="Y",Rules!$I$2,0))-K40)/Rules!$E$12)+1)</f>
        <v>0.3359120585</v>
      </c>
      <c r="V40" s="47">
        <f t="shared" si="6"/>
        <v>-19</v>
      </c>
      <c r="W40" s="47">
        <f t="shared" si="7"/>
        <v>19</v>
      </c>
      <c r="X40" s="47"/>
      <c r="Y40" s="47"/>
      <c r="Z40" s="48"/>
      <c r="AA40" s="7">
        <f t="shared" ref="AA40:BL40" si="44">IF($D40=AA$1,$E40+$V40,(IF($J40=AA$1,$K40+$W40,AA39)))</f>
        <v>1580</v>
      </c>
      <c r="AB40" s="7">
        <f t="shared" si="44"/>
        <v>857</v>
      </c>
      <c r="AC40" s="7">
        <f t="shared" si="44"/>
        <v>1367</v>
      </c>
      <c r="AD40" s="7">
        <f t="shared" si="44"/>
        <v>72</v>
      </c>
      <c r="AE40" s="7">
        <f t="shared" si="44"/>
        <v>1943</v>
      </c>
      <c r="AF40" s="7">
        <f t="shared" si="44"/>
        <v>1944</v>
      </c>
      <c r="AG40" s="7">
        <f t="shared" si="44"/>
        <v>976</v>
      </c>
      <c r="AH40" s="7">
        <f t="shared" si="44"/>
        <v>998</v>
      </c>
      <c r="AI40" s="7">
        <f t="shared" si="44"/>
        <v>1339</v>
      </c>
      <c r="AJ40" s="7">
        <f t="shared" si="44"/>
        <v>1760</v>
      </c>
      <c r="AK40" s="7">
        <f t="shared" si="44"/>
        <v>190</v>
      </c>
      <c r="AL40" s="7">
        <f t="shared" si="44"/>
        <v>717</v>
      </c>
      <c r="AM40" s="7">
        <f t="shared" si="44"/>
        <v>2145</v>
      </c>
      <c r="AN40" s="7">
        <f t="shared" si="44"/>
        <v>1468</v>
      </c>
      <c r="AO40" s="7">
        <f t="shared" si="44"/>
        <v>1181</v>
      </c>
      <c r="AP40" s="7">
        <f t="shared" si="44"/>
        <v>2063</v>
      </c>
      <c r="AQ40" s="7">
        <f t="shared" si="44"/>
        <v>424</v>
      </c>
      <c r="AR40" s="7">
        <f t="shared" si="44"/>
        <v>1550</v>
      </c>
      <c r="AS40" s="7">
        <f t="shared" si="44"/>
        <v>280</v>
      </c>
      <c r="AT40" s="7">
        <f t="shared" si="44"/>
        <v>2276</v>
      </c>
      <c r="AU40" s="7">
        <f t="shared" si="44"/>
        <v>904</v>
      </c>
      <c r="AV40" s="7">
        <f t="shared" si="44"/>
        <v>472</v>
      </c>
      <c r="AW40" s="7">
        <f t="shared" si="44"/>
        <v>408</v>
      </c>
      <c r="AX40" s="7">
        <f t="shared" si="44"/>
        <v>1002</v>
      </c>
      <c r="AY40" s="7">
        <f t="shared" si="44"/>
        <v>1188</v>
      </c>
      <c r="AZ40" s="7">
        <f t="shared" si="44"/>
        <v>521</v>
      </c>
      <c r="BA40" s="7">
        <f t="shared" si="44"/>
        <v>0</v>
      </c>
      <c r="BB40" s="7">
        <f t="shared" si="44"/>
        <v>1493</v>
      </c>
      <c r="BC40" s="7">
        <f t="shared" si="44"/>
        <v>886</v>
      </c>
      <c r="BD40" s="7">
        <f t="shared" si="44"/>
        <v>754</v>
      </c>
      <c r="BE40" s="7">
        <f t="shared" si="44"/>
        <v>638</v>
      </c>
      <c r="BF40" s="7">
        <f t="shared" si="44"/>
        <v>2128</v>
      </c>
      <c r="BG40" s="7">
        <f t="shared" si="44"/>
        <v>782</v>
      </c>
      <c r="BH40" s="7">
        <f t="shared" si="44"/>
        <v>712</v>
      </c>
      <c r="BI40" s="7">
        <f t="shared" si="44"/>
        <v>2025</v>
      </c>
      <c r="BJ40" s="7">
        <f t="shared" si="44"/>
        <v>1390</v>
      </c>
      <c r="BK40" s="7">
        <f t="shared" si="44"/>
        <v>1947</v>
      </c>
      <c r="BL40" s="7">
        <f t="shared" si="44"/>
        <v>1095</v>
      </c>
    </row>
    <row r="41" ht="13.5" customHeight="1">
      <c r="A41" s="88">
        <v>44352.0</v>
      </c>
      <c r="B41" s="84" t="s">
        <v>71</v>
      </c>
      <c r="C41" s="38"/>
      <c r="D41" s="39" t="s">
        <v>20</v>
      </c>
      <c r="E41" s="40">
        <f t="shared" si="2"/>
        <v>2276</v>
      </c>
      <c r="F41" s="41">
        <v>0.0</v>
      </c>
      <c r="G41" s="41">
        <v>33.0</v>
      </c>
      <c r="H41" s="42">
        <f t="shared" si="3"/>
        <v>33</v>
      </c>
      <c r="I41" s="38"/>
      <c r="J41" s="43" t="s">
        <v>19</v>
      </c>
      <c r="K41" s="40">
        <f t="shared" si="4"/>
        <v>1944</v>
      </c>
      <c r="L41" s="44">
        <v>2.0</v>
      </c>
      <c r="M41" s="44">
        <v>19.0</v>
      </c>
      <c r="N41" s="42">
        <f t="shared" si="5"/>
        <v>25</v>
      </c>
      <c r="O41" s="38"/>
      <c r="P41" s="45" t="s">
        <v>72</v>
      </c>
      <c r="Q41" s="38"/>
      <c r="R41" s="45">
        <f>MIN(Rules!$E$2,(MAX(H41/N41,N41/H41)))</f>
        <v>1.32</v>
      </c>
      <c r="S41" s="45">
        <f>VLOOKUP(B41,Rules!A:B,2,FALSE)</f>
        <v>40</v>
      </c>
      <c r="T41" s="38"/>
      <c r="U41" s="46">
        <f>1/(10^(-(E41+(IF(P41="Y",Rules!$I$2,0))-K41)/Rules!$E$12)+1)</f>
        <v>0.9020039767</v>
      </c>
      <c r="V41" s="47">
        <f t="shared" si="6"/>
        <v>5</v>
      </c>
      <c r="W41" s="47">
        <f t="shared" si="7"/>
        <v>-5</v>
      </c>
      <c r="X41" s="47"/>
      <c r="Y41" s="47"/>
      <c r="Z41" s="48"/>
      <c r="AA41" s="7">
        <f t="shared" ref="AA41:BL41" si="45">IF($D41=AA$1,$E41+$V41,(IF($J41=AA$1,$K41+$W41,AA40)))</f>
        <v>1580</v>
      </c>
      <c r="AB41" s="7">
        <f t="shared" si="45"/>
        <v>857</v>
      </c>
      <c r="AC41" s="7">
        <f t="shared" si="45"/>
        <v>1367</v>
      </c>
      <c r="AD41" s="7">
        <f t="shared" si="45"/>
        <v>72</v>
      </c>
      <c r="AE41" s="7">
        <f t="shared" si="45"/>
        <v>1943</v>
      </c>
      <c r="AF41" s="7">
        <f t="shared" si="45"/>
        <v>1939</v>
      </c>
      <c r="AG41" s="7">
        <f t="shared" si="45"/>
        <v>976</v>
      </c>
      <c r="AH41" s="7">
        <f t="shared" si="45"/>
        <v>998</v>
      </c>
      <c r="AI41" s="7">
        <f t="shared" si="45"/>
        <v>1339</v>
      </c>
      <c r="AJ41" s="7">
        <f t="shared" si="45"/>
        <v>1760</v>
      </c>
      <c r="AK41" s="7">
        <f t="shared" si="45"/>
        <v>190</v>
      </c>
      <c r="AL41" s="7">
        <f t="shared" si="45"/>
        <v>717</v>
      </c>
      <c r="AM41" s="7">
        <f t="shared" si="45"/>
        <v>2145</v>
      </c>
      <c r="AN41" s="7">
        <f t="shared" si="45"/>
        <v>1468</v>
      </c>
      <c r="AO41" s="7">
        <f t="shared" si="45"/>
        <v>1181</v>
      </c>
      <c r="AP41" s="7">
        <f t="shared" si="45"/>
        <v>2063</v>
      </c>
      <c r="AQ41" s="7">
        <f t="shared" si="45"/>
        <v>424</v>
      </c>
      <c r="AR41" s="7">
        <f t="shared" si="45"/>
        <v>1550</v>
      </c>
      <c r="AS41" s="7">
        <f t="shared" si="45"/>
        <v>280</v>
      </c>
      <c r="AT41" s="7">
        <f t="shared" si="45"/>
        <v>2281</v>
      </c>
      <c r="AU41" s="7">
        <f t="shared" si="45"/>
        <v>904</v>
      </c>
      <c r="AV41" s="7">
        <f t="shared" si="45"/>
        <v>472</v>
      </c>
      <c r="AW41" s="7">
        <f t="shared" si="45"/>
        <v>408</v>
      </c>
      <c r="AX41" s="7">
        <f t="shared" si="45"/>
        <v>1002</v>
      </c>
      <c r="AY41" s="7">
        <f t="shared" si="45"/>
        <v>1188</v>
      </c>
      <c r="AZ41" s="7">
        <f t="shared" si="45"/>
        <v>521</v>
      </c>
      <c r="BA41" s="7">
        <f t="shared" si="45"/>
        <v>0</v>
      </c>
      <c r="BB41" s="7">
        <f t="shared" si="45"/>
        <v>1493</v>
      </c>
      <c r="BC41" s="7">
        <f t="shared" si="45"/>
        <v>886</v>
      </c>
      <c r="BD41" s="7">
        <f t="shared" si="45"/>
        <v>754</v>
      </c>
      <c r="BE41" s="7">
        <f t="shared" si="45"/>
        <v>638</v>
      </c>
      <c r="BF41" s="7">
        <f t="shared" si="45"/>
        <v>2128</v>
      </c>
      <c r="BG41" s="7">
        <f t="shared" si="45"/>
        <v>782</v>
      </c>
      <c r="BH41" s="7">
        <f t="shared" si="45"/>
        <v>712</v>
      </c>
      <c r="BI41" s="7">
        <f t="shared" si="45"/>
        <v>2025</v>
      </c>
      <c r="BJ41" s="7">
        <f t="shared" si="45"/>
        <v>1390</v>
      </c>
      <c r="BK41" s="7">
        <f t="shared" si="45"/>
        <v>1947</v>
      </c>
      <c r="BL41" s="7">
        <f t="shared" si="45"/>
        <v>1095</v>
      </c>
    </row>
    <row r="42" ht="13.5" customHeight="1">
      <c r="A42" s="88">
        <v>44352.0</v>
      </c>
      <c r="B42" s="84" t="s">
        <v>71</v>
      </c>
      <c r="C42" s="38"/>
      <c r="D42" s="39" t="s">
        <v>26</v>
      </c>
      <c r="E42" s="40">
        <f t="shared" si="2"/>
        <v>1760</v>
      </c>
      <c r="F42" s="41">
        <v>2.0</v>
      </c>
      <c r="G42" s="41">
        <v>23.0</v>
      </c>
      <c r="H42" s="42">
        <f t="shared" si="3"/>
        <v>29</v>
      </c>
      <c r="I42" s="38"/>
      <c r="J42" s="43" t="s">
        <v>21</v>
      </c>
      <c r="K42" s="40">
        <f t="shared" si="4"/>
        <v>1943</v>
      </c>
      <c r="L42" s="44">
        <v>0.0</v>
      </c>
      <c r="M42" s="44">
        <v>34.0</v>
      </c>
      <c r="N42" s="42">
        <f t="shared" si="5"/>
        <v>34</v>
      </c>
      <c r="O42" s="38"/>
      <c r="P42" s="45" t="s">
        <v>72</v>
      </c>
      <c r="Q42" s="38"/>
      <c r="R42" s="45">
        <f>MIN(Rules!$E$2,(MAX(H42/N42,N42/H42)))</f>
        <v>1.172413793</v>
      </c>
      <c r="S42" s="45">
        <f>VLOOKUP(B42,Rules!A:B,2,FALSE)</f>
        <v>40</v>
      </c>
      <c r="T42" s="38"/>
      <c r="U42" s="46">
        <f>1/(10^(-(E42+(IF(P42="Y",Rules!$I$2,0))-K42)/Rules!$E$12)+1)</f>
        <v>0.4620802977</v>
      </c>
      <c r="V42" s="47">
        <f t="shared" si="6"/>
        <v>-22</v>
      </c>
      <c r="W42" s="47">
        <f t="shared" si="7"/>
        <v>22</v>
      </c>
      <c r="X42" s="47"/>
      <c r="Y42" s="47"/>
      <c r="Z42" s="48"/>
      <c r="AA42" s="7">
        <f t="shared" ref="AA42:BL42" si="46">IF($D42=AA$1,$E42+$V42,(IF($J42=AA$1,$K42+$W42,AA41)))</f>
        <v>1580</v>
      </c>
      <c r="AB42" s="7">
        <f t="shared" si="46"/>
        <v>857</v>
      </c>
      <c r="AC42" s="7">
        <f t="shared" si="46"/>
        <v>1367</v>
      </c>
      <c r="AD42" s="7">
        <f t="shared" si="46"/>
        <v>72</v>
      </c>
      <c r="AE42" s="7">
        <f t="shared" si="46"/>
        <v>1965</v>
      </c>
      <c r="AF42" s="7">
        <f t="shared" si="46"/>
        <v>1939</v>
      </c>
      <c r="AG42" s="7">
        <f t="shared" si="46"/>
        <v>976</v>
      </c>
      <c r="AH42" s="7">
        <f t="shared" si="46"/>
        <v>998</v>
      </c>
      <c r="AI42" s="7">
        <f t="shared" si="46"/>
        <v>1339</v>
      </c>
      <c r="AJ42" s="7">
        <f t="shared" si="46"/>
        <v>1738</v>
      </c>
      <c r="AK42" s="7">
        <f t="shared" si="46"/>
        <v>190</v>
      </c>
      <c r="AL42" s="7">
        <f t="shared" si="46"/>
        <v>717</v>
      </c>
      <c r="AM42" s="7">
        <f t="shared" si="46"/>
        <v>2145</v>
      </c>
      <c r="AN42" s="7">
        <f t="shared" si="46"/>
        <v>1468</v>
      </c>
      <c r="AO42" s="7">
        <f t="shared" si="46"/>
        <v>1181</v>
      </c>
      <c r="AP42" s="7">
        <f t="shared" si="46"/>
        <v>2063</v>
      </c>
      <c r="AQ42" s="7">
        <f t="shared" si="46"/>
        <v>424</v>
      </c>
      <c r="AR42" s="7">
        <f t="shared" si="46"/>
        <v>1550</v>
      </c>
      <c r="AS42" s="7">
        <f t="shared" si="46"/>
        <v>280</v>
      </c>
      <c r="AT42" s="7">
        <f t="shared" si="46"/>
        <v>2281</v>
      </c>
      <c r="AU42" s="7">
        <f t="shared" si="46"/>
        <v>904</v>
      </c>
      <c r="AV42" s="7">
        <f t="shared" si="46"/>
        <v>472</v>
      </c>
      <c r="AW42" s="7">
        <f t="shared" si="46"/>
        <v>408</v>
      </c>
      <c r="AX42" s="7">
        <f t="shared" si="46"/>
        <v>1002</v>
      </c>
      <c r="AY42" s="7">
        <f t="shared" si="46"/>
        <v>1188</v>
      </c>
      <c r="AZ42" s="7">
        <f t="shared" si="46"/>
        <v>521</v>
      </c>
      <c r="BA42" s="7">
        <f t="shared" si="46"/>
        <v>0</v>
      </c>
      <c r="BB42" s="7">
        <f t="shared" si="46"/>
        <v>1493</v>
      </c>
      <c r="BC42" s="7">
        <f t="shared" si="46"/>
        <v>886</v>
      </c>
      <c r="BD42" s="7">
        <f t="shared" si="46"/>
        <v>754</v>
      </c>
      <c r="BE42" s="7">
        <f t="shared" si="46"/>
        <v>638</v>
      </c>
      <c r="BF42" s="7">
        <f t="shared" si="46"/>
        <v>2128</v>
      </c>
      <c r="BG42" s="7">
        <f t="shared" si="46"/>
        <v>782</v>
      </c>
      <c r="BH42" s="7">
        <f t="shared" si="46"/>
        <v>712</v>
      </c>
      <c r="BI42" s="7">
        <f t="shared" si="46"/>
        <v>2025</v>
      </c>
      <c r="BJ42" s="7">
        <f t="shared" si="46"/>
        <v>1390</v>
      </c>
      <c r="BK42" s="7">
        <f t="shared" si="46"/>
        <v>1947</v>
      </c>
      <c r="BL42" s="7">
        <f t="shared" si="46"/>
        <v>1095</v>
      </c>
    </row>
    <row r="43" ht="13.5" customHeight="1">
      <c r="A43" s="88">
        <v>44352.0</v>
      </c>
      <c r="B43" s="84" t="s">
        <v>71</v>
      </c>
      <c r="C43" s="38"/>
      <c r="D43" s="39" t="s">
        <v>30</v>
      </c>
      <c r="E43" s="40">
        <f t="shared" si="2"/>
        <v>1580</v>
      </c>
      <c r="F43" s="41">
        <v>1.0</v>
      </c>
      <c r="G43" s="41">
        <v>21.0</v>
      </c>
      <c r="H43" s="42">
        <f t="shared" si="3"/>
        <v>24</v>
      </c>
      <c r="I43" s="38"/>
      <c r="J43" s="43" t="s">
        <v>24</v>
      </c>
      <c r="K43" s="40">
        <f t="shared" si="4"/>
        <v>1947</v>
      </c>
      <c r="L43" s="44">
        <v>2.0</v>
      </c>
      <c r="M43" s="44">
        <v>18.0</v>
      </c>
      <c r="N43" s="42">
        <f t="shared" si="5"/>
        <v>24</v>
      </c>
      <c r="O43" s="38"/>
      <c r="P43" s="45" t="s">
        <v>72</v>
      </c>
      <c r="Q43" s="38"/>
      <c r="R43" s="45">
        <f>MIN(Rules!$E$2,(MAX(H43/N43,N43/H43)))</f>
        <v>1</v>
      </c>
      <c r="S43" s="45">
        <f>VLOOKUP(B43,Rules!A:B,2,FALSE)</f>
        <v>40</v>
      </c>
      <c r="T43" s="38"/>
      <c r="U43" s="46">
        <f>1/(10^(-(E43+(IF(P43="Y",Rules!$I$2,0))-K43)/Rules!$E$12)+1)</f>
        <v>0.2690747588</v>
      </c>
      <c r="V43" s="47">
        <f t="shared" si="6"/>
        <v>9</v>
      </c>
      <c r="W43" s="47">
        <f t="shared" si="7"/>
        <v>-9</v>
      </c>
      <c r="X43" s="47"/>
      <c r="Y43" s="47"/>
      <c r="Z43" s="48"/>
      <c r="AA43" s="7">
        <f t="shared" ref="AA43:BL43" si="47">IF($D43=AA$1,$E43+$V43,(IF($J43=AA$1,$K43+$W43,AA42)))</f>
        <v>1589</v>
      </c>
      <c r="AB43" s="7">
        <f t="shared" si="47"/>
        <v>857</v>
      </c>
      <c r="AC43" s="7">
        <f t="shared" si="47"/>
        <v>1367</v>
      </c>
      <c r="AD43" s="7">
        <f t="shared" si="47"/>
        <v>72</v>
      </c>
      <c r="AE43" s="7">
        <f t="shared" si="47"/>
        <v>1965</v>
      </c>
      <c r="AF43" s="7">
        <f t="shared" si="47"/>
        <v>1939</v>
      </c>
      <c r="AG43" s="7">
        <f t="shared" si="47"/>
        <v>976</v>
      </c>
      <c r="AH43" s="7">
        <f t="shared" si="47"/>
        <v>998</v>
      </c>
      <c r="AI43" s="7">
        <f t="shared" si="47"/>
        <v>1339</v>
      </c>
      <c r="AJ43" s="7">
        <f t="shared" si="47"/>
        <v>1738</v>
      </c>
      <c r="AK43" s="7">
        <f t="shared" si="47"/>
        <v>190</v>
      </c>
      <c r="AL43" s="7">
        <f t="shared" si="47"/>
        <v>717</v>
      </c>
      <c r="AM43" s="7">
        <f t="shared" si="47"/>
        <v>2145</v>
      </c>
      <c r="AN43" s="7">
        <f t="shared" si="47"/>
        <v>1468</v>
      </c>
      <c r="AO43" s="7">
        <f t="shared" si="47"/>
        <v>1181</v>
      </c>
      <c r="AP43" s="7">
        <f t="shared" si="47"/>
        <v>2063</v>
      </c>
      <c r="AQ43" s="7">
        <f t="shared" si="47"/>
        <v>424</v>
      </c>
      <c r="AR43" s="7">
        <f t="shared" si="47"/>
        <v>1550</v>
      </c>
      <c r="AS43" s="7">
        <f t="shared" si="47"/>
        <v>280</v>
      </c>
      <c r="AT43" s="7">
        <f t="shared" si="47"/>
        <v>2281</v>
      </c>
      <c r="AU43" s="7">
        <f t="shared" si="47"/>
        <v>904</v>
      </c>
      <c r="AV43" s="7">
        <f t="shared" si="47"/>
        <v>472</v>
      </c>
      <c r="AW43" s="7">
        <f t="shared" si="47"/>
        <v>408</v>
      </c>
      <c r="AX43" s="7">
        <f t="shared" si="47"/>
        <v>1002</v>
      </c>
      <c r="AY43" s="7">
        <f t="shared" si="47"/>
        <v>1188</v>
      </c>
      <c r="AZ43" s="7">
        <f t="shared" si="47"/>
        <v>521</v>
      </c>
      <c r="BA43" s="7">
        <f t="shared" si="47"/>
        <v>0</v>
      </c>
      <c r="BB43" s="7">
        <f t="shared" si="47"/>
        <v>1493</v>
      </c>
      <c r="BC43" s="7">
        <f t="shared" si="47"/>
        <v>886</v>
      </c>
      <c r="BD43" s="7">
        <f t="shared" si="47"/>
        <v>754</v>
      </c>
      <c r="BE43" s="7">
        <f t="shared" si="47"/>
        <v>638</v>
      </c>
      <c r="BF43" s="7">
        <f t="shared" si="47"/>
        <v>2128</v>
      </c>
      <c r="BG43" s="7">
        <f t="shared" si="47"/>
        <v>782</v>
      </c>
      <c r="BH43" s="7">
        <f t="shared" si="47"/>
        <v>712</v>
      </c>
      <c r="BI43" s="7">
        <f t="shared" si="47"/>
        <v>2025</v>
      </c>
      <c r="BJ43" s="7">
        <f t="shared" si="47"/>
        <v>1390</v>
      </c>
      <c r="BK43" s="7">
        <f t="shared" si="47"/>
        <v>1938</v>
      </c>
      <c r="BL43" s="7">
        <f t="shared" si="47"/>
        <v>1095</v>
      </c>
    </row>
    <row r="44" ht="13.5" customHeight="1">
      <c r="A44" s="88">
        <v>44352.0</v>
      </c>
      <c r="B44" s="84" t="s">
        <v>71</v>
      </c>
      <c r="C44" s="38"/>
      <c r="D44" s="39" t="s">
        <v>34</v>
      </c>
      <c r="E44" s="40">
        <f t="shared" si="2"/>
        <v>1468</v>
      </c>
      <c r="F44" s="41">
        <v>4.0</v>
      </c>
      <c r="G44" s="41">
        <v>30.0</v>
      </c>
      <c r="H44" s="42">
        <f t="shared" si="3"/>
        <v>42</v>
      </c>
      <c r="I44" s="38"/>
      <c r="J44" s="43" t="s">
        <v>40</v>
      </c>
      <c r="K44" s="40">
        <f t="shared" si="4"/>
        <v>1095</v>
      </c>
      <c r="L44" s="44">
        <v>1.0</v>
      </c>
      <c r="M44" s="44">
        <v>17.0</v>
      </c>
      <c r="N44" s="42">
        <f t="shared" si="5"/>
        <v>20</v>
      </c>
      <c r="O44" s="38"/>
      <c r="P44" s="45" t="s">
        <v>72</v>
      </c>
      <c r="Q44" s="38"/>
      <c r="R44" s="45">
        <f>MIN(Rules!$E$2,(MAX(H44/N44,N44/H44)))</f>
        <v>2</v>
      </c>
      <c r="S44" s="45">
        <f>VLOOKUP(B44,Rules!A:B,2,FALSE)</f>
        <v>40</v>
      </c>
      <c r="T44" s="38"/>
      <c r="U44" s="46">
        <f>1/(10^(-(E44+(IF(P44="Y",Rules!$I$2,0))-K44)/Rules!$E$12)+1)</f>
        <v>0.9174734822</v>
      </c>
      <c r="V44" s="47">
        <f t="shared" si="6"/>
        <v>7</v>
      </c>
      <c r="W44" s="47">
        <f t="shared" si="7"/>
        <v>-7</v>
      </c>
      <c r="X44" s="47"/>
      <c r="Y44" s="47"/>
      <c r="Z44" s="48"/>
      <c r="AA44" s="7">
        <f t="shared" ref="AA44:BL44" si="48">IF($D44=AA$1,$E44+$V44,(IF($J44=AA$1,$K44+$W44,AA43)))</f>
        <v>1589</v>
      </c>
      <c r="AB44" s="7">
        <f t="shared" si="48"/>
        <v>857</v>
      </c>
      <c r="AC44" s="7">
        <f t="shared" si="48"/>
        <v>1367</v>
      </c>
      <c r="AD44" s="7">
        <f t="shared" si="48"/>
        <v>72</v>
      </c>
      <c r="AE44" s="7">
        <f t="shared" si="48"/>
        <v>1965</v>
      </c>
      <c r="AF44" s="7">
        <f t="shared" si="48"/>
        <v>1939</v>
      </c>
      <c r="AG44" s="7">
        <f t="shared" si="48"/>
        <v>976</v>
      </c>
      <c r="AH44" s="7">
        <f t="shared" si="48"/>
        <v>998</v>
      </c>
      <c r="AI44" s="7">
        <f t="shared" si="48"/>
        <v>1339</v>
      </c>
      <c r="AJ44" s="7">
        <f t="shared" si="48"/>
        <v>1738</v>
      </c>
      <c r="AK44" s="7">
        <f t="shared" si="48"/>
        <v>190</v>
      </c>
      <c r="AL44" s="7">
        <f t="shared" si="48"/>
        <v>717</v>
      </c>
      <c r="AM44" s="7">
        <f t="shared" si="48"/>
        <v>2145</v>
      </c>
      <c r="AN44" s="7">
        <f t="shared" si="48"/>
        <v>1475</v>
      </c>
      <c r="AO44" s="7">
        <f t="shared" si="48"/>
        <v>1181</v>
      </c>
      <c r="AP44" s="7">
        <f t="shared" si="48"/>
        <v>2063</v>
      </c>
      <c r="AQ44" s="7">
        <f t="shared" si="48"/>
        <v>424</v>
      </c>
      <c r="AR44" s="7">
        <f t="shared" si="48"/>
        <v>1550</v>
      </c>
      <c r="AS44" s="7">
        <f t="shared" si="48"/>
        <v>280</v>
      </c>
      <c r="AT44" s="7">
        <f t="shared" si="48"/>
        <v>2281</v>
      </c>
      <c r="AU44" s="7">
        <f t="shared" si="48"/>
        <v>904</v>
      </c>
      <c r="AV44" s="7">
        <f t="shared" si="48"/>
        <v>472</v>
      </c>
      <c r="AW44" s="7">
        <f t="shared" si="48"/>
        <v>408</v>
      </c>
      <c r="AX44" s="7">
        <f t="shared" si="48"/>
        <v>1002</v>
      </c>
      <c r="AY44" s="7">
        <f t="shared" si="48"/>
        <v>1188</v>
      </c>
      <c r="AZ44" s="7">
        <f t="shared" si="48"/>
        <v>521</v>
      </c>
      <c r="BA44" s="7">
        <f t="shared" si="48"/>
        <v>0</v>
      </c>
      <c r="BB44" s="7">
        <f t="shared" si="48"/>
        <v>1493</v>
      </c>
      <c r="BC44" s="7">
        <f t="shared" si="48"/>
        <v>886</v>
      </c>
      <c r="BD44" s="7">
        <f t="shared" si="48"/>
        <v>754</v>
      </c>
      <c r="BE44" s="7">
        <f t="shared" si="48"/>
        <v>638</v>
      </c>
      <c r="BF44" s="7">
        <f t="shared" si="48"/>
        <v>2128</v>
      </c>
      <c r="BG44" s="7">
        <f t="shared" si="48"/>
        <v>782</v>
      </c>
      <c r="BH44" s="7">
        <f t="shared" si="48"/>
        <v>712</v>
      </c>
      <c r="BI44" s="7">
        <f t="shared" si="48"/>
        <v>2025</v>
      </c>
      <c r="BJ44" s="7">
        <f t="shared" si="48"/>
        <v>1390</v>
      </c>
      <c r="BK44" s="7">
        <f t="shared" si="48"/>
        <v>1938</v>
      </c>
      <c r="BL44" s="7">
        <f t="shared" si="48"/>
        <v>1088</v>
      </c>
    </row>
    <row r="45" ht="13.5" customHeight="1">
      <c r="A45" s="88">
        <v>44353.0</v>
      </c>
      <c r="B45" s="84" t="s">
        <v>71</v>
      </c>
      <c r="C45" s="38"/>
      <c r="D45" s="39" t="s">
        <v>32</v>
      </c>
      <c r="E45" s="40">
        <f t="shared" si="2"/>
        <v>1390</v>
      </c>
      <c r="F45" s="41">
        <v>0.0</v>
      </c>
      <c r="G45" s="41">
        <v>16.0</v>
      </c>
      <c r="H45" s="42">
        <f t="shared" si="3"/>
        <v>16</v>
      </c>
      <c r="I45" s="38"/>
      <c r="J45" s="43" t="s">
        <v>18</v>
      </c>
      <c r="K45" s="40">
        <f t="shared" si="4"/>
        <v>2128</v>
      </c>
      <c r="L45" s="44">
        <v>4.0</v>
      </c>
      <c r="M45" s="44">
        <v>27.0</v>
      </c>
      <c r="N45" s="42">
        <f t="shared" si="5"/>
        <v>39</v>
      </c>
      <c r="O45" s="38"/>
      <c r="P45" s="45" t="s">
        <v>72</v>
      </c>
      <c r="Q45" s="38"/>
      <c r="R45" s="45">
        <f>MIN(Rules!$E$2,(MAX(H45/N45,N45/H45)))</f>
        <v>2</v>
      </c>
      <c r="S45" s="45">
        <f>VLOOKUP(B45,Rules!A:B,2,FALSE)</f>
        <v>40</v>
      </c>
      <c r="T45" s="38"/>
      <c r="U45" s="46">
        <f>1/(10^(-(E45+(IF(P45="Y",Rules!$I$2,0))-K45)/Rules!$E$12)+1)</f>
        <v>0.06251231354</v>
      </c>
      <c r="V45" s="47">
        <f t="shared" si="6"/>
        <v>-5</v>
      </c>
      <c r="W45" s="47">
        <f t="shared" si="7"/>
        <v>5</v>
      </c>
      <c r="X45" s="47"/>
      <c r="Y45" s="47"/>
      <c r="Z45" s="48"/>
      <c r="AA45" s="7">
        <f t="shared" ref="AA45:BL45" si="49">IF($D45=AA$1,$E45+$V45,(IF($J45=AA$1,$K45+$W45,AA44)))</f>
        <v>1589</v>
      </c>
      <c r="AB45" s="7">
        <f t="shared" si="49"/>
        <v>857</v>
      </c>
      <c r="AC45" s="7">
        <f t="shared" si="49"/>
        <v>1367</v>
      </c>
      <c r="AD45" s="7">
        <f t="shared" si="49"/>
        <v>72</v>
      </c>
      <c r="AE45" s="7">
        <f t="shared" si="49"/>
        <v>1965</v>
      </c>
      <c r="AF45" s="7">
        <f t="shared" si="49"/>
        <v>1939</v>
      </c>
      <c r="AG45" s="7">
        <f t="shared" si="49"/>
        <v>976</v>
      </c>
      <c r="AH45" s="7">
        <f t="shared" si="49"/>
        <v>998</v>
      </c>
      <c r="AI45" s="7">
        <f t="shared" si="49"/>
        <v>1339</v>
      </c>
      <c r="AJ45" s="7">
        <f t="shared" si="49"/>
        <v>1738</v>
      </c>
      <c r="AK45" s="7">
        <f t="shared" si="49"/>
        <v>190</v>
      </c>
      <c r="AL45" s="7">
        <f t="shared" si="49"/>
        <v>717</v>
      </c>
      <c r="AM45" s="7">
        <f t="shared" si="49"/>
        <v>2145</v>
      </c>
      <c r="AN45" s="7">
        <f t="shared" si="49"/>
        <v>1475</v>
      </c>
      <c r="AO45" s="7">
        <f t="shared" si="49"/>
        <v>1181</v>
      </c>
      <c r="AP45" s="7">
        <f t="shared" si="49"/>
        <v>2063</v>
      </c>
      <c r="AQ45" s="7">
        <f t="shared" si="49"/>
        <v>424</v>
      </c>
      <c r="AR45" s="7">
        <f t="shared" si="49"/>
        <v>1550</v>
      </c>
      <c r="AS45" s="7">
        <f t="shared" si="49"/>
        <v>280</v>
      </c>
      <c r="AT45" s="7">
        <f t="shared" si="49"/>
        <v>2281</v>
      </c>
      <c r="AU45" s="7">
        <f t="shared" si="49"/>
        <v>904</v>
      </c>
      <c r="AV45" s="7">
        <f t="shared" si="49"/>
        <v>472</v>
      </c>
      <c r="AW45" s="7">
        <f t="shared" si="49"/>
        <v>408</v>
      </c>
      <c r="AX45" s="7">
        <f t="shared" si="49"/>
        <v>1002</v>
      </c>
      <c r="AY45" s="7">
        <f t="shared" si="49"/>
        <v>1188</v>
      </c>
      <c r="AZ45" s="7">
        <f t="shared" si="49"/>
        <v>521</v>
      </c>
      <c r="BA45" s="7">
        <f t="shared" si="49"/>
        <v>0</v>
      </c>
      <c r="BB45" s="7">
        <f t="shared" si="49"/>
        <v>1493</v>
      </c>
      <c r="BC45" s="7">
        <f t="shared" si="49"/>
        <v>886</v>
      </c>
      <c r="BD45" s="7">
        <f t="shared" si="49"/>
        <v>754</v>
      </c>
      <c r="BE45" s="7">
        <f t="shared" si="49"/>
        <v>638</v>
      </c>
      <c r="BF45" s="7">
        <f t="shared" si="49"/>
        <v>2133</v>
      </c>
      <c r="BG45" s="7">
        <f t="shared" si="49"/>
        <v>782</v>
      </c>
      <c r="BH45" s="7">
        <f t="shared" si="49"/>
        <v>712</v>
      </c>
      <c r="BI45" s="7">
        <f t="shared" si="49"/>
        <v>2025</v>
      </c>
      <c r="BJ45" s="7">
        <f t="shared" si="49"/>
        <v>1385</v>
      </c>
      <c r="BK45" s="7">
        <f t="shared" si="49"/>
        <v>1938</v>
      </c>
      <c r="BL45" s="7">
        <f t="shared" si="49"/>
        <v>1088</v>
      </c>
    </row>
    <row r="46" ht="13.5" customHeight="1">
      <c r="A46" s="88">
        <v>44353.0</v>
      </c>
      <c r="B46" s="84" t="s">
        <v>71</v>
      </c>
      <c r="C46" s="38"/>
      <c r="D46" s="39" t="s">
        <v>23</v>
      </c>
      <c r="E46" s="40">
        <f t="shared" si="2"/>
        <v>2145</v>
      </c>
      <c r="F46" s="41">
        <v>4.0</v>
      </c>
      <c r="G46" s="41">
        <v>28.0</v>
      </c>
      <c r="H46" s="42">
        <f t="shared" si="3"/>
        <v>40</v>
      </c>
      <c r="I46" s="38"/>
      <c r="J46" s="43" t="s">
        <v>25</v>
      </c>
      <c r="K46" s="40">
        <f t="shared" si="4"/>
        <v>2025</v>
      </c>
      <c r="L46" s="44">
        <v>3.0</v>
      </c>
      <c r="M46" s="44">
        <v>23.0</v>
      </c>
      <c r="N46" s="42">
        <f t="shared" si="5"/>
        <v>32</v>
      </c>
      <c r="O46" s="38"/>
      <c r="P46" s="45" t="s">
        <v>72</v>
      </c>
      <c r="Q46" s="38"/>
      <c r="R46" s="45">
        <f>MIN(Rules!$E$2,(MAX(H46/N46,N46/H46)))</f>
        <v>1.25</v>
      </c>
      <c r="S46" s="45">
        <f>VLOOKUP(B46,Rules!A:B,2,FALSE)</f>
        <v>40</v>
      </c>
      <c r="T46" s="38"/>
      <c r="U46" s="46">
        <f>1/(10^(-(E46+(IF(P46="Y",Rules!$I$2,0))-K46)/Rules!$E$12)+1)</f>
        <v>0.7761545753</v>
      </c>
      <c r="V46" s="47">
        <f t="shared" si="6"/>
        <v>11</v>
      </c>
      <c r="W46" s="47">
        <f t="shared" si="7"/>
        <v>-11</v>
      </c>
      <c r="X46" s="47"/>
      <c r="Y46" s="47"/>
      <c r="Z46" s="48"/>
      <c r="AA46" s="7">
        <f t="shared" ref="AA46:BL46" si="50">IF($D46=AA$1,$E46+$V46,(IF($J46=AA$1,$K46+$W46,AA45)))</f>
        <v>1589</v>
      </c>
      <c r="AB46" s="7">
        <f t="shared" si="50"/>
        <v>857</v>
      </c>
      <c r="AC46" s="7">
        <f t="shared" si="50"/>
        <v>1367</v>
      </c>
      <c r="AD46" s="7">
        <f t="shared" si="50"/>
        <v>72</v>
      </c>
      <c r="AE46" s="7">
        <f t="shared" si="50"/>
        <v>1965</v>
      </c>
      <c r="AF46" s="7">
        <f t="shared" si="50"/>
        <v>1939</v>
      </c>
      <c r="AG46" s="7">
        <f t="shared" si="50"/>
        <v>976</v>
      </c>
      <c r="AH46" s="7">
        <f t="shared" si="50"/>
        <v>998</v>
      </c>
      <c r="AI46" s="7">
        <f t="shared" si="50"/>
        <v>1339</v>
      </c>
      <c r="AJ46" s="7">
        <f t="shared" si="50"/>
        <v>1738</v>
      </c>
      <c r="AK46" s="7">
        <f t="shared" si="50"/>
        <v>190</v>
      </c>
      <c r="AL46" s="7">
        <f t="shared" si="50"/>
        <v>717</v>
      </c>
      <c r="AM46" s="7">
        <f t="shared" si="50"/>
        <v>2156</v>
      </c>
      <c r="AN46" s="7">
        <f t="shared" si="50"/>
        <v>1475</v>
      </c>
      <c r="AO46" s="7">
        <f t="shared" si="50"/>
        <v>1181</v>
      </c>
      <c r="AP46" s="7">
        <f t="shared" si="50"/>
        <v>2063</v>
      </c>
      <c r="AQ46" s="7">
        <f t="shared" si="50"/>
        <v>424</v>
      </c>
      <c r="AR46" s="7">
        <f t="shared" si="50"/>
        <v>1550</v>
      </c>
      <c r="AS46" s="7">
        <f t="shared" si="50"/>
        <v>280</v>
      </c>
      <c r="AT46" s="7">
        <f t="shared" si="50"/>
        <v>2281</v>
      </c>
      <c r="AU46" s="7">
        <f t="shared" si="50"/>
        <v>904</v>
      </c>
      <c r="AV46" s="7">
        <f t="shared" si="50"/>
        <v>472</v>
      </c>
      <c r="AW46" s="7">
        <f t="shared" si="50"/>
        <v>408</v>
      </c>
      <c r="AX46" s="7">
        <f t="shared" si="50"/>
        <v>1002</v>
      </c>
      <c r="AY46" s="7">
        <f t="shared" si="50"/>
        <v>1188</v>
      </c>
      <c r="AZ46" s="7">
        <f t="shared" si="50"/>
        <v>521</v>
      </c>
      <c r="BA46" s="7">
        <f t="shared" si="50"/>
        <v>0</v>
      </c>
      <c r="BB46" s="7">
        <f t="shared" si="50"/>
        <v>1493</v>
      </c>
      <c r="BC46" s="7">
        <f t="shared" si="50"/>
        <v>886</v>
      </c>
      <c r="BD46" s="7">
        <f t="shared" si="50"/>
        <v>754</v>
      </c>
      <c r="BE46" s="7">
        <f t="shared" si="50"/>
        <v>638</v>
      </c>
      <c r="BF46" s="7">
        <f t="shared" si="50"/>
        <v>2133</v>
      </c>
      <c r="BG46" s="7">
        <f t="shared" si="50"/>
        <v>782</v>
      </c>
      <c r="BH46" s="7">
        <f t="shared" si="50"/>
        <v>712</v>
      </c>
      <c r="BI46" s="7">
        <f t="shared" si="50"/>
        <v>2014</v>
      </c>
      <c r="BJ46" s="7">
        <f t="shared" si="50"/>
        <v>1385</v>
      </c>
      <c r="BK46" s="7">
        <f t="shared" si="50"/>
        <v>1938</v>
      </c>
      <c r="BL46" s="7">
        <f t="shared" si="50"/>
        <v>1088</v>
      </c>
    </row>
    <row r="47" ht="13.5" customHeight="1">
      <c r="A47" s="88">
        <v>44353.0</v>
      </c>
      <c r="B47" s="84" t="s">
        <v>71</v>
      </c>
      <c r="C47" s="38"/>
      <c r="D47" s="39" t="s">
        <v>22</v>
      </c>
      <c r="E47" s="40">
        <f t="shared" si="2"/>
        <v>2063</v>
      </c>
      <c r="F47" s="41">
        <v>1.0</v>
      </c>
      <c r="G47" s="41">
        <v>29.0</v>
      </c>
      <c r="H47" s="42">
        <f t="shared" si="3"/>
        <v>32</v>
      </c>
      <c r="I47" s="38"/>
      <c r="J47" s="43" t="s">
        <v>31</v>
      </c>
      <c r="K47" s="40">
        <f t="shared" si="4"/>
        <v>1550</v>
      </c>
      <c r="L47" s="44">
        <v>0.0</v>
      </c>
      <c r="M47" s="44">
        <v>22.0</v>
      </c>
      <c r="N47" s="42">
        <f t="shared" si="5"/>
        <v>22</v>
      </c>
      <c r="O47" s="38"/>
      <c r="P47" s="45" t="s">
        <v>72</v>
      </c>
      <c r="Q47" s="38"/>
      <c r="R47" s="45">
        <f>MIN(Rules!$E$2,(MAX(H47/N47,N47/H47)))</f>
        <v>1.454545455</v>
      </c>
      <c r="S47" s="45">
        <f>VLOOKUP(B47,Rules!A:B,2,FALSE)</f>
        <v>40</v>
      </c>
      <c r="T47" s="38"/>
      <c r="U47" s="46">
        <f>1/(10^(-(E47+(IF(P47="Y",Rules!$I$2,0))-K47)/Rules!$E$12)+1)</f>
        <v>0.9549216769</v>
      </c>
      <c r="V47" s="47">
        <f t="shared" si="6"/>
        <v>3</v>
      </c>
      <c r="W47" s="47">
        <f t="shared" si="7"/>
        <v>-3</v>
      </c>
      <c r="X47" s="47"/>
      <c r="Y47" s="47"/>
      <c r="Z47" s="48"/>
      <c r="AA47" s="7">
        <f t="shared" ref="AA47:BL47" si="51">IF($D47=AA$1,$E47+$V47,(IF($J47=AA$1,$K47+$W47,AA46)))</f>
        <v>1589</v>
      </c>
      <c r="AB47" s="7">
        <f t="shared" si="51"/>
        <v>857</v>
      </c>
      <c r="AC47" s="7">
        <f t="shared" si="51"/>
        <v>1367</v>
      </c>
      <c r="AD47" s="7">
        <f t="shared" si="51"/>
        <v>72</v>
      </c>
      <c r="AE47" s="7">
        <f t="shared" si="51"/>
        <v>1965</v>
      </c>
      <c r="AF47" s="7">
        <f t="shared" si="51"/>
        <v>1939</v>
      </c>
      <c r="AG47" s="7">
        <f t="shared" si="51"/>
        <v>976</v>
      </c>
      <c r="AH47" s="7">
        <f t="shared" si="51"/>
        <v>998</v>
      </c>
      <c r="AI47" s="7">
        <f t="shared" si="51"/>
        <v>1339</v>
      </c>
      <c r="AJ47" s="7">
        <f t="shared" si="51"/>
        <v>1738</v>
      </c>
      <c r="AK47" s="7">
        <f t="shared" si="51"/>
        <v>190</v>
      </c>
      <c r="AL47" s="7">
        <f t="shared" si="51"/>
        <v>717</v>
      </c>
      <c r="AM47" s="7">
        <f t="shared" si="51"/>
        <v>2156</v>
      </c>
      <c r="AN47" s="7">
        <f t="shared" si="51"/>
        <v>1475</v>
      </c>
      <c r="AO47" s="7">
        <f t="shared" si="51"/>
        <v>1181</v>
      </c>
      <c r="AP47" s="7">
        <f t="shared" si="51"/>
        <v>2066</v>
      </c>
      <c r="AQ47" s="7">
        <f t="shared" si="51"/>
        <v>424</v>
      </c>
      <c r="AR47" s="7">
        <f t="shared" si="51"/>
        <v>1547</v>
      </c>
      <c r="AS47" s="7">
        <f t="shared" si="51"/>
        <v>280</v>
      </c>
      <c r="AT47" s="7">
        <f t="shared" si="51"/>
        <v>2281</v>
      </c>
      <c r="AU47" s="7">
        <f t="shared" si="51"/>
        <v>904</v>
      </c>
      <c r="AV47" s="7">
        <f t="shared" si="51"/>
        <v>472</v>
      </c>
      <c r="AW47" s="7">
        <f t="shared" si="51"/>
        <v>408</v>
      </c>
      <c r="AX47" s="7">
        <f t="shared" si="51"/>
        <v>1002</v>
      </c>
      <c r="AY47" s="7">
        <f t="shared" si="51"/>
        <v>1188</v>
      </c>
      <c r="AZ47" s="7">
        <f t="shared" si="51"/>
        <v>521</v>
      </c>
      <c r="BA47" s="7">
        <f t="shared" si="51"/>
        <v>0</v>
      </c>
      <c r="BB47" s="7">
        <f t="shared" si="51"/>
        <v>1493</v>
      </c>
      <c r="BC47" s="7">
        <f t="shared" si="51"/>
        <v>886</v>
      </c>
      <c r="BD47" s="7">
        <f t="shared" si="51"/>
        <v>754</v>
      </c>
      <c r="BE47" s="7">
        <f t="shared" si="51"/>
        <v>638</v>
      </c>
      <c r="BF47" s="7">
        <f t="shared" si="51"/>
        <v>2133</v>
      </c>
      <c r="BG47" s="7">
        <f t="shared" si="51"/>
        <v>782</v>
      </c>
      <c r="BH47" s="7">
        <f t="shared" si="51"/>
        <v>712</v>
      </c>
      <c r="BI47" s="7">
        <f t="shared" si="51"/>
        <v>2014</v>
      </c>
      <c r="BJ47" s="7">
        <f t="shared" si="51"/>
        <v>1385</v>
      </c>
      <c r="BK47" s="7">
        <f t="shared" si="51"/>
        <v>1938</v>
      </c>
      <c r="BL47" s="7">
        <f t="shared" si="51"/>
        <v>1088</v>
      </c>
    </row>
    <row r="48" ht="13.5" customHeight="1">
      <c r="A48" s="88">
        <v>44353.0</v>
      </c>
      <c r="B48" s="84" t="s">
        <v>71</v>
      </c>
      <c r="C48" s="38"/>
      <c r="D48" s="39" t="s">
        <v>38</v>
      </c>
      <c r="E48" s="40">
        <f t="shared" si="2"/>
        <v>1188</v>
      </c>
      <c r="F48" s="41">
        <v>0.0</v>
      </c>
      <c r="G48" s="41">
        <v>17.0</v>
      </c>
      <c r="H48" s="42">
        <f t="shared" si="3"/>
        <v>17</v>
      </c>
      <c r="I48" s="38"/>
      <c r="J48" s="43" t="s">
        <v>28</v>
      </c>
      <c r="K48" s="40">
        <f t="shared" si="4"/>
        <v>1367</v>
      </c>
      <c r="L48" s="44">
        <v>5.0</v>
      </c>
      <c r="M48" s="44">
        <v>28.0</v>
      </c>
      <c r="N48" s="42">
        <f t="shared" si="5"/>
        <v>43</v>
      </c>
      <c r="O48" s="38"/>
      <c r="P48" s="45" t="s">
        <v>72</v>
      </c>
      <c r="Q48" s="38"/>
      <c r="R48" s="45">
        <f>MIN(Rules!$E$2,(MAX(H48/N48,N48/H48)))</f>
        <v>2</v>
      </c>
      <c r="S48" s="45">
        <f>VLOOKUP(B48,Rules!A:B,2,FALSE)</f>
        <v>40</v>
      </c>
      <c r="T48" s="38"/>
      <c r="U48" s="46">
        <f>1/(10^(-(E48+(IF(P48="Y",Rules!$I$2,0))-K48)/Rules!$E$12)+1)</f>
        <v>0.4666620516</v>
      </c>
      <c r="V48" s="47">
        <f t="shared" si="6"/>
        <v>-37</v>
      </c>
      <c r="W48" s="47">
        <f t="shared" si="7"/>
        <v>37</v>
      </c>
      <c r="X48" s="47"/>
      <c r="Y48" s="47"/>
      <c r="Z48" s="48"/>
      <c r="AA48" s="7">
        <f t="shared" ref="AA48:BL48" si="52">IF($D48=AA$1,$E48+$V48,(IF($J48=AA$1,$K48+$W48,AA47)))</f>
        <v>1589</v>
      </c>
      <c r="AB48" s="7">
        <f t="shared" si="52"/>
        <v>857</v>
      </c>
      <c r="AC48" s="7">
        <f t="shared" si="52"/>
        <v>1404</v>
      </c>
      <c r="AD48" s="7">
        <f t="shared" si="52"/>
        <v>72</v>
      </c>
      <c r="AE48" s="7">
        <f t="shared" si="52"/>
        <v>1965</v>
      </c>
      <c r="AF48" s="7">
        <f t="shared" si="52"/>
        <v>1939</v>
      </c>
      <c r="AG48" s="7">
        <f t="shared" si="52"/>
        <v>976</v>
      </c>
      <c r="AH48" s="7">
        <f t="shared" si="52"/>
        <v>998</v>
      </c>
      <c r="AI48" s="7">
        <f t="shared" si="52"/>
        <v>1339</v>
      </c>
      <c r="AJ48" s="7">
        <f t="shared" si="52"/>
        <v>1738</v>
      </c>
      <c r="AK48" s="7">
        <f t="shared" si="52"/>
        <v>190</v>
      </c>
      <c r="AL48" s="7">
        <f t="shared" si="52"/>
        <v>717</v>
      </c>
      <c r="AM48" s="7">
        <f t="shared" si="52"/>
        <v>2156</v>
      </c>
      <c r="AN48" s="7">
        <f t="shared" si="52"/>
        <v>1475</v>
      </c>
      <c r="AO48" s="7">
        <f t="shared" si="52"/>
        <v>1181</v>
      </c>
      <c r="AP48" s="7">
        <f t="shared" si="52"/>
        <v>2066</v>
      </c>
      <c r="AQ48" s="7">
        <f t="shared" si="52"/>
        <v>424</v>
      </c>
      <c r="AR48" s="7">
        <f t="shared" si="52"/>
        <v>1547</v>
      </c>
      <c r="AS48" s="7">
        <f t="shared" si="52"/>
        <v>280</v>
      </c>
      <c r="AT48" s="7">
        <f t="shared" si="52"/>
        <v>2281</v>
      </c>
      <c r="AU48" s="7">
        <f t="shared" si="52"/>
        <v>904</v>
      </c>
      <c r="AV48" s="7">
        <f t="shared" si="52"/>
        <v>472</v>
      </c>
      <c r="AW48" s="7">
        <f t="shared" si="52"/>
        <v>408</v>
      </c>
      <c r="AX48" s="7">
        <f t="shared" si="52"/>
        <v>1002</v>
      </c>
      <c r="AY48" s="7">
        <f t="shared" si="52"/>
        <v>1151</v>
      </c>
      <c r="AZ48" s="7">
        <f t="shared" si="52"/>
        <v>521</v>
      </c>
      <c r="BA48" s="7">
        <f t="shared" si="52"/>
        <v>0</v>
      </c>
      <c r="BB48" s="7">
        <f t="shared" si="52"/>
        <v>1493</v>
      </c>
      <c r="BC48" s="7">
        <f t="shared" si="52"/>
        <v>886</v>
      </c>
      <c r="BD48" s="7">
        <f t="shared" si="52"/>
        <v>754</v>
      </c>
      <c r="BE48" s="7">
        <f t="shared" si="52"/>
        <v>638</v>
      </c>
      <c r="BF48" s="7">
        <f t="shared" si="52"/>
        <v>2133</v>
      </c>
      <c r="BG48" s="7">
        <f t="shared" si="52"/>
        <v>782</v>
      </c>
      <c r="BH48" s="7">
        <f t="shared" si="52"/>
        <v>712</v>
      </c>
      <c r="BI48" s="7">
        <f t="shared" si="52"/>
        <v>2014</v>
      </c>
      <c r="BJ48" s="7">
        <f t="shared" si="52"/>
        <v>1385</v>
      </c>
      <c r="BK48" s="7">
        <f t="shared" si="52"/>
        <v>1938</v>
      </c>
      <c r="BL48" s="7">
        <f t="shared" si="52"/>
        <v>1088</v>
      </c>
    </row>
    <row r="49" ht="13.5" customHeight="1">
      <c r="A49" s="88">
        <v>44353.0</v>
      </c>
      <c r="B49" s="84" t="s">
        <v>71</v>
      </c>
      <c r="C49" s="38"/>
      <c r="D49" s="39" t="s">
        <v>27</v>
      </c>
      <c r="E49" s="40">
        <f t="shared" si="2"/>
        <v>1493</v>
      </c>
      <c r="F49" s="41">
        <v>5.0</v>
      </c>
      <c r="G49" s="41">
        <v>25.0</v>
      </c>
      <c r="H49" s="42">
        <f t="shared" si="3"/>
        <v>40</v>
      </c>
      <c r="I49" s="38"/>
      <c r="J49" s="43" t="s">
        <v>33</v>
      </c>
      <c r="K49" s="40">
        <f t="shared" si="4"/>
        <v>1339</v>
      </c>
      <c r="L49" s="44">
        <v>1.0</v>
      </c>
      <c r="M49" s="44">
        <v>19.0</v>
      </c>
      <c r="N49" s="42">
        <f t="shared" si="5"/>
        <v>22</v>
      </c>
      <c r="O49" s="38"/>
      <c r="P49" s="45" t="s">
        <v>72</v>
      </c>
      <c r="Q49" s="38"/>
      <c r="R49" s="45">
        <f>MIN(Rules!$E$2,(MAX(H49/N49,N49/H49)))</f>
        <v>1.818181818</v>
      </c>
      <c r="S49" s="45">
        <f>VLOOKUP(B49,Rules!A:B,2,FALSE)</f>
        <v>40</v>
      </c>
      <c r="T49" s="38"/>
      <c r="U49" s="46">
        <f>1/(10^(-(E49+(IF(P49="Y",Rules!$I$2,0))-K49)/Rules!$E$12)+1)</f>
        <v>0.8021794035</v>
      </c>
      <c r="V49" s="47">
        <f t="shared" si="6"/>
        <v>14</v>
      </c>
      <c r="W49" s="47">
        <f t="shared" si="7"/>
        <v>-14</v>
      </c>
      <c r="X49" s="47"/>
      <c r="Y49" s="47"/>
      <c r="Z49" s="48"/>
      <c r="AA49" s="7">
        <f t="shared" ref="AA49:BL49" si="53">IF($D49=AA$1,$E49+$V49,(IF($J49=AA$1,$K49+$W49,AA48)))</f>
        <v>1589</v>
      </c>
      <c r="AB49" s="7">
        <f t="shared" si="53"/>
        <v>857</v>
      </c>
      <c r="AC49" s="7">
        <f t="shared" si="53"/>
        <v>1404</v>
      </c>
      <c r="AD49" s="7">
        <f t="shared" si="53"/>
        <v>72</v>
      </c>
      <c r="AE49" s="7">
        <f t="shared" si="53"/>
        <v>1965</v>
      </c>
      <c r="AF49" s="7">
        <f t="shared" si="53"/>
        <v>1939</v>
      </c>
      <c r="AG49" s="7">
        <f t="shared" si="53"/>
        <v>976</v>
      </c>
      <c r="AH49" s="7">
        <f t="shared" si="53"/>
        <v>998</v>
      </c>
      <c r="AI49" s="7">
        <f t="shared" si="53"/>
        <v>1325</v>
      </c>
      <c r="AJ49" s="7">
        <f t="shared" si="53"/>
        <v>1738</v>
      </c>
      <c r="AK49" s="7">
        <f t="shared" si="53"/>
        <v>190</v>
      </c>
      <c r="AL49" s="7">
        <f t="shared" si="53"/>
        <v>717</v>
      </c>
      <c r="AM49" s="7">
        <f t="shared" si="53"/>
        <v>2156</v>
      </c>
      <c r="AN49" s="7">
        <f t="shared" si="53"/>
        <v>1475</v>
      </c>
      <c r="AO49" s="7">
        <f t="shared" si="53"/>
        <v>1181</v>
      </c>
      <c r="AP49" s="7">
        <f t="shared" si="53"/>
        <v>2066</v>
      </c>
      <c r="AQ49" s="7">
        <f t="shared" si="53"/>
        <v>424</v>
      </c>
      <c r="AR49" s="7">
        <f t="shared" si="53"/>
        <v>1547</v>
      </c>
      <c r="AS49" s="7">
        <f t="shared" si="53"/>
        <v>280</v>
      </c>
      <c r="AT49" s="7">
        <f t="shared" si="53"/>
        <v>2281</v>
      </c>
      <c r="AU49" s="7">
        <f t="shared" si="53"/>
        <v>904</v>
      </c>
      <c r="AV49" s="7">
        <f t="shared" si="53"/>
        <v>472</v>
      </c>
      <c r="AW49" s="7">
        <f t="shared" si="53"/>
        <v>408</v>
      </c>
      <c r="AX49" s="7">
        <f t="shared" si="53"/>
        <v>1002</v>
      </c>
      <c r="AY49" s="7">
        <f t="shared" si="53"/>
        <v>1151</v>
      </c>
      <c r="AZ49" s="7">
        <f t="shared" si="53"/>
        <v>521</v>
      </c>
      <c r="BA49" s="7">
        <f t="shared" si="53"/>
        <v>0</v>
      </c>
      <c r="BB49" s="7">
        <f t="shared" si="53"/>
        <v>1507</v>
      </c>
      <c r="BC49" s="7">
        <f t="shared" si="53"/>
        <v>886</v>
      </c>
      <c r="BD49" s="7">
        <f t="shared" si="53"/>
        <v>754</v>
      </c>
      <c r="BE49" s="7">
        <f t="shared" si="53"/>
        <v>638</v>
      </c>
      <c r="BF49" s="7">
        <f t="shared" si="53"/>
        <v>2133</v>
      </c>
      <c r="BG49" s="7">
        <f t="shared" si="53"/>
        <v>782</v>
      </c>
      <c r="BH49" s="7">
        <f t="shared" si="53"/>
        <v>712</v>
      </c>
      <c r="BI49" s="7">
        <f t="shared" si="53"/>
        <v>2014</v>
      </c>
      <c r="BJ49" s="7">
        <f t="shared" si="53"/>
        <v>1385</v>
      </c>
      <c r="BK49" s="7">
        <f t="shared" si="53"/>
        <v>1938</v>
      </c>
      <c r="BL49" s="7">
        <f t="shared" si="53"/>
        <v>1088</v>
      </c>
    </row>
    <row r="50" ht="13.5" customHeight="1">
      <c r="A50" s="88">
        <v>44353.0</v>
      </c>
      <c r="B50" s="84" t="s">
        <v>71</v>
      </c>
      <c r="C50" s="38"/>
      <c r="D50" s="39" t="s">
        <v>35</v>
      </c>
      <c r="E50" s="40">
        <f t="shared" si="2"/>
        <v>976</v>
      </c>
      <c r="F50" s="41">
        <v>3.0</v>
      </c>
      <c r="G50" s="41">
        <v>22.0</v>
      </c>
      <c r="H50" s="42">
        <f t="shared" si="3"/>
        <v>31</v>
      </c>
      <c r="I50" s="38"/>
      <c r="J50" s="43" t="s">
        <v>37</v>
      </c>
      <c r="K50" s="40">
        <f t="shared" si="4"/>
        <v>998</v>
      </c>
      <c r="L50" s="44">
        <v>3.0</v>
      </c>
      <c r="M50" s="44">
        <v>21.0</v>
      </c>
      <c r="N50" s="42">
        <f t="shared" si="5"/>
        <v>30</v>
      </c>
      <c r="O50" s="38"/>
      <c r="P50" s="45" t="s">
        <v>72</v>
      </c>
      <c r="Q50" s="38"/>
      <c r="R50" s="45">
        <f>MIN(Rules!$E$2,(MAX(H50/N50,N50/H50)))</f>
        <v>1.033333333</v>
      </c>
      <c r="S50" s="45">
        <f>VLOOKUP(B50,Rules!A:B,2,FALSE)</f>
        <v>40</v>
      </c>
      <c r="T50" s="38"/>
      <c r="U50" s="46">
        <f>1/(10^(-(E50+(IF(P50="Y",Rules!$I$2,0))-K50)/Rules!$E$12)+1)</f>
        <v>0.6432416444</v>
      </c>
      <c r="V50" s="47">
        <f t="shared" si="6"/>
        <v>15</v>
      </c>
      <c r="W50" s="47">
        <f t="shared" si="7"/>
        <v>-15</v>
      </c>
      <c r="X50" s="47"/>
      <c r="Y50" s="47"/>
      <c r="Z50" s="48"/>
      <c r="AA50" s="7">
        <f t="shared" ref="AA50:BL50" si="54">IF($D50=AA$1,$E50+$V50,(IF($J50=AA$1,$K50+$W50,AA49)))</f>
        <v>1589</v>
      </c>
      <c r="AB50" s="7">
        <f t="shared" si="54"/>
        <v>857</v>
      </c>
      <c r="AC50" s="7">
        <f t="shared" si="54"/>
        <v>1404</v>
      </c>
      <c r="AD50" s="7">
        <f t="shared" si="54"/>
        <v>72</v>
      </c>
      <c r="AE50" s="7">
        <f t="shared" si="54"/>
        <v>1965</v>
      </c>
      <c r="AF50" s="7">
        <f t="shared" si="54"/>
        <v>1939</v>
      </c>
      <c r="AG50" s="7">
        <f t="shared" si="54"/>
        <v>991</v>
      </c>
      <c r="AH50" s="7">
        <f t="shared" si="54"/>
        <v>983</v>
      </c>
      <c r="AI50" s="7">
        <f t="shared" si="54"/>
        <v>1325</v>
      </c>
      <c r="AJ50" s="7">
        <f t="shared" si="54"/>
        <v>1738</v>
      </c>
      <c r="AK50" s="7">
        <f t="shared" si="54"/>
        <v>190</v>
      </c>
      <c r="AL50" s="7">
        <f t="shared" si="54"/>
        <v>717</v>
      </c>
      <c r="AM50" s="7">
        <f t="shared" si="54"/>
        <v>2156</v>
      </c>
      <c r="AN50" s="7">
        <f t="shared" si="54"/>
        <v>1475</v>
      </c>
      <c r="AO50" s="7">
        <f t="shared" si="54"/>
        <v>1181</v>
      </c>
      <c r="AP50" s="7">
        <f t="shared" si="54"/>
        <v>2066</v>
      </c>
      <c r="AQ50" s="7">
        <f t="shared" si="54"/>
        <v>424</v>
      </c>
      <c r="AR50" s="7">
        <f t="shared" si="54"/>
        <v>1547</v>
      </c>
      <c r="AS50" s="7">
        <f t="shared" si="54"/>
        <v>280</v>
      </c>
      <c r="AT50" s="7">
        <f t="shared" si="54"/>
        <v>2281</v>
      </c>
      <c r="AU50" s="7">
        <f t="shared" si="54"/>
        <v>904</v>
      </c>
      <c r="AV50" s="7">
        <f t="shared" si="54"/>
        <v>472</v>
      </c>
      <c r="AW50" s="7">
        <f t="shared" si="54"/>
        <v>408</v>
      </c>
      <c r="AX50" s="7">
        <f t="shared" si="54"/>
        <v>1002</v>
      </c>
      <c r="AY50" s="7">
        <f t="shared" si="54"/>
        <v>1151</v>
      </c>
      <c r="AZ50" s="7">
        <f t="shared" si="54"/>
        <v>521</v>
      </c>
      <c r="BA50" s="7">
        <f t="shared" si="54"/>
        <v>0</v>
      </c>
      <c r="BB50" s="7">
        <f t="shared" si="54"/>
        <v>1507</v>
      </c>
      <c r="BC50" s="7">
        <f t="shared" si="54"/>
        <v>886</v>
      </c>
      <c r="BD50" s="7">
        <f t="shared" si="54"/>
        <v>754</v>
      </c>
      <c r="BE50" s="7">
        <f t="shared" si="54"/>
        <v>638</v>
      </c>
      <c r="BF50" s="7">
        <f t="shared" si="54"/>
        <v>2133</v>
      </c>
      <c r="BG50" s="7">
        <f t="shared" si="54"/>
        <v>782</v>
      </c>
      <c r="BH50" s="7">
        <f t="shared" si="54"/>
        <v>712</v>
      </c>
      <c r="BI50" s="7">
        <f t="shared" si="54"/>
        <v>2014</v>
      </c>
      <c r="BJ50" s="7">
        <f t="shared" si="54"/>
        <v>1385</v>
      </c>
      <c r="BK50" s="7">
        <f t="shared" si="54"/>
        <v>1938</v>
      </c>
      <c r="BL50" s="7">
        <f t="shared" si="54"/>
        <v>1088</v>
      </c>
    </row>
    <row r="51" ht="13.5" customHeight="1">
      <c r="A51" s="88">
        <v>44353.0</v>
      </c>
      <c r="B51" s="84" t="s">
        <v>71</v>
      </c>
      <c r="C51" s="38"/>
      <c r="D51" s="39" t="s">
        <v>41</v>
      </c>
      <c r="E51" s="40">
        <f t="shared" si="2"/>
        <v>886</v>
      </c>
      <c r="F51" s="41">
        <v>0.0</v>
      </c>
      <c r="G51" s="41">
        <v>10.0</v>
      </c>
      <c r="H51" s="42">
        <f t="shared" si="3"/>
        <v>10</v>
      </c>
      <c r="I51" s="38"/>
      <c r="J51" s="43" t="s">
        <v>29</v>
      </c>
      <c r="K51" s="40">
        <f t="shared" si="4"/>
        <v>1181</v>
      </c>
      <c r="L51" s="44">
        <v>4.0</v>
      </c>
      <c r="M51" s="44">
        <v>25.0</v>
      </c>
      <c r="N51" s="42">
        <f t="shared" si="5"/>
        <v>37</v>
      </c>
      <c r="O51" s="38"/>
      <c r="P51" s="45" t="s">
        <v>72</v>
      </c>
      <c r="Q51" s="38"/>
      <c r="R51" s="45">
        <f>MIN(Rules!$E$2,(MAX(H51/N51,N51/H51)))</f>
        <v>2</v>
      </c>
      <c r="S51" s="45">
        <f>VLOOKUP(B51,Rules!A:B,2,FALSE)</f>
        <v>40</v>
      </c>
      <c r="T51" s="38"/>
      <c r="U51" s="46">
        <f>1/(10^(-(E51+(IF(P51="Y",Rules!$I$2,0))-K51)/Rules!$E$12)+1)</f>
        <v>0.3390009088</v>
      </c>
      <c r="V51" s="47">
        <f t="shared" si="6"/>
        <v>-27</v>
      </c>
      <c r="W51" s="47">
        <f t="shared" si="7"/>
        <v>27</v>
      </c>
      <c r="X51" s="47"/>
      <c r="Y51" s="47"/>
      <c r="Z51" s="48"/>
      <c r="AA51" s="7">
        <f t="shared" ref="AA51:BL51" si="55">IF($D51=AA$1,$E51+$V51,(IF($J51=AA$1,$K51+$W51,AA50)))</f>
        <v>1589</v>
      </c>
      <c r="AB51" s="7">
        <f t="shared" si="55"/>
        <v>857</v>
      </c>
      <c r="AC51" s="7">
        <f t="shared" si="55"/>
        <v>1404</v>
      </c>
      <c r="AD51" s="7">
        <f t="shared" si="55"/>
        <v>72</v>
      </c>
      <c r="AE51" s="7">
        <f t="shared" si="55"/>
        <v>1965</v>
      </c>
      <c r="AF51" s="7">
        <f t="shared" si="55"/>
        <v>1939</v>
      </c>
      <c r="AG51" s="7">
        <f t="shared" si="55"/>
        <v>991</v>
      </c>
      <c r="AH51" s="7">
        <f t="shared" si="55"/>
        <v>983</v>
      </c>
      <c r="AI51" s="7">
        <f t="shared" si="55"/>
        <v>1325</v>
      </c>
      <c r="AJ51" s="7">
        <f t="shared" si="55"/>
        <v>1738</v>
      </c>
      <c r="AK51" s="7">
        <f t="shared" si="55"/>
        <v>190</v>
      </c>
      <c r="AL51" s="7">
        <f t="shared" si="55"/>
        <v>717</v>
      </c>
      <c r="AM51" s="7">
        <f t="shared" si="55"/>
        <v>2156</v>
      </c>
      <c r="AN51" s="7">
        <f t="shared" si="55"/>
        <v>1475</v>
      </c>
      <c r="AO51" s="7">
        <f t="shared" si="55"/>
        <v>1208</v>
      </c>
      <c r="AP51" s="7">
        <f t="shared" si="55"/>
        <v>2066</v>
      </c>
      <c r="AQ51" s="7">
        <f t="shared" si="55"/>
        <v>424</v>
      </c>
      <c r="AR51" s="7">
        <f t="shared" si="55"/>
        <v>1547</v>
      </c>
      <c r="AS51" s="7">
        <f t="shared" si="55"/>
        <v>280</v>
      </c>
      <c r="AT51" s="7">
        <f t="shared" si="55"/>
        <v>2281</v>
      </c>
      <c r="AU51" s="7">
        <f t="shared" si="55"/>
        <v>904</v>
      </c>
      <c r="AV51" s="7">
        <f t="shared" si="55"/>
        <v>472</v>
      </c>
      <c r="AW51" s="7">
        <f t="shared" si="55"/>
        <v>408</v>
      </c>
      <c r="AX51" s="7">
        <f t="shared" si="55"/>
        <v>1002</v>
      </c>
      <c r="AY51" s="7">
        <f t="shared" si="55"/>
        <v>1151</v>
      </c>
      <c r="AZ51" s="7">
        <f t="shared" si="55"/>
        <v>521</v>
      </c>
      <c r="BA51" s="7">
        <f t="shared" si="55"/>
        <v>0</v>
      </c>
      <c r="BB51" s="7">
        <f t="shared" si="55"/>
        <v>1507</v>
      </c>
      <c r="BC51" s="7">
        <f t="shared" si="55"/>
        <v>859</v>
      </c>
      <c r="BD51" s="7">
        <f t="shared" si="55"/>
        <v>754</v>
      </c>
      <c r="BE51" s="7">
        <f t="shared" si="55"/>
        <v>638</v>
      </c>
      <c r="BF51" s="7">
        <f t="shared" si="55"/>
        <v>2133</v>
      </c>
      <c r="BG51" s="7">
        <f t="shared" si="55"/>
        <v>782</v>
      </c>
      <c r="BH51" s="7">
        <f t="shared" si="55"/>
        <v>712</v>
      </c>
      <c r="BI51" s="7">
        <f t="shared" si="55"/>
        <v>2014</v>
      </c>
      <c r="BJ51" s="7">
        <f t="shared" si="55"/>
        <v>1385</v>
      </c>
      <c r="BK51" s="7">
        <f t="shared" si="55"/>
        <v>1938</v>
      </c>
      <c r="BL51" s="7">
        <f t="shared" si="55"/>
        <v>1088</v>
      </c>
    </row>
    <row r="52" ht="13.5" customHeight="1">
      <c r="A52" s="88">
        <v>44353.0</v>
      </c>
      <c r="B52" s="84" t="s">
        <v>71</v>
      </c>
      <c r="C52" s="38"/>
      <c r="D52" s="39" t="s">
        <v>47</v>
      </c>
      <c r="E52" s="40">
        <f t="shared" si="2"/>
        <v>408</v>
      </c>
      <c r="F52" s="41">
        <v>3.0</v>
      </c>
      <c r="G52" s="41">
        <v>16.0</v>
      </c>
      <c r="H52" s="42">
        <f t="shared" si="3"/>
        <v>25</v>
      </c>
      <c r="I52" s="38"/>
      <c r="J52" s="43" t="s">
        <v>48</v>
      </c>
      <c r="K52" s="40">
        <f t="shared" si="4"/>
        <v>190</v>
      </c>
      <c r="L52" s="44">
        <v>0.0</v>
      </c>
      <c r="M52" s="44">
        <v>15.0</v>
      </c>
      <c r="N52" s="42">
        <f t="shared" si="5"/>
        <v>15</v>
      </c>
      <c r="O52" s="38"/>
      <c r="P52" s="45" t="s">
        <v>72</v>
      </c>
      <c r="Q52" s="38"/>
      <c r="R52" s="45">
        <f>MIN(Rules!$E$2,(MAX(H52/N52,N52/H52)))</f>
        <v>1.666666667</v>
      </c>
      <c r="S52" s="45">
        <f>VLOOKUP(B52,Rules!A:B,2,FALSE)</f>
        <v>40</v>
      </c>
      <c r="T52" s="38"/>
      <c r="U52" s="46">
        <f>1/(10^(-(E52+(IF(P52="Y",Rules!$I$2,0))-K52)/Rules!$E$12)+1)</f>
        <v>0.8448416006</v>
      </c>
      <c r="V52" s="47">
        <f t="shared" si="6"/>
        <v>10</v>
      </c>
      <c r="W52" s="47">
        <f t="shared" si="7"/>
        <v>-10</v>
      </c>
      <c r="X52" s="47"/>
      <c r="Y52" s="47"/>
      <c r="Z52" s="48"/>
      <c r="AA52" s="7">
        <f t="shared" ref="AA52:BL52" si="56">IF($D52=AA$1,$E52+$V52,(IF($J52=AA$1,$K52+$W52,AA51)))</f>
        <v>1589</v>
      </c>
      <c r="AB52" s="7">
        <f t="shared" si="56"/>
        <v>857</v>
      </c>
      <c r="AC52" s="7">
        <f t="shared" si="56"/>
        <v>1404</v>
      </c>
      <c r="AD52" s="7">
        <f t="shared" si="56"/>
        <v>72</v>
      </c>
      <c r="AE52" s="7">
        <f t="shared" si="56"/>
        <v>1965</v>
      </c>
      <c r="AF52" s="7">
        <f t="shared" si="56"/>
        <v>1939</v>
      </c>
      <c r="AG52" s="7">
        <f t="shared" si="56"/>
        <v>991</v>
      </c>
      <c r="AH52" s="7">
        <f t="shared" si="56"/>
        <v>983</v>
      </c>
      <c r="AI52" s="7">
        <f t="shared" si="56"/>
        <v>1325</v>
      </c>
      <c r="AJ52" s="7">
        <f t="shared" si="56"/>
        <v>1738</v>
      </c>
      <c r="AK52" s="7">
        <f t="shared" si="56"/>
        <v>180</v>
      </c>
      <c r="AL52" s="7">
        <f t="shared" si="56"/>
        <v>717</v>
      </c>
      <c r="AM52" s="7">
        <f t="shared" si="56"/>
        <v>2156</v>
      </c>
      <c r="AN52" s="7">
        <f t="shared" si="56"/>
        <v>1475</v>
      </c>
      <c r="AO52" s="7">
        <f t="shared" si="56"/>
        <v>1208</v>
      </c>
      <c r="AP52" s="7">
        <f t="shared" si="56"/>
        <v>2066</v>
      </c>
      <c r="AQ52" s="7">
        <f t="shared" si="56"/>
        <v>424</v>
      </c>
      <c r="AR52" s="7">
        <f t="shared" si="56"/>
        <v>1547</v>
      </c>
      <c r="AS52" s="7">
        <f t="shared" si="56"/>
        <v>280</v>
      </c>
      <c r="AT52" s="7">
        <f t="shared" si="56"/>
        <v>2281</v>
      </c>
      <c r="AU52" s="7">
        <f t="shared" si="56"/>
        <v>904</v>
      </c>
      <c r="AV52" s="7">
        <f t="shared" si="56"/>
        <v>472</v>
      </c>
      <c r="AW52" s="7">
        <f t="shared" si="56"/>
        <v>418</v>
      </c>
      <c r="AX52" s="7">
        <f t="shared" si="56"/>
        <v>1002</v>
      </c>
      <c r="AY52" s="7">
        <f t="shared" si="56"/>
        <v>1151</v>
      </c>
      <c r="AZ52" s="7">
        <f t="shared" si="56"/>
        <v>521</v>
      </c>
      <c r="BA52" s="7">
        <f t="shared" si="56"/>
        <v>0</v>
      </c>
      <c r="BB52" s="7">
        <f t="shared" si="56"/>
        <v>1507</v>
      </c>
      <c r="BC52" s="7">
        <f t="shared" si="56"/>
        <v>859</v>
      </c>
      <c r="BD52" s="7">
        <f t="shared" si="56"/>
        <v>754</v>
      </c>
      <c r="BE52" s="7">
        <f t="shared" si="56"/>
        <v>638</v>
      </c>
      <c r="BF52" s="7">
        <f t="shared" si="56"/>
        <v>2133</v>
      </c>
      <c r="BG52" s="7">
        <f t="shared" si="56"/>
        <v>782</v>
      </c>
      <c r="BH52" s="7">
        <f t="shared" si="56"/>
        <v>712</v>
      </c>
      <c r="BI52" s="7">
        <f t="shared" si="56"/>
        <v>2014</v>
      </c>
      <c r="BJ52" s="7">
        <f t="shared" si="56"/>
        <v>1385</v>
      </c>
      <c r="BK52" s="7">
        <f t="shared" si="56"/>
        <v>1938</v>
      </c>
      <c r="BL52" s="7">
        <f t="shared" si="56"/>
        <v>1088</v>
      </c>
    </row>
    <row r="53" ht="13.5" customHeight="1">
      <c r="A53" s="88">
        <v>44353.0</v>
      </c>
      <c r="B53" s="84" t="s">
        <v>71</v>
      </c>
      <c r="C53" s="38"/>
      <c r="D53" s="39" t="s">
        <v>52</v>
      </c>
      <c r="E53" s="40">
        <f t="shared" si="2"/>
        <v>280</v>
      </c>
      <c r="F53" s="41">
        <v>1.0</v>
      </c>
      <c r="G53" s="41">
        <v>17.0</v>
      </c>
      <c r="H53" s="42">
        <f t="shared" si="3"/>
        <v>20</v>
      </c>
      <c r="I53" s="38"/>
      <c r="J53" s="43" t="s">
        <v>49</v>
      </c>
      <c r="K53" s="40">
        <f t="shared" si="4"/>
        <v>72</v>
      </c>
      <c r="L53" s="44">
        <v>1.0</v>
      </c>
      <c r="M53" s="44">
        <v>20.0</v>
      </c>
      <c r="N53" s="42">
        <f t="shared" si="5"/>
        <v>23</v>
      </c>
      <c r="O53" s="38"/>
      <c r="P53" s="45" t="s">
        <v>72</v>
      </c>
      <c r="Q53" s="38"/>
      <c r="R53" s="45">
        <f>MIN(Rules!$E$2,(MAX(H53/N53,N53/H53)))</f>
        <v>1.15</v>
      </c>
      <c r="S53" s="45">
        <f>VLOOKUP(B53,Rules!A:B,2,FALSE)</f>
        <v>40</v>
      </c>
      <c r="T53" s="38"/>
      <c r="U53" s="46">
        <f>1/(10^(-(E53+(IF(P53="Y",Rules!$I$2,0))-K53)/Rules!$E$12)+1)</f>
        <v>0.8387086359</v>
      </c>
      <c r="V53" s="47">
        <f t="shared" si="6"/>
        <v>-39</v>
      </c>
      <c r="W53" s="47">
        <f t="shared" si="7"/>
        <v>39</v>
      </c>
      <c r="X53" s="47"/>
      <c r="Y53" s="47"/>
      <c r="Z53" s="48"/>
      <c r="AA53" s="7">
        <f t="shared" ref="AA53:BL53" si="57">IF($D53=AA$1,$E53+$V53,(IF($J53=AA$1,$K53+$W53,AA52)))</f>
        <v>1589</v>
      </c>
      <c r="AB53" s="7">
        <f t="shared" si="57"/>
        <v>857</v>
      </c>
      <c r="AC53" s="7">
        <f t="shared" si="57"/>
        <v>1404</v>
      </c>
      <c r="AD53" s="7">
        <f t="shared" si="57"/>
        <v>111</v>
      </c>
      <c r="AE53" s="7">
        <f t="shared" si="57"/>
        <v>1965</v>
      </c>
      <c r="AF53" s="7">
        <f t="shared" si="57"/>
        <v>1939</v>
      </c>
      <c r="AG53" s="7">
        <f t="shared" si="57"/>
        <v>991</v>
      </c>
      <c r="AH53" s="7">
        <f t="shared" si="57"/>
        <v>983</v>
      </c>
      <c r="AI53" s="7">
        <f t="shared" si="57"/>
        <v>1325</v>
      </c>
      <c r="AJ53" s="7">
        <f t="shared" si="57"/>
        <v>1738</v>
      </c>
      <c r="AK53" s="7">
        <f t="shared" si="57"/>
        <v>180</v>
      </c>
      <c r="AL53" s="7">
        <f t="shared" si="57"/>
        <v>717</v>
      </c>
      <c r="AM53" s="7">
        <f t="shared" si="57"/>
        <v>2156</v>
      </c>
      <c r="AN53" s="7">
        <f t="shared" si="57"/>
        <v>1475</v>
      </c>
      <c r="AO53" s="7">
        <f t="shared" si="57"/>
        <v>1208</v>
      </c>
      <c r="AP53" s="7">
        <f t="shared" si="57"/>
        <v>2066</v>
      </c>
      <c r="AQ53" s="7">
        <f t="shared" si="57"/>
        <v>424</v>
      </c>
      <c r="AR53" s="7">
        <f t="shared" si="57"/>
        <v>1547</v>
      </c>
      <c r="AS53" s="7">
        <f t="shared" si="57"/>
        <v>241</v>
      </c>
      <c r="AT53" s="7">
        <f t="shared" si="57"/>
        <v>2281</v>
      </c>
      <c r="AU53" s="7">
        <f t="shared" si="57"/>
        <v>904</v>
      </c>
      <c r="AV53" s="7">
        <f t="shared" si="57"/>
        <v>472</v>
      </c>
      <c r="AW53" s="7">
        <f t="shared" si="57"/>
        <v>418</v>
      </c>
      <c r="AX53" s="7">
        <f t="shared" si="57"/>
        <v>1002</v>
      </c>
      <c r="AY53" s="7">
        <f t="shared" si="57"/>
        <v>1151</v>
      </c>
      <c r="AZ53" s="7">
        <f t="shared" si="57"/>
        <v>521</v>
      </c>
      <c r="BA53" s="7">
        <f t="shared" si="57"/>
        <v>0</v>
      </c>
      <c r="BB53" s="7">
        <f t="shared" si="57"/>
        <v>1507</v>
      </c>
      <c r="BC53" s="7">
        <f t="shared" si="57"/>
        <v>859</v>
      </c>
      <c r="BD53" s="7">
        <f t="shared" si="57"/>
        <v>754</v>
      </c>
      <c r="BE53" s="7">
        <f t="shared" si="57"/>
        <v>638</v>
      </c>
      <c r="BF53" s="7">
        <f t="shared" si="57"/>
        <v>2133</v>
      </c>
      <c r="BG53" s="7">
        <f t="shared" si="57"/>
        <v>782</v>
      </c>
      <c r="BH53" s="7">
        <f t="shared" si="57"/>
        <v>712</v>
      </c>
      <c r="BI53" s="7">
        <f t="shared" si="57"/>
        <v>2014</v>
      </c>
      <c r="BJ53" s="7">
        <f t="shared" si="57"/>
        <v>1385</v>
      </c>
      <c r="BK53" s="7">
        <f t="shared" si="57"/>
        <v>1938</v>
      </c>
      <c r="BL53" s="7">
        <f t="shared" si="57"/>
        <v>1088</v>
      </c>
    </row>
    <row r="54" ht="13.5" customHeight="1">
      <c r="A54" s="88">
        <v>44359.0</v>
      </c>
      <c r="B54" s="84" t="s">
        <v>71</v>
      </c>
      <c r="C54" s="38"/>
      <c r="D54" s="39" t="s">
        <v>21</v>
      </c>
      <c r="E54" s="40">
        <f t="shared" si="2"/>
        <v>1965</v>
      </c>
      <c r="F54" s="41">
        <v>4.0</v>
      </c>
      <c r="G54" s="41">
        <v>20.0</v>
      </c>
      <c r="H54" s="42">
        <f t="shared" si="3"/>
        <v>32</v>
      </c>
      <c r="I54" s="38"/>
      <c r="J54" s="43" t="s">
        <v>22</v>
      </c>
      <c r="K54" s="40">
        <f t="shared" si="4"/>
        <v>2066</v>
      </c>
      <c r="L54" s="44">
        <v>1.0</v>
      </c>
      <c r="M54" s="44">
        <v>25.0</v>
      </c>
      <c r="N54" s="42">
        <f t="shared" si="5"/>
        <v>28</v>
      </c>
      <c r="O54" s="38"/>
      <c r="P54" s="45" t="s">
        <v>72</v>
      </c>
      <c r="Q54" s="38"/>
      <c r="R54" s="45">
        <f>MIN(Rules!$E$2,(MAX(H54/N54,N54/H54)))</f>
        <v>1.142857143</v>
      </c>
      <c r="S54" s="45">
        <f>VLOOKUP(B54,Rules!A:B,2,FALSE)</f>
        <v>40</v>
      </c>
      <c r="T54" s="38"/>
      <c r="U54" s="46">
        <f>1/(10^(-(E54+(IF(P54="Y",Rules!$I$2,0))-K54)/Rules!$E$12)+1)</f>
        <v>0.5561751695</v>
      </c>
      <c r="V54" s="47">
        <f t="shared" si="6"/>
        <v>20</v>
      </c>
      <c r="W54" s="47">
        <f t="shared" si="7"/>
        <v>-20</v>
      </c>
      <c r="X54" s="47"/>
      <c r="Y54" s="47"/>
      <c r="Z54" s="48"/>
      <c r="AA54" s="7">
        <f t="shared" ref="AA54:BL54" si="58">IF($D54=AA$1,$E54+$V54,(IF($J54=AA$1,$K54+$W54,AA53)))</f>
        <v>1589</v>
      </c>
      <c r="AB54" s="7">
        <f t="shared" si="58"/>
        <v>857</v>
      </c>
      <c r="AC54" s="7">
        <f t="shared" si="58"/>
        <v>1404</v>
      </c>
      <c r="AD54" s="7">
        <f t="shared" si="58"/>
        <v>111</v>
      </c>
      <c r="AE54" s="7">
        <f t="shared" si="58"/>
        <v>1985</v>
      </c>
      <c r="AF54" s="7">
        <f t="shared" si="58"/>
        <v>1939</v>
      </c>
      <c r="AG54" s="7">
        <f t="shared" si="58"/>
        <v>991</v>
      </c>
      <c r="AH54" s="7">
        <f t="shared" si="58"/>
        <v>983</v>
      </c>
      <c r="AI54" s="7">
        <f t="shared" si="58"/>
        <v>1325</v>
      </c>
      <c r="AJ54" s="7">
        <f t="shared" si="58"/>
        <v>1738</v>
      </c>
      <c r="AK54" s="7">
        <f t="shared" si="58"/>
        <v>180</v>
      </c>
      <c r="AL54" s="7">
        <f t="shared" si="58"/>
        <v>717</v>
      </c>
      <c r="AM54" s="7">
        <f t="shared" si="58"/>
        <v>2156</v>
      </c>
      <c r="AN54" s="7">
        <f t="shared" si="58"/>
        <v>1475</v>
      </c>
      <c r="AO54" s="7">
        <f t="shared" si="58"/>
        <v>1208</v>
      </c>
      <c r="AP54" s="7">
        <f t="shared" si="58"/>
        <v>2046</v>
      </c>
      <c r="AQ54" s="7">
        <f t="shared" si="58"/>
        <v>424</v>
      </c>
      <c r="AR54" s="7">
        <f t="shared" si="58"/>
        <v>1547</v>
      </c>
      <c r="AS54" s="7">
        <f t="shared" si="58"/>
        <v>241</v>
      </c>
      <c r="AT54" s="7">
        <f t="shared" si="58"/>
        <v>2281</v>
      </c>
      <c r="AU54" s="7">
        <f t="shared" si="58"/>
        <v>904</v>
      </c>
      <c r="AV54" s="7">
        <f t="shared" si="58"/>
        <v>472</v>
      </c>
      <c r="AW54" s="7">
        <f t="shared" si="58"/>
        <v>418</v>
      </c>
      <c r="AX54" s="7">
        <f t="shared" si="58"/>
        <v>1002</v>
      </c>
      <c r="AY54" s="7">
        <f t="shared" si="58"/>
        <v>1151</v>
      </c>
      <c r="AZ54" s="7">
        <f t="shared" si="58"/>
        <v>521</v>
      </c>
      <c r="BA54" s="7">
        <f t="shared" si="58"/>
        <v>0</v>
      </c>
      <c r="BB54" s="7">
        <f t="shared" si="58"/>
        <v>1507</v>
      </c>
      <c r="BC54" s="7">
        <f t="shared" si="58"/>
        <v>859</v>
      </c>
      <c r="BD54" s="7">
        <f t="shared" si="58"/>
        <v>754</v>
      </c>
      <c r="BE54" s="7">
        <f t="shared" si="58"/>
        <v>638</v>
      </c>
      <c r="BF54" s="7">
        <f t="shared" si="58"/>
        <v>2133</v>
      </c>
      <c r="BG54" s="7">
        <f t="shared" si="58"/>
        <v>782</v>
      </c>
      <c r="BH54" s="7">
        <f t="shared" si="58"/>
        <v>712</v>
      </c>
      <c r="BI54" s="7">
        <f t="shared" si="58"/>
        <v>2014</v>
      </c>
      <c r="BJ54" s="7">
        <f t="shared" si="58"/>
        <v>1385</v>
      </c>
      <c r="BK54" s="7">
        <f t="shared" si="58"/>
        <v>1938</v>
      </c>
      <c r="BL54" s="7">
        <f t="shared" si="58"/>
        <v>1088</v>
      </c>
    </row>
    <row r="55" ht="13.5" customHeight="1">
      <c r="A55" s="88">
        <v>44359.0</v>
      </c>
      <c r="B55" s="84" t="s">
        <v>71</v>
      </c>
      <c r="C55" s="38"/>
      <c r="D55" s="39" t="s">
        <v>30</v>
      </c>
      <c r="E55" s="40">
        <f t="shared" si="2"/>
        <v>1589</v>
      </c>
      <c r="F55" s="41">
        <v>2.0</v>
      </c>
      <c r="G55" s="41">
        <v>23.0</v>
      </c>
      <c r="H55" s="42">
        <f t="shared" si="3"/>
        <v>29</v>
      </c>
      <c r="I55" s="38"/>
      <c r="J55" s="43" t="s">
        <v>31</v>
      </c>
      <c r="K55" s="40">
        <f t="shared" si="4"/>
        <v>1547</v>
      </c>
      <c r="L55" s="44">
        <v>1.0</v>
      </c>
      <c r="M55" s="44">
        <v>22.0</v>
      </c>
      <c r="N55" s="42">
        <f t="shared" si="5"/>
        <v>25</v>
      </c>
      <c r="O55" s="38"/>
      <c r="P55" s="45" t="s">
        <v>72</v>
      </c>
      <c r="Q55" s="38"/>
      <c r="R55" s="45">
        <f>MIN(Rules!$E$2,(MAX(H55/N55,N55/H55)))</f>
        <v>1.16</v>
      </c>
      <c r="S55" s="45">
        <f>VLOOKUP(B55,Rules!A:B,2,FALSE)</f>
        <v>40</v>
      </c>
      <c r="T55" s="38"/>
      <c r="U55" s="46">
        <f>1/(10^(-(E55+(IF(P55="Y",Rules!$I$2,0))-K55)/Rules!$E$12)+1)</f>
        <v>0.7076902925</v>
      </c>
      <c r="V55" s="47">
        <f t="shared" si="6"/>
        <v>14</v>
      </c>
      <c r="W55" s="47">
        <f t="shared" si="7"/>
        <v>-14</v>
      </c>
      <c r="X55" s="47"/>
      <c r="Y55" s="47"/>
      <c r="Z55" s="48"/>
      <c r="AA55" s="7">
        <f t="shared" ref="AA55:BL55" si="59">IF($D55=AA$1,$E55+$V55,(IF($J55=AA$1,$K55+$W55,AA54)))</f>
        <v>1603</v>
      </c>
      <c r="AB55" s="7">
        <f t="shared" si="59"/>
        <v>857</v>
      </c>
      <c r="AC55" s="7">
        <f t="shared" si="59"/>
        <v>1404</v>
      </c>
      <c r="AD55" s="7">
        <f t="shared" si="59"/>
        <v>111</v>
      </c>
      <c r="AE55" s="7">
        <f t="shared" si="59"/>
        <v>1985</v>
      </c>
      <c r="AF55" s="7">
        <f t="shared" si="59"/>
        <v>1939</v>
      </c>
      <c r="AG55" s="7">
        <f t="shared" si="59"/>
        <v>991</v>
      </c>
      <c r="AH55" s="7">
        <f t="shared" si="59"/>
        <v>983</v>
      </c>
      <c r="AI55" s="7">
        <f t="shared" si="59"/>
        <v>1325</v>
      </c>
      <c r="AJ55" s="7">
        <f t="shared" si="59"/>
        <v>1738</v>
      </c>
      <c r="AK55" s="7">
        <f t="shared" si="59"/>
        <v>180</v>
      </c>
      <c r="AL55" s="7">
        <f t="shared" si="59"/>
        <v>717</v>
      </c>
      <c r="AM55" s="7">
        <f t="shared" si="59"/>
        <v>2156</v>
      </c>
      <c r="AN55" s="7">
        <f t="shared" si="59"/>
        <v>1475</v>
      </c>
      <c r="AO55" s="7">
        <f t="shared" si="59"/>
        <v>1208</v>
      </c>
      <c r="AP55" s="7">
        <f t="shared" si="59"/>
        <v>2046</v>
      </c>
      <c r="AQ55" s="7">
        <f t="shared" si="59"/>
        <v>424</v>
      </c>
      <c r="AR55" s="7">
        <f t="shared" si="59"/>
        <v>1533</v>
      </c>
      <c r="AS55" s="7">
        <f t="shared" si="59"/>
        <v>241</v>
      </c>
      <c r="AT55" s="7">
        <f t="shared" si="59"/>
        <v>2281</v>
      </c>
      <c r="AU55" s="7">
        <f t="shared" si="59"/>
        <v>904</v>
      </c>
      <c r="AV55" s="7">
        <f t="shared" si="59"/>
        <v>472</v>
      </c>
      <c r="AW55" s="7">
        <f t="shared" si="59"/>
        <v>418</v>
      </c>
      <c r="AX55" s="7">
        <f t="shared" si="59"/>
        <v>1002</v>
      </c>
      <c r="AY55" s="7">
        <f t="shared" si="59"/>
        <v>1151</v>
      </c>
      <c r="AZ55" s="7">
        <f t="shared" si="59"/>
        <v>521</v>
      </c>
      <c r="BA55" s="7">
        <f t="shared" si="59"/>
        <v>0</v>
      </c>
      <c r="BB55" s="7">
        <f t="shared" si="59"/>
        <v>1507</v>
      </c>
      <c r="BC55" s="7">
        <f t="shared" si="59"/>
        <v>859</v>
      </c>
      <c r="BD55" s="7">
        <f t="shared" si="59"/>
        <v>754</v>
      </c>
      <c r="BE55" s="7">
        <f t="shared" si="59"/>
        <v>638</v>
      </c>
      <c r="BF55" s="7">
        <f t="shared" si="59"/>
        <v>2133</v>
      </c>
      <c r="BG55" s="7">
        <f t="shared" si="59"/>
        <v>782</v>
      </c>
      <c r="BH55" s="7">
        <f t="shared" si="59"/>
        <v>712</v>
      </c>
      <c r="BI55" s="7">
        <f t="shared" si="59"/>
        <v>2014</v>
      </c>
      <c r="BJ55" s="7">
        <f t="shared" si="59"/>
        <v>1385</v>
      </c>
      <c r="BK55" s="7">
        <f t="shared" si="59"/>
        <v>1938</v>
      </c>
      <c r="BL55" s="7">
        <f t="shared" si="59"/>
        <v>1088</v>
      </c>
    </row>
    <row r="56" ht="13.5" customHeight="1">
      <c r="A56" s="88">
        <v>44359.0</v>
      </c>
      <c r="B56" s="84" t="s">
        <v>71</v>
      </c>
      <c r="C56" s="38"/>
      <c r="D56" s="39" t="s">
        <v>24</v>
      </c>
      <c r="E56" s="40">
        <f t="shared" si="2"/>
        <v>1938</v>
      </c>
      <c r="F56" s="41">
        <v>0.0</v>
      </c>
      <c r="G56" s="41">
        <v>25.0</v>
      </c>
      <c r="H56" s="42">
        <f t="shared" si="3"/>
        <v>25</v>
      </c>
      <c r="I56" s="38"/>
      <c r="J56" s="43" t="s">
        <v>26</v>
      </c>
      <c r="K56" s="40">
        <f t="shared" si="4"/>
        <v>1738</v>
      </c>
      <c r="L56" s="44">
        <v>1.0</v>
      </c>
      <c r="M56" s="44">
        <v>18.0</v>
      </c>
      <c r="N56" s="42">
        <f t="shared" si="5"/>
        <v>21</v>
      </c>
      <c r="O56" s="38"/>
      <c r="P56" s="45" t="s">
        <v>72</v>
      </c>
      <c r="Q56" s="38"/>
      <c r="R56" s="45">
        <f>MIN(Rules!$E$2,(MAX(H56/N56,N56/H56)))</f>
        <v>1.19047619</v>
      </c>
      <c r="S56" s="45">
        <f>VLOOKUP(B56,Rules!A:B,2,FALSE)</f>
        <v>40</v>
      </c>
      <c r="T56" s="38"/>
      <c r="U56" s="46">
        <f>1/(10^(-(E56+(IF(P56="Y",Rules!$I$2,0))-K56)/Rules!$E$12)+1)</f>
        <v>0.8336624692</v>
      </c>
      <c r="V56" s="47">
        <f t="shared" si="6"/>
        <v>8</v>
      </c>
      <c r="W56" s="47">
        <f t="shared" si="7"/>
        <v>-8</v>
      </c>
      <c r="X56" s="47"/>
      <c r="Y56" s="47"/>
      <c r="Z56" s="48"/>
      <c r="AA56" s="7">
        <f t="shared" ref="AA56:BL56" si="60">IF($D56=AA$1,$E56+$V56,(IF($J56=AA$1,$K56+$W56,AA55)))</f>
        <v>1603</v>
      </c>
      <c r="AB56" s="7">
        <f t="shared" si="60"/>
        <v>857</v>
      </c>
      <c r="AC56" s="7">
        <f t="shared" si="60"/>
        <v>1404</v>
      </c>
      <c r="AD56" s="7">
        <f t="shared" si="60"/>
        <v>111</v>
      </c>
      <c r="AE56" s="7">
        <f t="shared" si="60"/>
        <v>1985</v>
      </c>
      <c r="AF56" s="7">
        <f t="shared" si="60"/>
        <v>1939</v>
      </c>
      <c r="AG56" s="7">
        <f t="shared" si="60"/>
        <v>991</v>
      </c>
      <c r="AH56" s="7">
        <f t="shared" si="60"/>
        <v>983</v>
      </c>
      <c r="AI56" s="7">
        <f t="shared" si="60"/>
        <v>1325</v>
      </c>
      <c r="AJ56" s="7">
        <f t="shared" si="60"/>
        <v>1730</v>
      </c>
      <c r="AK56" s="7">
        <f t="shared" si="60"/>
        <v>180</v>
      </c>
      <c r="AL56" s="7">
        <f t="shared" si="60"/>
        <v>717</v>
      </c>
      <c r="AM56" s="7">
        <f t="shared" si="60"/>
        <v>2156</v>
      </c>
      <c r="AN56" s="7">
        <f t="shared" si="60"/>
        <v>1475</v>
      </c>
      <c r="AO56" s="7">
        <f t="shared" si="60"/>
        <v>1208</v>
      </c>
      <c r="AP56" s="7">
        <f t="shared" si="60"/>
        <v>2046</v>
      </c>
      <c r="AQ56" s="7">
        <f t="shared" si="60"/>
        <v>424</v>
      </c>
      <c r="AR56" s="7">
        <f t="shared" si="60"/>
        <v>1533</v>
      </c>
      <c r="AS56" s="7">
        <f t="shared" si="60"/>
        <v>241</v>
      </c>
      <c r="AT56" s="7">
        <f t="shared" si="60"/>
        <v>2281</v>
      </c>
      <c r="AU56" s="7">
        <f t="shared" si="60"/>
        <v>904</v>
      </c>
      <c r="AV56" s="7">
        <f t="shared" si="60"/>
        <v>472</v>
      </c>
      <c r="AW56" s="7">
        <f t="shared" si="60"/>
        <v>418</v>
      </c>
      <c r="AX56" s="7">
        <f t="shared" si="60"/>
        <v>1002</v>
      </c>
      <c r="AY56" s="7">
        <f t="shared" si="60"/>
        <v>1151</v>
      </c>
      <c r="AZ56" s="7">
        <f t="shared" si="60"/>
        <v>521</v>
      </c>
      <c r="BA56" s="7">
        <f t="shared" si="60"/>
        <v>0</v>
      </c>
      <c r="BB56" s="7">
        <f t="shared" si="60"/>
        <v>1507</v>
      </c>
      <c r="BC56" s="7">
        <f t="shared" si="60"/>
        <v>859</v>
      </c>
      <c r="BD56" s="7">
        <f t="shared" si="60"/>
        <v>754</v>
      </c>
      <c r="BE56" s="7">
        <f t="shared" si="60"/>
        <v>638</v>
      </c>
      <c r="BF56" s="7">
        <f t="shared" si="60"/>
        <v>2133</v>
      </c>
      <c r="BG56" s="7">
        <f t="shared" si="60"/>
        <v>782</v>
      </c>
      <c r="BH56" s="7">
        <f t="shared" si="60"/>
        <v>712</v>
      </c>
      <c r="BI56" s="7">
        <f t="shared" si="60"/>
        <v>2014</v>
      </c>
      <c r="BJ56" s="7">
        <f t="shared" si="60"/>
        <v>1385</v>
      </c>
      <c r="BK56" s="7">
        <f t="shared" si="60"/>
        <v>1946</v>
      </c>
      <c r="BL56" s="7">
        <f t="shared" si="60"/>
        <v>1088</v>
      </c>
    </row>
    <row r="57" ht="13.5" customHeight="1">
      <c r="A57" s="88">
        <v>44359.0</v>
      </c>
      <c r="B57" s="84" t="s">
        <v>71</v>
      </c>
      <c r="C57" s="38"/>
      <c r="D57" s="39" t="s">
        <v>35</v>
      </c>
      <c r="E57" s="40">
        <f t="shared" si="2"/>
        <v>991</v>
      </c>
      <c r="F57" s="41">
        <v>1.0</v>
      </c>
      <c r="G57" s="41">
        <v>26.0</v>
      </c>
      <c r="H57" s="42">
        <f t="shared" si="3"/>
        <v>29</v>
      </c>
      <c r="I57" s="38"/>
      <c r="J57" s="43" t="s">
        <v>41</v>
      </c>
      <c r="K57" s="40">
        <f t="shared" si="4"/>
        <v>859</v>
      </c>
      <c r="L57" s="44">
        <v>0.0</v>
      </c>
      <c r="M57" s="44">
        <v>14.0</v>
      </c>
      <c r="N57" s="42">
        <f t="shared" si="5"/>
        <v>14</v>
      </c>
      <c r="O57" s="38"/>
      <c r="P57" s="45" t="s">
        <v>72</v>
      </c>
      <c r="Q57" s="38"/>
      <c r="R57" s="45">
        <f>MIN(Rules!$E$2,(MAX(H57/N57,N57/H57)))</f>
        <v>2</v>
      </c>
      <c r="S57" s="45">
        <f>VLOOKUP(B57,Rules!A:B,2,FALSE)</f>
        <v>40</v>
      </c>
      <c r="T57" s="38"/>
      <c r="U57" s="46">
        <f>1/(10^(-(E57+(IF(P57="Y",Rules!$I$2,0))-K57)/Rules!$E$12)+1)</f>
        <v>0.7856090387</v>
      </c>
      <c r="V57" s="47">
        <f t="shared" si="6"/>
        <v>17</v>
      </c>
      <c r="W57" s="47">
        <f t="shared" si="7"/>
        <v>-17</v>
      </c>
      <c r="X57" s="47"/>
      <c r="Y57" s="47"/>
      <c r="Z57" s="48"/>
      <c r="AA57" s="7">
        <f t="shared" ref="AA57:BL57" si="61">IF($D57=AA$1,$E57+$V57,(IF($J57=AA$1,$K57+$W57,AA56)))</f>
        <v>1603</v>
      </c>
      <c r="AB57" s="7">
        <f t="shared" si="61"/>
        <v>857</v>
      </c>
      <c r="AC57" s="7">
        <f t="shared" si="61"/>
        <v>1404</v>
      </c>
      <c r="AD57" s="7">
        <f t="shared" si="61"/>
        <v>111</v>
      </c>
      <c r="AE57" s="7">
        <f t="shared" si="61"/>
        <v>1985</v>
      </c>
      <c r="AF57" s="7">
        <f t="shared" si="61"/>
        <v>1939</v>
      </c>
      <c r="AG57" s="7">
        <f t="shared" si="61"/>
        <v>1008</v>
      </c>
      <c r="AH57" s="7">
        <f t="shared" si="61"/>
        <v>983</v>
      </c>
      <c r="AI57" s="7">
        <f t="shared" si="61"/>
        <v>1325</v>
      </c>
      <c r="AJ57" s="7">
        <f t="shared" si="61"/>
        <v>1730</v>
      </c>
      <c r="AK57" s="7">
        <f t="shared" si="61"/>
        <v>180</v>
      </c>
      <c r="AL57" s="7">
        <f t="shared" si="61"/>
        <v>717</v>
      </c>
      <c r="AM57" s="7">
        <f t="shared" si="61"/>
        <v>2156</v>
      </c>
      <c r="AN57" s="7">
        <f t="shared" si="61"/>
        <v>1475</v>
      </c>
      <c r="AO57" s="7">
        <f t="shared" si="61"/>
        <v>1208</v>
      </c>
      <c r="AP57" s="7">
        <f t="shared" si="61"/>
        <v>2046</v>
      </c>
      <c r="AQ57" s="7">
        <f t="shared" si="61"/>
        <v>424</v>
      </c>
      <c r="AR57" s="7">
        <f t="shared" si="61"/>
        <v>1533</v>
      </c>
      <c r="AS57" s="7">
        <f t="shared" si="61"/>
        <v>241</v>
      </c>
      <c r="AT57" s="7">
        <f t="shared" si="61"/>
        <v>2281</v>
      </c>
      <c r="AU57" s="7">
        <f t="shared" si="61"/>
        <v>904</v>
      </c>
      <c r="AV57" s="7">
        <f t="shared" si="61"/>
        <v>472</v>
      </c>
      <c r="AW57" s="7">
        <f t="shared" si="61"/>
        <v>418</v>
      </c>
      <c r="AX57" s="7">
        <f t="shared" si="61"/>
        <v>1002</v>
      </c>
      <c r="AY57" s="7">
        <f t="shared" si="61"/>
        <v>1151</v>
      </c>
      <c r="AZ57" s="7">
        <f t="shared" si="61"/>
        <v>521</v>
      </c>
      <c r="BA57" s="7">
        <f t="shared" si="61"/>
        <v>0</v>
      </c>
      <c r="BB57" s="7">
        <f t="shared" si="61"/>
        <v>1507</v>
      </c>
      <c r="BC57" s="7">
        <f t="shared" si="61"/>
        <v>842</v>
      </c>
      <c r="BD57" s="7">
        <f t="shared" si="61"/>
        <v>754</v>
      </c>
      <c r="BE57" s="7">
        <f t="shared" si="61"/>
        <v>638</v>
      </c>
      <c r="BF57" s="7">
        <f t="shared" si="61"/>
        <v>2133</v>
      </c>
      <c r="BG57" s="7">
        <f t="shared" si="61"/>
        <v>782</v>
      </c>
      <c r="BH57" s="7">
        <f t="shared" si="61"/>
        <v>712</v>
      </c>
      <c r="BI57" s="7">
        <f t="shared" si="61"/>
        <v>2014</v>
      </c>
      <c r="BJ57" s="7">
        <f t="shared" si="61"/>
        <v>1385</v>
      </c>
      <c r="BK57" s="7">
        <f t="shared" si="61"/>
        <v>1946</v>
      </c>
      <c r="BL57" s="7">
        <f t="shared" si="61"/>
        <v>1088</v>
      </c>
    </row>
    <row r="58" ht="13.5" customHeight="1">
      <c r="A58" s="88">
        <v>44359.0</v>
      </c>
      <c r="B58" s="84" t="s">
        <v>71</v>
      </c>
      <c r="C58" s="38"/>
      <c r="D58" s="39" t="s">
        <v>39</v>
      </c>
      <c r="E58" s="40">
        <f t="shared" si="2"/>
        <v>1002</v>
      </c>
      <c r="F58" s="41">
        <v>1.0</v>
      </c>
      <c r="G58" s="41">
        <v>19.0</v>
      </c>
      <c r="H58" s="42">
        <f t="shared" si="3"/>
        <v>22</v>
      </c>
      <c r="I58" s="38"/>
      <c r="J58" s="43" t="s">
        <v>29</v>
      </c>
      <c r="K58" s="40">
        <f t="shared" si="4"/>
        <v>1208</v>
      </c>
      <c r="L58" s="44">
        <v>2.0</v>
      </c>
      <c r="M58" s="44">
        <v>24.0</v>
      </c>
      <c r="N58" s="42">
        <f t="shared" si="5"/>
        <v>30</v>
      </c>
      <c r="O58" s="38"/>
      <c r="P58" s="45" t="s">
        <v>72</v>
      </c>
      <c r="Q58" s="38"/>
      <c r="R58" s="45">
        <f>MIN(Rules!$E$2,(MAX(H58/N58,N58/H58)))</f>
        <v>1.363636364</v>
      </c>
      <c r="S58" s="45">
        <f>VLOOKUP(B58,Rules!A:B,2,FALSE)</f>
        <v>40</v>
      </c>
      <c r="T58" s="38"/>
      <c r="U58" s="46">
        <f>1/(10^(-(E58+(IF(P58="Y",Rules!$I$2,0))-K58)/Rules!$E$12)+1)</f>
        <v>0.435882579</v>
      </c>
      <c r="V58" s="47">
        <f t="shared" si="6"/>
        <v>-24</v>
      </c>
      <c r="W58" s="47">
        <f t="shared" si="7"/>
        <v>24</v>
      </c>
      <c r="X58" s="47"/>
      <c r="Y58" s="47"/>
      <c r="Z58" s="48"/>
      <c r="AA58" s="7">
        <f t="shared" ref="AA58:BL58" si="62">IF($D58=AA$1,$E58+$V58,(IF($J58=AA$1,$K58+$W58,AA57)))</f>
        <v>1603</v>
      </c>
      <c r="AB58" s="7">
        <f t="shared" si="62"/>
        <v>857</v>
      </c>
      <c r="AC58" s="7">
        <f t="shared" si="62"/>
        <v>1404</v>
      </c>
      <c r="AD58" s="7">
        <f t="shared" si="62"/>
        <v>111</v>
      </c>
      <c r="AE58" s="7">
        <f t="shared" si="62"/>
        <v>1985</v>
      </c>
      <c r="AF58" s="7">
        <f t="shared" si="62"/>
        <v>1939</v>
      </c>
      <c r="AG58" s="7">
        <f t="shared" si="62"/>
        <v>1008</v>
      </c>
      <c r="AH58" s="7">
        <f t="shared" si="62"/>
        <v>983</v>
      </c>
      <c r="AI58" s="7">
        <f t="shared" si="62"/>
        <v>1325</v>
      </c>
      <c r="AJ58" s="7">
        <f t="shared" si="62"/>
        <v>1730</v>
      </c>
      <c r="AK58" s="7">
        <f t="shared" si="62"/>
        <v>180</v>
      </c>
      <c r="AL58" s="7">
        <f t="shared" si="62"/>
        <v>717</v>
      </c>
      <c r="AM58" s="7">
        <f t="shared" si="62"/>
        <v>2156</v>
      </c>
      <c r="AN58" s="7">
        <f t="shared" si="62"/>
        <v>1475</v>
      </c>
      <c r="AO58" s="7">
        <f t="shared" si="62"/>
        <v>1232</v>
      </c>
      <c r="AP58" s="7">
        <f t="shared" si="62"/>
        <v>2046</v>
      </c>
      <c r="AQ58" s="7">
        <f t="shared" si="62"/>
        <v>424</v>
      </c>
      <c r="AR58" s="7">
        <f t="shared" si="62"/>
        <v>1533</v>
      </c>
      <c r="AS58" s="7">
        <f t="shared" si="62"/>
        <v>241</v>
      </c>
      <c r="AT58" s="7">
        <f t="shared" si="62"/>
        <v>2281</v>
      </c>
      <c r="AU58" s="7">
        <f t="shared" si="62"/>
        <v>904</v>
      </c>
      <c r="AV58" s="7">
        <f t="shared" si="62"/>
        <v>472</v>
      </c>
      <c r="AW58" s="7">
        <f t="shared" si="62"/>
        <v>418</v>
      </c>
      <c r="AX58" s="7">
        <f t="shared" si="62"/>
        <v>978</v>
      </c>
      <c r="AY58" s="7">
        <f t="shared" si="62"/>
        <v>1151</v>
      </c>
      <c r="AZ58" s="7">
        <f t="shared" si="62"/>
        <v>521</v>
      </c>
      <c r="BA58" s="7">
        <f t="shared" si="62"/>
        <v>0</v>
      </c>
      <c r="BB58" s="7">
        <f t="shared" si="62"/>
        <v>1507</v>
      </c>
      <c r="BC58" s="7">
        <f t="shared" si="62"/>
        <v>842</v>
      </c>
      <c r="BD58" s="7">
        <f t="shared" si="62"/>
        <v>754</v>
      </c>
      <c r="BE58" s="7">
        <f t="shared" si="62"/>
        <v>638</v>
      </c>
      <c r="BF58" s="7">
        <f t="shared" si="62"/>
        <v>2133</v>
      </c>
      <c r="BG58" s="7">
        <f t="shared" si="62"/>
        <v>782</v>
      </c>
      <c r="BH58" s="7">
        <f t="shared" si="62"/>
        <v>712</v>
      </c>
      <c r="BI58" s="7">
        <f t="shared" si="62"/>
        <v>2014</v>
      </c>
      <c r="BJ58" s="7">
        <f t="shared" si="62"/>
        <v>1385</v>
      </c>
      <c r="BK58" s="7">
        <f t="shared" si="62"/>
        <v>1946</v>
      </c>
      <c r="BL58" s="7">
        <f t="shared" si="62"/>
        <v>1088</v>
      </c>
    </row>
    <row r="59" ht="13.5" customHeight="1">
      <c r="A59" s="88">
        <v>44359.0</v>
      </c>
      <c r="B59" s="84" t="s">
        <v>71</v>
      </c>
      <c r="C59" s="38"/>
      <c r="D59" s="39" t="s">
        <v>50</v>
      </c>
      <c r="E59" s="40">
        <f t="shared" si="2"/>
        <v>472</v>
      </c>
      <c r="F59" s="41">
        <v>3.0</v>
      </c>
      <c r="G59" s="41">
        <v>13.0</v>
      </c>
      <c r="H59" s="42">
        <f t="shared" si="3"/>
        <v>22</v>
      </c>
      <c r="I59" s="38"/>
      <c r="J59" s="43" t="s">
        <v>51</v>
      </c>
      <c r="K59" s="40">
        <f t="shared" si="4"/>
        <v>521</v>
      </c>
      <c r="L59" s="44">
        <v>1.0</v>
      </c>
      <c r="M59" s="44">
        <v>20.0</v>
      </c>
      <c r="N59" s="42">
        <f t="shared" si="5"/>
        <v>23</v>
      </c>
      <c r="O59" s="38"/>
      <c r="P59" s="45" t="s">
        <v>72</v>
      </c>
      <c r="Q59" s="38"/>
      <c r="R59" s="45">
        <f>MIN(Rules!$E$2,(MAX(H59/N59,N59/H59)))</f>
        <v>1.045454545</v>
      </c>
      <c r="S59" s="45">
        <f>VLOOKUP(B59,Rules!A:B,2,FALSE)</f>
        <v>40</v>
      </c>
      <c r="T59" s="38"/>
      <c r="U59" s="46">
        <f>1/(10^(-(E59+(IF(P59="Y",Rules!$I$2,0))-K59)/Rules!$E$12)+1)</f>
        <v>0.614228596</v>
      </c>
      <c r="V59" s="47">
        <f t="shared" si="6"/>
        <v>-26</v>
      </c>
      <c r="W59" s="47">
        <f t="shared" si="7"/>
        <v>26</v>
      </c>
      <c r="X59" s="47"/>
      <c r="Y59" s="47"/>
      <c r="Z59" s="48"/>
      <c r="AA59" s="7">
        <f t="shared" ref="AA59:BL59" si="63">IF($D59=AA$1,$E59+$V59,(IF($J59=AA$1,$K59+$W59,AA58)))</f>
        <v>1603</v>
      </c>
      <c r="AB59" s="7">
        <f t="shared" si="63"/>
        <v>857</v>
      </c>
      <c r="AC59" s="7">
        <f t="shared" si="63"/>
        <v>1404</v>
      </c>
      <c r="AD59" s="7">
        <f t="shared" si="63"/>
        <v>111</v>
      </c>
      <c r="AE59" s="7">
        <f t="shared" si="63"/>
        <v>1985</v>
      </c>
      <c r="AF59" s="7">
        <f t="shared" si="63"/>
        <v>1939</v>
      </c>
      <c r="AG59" s="7">
        <f t="shared" si="63"/>
        <v>1008</v>
      </c>
      <c r="AH59" s="7">
        <f t="shared" si="63"/>
        <v>983</v>
      </c>
      <c r="AI59" s="7">
        <f t="shared" si="63"/>
        <v>1325</v>
      </c>
      <c r="AJ59" s="7">
        <f t="shared" si="63"/>
        <v>1730</v>
      </c>
      <c r="AK59" s="7">
        <f t="shared" si="63"/>
        <v>180</v>
      </c>
      <c r="AL59" s="7">
        <f t="shared" si="63"/>
        <v>717</v>
      </c>
      <c r="AM59" s="7">
        <f t="shared" si="63"/>
        <v>2156</v>
      </c>
      <c r="AN59" s="7">
        <f t="shared" si="63"/>
        <v>1475</v>
      </c>
      <c r="AO59" s="7">
        <f t="shared" si="63"/>
        <v>1232</v>
      </c>
      <c r="AP59" s="7">
        <f t="shared" si="63"/>
        <v>2046</v>
      </c>
      <c r="AQ59" s="7">
        <f t="shared" si="63"/>
        <v>424</v>
      </c>
      <c r="AR59" s="7">
        <f t="shared" si="63"/>
        <v>1533</v>
      </c>
      <c r="AS59" s="7">
        <f t="shared" si="63"/>
        <v>241</v>
      </c>
      <c r="AT59" s="7">
        <f t="shared" si="63"/>
        <v>2281</v>
      </c>
      <c r="AU59" s="7">
        <f t="shared" si="63"/>
        <v>904</v>
      </c>
      <c r="AV59" s="7">
        <f t="shared" si="63"/>
        <v>446</v>
      </c>
      <c r="AW59" s="7">
        <f t="shared" si="63"/>
        <v>418</v>
      </c>
      <c r="AX59" s="7">
        <f t="shared" si="63"/>
        <v>978</v>
      </c>
      <c r="AY59" s="7">
        <f t="shared" si="63"/>
        <v>1151</v>
      </c>
      <c r="AZ59" s="7">
        <f t="shared" si="63"/>
        <v>547</v>
      </c>
      <c r="BA59" s="7">
        <f t="shared" si="63"/>
        <v>0</v>
      </c>
      <c r="BB59" s="7">
        <f t="shared" si="63"/>
        <v>1507</v>
      </c>
      <c r="BC59" s="7">
        <f t="shared" si="63"/>
        <v>842</v>
      </c>
      <c r="BD59" s="7">
        <f t="shared" si="63"/>
        <v>754</v>
      </c>
      <c r="BE59" s="7">
        <f t="shared" si="63"/>
        <v>638</v>
      </c>
      <c r="BF59" s="7">
        <f t="shared" si="63"/>
        <v>2133</v>
      </c>
      <c r="BG59" s="7">
        <f t="shared" si="63"/>
        <v>782</v>
      </c>
      <c r="BH59" s="7">
        <f t="shared" si="63"/>
        <v>712</v>
      </c>
      <c r="BI59" s="7">
        <f t="shared" si="63"/>
        <v>2014</v>
      </c>
      <c r="BJ59" s="7">
        <f t="shared" si="63"/>
        <v>1385</v>
      </c>
      <c r="BK59" s="7">
        <f t="shared" si="63"/>
        <v>1946</v>
      </c>
      <c r="BL59" s="7">
        <f t="shared" si="63"/>
        <v>1088</v>
      </c>
    </row>
    <row r="60" ht="13.5" customHeight="1">
      <c r="A60" s="88">
        <v>44359.0</v>
      </c>
      <c r="B60" s="84" t="s">
        <v>71</v>
      </c>
      <c r="C60" s="38"/>
      <c r="D60" s="39" t="s">
        <v>42</v>
      </c>
      <c r="E60" s="40">
        <f t="shared" si="2"/>
        <v>782</v>
      </c>
      <c r="F60" s="41">
        <v>0.0</v>
      </c>
      <c r="G60" s="41">
        <v>13.0</v>
      </c>
      <c r="H60" s="42">
        <f t="shared" si="3"/>
        <v>13</v>
      </c>
      <c r="I60" s="38"/>
      <c r="J60" s="43" t="s">
        <v>44</v>
      </c>
      <c r="K60" s="40">
        <f t="shared" si="4"/>
        <v>754</v>
      </c>
      <c r="L60" s="44">
        <v>1.0</v>
      </c>
      <c r="M60" s="44">
        <v>18.0</v>
      </c>
      <c r="N60" s="42">
        <f t="shared" si="5"/>
        <v>21</v>
      </c>
      <c r="O60" s="38"/>
      <c r="P60" s="45" t="s">
        <v>72</v>
      </c>
      <c r="Q60" s="38"/>
      <c r="R60" s="45">
        <f>MIN(Rules!$E$2,(MAX(H60/N60,N60/H60)))</f>
        <v>1.615384615</v>
      </c>
      <c r="S60" s="45">
        <f>VLOOKUP(B60,Rules!A:B,2,FALSE)</f>
        <v>40</v>
      </c>
      <c r="T60" s="38"/>
      <c r="U60" s="46">
        <f>1/(10^(-(E60+(IF(P60="Y",Rules!$I$2,0))-K60)/Rules!$E$12)+1)</f>
        <v>0.6941769629</v>
      </c>
      <c r="V60" s="47">
        <f t="shared" si="6"/>
        <v>-45</v>
      </c>
      <c r="W60" s="47">
        <f t="shared" si="7"/>
        <v>45</v>
      </c>
      <c r="X60" s="47"/>
      <c r="Y60" s="47"/>
      <c r="Z60" s="48"/>
      <c r="AA60" s="7">
        <f t="shared" ref="AA60:BL60" si="64">IF($D60=AA$1,$E60+$V60,(IF($J60=AA$1,$K60+$W60,AA59)))</f>
        <v>1603</v>
      </c>
      <c r="AB60" s="7">
        <f t="shared" si="64"/>
        <v>857</v>
      </c>
      <c r="AC60" s="7">
        <f t="shared" si="64"/>
        <v>1404</v>
      </c>
      <c r="AD60" s="7">
        <f t="shared" si="64"/>
        <v>111</v>
      </c>
      <c r="AE60" s="7">
        <f t="shared" si="64"/>
        <v>1985</v>
      </c>
      <c r="AF60" s="7">
        <f t="shared" si="64"/>
        <v>1939</v>
      </c>
      <c r="AG60" s="7">
        <f t="shared" si="64"/>
        <v>1008</v>
      </c>
      <c r="AH60" s="7">
        <f t="shared" si="64"/>
        <v>983</v>
      </c>
      <c r="AI60" s="7">
        <f t="shared" si="64"/>
        <v>1325</v>
      </c>
      <c r="AJ60" s="7">
        <f t="shared" si="64"/>
        <v>1730</v>
      </c>
      <c r="AK60" s="7">
        <f t="shared" si="64"/>
        <v>180</v>
      </c>
      <c r="AL60" s="7">
        <f t="shared" si="64"/>
        <v>717</v>
      </c>
      <c r="AM60" s="7">
        <f t="shared" si="64"/>
        <v>2156</v>
      </c>
      <c r="AN60" s="7">
        <f t="shared" si="64"/>
        <v>1475</v>
      </c>
      <c r="AO60" s="7">
        <f t="shared" si="64"/>
        <v>1232</v>
      </c>
      <c r="AP60" s="7">
        <f t="shared" si="64"/>
        <v>2046</v>
      </c>
      <c r="AQ60" s="7">
        <f t="shared" si="64"/>
        <v>424</v>
      </c>
      <c r="AR60" s="7">
        <f t="shared" si="64"/>
        <v>1533</v>
      </c>
      <c r="AS60" s="7">
        <f t="shared" si="64"/>
        <v>241</v>
      </c>
      <c r="AT60" s="7">
        <f t="shared" si="64"/>
        <v>2281</v>
      </c>
      <c r="AU60" s="7">
        <f t="shared" si="64"/>
        <v>904</v>
      </c>
      <c r="AV60" s="7">
        <f t="shared" si="64"/>
        <v>446</v>
      </c>
      <c r="AW60" s="7">
        <f t="shared" si="64"/>
        <v>418</v>
      </c>
      <c r="AX60" s="7">
        <f t="shared" si="64"/>
        <v>978</v>
      </c>
      <c r="AY60" s="7">
        <f t="shared" si="64"/>
        <v>1151</v>
      </c>
      <c r="AZ60" s="7">
        <f t="shared" si="64"/>
        <v>547</v>
      </c>
      <c r="BA60" s="7">
        <f t="shared" si="64"/>
        <v>0</v>
      </c>
      <c r="BB60" s="7">
        <f t="shared" si="64"/>
        <v>1507</v>
      </c>
      <c r="BC60" s="7">
        <f t="shared" si="64"/>
        <v>842</v>
      </c>
      <c r="BD60" s="7">
        <f t="shared" si="64"/>
        <v>799</v>
      </c>
      <c r="BE60" s="7">
        <f t="shared" si="64"/>
        <v>638</v>
      </c>
      <c r="BF60" s="7">
        <f t="shared" si="64"/>
        <v>2133</v>
      </c>
      <c r="BG60" s="7">
        <f t="shared" si="64"/>
        <v>737</v>
      </c>
      <c r="BH60" s="7">
        <f t="shared" si="64"/>
        <v>712</v>
      </c>
      <c r="BI60" s="7">
        <f t="shared" si="64"/>
        <v>2014</v>
      </c>
      <c r="BJ60" s="7">
        <f t="shared" si="64"/>
        <v>1385</v>
      </c>
      <c r="BK60" s="7">
        <f t="shared" si="64"/>
        <v>1946</v>
      </c>
      <c r="BL60" s="7">
        <f t="shared" si="64"/>
        <v>1088</v>
      </c>
    </row>
    <row r="61" ht="13.5" customHeight="1">
      <c r="A61" s="88">
        <v>44360.0</v>
      </c>
      <c r="B61" s="84" t="s">
        <v>71</v>
      </c>
      <c r="C61" s="38"/>
      <c r="D61" s="39" t="s">
        <v>32</v>
      </c>
      <c r="E61" s="40">
        <f t="shared" si="2"/>
        <v>1385</v>
      </c>
      <c r="F61" s="41">
        <v>0.0</v>
      </c>
      <c r="G61" s="41">
        <v>18.0</v>
      </c>
      <c r="H61" s="42">
        <f t="shared" si="3"/>
        <v>18</v>
      </c>
      <c r="I61" s="38"/>
      <c r="J61" s="43" t="s">
        <v>20</v>
      </c>
      <c r="K61" s="40">
        <f t="shared" si="4"/>
        <v>2281</v>
      </c>
      <c r="L61" s="44">
        <v>3.0</v>
      </c>
      <c r="M61" s="44">
        <v>26.0</v>
      </c>
      <c r="N61" s="42">
        <f t="shared" si="5"/>
        <v>35</v>
      </c>
      <c r="O61" s="38"/>
      <c r="P61" s="45" t="s">
        <v>72</v>
      </c>
      <c r="Q61" s="38"/>
      <c r="R61" s="45">
        <f>MIN(Rules!$E$2,(MAX(H61/N61,N61/H61)))</f>
        <v>1.944444444</v>
      </c>
      <c r="S61" s="45">
        <f>VLOOKUP(B61,Rules!A:B,2,FALSE)</f>
        <v>40</v>
      </c>
      <c r="T61" s="38"/>
      <c r="U61" s="46">
        <f>1/(10^(-(E61+(IF(P61="Y",Rules!$I$2,0))-K61)/Rules!$E$12)+1)</f>
        <v>0.03120553613</v>
      </c>
      <c r="V61" s="47">
        <f t="shared" si="6"/>
        <v>-2</v>
      </c>
      <c r="W61" s="47">
        <f t="shared" si="7"/>
        <v>2</v>
      </c>
      <c r="X61" s="47"/>
      <c r="Y61" s="47"/>
      <c r="Z61" s="48"/>
      <c r="AA61" s="7">
        <f t="shared" ref="AA61:BL61" si="65">IF($D61=AA$1,$E61+$V61,(IF($J61=AA$1,$K61+$W61,AA60)))</f>
        <v>1603</v>
      </c>
      <c r="AB61" s="7">
        <f t="shared" si="65"/>
        <v>857</v>
      </c>
      <c r="AC61" s="7">
        <f t="shared" si="65"/>
        <v>1404</v>
      </c>
      <c r="AD61" s="7">
        <f t="shared" si="65"/>
        <v>111</v>
      </c>
      <c r="AE61" s="7">
        <f t="shared" si="65"/>
        <v>1985</v>
      </c>
      <c r="AF61" s="7">
        <f t="shared" si="65"/>
        <v>1939</v>
      </c>
      <c r="AG61" s="7">
        <f t="shared" si="65"/>
        <v>1008</v>
      </c>
      <c r="AH61" s="7">
        <f t="shared" si="65"/>
        <v>983</v>
      </c>
      <c r="AI61" s="7">
        <f t="shared" si="65"/>
        <v>1325</v>
      </c>
      <c r="AJ61" s="7">
        <f t="shared" si="65"/>
        <v>1730</v>
      </c>
      <c r="AK61" s="7">
        <f t="shared" si="65"/>
        <v>180</v>
      </c>
      <c r="AL61" s="7">
        <f t="shared" si="65"/>
        <v>717</v>
      </c>
      <c r="AM61" s="7">
        <f t="shared" si="65"/>
        <v>2156</v>
      </c>
      <c r="AN61" s="7">
        <f t="shared" si="65"/>
        <v>1475</v>
      </c>
      <c r="AO61" s="7">
        <f t="shared" si="65"/>
        <v>1232</v>
      </c>
      <c r="AP61" s="7">
        <f t="shared" si="65"/>
        <v>2046</v>
      </c>
      <c r="AQ61" s="7">
        <f t="shared" si="65"/>
        <v>424</v>
      </c>
      <c r="AR61" s="7">
        <f t="shared" si="65"/>
        <v>1533</v>
      </c>
      <c r="AS61" s="7">
        <f t="shared" si="65"/>
        <v>241</v>
      </c>
      <c r="AT61" s="7">
        <f t="shared" si="65"/>
        <v>2283</v>
      </c>
      <c r="AU61" s="7">
        <f t="shared" si="65"/>
        <v>904</v>
      </c>
      <c r="AV61" s="7">
        <f t="shared" si="65"/>
        <v>446</v>
      </c>
      <c r="AW61" s="7">
        <f t="shared" si="65"/>
        <v>418</v>
      </c>
      <c r="AX61" s="7">
        <f t="shared" si="65"/>
        <v>978</v>
      </c>
      <c r="AY61" s="7">
        <f t="shared" si="65"/>
        <v>1151</v>
      </c>
      <c r="AZ61" s="7">
        <f t="shared" si="65"/>
        <v>547</v>
      </c>
      <c r="BA61" s="7">
        <f t="shared" si="65"/>
        <v>0</v>
      </c>
      <c r="BB61" s="7">
        <f t="shared" si="65"/>
        <v>1507</v>
      </c>
      <c r="BC61" s="7">
        <f t="shared" si="65"/>
        <v>842</v>
      </c>
      <c r="BD61" s="7">
        <f t="shared" si="65"/>
        <v>799</v>
      </c>
      <c r="BE61" s="7">
        <f t="shared" si="65"/>
        <v>638</v>
      </c>
      <c r="BF61" s="7">
        <f t="shared" si="65"/>
        <v>2133</v>
      </c>
      <c r="BG61" s="7">
        <f t="shared" si="65"/>
        <v>737</v>
      </c>
      <c r="BH61" s="7">
        <f t="shared" si="65"/>
        <v>712</v>
      </c>
      <c r="BI61" s="7">
        <f t="shared" si="65"/>
        <v>2014</v>
      </c>
      <c r="BJ61" s="7">
        <f t="shared" si="65"/>
        <v>1383</v>
      </c>
      <c r="BK61" s="7">
        <f t="shared" si="65"/>
        <v>1946</v>
      </c>
      <c r="BL61" s="7">
        <f t="shared" si="65"/>
        <v>1088</v>
      </c>
    </row>
    <row r="62" ht="13.5" customHeight="1">
      <c r="A62" s="88">
        <v>44360.0</v>
      </c>
      <c r="B62" s="84" t="s">
        <v>71</v>
      </c>
      <c r="C62" s="38"/>
      <c r="D62" s="39" t="s">
        <v>19</v>
      </c>
      <c r="E62" s="40">
        <f t="shared" si="2"/>
        <v>1939</v>
      </c>
      <c r="F62" s="41">
        <v>2.0</v>
      </c>
      <c r="G62" s="41">
        <v>23.0</v>
      </c>
      <c r="H62" s="42">
        <f t="shared" si="3"/>
        <v>29</v>
      </c>
      <c r="I62" s="38"/>
      <c r="J62" s="43" t="s">
        <v>23</v>
      </c>
      <c r="K62" s="40">
        <f t="shared" si="4"/>
        <v>2156</v>
      </c>
      <c r="L62" s="44">
        <v>3.0</v>
      </c>
      <c r="M62" s="44">
        <v>25.0</v>
      </c>
      <c r="N62" s="42">
        <f t="shared" si="5"/>
        <v>34</v>
      </c>
      <c r="O62" s="38"/>
      <c r="P62" s="45" t="s">
        <v>72</v>
      </c>
      <c r="Q62" s="38"/>
      <c r="R62" s="45">
        <f>MIN(Rules!$E$2,(MAX(H62/N62,N62/H62)))</f>
        <v>1.172413793</v>
      </c>
      <c r="S62" s="45">
        <f>VLOOKUP(B62,Rules!A:B,2,FALSE)</f>
        <v>40</v>
      </c>
      <c r="T62" s="38"/>
      <c r="U62" s="46">
        <f>1/(10^(-(E62+(IF(P62="Y",Rules!$I$2,0))-K62)/Rules!$E$12)+1)</f>
        <v>0.4234695851</v>
      </c>
      <c r="V62" s="47">
        <f t="shared" si="6"/>
        <v>-20</v>
      </c>
      <c r="W62" s="47">
        <f t="shared" si="7"/>
        <v>20</v>
      </c>
      <c r="X62" s="47"/>
      <c r="Y62" s="47"/>
      <c r="Z62" s="48"/>
      <c r="AA62" s="7">
        <f t="shared" ref="AA62:BL62" si="66">IF($D62=AA$1,$E62+$V62,(IF($J62=AA$1,$K62+$W62,AA61)))</f>
        <v>1603</v>
      </c>
      <c r="AB62" s="7">
        <f t="shared" si="66"/>
        <v>857</v>
      </c>
      <c r="AC62" s="7">
        <f t="shared" si="66"/>
        <v>1404</v>
      </c>
      <c r="AD62" s="7">
        <f t="shared" si="66"/>
        <v>111</v>
      </c>
      <c r="AE62" s="7">
        <f t="shared" si="66"/>
        <v>1985</v>
      </c>
      <c r="AF62" s="7">
        <f t="shared" si="66"/>
        <v>1919</v>
      </c>
      <c r="AG62" s="7">
        <f t="shared" si="66"/>
        <v>1008</v>
      </c>
      <c r="AH62" s="7">
        <f t="shared" si="66"/>
        <v>983</v>
      </c>
      <c r="AI62" s="7">
        <f t="shared" si="66"/>
        <v>1325</v>
      </c>
      <c r="AJ62" s="7">
        <f t="shared" si="66"/>
        <v>1730</v>
      </c>
      <c r="AK62" s="7">
        <f t="shared" si="66"/>
        <v>180</v>
      </c>
      <c r="AL62" s="7">
        <f t="shared" si="66"/>
        <v>717</v>
      </c>
      <c r="AM62" s="7">
        <f t="shared" si="66"/>
        <v>2176</v>
      </c>
      <c r="AN62" s="7">
        <f t="shared" si="66"/>
        <v>1475</v>
      </c>
      <c r="AO62" s="7">
        <f t="shared" si="66"/>
        <v>1232</v>
      </c>
      <c r="AP62" s="7">
        <f t="shared" si="66"/>
        <v>2046</v>
      </c>
      <c r="AQ62" s="7">
        <f t="shared" si="66"/>
        <v>424</v>
      </c>
      <c r="AR62" s="7">
        <f t="shared" si="66"/>
        <v>1533</v>
      </c>
      <c r="AS62" s="7">
        <f t="shared" si="66"/>
        <v>241</v>
      </c>
      <c r="AT62" s="7">
        <f t="shared" si="66"/>
        <v>2283</v>
      </c>
      <c r="AU62" s="7">
        <f t="shared" si="66"/>
        <v>904</v>
      </c>
      <c r="AV62" s="7">
        <f t="shared" si="66"/>
        <v>446</v>
      </c>
      <c r="AW62" s="7">
        <f t="shared" si="66"/>
        <v>418</v>
      </c>
      <c r="AX62" s="7">
        <f t="shared" si="66"/>
        <v>978</v>
      </c>
      <c r="AY62" s="7">
        <f t="shared" si="66"/>
        <v>1151</v>
      </c>
      <c r="AZ62" s="7">
        <f t="shared" si="66"/>
        <v>547</v>
      </c>
      <c r="BA62" s="7">
        <f t="shared" si="66"/>
        <v>0</v>
      </c>
      <c r="BB62" s="7">
        <f t="shared" si="66"/>
        <v>1507</v>
      </c>
      <c r="BC62" s="7">
        <f t="shared" si="66"/>
        <v>842</v>
      </c>
      <c r="BD62" s="7">
        <f t="shared" si="66"/>
        <v>799</v>
      </c>
      <c r="BE62" s="7">
        <f t="shared" si="66"/>
        <v>638</v>
      </c>
      <c r="BF62" s="7">
        <f t="shared" si="66"/>
        <v>2133</v>
      </c>
      <c r="BG62" s="7">
        <f t="shared" si="66"/>
        <v>737</v>
      </c>
      <c r="BH62" s="7">
        <f t="shared" si="66"/>
        <v>712</v>
      </c>
      <c r="BI62" s="7">
        <f t="shared" si="66"/>
        <v>2014</v>
      </c>
      <c r="BJ62" s="7">
        <f t="shared" si="66"/>
        <v>1383</v>
      </c>
      <c r="BK62" s="7">
        <f t="shared" si="66"/>
        <v>1946</v>
      </c>
      <c r="BL62" s="7">
        <f t="shared" si="66"/>
        <v>1088</v>
      </c>
    </row>
    <row r="63" ht="13.5" customHeight="1">
      <c r="A63" s="88">
        <v>44360.0</v>
      </c>
      <c r="B63" s="84" t="s">
        <v>71</v>
      </c>
      <c r="C63" s="38"/>
      <c r="D63" s="39" t="s">
        <v>25</v>
      </c>
      <c r="E63" s="40">
        <f t="shared" si="2"/>
        <v>2014</v>
      </c>
      <c r="F63" s="41">
        <v>2.0</v>
      </c>
      <c r="G63" s="41">
        <v>29.0</v>
      </c>
      <c r="H63" s="42">
        <f t="shared" si="3"/>
        <v>35</v>
      </c>
      <c r="I63" s="38"/>
      <c r="J63" s="43" t="s">
        <v>18</v>
      </c>
      <c r="K63" s="40">
        <f t="shared" si="4"/>
        <v>2133</v>
      </c>
      <c r="L63" s="44">
        <v>3.0</v>
      </c>
      <c r="M63" s="44">
        <v>21.0</v>
      </c>
      <c r="N63" s="42">
        <f t="shared" si="5"/>
        <v>30</v>
      </c>
      <c r="O63" s="38"/>
      <c r="P63" s="45" t="s">
        <v>72</v>
      </c>
      <c r="Q63" s="38"/>
      <c r="R63" s="45">
        <f>MIN(Rules!$E$2,(MAX(H63/N63,N63/H63)))</f>
        <v>1.166666667</v>
      </c>
      <c r="S63" s="45">
        <f>VLOOKUP(B63,Rules!A:B,2,FALSE)</f>
        <v>40</v>
      </c>
      <c r="T63" s="38"/>
      <c r="U63" s="46">
        <f>1/(10^(-(E63+(IF(P63="Y",Rules!$I$2,0))-K63)/Rules!$E$12)+1)</f>
        <v>0.5356295771</v>
      </c>
      <c r="V63" s="47">
        <f t="shared" si="6"/>
        <v>22</v>
      </c>
      <c r="W63" s="47">
        <f t="shared" si="7"/>
        <v>-22</v>
      </c>
      <c r="X63" s="47"/>
      <c r="Y63" s="47"/>
      <c r="Z63" s="48"/>
      <c r="AA63" s="7">
        <f t="shared" ref="AA63:BL63" si="67">IF($D63=AA$1,$E63+$V63,(IF($J63=AA$1,$K63+$W63,AA62)))</f>
        <v>1603</v>
      </c>
      <c r="AB63" s="7">
        <f t="shared" si="67"/>
        <v>857</v>
      </c>
      <c r="AC63" s="7">
        <f t="shared" si="67"/>
        <v>1404</v>
      </c>
      <c r="AD63" s="7">
        <f t="shared" si="67"/>
        <v>111</v>
      </c>
      <c r="AE63" s="7">
        <f t="shared" si="67"/>
        <v>1985</v>
      </c>
      <c r="AF63" s="7">
        <f t="shared" si="67"/>
        <v>1919</v>
      </c>
      <c r="AG63" s="7">
        <f t="shared" si="67"/>
        <v>1008</v>
      </c>
      <c r="AH63" s="7">
        <f t="shared" si="67"/>
        <v>983</v>
      </c>
      <c r="AI63" s="7">
        <f t="shared" si="67"/>
        <v>1325</v>
      </c>
      <c r="AJ63" s="7">
        <f t="shared" si="67"/>
        <v>1730</v>
      </c>
      <c r="AK63" s="7">
        <f t="shared" si="67"/>
        <v>180</v>
      </c>
      <c r="AL63" s="7">
        <f t="shared" si="67"/>
        <v>717</v>
      </c>
      <c r="AM63" s="7">
        <f t="shared" si="67"/>
        <v>2176</v>
      </c>
      <c r="AN63" s="7">
        <f t="shared" si="67"/>
        <v>1475</v>
      </c>
      <c r="AO63" s="7">
        <f t="shared" si="67"/>
        <v>1232</v>
      </c>
      <c r="AP63" s="7">
        <f t="shared" si="67"/>
        <v>2046</v>
      </c>
      <c r="AQ63" s="7">
        <f t="shared" si="67"/>
        <v>424</v>
      </c>
      <c r="AR63" s="7">
        <f t="shared" si="67"/>
        <v>1533</v>
      </c>
      <c r="AS63" s="7">
        <f t="shared" si="67"/>
        <v>241</v>
      </c>
      <c r="AT63" s="7">
        <f t="shared" si="67"/>
        <v>2283</v>
      </c>
      <c r="AU63" s="7">
        <f t="shared" si="67"/>
        <v>904</v>
      </c>
      <c r="AV63" s="7">
        <f t="shared" si="67"/>
        <v>446</v>
      </c>
      <c r="AW63" s="7">
        <f t="shared" si="67"/>
        <v>418</v>
      </c>
      <c r="AX63" s="7">
        <f t="shared" si="67"/>
        <v>978</v>
      </c>
      <c r="AY63" s="7">
        <f t="shared" si="67"/>
        <v>1151</v>
      </c>
      <c r="AZ63" s="7">
        <f t="shared" si="67"/>
        <v>547</v>
      </c>
      <c r="BA63" s="7">
        <f t="shared" si="67"/>
        <v>0</v>
      </c>
      <c r="BB63" s="7">
        <f t="shared" si="67"/>
        <v>1507</v>
      </c>
      <c r="BC63" s="7">
        <f t="shared" si="67"/>
        <v>842</v>
      </c>
      <c r="BD63" s="7">
        <f t="shared" si="67"/>
        <v>799</v>
      </c>
      <c r="BE63" s="7">
        <f t="shared" si="67"/>
        <v>638</v>
      </c>
      <c r="BF63" s="7">
        <f t="shared" si="67"/>
        <v>2111</v>
      </c>
      <c r="BG63" s="7">
        <f t="shared" si="67"/>
        <v>737</v>
      </c>
      <c r="BH63" s="7">
        <f t="shared" si="67"/>
        <v>712</v>
      </c>
      <c r="BI63" s="7">
        <f t="shared" si="67"/>
        <v>2036</v>
      </c>
      <c r="BJ63" s="7">
        <f t="shared" si="67"/>
        <v>1383</v>
      </c>
      <c r="BK63" s="7">
        <f t="shared" si="67"/>
        <v>1946</v>
      </c>
      <c r="BL63" s="7">
        <f t="shared" si="67"/>
        <v>1088</v>
      </c>
    </row>
    <row r="64" ht="13.5" customHeight="1">
      <c r="A64" s="88">
        <v>44360.0</v>
      </c>
      <c r="B64" s="84" t="s">
        <v>71</v>
      </c>
      <c r="C64" s="38"/>
      <c r="D64" s="39" t="s">
        <v>33</v>
      </c>
      <c r="E64" s="40">
        <f t="shared" si="2"/>
        <v>1325</v>
      </c>
      <c r="F64" s="41">
        <v>4.0</v>
      </c>
      <c r="G64" s="41">
        <v>23.0</v>
      </c>
      <c r="H64" s="42">
        <f t="shared" si="3"/>
        <v>35</v>
      </c>
      <c r="I64" s="38"/>
      <c r="J64" s="43" t="s">
        <v>38</v>
      </c>
      <c r="K64" s="40">
        <f t="shared" si="4"/>
        <v>1151</v>
      </c>
      <c r="L64" s="44">
        <v>0.0</v>
      </c>
      <c r="M64" s="44">
        <v>14.0</v>
      </c>
      <c r="N64" s="42">
        <f t="shared" si="5"/>
        <v>14</v>
      </c>
      <c r="O64" s="38"/>
      <c r="P64" s="45" t="s">
        <v>72</v>
      </c>
      <c r="Q64" s="38"/>
      <c r="R64" s="45">
        <f>MIN(Rules!$E$2,(MAX(H64/N64,N64/H64)))</f>
        <v>2</v>
      </c>
      <c r="S64" s="45">
        <f>VLOOKUP(B64,Rules!A:B,2,FALSE)</f>
        <v>40</v>
      </c>
      <c r="T64" s="38"/>
      <c r="U64" s="46">
        <f>1/(10^(-(E64+(IF(P64="Y",Rules!$I$2,0))-K64)/Rules!$E$12)+1)</f>
        <v>0.8163895355</v>
      </c>
      <c r="V64" s="47">
        <f t="shared" si="6"/>
        <v>15</v>
      </c>
      <c r="W64" s="47">
        <f t="shared" si="7"/>
        <v>-15</v>
      </c>
      <c r="X64" s="47"/>
      <c r="Y64" s="47"/>
      <c r="Z64" s="48"/>
      <c r="AA64" s="7">
        <f t="shared" ref="AA64:BL64" si="68">IF($D64=AA$1,$E64+$V64,(IF($J64=AA$1,$K64+$W64,AA63)))</f>
        <v>1603</v>
      </c>
      <c r="AB64" s="7">
        <f t="shared" si="68"/>
        <v>857</v>
      </c>
      <c r="AC64" s="7">
        <f t="shared" si="68"/>
        <v>1404</v>
      </c>
      <c r="AD64" s="7">
        <f t="shared" si="68"/>
        <v>111</v>
      </c>
      <c r="AE64" s="7">
        <f t="shared" si="68"/>
        <v>1985</v>
      </c>
      <c r="AF64" s="7">
        <f t="shared" si="68"/>
        <v>1919</v>
      </c>
      <c r="AG64" s="7">
        <f t="shared" si="68"/>
        <v>1008</v>
      </c>
      <c r="AH64" s="7">
        <f t="shared" si="68"/>
        <v>983</v>
      </c>
      <c r="AI64" s="7">
        <f t="shared" si="68"/>
        <v>1340</v>
      </c>
      <c r="AJ64" s="7">
        <f t="shared" si="68"/>
        <v>1730</v>
      </c>
      <c r="AK64" s="7">
        <f t="shared" si="68"/>
        <v>180</v>
      </c>
      <c r="AL64" s="7">
        <f t="shared" si="68"/>
        <v>717</v>
      </c>
      <c r="AM64" s="7">
        <f t="shared" si="68"/>
        <v>2176</v>
      </c>
      <c r="AN64" s="7">
        <f t="shared" si="68"/>
        <v>1475</v>
      </c>
      <c r="AO64" s="7">
        <f t="shared" si="68"/>
        <v>1232</v>
      </c>
      <c r="AP64" s="7">
        <f t="shared" si="68"/>
        <v>2046</v>
      </c>
      <c r="AQ64" s="7">
        <f t="shared" si="68"/>
        <v>424</v>
      </c>
      <c r="AR64" s="7">
        <f t="shared" si="68"/>
        <v>1533</v>
      </c>
      <c r="AS64" s="7">
        <f t="shared" si="68"/>
        <v>241</v>
      </c>
      <c r="AT64" s="7">
        <f t="shared" si="68"/>
        <v>2283</v>
      </c>
      <c r="AU64" s="7">
        <f t="shared" si="68"/>
        <v>904</v>
      </c>
      <c r="AV64" s="7">
        <f t="shared" si="68"/>
        <v>446</v>
      </c>
      <c r="AW64" s="7">
        <f t="shared" si="68"/>
        <v>418</v>
      </c>
      <c r="AX64" s="7">
        <f t="shared" si="68"/>
        <v>978</v>
      </c>
      <c r="AY64" s="7">
        <f t="shared" si="68"/>
        <v>1136</v>
      </c>
      <c r="AZ64" s="7">
        <f t="shared" si="68"/>
        <v>547</v>
      </c>
      <c r="BA64" s="7">
        <f t="shared" si="68"/>
        <v>0</v>
      </c>
      <c r="BB64" s="7">
        <f t="shared" si="68"/>
        <v>1507</v>
      </c>
      <c r="BC64" s="7">
        <f t="shared" si="68"/>
        <v>842</v>
      </c>
      <c r="BD64" s="7">
        <f t="shared" si="68"/>
        <v>799</v>
      </c>
      <c r="BE64" s="7">
        <f t="shared" si="68"/>
        <v>638</v>
      </c>
      <c r="BF64" s="7">
        <f t="shared" si="68"/>
        <v>2111</v>
      </c>
      <c r="BG64" s="7">
        <f t="shared" si="68"/>
        <v>737</v>
      </c>
      <c r="BH64" s="7">
        <f t="shared" si="68"/>
        <v>712</v>
      </c>
      <c r="BI64" s="7">
        <f t="shared" si="68"/>
        <v>2036</v>
      </c>
      <c r="BJ64" s="7">
        <f t="shared" si="68"/>
        <v>1383</v>
      </c>
      <c r="BK64" s="7">
        <f t="shared" si="68"/>
        <v>1946</v>
      </c>
      <c r="BL64" s="7">
        <f t="shared" si="68"/>
        <v>1088</v>
      </c>
    </row>
    <row r="65" ht="13.5" customHeight="1">
      <c r="A65" s="88">
        <v>44360.0</v>
      </c>
      <c r="B65" s="84" t="s">
        <v>71</v>
      </c>
      <c r="C65" s="38"/>
      <c r="D65" s="39" t="s">
        <v>28</v>
      </c>
      <c r="E65" s="40">
        <f t="shared" si="2"/>
        <v>1404</v>
      </c>
      <c r="F65" s="41">
        <v>3.0</v>
      </c>
      <c r="G65" s="41">
        <v>25.0</v>
      </c>
      <c r="H65" s="42">
        <f t="shared" si="3"/>
        <v>34</v>
      </c>
      <c r="I65" s="38"/>
      <c r="J65" s="43" t="s">
        <v>34</v>
      </c>
      <c r="K65" s="40">
        <f t="shared" si="4"/>
        <v>1475</v>
      </c>
      <c r="L65" s="44">
        <v>0.0</v>
      </c>
      <c r="M65" s="44">
        <v>14.0</v>
      </c>
      <c r="N65" s="42">
        <f t="shared" si="5"/>
        <v>14</v>
      </c>
      <c r="O65" s="38"/>
      <c r="P65" s="45" t="s">
        <v>72</v>
      </c>
      <c r="Q65" s="38"/>
      <c r="R65" s="45">
        <f>MIN(Rules!$E$2,(MAX(H65/N65,N65/H65)))</f>
        <v>2</v>
      </c>
      <c r="S65" s="45">
        <f>VLOOKUP(B65,Rules!A:B,2,FALSE)</f>
        <v>40</v>
      </c>
      <c r="T65" s="38"/>
      <c r="U65" s="46">
        <f>1/(10^(-(E65+(IF(P65="Y",Rules!$I$2,0))-K65)/Rules!$E$12)+1)</f>
        <v>0.5899620375</v>
      </c>
      <c r="V65" s="47">
        <f t="shared" si="6"/>
        <v>33</v>
      </c>
      <c r="W65" s="47">
        <f t="shared" si="7"/>
        <v>-33</v>
      </c>
      <c r="X65" s="47"/>
      <c r="Y65" s="47"/>
      <c r="Z65" s="48"/>
      <c r="AA65" s="7">
        <f t="shared" ref="AA65:BL65" si="69">IF($D65=AA$1,$E65+$V65,(IF($J65=AA$1,$K65+$W65,AA64)))</f>
        <v>1603</v>
      </c>
      <c r="AB65" s="7">
        <f t="shared" si="69"/>
        <v>857</v>
      </c>
      <c r="AC65" s="7">
        <f t="shared" si="69"/>
        <v>1437</v>
      </c>
      <c r="AD65" s="7">
        <f t="shared" si="69"/>
        <v>111</v>
      </c>
      <c r="AE65" s="7">
        <f t="shared" si="69"/>
        <v>1985</v>
      </c>
      <c r="AF65" s="7">
        <f t="shared" si="69"/>
        <v>1919</v>
      </c>
      <c r="AG65" s="7">
        <f t="shared" si="69"/>
        <v>1008</v>
      </c>
      <c r="AH65" s="7">
        <f t="shared" si="69"/>
        <v>983</v>
      </c>
      <c r="AI65" s="7">
        <f t="shared" si="69"/>
        <v>1340</v>
      </c>
      <c r="AJ65" s="7">
        <f t="shared" si="69"/>
        <v>1730</v>
      </c>
      <c r="AK65" s="7">
        <f t="shared" si="69"/>
        <v>180</v>
      </c>
      <c r="AL65" s="7">
        <f t="shared" si="69"/>
        <v>717</v>
      </c>
      <c r="AM65" s="7">
        <f t="shared" si="69"/>
        <v>2176</v>
      </c>
      <c r="AN65" s="7">
        <f t="shared" si="69"/>
        <v>1442</v>
      </c>
      <c r="AO65" s="7">
        <f t="shared" si="69"/>
        <v>1232</v>
      </c>
      <c r="AP65" s="7">
        <f t="shared" si="69"/>
        <v>2046</v>
      </c>
      <c r="AQ65" s="7">
        <f t="shared" si="69"/>
        <v>424</v>
      </c>
      <c r="AR65" s="7">
        <f t="shared" si="69"/>
        <v>1533</v>
      </c>
      <c r="AS65" s="7">
        <f t="shared" si="69"/>
        <v>241</v>
      </c>
      <c r="AT65" s="7">
        <f t="shared" si="69"/>
        <v>2283</v>
      </c>
      <c r="AU65" s="7">
        <f t="shared" si="69"/>
        <v>904</v>
      </c>
      <c r="AV65" s="7">
        <f t="shared" si="69"/>
        <v>446</v>
      </c>
      <c r="AW65" s="7">
        <f t="shared" si="69"/>
        <v>418</v>
      </c>
      <c r="AX65" s="7">
        <f t="shared" si="69"/>
        <v>978</v>
      </c>
      <c r="AY65" s="7">
        <f t="shared" si="69"/>
        <v>1136</v>
      </c>
      <c r="AZ65" s="7">
        <f t="shared" si="69"/>
        <v>547</v>
      </c>
      <c r="BA65" s="7">
        <f t="shared" si="69"/>
        <v>0</v>
      </c>
      <c r="BB65" s="7">
        <f t="shared" si="69"/>
        <v>1507</v>
      </c>
      <c r="BC65" s="7">
        <f t="shared" si="69"/>
        <v>842</v>
      </c>
      <c r="BD65" s="7">
        <f t="shared" si="69"/>
        <v>799</v>
      </c>
      <c r="BE65" s="7">
        <f t="shared" si="69"/>
        <v>638</v>
      </c>
      <c r="BF65" s="7">
        <f t="shared" si="69"/>
        <v>2111</v>
      </c>
      <c r="BG65" s="7">
        <f t="shared" si="69"/>
        <v>737</v>
      </c>
      <c r="BH65" s="7">
        <f t="shared" si="69"/>
        <v>712</v>
      </c>
      <c r="BI65" s="7">
        <f t="shared" si="69"/>
        <v>2036</v>
      </c>
      <c r="BJ65" s="7">
        <f t="shared" si="69"/>
        <v>1383</v>
      </c>
      <c r="BK65" s="7">
        <f t="shared" si="69"/>
        <v>1946</v>
      </c>
      <c r="BL65" s="7">
        <f t="shared" si="69"/>
        <v>1088</v>
      </c>
    </row>
    <row r="66" ht="13.5" customHeight="1">
      <c r="A66" s="88">
        <v>44360.0</v>
      </c>
      <c r="B66" s="84" t="s">
        <v>71</v>
      </c>
      <c r="C66" s="38"/>
      <c r="D66" s="39" t="s">
        <v>40</v>
      </c>
      <c r="E66" s="40">
        <f t="shared" si="2"/>
        <v>1088</v>
      </c>
      <c r="F66" s="41">
        <v>0.0</v>
      </c>
      <c r="G66" s="41">
        <v>10.0</v>
      </c>
      <c r="H66" s="42">
        <f t="shared" si="3"/>
        <v>10</v>
      </c>
      <c r="I66" s="38"/>
      <c r="J66" s="43" t="s">
        <v>27</v>
      </c>
      <c r="K66" s="40">
        <f t="shared" si="4"/>
        <v>1507</v>
      </c>
      <c r="L66" s="44">
        <v>1.0</v>
      </c>
      <c r="M66" s="44">
        <v>32.0</v>
      </c>
      <c r="N66" s="42">
        <f t="shared" si="5"/>
        <v>35</v>
      </c>
      <c r="O66" s="38"/>
      <c r="P66" s="45" t="s">
        <v>72</v>
      </c>
      <c r="Q66" s="38"/>
      <c r="R66" s="45">
        <f>MIN(Rules!$E$2,(MAX(H66/N66,N66/H66)))</f>
        <v>2</v>
      </c>
      <c r="S66" s="45">
        <f>VLOOKUP(B66,Rules!A:B,2,FALSE)</f>
        <v>40</v>
      </c>
      <c r="T66" s="38"/>
      <c r="U66" s="46">
        <f>1/(10^(-(E66+(IF(P66="Y",Rules!$I$2,0))-K66)/Rules!$E$12)+1)</f>
        <v>0.2246465381</v>
      </c>
      <c r="V66" s="47">
        <f t="shared" si="6"/>
        <v>-18</v>
      </c>
      <c r="W66" s="47">
        <f t="shared" si="7"/>
        <v>18</v>
      </c>
      <c r="X66" s="47"/>
      <c r="Y66" s="47"/>
      <c r="Z66" s="48"/>
      <c r="AA66" s="7">
        <f t="shared" ref="AA66:BL66" si="70">IF($D66=AA$1,$E66+$V66,(IF($J66=AA$1,$K66+$W66,AA65)))</f>
        <v>1603</v>
      </c>
      <c r="AB66" s="7">
        <f t="shared" si="70"/>
        <v>857</v>
      </c>
      <c r="AC66" s="7">
        <f t="shared" si="70"/>
        <v>1437</v>
      </c>
      <c r="AD66" s="7">
        <f t="shared" si="70"/>
        <v>111</v>
      </c>
      <c r="AE66" s="7">
        <f t="shared" si="70"/>
        <v>1985</v>
      </c>
      <c r="AF66" s="7">
        <f t="shared" si="70"/>
        <v>1919</v>
      </c>
      <c r="AG66" s="7">
        <f t="shared" si="70"/>
        <v>1008</v>
      </c>
      <c r="AH66" s="7">
        <f t="shared" si="70"/>
        <v>983</v>
      </c>
      <c r="AI66" s="7">
        <f t="shared" si="70"/>
        <v>1340</v>
      </c>
      <c r="AJ66" s="7">
        <f t="shared" si="70"/>
        <v>1730</v>
      </c>
      <c r="AK66" s="7">
        <f t="shared" si="70"/>
        <v>180</v>
      </c>
      <c r="AL66" s="7">
        <f t="shared" si="70"/>
        <v>717</v>
      </c>
      <c r="AM66" s="7">
        <f t="shared" si="70"/>
        <v>2176</v>
      </c>
      <c r="AN66" s="7">
        <f t="shared" si="70"/>
        <v>1442</v>
      </c>
      <c r="AO66" s="7">
        <f t="shared" si="70"/>
        <v>1232</v>
      </c>
      <c r="AP66" s="7">
        <f t="shared" si="70"/>
        <v>2046</v>
      </c>
      <c r="AQ66" s="7">
        <f t="shared" si="70"/>
        <v>424</v>
      </c>
      <c r="AR66" s="7">
        <f t="shared" si="70"/>
        <v>1533</v>
      </c>
      <c r="AS66" s="7">
        <f t="shared" si="70"/>
        <v>241</v>
      </c>
      <c r="AT66" s="7">
        <f t="shared" si="70"/>
        <v>2283</v>
      </c>
      <c r="AU66" s="7">
        <f t="shared" si="70"/>
        <v>904</v>
      </c>
      <c r="AV66" s="7">
        <f t="shared" si="70"/>
        <v>446</v>
      </c>
      <c r="AW66" s="7">
        <f t="shared" si="70"/>
        <v>418</v>
      </c>
      <c r="AX66" s="7">
        <f t="shared" si="70"/>
        <v>978</v>
      </c>
      <c r="AY66" s="7">
        <f t="shared" si="70"/>
        <v>1136</v>
      </c>
      <c r="AZ66" s="7">
        <f t="shared" si="70"/>
        <v>547</v>
      </c>
      <c r="BA66" s="7">
        <f t="shared" si="70"/>
        <v>0</v>
      </c>
      <c r="BB66" s="7">
        <f t="shared" si="70"/>
        <v>1525</v>
      </c>
      <c r="BC66" s="7">
        <f t="shared" si="70"/>
        <v>842</v>
      </c>
      <c r="BD66" s="7">
        <f t="shared" si="70"/>
        <v>799</v>
      </c>
      <c r="BE66" s="7">
        <f t="shared" si="70"/>
        <v>638</v>
      </c>
      <c r="BF66" s="7">
        <f t="shared" si="70"/>
        <v>2111</v>
      </c>
      <c r="BG66" s="7">
        <f t="shared" si="70"/>
        <v>737</v>
      </c>
      <c r="BH66" s="7">
        <f t="shared" si="70"/>
        <v>712</v>
      </c>
      <c r="BI66" s="7">
        <f t="shared" si="70"/>
        <v>2036</v>
      </c>
      <c r="BJ66" s="7">
        <f t="shared" si="70"/>
        <v>1383</v>
      </c>
      <c r="BK66" s="7">
        <f t="shared" si="70"/>
        <v>1946</v>
      </c>
      <c r="BL66" s="7">
        <f t="shared" si="70"/>
        <v>1070</v>
      </c>
    </row>
    <row r="67" ht="13.5" customHeight="1">
      <c r="A67" s="88">
        <v>44366.0</v>
      </c>
      <c r="B67" s="84" t="s">
        <v>71</v>
      </c>
      <c r="C67" s="38"/>
      <c r="D67" s="39" t="s">
        <v>43</v>
      </c>
      <c r="E67" s="40">
        <f t="shared" si="2"/>
        <v>857</v>
      </c>
      <c r="F67" s="41">
        <v>1.0</v>
      </c>
      <c r="G67" s="41">
        <v>25.0</v>
      </c>
      <c r="H67" s="42">
        <f t="shared" si="3"/>
        <v>28</v>
      </c>
      <c r="I67" s="38"/>
      <c r="J67" s="43" t="s">
        <v>42</v>
      </c>
      <c r="K67" s="40">
        <f t="shared" si="4"/>
        <v>737</v>
      </c>
      <c r="L67" s="44">
        <v>2.0</v>
      </c>
      <c r="M67" s="44">
        <v>19.0</v>
      </c>
      <c r="N67" s="42">
        <f t="shared" si="5"/>
        <v>25</v>
      </c>
      <c r="O67" s="38"/>
      <c r="P67" s="45" t="s">
        <v>72</v>
      </c>
      <c r="Q67" s="38"/>
      <c r="R67" s="45">
        <f>MIN(Rules!$E$2,(MAX(H67/N67,N67/H67)))</f>
        <v>1.12</v>
      </c>
      <c r="S67" s="45">
        <f>VLOOKUP(B67,Rules!A:B,2,FALSE)</f>
        <v>40</v>
      </c>
      <c r="T67" s="38"/>
      <c r="U67" s="46">
        <f>1/(10^(-(E67+(IF(P67="Y",Rules!$I$2,0))-K67)/Rules!$E$12)+1)</f>
        <v>0.7761545753</v>
      </c>
      <c r="V67" s="47">
        <f t="shared" si="6"/>
        <v>10</v>
      </c>
      <c r="W67" s="47">
        <f t="shared" si="7"/>
        <v>-10</v>
      </c>
      <c r="X67" s="47"/>
      <c r="Y67" s="47"/>
      <c r="Z67" s="48"/>
      <c r="AA67" s="7">
        <f t="shared" ref="AA67:BL67" si="71">IF($D67=AA$1,$E67+$V67,(IF($J67=AA$1,$K67+$W67,AA66)))</f>
        <v>1603</v>
      </c>
      <c r="AB67" s="7">
        <f t="shared" si="71"/>
        <v>867</v>
      </c>
      <c r="AC67" s="7">
        <f t="shared" si="71"/>
        <v>1437</v>
      </c>
      <c r="AD67" s="7">
        <f t="shared" si="71"/>
        <v>111</v>
      </c>
      <c r="AE67" s="7">
        <f t="shared" si="71"/>
        <v>1985</v>
      </c>
      <c r="AF67" s="7">
        <f t="shared" si="71"/>
        <v>1919</v>
      </c>
      <c r="AG67" s="7">
        <f t="shared" si="71"/>
        <v>1008</v>
      </c>
      <c r="AH67" s="7">
        <f t="shared" si="71"/>
        <v>983</v>
      </c>
      <c r="AI67" s="7">
        <f t="shared" si="71"/>
        <v>1340</v>
      </c>
      <c r="AJ67" s="7">
        <f t="shared" si="71"/>
        <v>1730</v>
      </c>
      <c r="AK67" s="7">
        <f t="shared" si="71"/>
        <v>180</v>
      </c>
      <c r="AL67" s="7">
        <f t="shared" si="71"/>
        <v>717</v>
      </c>
      <c r="AM67" s="7">
        <f t="shared" si="71"/>
        <v>2176</v>
      </c>
      <c r="AN67" s="7">
        <f t="shared" si="71"/>
        <v>1442</v>
      </c>
      <c r="AO67" s="7">
        <f t="shared" si="71"/>
        <v>1232</v>
      </c>
      <c r="AP67" s="7">
        <f t="shared" si="71"/>
        <v>2046</v>
      </c>
      <c r="AQ67" s="7">
        <f t="shared" si="71"/>
        <v>424</v>
      </c>
      <c r="AR67" s="7">
        <f t="shared" si="71"/>
        <v>1533</v>
      </c>
      <c r="AS67" s="7">
        <f t="shared" si="71"/>
        <v>241</v>
      </c>
      <c r="AT67" s="7">
        <f t="shared" si="71"/>
        <v>2283</v>
      </c>
      <c r="AU67" s="7">
        <f t="shared" si="71"/>
        <v>904</v>
      </c>
      <c r="AV67" s="7">
        <f t="shared" si="71"/>
        <v>446</v>
      </c>
      <c r="AW67" s="7">
        <f t="shared" si="71"/>
        <v>418</v>
      </c>
      <c r="AX67" s="7">
        <f t="shared" si="71"/>
        <v>978</v>
      </c>
      <c r="AY67" s="7">
        <f t="shared" si="71"/>
        <v>1136</v>
      </c>
      <c r="AZ67" s="7">
        <f t="shared" si="71"/>
        <v>547</v>
      </c>
      <c r="BA67" s="7">
        <f t="shared" si="71"/>
        <v>0</v>
      </c>
      <c r="BB67" s="7">
        <f t="shared" si="71"/>
        <v>1525</v>
      </c>
      <c r="BC67" s="7">
        <f t="shared" si="71"/>
        <v>842</v>
      </c>
      <c r="BD67" s="7">
        <f t="shared" si="71"/>
        <v>799</v>
      </c>
      <c r="BE67" s="7">
        <f t="shared" si="71"/>
        <v>638</v>
      </c>
      <c r="BF67" s="7">
        <f t="shared" si="71"/>
        <v>2111</v>
      </c>
      <c r="BG67" s="7">
        <f t="shared" si="71"/>
        <v>727</v>
      </c>
      <c r="BH67" s="7">
        <f t="shared" si="71"/>
        <v>712</v>
      </c>
      <c r="BI67" s="7">
        <f t="shared" si="71"/>
        <v>2036</v>
      </c>
      <c r="BJ67" s="7">
        <f t="shared" si="71"/>
        <v>1383</v>
      </c>
      <c r="BK67" s="7">
        <f t="shared" si="71"/>
        <v>1946</v>
      </c>
      <c r="BL67" s="7">
        <f t="shared" si="71"/>
        <v>1070</v>
      </c>
    </row>
    <row r="68" ht="13.5" customHeight="1">
      <c r="A68" s="88">
        <v>44366.0</v>
      </c>
      <c r="B68" s="84" t="s">
        <v>71</v>
      </c>
      <c r="C68" s="38"/>
      <c r="D68" s="39" t="s">
        <v>51</v>
      </c>
      <c r="E68" s="40">
        <f t="shared" si="2"/>
        <v>547</v>
      </c>
      <c r="F68" s="41">
        <v>0.0</v>
      </c>
      <c r="G68" s="41">
        <v>19.0</v>
      </c>
      <c r="H68" s="42">
        <f t="shared" si="3"/>
        <v>19</v>
      </c>
      <c r="I68" s="38"/>
      <c r="J68" s="43" t="s">
        <v>44</v>
      </c>
      <c r="K68" s="40">
        <f t="shared" si="4"/>
        <v>799</v>
      </c>
      <c r="L68" s="44">
        <v>0.0</v>
      </c>
      <c r="M68" s="44">
        <v>21.0</v>
      </c>
      <c r="N68" s="42">
        <f t="shared" si="5"/>
        <v>21</v>
      </c>
      <c r="O68" s="38"/>
      <c r="P68" s="45" t="s">
        <v>72</v>
      </c>
      <c r="Q68" s="38"/>
      <c r="R68" s="45">
        <f>MIN(Rules!$E$2,(MAX(H68/N68,N68/H68)))</f>
        <v>1.105263158</v>
      </c>
      <c r="S68" s="45">
        <f>VLOOKUP(B68,Rules!A:B,2,FALSE)</f>
        <v>40</v>
      </c>
      <c r="T68" s="38"/>
      <c r="U68" s="46">
        <f>1/(10^(-(E68+(IF(P68="Y",Rules!$I$2,0))-K68)/Rules!$E$12)+1)</f>
        <v>0.3846807761</v>
      </c>
      <c r="V68" s="47">
        <f t="shared" si="6"/>
        <v>-17</v>
      </c>
      <c r="W68" s="47">
        <f t="shared" si="7"/>
        <v>17</v>
      </c>
      <c r="X68" s="47"/>
      <c r="Y68" s="47"/>
      <c r="Z68" s="48"/>
      <c r="AA68" s="7">
        <f t="shared" ref="AA68:BL68" si="72">IF($D68=AA$1,$E68+$V68,(IF($J68=AA$1,$K68+$W68,AA67)))</f>
        <v>1603</v>
      </c>
      <c r="AB68" s="7">
        <f t="shared" si="72"/>
        <v>867</v>
      </c>
      <c r="AC68" s="7">
        <f t="shared" si="72"/>
        <v>1437</v>
      </c>
      <c r="AD68" s="7">
        <f t="shared" si="72"/>
        <v>111</v>
      </c>
      <c r="AE68" s="7">
        <f t="shared" si="72"/>
        <v>1985</v>
      </c>
      <c r="AF68" s="7">
        <f t="shared" si="72"/>
        <v>1919</v>
      </c>
      <c r="AG68" s="7">
        <f t="shared" si="72"/>
        <v>1008</v>
      </c>
      <c r="AH68" s="7">
        <f t="shared" si="72"/>
        <v>983</v>
      </c>
      <c r="AI68" s="7">
        <f t="shared" si="72"/>
        <v>1340</v>
      </c>
      <c r="AJ68" s="7">
        <f t="shared" si="72"/>
        <v>1730</v>
      </c>
      <c r="AK68" s="7">
        <f t="shared" si="72"/>
        <v>180</v>
      </c>
      <c r="AL68" s="7">
        <f t="shared" si="72"/>
        <v>717</v>
      </c>
      <c r="AM68" s="7">
        <f t="shared" si="72"/>
        <v>2176</v>
      </c>
      <c r="AN68" s="7">
        <f t="shared" si="72"/>
        <v>1442</v>
      </c>
      <c r="AO68" s="7">
        <f t="shared" si="72"/>
        <v>1232</v>
      </c>
      <c r="AP68" s="7">
        <f t="shared" si="72"/>
        <v>2046</v>
      </c>
      <c r="AQ68" s="7">
        <f t="shared" si="72"/>
        <v>424</v>
      </c>
      <c r="AR68" s="7">
        <f t="shared" si="72"/>
        <v>1533</v>
      </c>
      <c r="AS68" s="7">
        <f t="shared" si="72"/>
        <v>241</v>
      </c>
      <c r="AT68" s="7">
        <f t="shared" si="72"/>
        <v>2283</v>
      </c>
      <c r="AU68" s="7">
        <f t="shared" si="72"/>
        <v>904</v>
      </c>
      <c r="AV68" s="7">
        <f t="shared" si="72"/>
        <v>446</v>
      </c>
      <c r="AW68" s="7">
        <f t="shared" si="72"/>
        <v>418</v>
      </c>
      <c r="AX68" s="7">
        <f t="shared" si="72"/>
        <v>978</v>
      </c>
      <c r="AY68" s="7">
        <f t="shared" si="72"/>
        <v>1136</v>
      </c>
      <c r="AZ68" s="7">
        <f t="shared" si="72"/>
        <v>530</v>
      </c>
      <c r="BA68" s="7">
        <f t="shared" si="72"/>
        <v>0</v>
      </c>
      <c r="BB68" s="7">
        <f t="shared" si="72"/>
        <v>1525</v>
      </c>
      <c r="BC68" s="7">
        <f t="shared" si="72"/>
        <v>842</v>
      </c>
      <c r="BD68" s="7">
        <f t="shared" si="72"/>
        <v>816</v>
      </c>
      <c r="BE68" s="7">
        <f t="shared" si="72"/>
        <v>638</v>
      </c>
      <c r="BF68" s="7">
        <f t="shared" si="72"/>
        <v>2111</v>
      </c>
      <c r="BG68" s="7">
        <f t="shared" si="72"/>
        <v>727</v>
      </c>
      <c r="BH68" s="7">
        <f t="shared" si="72"/>
        <v>712</v>
      </c>
      <c r="BI68" s="7">
        <f t="shared" si="72"/>
        <v>2036</v>
      </c>
      <c r="BJ68" s="7">
        <f t="shared" si="72"/>
        <v>1383</v>
      </c>
      <c r="BK68" s="7">
        <f t="shared" si="72"/>
        <v>1946</v>
      </c>
      <c r="BL68" s="7">
        <f t="shared" si="72"/>
        <v>1070</v>
      </c>
    </row>
    <row r="69" ht="13.5" customHeight="1">
      <c r="A69" s="88">
        <v>44373.0</v>
      </c>
      <c r="B69" s="37" t="s">
        <v>74</v>
      </c>
      <c r="C69" s="38"/>
      <c r="D69" s="39" t="s">
        <v>29</v>
      </c>
      <c r="E69" s="40">
        <f t="shared" si="2"/>
        <v>1232</v>
      </c>
      <c r="F69" s="41">
        <v>3.0</v>
      </c>
      <c r="G69" s="41">
        <v>16.0</v>
      </c>
      <c r="H69" s="42">
        <f t="shared" si="3"/>
        <v>25</v>
      </c>
      <c r="I69" s="38"/>
      <c r="J69" s="43" t="s">
        <v>28</v>
      </c>
      <c r="K69" s="40">
        <f t="shared" si="4"/>
        <v>1437</v>
      </c>
      <c r="L69" s="44">
        <v>2.0</v>
      </c>
      <c r="M69" s="44">
        <v>22.0</v>
      </c>
      <c r="N69" s="42">
        <f t="shared" si="5"/>
        <v>28</v>
      </c>
      <c r="O69" s="38"/>
      <c r="P69" s="45" t="s">
        <v>72</v>
      </c>
      <c r="Q69" s="38"/>
      <c r="R69" s="45">
        <f>MIN(Rules!$E$2,(MAX(H69/N69,N69/H69)))</f>
        <v>1.12</v>
      </c>
      <c r="S69" s="45">
        <f>VLOOKUP(B69,Rules!A:B,2,FALSE)</f>
        <v>50</v>
      </c>
      <c r="T69" s="38"/>
      <c r="U69" s="46">
        <f>1/(10^(-(E69+(IF(P69="Y",Rules!$I$2,0))-K69)/Rules!$E$12)+1)</f>
        <v>0.4370152719</v>
      </c>
      <c r="V69" s="47">
        <f t="shared" si="6"/>
        <v>-24</v>
      </c>
      <c r="W69" s="47">
        <f t="shared" si="7"/>
        <v>24</v>
      </c>
      <c r="X69" s="47"/>
      <c r="Y69" s="47"/>
      <c r="Z69" s="48"/>
      <c r="AA69" s="7">
        <f t="shared" ref="AA69:BL69" si="73">IF($D69=AA$1,$E69+$V69,(IF($J69=AA$1,$K69+$W69,AA68)))</f>
        <v>1603</v>
      </c>
      <c r="AB69" s="7">
        <f t="shared" si="73"/>
        <v>867</v>
      </c>
      <c r="AC69" s="7">
        <f t="shared" si="73"/>
        <v>1461</v>
      </c>
      <c r="AD69" s="7">
        <f t="shared" si="73"/>
        <v>111</v>
      </c>
      <c r="AE69" s="7">
        <f t="shared" si="73"/>
        <v>1985</v>
      </c>
      <c r="AF69" s="7">
        <f t="shared" si="73"/>
        <v>1919</v>
      </c>
      <c r="AG69" s="7">
        <f t="shared" si="73"/>
        <v>1008</v>
      </c>
      <c r="AH69" s="7">
        <f t="shared" si="73"/>
        <v>983</v>
      </c>
      <c r="AI69" s="7">
        <f t="shared" si="73"/>
        <v>1340</v>
      </c>
      <c r="AJ69" s="7">
        <f t="shared" si="73"/>
        <v>1730</v>
      </c>
      <c r="AK69" s="7">
        <f t="shared" si="73"/>
        <v>180</v>
      </c>
      <c r="AL69" s="7">
        <f t="shared" si="73"/>
        <v>717</v>
      </c>
      <c r="AM69" s="7">
        <f t="shared" si="73"/>
        <v>2176</v>
      </c>
      <c r="AN69" s="7">
        <f t="shared" si="73"/>
        <v>1442</v>
      </c>
      <c r="AO69" s="7">
        <f t="shared" si="73"/>
        <v>1208</v>
      </c>
      <c r="AP69" s="7">
        <f t="shared" si="73"/>
        <v>2046</v>
      </c>
      <c r="AQ69" s="7">
        <f t="shared" si="73"/>
        <v>424</v>
      </c>
      <c r="AR69" s="7">
        <f t="shared" si="73"/>
        <v>1533</v>
      </c>
      <c r="AS69" s="7">
        <f t="shared" si="73"/>
        <v>241</v>
      </c>
      <c r="AT69" s="7">
        <f t="shared" si="73"/>
        <v>2283</v>
      </c>
      <c r="AU69" s="7">
        <f t="shared" si="73"/>
        <v>904</v>
      </c>
      <c r="AV69" s="7">
        <f t="shared" si="73"/>
        <v>446</v>
      </c>
      <c r="AW69" s="7">
        <f t="shared" si="73"/>
        <v>418</v>
      </c>
      <c r="AX69" s="7">
        <f t="shared" si="73"/>
        <v>978</v>
      </c>
      <c r="AY69" s="7">
        <f t="shared" si="73"/>
        <v>1136</v>
      </c>
      <c r="AZ69" s="7">
        <f t="shared" si="73"/>
        <v>530</v>
      </c>
      <c r="BA69" s="7">
        <f t="shared" si="73"/>
        <v>0</v>
      </c>
      <c r="BB69" s="7">
        <f t="shared" si="73"/>
        <v>1525</v>
      </c>
      <c r="BC69" s="7">
        <f t="shared" si="73"/>
        <v>842</v>
      </c>
      <c r="BD69" s="7">
        <f t="shared" si="73"/>
        <v>816</v>
      </c>
      <c r="BE69" s="7">
        <f t="shared" si="73"/>
        <v>638</v>
      </c>
      <c r="BF69" s="7">
        <f t="shared" si="73"/>
        <v>2111</v>
      </c>
      <c r="BG69" s="7">
        <f t="shared" si="73"/>
        <v>727</v>
      </c>
      <c r="BH69" s="7">
        <f t="shared" si="73"/>
        <v>712</v>
      </c>
      <c r="BI69" s="7">
        <f t="shared" si="73"/>
        <v>2036</v>
      </c>
      <c r="BJ69" s="7">
        <f t="shared" si="73"/>
        <v>1383</v>
      </c>
      <c r="BK69" s="7">
        <f t="shared" si="73"/>
        <v>1946</v>
      </c>
      <c r="BL69" s="7">
        <f t="shared" si="73"/>
        <v>1070</v>
      </c>
    </row>
    <row r="70" ht="13.5" customHeight="1">
      <c r="A70" s="88">
        <v>44373.0</v>
      </c>
      <c r="B70" s="37" t="s">
        <v>74</v>
      </c>
      <c r="C70" s="38"/>
      <c r="D70" s="39" t="s">
        <v>34</v>
      </c>
      <c r="E70" s="40">
        <f t="shared" si="2"/>
        <v>1442</v>
      </c>
      <c r="F70" s="41">
        <v>2.0</v>
      </c>
      <c r="G70" s="41">
        <v>24.0</v>
      </c>
      <c r="H70" s="42">
        <f t="shared" si="3"/>
        <v>30</v>
      </c>
      <c r="I70" s="38"/>
      <c r="J70" s="43" t="s">
        <v>33</v>
      </c>
      <c r="K70" s="40">
        <f t="shared" si="4"/>
        <v>1340</v>
      </c>
      <c r="L70" s="44">
        <v>1.0</v>
      </c>
      <c r="M70" s="44">
        <v>21.0</v>
      </c>
      <c r="N70" s="42">
        <f t="shared" si="5"/>
        <v>24</v>
      </c>
      <c r="O70" s="38"/>
      <c r="P70" s="45" t="s">
        <v>72</v>
      </c>
      <c r="Q70" s="38"/>
      <c r="R70" s="45">
        <f>MIN(Rules!$E$2,(MAX(H70/N70,N70/H70)))</f>
        <v>1.25</v>
      </c>
      <c r="S70" s="45">
        <f>VLOOKUP(B70,Rules!A:B,2,FALSE)</f>
        <v>50</v>
      </c>
      <c r="T70" s="38"/>
      <c r="U70" s="46">
        <f>1/(10^(-(E70+(IF(P70="Y",Rules!$I$2,0))-K70)/Rules!$E$12)+1)</f>
        <v>0.76142408</v>
      </c>
      <c r="V70" s="47">
        <f t="shared" si="6"/>
        <v>15</v>
      </c>
      <c r="W70" s="47">
        <f t="shared" si="7"/>
        <v>-15</v>
      </c>
      <c r="X70" s="47"/>
      <c r="Y70" s="47"/>
      <c r="Z70" s="48"/>
      <c r="AA70" s="7">
        <f t="shared" ref="AA70:BL70" si="74">IF($D70=AA$1,$E70+$V70,(IF($J70=AA$1,$K70+$W70,AA69)))</f>
        <v>1603</v>
      </c>
      <c r="AB70" s="7">
        <f t="shared" si="74"/>
        <v>867</v>
      </c>
      <c r="AC70" s="7">
        <f t="shared" si="74"/>
        <v>1461</v>
      </c>
      <c r="AD70" s="7">
        <f t="shared" si="74"/>
        <v>111</v>
      </c>
      <c r="AE70" s="7">
        <f t="shared" si="74"/>
        <v>1985</v>
      </c>
      <c r="AF70" s="7">
        <f t="shared" si="74"/>
        <v>1919</v>
      </c>
      <c r="AG70" s="7">
        <f t="shared" si="74"/>
        <v>1008</v>
      </c>
      <c r="AH70" s="7">
        <f t="shared" si="74"/>
        <v>983</v>
      </c>
      <c r="AI70" s="7">
        <f t="shared" si="74"/>
        <v>1325</v>
      </c>
      <c r="AJ70" s="7">
        <f t="shared" si="74"/>
        <v>1730</v>
      </c>
      <c r="AK70" s="7">
        <f t="shared" si="74"/>
        <v>180</v>
      </c>
      <c r="AL70" s="7">
        <f t="shared" si="74"/>
        <v>717</v>
      </c>
      <c r="AM70" s="7">
        <f t="shared" si="74"/>
        <v>2176</v>
      </c>
      <c r="AN70" s="7">
        <f t="shared" si="74"/>
        <v>1457</v>
      </c>
      <c r="AO70" s="7">
        <f t="shared" si="74"/>
        <v>1208</v>
      </c>
      <c r="AP70" s="7">
        <f t="shared" si="74"/>
        <v>2046</v>
      </c>
      <c r="AQ70" s="7">
        <f t="shared" si="74"/>
        <v>424</v>
      </c>
      <c r="AR70" s="7">
        <f t="shared" si="74"/>
        <v>1533</v>
      </c>
      <c r="AS70" s="7">
        <f t="shared" si="74"/>
        <v>241</v>
      </c>
      <c r="AT70" s="7">
        <f t="shared" si="74"/>
        <v>2283</v>
      </c>
      <c r="AU70" s="7">
        <f t="shared" si="74"/>
        <v>904</v>
      </c>
      <c r="AV70" s="7">
        <f t="shared" si="74"/>
        <v>446</v>
      </c>
      <c r="AW70" s="7">
        <f t="shared" si="74"/>
        <v>418</v>
      </c>
      <c r="AX70" s="7">
        <f t="shared" si="74"/>
        <v>978</v>
      </c>
      <c r="AY70" s="7">
        <f t="shared" si="74"/>
        <v>1136</v>
      </c>
      <c r="AZ70" s="7">
        <f t="shared" si="74"/>
        <v>530</v>
      </c>
      <c r="BA70" s="7">
        <f t="shared" si="74"/>
        <v>0</v>
      </c>
      <c r="BB70" s="7">
        <f t="shared" si="74"/>
        <v>1525</v>
      </c>
      <c r="BC70" s="7">
        <f t="shared" si="74"/>
        <v>842</v>
      </c>
      <c r="BD70" s="7">
        <f t="shared" si="74"/>
        <v>816</v>
      </c>
      <c r="BE70" s="7">
        <f t="shared" si="74"/>
        <v>638</v>
      </c>
      <c r="BF70" s="7">
        <f t="shared" si="74"/>
        <v>2111</v>
      </c>
      <c r="BG70" s="7">
        <f t="shared" si="74"/>
        <v>727</v>
      </c>
      <c r="BH70" s="7">
        <f t="shared" si="74"/>
        <v>712</v>
      </c>
      <c r="BI70" s="7">
        <f t="shared" si="74"/>
        <v>2036</v>
      </c>
      <c r="BJ70" s="7">
        <f t="shared" si="74"/>
        <v>1383</v>
      </c>
      <c r="BK70" s="7">
        <f t="shared" si="74"/>
        <v>1946</v>
      </c>
      <c r="BL70" s="7">
        <f t="shared" si="74"/>
        <v>1070</v>
      </c>
    </row>
    <row r="71" ht="13.5" customHeight="1">
      <c r="A71" s="88">
        <v>44373.0</v>
      </c>
      <c r="B71" s="37" t="s">
        <v>74</v>
      </c>
      <c r="C71" s="38"/>
      <c r="D71" s="39" t="s">
        <v>40</v>
      </c>
      <c r="E71" s="40">
        <f t="shared" si="2"/>
        <v>1070</v>
      </c>
      <c r="F71" s="41">
        <v>2.0</v>
      </c>
      <c r="G71" s="41">
        <v>18.0</v>
      </c>
      <c r="H71" s="42">
        <f t="shared" si="3"/>
        <v>24</v>
      </c>
      <c r="I71" s="38"/>
      <c r="J71" s="43" t="s">
        <v>41</v>
      </c>
      <c r="K71" s="40">
        <f t="shared" si="4"/>
        <v>842</v>
      </c>
      <c r="L71" s="44">
        <v>1.0</v>
      </c>
      <c r="M71" s="44">
        <v>11.0</v>
      </c>
      <c r="N71" s="42">
        <f t="shared" si="5"/>
        <v>14</v>
      </c>
      <c r="O71" s="38"/>
      <c r="P71" s="45" t="s">
        <v>72</v>
      </c>
      <c r="Q71" s="38"/>
      <c r="R71" s="45">
        <f>MIN(Rules!$E$2,(MAX(H71/N71,N71/H71)))</f>
        <v>1.714285714</v>
      </c>
      <c r="S71" s="45">
        <f>VLOOKUP(B71,Rules!A:B,2,FALSE)</f>
        <v>50</v>
      </c>
      <c r="T71" s="38"/>
      <c r="U71" s="46">
        <f>1/(10^(-(E71+(IF(P71="Y",Rules!$I$2,0))-K71)/Rules!$E$12)+1)</f>
        <v>0.8507828541</v>
      </c>
      <c r="V71" s="47">
        <f t="shared" si="6"/>
        <v>13</v>
      </c>
      <c r="W71" s="47">
        <f t="shared" si="7"/>
        <v>-13</v>
      </c>
      <c r="X71" s="47"/>
      <c r="Y71" s="47"/>
      <c r="Z71" s="48"/>
      <c r="AA71" s="7">
        <f t="shared" ref="AA71:BL71" si="75">IF($D71=AA$1,$E71+$V71,(IF($J71=AA$1,$K71+$W71,AA70)))</f>
        <v>1603</v>
      </c>
      <c r="AB71" s="7">
        <f t="shared" si="75"/>
        <v>867</v>
      </c>
      <c r="AC71" s="7">
        <f t="shared" si="75"/>
        <v>1461</v>
      </c>
      <c r="AD71" s="7">
        <f t="shared" si="75"/>
        <v>111</v>
      </c>
      <c r="AE71" s="7">
        <f t="shared" si="75"/>
        <v>1985</v>
      </c>
      <c r="AF71" s="7">
        <f t="shared" si="75"/>
        <v>1919</v>
      </c>
      <c r="AG71" s="7">
        <f t="shared" si="75"/>
        <v>1008</v>
      </c>
      <c r="AH71" s="7">
        <f t="shared" si="75"/>
        <v>983</v>
      </c>
      <c r="AI71" s="7">
        <f t="shared" si="75"/>
        <v>1325</v>
      </c>
      <c r="AJ71" s="7">
        <f t="shared" si="75"/>
        <v>1730</v>
      </c>
      <c r="AK71" s="7">
        <f t="shared" si="75"/>
        <v>180</v>
      </c>
      <c r="AL71" s="7">
        <f t="shared" si="75"/>
        <v>717</v>
      </c>
      <c r="AM71" s="7">
        <f t="shared" si="75"/>
        <v>2176</v>
      </c>
      <c r="AN71" s="7">
        <f t="shared" si="75"/>
        <v>1457</v>
      </c>
      <c r="AO71" s="7">
        <f t="shared" si="75"/>
        <v>1208</v>
      </c>
      <c r="AP71" s="7">
        <f t="shared" si="75"/>
        <v>2046</v>
      </c>
      <c r="AQ71" s="7">
        <f t="shared" si="75"/>
        <v>424</v>
      </c>
      <c r="AR71" s="7">
        <f t="shared" si="75"/>
        <v>1533</v>
      </c>
      <c r="AS71" s="7">
        <f t="shared" si="75"/>
        <v>241</v>
      </c>
      <c r="AT71" s="7">
        <f t="shared" si="75"/>
        <v>2283</v>
      </c>
      <c r="AU71" s="7">
        <f t="shared" si="75"/>
        <v>904</v>
      </c>
      <c r="AV71" s="7">
        <f t="shared" si="75"/>
        <v>446</v>
      </c>
      <c r="AW71" s="7">
        <f t="shared" si="75"/>
        <v>418</v>
      </c>
      <c r="AX71" s="7">
        <f t="shared" si="75"/>
        <v>978</v>
      </c>
      <c r="AY71" s="7">
        <f t="shared" si="75"/>
        <v>1136</v>
      </c>
      <c r="AZ71" s="7">
        <f t="shared" si="75"/>
        <v>530</v>
      </c>
      <c r="BA71" s="7">
        <f t="shared" si="75"/>
        <v>0</v>
      </c>
      <c r="BB71" s="7">
        <f t="shared" si="75"/>
        <v>1525</v>
      </c>
      <c r="BC71" s="7">
        <f t="shared" si="75"/>
        <v>829</v>
      </c>
      <c r="BD71" s="7">
        <f t="shared" si="75"/>
        <v>816</v>
      </c>
      <c r="BE71" s="7">
        <f t="shared" si="75"/>
        <v>638</v>
      </c>
      <c r="BF71" s="7">
        <f t="shared" si="75"/>
        <v>2111</v>
      </c>
      <c r="BG71" s="7">
        <f t="shared" si="75"/>
        <v>727</v>
      </c>
      <c r="BH71" s="7">
        <f t="shared" si="75"/>
        <v>712</v>
      </c>
      <c r="BI71" s="7">
        <f t="shared" si="75"/>
        <v>2036</v>
      </c>
      <c r="BJ71" s="7">
        <f t="shared" si="75"/>
        <v>1383</v>
      </c>
      <c r="BK71" s="7">
        <f t="shared" si="75"/>
        <v>1946</v>
      </c>
      <c r="BL71" s="7">
        <f t="shared" si="75"/>
        <v>1083</v>
      </c>
    </row>
    <row r="72" ht="13.5" customHeight="1">
      <c r="A72" s="88">
        <v>44373.0</v>
      </c>
      <c r="B72" s="37" t="s">
        <v>74</v>
      </c>
      <c r="C72" s="38"/>
      <c r="D72" s="39" t="s">
        <v>37</v>
      </c>
      <c r="E72" s="40">
        <f t="shared" si="2"/>
        <v>983</v>
      </c>
      <c r="F72" s="41">
        <v>0.0</v>
      </c>
      <c r="G72" s="41">
        <v>17.0</v>
      </c>
      <c r="H72" s="42">
        <f t="shared" si="3"/>
        <v>17</v>
      </c>
      <c r="I72" s="38"/>
      <c r="J72" s="43" t="s">
        <v>39</v>
      </c>
      <c r="K72" s="40">
        <f t="shared" si="4"/>
        <v>978</v>
      </c>
      <c r="L72" s="44">
        <v>2.0</v>
      </c>
      <c r="M72" s="44">
        <v>14.0</v>
      </c>
      <c r="N72" s="42">
        <f t="shared" si="5"/>
        <v>20</v>
      </c>
      <c r="O72" s="38"/>
      <c r="P72" s="45" t="s">
        <v>72</v>
      </c>
      <c r="Q72" s="38"/>
      <c r="R72" s="45">
        <f>MIN(Rules!$E$2,(MAX(H72/N72,N72/H72)))</f>
        <v>1.176470588</v>
      </c>
      <c r="S72" s="45">
        <f>VLOOKUP(B72,Rules!A:B,2,FALSE)</f>
        <v>50</v>
      </c>
      <c r="T72" s="38"/>
      <c r="U72" s="46">
        <f>1/(10^(-(E72+(IF(P72="Y",Rules!$I$2,0))-K72)/Rules!$E$12)+1)</f>
        <v>0.6712405808</v>
      </c>
      <c r="V72" s="47">
        <f t="shared" si="6"/>
        <v>-39</v>
      </c>
      <c r="W72" s="47">
        <f t="shared" si="7"/>
        <v>39</v>
      </c>
      <c r="X72" s="47"/>
      <c r="Y72" s="47"/>
      <c r="Z72" s="48"/>
      <c r="AA72" s="7">
        <f t="shared" ref="AA72:BL72" si="76">IF($D72=AA$1,$E72+$V72,(IF($J72=AA$1,$K72+$W72,AA71)))</f>
        <v>1603</v>
      </c>
      <c r="AB72" s="7">
        <f t="shared" si="76"/>
        <v>867</v>
      </c>
      <c r="AC72" s="7">
        <f t="shared" si="76"/>
        <v>1461</v>
      </c>
      <c r="AD72" s="7">
        <f t="shared" si="76"/>
        <v>111</v>
      </c>
      <c r="AE72" s="7">
        <f t="shared" si="76"/>
        <v>1985</v>
      </c>
      <c r="AF72" s="7">
        <f t="shared" si="76"/>
        <v>1919</v>
      </c>
      <c r="AG72" s="7">
        <f t="shared" si="76"/>
        <v>1008</v>
      </c>
      <c r="AH72" s="7">
        <f t="shared" si="76"/>
        <v>944</v>
      </c>
      <c r="AI72" s="7">
        <f t="shared" si="76"/>
        <v>1325</v>
      </c>
      <c r="AJ72" s="7">
        <f t="shared" si="76"/>
        <v>1730</v>
      </c>
      <c r="AK72" s="7">
        <f t="shared" si="76"/>
        <v>180</v>
      </c>
      <c r="AL72" s="7">
        <f t="shared" si="76"/>
        <v>717</v>
      </c>
      <c r="AM72" s="7">
        <f t="shared" si="76"/>
        <v>2176</v>
      </c>
      <c r="AN72" s="7">
        <f t="shared" si="76"/>
        <v>1457</v>
      </c>
      <c r="AO72" s="7">
        <f t="shared" si="76"/>
        <v>1208</v>
      </c>
      <c r="AP72" s="7">
        <f t="shared" si="76"/>
        <v>2046</v>
      </c>
      <c r="AQ72" s="7">
        <f t="shared" si="76"/>
        <v>424</v>
      </c>
      <c r="AR72" s="7">
        <f t="shared" si="76"/>
        <v>1533</v>
      </c>
      <c r="AS72" s="7">
        <f t="shared" si="76"/>
        <v>241</v>
      </c>
      <c r="AT72" s="7">
        <f t="shared" si="76"/>
        <v>2283</v>
      </c>
      <c r="AU72" s="7">
        <f t="shared" si="76"/>
        <v>904</v>
      </c>
      <c r="AV72" s="7">
        <f t="shared" si="76"/>
        <v>446</v>
      </c>
      <c r="AW72" s="7">
        <f t="shared" si="76"/>
        <v>418</v>
      </c>
      <c r="AX72" s="7">
        <f t="shared" si="76"/>
        <v>1017</v>
      </c>
      <c r="AY72" s="7">
        <f t="shared" si="76"/>
        <v>1136</v>
      </c>
      <c r="AZ72" s="7">
        <f t="shared" si="76"/>
        <v>530</v>
      </c>
      <c r="BA72" s="7">
        <f t="shared" si="76"/>
        <v>0</v>
      </c>
      <c r="BB72" s="7">
        <f t="shared" si="76"/>
        <v>1525</v>
      </c>
      <c r="BC72" s="7">
        <f t="shared" si="76"/>
        <v>829</v>
      </c>
      <c r="BD72" s="7">
        <f t="shared" si="76"/>
        <v>816</v>
      </c>
      <c r="BE72" s="7">
        <f t="shared" si="76"/>
        <v>638</v>
      </c>
      <c r="BF72" s="7">
        <f t="shared" si="76"/>
        <v>2111</v>
      </c>
      <c r="BG72" s="7">
        <f t="shared" si="76"/>
        <v>727</v>
      </c>
      <c r="BH72" s="7">
        <f t="shared" si="76"/>
        <v>712</v>
      </c>
      <c r="BI72" s="7">
        <f t="shared" si="76"/>
        <v>2036</v>
      </c>
      <c r="BJ72" s="7">
        <f t="shared" si="76"/>
        <v>1383</v>
      </c>
      <c r="BK72" s="7">
        <f t="shared" si="76"/>
        <v>1946</v>
      </c>
      <c r="BL72" s="7">
        <f t="shared" si="76"/>
        <v>1083</v>
      </c>
    </row>
    <row r="73" ht="13.5" customHeight="1">
      <c r="A73" s="88">
        <v>44373.0</v>
      </c>
      <c r="B73" s="37" t="s">
        <v>74</v>
      </c>
      <c r="C73" s="38"/>
      <c r="D73" s="39" t="s">
        <v>50</v>
      </c>
      <c r="E73" s="40">
        <f t="shared" si="2"/>
        <v>446</v>
      </c>
      <c r="F73" s="41">
        <v>8.0</v>
      </c>
      <c r="G73" s="41">
        <v>25.0</v>
      </c>
      <c r="H73" s="42">
        <f t="shared" si="3"/>
        <v>49</v>
      </c>
      <c r="I73" s="38"/>
      <c r="J73" s="43" t="s">
        <v>47</v>
      </c>
      <c r="K73" s="40">
        <f t="shared" si="4"/>
        <v>418</v>
      </c>
      <c r="L73" s="44">
        <v>3.0</v>
      </c>
      <c r="M73" s="44">
        <v>19.0</v>
      </c>
      <c r="N73" s="42">
        <f t="shared" si="5"/>
        <v>28</v>
      </c>
      <c r="O73" s="38"/>
      <c r="P73" s="45" t="s">
        <v>72</v>
      </c>
      <c r="Q73" s="38"/>
      <c r="R73" s="45">
        <f>MIN(Rules!$E$2,(MAX(H73/N73,N73/H73)))</f>
        <v>1.75</v>
      </c>
      <c r="S73" s="45">
        <f>VLOOKUP(B73,Rules!A:B,2,FALSE)</f>
        <v>50</v>
      </c>
      <c r="T73" s="38"/>
      <c r="U73" s="46">
        <f>1/(10^(-(E73+(IF(P73="Y",Rules!$I$2,0))-K73)/Rules!$E$12)+1)</f>
        <v>0.6941769629</v>
      </c>
      <c r="V73" s="47">
        <f t="shared" si="6"/>
        <v>27</v>
      </c>
      <c r="W73" s="47">
        <f t="shared" si="7"/>
        <v>-27</v>
      </c>
      <c r="X73" s="47"/>
      <c r="Y73" s="47"/>
      <c r="Z73" s="48"/>
      <c r="AA73" s="7">
        <f t="shared" ref="AA73:BL73" si="77">IF($D73=AA$1,$E73+$V73,(IF($J73=AA$1,$K73+$W73,AA72)))</f>
        <v>1603</v>
      </c>
      <c r="AB73" s="7">
        <f t="shared" si="77"/>
        <v>867</v>
      </c>
      <c r="AC73" s="7">
        <f t="shared" si="77"/>
        <v>1461</v>
      </c>
      <c r="AD73" s="7">
        <f t="shared" si="77"/>
        <v>111</v>
      </c>
      <c r="AE73" s="7">
        <f t="shared" si="77"/>
        <v>1985</v>
      </c>
      <c r="AF73" s="7">
        <f t="shared" si="77"/>
        <v>1919</v>
      </c>
      <c r="AG73" s="7">
        <f t="shared" si="77"/>
        <v>1008</v>
      </c>
      <c r="AH73" s="7">
        <f t="shared" si="77"/>
        <v>944</v>
      </c>
      <c r="AI73" s="7">
        <f t="shared" si="77"/>
        <v>1325</v>
      </c>
      <c r="AJ73" s="7">
        <f t="shared" si="77"/>
        <v>1730</v>
      </c>
      <c r="AK73" s="7">
        <f t="shared" si="77"/>
        <v>180</v>
      </c>
      <c r="AL73" s="7">
        <f t="shared" si="77"/>
        <v>717</v>
      </c>
      <c r="AM73" s="7">
        <f t="shared" si="77"/>
        <v>2176</v>
      </c>
      <c r="AN73" s="7">
        <f t="shared" si="77"/>
        <v>1457</v>
      </c>
      <c r="AO73" s="7">
        <f t="shared" si="77"/>
        <v>1208</v>
      </c>
      <c r="AP73" s="7">
        <f t="shared" si="77"/>
        <v>2046</v>
      </c>
      <c r="AQ73" s="7">
        <f t="shared" si="77"/>
        <v>424</v>
      </c>
      <c r="AR73" s="7">
        <f t="shared" si="77"/>
        <v>1533</v>
      </c>
      <c r="AS73" s="7">
        <f t="shared" si="77"/>
        <v>241</v>
      </c>
      <c r="AT73" s="7">
        <f t="shared" si="77"/>
        <v>2283</v>
      </c>
      <c r="AU73" s="7">
        <f t="shared" si="77"/>
        <v>904</v>
      </c>
      <c r="AV73" s="7">
        <f t="shared" si="77"/>
        <v>473</v>
      </c>
      <c r="AW73" s="7">
        <f t="shared" si="77"/>
        <v>391</v>
      </c>
      <c r="AX73" s="7">
        <f t="shared" si="77"/>
        <v>1017</v>
      </c>
      <c r="AY73" s="7">
        <f t="shared" si="77"/>
        <v>1136</v>
      </c>
      <c r="AZ73" s="7">
        <f t="shared" si="77"/>
        <v>530</v>
      </c>
      <c r="BA73" s="7">
        <f t="shared" si="77"/>
        <v>0</v>
      </c>
      <c r="BB73" s="7">
        <f t="shared" si="77"/>
        <v>1525</v>
      </c>
      <c r="BC73" s="7">
        <f t="shared" si="77"/>
        <v>829</v>
      </c>
      <c r="BD73" s="7">
        <f t="shared" si="77"/>
        <v>816</v>
      </c>
      <c r="BE73" s="7">
        <f t="shared" si="77"/>
        <v>638</v>
      </c>
      <c r="BF73" s="7">
        <f t="shared" si="77"/>
        <v>2111</v>
      </c>
      <c r="BG73" s="7">
        <f t="shared" si="77"/>
        <v>727</v>
      </c>
      <c r="BH73" s="7">
        <f t="shared" si="77"/>
        <v>712</v>
      </c>
      <c r="BI73" s="7">
        <f t="shared" si="77"/>
        <v>2036</v>
      </c>
      <c r="BJ73" s="7">
        <f t="shared" si="77"/>
        <v>1383</v>
      </c>
      <c r="BK73" s="7">
        <f t="shared" si="77"/>
        <v>1946</v>
      </c>
      <c r="BL73" s="7">
        <f t="shared" si="77"/>
        <v>1083</v>
      </c>
    </row>
    <row r="74" ht="13.5" customHeight="1">
      <c r="A74" s="88">
        <v>44373.0</v>
      </c>
      <c r="B74" s="37" t="s">
        <v>75</v>
      </c>
      <c r="C74" s="38"/>
      <c r="D74" s="39" t="s">
        <v>24</v>
      </c>
      <c r="E74" s="40">
        <f t="shared" si="2"/>
        <v>1946</v>
      </c>
      <c r="F74" s="41">
        <v>5.0</v>
      </c>
      <c r="G74" s="41">
        <v>21.0</v>
      </c>
      <c r="H74" s="42">
        <f t="shared" si="3"/>
        <v>36</v>
      </c>
      <c r="I74" s="38"/>
      <c r="J74" s="43" t="s">
        <v>31</v>
      </c>
      <c r="K74" s="40">
        <f t="shared" si="4"/>
        <v>1533</v>
      </c>
      <c r="L74" s="44">
        <v>1.0</v>
      </c>
      <c r="M74" s="44">
        <v>13.0</v>
      </c>
      <c r="N74" s="42">
        <f t="shared" si="5"/>
        <v>16</v>
      </c>
      <c r="O74" s="38"/>
      <c r="P74" s="49" t="s">
        <v>73</v>
      </c>
      <c r="Q74" s="38"/>
      <c r="R74" s="45">
        <f>MIN(Rules!$E$2,(MAX(H74/N74,N74/H74)))</f>
        <v>2</v>
      </c>
      <c r="S74" s="45">
        <f>VLOOKUP(B74,Rules!A:B,2,FALSE)</f>
        <v>60</v>
      </c>
      <c r="T74" s="38"/>
      <c r="U74" s="46">
        <f>1/(10^(-(E74+(IF(P74="Y",Rules!$I$2,0))-K74)/Rules!$E$12)+1)</f>
        <v>0.8701104051</v>
      </c>
      <c r="V74" s="47">
        <f t="shared" si="6"/>
        <v>16</v>
      </c>
      <c r="W74" s="47">
        <f t="shared" si="7"/>
        <v>-16</v>
      </c>
      <c r="X74" s="47"/>
      <c r="Y74" s="47"/>
      <c r="Z74" s="48"/>
      <c r="AA74" s="7">
        <f t="shared" ref="AA74:BL74" si="78">IF($D74=AA$1,$E74+$V74,(IF($J74=AA$1,$K74+$W74,AA73)))</f>
        <v>1603</v>
      </c>
      <c r="AB74" s="7">
        <f t="shared" si="78"/>
        <v>867</v>
      </c>
      <c r="AC74" s="7">
        <f t="shared" si="78"/>
        <v>1461</v>
      </c>
      <c r="AD74" s="7">
        <f t="shared" si="78"/>
        <v>111</v>
      </c>
      <c r="AE74" s="7">
        <f t="shared" si="78"/>
        <v>1985</v>
      </c>
      <c r="AF74" s="7">
        <f t="shared" si="78"/>
        <v>1919</v>
      </c>
      <c r="AG74" s="7">
        <f t="shared" si="78"/>
        <v>1008</v>
      </c>
      <c r="AH74" s="7">
        <f t="shared" si="78"/>
        <v>944</v>
      </c>
      <c r="AI74" s="7">
        <f t="shared" si="78"/>
        <v>1325</v>
      </c>
      <c r="AJ74" s="7">
        <f t="shared" si="78"/>
        <v>1730</v>
      </c>
      <c r="AK74" s="7">
        <f t="shared" si="78"/>
        <v>180</v>
      </c>
      <c r="AL74" s="7">
        <f t="shared" si="78"/>
        <v>717</v>
      </c>
      <c r="AM74" s="7">
        <f t="shared" si="78"/>
        <v>2176</v>
      </c>
      <c r="AN74" s="7">
        <f t="shared" si="78"/>
        <v>1457</v>
      </c>
      <c r="AO74" s="7">
        <f t="shared" si="78"/>
        <v>1208</v>
      </c>
      <c r="AP74" s="7">
        <f t="shared" si="78"/>
        <v>2046</v>
      </c>
      <c r="AQ74" s="7">
        <f t="shared" si="78"/>
        <v>424</v>
      </c>
      <c r="AR74" s="7">
        <f t="shared" si="78"/>
        <v>1517</v>
      </c>
      <c r="AS74" s="7">
        <f t="shared" si="78"/>
        <v>241</v>
      </c>
      <c r="AT74" s="7">
        <f t="shared" si="78"/>
        <v>2283</v>
      </c>
      <c r="AU74" s="7">
        <f t="shared" si="78"/>
        <v>904</v>
      </c>
      <c r="AV74" s="7">
        <f t="shared" si="78"/>
        <v>473</v>
      </c>
      <c r="AW74" s="7">
        <f t="shared" si="78"/>
        <v>391</v>
      </c>
      <c r="AX74" s="7">
        <f t="shared" si="78"/>
        <v>1017</v>
      </c>
      <c r="AY74" s="7">
        <f t="shared" si="78"/>
        <v>1136</v>
      </c>
      <c r="AZ74" s="7">
        <f t="shared" si="78"/>
        <v>530</v>
      </c>
      <c r="BA74" s="7">
        <f t="shared" si="78"/>
        <v>0</v>
      </c>
      <c r="BB74" s="7">
        <f t="shared" si="78"/>
        <v>1525</v>
      </c>
      <c r="BC74" s="7">
        <f t="shared" si="78"/>
        <v>829</v>
      </c>
      <c r="BD74" s="7">
        <f t="shared" si="78"/>
        <v>816</v>
      </c>
      <c r="BE74" s="7">
        <f t="shared" si="78"/>
        <v>638</v>
      </c>
      <c r="BF74" s="7">
        <f t="shared" si="78"/>
        <v>2111</v>
      </c>
      <c r="BG74" s="7">
        <f t="shared" si="78"/>
        <v>727</v>
      </c>
      <c r="BH74" s="7">
        <f t="shared" si="78"/>
        <v>712</v>
      </c>
      <c r="BI74" s="7">
        <f t="shared" si="78"/>
        <v>2036</v>
      </c>
      <c r="BJ74" s="7">
        <f t="shared" si="78"/>
        <v>1383</v>
      </c>
      <c r="BK74" s="7">
        <f t="shared" si="78"/>
        <v>1962</v>
      </c>
      <c r="BL74" s="7">
        <f t="shared" si="78"/>
        <v>1083</v>
      </c>
    </row>
    <row r="75" ht="13.5" customHeight="1">
      <c r="A75" s="88">
        <v>44373.0</v>
      </c>
      <c r="B75" s="37" t="s">
        <v>75</v>
      </c>
      <c r="C75" s="38"/>
      <c r="D75" s="39" t="s">
        <v>26</v>
      </c>
      <c r="E75" s="40">
        <f t="shared" si="2"/>
        <v>1730</v>
      </c>
      <c r="F75" s="41">
        <v>3.0</v>
      </c>
      <c r="G75" s="41">
        <v>31.0</v>
      </c>
      <c r="H75" s="42">
        <f t="shared" si="3"/>
        <v>40</v>
      </c>
      <c r="I75" s="38"/>
      <c r="J75" s="43" t="s">
        <v>30</v>
      </c>
      <c r="K75" s="40">
        <f t="shared" si="4"/>
        <v>1603</v>
      </c>
      <c r="L75" s="44">
        <v>0.0</v>
      </c>
      <c r="M75" s="44">
        <v>22.0</v>
      </c>
      <c r="N75" s="42">
        <f t="shared" si="5"/>
        <v>22</v>
      </c>
      <c r="O75" s="38"/>
      <c r="P75" s="49" t="s">
        <v>73</v>
      </c>
      <c r="Q75" s="38"/>
      <c r="R75" s="45">
        <f>MIN(Rules!$E$2,(MAX(H75/N75,N75/H75)))</f>
        <v>1.818181818</v>
      </c>
      <c r="S75" s="45">
        <f>VLOOKUP(B75,Rules!A:B,2,FALSE)</f>
        <v>60</v>
      </c>
      <c r="T75" s="38"/>
      <c r="U75" s="46">
        <f>1/(10^(-(E75+(IF(P75="Y",Rules!$I$2,0))-K75)/Rules!$E$12)+1)</f>
        <v>0.6421841458</v>
      </c>
      <c r="V75" s="47">
        <f t="shared" si="6"/>
        <v>39</v>
      </c>
      <c r="W75" s="47">
        <f t="shared" si="7"/>
        <v>-39</v>
      </c>
      <c r="X75" s="47"/>
      <c r="Y75" s="47"/>
      <c r="Z75" s="48"/>
      <c r="AA75" s="7">
        <f t="shared" ref="AA75:BL75" si="79">IF($D75=AA$1,$E75+$V75,(IF($J75=AA$1,$K75+$W75,AA74)))</f>
        <v>1564</v>
      </c>
      <c r="AB75" s="7">
        <f t="shared" si="79"/>
        <v>867</v>
      </c>
      <c r="AC75" s="7">
        <f t="shared" si="79"/>
        <v>1461</v>
      </c>
      <c r="AD75" s="7">
        <f t="shared" si="79"/>
        <v>111</v>
      </c>
      <c r="AE75" s="7">
        <f t="shared" si="79"/>
        <v>1985</v>
      </c>
      <c r="AF75" s="7">
        <f t="shared" si="79"/>
        <v>1919</v>
      </c>
      <c r="AG75" s="7">
        <f t="shared" si="79"/>
        <v>1008</v>
      </c>
      <c r="AH75" s="7">
        <f t="shared" si="79"/>
        <v>944</v>
      </c>
      <c r="AI75" s="7">
        <f t="shared" si="79"/>
        <v>1325</v>
      </c>
      <c r="AJ75" s="7">
        <f t="shared" si="79"/>
        <v>1769</v>
      </c>
      <c r="AK75" s="7">
        <f t="shared" si="79"/>
        <v>180</v>
      </c>
      <c r="AL75" s="7">
        <f t="shared" si="79"/>
        <v>717</v>
      </c>
      <c r="AM75" s="7">
        <f t="shared" si="79"/>
        <v>2176</v>
      </c>
      <c r="AN75" s="7">
        <f t="shared" si="79"/>
        <v>1457</v>
      </c>
      <c r="AO75" s="7">
        <f t="shared" si="79"/>
        <v>1208</v>
      </c>
      <c r="AP75" s="7">
        <f t="shared" si="79"/>
        <v>2046</v>
      </c>
      <c r="AQ75" s="7">
        <f t="shared" si="79"/>
        <v>424</v>
      </c>
      <c r="AR75" s="7">
        <f t="shared" si="79"/>
        <v>1517</v>
      </c>
      <c r="AS75" s="7">
        <f t="shared" si="79"/>
        <v>241</v>
      </c>
      <c r="AT75" s="7">
        <f t="shared" si="79"/>
        <v>2283</v>
      </c>
      <c r="AU75" s="7">
        <f t="shared" si="79"/>
        <v>904</v>
      </c>
      <c r="AV75" s="7">
        <f t="shared" si="79"/>
        <v>473</v>
      </c>
      <c r="AW75" s="7">
        <f t="shared" si="79"/>
        <v>391</v>
      </c>
      <c r="AX75" s="7">
        <f t="shared" si="79"/>
        <v>1017</v>
      </c>
      <c r="AY75" s="7">
        <f t="shared" si="79"/>
        <v>1136</v>
      </c>
      <c r="AZ75" s="7">
        <f t="shared" si="79"/>
        <v>530</v>
      </c>
      <c r="BA75" s="7">
        <f t="shared" si="79"/>
        <v>0</v>
      </c>
      <c r="BB75" s="7">
        <f t="shared" si="79"/>
        <v>1525</v>
      </c>
      <c r="BC75" s="7">
        <f t="shared" si="79"/>
        <v>829</v>
      </c>
      <c r="BD75" s="7">
        <f t="shared" si="79"/>
        <v>816</v>
      </c>
      <c r="BE75" s="7">
        <f t="shared" si="79"/>
        <v>638</v>
      </c>
      <c r="BF75" s="7">
        <f t="shared" si="79"/>
        <v>2111</v>
      </c>
      <c r="BG75" s="7">
        <f t="shared" si="79"/>
        <v>727</v>
      </c>
      <c r="BH75" s="7">
        <f t="shared" si="79"/>
        <v>712</v>
      </c>
      <c r="BI75" s="7">
        <f t="shared" si="79"/>
        <v>2036</v>
      </c>
      <c r="BJ75" s="7">
        <f t="shared" si="79"/>
        <v>1383</v>
      </c>
      <c r="BK75" s="7">
        <f t="shared" si="79"/>
        <v>1962</v>
      </c>
      <c r="BL75" s="7">
        <f t="shared" si="79"/>
        <v>1083</v>
      </c>
    </row>
    <row r="76" ht="13.5" customHeight="1">
      <c r="A76" s="88">
        <v>44374.0</v>
      </c>
      <c r="B76" s="37" t="s">
        <v>75</v>
      </c>
      <c r="C76" s="38"/>
      <c r="D76" s="39" t="s">
        <v>25</v>
      </c>
      <c r="E76" s="40">
        <f t="shared" si="2"/>
        <v>2036</v>
      </c>
      <c r="F76" s="41">
        <v>0.0</v>
      </c>
      <c r="G76" s="41">
        <v>21.0</v>
      </c>
      <c r="H76" s="42">
        <f t="shared" si="3"/>
        <v>21</v>
      </c>
      <c r="I76" s="38"/>
      <c r="J76" s="43" t="s">
        <v>21</v>
      </c>
      <c r="K76" s="40">
        <f t="shared" si="4"/>
        <v>1985</v>
      </c>
      <c r="L76" s="44">
        <v>1.0</v>
      </c>
      <c r="M76" s="44">
        <v>22.0</v>
      </c>
      <c r="N76" s="42">
        <f t="shared" si="5"/>
        <v>25</v>
      </c>
      <c r="O76" s="38"/>
      <c r="P76" s="49" t="s">
        <v>73</v>
      </c>
      <c r="Q76" s="38"/>
      <c r="R76" s="45">
        <f>MIN(Rules!$E$2,(MAX(H76/N76,N76/H76)))</f>
        <v>1.19047619</v>
      </c>
      <c r="S76" s="45">
        <f>VLOOKUP(B76,Rules!A:B,2,FALSE)</f>
        <v>60</v>
      </c>
      <c r="T76" s="38"/>
      <c r="U76" s="46">
        <f>1/(10^(-(E76+(IF(P76="Y",Rules!$I$2,0))-K76)/Rules!$E$12)+1)</f>
        <v>0.5584474983</v>
      </c>
      <c r="V76" s="47">
        <f t="shared" si="6"/>
        <v>-40</v>
      </c>
      <c r="W76" s="47">
        <f t="shared" si="7"/>
        <v>40</v>
      </c>
      <c r="X76" s="47"/>
      <c r="Y76" s="47"/>
      <c r="Z76" s="48"/>
      <c r="AA76" s="7">
        <f t="shared" ref="AA76:BL76" si="80">IF($D76=AA$1,$E76+$V76,(IF($J76=AA$1,$K76+$W76,AA75)))</f>
        <v>1564</v>
      </c>
      <c r="AB76" s="7">
        <f t="shared" si="80"/>
        <v>867</v>
      </c>
      <c r="AC76" s="7">
        <f t="shared" si="80"/>
        <v>1461</v>
      </c>
      <c r="AD76" s="7">
        <f t="shared" si="80"/>
        <v>111</v>
      </c>
      <c r="AE76" s="7">
        <f t="shared" si="80"/>
        <v>2025</v>
      </c>
      <c r="AF76" s="7">
        <f t="shared" si="80"/>
        <v>1919</v>
      </c>
      <c r="AG76" s="7">
        <f t="shared" si="80"/>
        <v>1008</v>
      </c>
      <c r="AH76" s="7">
        <f t="shared" si="80"/>
        <v>944</v>
      </c>
      <c r="AI76" s="7">
        <f t="shared" si="80"/>
        <v>1325</v>
      </c>
      <c r="AJ76" s="7">
        <f t="shared" si="80"/>
        <v>1769</v>
      </c>
      <c r="AK76" s="7">
        <f t="shared" si="80"/>
        <v>180</v>
      </c>
      <c r="AL76" s="7">
        <f t="shared" si="80"/>
        <v>717</v>
      </c>
      <c r="AM76" s="7">
        <f t="shared" si="80"/>
        <v>2176</v>
      </c>
      <c r="AN76" s="7">
        <f t="shared" si="80"/>
        <v>1457</v>
      </c>
      <c r="AO76" s="7">
        <f t="shared" si="80"/>
        <v>1208</v>
      </c>
      <c r="AP76" s="7">
        <f t="shared" si="80"/>
        <v>2046</v>
      </c>
      <c r="AQ76" s="7">
        <f t="shared" si="80"/>
        <v>424</v>
      </c>
      <c r="AR76" s="7">
        <f t="shared" si="80"/>
        <v>1517</v>
      </c>
      <c r="AS76" s="7">
        <f t="shared" si="80"/>
        <v>241</v>
      </c>
      <c r="AT76" s="7">
        <f t="shared" si="80"/>
        <v>2283</v>
      </c>
      <c r="AU76" s="7">
        <f t="shared" si="80"/>
        <v>904</v>
      </c>
      <c r="AV76" s="7">
        <f t="shared" si="80"/>
        <v>473</v>
      </c>
      <c r="AW76" s="7">
        <f t="shared" si="80"/>
        <v>391</v>
      </c>
      <c r="AX76" s="7">
        <f t="shared" si="80"/>
        <v>1017</v>
      </c>
      <c r="AY76" s="7">
        <f t="shared" si="80"/>
        <v>1136</v>
      </c>
      <c r="AZ76" s="7">
        <f t="shared" si="80"/>
        <v>530</v>
      </c>
      <c r="BA76" s="7">
        <f t="shared" si="80"/>
        <v>0</v>
      </c>
      <c r="BB76" s="7">
        <f t="shared" si="80"/>
        <v>1525</v>
      </c>
      <c r="BC76" s="7">
        <f t="shared" si="80"/>
        <v>829</v>
      </c>
      <c r="BD76" s="7">
        <f t="shared" si="80"/>
        <v>816</v>
      </c>
      <c r="BE76" s="7">
        <f t="shared" si="80"/>
        <v>638</v>
      </c>
      <c r="BF76" s="7">
        <f t="shared" si="80"/>
        <v>2111</v>
      </c>
      <c r="BG76" s="7">
        <f t="shared" si="80"/>
        <v>727</v>
      </c>
      <c r="BH76" s="7">
        <f t="shared" si="80"/>
        <v>712</v>
      </c>
      <c r="BI76" s="7">
        <f t="shared" si="80"/>
        <v>1996</v>
      </c>
      <c r="BJ76" s="7">
        <f t="shared" si="80"/>
        <v>1383</v>
      </c>
      <c r="BK76" s="7">
        <f t="shared" si="80"/>
        <v>1962</v>
      </c>
      <c r="BL76" s="7">
        <f t="shared" si="80"/>
        <v>1083</v>
      </c>
    </row>
    <row r="77" ht="13.5" customHeight="1">
      <c r="A77" s="88">
        <v>44380.0</v>
      </c>
      <c r="B77" s="37" t="s">
        <v>75</v>
      </c>
      <c r="C77" s="38"/>
      <c r="D77" s="39" t="s">
        <v>26</v>
      </c>
      <c r="E77" s="40">
        <f t="shared" si="2"/>
        <v>1769</v>
      </c>
      <c r="F77" s="41">
        <v>1.0</v>
      </c>
      <c r="G77" s="41">
        <v>18.0</v>
      </c>
      <c r="H77" s="42">
        <f t="shared" si="3"/>
        <v>21</v>
      </c>
      <c r="I77" s="38"/>
      <c r="J77" s="43" t="s">
        <v>23</v>
      </c>
      <c r="K77" s="40">
        <f t="shared" si="4"/>
        <v>2176</v>
      </c>
      <c r="L77" s="44">
        <v>1.0</v>
      </c>
      <c r="M77" s="44">
        <v>14.0</v>
      </c>
      <c r="N77" s="42">
        <f t="shared" si="5"/>
        <v>17</v>
      </c>
      <c r="O77" s="38"/>
      <c r="P77" s="49" t="s">
        <v>72</v>
      </c>
      <c r="Q77" s="38"/>
      <c r="R77" s="45">
        <f>MIN(Rules!$E$2,(MAX(H77/N77,N77/H77)))</f>
        <v>1.235294118</v>
      </c>
      <c r="S77" s="45">
        <f>VLOOKUP(B77,Rules!A:B,2,FALSE)</f>
        <v>60</v>
      </c>
      <c r="T77" s="38"/>
      <c r="U77" s="46">
        <f>1/(10^(-(E77+(IF(P77="Y",Rules!$I$2,0))-K77)/Rules!$E$12)+1)</f>
        <v>0.2344183131</v>
      </c>
      <c r="V77" s="47">
        <f t="shared" si="6"/>
        <v>57</v>
      </c>
      <c r="W77" s="47">
        <f t="shared" si="7"/>
        <v>-57</v>
      </c>
      <c r="X77" s="47"/>
      <c r="Y77" s="47"/>
      <c r="Z77" s="48"/>
      <c r="AA77" s="7">
        <f t="shared" ref="AA77:BL77" si="81">IF($D77=AA$1,$E77+$V77,(IF($J77=AA$1,$K77+$W77,AA76)))</f>
        <v>1564</v>
      </c>
      <c r="AB77" s="7">
        <f t="shared" si="81"/>
        <v>867</v>
      </c>
      <c r="AC77" s="7">
        <f t="shared" si="81"/>
        <v>1461</v>
      </c>
      <c r="AD77" s="7">
        <f t="shared" si="81"/>
        <v>111</v>
      </c>
      <c r="AE77" s="7">
        <f t="shared" si="81"/>
        <v>2025</v>
      </c>
      <c r="AF77" s="7">
        <f t="shared" si="81"/>
        <v>1919</v>
      </c>
      <c r="AG77" s="7">
        <f t="shared" si="81"/>
        <v>1008</v>
      </c>
      <c r="AH77" s="7">
        <f t="shared" si="81"/>
        <v>944</v>
      </c>
      <c r="AI77" s="7">
        <f t="shared" si="81"/>
        <v>1325</v>
      </c>
      <c r="AJ77" s="7">
        <f t="shared" si="81"/>
        <v>1826</v>
      </c>
      <c r="AK77" s="7">
        <f t="shared" si="81"/>
        <v>180</v>
      </c>
      <c r="AL77" s="7">
        <f t="shared" si="81"/>
        <v>717</v>
      </c>
      <c r="AM77" s="7">
        <f t="shared" si="81"/>
        <v>2119</v>
      </c>
      <c r="AN77" s="7">
        <f t="shared" si="81"/>
        <v>1457</v>
      </c>
      <c r="AO77" s="7">
        <f t="shared" si="81"/>
        <v>1208</v>
      </c>
      <c r="AP77" s="7">
        <f t="shared" si="81"/>
        <v>2046</v>
      </c>
      <c r="AQ77" s="7">
        <f t="shared" si="81"/>
        <v>424</v>
      </c>
      <c r="AR77" s="7">
        <f t="shared" si="81"/>
        <v>1517</v>
      </c>
      <c r="AS77" s="7">
        <f t="shared" si="81"/>
        <v>241</v>
      </c>
      <c r="AT77" s="7">
        <f t="shared" si="81"/>
        <v>2283</v>
      </c>
      <c r="AU77" s="7">
        <f t="shared" si="81"/>
        <v>904</v>
      </c>
      <c r="AV77" s="7">
        <f t="shared" si="81"/>
        <v>473</v>
      </c>
      <c r="AW77" s="7">
        <f t="shared" si="81"/>
        <v>391</v>
      </c>
      <c r="AX77" s="7">
        <f t="shared" si="81"/>
        <v>1017</v>
      </c>
      <c r="AY77" s="7">
        <f t="shared" si="81"/>
        <v>1136</v>
      </c>
      <c r="AZ77" s="7">
        <f t="shared" si="81"/>
        <v>530</v>
      </c>
      <c r="BA77" s="7">
        <f t="shared" si="81"/>
        <v>0</v>
      </c>
      <c r="BB77" s="7">
        <f t="shared" si="81"/>
        <v>1525</v>
      </c>
      <c r="BC77" s="7">
        <f t="shared" si="81"/>
        <v>829</v>
      </c>
      <c r="BD77" s="7">
        <f t="shared" si="81"/>
        <v>816</v>
      </c>
      <c r="BE77" s="7">
        <f t="shared" si="81"/>
        <v>638</v>
      </c>
      <c r="BF77" s="7">
        <f t="shared" si="81"/>
        <v>2111</v>
      </c>
      <c r="BG77" s="7">
        <f t="shared" si="81"/>
        <v>727</v>
      </c>
      <c r="BH77" s="7">
        <f t="shared" si="81"/>
        <v>712</v>
      </c>
      <c r="BI77" s="7">
        <f t="shared" si="81"/>
        <v>1996</v>
      </c>
      <c r="BJ77" s="7">
        <f t="shared" si="81"/>
        <v>1383</v>
      </c>
      <c r="BK77" s="7">
        <f t="shared" si="81"/>
        <v>1962</v>
      </c>
      <c r="BL77" s="7">
        <f t="shared" si="81"/>
        <v>1083</v>
      </c>
    </row>
    <row r="78" ht="13.5" customHeight="1">
      <c r="A78" s="88">
        <v>44380.0</v>
      </c>
      <c r="B78" s="37" t="s">
        <v>75</v>
      </c>
      <c r="C78" s="38"/>
      <c r="D78" s="39" t="s">
        <v>22</v>
      </c>
      <c r="E78" s="40">
        <f t="shared" si="2"/>
        <v>2046</v>
      </c>
      <c r="F78" s="41">
        <v>2.0</v>
      </c>
      <c r="G78" s="41">
        <v>37.0</v>
      </c>
      <c r="H78" s="42">
        <f t="shared" si="3"/>
        <v>43</v>
      </c>
      <c r="I78" s="38"/>
      <c r="J78" s="43" t="s">
        <v>24</v>
      </c>
      <c r="K78" s="40">
        <f t="shared" si="4"/>
        <v>1962</v>
      </c>
      <c r="L78" s="44">
        <v>2.0</v>
      </c>
      <c r="M78" s="44">
        <v>29.0</v>
      </c>
      <c r="N78" s="42">
        <f t="shared" si="5"/>
        <v>35</v>
      </c>
      <c r="O78" s="38"/>
      <c r="P78" s="49" t="s">
        <v>73</v>
      </c>
      <c r="Q78" s="38"/>
      <c r="R78" s="45">
        <f>MIN(Rules!$E$2,(MAX(H78/N78,N78/H78)))</f>
        <v>1.228571429</v>
      </c>
      <c r="S78" s="45">
        <f>VLOOKUP(B78,Rules!A:B,2,FALSE)</f>
        <v>60</v>
      </c>
      <c r="T78" s="38"/>
      <c r="U78" s="46">
        <f>1/(10^(-(E78+(IF(P78="Y",Rules!$I$2,0))-K78)/Rules!$E$12)+1)</f>
        <v>0.5955203887</v>
      </c>
      <c r="V78" s="47">
        <f t="shared" si="6"/>
        <v>30</v>
      </c>
      <c r="W78" s="47">
        <f t="shared" si="7"/>
        <v>-30</v>
      </c>
      <c r="X78" s="47"/>
      <c r="Y78" s="47"/>
      <c r="Z78" s="48"/>
      <c r="AA78" s="7">
        <f t="shared" ref="AA78:BL78" si="82">IF($D78=AA$1,$E78+$V78,(IF($J78=AA$1,$K78+$W78,AA77)))</f>
        <v>1564</v>
      </c>
      <c r="AB78" s="7">
        <f t="shared" si="82"/>
        <v>867</v>
      </c>
      <c r="AC78" s="7">
        <f t="shared" si="82"/>
        <v>1461</v>
      </c>
      <c r="AD78" s="7">
        <f t="shared" si="82"/>
        <v>111</v>
      </c>
      <c r="AE78" s="7">
        <f t="shared" si="82"/>
        <v>2025</v>
      </c>
      <c r="AF78" s="7">
        <f t="shared" si="82"/>
        <v>1919</v>
      </c>
      <c r="AG78" s="7">
        <f t="shared" si="82"/>
        <v>1008</v>
      </c>
      <c r="AH78" s="7">
        <f t="shared" si="82"/>
        <v>944</v>
      </c>
      <c r="AI78" s="7">
        <f t="shared" si="82"/>
        <v>1325</v>
      </c>
      <c r="AJ78" s="7">
        <f t="shared" si="82"/>
        <v>1826</v>
      </c>
      <c r="AK78" s="7">
        <f t="shared" si="82"/>
        <v>180</v>
      </c>
      <c r="AL78" s="7">
        <f t="shared" si="82"/>
        <v>717</v>
      </c>
      <c r="AM78" s="7">
        <f t="shared" si="82"/>
        <v>2119</v>
      </c>
      <c r="AN78" s="7">
        <f t="shared" si="82"/>
        <v>1457</v>
      </c>
      <c r="AO78" s="7">
        <f t="shared" si="82"/>
        <v>1208</v>
      </c>
      <c r="AP78" s="7">
        <f t="shared" si="82"/>
        <v>2076</v>
      </c>
      <c r="AQ78" s="7">
        <f t="shared" si="82"/>
        <v>424</v>
      </c>
      <c r="AR78" s="7">
        <f t="shared" si="82"/>
        <v>1517</v>
      </c>
      <c r="AS78" s="7">
        <f t="shared" si="82"/>
        <v>241</v>
      </c>
      <c r="AT78" s="7">
        <f t="shared" si="82"/>
        <v>2283</v>
      </c>
      <c r="AU78" s="7">
        <f t="shared" si="82"/>
        <v>904</v>
      </c>
      <c r="AV78" s="7">
        <f t="shared" si="82"/>
        <v>473</v>
      </c>
      <c r="AW78" s="7">
        <f t="shared" si="82"/>
        <v>391</v>
      </c>
      <c r="AX78" s="7">
        <f t="shared" si="82"/>
        <v>1017</v>
      </c>
      <c r="AY78" s="7">
        <f t="shared" si="82"/>
        <v>1136</v>
      </c>
      <c r="AZ78" s="7">
        <f t="shared" si="82"/>
        <v>530</v>
      </c>
      <c r="BA78" s="7">
        <f t="shared" si="82"/>
        <v>0</v>
      </c>
      <c r="BB78" s="7">
        <f t="shared" si="82"/>
        <v>1525</v>
      </c>
      <c r="BC78" s="7">
        <f t="shared" si="82"/>
        <v>829</v>
      </c>
      <c r="BD78" s="7">
        <f t="shared" si="82"/>
        <v>816</v>
      </c>
      <c r="BE78" s="7">
        <f t="shared" si="82"/>
        <v>638</v>
      </c>
      <c r="BF78" s="7">
        <f t="shared" si="82"/>
        <v>2111</v>
      </c>
      <c r="BG78" s="7">
        <f t="shared" si="82"/>
        <v>727</v>
      </c>
      <c r="BH78" s="7">
        <f t="shared" si="82"/>
        <v>712</v>
      </c>
      <c r="BI78" s="7">
        <f t="shared" si="82"/>
        <v>1996</v>
      </c>
      <c r="BJ78" s="7">
        <f t="shared" si="82"/>
        <v>1383</v>
      </c>
      <c r="BK78" s="7">
        <f t="shared" si="82"/>
        <v>1932</v>
      </c>
      <c r="BL78" s="7">
        <f t="shared" si="82"/>
        <v>1083</v>
      </c>
    </row>
    <row r="79" ht="13.5" customHeight="1">
      <c r="A79" s="88">
        <v>44380.0</v>
      </c>
      <c r="B79" s="37" t="s">
        <v>75</v>
      </c>
      <c r="C79" s="38"/>
      <c r="D79" s="39" t="s">
        <v>20</v>
      </c>
      <c r="E79" s="40">
        <f t="shared" si="2"/>
        <v>2283</v>
      </c>
      <c r="F79" s="41">
        <v>2.0</v>
      </c>
      <c r="G79" s="41">
        <v>22.0</v>
      </c>
      <c r="H79" s="42">
        <f t="shared" si="3"/>
        <v>28</v>
      </c>
      <c r="I79" s="38"/>
      <c r="J79" s="43" t="s">
        <v>19</v>
      </c>
      <c r="K79" s="40">
        <f t="shared" si="4"/>
        <v>1919</v>
      </c>
      <c r="L79" s="44">
        <v>1.0</v>
      </c>
      <c r="M79" s="44">
        <v>17.0</v>
      </c>
      <c r="N79" s="42">
        <f t="shared" si="5"/>
        <v>20</v>
      </c>
      <c r="O79" s="38"/>
      <c r="P79" s="49" t="s">
        <v>73</v>
      </c>
      <c r="Q79" s="38"/>
      <c r="R79" s="45">
        <f>MIN(Rules!$E$2,(MAX(H79/N79,N79/H79)))</f>
        <v>1.4</v>
      </c>
      <c r="S79" s="45">
        <f>VLOOKUP(B79,Rules!A:B,2,FALSE)</f>
        <v>60</v>
      </c>
      <c r="T79" s="38"/>
      <c r="U79" s="46">
        <f>1/(10^(-(E79+(IF(P79="Y",Rules!$I$2,0))-K79)/Rules!$E$12)+1)</f>
        <v>0.8424115718</v>
      </c>
      <c r="V79" s="47">
        <f t="shared" si="6"/>
        <v>13</v>
      </c>
      <c r="W79" s="47">
        <f t="shared" si="7"/>
        <v>-13</v>
      </c>
      <c r="X79" s="47"/>
      <c r="Y79" s="47"/>
      <c r="Z79" s="48"/>
      <c r="AA79" s="7">
        <f t="shared" ref="AA79:BL79" si="83">IF($D79=AA$1,$E79+$V79,(IF($J79=AA$1,$K79+$W79,AA78)))</f>
        <v>1564</v>
      </c>
      <c r="AB79" s="7">
        <f t="shared" si="83"/>
        <v>867</v>
      </c>
      <c r="AC79" s="7">
        <f t="shared" si="83"/>
        <v>1461</v>
      </c>
      <c r="AD79" s="7">
        <f t="shared" si="83"/>
        <v>111</v>
      </c>
      <c r="AE79" s="7">
        <f t="shared" si="83"/>
        <v>2025</v>
      </c>
      <c r="AF79" s="7">
        <f t="shared" si="83"/>
        <v>1906</v>
      </c>
      <c r="AG79" s="7">
        <f t="shared" si="83"/>
        <v>1008</v>
      </c>
      <c r="AH79" s="7">
        <f t="shared" si="83"/>
        <v>944</v>
      </c>
      <c r="AI79" s="7">
        <f t="shared" si="83"/>
        <v>1325</v>
      </c>
      <c r="AJ79" s="7">
        <f t="shared" si="83"/>
        <v>1826</v>
      </c>
      <c r="AK79" s="7">
        <f t="shared" si="83"/>
        <v>180</v>
      </c>
      <c r="AL79" s="7">
        <f t="shared" si="83"/>
        <v>717</v>
      </c>
      <c r="AM79" s="7">
        <f t="shared" si="83"/>
        <v>2119</v>
      </c>
      <c r="AN79" s="7">
        <f t="shared" si="83"/>
        <v>1457</v>
      </c>
      <c r="AO79" s="7">
        <f t="shared" si="83"/>
        <v>1208</v>
      </c>
      <c r="AP79" s="7">
        <f t="shared" si="83"/>
        <v>2076</v>
      </c>
      <c r="AQ79" s="7">
        <f t="shared" si="83"/>
        <v>424</v>
      </c>
      <c r="AR79" s="7">
        <f t="shared" si="83"/>
        <v>1517</v>
      </c>
      <c r="AS79" s="7">
        <f t="shared" si="83"/>
        <v>241</v>
      </c>
      <c r="AT79" s="7">
        <f t="shared" si="83"/>
        <v>2296</v>
      </c>
      <c r="AU79" s="7">
        <f t="shared" si="83"/>
        <v>904</v>
      </c>
      <c r="AV79" s="7">
        <f t="shared" si="83"/>
        <v>473</v>
      </c>
      <c r="AW79" s="7">
        <f t="shared" si="83"/>
        <v>391</v>
      </c>
      <c r="AX79" s="7">
        <f t="shared" si="83"/>
        <v>1017</v>
      </c>
      <c r="AY79" s="7">
        <f t="shared" si="83"/>
        <v>1136</v>
      </c>
      <c r="AZ79" s="7">
        <f t="shared" si="83"/>
        <v>530</v>
      </c>
      <c r="BA79" s="7">
        <f t="shared" si="83"/>
        <v>0</v>
      </c>
      <c r="BB79" s="7">
        <f t="shared" si="83"/>
        <v>1525</v>
      </c>
      <c r="BC79" s="7">
        <f t="shared" si="83"/>
        <v>829</v>
      </c>
      <c r="BD79" s="7">
        <f t="shared" si="83"/>
        <v>816</v>
      </c>
      <c r="BE79" s="7">
        <f t="shared" si="83"/>
        <v>638</v>
      </c>
      <c r="BF79" s="7">
        <f t="shared" si="83"/>
        <v>2111</v>
      </c>
      <c r="BG79" s="7">
        <f t="shared" si="83"/>
        <v>727</v>
      </c>
      <c r="BH79" s="7">
        <f t="shared" si="83"/>
        <v>712</v>
      </c>
      <c r="BI79" s="7">
        <f t="shared" si="83"/>
        <v>1996</v>
      </c>
      <c r="BJ79" s="7">
        <f t="shared" si="83"/>
        <v>1383</v>
      </c>
      <c r="BK79" s="7">
        <f t="shared" si="83"/>
        <v>1932</v>
      </c>
      <c r="BL79" s="7">
        <f t="shared" si="83"/>
        <v>1083</v>
      </c>
    </row>
    <row r="80" ht="13.5" customHeight="1">
      <c r="A80" s="88">
        <v>44380.0</v>
      </c>
      <c r="B80" s="37" t="s">
        <v>74</v>
      </c>
      <c r="C80" s="38"/>
      <c r="D80" s="39" t="s">
        <v>28</v>
      </c>
      <c r="E80" s="40">
        <f t="shared" si="2"/>
        <v>1461</v>
      </c>
      <c r="F80" s="41">
        <v>0.0</v>
      </c>
      <c r="G80" s="41">
        <v>18.0</v>
      </c>
      <c r="H80" s="42">
        <f t="shared" si="3"/>
        <v>18</v>
      </c>
      <c r="I80" s="38"/>
      <c r="J80" s="43" t="s">
        <v>32</v>
      </c>
      <c r="K80" s="40">
        <f t="shared" si="4"/>
        <v>1383</v>
      </c>
      <c r="L80" s="44">
        <v>0.0</v>
      </c>
      <c r="M80" s="44">
        <v>23.0</v>
      </c>
      <c r="N80" s="42">
        <f t="shared" si="5"/>
        <v>23</v>
      </c>
      <c r="O80" s="38"/>
      <c r="P80" s="49" t="s">
        <v>72</v>
      </c>
      <c r="Q80" s="38"/>
      <c r="R80" s="45">
        <f>MIN(Rules!$E$2,(MAX(H80/N80,N80/H80)))</f>
        <v>1.277777778</v>
      </c>
      <c r="S80" s="45">
        <f>VLOOKUP(B80,Rules!A:B,2,FALSE)</f>
        <v>50</v>
      </c>
      <c r="T80" s="38"/>
      <c r="U80" s="46">
        <f>1/(10^(-(E80+(IF(P80="Y",Rules!$I$2,0))-K80)/Rules!$E$12)+1)</f>
        <v>0.7407708286</v>
      </c>
      <c r="V80" s="47">
        <f t="shared" si="6"/>
        <v>-47</v>
      </c>
      <c r="W80" s="47">
        <f t="shared" si="7"/>
        <v>47</v>
      </c>
      <c r="X80" s="47"/>
      <c r="Y80" s="47"/>
      <c r="Z80" s="48"/>
      <c r="AA80" s="7">
        <f t="shared" ref="AA80:BL80" si="84">IF($D80=AA$1,$E80+$V80,(IF($J80=AA$1,$K80+$W80,AA79)))</f>
        <v>1564</v>
      </c>
      <c r="AB80" s="7">
        <f t="shared" si="84"/>
        <v>867</v>
      </c>
      <c r="AC80" s="7">
        <f t="shared" si="84"/>
        <v>1414</v>
      </c>
      <c r="AD80" s="7">
        <f t="shared" si="84"/>
        <v>111</v>
      </c>
      <c r="AE80" s="7">
        <f t="shared" si="84"/>
        <v>2025</v>
      </c>
      <c r="AF80" s="7">
        <f t="shared" si="84"/>
        <v>1906</v>
      </c>
      <c r="AG80" s="7">
        <f t="shared" si="84"/>
        <v>1008</v>
      </c>
      <c r="AH80" s="7">
        <f t="shared" si="84"/>
        <v>944</v>
      </c>
      <c r="AI80" s="7">
        <f t="shared" si="84"/>
        <v>1325</v>
      </c>
      <c r="AJ80" s="7">
        <f t="shared" si="84"/>
        <v>1826</v>
      </c>
      <c r="AK80" s="7">
        <f t="shared" si="84"/>
        <v>180</v>
      </c>
      <c r="AL80" s="7">
        <f t="shared" si="84"/>
        <v>717</v>
      </c>
      <c r="AM80" s="7">
        <f t="shared" si="84"/>
        <v>2119</v>
      </c>
      <c r="AN80" s="7">
        <f t="shared" si="84"/>
        <v>1457</v>
      </c>
      <c r="AO80" s="7">
        <f t="shared" si="84"/>
        <v>1208</v>
      </c>
      <c r="AP80" s="7">
        <f t="shared" si="84"/>
        <v>2076</v>
      </c>
      <c r="AQ80" s="7">
        <f t="shared" si="84"/>
        <v>424</v>
      </c>
      <c r="AR80" s="7">
        <f t="shared" si="84"/>
        <v>1517</v>
      </c>
      <c r="AS80" s="7">
        <f t="shared" si="84"/>
        <v>241</v>
      </c>
      <c r="AT80" s="7">
        <f t="shared" si="84"/>
        <v>2296</v>
      </c>
      <c r="AU80" s="7">
        <f t="shared" si="84"/>
        <v>904</v>
      </c>
      <c r="AV80" s="7">
        <f t="shared" si="84"/>
        <v>473</v>
      </c>
      <c r="AW80" s="7">
        <f t="shared" si="84"/>
        <v>391</v>
      </c>
      <c r="AX80" s="7">
        <f t="shared" si="84"/>
        <v>1017</v>
      </c>
      <c r="AY80" s="7">
        <f t="shared" si="84"/>
        <v>1136</v>
      </c>
      <c r="AZ80" s="7">
        <f t="shared" si="84"/>
        <v>530</v>
      </c>
      <c r="BA80" s="7">
        <f t="shared" si="84"/>
        <v>0</v>
      </c>
      <c r="BB80" s="7">
        <f t="shared" si="84"/>
        <v>1525</v>
      </c>
      <c r="BC80" s="7">
        <f t="shared" si="84"/>
        <v>829</v>
      </c>
      <c r="BD80" s="7">
        <f t="shared" si="84"/>
        <v>816</v>
      </c>
      <c r="BE80" s="7">
        <f t="shared" si="84"/>
        <v>638</v>
      </c>
      <c r="BF80" s="7">
        <f t="shared" si="84"/>
        <v>2111</v>
      </c>
      <c r="BG80" s="7">
        <f t="shared" si="84"/>
        <v>727</v>
      </c>
      <c r="BH80" s="7">
        <f t="shared" si="84"/>
        <v>712</v>
      </c>
      <c r="BI80" s="7">
        <f t="shared" si="84"/>
        <v>1996</v>
      </c>
      <c r="BJ80" s="7">
        <f t="shared" si="84"/>
        <v>1430</v>
      </c>
      <c r="BK80" s="7">
        <f t="shared" si="84"/>
        <v>1932</v>
      </c>
      <c r="BL80" s="7">
        <f t="shared" si="84"/>
        <v>1083</v>
      </c>
    </row>
    <row r="81" ht="13.5" customHeight="1">
      <c r="A81" s="88">
        <v>44380.0</v>
      </c>
      <c r="B81" s="37" t="s">
        <v>74</v>
      </c>
      <c r="C81" s="38"/>
      <c r="D81" s="39" t="s">
        <v>33</v>
      </c>
      <c r="E81" s="40">
        <f t="shared" si="2"/>
        <v>1325</v>
      </c>
      <c r="F81" s="41">
        <v>1.0</v>
      </c>
      <c r="G81" s="41">
        <v>27.0</v>
      </c>
      <c r="H81" s="42">
        <f t="shared" si="3"/>
        <v>30</v>
      </c>
      <c r="I81" s="38"/>
      <c r="J81" s="43" t="s">
        <v>38</v>
      </c>
      <c r="K81" s="40">
        <f t="shared" si="4"/>
        <v>1136</v>
      </c>
      <c r="L81" s="44">
        <v>2.0</v>
      </c>
      <c r="M81" s="44">
        <v>16.0</v>
      </c>
      <c r="N81" s="42">
        <f t="shared" si="5"/>
        <v>22</v>
      </c>
      <c r="O81" s="38"/>
      <c r="P81" s="49" t="s">
        <v>72</v>
      </c>
      <c r="Q81" s="38"/>
      <c r="R81" s="45">
        <f>MIN(Rules!$E$2,(MAX(H81/N81,N81/H81)))</f>
        <v>1.363636364</v>
      </c>
      <c r="S81" s="45">
        <f>VLOOKUP(B81,Rules!A:B,2,FALSE)</f>
        <v>50</v>
      </c>
      <c r="T81" s="38"/>
      <c r="U81" s="46">
        <f>1/(10^(-(E81+(IF(P81="Y",Rules!$I$2,0))-K81)/Rules!$E$12)+1)</f>
        <v>0.8265186947</v>
      </c>
      <c r="V81" s="47">
        <f t="shared" si="6"/>
        <v>12</v>
      </c>
      <c r="W81" s="47">
        <f t="shared" si="7"/>
        <v>-12</v>
      </c>
      <c r="X81" s="47"/>
      <c r="Y81" s="47"/>
      <c r="Z81" s="48"/>
      <c r="AA81" s="7">
        <f t="shared" ref="AA81:BL81" si="85">IF($D81=AA$1,$E81+$V81,(IF($J81=AA$1,$K81+$W81,AA80)))</f>
        <v>1564</v>
      </c>
      <c r="AB81" s="7">
        <f t="shared" si="85"/>
        <v>867</v>
      </c>
      <c r="AC81" s="7">
        <f t="shared" si="85"/>
        <v>1414</v>
      </c>
      <c r="AD81" s="7">
        <f t="shared" si="85"/>
        <v>111</v>
      </c>
      <c r="AE81" s="7">
        <f t="shared" si="85"/>
        <v>2025</v>
      </c>
      <c r="AF81" s="7">
        <f t="shared" si="85"/>
        <v>1906</v>
      </c>
      <c r="AG81" s="7">
        <f t="shared" si="85"/>
        <v>1008</v>
      </c>
      <c r="AH81" s="7">
        <f t="shared" si="85"/>
        <v>944</v>
      </c>
      <c r="AI81" s="7">
        <f t="shared" si="85"/>
        <v>1337</v>
      </c>
      <c r="AJ81" s="7">
        <f t="shared" si="85"/>
        <v>1826</v>
      </c>
      <c r="AK81" s="7">
        <f t="shared" si="85"/>
        <v>180</v>
      </c>
      <c r="AL81" s="7">
        <f t="shared" si="85"/>
        <v>717</v>
      </c>
      <c r="AM81" s="7">
        <f t="shared" si="85"/>
        <v>2119</v>
      </c>
      <c r="AN81" s="7">
        <f t="shared" si="85"/>
        <v>1457</v>
      </c>
      <c r="AO81" s="7">
        <f t="shared" si="85"/>
        <v>1208</v>
      </c>
      <c r="AP81" s="7">
        <f t="shared" si="85"/>
        <v>2076</v>
      </c>
      <c r="AQ81" s="7">
        <f t="shared" si="85"/>
        <v>424</v>
      </c>
      <c r="AR81" s="7">
        <f t="shared" si="85"/>
        <v>1517</v>
      </c>
      <c r="AS81" s="7">
        <f t="shared" si="85"/>
        <v>241</v>
      </c>
      <c r="AT81" s="7">
        <f t="shared" si="85"/>
        <v>2296</v>
      </c>
      <c r="AU81" s="7">
        <f t="shared" si="85"/>
        <v>904</v>
      </c>
      <c r="AV81" s="7">
        <f t="shared" si="85"/>
        <v>473</v>
      </c>
      <c r="AW81" s="7">
        <f t="shared" si="85"/>
        <v>391</v>
      </c>
      <c r="AX81" s="7">
        <f t="shared" si="85"/>
        <v>1017</v>
      </c>
      <c r="AY81" s="7">
        <f t="shared" si="85"/>
        <v>1124</v>
      </c>
      <c r="AZ81" s="7">
        <f t="shared" si="85"/>
        <v>530</v>
      </c>
      <c r="BA81" s="7">
        <f t="shared" si="85"/>
        <v>0</v>
      </c>
      <c r="BB81" s="7">
        <f t="shared" si="85"/>
        <v>1525</v>
      </c>
      <c r="BC81" s="7">
        <f t="shared" si="85"/>
        <v>829</v>
      </c>
      <c r="BD81" s="7">
        <f t="shared" si="85"/>
        <v>816</v>
      </c>
      <c r="BE81" s="7">
        <f t="shared" si="85"/>
        <v>638</v>
      </c>
      <c r="BF81" s="7">
        <f t="shared" si="85"/>
        <v>2111</v>
      </c>
      <c r="BG81" s="7">
        <f t="shared" si="85"/>
        <v>727</v>
      </c>
      <c r="BH81" s="7">
        <f t="shared" si="85"/>
        <v>712</v>
      </c>
      <c r="BI81" s="7">
        <f t="shared" si="85"/>
        <v>1996</v>
      </c>
      <c r="BJ81" s="7">
        <f t="shared" si="85"/>
        <v>1430</v>
      </c>
      <c r="BK81" s="7">
        <f t="shared" si="85"/>
        <v>1932</v>
      </c>
      <c r="BL81" s="7">
        <f t="shared" si="85"/>
        <v>1083</v>
      </c>
    </row>
    <row r="82" ht="13.5" customHeight="1">
      <c r="A82" s="88">
        <v>44380.0</v>
      </c>
      <c r="B82" s="37" t="s">
        <v>74</v>
      </c>
      <c r="C82" s="38"/>
      <c r="D82" s="39" t="s">
        <v>41</v>
      </c>
      <c r="E82" s="40">
        <f t="shared" si="2"/>
        <v>829</v>
      </c>
      <c r="F82" s="41">
        <v>1.0</v>
      </c>
      <c r="G82" s="41">
        <v>15.0</v>
      </c>
      <c r="H82" s="42">
        <f t="shared" si="3"/>
        <v>18</v>
      </c>
      <c r="I82" s="38"/>
      <c r="J82" s="43" t="s">
        <v>35</v>
      </c>
      <c r="K82" s="40">
        <f t="shared" si="4"/>
        <v>1008</v>
      </c>
      <c r="L82" s="44">
        <v>0.0</v>
      </c>
      <c r="M82" s="44">
        <v>19.0</v>
      </c>
      <c r="N82" s="42">
        <f t="shared" si="5"/>
        <v>19</v>
      </c>
      <c r="O82" s="38"/>
      <c r="P82" s="45" t="s">
        <v>72</v>
      </c>
      <c r="Q82" s="38"/>
      <c r="R82" s="45">
        <f>MIN(Rules!$E$2,(MAX(H82/N82,N82/H82)))</f>
        <v>1.055555556</v>
      </c>
      <c r="S82" s="45">
        <f>VLOOKUP(B82,Rules!A:B,2,FALSE)</f>
        <v>50</v>
      </c>
      <c r="T82" s="38"/>
      <c r="U82" s="46">
        <f>1/(10^(-(E82+(IF(P82="Y",Rules!$I$2,0))-K82)/Rules!$E$12)+1)</f>
        <v>0.4666620516</v>
      </c>
      <c r="V82" s="47">
        <f t="shared" si="6"/>
        <v>-25</v>
      </c>
      <c r="W82" s="47">
        <f t="shared" si="7"/>
        <v>25</v>
      </c>
      <c r="X82" s="47"/>
      <c r="Y82" s="47"/>
      <c r="Z82" s="48"/>
      <c r="AA82" s="7">
        <f t="shared" ref="AA82:BL82" si="86">IF($D82=AA$1,$E82+$V82,(IF($J82=AA$1,$K82+$W82,AA81)))</f>
        <v>1564</v>
      </c>
      <c r="AB82" s="7">
        <f t="shared" si="86"/>
        <v>867</v>
      </c>
      <c r="AC82" s="7">
        <f t="shared" si="86"/>
        <v>1414</v>
      </c>
      <c r="AD82" s="7">
        <f t="shared" si="86"/>
        <v>111</v>
      </c>
      <c r="AE82" s="7">
        <f t="shared" si="86"/>
        <v>2025</v>
      </c>
      <c r="AF82" s="7">
        <f t="shared" si="86"/>
        <v>1906</v>
      </c>
      <c r="AG82" s="7">
        <f t="shared" si="86"/>
        <v>1033</v>
      </c>
      <c r="AH82" s="7">
        <f t="shared" si="86"/>
        <v>944</v>
      </c>
      <c r="AI82" s="7">
        <f t="shared" si="86"/>
        <v>1337</v>
      </c>
      <c r="AJ82" s="7">
        <f t="shared" si="86"/>
        <v>1826</v>
      </c>
      <c r="AK82" s="7">
        <f t="shared" si="86"/>
        <v>180</v>
      </c>
      <c r="AL82" s="7">
        <f t="shared" si="86"/>
        <v>717</v>
      </c>
      <c r="AM82" s="7">
        <f t="shared" si="86"/>
        <v>2119</v>
      </c>
      <c r="AN82" s="7">
        <f t="shared" si="86"/>
        <v>1457</v>
      </c>
      <c r="AO82" s="7">
        <f t="shared" si="86"/>
        <v>1208</v>
      </c>
      <c r="AP82" s="7">
        <f t="shared" si="86"/>
        <v>2076</v>
      </c>
      <c r="AQ82" s="7">
        <f t="shared" si="86"/>
        <v>424</v>
      </c>
      <c r="AR82" s="7">
        <f t="shared" si="86"/>
        <v>1517</v>
      </c>
      <c r="AS82" s="7">
        <f t="shared" si="86"/>
        <v>241</v>
      </c>
      <c r="AT82" s="7">
        <f t="shared" si="86"/>
        <v>2296</v>
      </c>
      <c r="AU82" s="7">
        <f t="shared" si="86"/>
        <v>904</v>
      </c>
      <c r="AV82" s="7">
        <f t="shared" si="86"/>
        <v>473</v>
      </c>
      <c r="AW82" s="7">
        <f t="shared" si="86"/>
        <v>391</v>
      </c>
      <c r="AX82" s="7">
        <f t="shared" si="86"/>
        <v>1017</v>
      </c>
      <c r="AY82" s="7">
        <f t="shared" si="86"/>
        <v>1124</v>
      </c>
      <c r="AZ82" s="7">
        <f t="shared" si="86"/>
        <v>530</v>
      </c>
      <c r="BA82" s="7">
        <f t="shared" si="86"/>
        <v>0</v>
      </c>
      <c r="BB82" s="7">
        <f t="shared" si="86"/>
        <v>1525</v>
      </c>
      <c r="BC82" s="7">
        <f t="shared" si="86"/>
        <v>804</v>
      </c>
      <c r="BD82" s="7">
        <f t="shared" si="86"/>
        <v>816</v>
      </c>
      <c r="BE82" s="7">
        <f t="shared" si="86"/>
        <v>638</v>
      </c>
      <c r="BF82" s="7">
        <f t="shared" si="86"/>
        <v>2111</v>
      </c>
      <c r="BG82" s="7">
        <f t="shared" si="86"/>
        <v>727</v>
      </c>
      <c r="BH82" s="7">
        <f t="shared" si="86"/>
        <v>712</v>
      </c>
      <c r="BI82" s="7">
        <f t="shared" si="86"/>
        <v>1996</v>
      </c>
      <c r="BJ82" s="7">
        <f t="shared" si="86"/>
        <v>1430</v>
      </c>
      <c r="BK82" s="7">
        <f t="shared" si="86"/>
        <v>1932</v>
      </c>
      <c r="BL82" s="7">
        <f t="shared" si="86"/>
        <v>1083</v>
      </c>
    </row>
    <row r="83" ht="13.5" customHeight="1">
      <c r="A83" s="88">
        <v>44380.0</v>
      </c>
      <c r="B83" s="37" t="s">
        <v>74</v>
      </c>
      <c r="C83" s="38"/>
      <c r="D83" s="39" t="s">
        <v>44</v>
      </c>
      <c r="E83" s="40">
        <f t="shared" si="2"/>
        <v>816</v>
      </c>
      <c r="F83" s="41">
        <v>2.0</v>
      </c>
      <c r="G83" s="41">
        <v>17.0</v>
      </c>
      <c r="H83" s="42">
        <f t="shared" si="3"/>
        <v>23</v>
      </c>
      <c r="I83" s="38"/>
      <c r="J83" s="43" t="s">
        <v>27</v>
      </c>
      <c r="K83" s="40">
        <f t="shared" si="4"/>
        <v>1525</v>
      </c>
      <c r="L83" s="44">
        <v>2.0</v>
      </c>
      <c r="M83" s="44">
        <v>39.0</v>
      </c>
      <c r="N83" s="42">
        <f t="shared" si="5"/>
        <v>45</v>
      </c>
      <c r="O83" s="38"/>
      <c r="P83" s="45" t="s">
        <v>72</v>
      </c>
      <c r="Q83" s="38"/>
      <c r="R83" s="45">
        <f>MIN(Rules!$E$2,(MAX(H83/N83,N83/H83)))</f>
        <v>1.956521739</v>
      </c>
      <c r="S83" s="45">
        <f>VLOOKUP(B83,Rules!A:B,2,FALSE)</f>
        <v>50</v>
      </c>
      <c r="T83" s="38"/>
      <c r="U83" s="46">
        <f>1/(10^(-(E83+(IF(P83="Y",Rules!$I$2,0))-K83)/Rules!$E$12)+1)</f>
        <v>0.07081150485</v>
      </c>
      <c r="V83" s="47">
        <f t="shared" si="6"/>
        <v>-7</v>
      </c>
      <c r="W83" s="47">
        <f t="shared" si="7"/>
        <v>7</v>
      </c>
      <c r="X83" s="47"/>
      <c r="Y83" s="47"/>
      <c r="Z83" s="48"/>
      <c r="AA83" s="7">
        <f t="shared" ref="AA83:BL83" si="87">IF($D83=AA$1,$E83+$V83,(IF($J83=AA$1,$K83+$W83,AA82)))</f>
        <v>1564</v>
      </c>
      <c r="AB83" s="7">
        <f t="shared" si="87"/>
        <v>867</v>
      </c>
      <c r="AC83" s="7">
        <f t="shared" si="87"/>
        <v>1414</v>
      </c>
      <c r="AD83" s="7">
        <f t="shared" si="87"/>
        <v>111</v>
      </c>
      <c r="AE83" s="7">
        <f t="shared" si="87"/>
        <v>2025</v>
      </c>
      <c r="AF83" s="7">
        <f t="shared" si="87"/>
        <v>1906</v>
      </c>
      <c r="AG83" s="7">
        <f t="shared" si="87"/>
        <v>1033</v>
      </c>
      <c r="AH83" s="7">
        <f t="shared" si="87"/>
        <v>944</v>
      </c>
      <c r="AI83" s="7">
        <f t="shared" si="87"/>
        <v>1337</v>
      </c>
      <c r="AJ83" s="7">
        <f t="shared" si="87"/>
        <v>1826</v>
      </c>
      <c r="AK83" s="7">
        <f t="shared" si="87"/>
        <v>180</v>
      </c>
      <c r="AL83" s="7">
        <f t="shared" si="87"/>
        <v>717</v>
      </c>
      <c r="AM83" s="7">
        <f t="shared" si="87"/>
        <v>2119</v>
      </c>
      <c r="AN83" s="7">
        <f t="shared" si="87"/>
        <v>1457</v>
      </c>
      <c r="AO83" s="7">
        <f t="shared" si="87"/>
        <v>1208</v>
      </c>
      <c r="AP83" s="7">
        <f t="shared" si="87"/>
        <v>2076</v>
      </c>
      <c r="AQ83" s="7">
        <f t="shared" si="87"/>
        <v>424</v>
      </c>
      <c r="AR83" s="7">
        <f t="shared" si="87"/>
        <v>1517</v>
      </c>
      <c r="AS83" s="7">
        <f t="shared" si="87"/>
        <v>241</v>
      </c>
      <c r="AT83" s="7">
        <f t="shared" si="87"/>
        <v>2296</v>
      </c>
      <c r="AU83" s="7">
        <f t="shared" si="87"/>
        <v>904</v>
      </c>
      <c r="AV83" s="7">
        <f t="shared" si="87"/>
        <v>473</v>
      </c>
      <c r="AW83" s="7">
        <f t="shared" si="87"/>
        <v>391</v>
      </c>
      <c r="AX83" s="7">
        <f t="shared" si="87"/>
        <v>1017</v>
      </c>
      <c r="AY83" s="7">
        <f t="shared" si="87"/>
        <v>1124</v>
      </c>
      <c r="AZ83" s="7">
        <f t="shared" si="87"/>
        <v>530</v>
      </c>
      <c r="BA83" s="7">
        <f t="shared" si="87"/>
        <v>0</v>
      </c>
      <c r="BB83" s="7">
        <f t="shared" si="87"/>
        <v>1532</v>
      </c>
      <c r="BC83" s="7">
        <f t="shared" si="87"/>
        <v>804</v>
      </c>
      <c r="BD83" s="7">
        <f t="shared" si="87"/>
        <v>809</v>
      </c>
      <c r="BE83" s="7">
        <f t="shared" si="87"/>
        <v>638</v>
      </c>
      <c r="BF83" s="7">
        <f t="shared" si="87"/>
        <v>2111</v>
      </c>
      <c r="BG83" s="7">
        <f t="shared" si="87"/>
        <v>727</v>
      </c>
      <c r="BH83" s="7">
        <f t="shared" si="87"/>
        <v>712</v>
      </c>
      <c r="BI83" s="7">
        <f t="shared" si="87"/>
        <v>1996</v>
      </c>
      <c r="BJ83" s="7">
        <f t="shared" si="87"/>
        <v>1430</v>
      </c>
      <c r="BK83" s="7">
        <f t="shared" si="87"/>
        <v>1932</v>
      </c>
      <c r="BL83" s="7">
        <f t="shared" si="87"/>
        <v>1083</v>
      </c>
    </row>
    <row r="84" ht="13.5" customHeight="1">
      <c r="A84" s="88">
        <v>44380.0</v>
      </c>
      <c r="B84" s="37" t="s">
        <v>74</v>
      </c>
      <c r="C84" s="38"/>
      <c r="D84" s="39" t="s">
        <v>39</v>
      </c>
      <c r="E84" s="40">
        <f t="shared" si="2"/>
        <v>1017</v>
      </c>
      <c r="F84" s="41">
        <v>0.0</v>
      </c>
      <c r="G84" s="41">
        <v>29.0</v>
      </c>
      <c r="H84" s="42">
        <f t="shared" si="3"/>
        <v>29</v>
      </c>
      <c r="I84" s="38"/>
      <c r="J84" s="43" t="s">
        <v>52</v>
      </c>
      <c r="K84" s="40">
        <f t="shared" si="4"/>
        <v>241</v>
      </c>
      <c r="L84" s="44">
        <v>0.0</v>
      </c>
      <c r="M84" s="44">
        <v>9.0</v>
      </c>
      <c r="N84" s="42">
        <f t="shared" si="5"/>
        <v>9</v>
      </c>
      <c r="O84" s="38"/>
      <c r="P84" s="45" t="s">
        <v>72</v>
      </c>
      <c r="Q84" s="38"/>
      <c r="R84" s="45">
        <f>MIN(Rules!$E$2,(MAX(H84/N84,N84/H84)))</f>
        <v>2</v>
      </c>
      <c r="S84" s="45">
        <f>VLOOKUP(B84,Rules!A:B,2,FALSE)</f>
        <v>50</v>
      </c>
      <c r="T84" s="38"/>
      <c r="U84" s="46">
        <f>1/(10^(-(E84+(IF(P84="Y",Rules!$I$2,0))-K84)/Rules!$E$12)+1)</f>
        <v>0.9861344806</v>
      </c>
      <c r="V84" s="47">
        <f t="shared" si="6"/>
        <v>1</v>
      </c>
      <c r="W84" s="47">
        <f t="shared" si="7"/>
        <v>-1</v>
      </c>
      <c r="X84" s="47"/>
      <c r="Y84" s="47"/>
      <c r="Z84" s="48"/>
      <c r="AA84" s="7">
        <f t="shared" ref="AA84:BL84" si="88">IF($D84=AA$1,$E84+$V84,(IF($J84=AA$1,$K84+$W84,AA83)))</f>
        <v>1564</v>
      </c>
      <c r="AB84" s="7">
        <f t="shared" si="88"/>
        <v>867</v>
      </c>
      <c r="AC84" s="7">
        <f t="shared" si="88"/>
        <v>1414</v>
      </c>
      <c r="AD84" s="7">
        <f t="shared" si="88"/>
        <v>111</v>
      </c>
      <c r="AE84" s="7">
        <f t="shared" si="88"/>
        <v>2025</v>
      </c>
      <c r="AF84" s="7">
        <f t="shared" si="88"/>
        <v>1906</v>
      </c>
      <c r="AG84" s="7">
        <f t="shared" si="88"/>
        <v>1033</v>
      </c>
      <c r="AH84" s="7">
        <f t="shared" si="88"/>
        <v>944</v>
      </c>
      <c r="AI84" s="7">
        <f t="shared" si="88"/>
        <v>1337</v>
      </c>
      <c r="AJ84" s="7">
        <f t="shared" si="88"/>
        <v>1826</v>
      </c>
      <c r="AK84" s="7">
        <f t="shared" si="88"/>
        <v>180</v>
      </c>
      <c r="AL84" s="7">
        <f t="shared" si="88"/>
        <v>717</v>
      </c>
      <c r="AM84" s="7">
        <f t="shared" si="88"/>
        <v>2119</v>
      </c>
      <c r="AN84" s="7">
        <f t="shared" si="88"/>
        <v>1457</v>
      </c>
      <c r="AO84" s="7">
        <f t="shared" si="88"/>
        <v>1208</v>
      </c>
      <c r="AP84" s="7">
        <f t="shared" si="88"/>
        <v>2076</v>
      </c>
      <c r="AQ84" s="7">
        <f t="shared" si="88"/>
        <v>424</v>
      </c>
      <c r="AR84" s="7">
        <f t="shared" si="88"/>
        <v>1517</v>
      </c>
      <c r="AS84" s="7">
        <f t="shared" si="88"/>
        <v>240</v>
      </c>
      <c r="AT84" s="7">
        <f t="shared" si="88"/>
        <v>2296</v>
      </c>
      <c r="AU84" s="7">
        <f t="shared" si="88"/>
        <v>904</v>
      </c>
      <c r="AV84" s="7">
        <f t="shared" si="88"/>
        <v>473</v>
      </c>
      <c r="AW84" s="7">
        <f t="shared" si="88"/>
        <v>391</v>
      </c>
      <c r="AX84" s="7">
        <f t="shared" si="88"/>
        <v>1018</v>
      </c>
      <c r="AY84" s="7">
        <f t="shared" si="88"/>
        <v>1124</v>
      </c>
      <c r="AZ84" s="7">
        <f t="shared" si="88"/>
        <v>530</v>
      </c>
      <c r="BA84" s="7">
        <f t="shared" si="88"/>
        <v>0</v>
      </c>
      <c r="BB84" s="7">
        <f t="shared" si="88"/>
        <v>1532</v>
      </c>
      <c r="BC84" s="7">
        <f t="shared" si="88"/>
        <v>804</v>
      </c>
      <c r="BD84" s="7">
        <f t="shared" si="88"/>
        <v>809</v>
      </c>
      <c r="BE84" s="7">
        <f t="shared" si="88"/>
        <v>638</v>
      </c>
      <c r="BF84" s="7">
        <f t="shared" si="88"/>
        <v>2111</v>
      </c>
      <c r="BG84" s="7">
        <f t="shared" si="88"/>
        <v>727</v>
      </c>
      <c r="BH84" s="7">
        <f t="shared" si="88"/>
        <v>712</v>
      </c>
      <c r="BI84" s="7">
        <f t="shared" si="88"/>
        <v>1996</v>
      </c>
      <c r="BJ84" s="7">
        <f t="shared" si="88"/>
        <v>1430</v>
      </c>
      <c r="BK84" s="7">
        <f t="shared" si="88"/>
        <v>1932</v>
      </c>
      <c r="BL84" s="7">
        <f t="shared" si="88"/>
        <v>1083</v>
      </c>
    </row>
    <row r="85" ht="13.5" customHeight="1">
      <c r="A85" s="88">
        <v>44380.0</v>
      </c>
      <c r="B85" s="37" t="s">
        <v>74</v>
      </c>
      <c r="C85" s="38"/>
      <c r="D85" s="39" t="s">
        <v>43</v>
      </c>
      <c r="E85" s="40">
        <f t="shared" si="2"/>
        <v>867</v>
      </c>
      <c r="F85" s="41">
        <v>1.0</v>
      </c>
      <c r="G85" s="41">
        <v>16.0</v>
      </c>
      <c r="H85" s="42">
        <f t="shared" si="3"/>
        <v>19</v>
      </c>
      <c r="I85" s="38"/>
      <c r="J85" s="43" t="s">
        <v>42</v>
      </c>
      <c r="K85" s="40">
        <f t="shared" si="4"/>
        <v>727</v>
      </c>
      <c r="L85" s="44">
        <v>1.0</v>
      </c>
      <c r="M85" s="44">
        <v>18.0</v>
      </c>
      <c r="N85" s="42">
        <f t="shared" si="5"/>
        <v>21</v>
      </c>
      <c r="O85" s="38"/>
      <c r="P85" s="45" t="s">
        <v>72</v>
      </c>
      <c r="Q85" s="38"/>
      <c r="R85" s="45">
        <f>MIN(Rules!$E$2,(MAX(H85/N85,N85/H85)))</f>
        <v>1.105263158</v>
      </c>
      <c r="S85" s="45">
        <f>VLOOKUP(B85,Rules!A:B,2,FALSE)</f>
        <v>50</v>
      </c>
      <c r="T85" s="38"/>
      <c r="U85" s="46">
        <f>1/(10^(-(E85+(IF(P85="Y",Rules!$I$2,0))-K85)/Rules!$E$12)+1)</f>
        <v>0.7917488375</v>
      </c>
      <c r="V85" s="47">
        <f t="shared" si="6"/>
        <v>-44</v>
      </c>
      <c r="W85" s="47">
        <f t="shared" si="7"/>
        <v>44</v>
      </c>
      <c r="X85" s="47"/>
      <c r="Y85" s="47"/>
      <c r="Z85" s="48"/>
      <c r="AA85" s="7">
        <f t="shared" ref="AA85:BL85" si="89">IF($D85=AA$1,$E85+$V85,(IF($J85=AA$1,$K85+$W85,AA84)))</f>
        <v>1564</v>
      </c>
      <c r="AB85" s="7">
        <f t="shared" si="89"/>
        <v>823</v>
      </c>
      <c r="AC85" s="7">
        <f t="shared" si="89"/>
        <v>1414</v>
      </c>
      <c r="AD85" s="7">
        <f t="shared" si="89"/>
        <v>111</v>
      </c>
      <c r="AE85" s="7">
        <f t="shared" si="89"/>
        <v>2025</v>
      </c>
      <c r="AF85" s="7">
        <f t="shared" si="89"/>
        <v>1906</v>
      </c>
      <c r="AG85" s="7">
        <f t="shared" si="89"/>
        <v>1033</v>
      </c>
      <c r="AH85" s="7">
        <f t="shared" si="89"/>
        <v>944</v>
      </c>
      <c r="AI85" s="7">
        <f t="shared" si="89"/>
        <v>1337</v>
      </c>
      <c r="AJ85" s="7">
        <f t="shared" si="89"/>
        <v>1826</v>
      </c>
      <c r="AK85" s="7">
        <f t="shared" si="89"/>
        <v>180</v>
      </c>
      <c r="AL85" s="7">
        <f t="shared" si="89"/>
        <v>717</v>
      </c>
      <c r="AM85" s="7">
        <f t="shared" si="89"/>
        <v>2119</v>
      </c>
      <c r="AN85" s="7">
        <f t="shared" si="89"/>
        <v>1457</v>
      </c>
      <c r="AO85" s="7">
        <f t="shared" si="89"/>
        <v>1208</v>
      </c>
      <c r="AP85" s="7">
        <f t="shared" si="89"/>
        <v>2076</v>
      </c>
      <c r="AQ85" s="7">
        <f t="shared" si="89"/>
        <v>424</v>
      </c>
      <c r="AR85" s="7">
        <f t="shared" si="89"/>
        <v>1517</v>
      </c>
      <c r="AS85" s="7">
        <f t="shared" si="89"/>
        <v>240</v>
      </c>
      <c r="AT85" s="7">
        <f t="shared" si="89"/>
        <v>2296</v>
      </c>
      <c r="AU85" s="7">
        <f t="shared" si="89"/>
        <v>904</v>
      </c>
      <c r="AV85" s="7">
        <f t="shared" si="89"/>
        <v>473</v>
      </c>
      <c r="AW85" s="7">
        <f t="shared" si="89"/>
        <v>391</v>
      </c>
      <c r="AX85" s="7">
        <f t="shared" si="89"/>
        <v>1018</v>
      </c>
      <c r="AY85" s="7">
        <f t="shared" si="89"/>
        <v>1124</v>
      </c>
      <c r="AZ85" s="7">
        <f t="shared" si="89"/>
        <v>530</v>
      </c>
      <c r="BA85" s="7">
        <f t="shared" si="89"/>
        <v>0</v>
      </c>
      <c r="BB85" s="7">
        <f t="shared" si="89"/>
        <v>1532</v>
      </c>
      <c r="BC85" s="7">
        <f t="shared" si="89"/>
        <v>804</v>
      </c>
      <c r="BD85" s="7">
        <f t="shared" si="89"/>
        <v>809</v>
      </c>
      <c r="BE85" s="7">
        <f t="shared" si="89"/>
        <v>638</v>
      </c>
      <c r="BF85" s="7">
        <f t="shared" si="89"/>
        <v>2111</v>
      </c>
      <c r="BG85" s="7">
        <f t="shared" si="89"/>
        <v>771</v>
      </c>
      <c r="BH85" s="7">
        <f t="shared" si="89"/>
        <v>712</v>
      </c>
      <c r="BI85" s="7">
        <f t="shared" si="89"/>
        <v>1996</v>
      </c>
      <c r="BJ85" s="7">
        <f t="shared" si="89"/>
        <v>1430</v>
      </c>
      <c r="BK85" s="7">
        <f t="shared" si="89"/>
        <v>1932</v>
      </c>
      <c r="BL85" s="7">
        <f t="shared" si="89"/>
        <v>1083</v>
      </c>
    </row>
    <row r="86" ht="13.5" customHeight="1">
      <c r="A86" s="88">
        <v>44380.0</v>
      </c>
      <c r="B86" s="37" t="s">
        <v>74</v>
      </c>
      <c r="C86" s="38"/>
      <c r="D86" s="39" t="s">
        <v>47</v>
      </c>
      <c r="E86" s="40">
        <f t="shared" si="2"/>
        <v>391</v>
      </c>
      <c r="F86" s="41">
        <v>3.0</v>
      </c>
      <c r="G86" s="41">
        <v>15.0</v>
      </c>
      <c r="H86" s="42">
        <f t="shared" si="3"/>
        <v>24</v>
      </c>
      <c r="I86" s="38"/>
      <c r="J86" s="43" t="s">
        <v>51</v>
      </c>
      <c r="K86" s="40">
        <f t="shared" si="4"/>
        <v>530</v>
      </c>
      <c r="L86" s="44">
        <v>0.0</v>
      </c>
      <c r="M86" s="44">
        <v>16.0</v>
      </c>
      <c r="N86" s="42">
        <f t="shared" si="5"/>
        <v>16</v>
      </c>
      <c r="O86" s="38"/>
      <c r="P86" s="45" t="s">
        <v>72</v>
      </c>
      <c r="Q86" s="38"/>
      <c r="R86" s="45">
        <f>MIN(Rules!$E$2,(MAX(H86/N86,N86/H86)))</f>
        <v>1.5</v>
      </c>
      <c r="S86" s="45">
        <f>VLOOKUP(B86,Rules!A:B,2,FALSE)</f>
        <v>50</v>
      </c>
      <c r="T86" s="38"/>
      <c r="U86" s="46">
        <f>1/(10^(-(E86+(IF(P86="Y",Rules!$I$2,0))-K86)/Rules!$E$12)+1)</f>
        <v>0.5126615105</v>
      </c>
      <c r="V86" s="47">
        <f t="shared" si="6"/>
        <v>37</v>
      </c>
      <c r="W86" s="47">
        <f t="shared" si="7"/>
        <v>-37</v>
      </c>
      <c r="X86" s="47"/>
      <c r="Y86" s="47"/>
      <c r="Z86" s="48"/>
      <c r="AA86" s="7">
        <f t="shared" ref="AA86:BL86" si="90">IF($D86=AA$1,$E86+$V86,(IF($J86=AA$1,$K86+$W86,AA85)))</f>
        <v>1564</v>
      </c>
      <c r="AB86" s="7">
        <f t="shared" si="90"/>
        <v>823</v>
      </c>
      <c r="AC86" s="7">
        <f t="shared" si="90"/>
        <v>1414</v>
      </c>
      <c r="AD86" s="7">
        <f t="shared" si="90"/>
        <v>111</v>
      </c>
      <c r="AE86" s="7">
        <f t="shared" si="90"/>
        <v>2025</v>
      </c>
      <c r="AF86" s="7">
        <f t="shared" si="90"/>
        <v>1906</v>
      </c>
      <c r="AG86" s="7">
        <f t="shared" si="90"/>
        <v>1033</v>
      </c>
      <c r="AH86" s="7">
        <f t="shared" si="90"/>
        <v>944</v>
      </c>
      <c r="AI86" s="7">
        <f t="shared" si="90"/>
        <v>1337</v>
      </c>
      <c r="AJ86" s="7">
        <f t="shared" si="90"/>
        <v>1826</v>
      </c>
      <c r="AK86" s="7">
        <f t="shared" si="90"/>
        <v>180</v>
      </c>
      <c r="AL86" s="7">
        <f t="shared" si="90"/>
        <v>717</v>
      </c>
      <c r="AM86" s="7">
        <f t="shared" si="90"/>
        <v>2119</v>
      </c>
      <c r="AN86" s="7">
        <f t="shared" si="90"/>
        <v>1457</v>
      </c>
      <c r="AO86" s="7">
        <f t="shared" si="90"/>
        <v>1208</v>
      </c>
      <c r="AP86" s="7">
        <f t="shared" si="90"/>
        <v>2076</v>
      </c>
      <c r="AQ86" s="7">
        <f t="shared" si="90"/>
        <v>424</v>
      </c>
      <c r="AR86" s="7">
        <f t="shared" si="90"/>
        <v>1517</v>
      </c>
      <c r="AS86" s="7">
        <f t="shared" si="90"/>
        <v>240</v>
      </c>
      <c r="AT86" s="7">
        <f t="shared" si="90"/>
        <v>2296</v>
      </c>
      <c r="AU86" s="7">
        <f t="shared" si="90"/>
        <v>904</v>
      </c>
      <c r="AV86" s="7">
        <f t="shared" si="90"/>
        <v>473</v>
      </c>
      <c r="AW86" s="7">
        <f t="shared" si="90"/>
        <v>428</v>
      </c>
      <c r="AX86" s="7">
        <f t="shared" si="90"/>
        <v>1018</v>
      </c>
      <c r="AY86" s="7">
        <f t="shared" si="90"/>
        <v>1124</v>
      </c>
      <c r="AZ86" s="7">
        <f t="shared" si="90"/>
        <v>493</v>
      </c>
      <c r="BA86" s="7">
        <f t="shared" si="90"/>
        <v>0</v>
      </c>
      <c r="BB86" s="7">
        <f t="shared" si="90"/>
        <v>1532</v>
      </c>
      <c r="BC86" s="7">
        <f t="shared" si="90"/>
        <v>804</v>
      </c>
      <c r="BD86" s="7">
        <f t="shared" si="90"/>
        <v>809</v>
      </c>
      <c r="BE86" s="7">
        <f t="shared" si="90"/>
        <v>638</v>
      </c>
      <c r="BF86" s="7">
        <f t="shared" si="90"/>
        <v>2111</v>
      </c>
      <c r="BG86" s="7">
        <f t="shared" si="90"/>
        <v>771</v>
      </c>
      <c r="BH86" s="7">
        <f t="shared" si="90"/>
        <v>712</v>
      </c>
      <c r="BI86" s="7">
        <f t="shared" si="90"/>
        <v>1996</v>
      </c>
      <c r="BJ86" s="7">
        <f t="shared" si="90"/>
        <v>1430</v>
      </c>
      <c r="BK86" s="7">
        <f t="shared" si="90"/>
        <v>1932</v>
      </c>
      <c r="BL86" s="7">
        <f t="shared" si="90"/>
        <v>1083</v>
      </c>
    </row>
    <row r="87" ht="13.5" customHeight="1">
      <c r="A87" s="88">
        <v>44381.0</v>
      </c>
      <c r="B87" s="37" t="s">
        <v>75</v>
      </c>
      <c r="C87" s="38"/>
      <c r="D87" s="39" t="s">
        <v>18</v>
      </c>
      <c r="E87" s="40">
        <f t="shared" si="2"/>
        <v>2111</v>
      </c>
      <c r="F87" s="41">
        <v>3.0</v>
      </c>
      <c r="G87" s="41">
        <v>23.0</v>
      </c>
      <c r="H87" s="42">
        <f t="shared" si="3"/>
        <v>32</v>
      </c>
      <c r="I87" s="38"/>
      <c r="J87" s="43" t="s">
        <v>21</v>
      </c>
      <c r="K87" s="40">
        <f t="shared" si="4"/>
        <v>2025</v>
      </c>
      <c r="L87" s="44">
        <v>2.0</v>
      </c>
      <c r="M87" s="44">
        <v>22.0</v>
      </c>
      <c r="N87" s="42">
        <f t="shared" si="5"/>
        <v>28</v>
      </c>
      <c r="O87" s="38"/>
      <c r="P87" s="49" t="s">
        <v>73</v>
      </c>
      <c r="Q87" s="38"/>
      <c r="R87" s="45">
        <f>MIN(Rules!$E$2,(MAX(H87/N87,N87/H87)))</f>
        <v>1.142857143</v>
      </c>
      <c r="S87" s="45">
        <f>VLOOKUP(B87,Rules!A:B,2,FALSE)</f>
        <v>60</v>
      </c>
      <c r="T87" s="38"/>
      <c r="U87" s="46">
        <f>1/(10^(-(E87+(IF(P87="Y",Rules!$I$2,0))-K87)/Rules!$E$12)+1)</f>
        <v>0.5977369715</v>
      </c>
      <c r="V87" s="47">
        <f t="shared" si="6"/>
        <v>28</v>
      </c>
      <c r="W87" s="47">
        <f t="shared" si="7"/>
        <v>-28</v>
      </c>
      <c r="X87" s="47"/>
      <c r="Y87" s="47"/>
      <c r="Z87" s="48"/>
      <c r="AA87" s="7">
        <f t="shared" ref="AA87:BL87" si="91">IF($D87=AA$1,$E87+$V87,(IF($J87=AA$1,$K87+$W87,AA86)))</f>
        <v>1564</v>
      </c>
      <c r="AB87" s="7">
        <f t="shared" si="91"/>
        <v>823</v>
      </c>
      <c r="AC87" s="7">
        <f t="shared" si="91"/>
        <v>1414</v>
      </c>
      <c r="AD87" s="7">
        <f t="shared" si="91"/>
        <v>111</v>
      </c>
      <c r="AE87" s="7">
        <f t="shared" si="91"/>
        <v>1997</v>
      </c>
      <c r="AF87" s="7">
        <f t="shared" si="91"/>
        <v>1906</v>
      </c>
      <c r="AG87" s="7">
        <f t="shared" si="91"/>
        <v>1033</v>
      </c>
      <c r="AH87" s="7">
        <f t="shared" si="91"/>
        <v>944</v>
      </c>
      <c r="AI87" s="7">
        <f t="shared" si="91"/>
        <v>1337</v>
      </c>
      <c r="AJ87" s="7">
        <f t="shared" si="91"/>
        <v>1826</v>
      </c>
      <c r="AK87" s="7">
        <f t="shared" si="91"/>
        <v>180</v>
      </c>
      <c r="AL87" s="7">
        <f t="shared" si="91"/>
        <v>717</v>
      </c>
      <c r="AM87" s="7">
        <f t="shared" si="91"/>
        <v>2119</v>
      </c>
      <c r="AN87" s="7">
        <f t="shared" si="91"/>
        <v>1457</v>
      </c>
      <c r="AO87" s="7">
        <f t="shared" si="91"/>
        <v>1208</v>
      </c>
      <c r="AP87" s="7">
        <f t="shared" si="91"/>
        <v>2076</v>
      </c>
      <c r="AQ87" s="7">
        <f t="shared" si="91"/>
        <v>424</v>
      </c>
      <c r="AR87" s="7">
        <f t="shared" si="91"/>
        <v>1517</v>
      </c>
      <c r="AS87" s="7">
        <f t="shared" si="91"/>
        <v>240</v>
      </c>
      <c r="AT87" s="7">
        <f t="shared" si="91"/>
        <v>2296</v>
      </c>
      <c r="AU87" s="7">
        <f t="shared" si="91"/>
        <v>904</v>
      </c>
      <c r="AV87" s="7">
        <f t="shared" si="91"/>
        <v>473</v>
      </c>
      <c r="AW87" s="7">
        <f t="shared" si="91"/>
        <v>428</v>
      </c>
      <c r="AX87" s="7">
        <f t="shared" si="91"/>
        <v>1018</v>
      </c>
      <c r="AY87" s="7">
        <f t="shared" si="91"/>
        <v>1124</v>
      </c>
      <c r="AZ87" s="7">
        <f t="shared" si="91"/>
        <v>493</v>
      </c>
      <c r="BA87" s="7">
        <f t="shared" si="91"/>
        <v>0</v>
      </c>
      <c r="BB87" s="7">
        <f t="shared" si="91"/>
        <v>1532</v>
      </c>
      <c r="BC87" s="7">
        <f t="shared" si="91"/>
        <v>804</v>
      </c>
      <c r="BD87" s="7">
        <f t="shared" si="91"/>
        <v>809</v>
      </c>
      <c r="BE87" s="7">
        <f t="shared" si="91"/>
        <v>638</v>
      </c>
      <c r="BF87" s="7">
        <f t="shared" si="91"/>
        <v>2139</v>
      </c>
      <c r="BG87" s="7">
        <f t="shared" si="91"/>
        <v>771</v>
      </c>
      <c r="BH87" s="7">
        <f t="shared" si="91"/>
        <v>712</v>
      </c>
      <c r="BI87" s="7">
        <f t="shared" si="91"/>
        <v>1996</v>
      </c>
      <c r="BJ87" s="7">
        <f t="shared" si="91"/>
        <v>1430</v>
      </c>
      <c r="BK87" s="7">
        <f t="shared" si="91"/>
        <v>1932</v>
      </c>
      <c r="BL87" s="7">
        <f t="shared" si="91"/>
        <v>1083</v>
      </c>
    </row>
    <row r="88" ht="13.5" customHeight="1">
      <c r="A88" s="88">
        <v>44381.0</v>
      </c>
      <c r="B88" s="37" t="s">
        <v>74</v>
      </c>
      <c r="C88" s="38"/>
      <c r="D88" s="39" t="s">
        <v>49</v>
      </c>
      <c r="E88" s="40">
        <f t="shared" si="2"/>
        <v>111</v>
      </c>
      <c r="F88" s="41">
        <v>1.0</v>
      </c>
      <c r="G88" s="41">
        <v>16.0</v>
      </c>
      <c r="H88" s="42">
        <f t="shared" si="3"/>
        <v>19</v>
      </c>
      <c r="I88" s="38"/>
      <c r="J88" s="43" t="s">
        <v>48</v>
      </c>
      <c r="K88" s="40">
        <f t="shared" si="4"/>
        <v>180</v>
      </c>
      <c r="L88" s="44">
        <v>0.0</v>
      </c>
      <c r="M88" s="44">
        <v>17.0</v>
      </c>
      <c r="N88" s="42">
        <f t="shared" si="5"/>
        <v>17</v>
      </c>
      <c r="O88" s="38"/>
      <c r="P88" s="45" t="s">
        <v>72</v>
      </c>
      <c r="Q88" s="38"/>
      <c r="R88" s="45">
        <f>MIN(Rules!$E$2,(MAX(H88/N88,N88/H88)))</f>
        <v>1.117647059</v>
      </c>
      <c r="S88" s="45">
        <f>VLOOKUP(B88,Rules!A:B,2,FALSE)</f>
        <v>50</v>
      </c>
      <c r="T88" s="38"/>
      <c r="U88" s="46">
        <f>1/(10^(-(E88+(IF(P88="Y",Rules!$I$2,0))-K88)/Rules!$E$12)+1)</f>
        <v>0.5921882214</v>
      </c>
      <c r="V88" s="47">
        <f t="shared" si="6"/>
        <v>23</v>
      </c>
      <c r="W88" s="47">
        <f t="shared" si="7"/>
        <v>-23</v>
      </c>
      <c r="X88" s="47"/>
      <c r="Y88" s="47"/>
      <c r="Z88" s="48"/>
      <c r="AA88" s="7">
        <f t="shared" ref="AA88:BL88" si="92">IF($D88=AA$1,$E88+$V88,(IF($J88=AA$1,$K88+$W88,AA87)))</f>
        <v>1564</v>
      </c>
      <c r="AB88" s="7">
        <f t="shared" si="92"/>
        <v>823</v>
      </c>
      <c r="AC88" s="7">
        <f t="shared" si="92"/>
        <v>1414</v>
      </c>
      <c r="AD88" s="7">
        <f t="shared" si="92"/>
        <v>134</v>
      </c>
      <c r="AE88" s="7">
        <f t="shared" si="92"/>
        <v>1997</v>
      </c>
      <c r="AF88" s="7">
        <f t="shared" si="92"/>
        <v>1906</v>
      </c>
      <c r="AG88" s="7">
        <f t="shared" si="92"/>
        <v>1033</v>
      </c>
      <c r="AH88" s="7">
        <f t="shared" si="92"/>
        <v>944</v>
      </c>
      <c r="AI88" s="7">
        <f t="shared" si="92"/>
        <v>1337</v>
      </c>
      <c r="AJ88" s="7">
        <f t="shared" si="92"/>
        <v>1826</v>
      </c>
      <c r="AK88" s="7">
        <f t="shared" si="92"/>
        <v>157</v>
      </c>
      <c r="AL88" s="7">
        <f t="shared" si="92"/>
        <v>717</v>
      </c>
      <c r="AM88" s="7">
        <f t="shared" si="92"/>
        <v>2119</v>
      </c>
      <c r="AN88" s="7">
        <f t="shared" si="92"/>
        <v>1457</v>
      </c>
      <c r="AO88" s="7">
        <f t="shared" si="92"/>
        <v>1208</v>
      </c>
      <c r="AP88" s="7">
        <f t="shared" si="92"/>
        <v>2076</v>
      </c>
      <c r="AQ88" s="7">
        <f t="shared" si="92"/>
        <v>424</v>
      </c>
      <c r="AR88" s="7">
        <f t="shared" si="92"/>
        <v>1517</v>
      </c>
      <c r="AS88" s="7">
        <f t="shared" si="92"/>
        <v>240</v>
      </c>
      <c r="AT88" s="7">
        <f t="shared" si="92"/>
        <v>2296</v>
      </c>
      <c r="AU88" s="7">
        <f t="shared" si="92"/>
        <v>904</v>
      </c>
      <c r="AV88" s="7">
        <f t="shared" si="92"/>
        <v>473</v>
      </c>
      <c r="AW88" s="7">
        <f t="shared" si="92"/>
        <v>428</v>
      </c>
      <c r="AX88" s="7">
        <f t="shared" si="92"/>
        <v>1018</v>
      </c>
      <c r="AY88" s="7">
        <f t="shared" si="92"/>
        <v>1124</v>
      </c>
      <c r="AZ88" s="7">
        <f t="shared" si="92"/>
        <v>493</v>
      </c>
      <c r="BA88" s="7">
        <f t="shared" si="92"/>
        <v>0</v>
      </c>
      <c r="BB88" s="7">
        <f t="shared" si="92"/>
        <v>1532</v>
      </c>
      <c r="BC88" s="7">
        <f t="shared" si="92"/>
        <v>804</v>
      </c>
      <c r="BD88" s="7">
        <f t="shared" si="92"/>
        <v>809</v>
      </c>
      <c r="BE88" s="7">
        <f t="shared" si="92"/>
        <v>638</v>
      </c>
      <c r="BF88" s="7">
        <f t="shared" si="92"/>
        <v>2139</v>
      </c>
      <c r="BG88" s="7">
        <f t="shared" si="92"/>
        <v>771</v>
      </c>
      <c r="BH88" s="7">
        <f t="shared" si="92"/>
        <v>712</v>
      </c>
      <c r="BI88" s="7">
        <f t="shared" si="92"/>
        <v>1996</v>
      </c>
      <c r="BJ88" s="7">
        <f t="shared" si="92"/>
        <v>1430</v>
      </c>
      <c r="BK88" s="7">
        <f t="shared" si="92"/>
        <v>1932</v>
      </c>
      <c r="BL88" s="7">
        <f t="shared" si="92"/>
        <v>1083</v>
      </c>
    </row>
    <row r="89" ht="13.5" customHeight="1">
      <c r="A89" s="88">
        <v>44387.0</v>
      </c>
      <c r="B89" s="37" t="s">
        <v>77</v>
      </c>
      <c r="C89" s="38"/>
      <c r="D89" s="39" t="s">
        <v>31</v>
      </c>
      <c r="E89" s="40">
        <f t="shared" si="2"/>
        <v>1517</v>
      </c>
      <c r="F89" s="41">
        <v>2.0</v>
      </c>
      <c r="G89" s="41">
        <v>27.0</v>
      </c>
      <c r="H89" s="42">
        <f t="shared" si="3"/>
        <v>33</v>
      </c>
      <c r="I89" s="38"/>
      <c r="J89" s="43" t="s">
        <v>30</v>
      </c>
      <c r="K89" s="40">
        <f t="shared" si="4"/>
        <v>1564</v>
      </c>
      <c r="L89" s="44">
        <v>2.0</v>
      </c>
      <c r="M89" s="44">
        <v>21.0</v>
      </c>
      <c r="N89" s="42">
        <f t="shared" si="5"/>
        <v>27</v>
      </c>
      <c r="O89" s="38"/>
      <c r="P89" s="49" t="s">
        <v>73</v>
      </c>
      <c r="Q89" s="38"/>
      <c r="R89" s="45">
        <f>MIN(Rules!$E$2,(MAX(H89/N89,N89/H89)))</f>
        <v>1.222222222</v>
      </c>
      <c r="S89" s="45">
        <f>VLOOKUP(B89,Rules!A:B,2,FALSE)</f>
        <v>60</v>
      </c>
      <c r="T89" s="38"/>
      <c r="U89" s="46">
        <f>1/(10^(-(E89+(IF(P89="Y",Rules!$I$2,0))-K89)/Rules!$E$12)+1)</f>
        <v>0.4460995118</v>
      </c>
      <c r="V89" s="47">
        <f t="shared" si="6"/>
        <v>41</v>
      </c>
      <c r="W89" s="47">
        <f t="shared" si="7"/>
        <v>-41</v>
      </c>
      <c r="X89" s="47"/>
      <c r="Y89" s="47"/>
      <c r="Z89" s="48"/>
      <c r="AA89" s="7">
        <f t="shared" ref="AA89:BL89" si="93">IF($D89=AA$1,$E89+$V89,(IF($J89=AA$1,$K89+$W89,AA88)))</f>
        <v>1523</v>
      </c>
      <c r="AB89" s="7">
        <f t="shared" si="93"/>
        <v>823</v>
      </c>
      <c r="AC89" s="7">
        <f t="shared" si="93"/>
        <v>1414</v>
      </c>
      <c r="AD89" s="7">
        <f t="shared" si="93"/>
        <v>134</v>
      </c>
      <c r="AE89" s="7">
        <f t="shared" si="93"/>
        <v>1997</v>
      </c>
      <c r="AF89" s="7">
        <f t="shared" si="93"/>
        <v>1906</v>
      </c>
      <c r="AG89" s="7">
        <f t="shared" si="93"/>
        <v>1033</v>
      </c>
      <c r="AH89" s="7">
        <f t="shared" si="93"/>
        <v>944</v>
      </c>
      <c r="AI89" s="7">
        <f t="shared" si="93"/>
        <v>1337</v>
      </c>
      <c r="AJ89" s="7">
        <f t="shared" si="93"/>
        <v>1826</v>
      </c>
      <c r="AK89" s="7">
        <f t="shared" si="93"/>
        <v>157</v>
      </c>
      <c r="AL89" s="7">
        <f t="shared" si="93"/>
        <v>717</v>
      </c>
      <c r="AM89" s="7">
        <f t="shared" si="93"/>
        <v>2119</v>
      </c>
      <c r="AN89" s="7">
        <f t="shared" si="93"/>
        <v>1457</v>
      </c>
      <c r="AO89" s="7">
        <f t="shared" si="93"/>
        <v>1208</v>
      </c>
      <c r="AP89" s="7">
        <f t="shared" si="93"/>
        <v>2076</v>
      </c>
      <c r="AQ89" s="7">
        <f t="shared" si="93"/>
        <v>424</v>
      </c>
      <c r="AR89" s="7">
        <f t="shared" si="93"/>
        <v>1558</v>
      </c>
      <c r="AS89" s="7">
        <f t="shared" si="93"/>
        <v>240</v>
      </c>
      <c r="AT89" s="7">
        <f t="shared" si="93"/>
        <v>2296</v>
      </c>
      <c r="AU89" s="7">
        <f t="shared" si="93"/>
        <v>904</v>
      </c>
      <c r="AV89" s="7">
        <f t="shared" si="93"/>
        <v>473</v>
      </c>
      <c r="AW89" s="7">
        <f t="shared" si="93"/>
        <v>428</v>
      </c>
      <c r="AX89" s="7">
        <f t="shared" si="93"/>
        <v>1018</v>
      </c>
      <c r="AY89" s="7">
        <f t="shared" si="93"/>
        <v>1124</v>
      </c>
      <c r="AZ89" s="7">
        <f t="shared" si="93"/>
        <v>493</v>
      </c>
      <c r="BA89" s="7">
        <f t="shared" si="93"/>
        <v>0</v>
      </c>
      <c r="BB89" s="7">
        <f t="shared" si="93"/>
        <v>1532</v>
      </c>
      <c r="BC89" s="7">
        <f t="shared" si="93"/>
        <v>804</v>
      </c>
      <c r="BD89" s="7">
        <f t="shared" si="93"/>
        <v>809</v>
      </c>
      <c r="BE89" s="7">
        <f t="shared" si="93"/>
        <v>638</v>
      </c>
      <c r="BF89" s="7">
        <f t="shared" si="93"/>
        <v>2139</v>
      </c>
      <c r="BG89" s="7">
        <f t="shared" si="93"/>
        <v>771</v>
      </c>
      <c r="BH89" s="7">
        <f t="shared" si="93"/>
        <v>712</v>
      </c>
      <c r="BI89" s="7">
        <f t="shared" si="93"/>
        <v>1996</v>
      </c>
      <c r="BJ89" s="7">
        <f t="shared" si="93"/>
        <v>1430</v>
      </c>
      <c r="BK89" s="7">
        <f t="shared" si="93"/>
        <v>1932</v>
      </c>
      <c r="BL89" s="7">
        <f t="shared" si="93"/>
        <v>1083</v>
      </c>
    </row>
    <row r="90" ht="13.5" customHeight="1">
      <c r="A90" s="88">
        <v>44387.0</v>
      </c>
      <c r="B90" s="37" t="s">
        <v>74</v>
      </c>
      <c r="C90" s="38"/>
      <c r="D90" s="39" t="s">
        <v>32</v>
      </c>
      <c r="E90" s="40">
        <f t="shared" si="2"/>
        <v>1430</v>
      </c>
      <c r="F90" s="41">
        <v>2.0</v>
      </c>
      <c r="G90" s="41">
        <v>19.0</v>
      </c>
      <c r="H90" s="42">
        <f t="shared" si="3"/>
        <v>25</v>
      </c>
      <c r="I90" s="38"/>
      <c r="J90" s="43" t="s">
        <v>29</v>
      </c>
      <c r="K90" s="40">
        <f t="shared" si="4"/>
        <v>1208</v>
      </c>
      <c r="L90" s="44">
        <v>1.0</v>
      </c>
      <c r="M90" s="44">
        <v>21.0</v>
      </c>
      <c r="N90" s="42">
        <f t="shared" si="5"/>
        <v>24</v>
      </c>
      <c r="O90" s="38"/>
      <c r="P90" s="45" t="s">
        <v>72</v>
      </c>
      <c r="Q90" s="38"/>
      <c r="R90" s="45">
        <f>MIN(Rules!$E$2,(MAX(H90/N90,N90/H90)))</f>
        <v>1.041666667</v>
      </c>
      <c r="S90" s="45">
        <f>VLOOKUP(B90,Rules!A:B,2,FALSE)</f>
        <v>50</v>
      </c>
      <c r="T90" s="38"/>
      <c r="U90" s="46">
        <f>1/(10^(-(E90+(IF(P90="Y",Rules!$I$2,0))-K90)/Rules!$E$12)+1)</f>
        <v>0.8472409531</v>
      </c>
      <c r="V90" s="47">
        <f t="shared" si="6"/>
        <v>8</v>
      </c>
      <c r="W90" s="47">
        <f t="shared" si="7"/>
        <v>-8</v>
      </c>
      <c r="X90" s="47"/>
      <c r="Y90" s="47"/>
      <c r="Z90" s="48"/>
      <c r="AA90" s="7">
        <f t="shared" ref="AA90:BL90" si="94">IF($D90=AA$1,$E90+$V90,(IF($J90=AA$1,$K90+$W90,AA89)))</f>
        <v>1523</v>
      </c>
      <c r="AB90" s="7">
        <f t="shared" si="94"/>
        <v>823</v>
      </c>
      <c r="AC90" s="7">
        <f t="shared" si="94"/>
        <v>1414</v>
      </c>
      <c r="AD90" s="7">
        <f t="shared" si="94"/>
        <v>134</v>
      </c>
      <c r="AE90" s="7">
        <f t="shared" si="94"/>
        <v>1997</v>
      </c>
      <c r="AF90" s="7">
        <f t="shared" si="94"/>
        <v>1906</v>
      </c>
      <c r="AG90" s="7">
        <f t="shared" si="94"/>
        <v>1033</v>
      </c>
      <c r="AH90" s="7">
        <f t="shared" si="94"/>
        <v>944</v>
      </c>
      <c r="AI90" s="7">
        <f t="shared" si="94"/>
        <v>1337</v>
      </c>
      <c r="AJ90" s="7">
        <f t="shared" si="94"/>
        <v>1826</v>
      </c>
      <c r="AK90" s="7">
        <f t="shared" si="94"/>
        <v>157</v>
      </c>
      <c r="AL90" s="7">
        <f t="shared" si="94"/>
        <v>717</v>
      </c>
      <c r="AM90" s="7">
        <f t="shared" si="94"/>
        <v>2119</v>
      </c>
      <c r="AN90" s="7">
        <f t="shared" si="94"/>
        <v>1457</v>
      </c>
      <c r="AO90" s="7">
        <f t="shared" si="94"/>
        <v>1200</v>
      </c>
      <c r="AP90" s="7">
        <f t="shared" si="94"/>
        <v>2076</v>
      </c>
      <c r="AQ90" s="7">
        <f t="shared" si="94"/>
        <v>424</v>
      </c>
      <c r="AR90" s="7">
        <f t="shared" si="94"/>
        <v>1558</v>
      </c>
      <c r="AS90" s="7">
        <f t="shared" si="94"/>
        <v>240</v>
      </c>
      <c r="AT90" s="7">
        <f t="shared" si="94"/>
        <v>2296</v>
      </c>
      <c r="AU90" s="7">
        <f t="shared" si="94"/>
        <v>904</v>
      </c>
      <c r="AV90" s="7">
        <f t="shared" si="94"/>
        <v>473</v>
      </c>
      <c r="AW90" s="7">
        <f t="shared" si="94"/>
        <v>428</v>
      </c>
      <c r="AX90" s="7">
        <f t="shared" si="94"/>
        <v>1018</v>
      </c>
      <c r="AY90" s="7">
        <f t="shared" si="94"/>
        <v>1124</v>
      </c>
      <c r="AZ90" s="7">
        <f t="shared" si="94"/>
        <v>493</v>
      </c>
      <c r="BA90" s="7">
        <f t="shared" si="94"/>
        <v>0</v>
      </c>
      <c r="BB90" s="7">
        <f t="shared" si="94"/>
        <v>1532</v>
      </c>
      <c r="BC90" s="7">
        <f t="shared" si="94"/>
        <v>804</v>
      </c>
      <c r="BD90" s="7">
        <f t="shared" si="94"/>
        <v>809</v>
      </c>
      <c r="BE90" s="7">
        <f t="shared" si="94"/>
        <v>638</v>
      </c>
      <c r="BF90" s="7">
        <f t="shared" si="94"/>
        <v>2139</v>
      </c>
      <c r="BG90" s="7">
        <f t="shared" si="94"/>
        <v>771</v>
      </c>
      <c r="BH90" s="7">
        <f t="shared" si="94"/>
        <v>712</v>
      </c>
      <c r="BI90" s="7">
        <f t="shared" si="94"/>
        <v>1996</v>
      </c>
      <c r="BJ90" s="7">
        <f t="shared" si="94"/>
        <v>1438</v>
      </c>
      <c r="BK90" s="7">
        <f t="shared" si="94"/>
        <v>1932</v>
      </c>
      <c r="BL90" s="7">
        <f t="shared" si="94"/>
        <v>1083</v>
      </c>
    </row>
    <row r="91" ht="13.5" customHeight="1">
      <c r="A91" s="88">
        <v>44387.0</v>
      </c>
      <c r="B91" s="37" t="s">
        <v>74</v>
      </c>
      <c r="C91" s="38"/>
      <c r="D91" s="39" t="s">
        <v>38</v>
      </c>
      <c r="E91" s="40">
        <f t="shared" si="2"/>
        <v>1124</v>
      </c>
      <c r="F91" s="41">
        <v>0.0</v>
      </c>
      <c r="G91" s="41">
        <v>28.0</v>
      </c>
      <c r="H91" s="42">
        <f t="shared" si="3"/>
        <v>28</v>
      </c>
      <c r="I91" s="38"/>
      <c r="J91" s="43" t="s">
        <v>34</v>
      </c>
      <c r="K91" s="40">
        <f t="shared" si="4"/>
        <v>1457</v>
      </c>
      <c r="L91" s="44">
        <v>1.0</v>
      </c>
      <c r="M91" s="44">
        <v>21.0</v>
      </c>
      <c r="N91" s="42">
        <f t="shared" si="5"/>
        <v>24</v>
      </c>
      <c r="O91" s="38"/>
      <c r="P91" s="45" t="s">
        <v>72</v>
      </c>
      <c r="Q91" s="38"/>
      <c r="R91" s="45">
        <f>MIN(Rules!$E$2,(MAX(H91/N91,N91/H91)))</f>
        <v>1.166666667</v>
      </c>
      <c r="S91" s="45">
        <f>VLOOKUP(B91,Rules!A:B,2,FALSE)</f>
        <v>50</v>
      </c>
      <c r="T91" s="38"/>
      <c r="U91" s="46">
        <f>1/(10^(-(E91+(IF(P91="Y",Rules!$I$2,0))-K91)/Rules!$E$12)+1)</f>
        <v>0.3009567297</v>
      </c>
      <c r="V91" s="47">
        <f t="shared" si="6"/>
        <v>41</v>
      </c>
      <c r="W91" s="47">
        <f t="shared" si="7"/>
        <v>-41</v>
      </c>
      <c r="X91" s="47"/>
      <c r="Y91" s="47"/>
      <c r="Z91" s="48"/>
      <c r="AA91" s="7">
        <f t="shared" ref="AA91:BL91" si="95">IF($D91=AA$1,$E91+$V91,(IF($J91=AA$1,$K91+$W91,AA90)))</f>
        <v>1523</v>
      </c>
      <c r="AB91" s="7">
        <f t="shared" si="95"/>
        <v>823</v>
      </c>
      <c r="AC91" s="7">
        <f t="shared" si="95"/>
        <v>1414</v>
      </c>
      <c r="AD91" s="7">
        <f t="shared" si="95"/>
        <v>134</v>
      </c>
      <c r="AE91" s="7">
        <f t="shared" si="95"/>
        <v>1997</v>
      </c>
      <c r="AF91" s="7">
        <f t="shared" si="95"/>
        <v>1906</v>
      </c>
      <c r="AG91" s="7">
        <f t="shared" si="95"/>
        <v>1033</v>
      </c>
      <c r="AH91" s="7">
        <f t="shared" si="95"/>
        <v>944</v>
      </c>
      <c r="AI91" s="7">
        <f t="shared" si="95"/>
        <v>1337</v>
      </c>
      <c r="AJ91" s="7">
        <f t="shared" si="95"/>
        <v>1826</v>
      </c>
      <c r="AK91" s="7">
        <f t="shared" si="95"/>
        <v>157</v>
      </c>
      <c r="AL91" s="7">
        <f t="shared" si="95"/>
        <v>717</v>
      </c>
      <c r="AM91" s="7">
        <f t="shared" si="95"/>
        <v>2119</v>
      </c>
      <c r="AN91" s="7">
        <f t="shared" si="95"/>
        <v>1416</v>
      </c>
      <c r="AO91" s="7">
        <f t="shared" si="95"/>
        <v>1200</v>
      </c>
      <c r="AP91" s="7">
        <f t="shared" si="95"/>
        <v>2076</v>
      </c>
      <c r="AQ91" s="7">
        <f t="shared" si="95"/>
        <v>424</v>
      </c>
      <c r="AR91" s="7">
        <f t="shared" si="95"/>
        <v>1558</v>
      </c>
      <c r="AS91" s="7">
        <f t="shared" si="95"/>
        <v>240</v>
      </c>
      <c r="AT91" s="7">
        <f t="shared" si="95"/>
        <v>2296</v>
      </c>
      <c r="AU91" s="7">
        <f t="shared" si="95"/>
        <v>904</v>
      </c>
      <c r="AV91" s="7">
        <f t="shared" si="95"/>
        <v>473</v>
      </c>
      <c r="AW91" s="7">
        <f t="shared" si="95"/>
        <v>428</v>
      </c>
      <c r="AX91" s="7">
        <f t="shared" si="95"/>
        <v>1018</v>
      </c>
      <c r="AY91" s="7">
        <f t="shared" si="95"/>
        <v>1165</v>
      </c>
      <c r="AZ91" s="7">
        <f t="shared" si="95"/>
        <v>493</v>
      </c>
      <c r="BA91" s="7">
        <f t="shared" si="95"/>
        <v>0</v>
      </c>
      <c r="BB91" s="7">
        <f t="shared" si="95"/>
        <v>1532</v>
      </c>
      <c r="BC91" s="7">
        <f t="shared" si="95"/>
        <v>804</v>
      </c>
      <c r="BD91" s="7">
        <f t="shared" si="95"/>
        <v>809</v>
      </c>
      <c r="BE91" s="7">
        <f t="shared" si="95"/>
        <v>638</v>
      </c>
      <c r="BF91" s="7">
        <f t="shared" si="95"/>
        <v>2139</v>
      </c>
      <c r="BG91" s="7">
        <f t="shared" si="95"/>
        <v>771</v>
      </c>
      <c r="BH91" s="7">
        <f t="shared" si="95"/>
        <v>712</v>
      </c>
      <c r="BI91" s="7">
        <f t="shared" si="95"/>
        <v>1996</v>
      </c>
      <c r="BJ91" s="7">
        <f t="shared" si="95"/>
        <v>1438</v>
      </c>
      <c r="BK91" s="7">
        <f t="shared" si="95"/>
        <v>1932</v>
      </c>
      <c r="BL91" s="7">
        <f t="shared" si="95"/>
        <v>1083</v>
      </c>
    </row>
    <row r="92" ht="13.5" customHeight="1">
      <c r="A92" s="88">
        <v>44387.0</v>
      </c>
      <c r="B92" s="37" t="s">
        <v>74</v>
      </c>
      <c r="C92" s="38"/>
      <c r="D92" s="39" t="s">
        <v>35</v>
      </c>
      <c r="E92" s="40">
        <f t="shared" si="2"/>
        <v>1033</v>
      </c>
      <c r="F92" s="41">
        <v>2.0</v>
      </c>
      <c r="G92" s="41">
        <v>23.0</v>
      </c>
      <c r="H92" s="42">
        <f t="shared" si="3"/>
        <v>29</v>
      </c>
      <c r="I92" s="38"/>
      <c r="J92" s="43" t="s">
        <v>40</v>
      </c>
      <c r="K92" s="40">
        <f t="shared" si="4"/>
        <v>1083</v>
      </c>
      <c r="L92" s="44">
        <v>0.0</v>
      </c>
      <c r="M92" s="44">
        <v>19.0</v>
      </c>
      <c r="N92" s="42">
        <f t="shared" si="5"/>
        <v>19</v>
      </c>
      <c r="O92" s="38"/>
      <c r="P92" s="45" t="s">
        <v>72</v>
      </c>
      <c r="Q92" s="38"/>
      <c r="R92" s="45">
        <f>MIN(Rules!$E$2,(MAX(H92/N92,N92/H92)))</f>
        <v>1.526315789</v>
      </c>
      <c r="S92" s="45">
        <f>VLOOKUP(B92,Rules!A:B,2,FALSE)</f>
        <v>50</v>
      </c>
      <c r="T92" s="38"/>
      <c r="U92" s="46">
        <f>1/(10^(-(E92+(IF(P92="Y",Rules!$I$2,0))-K92)/Rules!$E$12)+1)</f>
        <v>0.6131368202</v>
      </c>
      <c r="V92" s="47">
        <f t="shared" si="6"/>
        <v>30</v>
      </c>
      <c r="W92" s="47">
        <f t="shared" si="7"/>
        <v>-30</v>
      </c>
      <c r="X92" s="47"/>
      <c r="Y92" s="47"/>
      <c r="Z92" s="48"/>
      <c r="AA92" s="7">
        <f t="shared" ref="AA92:BL92" si="96">IF($D92=AA$1,$E92+$V92,(IF($J92=AA$1,$K92+$W92,AA91)))</f>
        <v>1523</v>
      </c>
      <c r="AB92" s="7">
        <f t="shared" si="96"/>
        <v>823</v>
      </c>
      <c r="AC92" s="7">
        <f t="shared" si="96"/>
        <v>1414</v>
      </c>
      <c r="AD92" s="7">
        <f t="shared" si="96"/>
        <v>134</v>
      </c>
      <c r="AE92" s="7">
        <f t="shared" si="96"/>
        <v>1997</v>
      </c>
      <c r="AF92" s="7">
        <f t="shared" si="96"/>
        <v>1906</v>
      </c>
      <c r="AG92" s="7">
        <f t="shared" si="96"/>
        <v>1063</v>
      </c>
      <c r="AH92" s="7">
        <f t="shared" si="96"/>
        <v>944</v>
      </c>
      <c r="AI92" s="7">
        <f t="shared" si="96"/>
        <v>1337</v>
      </c>
      <c r="AJ92" s="7">
        <f t="shared" si="96"/>
        <v>1826</v>
      </c>
      <c r="AK92" s="7">
        <f t="shared" si="96"/>
        <v>157</v>
      </c>
      <c r="AL92" s="7">
        <f t="shared" si="96"/>
        <v>717</v>
      </c>
      <c r="AM92" s="7">
        <f t="shared" si="96"/>
        <v>2119</v>
      </c>
      <c r="AN92" s="7">
        <f t="shared" si="96"/>
        <v>1416</v>
      </c>
      <c r="AO92" s="7">
        <f t="shared" si="96"/>
        <v>1200</v>
      </c>
      <c r="AP92" s="7">
        <f t="shared" si="96"/>
        <v>2076</v>
      </c>
      <c r="AQ92" s="7">
        <f t="shared" si="96"/>
        <v>424</v>
      </c>
      <c r="AR92" s="7">
        <f t="shared" si="96"/>
        <v>1558</v>
      </c>
      <c r="AS92" s="7">
        <f t="shared" si="96"/>
        <v>240</v>
      </c>
      <c r="AT92" s="7">
        <f t="shared" si="96"/>
        <v>2296</v>
      </c>
      <c r="AU92" s="7">
        <f t="shared" si="96"/>
        <v>904</v>
      </c>
      <c r="AV92" s="7">
        <f t="shared" si="96"/>
        <v>473</v>
      </c>
      <c r="AW92" s="7">
        <f t="shared" si="96"/>
        <v>428</v>
      </c>
      <c r="AX92" s="7">
        <f t="shared" si="96"/>
        <v>1018</v>
      </c>
      <c r="AY92" s="7">
        <f t="shared" si="96"/>
        <v>1165</v>
      </c>
      <c r="AZ92" s="7">
        <f t="shared" si="96"/>
        <v>493</v>
      </c>
      <c r="BA92" s="7">
        <f t="shared" si="96"/>
        <v>0</v>
      </c>
      <c r="BB92" s="7">
        <f t="shared" si="96"/>
        <v>1532</v>
      </c>
      <c r="BC92" s="7">
        <f t="shared" si="96"/>
        <v>804</v>
      </c>
      <c r="BD92" s="7">
        <f t="shared" si="96"/>
        <v>809</v>
      </c>
      <c r="BE92" s="7">
        <f t="shared" si="96"/>
        <v>638</v>
      </c>
      <c r="BF92" s="7">
        <f t="shared" si="96"/>
        <v>2139</v>
      </c>
      <c r="BG92" s="7">
        <f t="shared" si="96"/>
        <v>771</v>
      </c>
      <c r="BH92" s="7">
        <f t="shared" si="96"/>
        <v>712</v>
      </c>
      <c r="BI92" s="7">
        <f t="shared" si="96"/>
        <v>1996</v>
      </c>
      <c r="BJ92" s="7">
        <f t="shared" si="96"/>
        <v>1438</v>
      </c>
      <c r="BK92" s="7">
        <f t="shared" si="96"/>
        <v>1932</v>
      </c>
      <c r="BL92" s="7">
        <f t="shared" si="96"/>
        <v>1053</v>
      </c>
    </row>
    <row r="93" ht="13.5" customHeight="1">
      <c r="A93" s="88">
        <v>44387.0</v>
      </c>
      <c r="B93" s="37" t="s">
        <v>74</v>
      </c>
      <c r="C93" s="38"/>
      <c r="D93" s="39" t="s">
        <v>52</v>
      </c>
      <c r="E93" s="40">
        <f t="shared" si="2"/>
        <v>240</v>
      </c>
      <c r="F93" s="41">
        <v>4.0</v>
      </c>
      <c r="G93" s="41">
        <v>10.0</v>
      </c>
      <c r="H93" s="42">
        <f t="shared" si="3"/>
        <v>22</v>
      </c>
      <c r="I93" s="38"/>
      <c r="J93" s="43" t="s">
        <v>37</v>
      </c>
      <c r="K93" s="40">
        <f t="shared" si="4"/>
        <v>944</v>
      </c>
      <c r="L93" s="44">
        <v>1.0</v>
      </c>
      <c r="M93" s="44">
        <v>27.0</v>
      </c>
      <c r="N93" s="42">
        <f t="shared" si="5"/>
        <v>30</v>
      </c>
      <c r="O93" s="38"/>
      <c r="P93" s="45" t="s">
        <v>72</v>
      </c>
      <c r="Q93" s="38"/>
      <c r="R93" s="45">
        <f>MIN(Rules!$E$2,(MAX(H93/N93,N93/H93)))</f>
        <v>1.363636364</v>
      </c>
      <c r="S93" s="45">
        <f>VLOOKUP(B93,Rules!A:B,2,FALSE)</f>
        <v>50</v>
      </c>
      <c r="T93" s="38"/>
      <c r="U93" s="46">
        <f>1/(10^(-(E93+(IF(P93="Y",Rules!$I$2,0))-K93)/Rules!$E$12)+1)</f>
        <v>0.0723415956</v>
      </c>
      <c r="V93" s="47">
        <f t="shared" si="6"/>
        <v>-5</v>
      </c>
      <c r="W93" s="47">
        <f t="shared" si="7"/>
        <v>5</v>
      </c>
      <c r="X93" s="47"/>
      <c r="Y93" s="47"/>
      <c r="Z93" s="48"/>
      <c r="AA93" s="7">
        <f t="shared" ref="AA93:BL93" si="97">IF($D93=AA$1,$E93+$V93,(IF($J93=AA$1,$K93+$W93,AA92)))</f>
        <v>1523</v>
      </c>
      <c r="AB93" s="7">
        <f t="shared" si="97"/>
        <v>823</v>
      </c>
      <c r="AC93" s="7">
        <f t="shared" si="97"/>
        <v>1414</v>
      </c>
      <c r="AD93" s="7">
        <f t="shared" si="97"/>
        <v>134</v>
      </c>
      <c r="AE93" s="7">
        <f t="shared" si="97"/>
        <v>1997</v>
      </c>
      <c r="AF93" s="7">
        <f t="shared" si="97"/>
        <v>1906</v>
      </c>
      <c r="AG93" s="7">
        <f t="shared" si="97"/>
        <v>1063</v>
      </c>
      <c r="AH93" s="7">
        <f t="shared" si="97"/>
        <v>949</v>
      </c>
      <c r="AI93" s="7">
        <f t="shared" si="97"/>
        <v>1337</v>
      </c>
      <c r="AJ93" s="7">
        <f t="shared" si="97"/>
        <v>1826</v>
      </c>
      <c r="AK93" s="7">
        <f t="shared" si="97"/>
        <v>157</v>
      </c>
      <c r="AL93" s="7">
        <f t="shared" si="97"/>
        <v>717</v>
      </c>
      <c r="AM93" s="7">
        <f t="shared" si="97"/>
        <v>2119</v>
      </c>
      <c r="AN93" s="7">
        <f t="shared" si="97"/>
        <v>1416</v>
      </c>
      <c r="AO93" s="7">
        <f t="shared" si="97"/>
        <v>1200</v>
      </c>
      <c r="AP93" s="7">
        <f t="shared" si="97"/>
        <v>2076</v>
      </c>
      <c r="AQ93" s="7">
        <f t="shared" si="97"/>
        <v>424</v>
      </c>
      <c r="AR93" s="7">
        <f t="shared" si="97"/>
        <v>1558</v>
      </c>
      <c r="AS93" s="7">
        <f t="shared" si="97"/>
        <v>235</v>
      </c>
      <c r="AT93" s="7">
        <f t="shared" si="97"/>
        <v>2296</v>
      </c>
      <c r="AU93" s="7">
        <f t="shared" si="97"/>
        <v>904</v>
      </c>
      <c r="AV93" s="7">
        <f t="shared" si="97"/>
        <v>473</v>
      </c>
      <c r="AW93" s="7">
        <f t="shared" si="97"/>
        <v>428</v>
      </c>
      <c r="AX93" s="7">
        <f t="shared" si="97"/>
        <v>1018</v>
      </c>
      <c r="AY93" s="7">
        <f t="shared" si="97"/>
        <v>1165</v>
      </c>
      <c r="AZ93" s="7">
        <f t="shared" si="97"/>
        <v>493</v>
      </c>
      <c r="BA93" s="7">
        <f t="shared" si="97"/>
        <v>0</v>
      </c>
      <c r="BB93" s="7">
        <f t="shared" si="97"/>
        <v>1532</v>
      </c>
      <c r="BC93" s="7">
        <f t="shared" si="97"/>
        <v>804</v>
      </c>
      <c r="BD93" s="7">
        <f t="shared" si="97"/>
        <v>809</v>
      </c>
      <c r="BE93" s="7">
        <f t="shared" si="97"/>
        <v>638</v>
      </c>
      <c r="BF93" s="7">
        <f t="shared" si="97"/>
        <v>2139</v>
      </c>
      <c r="BG93" s="7">
        <f t="shared" si="97"/>
        <v>771</v>
      </c>
      <c r="BH93" s="7">
        <f t="shared" si="97"/>
        <v>712</v>
      </c>
      <c r="BI93" s="7">
        <f t="shared" si="97"/>
        <v>1996</v>
      </c>
      <c r="BJ93" s="7">
        <f t="shared" si="97"/>
        <v>1438</v>
      </c>
      <c r="BK93" s="7">
        <f t="shared" si="97"/>
        <v>1932</v>
      </c>
      <c r="BL93" s="7">
        <f t="shared" si="97"/>
        <v>1053</v>
      </c>
    </row>
    <row r="94" ht="13.5" customHeight="1">
      <c r="A94" s="88">
        <v>44387.0</v>
      </c>
      <c r="B94" s="37" t="s">
        <v>74</v>
      </c>
      <c r="C94" s="38"/>
      <c r="D94" s="39" t="s">
        <v>51</v>
      </c>
      <c r="E94" s="40">
        <f t="shared" si="2"/>
        <v>493</v>
      </c>
      <c r="F94" s="41">
        <v>0.0</v>
      </c>
      <c r="G94" s="41">
        <v>19.0</v>
      </c>
      <c r="H94" s="42">
        <f t="shared" si="3"/>
        <v>19</v>
      </c>
      <c r="I94" s="38"/>
      <c r="J94" s="43" t="s">
        <v>50</v>
      </c>
      <c r="K94" s="40">
        <f t="shared" si="4"/>
        <v>473</v>
      </c>
      <c r="L94" s="44">
        <v>1.0</v>
      </c>
      <c r="M94" s="44">
        <v>16.0</v>
      </c>
      <c r="N94" s="42">
        <f t="shared" si="5"/>
        <v>19</v>
      </c>
      <c r="O94" s="38"/>
      <c r="P94" s="45" t="s">
        <v>72</v>
      </c>
      <c r="Q94" s="38"/>
      <c r="R94" s="45">
        <f>MIN(Rules!$E$2,(MAX(H94/N94,N94/H94)))</f>
        <v>1</v>
      </c>
      <c r="S94" s="45">
        <f>VLOOKUP(B94,Rules!A:B,2,FALSE)</f>
        <v>50</v>
      </c>
      <c r="T94" s="38"/>
      <c r="U94" s="46">
        <f>1/(10^(-(E94+(IF(P94="Y",Rules!$I$2,0))-K94)/Rules!$E$12)+1)</f>
        <v>0.6863002577</v>
      </c>
      <c r="V94" s="47">
        <f t="shared" si="6"/>
        <v>-9</v>
      </c>
      <c r="W94" s="47">
        <f t="shared" si="7"/>
        <v>9</v>
      </c>
      <c r="X94" s="47"/>
      <c r="Y94" s="47"/>
      <c r="Z94" s="48"/>
      <c r="AA94" s="7">
        <f t="shared" ref="AA94:BL94" si="98">IF($D94=AA$1,$E94+$V94,(IF($J94=AA$1,$K94+$W94,AA93)))</f>
        <v>1523</v>
      </c>
      <c r="AB94" s="7">
        <f t="shared" si="98"/>
        <v>823</v>
      </c>
      <c r="AC94" s="7">
        <f t="shared" si="98"/>
        <v>1414</v>
      </c>
      <c r="AD94" s="7">
        <f t="shared" si="98"/>
        <v>134</v>
      </c>
      <c r="AE94" s="7">
        <f t="shared" si="98"/>
        <v>1997</v>
      </c>
      <c r="AF94" s="7">
        <f t="shared" si="98"/>
        <v>1906</v>
      </c>
      <c r="AG94" s="7">
        <f t="shared" si="98"/>
        <v>1063</v>
      </c>
      <c r="AH94" s="7">
        <f t="shared" si="98"/>
        <v>949</v>
      </c>
      <c r="AI94" s="7">
        <f t="shared" si="98"/>
        <v>1337</v>
      </c>
      <c r="AJ94" s="7">
        <f t="shared" si="98"/>
        <v>1826</v>
      </c>
      <c r="AK94" s="7">
        <f t="shared" si="98"/>
        <v>157</v>
      </c>
      <c r="AL94" s="7">
        <f t="shared" si="98"/>
        <v>717</v>
      </c>
      <c r="AM94" s="7">
        <f t="shared" si="98"/>
        <v>2119</v>
      </c>
      <c r="AN94" s="7">
        <f t="shared" si="98"/>
        <v>1416</v>
      </c>
      <c r="AO94" s="7">
        <f t="shared" si="98"/>
        <v>1200</v>
      </c>
      <c r="AP94" s="7">
        <f t="shared" si="98"/>
        <v>2076</v>
      </c>
      <c r="AQ94" s="7">
        <f t="shared" si="98"/>
        <v>424</v>
      </c>
      <c r="AR94" s="7">
        <f t="shared" si="98"/>
        <v>1558</v>
      </c>
      <c r="AS94" s="7">
        <f t="shared" si="98"/>
        <v>235</v>
      </c>
      <c r="AT94" s="7">
        <f t="shared" si="98"/>
        <v>2296</v>
      </c>
      <c r="AU94" s="7">
        <f t="shared" si="98"/>
        <v>904</v>
      </c>
      <c r="AV94" s="7">
        <f t="shared" si="98"/>
        <v>482</v>
      </c>
      <c r="AW94" s="7">
        <f t="shared" si="98"/>
        <v>428</v>
      </c>
      <c r="AX94" s="7">
        <f t="shared" si="98"/>
        <v>1018</v>
      </c>
      <c r="AY94" s="7">
        <f t="shared" si="98"/>
        <v>1165</v>
      </c>
      <c r="AZ94" s="7">
        <f t="shared" si="98"/>
        <v>484</v>
      </c>
      <c r="BA94" s="7">
        <f t="shared" si="98"/>
        <v>0</v>
      </c>
      <c r="BB94" s="7">
        <f t="shared" si="98"/>
        <v>1532</v>
      </c>
      <c r="BC94" s="7">
        <f t="shared" si="98"/>
        <v>804</v>
      </c>
      <c r="BD94" s="7">
        <f t="shared" si="98"/>
        <v>809</v>
      </c>
      <c r="BE94" s="7">
        <f t="shared" si="98"/>
        <v>638</v>
      </c>
      <c r="BF94" s="7">
        <f t="shared" si="98"/>
        <v>2139</v>
      </c>
      <c r="BG94" s="7">
        <f t="shared" si="98"/>
        <v>771</v>
      </c>
      <c r="BH94" s="7">
        <f t="shared" si="98"/>
        <v>712</v>
      </c>
      <c r="BI94" s="7">
        <f t="shared" si="98"/>
        <v>1996</v>
      </c>
      <c r="BJ94" s="7">
        <f t="shared" si="98"/>
        <v>1438</v>
      </c>
      <c r="BK94" s="7">
        <f t="shared" si="98"/>
        <v>1932</v>
      </c>
      <c r="BL94" s="7">
        <f t="shared" si="98"/>
        <v>1053</v>
      </c>
    </row>
    <row r="95" ht="13.5" customHeight="1">
      <c r="A95" s="88">
        <v>44394.0</v>
      </c>
      <c r="B95" s="37" t="s">
        <v>77</v>
      </c>
      <c r="C95" s="38"/>
      <c r="D95" s="39" t="s">
        <v>31</v>
      </c>
      <c r="E95" s="40">
        <f t="shared" si="2"/>
        <v>1558</v>
      </c>
      <c r="F95" s="41">
        <v>2.0</v>
      </c>
      <c r="G95" s="41">
        <v>21.0</v>
      </c>
      <c r="H95" s="42">
        <f t="shared" si="3"/>
        <v>27</v>
      </c>
      <c r="I95" s="38"/>
      <c r="J95" s="43" t="s">
        <v>25</v>
      </c>
      <c r="K95" s="40">
        <f t="shared" si="4"/>
        <v>1996</v>
      </c>
      <c r="L95" s="44">
        <v>3.0</v>
      </c>
      <c r="M95" s="44">
        <v>23.0</v>
      </c>
      <c r="N95" s="42">
        <f t="shared" si="5"/>
        <v>32</v>
      </c>
      <c r="O95" s="38"/>
      <c r="P95" s="49" t="s">
        <v>73</v>
      </c>
      <c r="Q95" s="38"/>
      <c r="R95" s="45">
        <f>MIN(Rules!$E$2,(MAX(H95/N95,N95/H95)))</f>
        <v>1.185185185</v>
      </c>
      <c r="S95" s="45">
        <f>VLOOKUP(B95,Rules!A:B,2,FALSE)</f>
        <v>60</v>
      </c>
      <c r="T95" s="38"/>
      <c r="U95" s="46">
        <f>1/(10^(-(E95+(IF(P95="Y",Rules!$I$2,0))-K95)/Rules!$E$12)+1)</f>
        <v>0.1174228649</v>
      </c>
      <c r="V95" s="47">
        <f t="shared" si="6"/>
        <v>-8</v>
      </c>
      <c r="W95" s="47">
        <f t="shared" si="7"/>
        <v>8</v>
      </c>
      <c r="X95" s="47"/>
      <c r="Y95" s="47"/>
      <c r="Z95" s="48"/>
      <c r="AA95" s="7">
        <f t="shared" ref="AA95:BL95" si="99">IF($D95=AA$1,$E95+$V95,(IF($J95=AA$1,$K95+$W95,AA94)))</f>
        <v>1523</v>
      </c>
      <c r="AB95" s="7">
        <f t="shared" si="99"/>
        <v>823</v>
      </c>
      <c r="AC95" s="7">
        <f t="shared" si="99"/>
        <v>1414</v>
      </c>
      <c r="AD95" s="7">
        <f t="shared" si="99"/>
        <v>134</v>
      </c>
      <c r="AE95" s="7">
        <f t="shared" si="99"/>
        <v>1997</v>
      </c>
      <c r="AF95" s="7">
        <f t="shared" si="99"/>
        <v>1906</v>
      </c>
      <c r="AG95" s="7">
        <f t="shared" si="99"/>
        <v>1063</v>
      </c>
      <c r="AH95" s="7">
        <f t="shared" si="99"/>
        <v>949</v>
      </c>
      <c r="AI95" s="7">
        <f t="shared" si="99"/>
        <v>1337</v>
      </c>
      <c r="AJ95" s="7">
        <f t="shared" si="99"/>
        <v>1826</v>
      </c>
      <c r="AK95" s="7">
        <f t="shared" si="99"/>
        <v>157</v>
      </c>
      <c r="AL95" s="7">
        <f t="shared" si="99"/>
        <v>717</v>
      </c>
      <c r="AM95" s="7">
        <f t="shared" si="99"/>
        <v>2119</v>
      </c>
      <c r="AN95" s="7">
        <f t="shared" si="99"/>
        <v>1416</v>
      </c>
      <c r="AO95" s="7">
        <f t="shared" si="99"/>
        <v>1200</v>
      </c>
      <c r="AP95" s="7">
        <f t="shared" si="99"/>
        <v>2076</v>
      </c>
      <c r="AQ95" s="7">
        <f t="shared" si="99"/>
        <v>424</v>
      </c>
      <c r="AR95" s="7">
        <f t="shared" si="99"/>
        <v>1550</v>
      </c>
      <c r="AS95" s="7">
        <f t="shared" si="99"/>
        <v>235</v>
      </c>
      <c r="AT95" s="7">
        <f t="shared" si="99"/>
        <v>2296</v>
      </c>
      <c r="AU95" s="7">
        <f t="shared" si="99"/>
        <v>904</v>
      </c>
      <c r="AV95" s="7">
        <f t="shared" si="99"/>
        <v>482</v>
      </c>
      <c r="AW95" s="7">
        <f t="shared" si="99"/>
        <v>428</v>
      </c>
      <c r="AX95" s="7">
        <f t="shared" si="99"/>
        <v>1018</v>
      </c>
      <c r="AY95" s="7">
        <f t="shared" si="99"/>
        <v>1165</v>
      </c>
      <c r="AZ95" s="7">
        <f t="shared" si="99"/>
        <v>484</v>
      </c>
      <c r="BA95" s="7">
        <f t="shared" si="99"/>
        <v>0</v>
      </c>
      <c r="BB95" s="7">
        <f t="shared" si="99"/>
        <v>1532</v>
      </c>
      <c r="BC95" s="7">
        <f t="shared" si="99"/>
        <v>804</v>
      </c>
      <c r="BD95" s="7">
        <f t="shared" si="99"/>
        <v>809</v>
      </c>
      <c r="BE95" s="7">
        <f t="shared" si="99"/>
        <v>638</v>
      </c>
      <c r="BF95" s="7">
        <f t="shared" si="99"/>
        <v>2139</v>
      </c>
      <c r="BG95" s="7">
        <f t="shared" si="99"/>
        <v>771</v>
      </c>
      <c r="BH95" s="7">
        <f t="shared" si="99"/>
        <v>712</v>
      </c>
      <c r="BI95" s="7">
        <f t="shared" si="99"/>
        <v>2004</v>
      </c>
      <c r="BJ95" s="7">
        <f t="shared" si="99"/>
        <v>1438</v>
      </c>
      <c r="BK95" s="7">
        <f t="shared" si="99"/>
        <v>1932</v>
      </c>
      <c r="BL95" s="7">
        <f t="shared" si="99"/>
        <v>1053</v>
      </c>
    </row>
    <row r="96" ht="13.5" customHeight="1">
      <c r="A96" s="88">
        <v>44394.0</v>
      </c>
      <c r="B96" s="37" t="s">
        <v>77</v>
      </c>
      <c r="C96" s="38"/>
      <c r="D96" s="39" t="s">
        <v>21</v>
      </c>
      <c r="E96" s="40">
        <f t="shared" si="2"/>
        <v>1997</v>
      </c>
      <c r="F96" s="41">
        <v>2.0</v>
      </c>
      <c r="G96" s="41">
        <v>25.0</v>
      </c>
      <c r="H96" s="42">
        <f t="shared" si="3"/>
        <v>31</v>
      </c>
      <c r="I96" s="38"/>
      <c r="J96" s="43" t="s">
        <v>24</v>
      </c>
      <c r="K96" s="40">
        <f t="shared" si="4"/>
        <v>1932</v>
      </c>
      <c r="L96" s="44">
        <v>2.0</v>
      </c>
      <c r="M96" s="44">
        <v>22.0</v>
      </c>
      <c r="N96" s="42">
        <f t="shared" si="5"/>
        <v>28</v>
      </c>
      <c r="O96" s="38"/>
      <c r="P96" s="49" t="s">
        <v>73</v>
      </c>
      <c r="Q96" s="38"/>
      <c r="R96" s="45">
        <f>MIN(Rules!$E$2,(MAX(H96/N96,N96/H96)))</f>
        <v>1.107142857</v>
      </c>
      <c r="S96" s="45">
        <f>VLOOKUP(B96,Rules!A:B,2,FALSE)</f>
        <v>60</v>
      </c>
      <c r="T96" s="38"/>
      <c r="U96" s="46">
        <f>1/(10^(-(E96+(IF(P96="Y",Rules!$I$2,0))-K96)/Rules!$E$12)+1)</f>
        <v>0.5742802037</v>
      </c>
      <c r="V96" s="47">
        <f t="shared" si="6"/>
        <v>28</v>
      </c>
      <c r="W96" s="47">
        <f t="shared" si="7"/>
        <v>-28</v>
      </c>
      <c r="X96" s="47"/>
      <c r="Y96" s="47"/>
      <c r="Z96" s="48"/>
      <c r="AA96" s="7">
        <f t="shared" ref="AA96:BL96" si="100">IF($D96=AA$1,$E96+$V96,(IF($J96=AA$1,$K96+$W96,AA95)))</f>
        <v>1523</v>
      </c>
      <c r="AB96" s="7">
        <f t="shared" si="100"/>
        <v>823</v>
      </c>
      <c r="AC96" s="7">
        <f t="shared" si="100"/>
        <v>1414</v>
      </c>
      <c r="AD96" s="7">
        <f t="shared" si="100"/>
        <v>134</v>
      </c>
      <c r="AE96" s="7">
        <f t="shared" si="100"/>
        <v>2025</v>
      </c>
      <c r="AF96" s="7">
        <f t="shared" si="100"/>
        <v>1906</v>
      </c>
      <c r="AG96" s="7">
        <f t="shared" si="100"/>
        <v>1063</v>
      </c>
      <c r="AH96" s="7">
        <f t="shared" si="100"/>
        <v>949</v>
      </c>
      <c r="AI96" s="7">
        <f t="shared" si="100"/>
        <v>1337</v>
      </c>
      <c r="AJ96" s="7">
        <f t="shared" si="100"/>
        <v>1826</v>
      </c>
      <c r="AK96" s="7">
        <f t="shared" si="100"/>
        <v>157</v>
      </c>
      <c r="AL96" s="7">
        <f t="shared" si="100"/>
        <v>717</v>
      </c>
      <c r="AM96" s="7">
        <f t="shared" si="100"/>
        <v>2119</v>
      </c>
      <c r="AN96" s="7">
        <f t="shared" si="100"/>
        <v>1416</v>
      </c>
      <c r="AO96" s="7">
        <f t="shared" si="100"/>
        <v>1200</v>
      </c>
      <c r="AP96" s="7">
        <f t="shared" si="100"/>
        <v>2076</v>
      </c>
      <c r="AQ96" s="7">
        <f t="shared" si="100"/>
        <v>424</v>
      </c>
      <c r="AR96" s="7">
        <f t="shared" si="100"/>
        <v>1550</v>
      </c>
      <c r="AS96" s="7">
        <f t="shared" si="100"/>
        <v>235</v>
      </c>
      <c r="AT96" s="7">
        <f t="shared" si="100"/>
        <v>2296</v>
      </c>
      <c r="AU96" s="7">
        <f t="shared" si="100"/>
        <v>904</v>
      </c>
      <c r="AV96" s="7">
        <f t="shared" si="100"/>
        <v>482</v>
      </c>
      <c r="AW96" s="7">
        <f t="shared" si="100"/>
        <v>428</v>
      </c>
      <c r="AX96" s="7">
        <f t="shared" si="100"/>
        <v>1018</v>
      </c>
      <c r="AY96" s="7">
        <f t="shared" si="100"/>
        <v>1165</v>
      </c>
      <c r="AZ96" s="7">
        <f t="shared" si="100"/>
        <v>484</v>
      </c>
      <c r="BA96" s="7">
        <f t="shared" si="100"/>
        <v>0</v>
      </c>
      <c r="BB96" s="7">
        <f t="shared" si="100"/>
        <v>1532</v>
      </c>
      <c r="BC96" s="7">
        <f t="shared" si="100"/>
        <v>804</v>
      </c>
      <c r="BD96" s="7">
        <f t="shared" si="100"/>
        <v>809</v>
      </c>
      <c r="BE96" s="7">
        <f t="shared" si="100"/>
        <v>638</v>
      </c>
      <c r="BF96" s="7">
        <f t="shared" si="100"/>
        <v>2139</v>
      </c>
      <c r="BG96" s="7">
        <f t="shared" si="100"/>
        <v>771</v>
      </c>
      <c r="BH96" s="7">
        <f t="shared" si="100"/>
        <v>712</v>
      </c>
      <c r="BI96" s="7">
        <f t="shared" si="100"/>
        <v>2004</v>
      </c>
      <c r="BJ96" s="7">
        <f t="shared" si="100"/>
        <v>1438</v>
      </c>
      <c r="BK96" s="7">
        <f t="shared" si="100"/>
        <v>1904</v>
      </c>
      <c r="BL96" s="7">
        <f t="shared" si="100"/>
        <v>1053</v>
      </c>
    </row>
    <row r="97" ht="13.5" customHeight="1">
      <c r="A97" s="88">
        <v>44394.0</v>
      </c>
      <c r="B97" s="37" t="s">
        <v>74</v>
      </c>
      <c r="C97" s="38"/>
      <c r="D97" s="39" t="s">
        <v>34</v>
      </c>
      <c r="E97" s="40">
        <f t="shared" si="2"/>
        <v>1416</v>
      </c>
      <c r="F97" s="41">
        <v>1.0</v>
      </c>
      <c r="G97" s="41">
        <v>24.0</v>
      </c>
      <c r="H97" s="42">
        <f t="shared" si="3"/>
        <v>27</v>
      </c>
      <c r="I97" s="38"/>
      <c r="J97" s="43" t="s">
        <v>32</v>
      </c>
      <c r="K97" s="40">
        <f t="shared" si="4"/>
        <v>1438</v>
      </c>
      <c r="L97" s="44">
        <v>2.0</v>
      </c>
      <c r="M97" s="44">
        <v>28.0</v>
      </c>
      <c r="N97" s="42">
        <f t="shared" si="5"/>
        <v>34</v>
      </c>
      <c r="O97" s="38"/>
      <c r="P97" s="49" t="s">
        <v>73</v>
      </c>
      <c r="Q97" s="38"/>
      <c r="R97" s="45">
        <f>MIN(Rules!$E$2,(MAX(H97/N97,N97/H97)))</f>
        <v>1.259259259</v>
      </c>
      <c r="S97" s="45">
        <f>VLOOKUP(B97,Rules!A:B,2,FALSE)</f>
        <v>50</v>
      </c>
      <c r="T97" s="38"/>
      <c r="U97" s="46">
        <f>1/(10^(-(E97+(IF(P97="Y",Rules!$I$2,0))-K97)/Rules!$E$12)+1)</f>
        <v>0.474693207</v>
      </c>
      <c r="V97" s="47">
        <f t="shared" si="6"/>
        <v>-30</v>
      </c>
      <c r="W97" s="47">
        <f t="shared" si="7"/>
        <v>30</v>
      </c>
      <c r="X97" s="47"/>
      <c r="Y97" s="47"/>
      <c r="Z97" s="48"/>
      <c r="AA97" s="7">
        <f t="shared" ref="AA97:BL97" si="101">IF($D97=AA$1,$E97+$V97,(IF($J97=AA$1,$K97+$W97,AA96)))</f>
        <v>1523</v>
      </c>
      <c r="AB97" s="7">
        <f t="shared" si="101"/>
        <v>823</v>
      </c>
      <c r="AC97" s="7">
        <f t="shared" si="101"/>
        <v>1414</v>
      </c>
      <c r="AD97" s="7">
        <f t="shared" si="101"/>
        <v>134</v>
      </c>
      <c r="AE97" s="7">
        <f t="shared" si="101"/>
        <v>2025</v>
      </c>
      <c r="AF97" s="7">
        <f t="shared" si="101"/>
        <v>1906</v>
      </c>
      <c r="AG97" s="7">
        <f t="shared" si="101"/>
        <v>1063</v>
      </c>
      <c r="AH97" s="7">
        <f t="shared" si="101"/>
        <v>949</v>
      </c>
      <c r="AI97" s="7">
        <f t="shared" si="101"/>
        <v>1337</v>
      </c>
      <c r="AJ97" s="7">
        <f t="shared" si="101"/>
        <v>1826</v>
      </c>
      <c r="AK97" s="7">
        <f t="shared" si="101"/>
        <v>157</v>
      </c>
      <c r="AL97" s="7">
        <f t="shared" si="101"/>
        <v>717</v>
      </c>
      <c r="AM97" s="7">
        <f t="shared" si="101"/>
        <v>2119</v>
      </c>
      <c r="AN97" s="7">
        <f t="shared" si="101"/>
        <v>1386</v>
      </c>
      <c r="AO97" s="7">
        <f t="shared" si="101"/>
        <v>1200</v>
      </c>
      <c r="AP97" s="7">
        <f t="shared" si="101"/>
        <v>2076</v>
      </c>
      <c r="AQ97" s="7">
        <f t="shared" si="101"/>
        <v>424</v>
      </c>
      <c r="AR97" s="7">
        <f t="shared" si="101"/>
        <v>1550</v>
      </c>
      <c r="AS97" s="7">
        <f t="shared" si="101"/>
        <v>235</v>
      </c>
      <c r="AT97" s="7">
        <f t="shared" si="101"/>
        <v>2296</v>
      </c>
      <c r="AU97" s="7">
        <f t="shared" si="101"/>
        <v>904</v>
      </c>
      <c r="AV97" s="7">
        <f t="shared" si="101"/>
        <v>482</v>
      </c>
      <c r="AW97" s="7">
        <f t="shared" si="101"/>
        <v>428</v>
      </c>
      <c r="AX97" s="7">
        <f t="shared" si="101"/>
        <v>1018</v>
      </c>
      <c r="AY97" s="7">
        <f t="shared" si="101"/>
        <v>1165</v>
      </c>
      <c r="AZ97" s="7">
        <f t="shared" si="101"/>
        <v>484</v>
      </c>
      <c r="BA97" s="7">
        <f t="shared" si="101"/>
        <v>0</v>
      </c>
      <c r="BB97" s="7">
        <f t="shared" si="101"/>
        <v>1532</v>
      </c>
      <c r="BC97" s="7">
        <f t="shared" si="101"/>
        <v>804</v>
      </c>
      <c r="BD97" s="7">
        <f t="shared" si="101"/>
        <v>809</v>
      </c>
      <c r="BE97" s="7">
        <f t="shared" si="101"/>
        <v>638</v>
      </c>
      <c r="BF97" s="7">
        <f t="shared" si="101"/>
        <v>2139</v>
      </c>
      <c r="BG97" s="7">
        <f t="shared" si="101"/>
        <v>771</v>
      </c>
      <c r="BH97" s="7">
        <f t="shared" si="101"/>
        <v>712</v>
      </c>
      <c r="BI97" s="7">
        <f t="shared" si="101"/>
        <v>2004</v>
      </c>
      <c r="BJ97" s="7">
        <f t="shared" si="101"/>
        <v>1468</v>
      </c>
      <c r="BK97" s="7">
        <f t="shared" si="101"/>
        <v>1904</v>
      </c>
      <c r="BL97" s="7">
        <f t="shared" si="101"/>
        <v>1053</v>
      </c>
    </row>
    <row r="98" ht="13.5" customHeight="1">
      <c r="A98" s="88">
        <v>44394.0</v>
      </c>
      <c r="B98" s="37" t="s">
        <v>74</v>
      </c>
      <c r="C98" s="38"/>
      <c r="D98" s="39" t="s">
        <v>29</v>
      </c>
      <c r="E98" s="40">
        <f t="shared" si="2"/>
        <v>1200</v>
      </c>
      <c r="F98" s="41">
        <v>1.0</v>
      </c>
      <c r="G98" s="41">
        <v>15.0</v>
      </c>
      <c r="H98" s="42">
        <f t="shared" si="3"/>
        <v>18</v>
      </c>
      <c r="I98" s="38"/>
      <c r="J98" s="43" t="s">
        <v>38</v>
      </c>
      <c r="K98" s="40">
        <f t="shared" si="4"/>
        <v>1165</v>
      </c>
      <c r="L98" s="44">
        <v>0.0</v>
      </c>
      <c r="M98" s="44">
        <v>28.0</v>
      </c>
      <c r="N98" s="42">
        <f t="shared" si="5"/>
        <v>28</v>
      </c>
      <c r="O98" s="38"/>
      <c r="P98" s="49" t="s">
        <v>73</v>
      </c>
      <c r="Q98" s="38"/>
      <c r="R98" s="45">
        <f>MIN(Rules!$E$2,(MAX(H98/N98,N98/H98)))</f>
        <v>1.555555556</v>
      </c>
      <c r="S98" s="45">
        <f>VLOOKUP(B98,Rules!A:B,2,FALSE)</f>
        <v>50</v>
      </c>
      <c r="T98" s="38"/>
      <c r="U98" s="46">
        <f>1/(10^(-(E98+(IF(P98="Y",Rules!$I$2,0))-K98)/Rules!$E$12)+1)</f>
        <v>0.5402082283</v>
      </c>
      <c r="V98" s="47">
        <f t="shared" si="6"/>
        <v>-42</v>
      </c>
      <c r="W98" s="47">
        <f t="shared" si="7"/>
        <v>42</v>
      </c>
      <c r="X98" s="47"/>
      <c r="Y98" s="47"/>
      <c r="Z98" s="48"/>
      <c r="AA98" s="7">
        <f t="shared" ref="AA98:BL98" si="102">IF($D98=AA$1,$E98+$V98,(IF($J98=AA$1,$K98+$W98,AA97)))</f>
        <v>1523</v>
      </c>
      <c r="AB98" s="7">
        <f t="shared" si="102"/>
        <v>823</v>
      </c>
      <c r="AC98" s="7">
        <f t="shared" si="102"/>
        <v>1414</v>
      </c>
      <c r="AD98" s="7">
        <f t="shared" si="102"/>
        <v>134</v>
      </c>
      <c r="AE98" s="7">
        <f t="shared" si="102"/>
        <v>2025</v>
      </c>
      <c r="AF98" s="7">
        <f t="shared" si="102"/>
        <v>1906</v>
      </c>
      <c r="AG98" s="7">
        <f t="shared" si="102"/>
        <v>1063</v>
      </c>
      <c r="AH98" s="7">
        <f t="shared" si="102"/>
        <v>949</v>
      </c>
      <c r="AI98" s="7">
        <f t="shared" si="102"/>
        <v>1337</v>
      </c>
      <c r="AJ98" s="7">
        <f t="shared" si="102"/>
        <v>1826</v>
      </c>
      <c r="AK98" s="7">
        <f t="shared" si="102"/>
        <v>157</v>
      </c>
      <c r="AL98" s="7">
        <f t="shared" si="102"/>
        <v>717</v>
      </c>
      <c r="AM98" s="7">
        <f t="shared" si="102"/>
        <v>2119</v>
      </c>
      <c r="AN98" s="7">
        <f t="shared" si="102"/>
        <v>1386</v>
      </c>
      <c r="AO98" s="7">
        <f t="shared" si="102"/>
        <v>1158</v>
      </c>
      <c r="AP98" s="7">
        <f t="shared" si="102"/>
        <v>2076</v>
      </c>
      <c r="AQ98" s="7">
        <f t="shared" si="102"/>
        <v>424</v>
      </c>
      <c r="AR98" s="7">
        <f t="shared" si="102"/>
        <v>1550</v>
      </c>
      <c r="AS98" s="7">
        <f t="shared" si="102"/>
        <v>235</v>
      </c>
      <c r="AT98" s="7">
        <f t="shared" si="102"/>
        <v>2296</v>
      </c>
      <c r="AU98" s="7">
        <f t="shared" si="102"/>
        <v>904</v>
      </c>
      <c r="AV98" s="7">
        <f t="shared" si="102"/>
        <v>482</v>
      </c>
      <c r="AW98" s="7">
        <f t="shared" si="102"/>
        <v>428</v>
      </c>
      <c r="AX98" s="7">
        <f t="shared" si="102"/>
        <v>1018</v>
      </c>
      <c r="AY98" s="7">
        <f t="shared" si="102"/>
        <v>1207</v>
      </c>
      <c r="AZ98" s="7">
        <f t="shared" si="102"/>
        <v>484</v>
      </c>
      <c r="BA98" s="7">
        <f t="shared" si="102"/>
        <v>0</v>
      </c>
      <c r="BB98" s="7">
        <f t="shared" si="102"/>
        <v>1532</v>
      </c>
      <c r="BC98" s="7">
        <f t="shared" si="102"/>
        <v>804</v>
      </c>
      <c r="BD98" s="7">
        <f t="shared" si="102"/>
        <v>809</v>
      </c>
      <c r="BE98" s="7">
        <f t="shared" si="102"/>
        <v>638</v>
      </c>
      <c r="BF98" s="7">
        <f t="shared" si="102"/>
        <v>2139</v>
      </c>
      <c r="BG98" s="7">
        <f t="shared" si="102"/>
        <v>771</v>
      </c>
      <c r="BH98" s="7">
        <f t="shared" si="102"/>
        <v>712</v>
      </c>
      <c r="BI98" s="7">
        <f t="shared" si="102"/>
        <v>2004</v>
      </c>
      <c r="BJ98" s="7">
        <f t="shared" si="102"/>
        <v>1468</v>
      </c>
      <c r="BK98" s="7">
        <f t="shared" si="102"/>
        <v>1904</v>
      </c>
      <c r="BL98" s="7">
        <f t="shared" si="102"/>
        <v>1053</v>
      </c>
    </row>
    <row r="99" ht="13.5" customHeight="1">
      <c r="A99" s="88">
        <v>44394.0</v>
      </c>
      <c r="B99" s="37" t="s">
        <v>74</v>
      </c>
      <c r="C99" s="38"/>
      <c r="D99" s="39" t="s">
        <v>41</v>
      </c>
      <c r="E99" s="40">
        <f t="shared" si="2"/>
        <v>804</v>
      </c>
      <c r="F99" s="41">
        <v>1.0</v>
      </c>
      <c r="G99" s="41">
        <v>20.0</v>
      </c>
      <c r="H99" s="42">
        <f t="shared" si="3"/>
        <v>23</v>
      </c>
      <c r="I99" s="38"/>
      <c r="J99" s="43" t="s">
        <v>44</v>
      </c>
      <c r="K99" s="40">
        <f t="shared" si="4"/>
        <v>809</v>
      </c>
      <c r="L99" s="44">
        <v>2.0</v>
      </c>
      <c r="M99" s="44">
        <v>18.0</v>
      </c>
      <c r="N99" s="42">
        <f t="shared" si="5"/>
        <v>24</v>
      </c>
      <c r="O99" s="38"/>
      <c r="P99" s="45" t="s">
        <v>72</v>
      </c>
      <c r="Q99" s="38"/>
      <c r="R99" s="45">
        <f>MIN(Rules!$E$2,(MAX(H99/N99,N99/H99)))</f>
        <v>1.043478261</v>
      </c>
      <c r="S99" s="45">
        <f>VLOOKUP(B99,Rules!A:B,2,FALSE)</f>
        <v>50</v>
      </c>
      <c r="T99" s="38"/>
      <c r="U99" s="46">
        <f>1/(10^(-(E99+(IF(P99="Y",Rules!$I$2,0))-K99)/Rules!$E$12)+1)</f>
        <v>0.6609990912</v>
      </c>
      <c r="V99" s="47">
        <f t="shared" si="6"/>
        <v>-34</v>
      </c>
      <c r="W99" s="47">
        <f t="shared" si="7"/>
        <v>34</v>
      </c>
      <c r="X99" s="47"/>
      <c r="Y99" s="47"/>
      <c r="Z99" s="48"/>
      <c r="AA99" s="7">
        <f t="shared" ref="AA99:BL99" si="103">IF($D99=AA$1,$E99+$V99,(IF($J99=AA$1,$K99+$W99,AA98)))</f>
        <v>1523</v>
      </c>
      <c r="AB99" s="7">
        <f t="shared" si="103"/>
        <v>823</v>
      </c>
      <c r="AC99" s="7">
        <f t="shared" si="103"/>
        <v>1414</v>
      </c>
      <c r="AD99" s="7">
        <f t="shared" si="103"/>
        <v>134</v>
      </c>
      <c r="AE99" s="7">
        <f t="shared" si="103"/>
        <v>2025</v>
      </c>
      <c r="AF99" s="7">
        <f t="shared" si="103"/>
        <v>1906</v>
      </c>
      <c r="AG99" s="7">
        <f t="shared" si="103"/>
        <v>1063</v>
      </c>
      <c r="AH99" s="7">
        <f t="shared" si="103"/>
        <v>949</v>
      </c>
      <c r="AI99" s="7">
        <f t="shared" si="103"/>
        <v>1337</v>
      </c>
      <c r="AJ99" s="7">
        <f t="shared" si="103"/>
        <v>1826</v>
      </c>
      <c r="AK99" s="7">
        <f t="shared" si="103"/>
        <v>157</v>
      </c>
      <c r="AL99" s="7">
        <f t="shared" si="103"/>
        <v>717</v>
      </c>
      <c r="AM99" s="7">
        <f t="shared" si="103"/>
        <v>2119</v>
      </c>
      <c r="AN99" s="7">
        <f t="shared" si="103"/>
        <v>1386</v>
      </c>
      <c r="AO99" s="7">
        <f t="shared" si="103"/>
        <v>1158</v>
      </c>
      <c r="AP99" s="7">
        <f t="shared" si="103"/>
        <v>2076</v>
      </c>
      <c r="AQ99" s="7">
        <f t="shared" si="103"/>
        <v>424</v>
      </c>
      <c r="AR99" s="7">
        <f t="shared" si="103"/>
        <v>1550</v>
      </c>
      <c r="AS99" s="7">
        <f t="shared" si="103"/>
        <v>235</v>
      </c>
      <c r="AT99" s="7">
        <f t="shared" si="103"/>
        <v>2296</v>
      </c>
      <c r="AU99" s="7">
        <f t="shared" si="103"/>
        <v>904</v>
      </c>
      <c r="AV99" s="7">
        <f t="shared" si="103"/>
        <v>482</v>
      </c>
      <c r="AW99" s="7">
        <f t="shared" si="103"/>
        <v>428</v>
      </c>
      <c r="AX99" s="7">
        <f t="shared" si="103"/>
        <v>1018</v>
      </c>
      <c r="AY99" s="7">
        <f t="shared" si="103"/>
        <v>1207</v>
      </c>
      <c r="AZ99" s="7">
        <f t="shared" si="103"/>
        <v>484</v>
      </c>
      <c r="BA99" s="7">
        <f t="shared" si="103"/>
        <v>0</v>
      </c>
      <c r="BB99" s="7">
        <f t="shared" si="103"/>
        <v>1532</v>
      </c>
      <c r="BC99" s="7">
        <f t="shared" si="103"/>
        <v>770</v>
      </c>
      <c r="BD99" s="7">
        <f t="shared" si="103"/>
        <v>843</v>
      </c>
      <c r="BE99" s="7">
        <f t="shared" si="103"/>
        <v>638</v>
      </c>
      <c r="BF99" s="7">
        <f t="shared" si="103"/>
        <v>2139</v>
      </c>
      <c r="BG99" s="7">
        <f t="shared" si="103"/>
        <v>771</v>
      </c>
      <c r="BH99" s="7">
        <f t="shared" si="103"/>
        <v>712</v>
      </c>
      <c r="BI99" s="7">
        <f t="shared" si="103"/>
        <v>2004</v>
      </c>
      <c r="BJ99" s="7">
        <f t="shared" si="103"/>
        <v>1468</v>
      </c>
      <c r="BK99" s="7">
        <f t="shared" si="103"/>
        <v>1904</v>
      </c>
      <c r="BL99" s="7">
        <f t="shared" si="103"/>
        <v>1053</v>
      </c>
    </row>
    <row r="100" ht="13.5" customHeight="1">
      <c r="A100" s="88">
        <v>44394.0</v>
      </c>
      <c r="B100" s="37" t="s">
        <v>74</v>
      </c>
      <c r="C100" s="38"/>
      <c r="D100" s="39" t="s">
        <v>52</v>
      </c>
      <c r="E100" s="40">
        <f t="shared" si="2"/>
        <v>235</v>
      </c>
      <c r="F100" s="41">
        <v>1.0</v>
      </c>
      <c r="G100" s="41">
        <v>21.0</v>
      </c>
      <c r="H100" s="42">
        <f t="shared" si="3"/>
        <v>24</v>
      </c>
      <c r="I100" s="38"/>
      <c r="J100" s="43" t="s">
        <v>43</v>
      </c>
      <c r="K100" s="40">
        <f t="shared" si="4"/>
        <v>823</v>
      </c>
      <c r="L100" s="44">
        <v>7.0</v>
      </c>
      <c r="M100" s="44">
        <v>25.0</v>
      </c>
      <c r="N100" s="42">
        <f t="shared" si="5"/>
        <v>46</v>
      </c>
      <c r="O100" s="38"/>
      <c r="P100" s="49" t="s">
        <v>73</v>
      </c>
      <c r="Q100" s="38"/>
      <c r="R100" s="45">
        <f>MIN(Rules!$E$2,(MAX(H100/N100,N100/H100)))</f>
        <v>1.916666667</v>
      </c>
      <c r="S100" s="45">
        <f>VLOOKUP(B100,Rules!A:B,2,FALSE)</f>
        <v>50</v>
      </c>
      <c r="T100" s="38"/>
      <c r="U100" s="46">
        <f>1/(10^(-(E100+(IF(P100="Y",Rules!$I$2,0))-K100)/Rules!$E$12)+1)</f>
        <v>0.06251231354</v>
      </c>
      <c r="V100" s="47">
        <f t="shared" si="6"/>
        <v>-6</v>
      </c>
      <c r="W100" s="47">
        <f t="shared" si="7"/>
        <v>6</v>
      </c>
      <c r="X100" s="47"/>
      <c r="Y100" s="47"/>
      <c r="Z100" s="48"/>
      <c r="AA100" s="7">
        <f t="shared" ref="AA100:BL100" si="104">IF($D100=AA$1,$E100+$V100,(IF($J100=AA$1,$K100+$W100,AA99)))</f>
        <v>1523</v>
      </c>
      <c r="AB100" s="7">
        <f t="shared" si="104"/>
        <v>829</v>
      </c>
      <c r="AC100" s="7">
        <f t="shared" si="104"/>
        <v>1414</v>
      </c>
      <c r="AD100" s="7">
        <f t="shared" si="104"/>
        <v>134</v>
      </c>
      <c r="AE100" s="7">
        <f t="shared" si="104"/>
        <v>2025</v>
      </c>
      <c r="AF100" s="7">
        <f t="shared" si="104"/>
        <v>1906</v>
      </c>
      <c r="AG100" s="7">
        <f t="shared" si="104"/>
        <v>1063</v>
      </c>
      <c r="AH100" s="7">
        <f t="shared" si="104"/>
        <v>949</v>
      </c>
      <c r="AI100" s="7">
        <f t="shared" si="104"/>
        <v>1337</v>
      </c>
      <c r="AJ100" s="7">
        <f t="shared" si="104"/>
        <v>1826</v>
      </c>
      <c r="AK100" s="7">
        <f t="shared" si="104"/>
        <v>157</v>
      </c>
      <c r="AL100" s="7">
        <f t="shared" si="104"/>
        <v>717</v>
      </c>
      <c r="AM100" s="7">
        <f t="shared" si="104"/>
        <v>2119</v>
      </c>
      <c r="AN100" s="7">
        <f t="shared" si="104"/>
        <v>1386</v>
      </c>
      <c r="AO100" s="7">
        <f t="shared" si="104"/>
        <v>1158</v>
      </c>
      <c r="AP100" s="7">
        <f t="shared" si="104"/>
        <v>2076</v>
      </c>
      <c r="AQ100" s="7">
        <f t="shared" si="104"/>
        <v>424</v>
      </c>
      <c r="AR100" s="7">
        <f t="shared" si="104"/>
        <v>1550</v>
      </c>
      <c r="AS100" s="7">
        <f t="shared" si="104"/>
        <v>229</v>
      </c>
      <c r="AT100" s="7">
        <f t="shared" si="104"/>
        <v>2296</v>
      </c>
      <c r="AU100" s="7">
        <f t="shared" si="104"/>
        <v>904</v>
      </c>
      <c r="AV100" s="7">
        <f t="shared" si="104"/>
        <v>482</v>
      </c>
      <c r="AW100" s="7">
        <f t="shared" si="104"/>
        <v>428</v>
      </c>
      <c r="AX100" s="7">
        <f t="shared" si="104"/>
        <v>1018</v>
      </c>
      <c r="AY100" s="7">
        <f t="shared" si="104"/>
        <v>1207</v>
      </c>
      <c r="AZ100" s="7">
        <f t="shared" si="104"/>
        <v>484</v>
      </c>
      <c r="BA100" s="7">
        <f t="shared" si="104"/>
        <v>0</v>
      </c>
      <c r="BB100" s="7">
        <f t="shared" si="104"/>
        <v>1532</v>
      </c>
      <c r="BC100" s="7">
        <f t="shared" si="104"/>
        <v>770</v>
      </c>
      <c r="BD100" s="7">
        <f t="shared" si="104"/>
        <v>843</v>
      </c>
      <c r="BE100" s="7">
        <f t="shared" si="104"/>
        <v>638</v>
      </c>
      <c r="BF100" s="7">
        <f t="shared" si="104"/>
        <v>2139</v>
      </c>
      <c r="BG100" s="7">
        <f t="shared" si="104"/>
        <v>771</v>
      </c>
      <c r="BH100" s="7">
        <f t="shared" si="104"/>
        <v>712</v>
      </c>
      <c r="BI100" s="7">
        <f t="shared" si="104"/>
        <v>2004</v>
      </c>
      <c r="BJ100" s="7">
        <f t="shared" si="104"/>
        <v>1468</v>
      </c>
      <c r="BK100" s="7">
        <f t="shared" si="104"/>
        <v>1904</v>
      </c>
      <c r="BL100" s="7">
        <f t="shared" si="104"/>
        <v>1053</v>
      </c>
    </row>
    <row r="101" ht="13.5" customHeight="1">
      <c r="A101" s="88">
        <v>44394.0</v>
      </c>
      <c r="B101" s="37" t="s">
        <v>74</v>
      </c>
      <c r="C101" s="38"/>
      <c r="D101" s="39" t="s">
        <v>48</v>
      </c>
      <c r="E101" s="40">
        <f t="shared" si="2"/>
        <v>157</v>
      </c>
      <c r="F101" s="41">
        <v>3.0</v>
      </c>
      <c r="G101" s="41">
        <v>15.0</v>
      </c>
      <c r="H101" s="42">
        <f t="shared" si="3"/>
        <v>24</v>
      </c>
      <c r="I101" s="38"/>
      <c r="J101" s="43" t="s">
        <v>51</v>
      </c>
      <c r="K101" s="40">
        <f t="shared" si="4"/>
        <v>484</v>
      </c>
      <c r="L101" s="44">
        <v>4.0</v>
      </c>
      <c r="M101" s="44">
        <v>6.0</v>
      </c>
      <c r="N101" s="42">
        <f t="shared" si="5"/>
        <v>18</v>
      </c>
      <c r="O101" s="38"/>
      <c r="P101" s="45" t="s">
        <v>72</v>
      </c>
      <c r="Q101" s="38"/>
      <c r="R101" s="45">
        <f>MIN(Rules!$E$2,(MAX(H101/N101,N101/H101)))</f>
        <v>1.333333333</v>
      </c>
      <c r="S101" s="45">
        <f>VLOOKUP(B101,Rules!A:B,2,FALSE)</f>
        <v>50</v>
      </c>
      <c r="T101" s="38"/>
      <c r="U101" s="46">
        <f>1/(10^(-(E101+(IF(P101="Y",Rules!$I$2,0))-K101)/Rules!$E$12)+1)</f>
        <v>0.3068015664</v>
      </c>
      <c r="V101" s="47">
        <f t="shared" si="6"/>
        <v>46</v>
      </c>
      <c r="W101" s="47">
        <f t="shared" si="7"/>
        <v>-46</v>
      </c>
      <c r="X101" s="47"/>
      <c r="Y101" s="47"/>
      <c r="Z101" s="48"/>
      <c r="AA101" s="7">
        <f t="shared" ref="AA101:BL101" si="105">IF($D101=AA$1,$E101+$V101,(IF($J101=AA$1,$K101+$W101,AA100)))</f>
        <v>1523</v>
      </c>
      <c r="AB101" s="7">
        <f t="shared" si="105"/>
        <v>829</v>
      </c>
      <c r="AC101" s="7">
        <f t="shared" si="105"/>
        <v>1414</v>
      </c>
      <c r="AD101" s="7">
        <f t="shared" si="105"/>
        <v>134</v>
      </c>
      <c r="AE101" s="7">
        <f t="shared" si="105"/>
        <v>2025</v>
      </c>
      <c r="AF101" s="7">
        <f t="shared" si="105"/>
        <v>1906</v>
      </c>
      <c r="AG101" s="7">
        <f t="shared" si="105"/>
        <v>1063</v>
      </c>
      <c r="AH101" s="7">
        <f t="shared" si="105"/>
        <v>949</v>
      </c>
      <c r="AI101" s="7">
        <f t="shared" si="105"/>
        <v>1337</v>
      </c>
      <c r="AJ101" s="7">
        <f t="shared" si="105"/>
        <v>1826</v>
      </c>
      <c r="AK101" s="7">
        <f t="shared" si="105"/>
        <v>203</v>
      </c>
      <c r="AL101" s="7">
        <f t="shared" si="105"/>
        <v>717</v>
      </c>
      <c r="AM101" s="7">
        <f t="shared" si="105"/>
        <v>2119</v>
      </c>
      <c r="AN101" s="7">
        <f t="shared" si="105"/>
        <v>1386</v>
      </c>
      <c r="AO101" s="7">
        <f t="shared" si="105"/>
        <v>1158</v>
      </c>
      <c r="AP101" s="7">
        <f t="shared" si="105"/>
        <v>2076</v>
      </c>
      <c r="AQ101" s="7">
        <f t="shared" si="105"/>
        <v>424</v>
      </c>
      <c r="AR101" s="7">
        <f t="shared" si="105"/>
        <v>1550</v>
      </c>
      <c r="AS101" s="7">
        <f t="shared" si="105"/>
        <v>229</v>
      </c>
      <c r="AT101" s="7">
        <f t="shared" si="105"/>
        <v>2296</v>
      </c>
      <c r="AU101" s="7">
        <f t="shared" si="105"/>
        <v>904</v>
      </c>
      <c r="AV101" s="7">
        <f t="shared" si="105"/>
        <v>482</v>
      </c>
      <c r="AW101" s="7">
        <f t="shared" si="105"/>
        <v>428</v>
      </c>
      <c r="AX101" s="7">
        <f t="shared" si="105"/>
        <v>1018</v>
      </c>
      <c r="AY101" s="7">
        <f t="shared" si="105"/>
        <v>1207</v>
      </c>
      <c r="AZ101" s="7">
        <f t="shared" si="105"/>
        <v>438</v>
      </c>
      <c r="BA101" s="7">
        <f t="shared" si="105"/>
        <v>0</v>
      </c>
      <c r="BB101" s="7">
        <f t="shared" si="105"/>
        <v>1532</v>
      </c>
      <c r="BC101" s="7">
        <f t="shared" si="105"/>
        <v>770</v>
      </c>
      <c r="BD101" s="7">
        <f t="shared" si="105"/>
        <v>843</v>
      </c>
      <c r="BE101" s="7">
        <f t="shared" si="105"/>
        <v>638</v>
      </c>
      <c r="BF101" s="7">
        <f t="shared" si="105"/>
        <v>2139</v>
      </c>
      <c r="BG101" s="7">
        <f t="shared" si="105"/>
        <v>771</v>
      </c>
      <c r="BH101" s="7">
        <f t="shared" si="105"/>
        <v>712</v>
      </c>
      <c r="BI101" s="7">
        <f t="shared" si="105"/>
        <v>2004</v>
      </c>
      <c r="BJ101" s="7">
        <f t="shared" si="105"/>
        <v>1468</v>
      </c>
      <c r="BK101" s="7">
        <f t="shared" si="105"/>
        <v>1904</v>
      </c>
      <c r="BL101" s="7">
        <f t="shared" si="105"/>
        <v>1053</v>
      </c>
    </row>
    <row r="102" ht="13.5" customHeight="1">
      <c r="A102" s="88">
        <v>44394.0</v>
      </c>
      <c r="B102" s="37" t="s">
        <v>75</v>
      </c>
      <c r="C102" s="38"/>
      <c r="D102" s="39" t="s">
        <v>26</v>
      </c>
      <c r="E102" s="40">
        <f t="shared" si="2"/>
        <v>1826</v>
      </c>
      <c r="F102" s="41">
        <v>0.0</v>
      </c>
      <c r="G102" s="41">
        <v>19.0</v>
      </c>
      <c r="H102" s="42">
        <f t="shared" si="3"/>
        <v>19</v>
      </c>
      <c r="I102" s="38"/>
      <c r="J102" s="43" t="s">
        <v>22</v>
      </c>
      <c r="K102" s="40">
        <f t="shared" si="4"/>
        <v>2076</v>
      </c>
      <c r="L102" s="44">
        <v>1.0</v>
      </c>
      <c r="M102" s="44">
        <v>25.0</v>
      </c>
      <c r="N102" s="42">
        <f t="shared" si="5"/>
        <v>28</v>
      </c>
      <c r="O102" s="38"/>
      <c r="P102" s="45" t="s">
        <v>72</v>
      </c>
      <c r="Q102" s="38"/>
      <c r="R102" s="45">
        <f>MIN(Rules!$E$2,(MAX(H102/N102,N102/H102)))</f>
        <v>1.473684211</v>
      </c>
      <c r="S102" s="45">
        <f>VLOOKUP(B102,Rules!A:B,2,FALSE)</f>
        <v>60</v>
      </c>
      <c r="T102" s="38"/>
      <c r="U102" s="46">
        <f>1/(10^(-(E102+(IF(P102="Y",Rules!$I$2,0))-K102)/Rules!$E$12)+1)</f>
        <v>0.3868631798</v>
      </c>
      <c r="V102" s="47">
        <f t="shared" si="6"/>
        <v>-34</v>
      </c>
      <c r="W102" s="47">
        <f t="shared" si="7"/>
        <v>34</v>
      </c>
      <c r="X102" s="47"/>
      <c r="Y102" s="47"/>
      <c r="Z102" s="48"/>
      <c r="AA102" s="7">
        <f t="shared" ref="AA102:BL102" si="106">IF($D102=AA$1,$E102+$V102,(IF($J102=AA$1,$K102+$W102,AA101)))</f>
        <v>1523</v>
      </c>
      <c r="AB102" s="7">
        <f t="shared" si="106"/>
        <v>829</v>
      </c>
      <c r="AC102" s="7">
        <f t="shared" si="106"/>
        <v>1414</v>
      </c>
      <c r="AD102" s="7">
        <f t="shared" si="106"/>
        <v>134</v>
      </c>
      <c r="AE102" s="7">
        <f t="shared" si="106"/>
        <v>2025</v>
      </c>
      <c r="AF102" s="7">
        <f t="shared" si="106"/>
        <v>1906</v>
      </c>
      <c r="AG102" s="7">
        <f t="shared" si="106"/>
        <v>1063</v>
      </c>
      <c r="AH102" s="7">
        <f t="shared" si="106"/>
        <v>949</v>
      </c>
      <c r="AI102" s="7">
        <f t="shared" si="106"/>
        <v>1337</v>
      </c>
      <c r="AJ102" s="7">
        <f t="shared" si="106"/>
        <v>1792</v>
      </c>
      <c r="AK102" s="7">
        <f t="shared" si="106"/>
        <v>203</v>
      </c>
      <c r="AL102" s="7">
        <f t="shared" si="106"/>
        <v>717</v>
      </c>
      <c r="AM102" s="7">
        <f t="shared" si="106"/>
        <v>2119</v>
      </c>
      <c r="AN102" s="7">
        <f t="shared" si="106"/>
        <v>1386</v>
      </c>
      <c r="AO102" s="7">
        <f t="shared" si="106"/>
        <v>1158</v>
      </c>
      <c r="AP102" s="7">
        <f t="shared" si="106"/>
        <v>2110</v>
      </c>
      <c r="AQ102" s="7">
        <f t="shared" si="106"/>
        <v>424</v>
      </c>
      <c r="AR102" s="7">
        <f t="shared" si="106"/>
        <v>1550</v>
      </c>
      <c r="AS102" s="7">
        <f t="shared" si="106"/>
        <v>229</v>
      </c>
      <c r="AT102" s="7">
        <f t="shared" si="106"/>
        <v>2296</v>
      </c>
      <c r="AU102" s="7">
        <f t="shared" si="106"/>
        <v>904</v>
      </c>
      <c r="AV102" s="7">
        <f t="shared" si="106"/>
        <v>482</v>
      </c>
      <c r="AW102" s="7">
        <f t="shared" si="106"/>
        <v>428</v>
      </c>
      <c r="AX102" s="7">
        <f t="shared" si="106"/>
        <v>1018</v>
      </c>
      <c r="AY102" s="7">
        <f t="shared" si="106"/>
        <v>1207</v>
      </c>
      <c r="AZ102" s="7">
        <f t="shared" si="106"/>
        <v>438</v>
      </c>
      <c r="BA102" s="7">
        <f t="shared" si="106"/>
        <v>0</v>
      </c>
      <c r="BB102" s="7">
        <f t="shared" si="106"/>
        <v>1532</v>
      </c>
      <c r="BC102" s="7">
        <f t="shared" si="106"/>
        <v>770</v>
      </c>
      <c r="BD102" s="7">
        <f t="shared" si="106"/>
        <v>843</v>
      </c>
      <c r="BE102" s="7">
        <f t="shared" si="106"/>
        <v>638</v>
      </c>
      <c r="BF102" s="7">
        <f t="shared" si="106"/>
        <v>2139</v>
      </c>
      <c r="BG102" s="7">
        <f t="shared" si="106"/>
        <v>771</v>
      </c>
      <c r="BH102" s="7">
        <f t="shared" si="106"/>
        <v>712</v>
      </c>
      <c r="BI102" s="7">
        <f t="shared" si="106"/>
        <v>2004</v>
      </c>
      <c r="BJ102" s="7">
        <f t="shared" si="106"/>
        <v>1468</v>
      </c>
      <c r="BK102" s="7">
        <f t="shared" si="106"/>
        <v>1904</v>
      </c>
      <c r="BL102" s="7">
        <f t="shared" si="106"/>
        <v>1053</v>
      </c>
    </row>
    <row r="103" ht="13.5" customHeight="1">
      <c r="A103" s="88">
        <v>44395.0</v>
      </c>
      <c r="B103" s="37" t="s">
        <v>75</v>
      </c>
      <c r="C103" s="38"/>
      <c r="D103" s="39" t="s">
        <v>18</v>
      </c>
      <c r="E103" s="40">
        <f t="shared" si="2"/>
        <v>2139</v>
      </c>
      <c r="F103" s="41">
        <v>3.0</v>
      </c>
      <c r="G103" s="41">
        <v>21.0</v>
      </c>
      <c r="H103" s="42">
        <f t="shared" si="3"/>
        <v>30</v>
      </c>
      <c r="I103" s="38"/>
      <c r="J103" s="43" t="s">
        <v>20</v>
      </c>
      <c r="K103" s="40">
        <f t="shared" si="4"/>
        <v>2296</v>
      </c>
      <c r="L103" s="44">
        <v>2.0</v>
      </c>
      <c r="M103" s="44">
        <v>29.0</v>
      </c>
      <c r="N103" s="42">
        <f t="shared" si="5"/>
        <v>35</v>
      </c>
      <c r="O103" s="38"/>
      <c r="P103" s="49" t="s">
        <v>73</v>
      </c>
      <c r="Q103" s="38"/>
      <c r="R103" s="45">
        <f>MIN(Rules!$E$2,(MAX(H103/N103,N103/H103)))</f>
        <v>1.166666667</v>
      </c>
      <c r="S103" s="45">
        <f>VLOOKUP(B103,Rules!A:B,2,FALSE)</f>
        <v>60</v>
      </c>
      <c r="T103" s="38"/>
      <c r="U103" s="46">
        <f>1/(10^(-(E103+(IF(P103="Y",Rules!$I$2,0))-K103)/Rules!$E$12)+1)</f>
        <v>0.3267301269</v>
      </c>
      <c r="V103" s="47">
        <f t="shared" si="6"/>
        <v>-23</v>
      </c>
      <c r="W103" s="47">
        <f t="shared" si="7"/>
        <v>23</v>
      </c>
      <c r="X103" s="47"/>
      <c r="Y103" s="47"/>
      <c r="Z103" s="48"/>
      <c r="AA103" s="7">
        <f t="shared" ref="AA103:BL103" si="107">IF($D103=AA$1,$E103+$V103,(IF($J103=AA$1,$K103+$W103,AA102)))</f>
        <v>1523</v>
      </c>
      <c r="AB103" s="7">
        <f t="shared" si="107"/>
        <v>829</v>
      </c>
      <c r="AC103" s="7">
        <f t="shared" si="107"/>
        <v>1414</v>
      </c>
      <c r="AD103" s="7">
        <f t="shared" si="107"/>
        <v>134</v>
      </c>
      <c r="AE103" s="7">
        <f t="shared" si="107"/>
        <v>2025</v>
      </c>
      <c r="AF103" s="7">
        <f t="shared" si="107"/>
        <v>1906</v>
      </c>
      <c r="AG103" s="7">
        <f t="shared" si="107"/>
        <v>1063</v>
      </c>
      <c r="AH103" s="7">
        <f t="shared" si="107"/>
        <v>949</v>
      </c>
      <c r="AI103" s="7">
        <f t="shared" si="107"/>
        <v>1337</v>
      </c>
      <c r="AJ103" s="7">
        <f t="shared" si="107"/>
        <v>1792</v>
      </c>
      <c r="AK103" s="7">
        <f t="shared" si="107"/>
        <v>203</v>
      </c>
      <c r="AL103" s="7">
        <f t="shared" si="107"/>
        <v>717</v>
      </c>
      <c r="AM103" s="7">
        <f t="shared" si="107"/>
        <v>2119</v>
      </c>
      <c r="AN103" s="7">
        <f t="shared" si="107"/>
        <v>1386</v>
      </c>
      <c r="AO103" s="7">
        <f t="shared" si="107"/>
        <v>1158</v>
      </c>
      <c r="AP103" s="7">
        <f t="shared" si="107"/>
        <v>2110</v>
      </c>
      <c r="AQ103" s="7">
        <f t="shared" si="107"/>
        <v>424</v>
      </c>
      <c r="AR103" s="7">
        <f t="shared" si="107"/>
        <v>1550</v>
      </c>
      <c r="AS103" s="7">
        <f t="shared" si="107"/>
        <v>229</v>
      </c>
      <c r="AT103" s="7">
        <f t="shared" si="107"/>
        <v>2319</v>
      </c>
      <c r="AU103" s="7">
        <f t="shared" si="107"/>
        <v>904</v>
      </c>
      <c r="AV103" s="7">
        <f t="shared" si="107"/>
        <v>482</v>
      </c>
      <c r="AW103" s="7">
        <f t="shared" si="107"/>
        <v>428</v>
      </c>
      <c r="AX103" s="7">
        <f t="shared" si="107"/>
        <v>1018</v>
      </c>
      <c r="AY103" s="7">
        <f t="shared" si="107"/>
        <v>1207</v>
      </c>
      <c r="AZ103" s="7">
        <f t="shared" si="107"/>
        <v>438</v>
      </c>
      <c r="BA103" s="7">
        <f t="shared" si="107"/>
        <v>0</v>
      </c>
      <c r="BB103" s="7">
        <f t="shared" si="107"/>
        <v>1532</v>
      </c>
      <c r="BC103" s="7">
        <f t="shared" si="107"/>
        <v>770</v>
      </c>
      <c r="BD103" s="7">
        <f t="shared" si="107"/>
        <v>843</v>
      </c>
      <c r="BE103" s="7">
        <f t="shared" si="107"/>
        <v>638</v>
      </c>
      <c r="BF103" s="7">
        <f t="shared" si="107"/>
        <v>2116</v>
      </c>
      <c r="BG103" s="7">
        <f t="shared" si="107"/>
        <v>771</v>
      </c>
      <c r="BH103" s="7">
        <f t="shared" si="107"/>
        <v>712</v>
      </c>
      <c r="BI103" s="7">
        <f t="shared" si="107"/>
        <v>2004</v>
      </c>
      <c r="BJ103" s="7">
        <f t="shared" si="107"/>
        <v>1468</v>
      </c>
      <c r="BK103" s="7">
        <f t="shared" si="107"/>
        <v>1904</v>
      </c>
      <c r="BL103" s="7">
        <f t="shared" si="107"/>
        <v>1053</v>
      </c>
    </row>
    <row r="104" ht="13.5" customHeight="1">
      <c r="A104" s="88">
        <v>44401.0</v>
      </c>
      <c r="B104" s="37" t="s">
        <v>77</v>
      </c>
      <c r="C104" s="38"/>
      <c r="D104" s="39" t="s">
        <v>25</v>
      </c>
      <c r="E104" s="40">
        <f t="shared" si="2"/>
        <v>2004</v>
      </c>
      <c r="F104" s="44">
        <v>1.0</v>
      </c>
      <c r="G104" s="44">
        <v>30.0</v>
      </c>
      <c r="H104" s="42">
        <f t="shared" si="3"/>
        <v>33</v>
      </c>
      <c r="I104" s="38"/>
      <c r="J104" s="43" t="s">
        <v>23</v>
      </c>
      <c r="K104" s="40">
        <f t="shared" si="4"/>
        <v>2119</v>
      </c>
      <c r="L104" s="44">
        <v>3.0</v>
      </c>
      <c r="M104" s="44">
        <v>20.0</v>
      </c>
      <c r="N104" s="42">
        <f t="shared" si="5"/>
        <v>29</v>
      </c>
      <c r="O104" s="38"/>
      <c r="P104" s="49" t="s">
        <v>73</v>
      </c>
      <c r="Q104" s="38"/>
      <c r="R104" s="45">
        <f>MIN(Rules!$E$2,(MAX(H104/N104,N104/H104)))</f>
        <v>1.137931034</v>
      </c>
      <c r="S104" s="45">
        <f>VLOOKUP(B104,Rules!A:B,2,FALSE)</f>
        <v>60</v>
      </c>
      <c r="T104" s="38"/>
      <c r="U104" s="46">
        <f>1/(10^(-(E104+(IF(P104="Y",Rules!$I$2,0))-K104)/Rules!$E$12)+1)</f>
        <v>0.3706114528</v>
      </c>
      <c r="V104" s="47">
        <f t="shared" si="6"/>
        <v>43</v>
      </c>
      <c r="W104" s="47">
        <f t="shared" si="7"/>
        <v>-43</v>
      </c>
      <c r="X104" s="47"/>
      <c r="Y104" s="47"/>
      <c r="Z104" s="48"/>
      <c r="AA104" s="7">
        <f t="shared" ref="AA104:BL104" si="108">IF($D104=AA$1,$E104+$V104,(IF($J104=AA$1,$K104+$W104,AA103)))</f>
        <v>1523</v>
      </c>
      <c r="AB104" s="7">
        <f t="shared" si="108"/>
        <v>829</v>
      </c>
      <c r="AC104" s="7">
        <f t="shared" si="108"/>
        <v>1414</v>
      </c>
      <c r="AD104" s="7">
        <f t="shared" si="108"/>
        <v>134</v>
      </c>
      <c r="AE104" s="7">
        <f t="shared" si="108"/>
        <v>2025</v>
      </c>
      <c r="AF104" s="7">
        <f t="shared" si="108"/>
        <v>1906</v>
      </c>
      <c r="AG104" s="7">
        <f t="shared" si="108"/>
        <v>1063</v>
      </c>
      <c r="AH104" s="7">
        <f t="shared" si="108"/>
        <v>949</v>
      </c>
      <c r="AI104" s="7">
        <f t="shared" si="108"/>
        <v>1337</v>
      </c>
      <c r="AJ104" s="7">
        <f t="shared" si="108"/>
        <v>1792</v>
      </c>
      <c r="AK104" s="7">
        <f t="shared" si="108"/>
        <v>203</v>
      </c>
      <c r="AL104" s="7">
        <f t="shared" si="108"/>
        <v>717</v>
      </c>
      <c r="AM104" s="7">
        <f t="shared" si="108"/>
        <v>2076</v>
      </c>
      <c r="AN104" s="7">
        <f t="shared" si="108"/>
        <v>1386</v>
      </c>
      <c r="AO104" s="7">
        <f t="shared" si="108"/>
        <v>1158</v>
      </c>
      <c r="AP104" s="7">
        <f t="shared" si="108"/>
        <v>2110</v>
      </c>
      <c r="AQ104" s="7">
        <f t="shared" si="108"/>
        <v>424</v>
      </c>
      <c r="AR104" s="7">
        <f t="shared" si="108"/>
        <v>1550</v>
      </c>
      <c r="AS104" s="7">
        <f t="shared" si="108"/>
        <v>229</v>
      </c>
      <c r="AT104" s="7">
        <f t="shared" si="108"/>
        <v>2319</v>
      </c>
      <c r="AU104" s="7">
        <f t="shared" si="108"/>
        <v>904</v>
      </c>
      <c r="AV104" s="7">
        <f t="shared" si="108"/>
        <v>482</v>
      </c>
      <c r="AW104" s="7">
        <f t="shared" si="108"/>
        <v>428</v>
      </c>
      <c r="AX104" s="7">
        <f t="shared" si="108"/>
        <v>1018</v>
      </c>
      <c r="AY104" s="7">
        <f t="shared" si="108"/>
        <v>1207</v>
      </c>
      <c r="AZ104" s="7">
        <f t="shared" si="108"/>
        <v>438</v>
      </c>
      <c r="BA104" s="7">
        <f t="shared" si="108"/>
        <v>0</v>
      </c>
      <c r="BB104" s="7">
        <f t="shared" si="108"/>
        <v>1532</v>
      </c>
      <c r="BC104" s="7">
        <f t="shared" si="108"/>
        <v>770</v>
      </c>
      <c r="BD104" s="7">
        <f t="shared" si="108"/>
        <v>843</v>
      </c>
      <c r="BE104" s="7">
        <f t="shared" si="108"/>
        <v>638</v>
      </c>
      <c r="BF104" s="7">
        <f t="shared" si="108"/>
        <v>2116</v>
      </c>
      <c r="BG104" s="7">
        <f t="shared" si="108"/>
        <v>771</v>
      </c>
      <c r="BH104" s="7">
        <f t="shared" si="108"/>
        <v>712</v>
      </c>
      <c r="BI104" s="7">
        <f t="shared" si="108"/>
        <v>2047</v>
      </c>
      <c r="BJ104" s="7">
        <f t="shared" si="108"/>
        <v>1468</v>
      </c>
      <c r="BK104" s="7">
        <f t="shared" si="108"/>
        <v>1904</v>
      </c>
      <c r="BL104" s="7">
        <f t="shared" si="108"/>
        <v>1053</v>
      </c>
    </row>
    <row r="105" ht="13.5" customHeight="1">
      <c r="A105" s="88">
        <v>44401.0</v>
      </c>
      <c r="B105" s="37" t="s">
        <v>77</v>
      </c>
      <c r="C105" s="38"/>
      <c r="D105" s="39" t="s">
        <v>21</v>
      </c>
      <c r="E105" s="40">
        <f t="shared" si="2"/>
        <v>2025</v>
      </c>
      <c r="F105" s="44">
        <v>1.0</v>
      </c>
      <c r="G105" s="44">
        <v>23.0</v>
      </c>
      <c r="H105" s="42">
        <f t="shared" si="3"/>
        <v>26</v>
      </c>
      <c r="I105" s="38"/>
      <c r="J105" s="43" t="s">
        <v>19</v>
      </c>
      <c r="K105" s="40">
        <f t="shared" si="4"/>
        <v>1906</v>
      </c>
      <c r="L105" s="44">
        <v>3.0</v>
      </c>
      <c r="M105" s="44">
        <v>19.0</v>
      </c>
      <c r="N105" s="42">
        <f t="shared" si="5"/>
        <v>28</v>
      </c>
      <c r="O105" s="38"/>
      <c r="P105" s="49" t="s">
        <v>73</v>
      </c>
      <c r="Q105" s="38"/>
      <c r="R105" s="45">
        <f>MIN(Rules!$E$2,(MAX(H105/N105,N105/H105)))</f>
        <v>1.076923077</v>
      </c>
      <c r="S105" s="45">
        <f>VLOOKUP(B105,Rules!A:B,2,FALSE)</f>
        <v>60</v>
      </c>
      <c r="T105" s="38"/>
      <c r="U105" s="46">
        <f>1/(10^(-(E105+(IF(P116="Y",Rules!$I$2,0))-K105)/Rules!$E$12)+1)</f>
        <v>0.6336749919</v>
      </c>
      <c r="V105" s="47">
        <f t="shared" si="6"/>
        <v>-41</v>
      </c>
      <c r="W105" s="47">
        <f t="shared" si="7"/>
        <v>41</v>
      </c>
      <c r="X105" s="47"/>
      <c r="Y105" s="47"/>
      <c r="Z105" s="48"/>
      <c r="AA105" s="7">
        <f t="shared" ref="AA105:BL105" si="109">IF($D105=AA$1,$E105+$V105,(IF($J105=AA$1,$K105+$W105,AA104)))</f>
        <v>1523</v>
      </c>
      <c r="AB105" s="7">
        <f t="shared" si="109"/>
        <v>829</v>
      </c>
      <c r="AC105" s="7">
        <f t="shared" si="109"/>
        <v>1414</v>
      </c>
      <c r="AD105" s="7">
        <f t="shared" si="109"/>
        <v>134</v>
      </c>
      <c r="AE105" s="7">
        <f t="shared" si="109"/>
        <v>1984</v>
      </c>
      <c r="AF105" s="7">
        <f t="shared" si="109"/>
        <v>1947</v>
      </c>
      <c r="AG105" s="7">
        <f t="shared" si="109"/>
        <v>1063</v>
      </c>
      <c r="AH105" s="7">
        <f t="shared" si="109"/>
        <v>949</v>
      </c>
      <c r="AI105" s="7">
        <f t="shared" si="109"/>
        <v>1337</v>
      </c>
      <c r="AJ105" s="7">
        <f t="shared" si="109"/>
        <v>1792</v>
      </c>
      <c r="AK105" s="7">
        <f t="shared" si="109"/>
        <v>203</v>
      </c>
      <c r="AL105" s="7">
        <f t="shared" si="109"/>
        <v>717</v>
      </c>
      <c r="AM105" s="7">
        <f t="shared" si="109"/>
        <v>2076</v>
      </c>
      <c r="AN105" s="7">
        <f t="shared" si="109"/>
        <v>1386</v>
      </c>
      <c r="AO105" s="7">
        <f t="shared" si="109"/>
        <v>1158</v>
      </c>
      <c r="AP105" s="7">
        <f t="shared" si="109"/>
        <v>2110</v>
      </c>
      <c r="AQ105" s="7">
        <f t="shared" si="109"/>
        <v>424</v>
      </c>
      <c r="AR105" s="7">
        <f t="shared" si="109"/>
        <v>1550</v>
      </c>
      <c r="AS105" s="7">
        <f t="shared" si="109"/>
        <v>229</v>
      </c>
      <c r="AT105" s="7">
        <f t="shared" si="109"/>
        <v>2319</v>
      </c>
      <c r="AU105" s="7">
        <f t="shared" si="109"/>
        <v>904</v>
      </c>
      <c r="AV105" s="7">
        <f t="shared" si="109"/>
        <v>482</v>
      </c>
      <c r="AW105" s="7">
        <f t="shared" si="109"/>
        <v>428</v>
      </c>
      <c r="AX105" s="7">
        <f t="shared" si="109"/>
        <v>1018</v>
      </c>
      <c r="AY105" s="7">
        <f t="shared" si="109"/>
        <v>1207</v>
      </c>
      <c r="AZ105" s="7">
        <f t="shared" si="109"/>
        <v>438</v>
      </c>
      <c r="BA105" s="7">
        <f t="shared" si="109"/>
        <v>0</v>
      </c>
      <c r="BB105" s="7">
        <f t="shared" si="109"/>
        <v>1532</v>
      </c>
      <c r="BC105" s="7">
        <f t="shared" si="109"/>
        <v>770</v>
      </c>
      <c r="BD105" s="7">
        <f t="shared" si="109"/>
        <v>843</v>
      </c>
      <c r="BE105" s="7">
        <f t="shared" si="109"/>
        <v>638</v>
      </c>
      <c r="BF105" s="7">
        <f t="shared" si="109"/>
        <v>2116</v>
      </c>
      <c r="BG105" s="7">
        <f t="shared" si="109"/>
        <v>771</v>
      </c>
      <c r="BH105" s="7">
        <f t="shared" si="109"/>
        <v>712</v>
      </c>
      <c r="BI105" s="7">
        <f t="shared" si="109"/>
        <v>2047</v>
      </c>
      <c r="BJ105" s="7">
        <f t="shared" si="109"/>
        <v>1468</v>
      </c>
      <c r="BK105" s="7">
        <f t="shared" si="109"/>
        <v>1904</v>
      </c>
      <c r="BL105" s="7">
        <f t="shared" si="109"/>
        <v>1053</v>
      </c>
    </row>
    <row r="106" ht="13.5" customHeight="1">
      <c r="A106" s="88">
        <v>44401.0</v>
      </c>
      <c r="B106" s="37" t="s">
        <v>71</v>
      </c>
      <c r="C106" s="38"/>
      <c r="D106" s="39" t="s">
        <v>31</v>
      </c>
      <c r="E106" s="40">
        <f t="shared" si="2"/>
        <v>1550</v>
      </c>
      <c r="F106" s="44">
        <v>1.0</v>
      </c>
      <c r="G106" s="44">
        <v>27.0</v>
      </c>
      <c r="H106" s="42">
        <f t="shared" si="3"/>
        <v>30</v>
      </c>
      <c r="I106" s="38"/>
      <c r="J106" s="43" t="s">
        <v>32</v>
      </c>
      <c r="K106" s="40">
        <f t="shared" si="4"/>
        <v>1468</v>
      </c>
      <c r="L106" s="44">
        <v>0.0</v>
      </c>
      <c r="M106" s="44">
        <v>27.0</v>
      </c>
      <c r="N106" s="42">
        <f t="shared" si="5"/>
        <v>27</v>
      </c>
      <c r="O106" s="38"/>
      <c r="P106" s="49" t="s">
        <v>72</v>
      </c>
      <c r="Q106" s="38"/>
      <c r="R106" s="45">
        <f>MIN(Rules!$E$2,(MAX(H106/N106,N106/H106)))</f>
        <v>1.111111111</v>
      </c>
      <c r="S106" s="45">
        <f>VLOOKUP(B106,Rules!A:B,2,FALSE)</f>
        <v>40</v>
      </c>
      <c r="T106" s="38"/>
      <c r="U106" s="46">
        <f>1/(10^(-(E106+(IF(P107="Y",Rules!$I$2,0))-K106)/Rules!$E$12)+1)</f>
        <v>0.7442924226</v>
      </c>
      <c r="V106" s="47">
        <f t="shared" si="6"/>
        <v>11</v>
      </c>
      <c r="W106" s="47">
        <f t="shared" si="7"/>
        <v>-11</v>
      </c>
      <c r="X106" s="47"/>
      <c r="Y106" s="47"/>
      <c r="Z106" s="48"/>
      <c r="AA106" s="7">
        <f t="shared" ref="AA106:BL106" si="110">IF($D106=AA$1,$E106+$V106,(IF($J106=AA$1,$K106+$W106,AA95)))</f>
        <v>1523</v>
      </c>
      <c r="AB106" s="7">
        <f t="shared" si="110"/>
        <v>823</v>
      </c>
      <c r="AC106" s="7">
        <f t="shared" si="110"/>
        <v>1414</v>
      </c>
      <c r="AD106" s="7">
        <f t="shared" si="110"/>
        <v>134</v>
      </c>
      <c r="AE106" s="7">
        <f t="shared" si="110"/>
        <v>1997</v>
      </c>
      <c r="AF106" s="7">
        <f t="shared" si="110"/>
        <v>1906</v>
      </c>
      <c r="AG106" s="7">
        <f t="shared" si="110"/>
        <v>1063</v>
      </c>
      <c r="AH106" s="7">
        <f t="shared" si="110"/>
        <v>949</v>
      </c>
      <c r="AI106" s="7">
        <f t="shared" si="110"/>
        <v>1337</v>
      </c>
      <c r="AJ106" s="7">
        <f t="shared" si="110"/>
        <v>1826</v>
      </c>
      <c r="AK106" s="7">
        <f t="shared" si="110"/>
        <v>157</v>
      </c>
      <c r="AL106" s="7">
        <f t="shared" si="110"/>
        <v>717</v>
      </c>
      <c r="AM106" s="7">
        <f t="shared" si="110"/>
        <v>2119</v>
      </c>
      <c r="AN106" s="7">
        <f t="shared" si="110"/>
        <v>1416</v>
      </c>
      <c r="AO106" s="7">
        <f t="shared" si="110"/>
        <v>1200</v>
      </c>
      <c r="AP106" s="7">
        <f t="shared" si="110"/>
        <v>2076</v>
      </c>
      <c r="AQ106" s="7">
        <f t="shared" si="110"/>
        <v>424</v>
      </c>
      <c r="AR106" s="7">
        <f t="shared" si="110"/>
        <v>1561</v>
      </c>
      <c r="AS106" s="7">
        <f t="shared" si="110"/>
        <v>235</v>
      </c>
      <c r="AT106" s="7">
        <f t="shared" si="110"/>
        <v>2296</v>
      </c>
      <c r="AU106" s="7">
        <f t="shared" si="110"/>
        <v>904</v>
      </c>
      <c r="AV106" s="7">
        <f t="shared" si="110"/>
        <v>482</v>
      </c>
      <c r="AW106" s="7">
        <f t="shared" si="110"/>
        <v>428</v>
      </c>
      <c r="AX106" s="7">
        <f t="shared" si="110"/>
        <v>1018</v>
      </c>
      <c r="AY106" s="7">
        <f t="shared" si="110"/>
        <v>1165</v>
      </c>
      <c r="AZ106" s="7">
        <f t="shared" si="110"/>
        <v>484</v>
      </c>
      <c r="BA106" s="7">
        <f t="shared" si="110"/>
        <v>0</v>
      </c>
      <c r="BB106" s="7">
        <f t="shared" si="110"/>
        <v>1532</v>
      </c>
      <c r="BC106" s="7">
        <f t="shared" si="110"/>
        <v>804</v>
      </c>
      <c r="BD106" s="7">
        <f t="shared" si="110"/>
        <v>809</v>
      </c>
      <c r="BE106" s="7">
        <f t="shared" si="110"/>
        <v>638</v>
      </c>
      <c r="BF106" s="7">
        <f t="shared" si="110"/>
        <v>2139</v>
      </c>
      <c r="BG106" s="7">
        <f t="shared" si="110"/>
        <v>771</v>
      </c>
      <c r="BH106" s="7">
        <f t="shared" si="110"/>
        <v>712</v>
      </c>
      <c r="BI106" s="7">
        <f t="shared" si="110"/>
        <v>2004</v>
      </c>
      <c r="BJ106" s="7">
        <f t="shared" si="110"/>
        <v>1457</v>
      </c>
      <c r="BK106" s="7">
        <f t="shared" si="110"/>
        <v>1932</v>
      </c>
      <c r="BL106" s="7">
        <f t="shared" si="110"/>
        <v>1053</v>
      </c>
    </row>
    <row r="107" ht="13.5" customHeight="1">
      <c r="A107" s="88">
        <v>44401.0</v>
      </c>
      <c r="B107" s="37" t="s">
        <v>74</v>
      </c>
      <c r="C107" s="38"/>
      <c r="D107" s="39" t="s">
        <v>35</v>
      </c>
      <c r="E107" s="40">
        <f t="shared" si="2"/>
        <v>1063</v>
      </c>
      <c r="F107" s="44">
        <v>0.0</v>
      </c>
      <c r="G107" s="44">
        <v>28.0</v>
      </c>
      <c r="H107" s="42">
        <f t="shared" si="3"/>
        <v>28</v>
      </c>
      <c r="I107" s="38"/>
      <c r="J107" s="43" t="s">
        <v>44</v>
      </c>
      <c r="K107" s="40">
        <f t="shared" si="4"/>
        <v>809</v>
      </c>
      <c r="L107" s="44">
        <v>2.0</v>
      </c>
      <c r="M107" s="44">
        <v>17.0</v>
      </c>
      <c r="N107" s="42">
        <f t="shared" si="5"/>
        <v>23</v>
      </c>
      <c r="O107" s="38"/>
      <c r="P107" s="49" t="s">
        <v>72</v>
      </c>
      <c r="Q107" s="38"/>
      <c r="R107" s="45">
        <f>MIN(Rules!$E$2,(MAX(H107/N107,N107/H107)))</f>
        <v>1.217391304</v>
      </c>
      <c r="S107" s="45">
        <f>VLOOKUP(B107,Rules!A:B,2,FALSE)</f>
        <v>50</v>
      </c>
      <c r="T107" s="38"/>
      <c r="U107" s="46">
        <f>1/(10^(-(E107+(IF(P108="Y",Rules!$I$2,0))-K107)/Rules!$E$12)+1)</f>
        <v>0.8653539063</v>
      </c>
      <c r="V107" s="47">
        <f t="shared" si="6"/>
        <v>8</v>
      </c>
      <c r="W107" s="47">
        <f t="shared" si="7"/>
        <v>-8</v>
      </c>
      <c r="X107" s="47"/>
      <c r="Y107" s="47"/>
      <c r="Z107" s="48"/>
      <c r="AA107" s="7">
        <f t="shared" ref="AA107:BL107" si="111">IF($D107=AA$1,$E107+$V107,(IF($J107=AA$1,$K107+$W107,AA96)))</f>
        <v>1523</v>
      </c>
      <c r="AB107" s="7">
        <f t="shared" si="111"/>
        <v>823</v>
      </c>
      <c r="AC107" s="7">
        <f t="shared" si="111"/>
        <v>1414</v>
      </c>
      <c r="AD107" s="7">
        <f t="shared" si="111"/>
        <v>134</v>
      </c>
      <c r="AE107" s="7">
        <f t="shared" si="111"/>
        <v>2025</v>
      </c>
      <c r="AF107" s="7">
        <f t="shared" si="111"/>
        <v>1906</v>
      </c>
      <c r="AG107" s="7">
        <f t="shared" si="111"/>
        <v>1071</v>
      </c>
      <c r="AH107" s="7">
        <f t="shared" si="111"/>
        <v>949</v>
      </c>
      <c r="AI107" s="7">
        <f t="shared" si="111"/>
        <v>1337</v>
      </c>
      <c r="AJ107" s="7">
        <f t="shared" si="111"/>
        <v>1826</v>
      </c>
      <c r="AK107" s="7">
        <f t="shared" si="111"/>
        <v>157</v>
      </c>
      <c r="AL107" s="7">
        <f t="shared" si="111"/>
        <v>717</v>
      </c>
      <c r="AM107" s="7">
        <f t="shared" si="111"/>
        <v>2119</v>
      </c>
      <c r="AN107" s="7">
        <f t="shared" si="111"/>
        <v>1416</v>
      </c>
      <c r="AO107" s="7">
        <f t="shared" si="111"/>
        <v>1200</v>
      </c>
      <c r="AP107" s="7">
        <f t="shared" si="111"/>
        <v>2076</v>
      </c>
      <c r="AQ107" s="7">
        <f t="shared" si="111"/>
        <v>424</v>
      </c>
      <c r="AR107" s="7">
        <f t="shared" si="111"/>
        <v>1550</v>
      </c>
      <c r="AS107" s="7">
        <f t="shared" si="111"/>
        <v>235</v>
      </c>
      <c r="AT107" s="7">
        <f t="shared" si="111"/>
        <v>2296</v>
      </c>
      <c r="AU107" s="7">
        <f t="shared" si="111"/>
        <v>904</v>
      </c>
      <c r="AV107" s="7">
        <f t="shared" si="111"/>
        <v>482</v>
      </c>
      <c r="AW107" s="7">
        <f t="shared" si="111"/>
        <v>428</v>
      </c>
      <c r="AX107" s="7">
        <f t="shared" si="111"/>
        <v>1018</v>
      </c>
      <c r="AY107" s="7">
        <f t="shared" si="111"/>
        <v>1165</v>
      </c>
      <c r="AZ107" s="7">
        <f t="shared" si="111"/>
        <v>484</v>
      </c>
      <c r="BA107" s="7">
        <f t="shared" si="111"/>
        <v>0</v>
      </c>
      <c r="BB107" s="7">
        <f t="shared" si="111"/>
        <v>1532</v>
      </c>
      <c r="BC107" s="7">
        <f t="shared" si="111"/>
        <v>804</v>
      </c>
      <c r="BD107" s="7">
        <f t="shared" si="111"/>
        <v>801</v>
      </c>
      <c r="BE107" s="7">
        <f t="shared" si="111"/>
        <v>638</v>
      </c>
      <c r="BF107" s="7">
        <f t="shared" si="111"/>
        <v>2139</v>
      </c>
      <c r="BG107" s="7">
        <f t="shared" si="111"/>
        <v>771</v>
      </c>
      <c r="BH107" s="7">
        <f t="shared" si="111"/>
        <v>712</v>
      </c>
      <c r="BI107" s="7">
        <f t="shared" si="111"/>
        <v>2004</v>
      </c>
      <c r="BJ107" s="7">
        <f t="shared" si="111"/>
        <v>1438</v>
      </c>
      <c r="BK107" s="7">
        <f t="shared" si="111"/>
        <v>1904</v>
      </c>
      <c r="BL107" s="7">
        <f t="shared" si="111"/>
        <v>1053</v>
      </c>
    </row>
    <row r="108" ht="13.5" customHeight="1">
      <c r="A108" s="88">
        <v>44401.0</v>
      </c>
      <c r="B108" s="37" t="s">
        <v>74</v>
      </c>
      <c r="C108" s="38"/>
      <c r="D108" s="39" t="s">
        <v>27</v>
      </c>
      <c r="E108" s="40">
        <f t="shared" si="2"/>
        <v>1532</v>
      </c>
      <c r="F108" s="44">
        <v>6.0</v>
      </c>
      <c r="G108" s="44">
        <v>30.0</v>
      </c>
      <c r="H108" s="42">
        <f t="shared" si="3"/>
        <v>48</v>
      </c>
      <c r="I108" s="38"/>
      <c r="J108" s="43" t="s">
        <v>40</v>
      </c>
      <c r="K108" s="40">
        <f t="shared" si="4"/>
        <v>1053</v>
      </c>
      <c r="L108" s="44">
        <v>0.0</v>
      </c>
      <c r="M108" s="44">
        <v>10.0</v>
      </c>
      <c r="N108" s="42">
        <f t="shared" si="5"/>
        <v>10</v>
      </c>
      <c r="O108" s="38"/>
      <c r="P108" s="49" t="s">
        <v>72</v>
      </c>
      <c r="Q108" s="38"/>
      <c r="R108" s="45">
        <f>MIN(Rules!$E$2,(MAX(H108/N108,N108/H108)))</f>
        <v>2</v>
      </c>
      <c r="S108" s="45">
        <f>VLOOKUP(B108,Rules!A:B,2,FALSE)</f>
        <v>50</v>
      </c>
      <c r="T108" s="38"/>
      <c r="U108" s="46">
        <f>1/(10^(-(E108+(IF(P109="Y",Rules!$I$2,0))-K108)/Rules!$E$12)+1)</f>
        <v>0.9007759844</v>
      </c>
      <c r="V108" s="47">
        <f t="shared" si="6"/>
        <v>10</v>
      </c>
      <c r="W108" s="47">
        <f t="shared" si="7"/>
        <v>-10</v>
      </c>
      <c r="X108" s="47"/>
      <c r="Y108" s="47"/>
      <c r="Z108" s="48"/>
      <c r="AA108" s="7">
        <f t="shared" ref="AA108:BL108" si="112">IF($D108=AA$1,$E108+$V108,(IF($J108=AA$1,$K108+$W108,AA97)))</f>
        <v>1523</v>
      </c>
      <c r="AB108" s="7">
        <f t="shared" si="112"/>
        <v>823</v>
      </c>
      <c r="AC108" s="7">
        <f t="shared" si="112"/>
        <v>1414</v>
      </c>
      <c r="AD108" s="7">
        <f t="shared" si="112"/>
        <v>134</v>
      </c>
      <c r="AE108" s="7">
        <f t="shared" si="112"/>
        <v>2025</v>
      </c>
      <c r="AF108" s="7">
        <f t="shared" si="112"/>
        <v>1906</v>
      </c>
      <c r="AG108" s="7">
        <f t="shared" si="112"/>
        <v>1063</v>
      </c>
      <c r="AH108" s="7">
        <f t="shared" si="112"/>
        <v>949</v>
      </c>
      <c r="AI108" s="7">
        <f t="shared" si="112"/>
        <v>1337</v>
      </c>
      <c r="AJ108" s="7">
        <f t="shared" si="112"/>
        <v>1826</v>
      </c>
      <c r="AK108" s="7">
        <f t="shared" si="112"/>
        <v>157</v>
      </c>
      <c r="AL108" s="7">
        <f t="shared" si="112"/>
        <v>717</v>
      </c>
      <c r="AM108" s="7">
        <f t="shared" si="112"/>
        <v>2119</v>
      </c>
      <c r="AN108" s="7">
        <f t="shared" si="112"/>
        <v>1386</v>
      </c>
      <c r="AO108" s="7">
        <f t="shared" si="112"/>
        <v>1200</v>
      </c>
      <c r="AP108" s="7">
        <f t="shared" si="112"/>
        <v>2076</v>
      </c>
      <c r="AQ108" s="7">
        <f t="shared" si="112"/>
        <v>424</v>
      </c>
      <c r="AR108" s="7">
        <f t="shared" si="112"/>
        <v>1550</v>
      </c>
      <c r="AS108" s="7">
        <f t="shared" si="112"/>
        <v>235</v>
      </c>
      <c r="AT108" s="7">
        <f t="shared" si="112"/>
        <v>2296</v>
      </c>
      <c r="AU108" s="7">
        <f t="shared" si="112"/>
        <v>904</v>
      </c>
      <c r="AV108" s="7">
        <f t="shared" si="112"/>
        <v>482</v>
      </c>
      <c r="AW108" s="7">
        <f t="shared" si="112"/>
        <v>428</v>
      </c>
      <c r="AX108" s="7">
        <f t="shared" si="112"/>
        <v>1018</v>
      </c>
      <c r="AY108" s="7">
        <f t="shared" si="112"/>
        <v>1165</v>
      </c>
      <c r="AZ108" s="7">
        <f t="shared" si="112"/>
        <v>484</v>
      </c>
      <c r="BA108" s="7">
        <f t="shared" si="112"/>
        <v>0</v>
      </c>
      <c r="BB108" s="7">
        <f t="shared" si="112"/>
        <v>1542</v>
      </c>
      <c r="BC108" s="7">
        <f t="shared" si="112"/>
        <v>804</v>
      </c>
      <c r="BD108" s="7">
        <f t="shared" si="112"/>
        <v>809</v>
      </c>
      <c r="BE108" s="7">
        <f t="shared" si="112"/>
        <v>638</v>
      </c>
      <c r="BF108" s="7">
        <f t="shared" si="112"/>
        <v>2139</v>
      </c>
      <c r="BG108" s="7">
        <f t="shared" si="112"/>
        <v>771</v>
      </c>
      <c r="BH108" s="7">
        <f t="shared" si="112"/>
        <v>712</v>
      </c>
      <c r="BI108" s="7">
        <f t="shared" si="112"/>
        <v>2004</v>
      </c>
      <c r="BJ108" s="7">
        <f t="shared" si="112"/>
        <v>1468</v>
      </c>
      <c r="BK108" s="7">
        <f t="shared" si="112"/>
        <v>1904</v>
      </c>
      <c r="BL108" s="7">
        <f t="shared" si="112"/>
        <v>1043</v>
      </c>
    </row>
    <row r="109" ht="13.5" customHeight="1">
      <c r="A109" s="88">
        <v>44401.0</v>
      </c>
      <c r="B109" s="37" t="s">
        <v>74</v>
      </c>
      <c r="C109" s="38"/>
      <c r="D109" s="39" t="s">
        <v>39</v>
      </c>
      <c r="E109" s="40">
        <f t="shared" si="2"/>
        <v>1018</v>
      </c>
      <c r="F109" s="44">
        <v>2.0</v>
      </c>
      <c r="G109" s="44">
        <v>23.0</v>
      </c>
      <c r="H109" s="42">
        <f t="shared" si="3"/>
        <v>29</v>
      </c>
      <c r="I109" s="38"/>
      <c r="J109" s="43" t="s">
        <v>43</v>
      </c>
      <c r="K109" s="40">
        <f t="shared" si="4"/>
        <v>823</v>
      </c>
      <c r="L109" s="44">
        <v>2.0</v>
      </c>
      <c r="M109" s="44">
        <v>9.0</v>
      </c>
      <c r="N109" s="42">
        <f t="shared" si="5"/>
        <v>15</v>
      </c>
      <c r="O109" s="38"/>
      <c r="P109" s="49" t="s">
        <v>73</v>
      </c>
      <c r="Q109" s="38"/>
      <c r="R109" s="45">
        <f>MIN(Rules!$E$2,(MAX(H109/N109,N109/H109)))</f>
        <v>1.933333333</v>
      </c>
      <c r="S109" s="45">
        <f>VLOOKUP(B109,Rules!A:B,2,FALSE)</f>
        <v>50</v>
      </c>
      <c r="T109" s="38"/>
      <c r="U109" s="46">
        <f>1/(10^(-(E109+(IF(P110="Y",Rules!$I$2,0))-K109)/Rules!$E$12)+1)</f>
        <v>0.8304449114</v>
      </c>
      <c r="V109" s="47">
        <f t="shared" si="6"/>
        <v>16</v>
      </c>
      <c r="W109" s="47">
        <f t="shared" si="7"/>
        <v>-16</v>
      </c>
      <c r="X109" s="47"/>
      <c r="Y109" s="47"/>
      <c r="Z109" s="48"/>
      <c r="AA109" s="7">
        <f t="shared" ref="AA109:BL109" si="113">IF($D109=AA$1,$E109+$V109,(IF($J109=AA$1,$K109+$W109,AA98)))</f>
        <v>1523</v>
      </c>
      <c r="AB109" s="7">
        <f t="shared" si="113"/>
        <v>807</v>
      </c>
      <c r="AC109" s="7">
        <f t="shared" si="113"/>
        <v>1414</v>
      </c>
      <c r="AD109" s="7">
        <f t="shared" si="113"/>
        <v>134</v>
      </c>
      <c r="AE109" s="7">
        <f t="shared" si="113"/>
        <v>2025</v>
      </c>
      <c r="AF109" s="7">
        <f t="shared" si="113"/>
        <v>1906</v>
      </c>
      <c r="AG109" s="7">
        <f t="shared" si="113"/>
        <v>1063</v>
      </c>
      <c r="AH109" s="7">
        <f t="shared" si="113"/>
        <v>949</v>
      </c>
      <c r="AI109" s="7">
        <f t="shared" si="113"/>
        <v>1337</v>
      </c>
      <c r="AJ109" s="7">
        <f t="shared" si="113"/>
        <v>1826</v>
      </c>
      <c r="AK109" s="7">
        <f t="shared" si="113"/>
        <v>157</v>
      </c>
      <c r="AL109" s="7">
        <f t="shared" si="113"/>
        <v>717</v>
      </c>
      <c r="AM109" s="7">
        <f t="shared" si="113"/>
        <v>2119</v>
      </c>
      <c r="AN109" s="7">
        <f t="shared" si="113"/>
        <v>1386</v>
      </c>
      <c r="AO109" s="7">
        <f t="shared" si="113"/>
        <v>1158</v>
      </c>
      <c r="AP109" s="7">
        <f t="shared" si="113"/>
        <v>2076</v>
      </c>
      <c r="AQ109" s="7">
        <f t="shared" si="113"/>
        <v>424</v>
      </c>
      <c r="AR109" s="7">
        <f t="shared" si="113"/>
        <v>1550</v>
      </c>
      <c r="AS109" s="7">
        <f t="shared" si="113"/>
        <v>235</v>
      </c>
      <c r="AT109" s="7">
        <f t="shared" si="113"/>
        <v>2296</v>
      </c>
      <c r="AU109" s="7">
        <f t="shared" si="113"/>
        <v>904</v>
      </c>
      <c r="AV109" s="7">
        <f t="shared" si="113"/>
        <v>482</v>
      </c>
      <c r="AW109" s="7">
        <f t="shared" si="113"/>
        <v>428</v>
      </c>
      <c r="AX109" s="7">
        <f t="shared" si="113"/>
        <v>1034</v>
      </c>
      <c r="AY109" s="7">
        <f t="shared" si="113"/>
        <v>1207</v>
      </c>
      <c r="AZ109" s="7">
        <f t="shared" si="113"/>
        <v>484</v>
      </c>
      <c r="BA109" s="7">
        <f t="shared" si="113"/>
        <v>0</v>
      </c>
      <c r="BB109" s="7">
        <f t="shared" si="113"/>
        <v>1532</v>
      </c>
      <c r="BC109" s="7">
        <f t="shared" si="113"/>
        <v>804</v>
      </c>
      <c r="BD109" s="7">
        <f t="shared" si="113"/>
        <v>809</v>
      </c>
      <c r="BE109" s="7">
        <f t="shared" si="113"/>
        <v>638</v>
      </c>
      <c r="BF109" s="7">
        <f t="shared" si="113"/>
        <v>2139</v>
      </c>
      <c r="BG109" s="7">
        <f t="shared" si="113"/>
        <v>771</v>
      </c>
      <c r="BH109" s="7">
        <f t="shared" si="113"/>
        <v>712</v>
      </c>
      <c r="BI109" s="7">
        <f t="shared" si="113"/>
        <v>2004</v>
      </c>
      <c r="BJ109" s="7">
        <f t="shared" si="113"/>
        <v>1468</v>
      </c>
      <c r="BK109" s="7">
        <f t="shared" si="113"/>
        <v>1904</v>
      </c>
      <c r="BL109" s="7">
        <f t="shared" si="113"/>
        <v>1053</v>
      </c>
    </row>
    <row r="110" ht="13.5" customHeight="1">
      <c r="A110" s="88">
        <v>44401.0</v>
      </c>
      <c r="B110" s="37" t="s">
        <v>74</v>
      </c>
      <c r="C110" s="38"/>
      <c r="D110" s="39" t="s">
        <v>42</v>
      </c>
      <c r="E110" s="40">
        <f t="shared" si="2"/>
        <v>771</v>
      </c>
      <c r="F110" s="44">
        <v>2.0</v>
      </c>
      <c r="G110" s="44">
        <v>23.0</v>
      </c>
      <c r="H110" s="42">
        <f t="shared" si="3"/>
        <v>29</v>
      </c>
      <c r="I110" s="38"/>
      <c r="J110" s="43" t="s">
        <v>37</v>
      </c>
      <c r="K110" s="40">
        <f t="shared" si="4"/>
        <v>949</v>
      </c>
      <c r="L110" s="44">
        <v>1.0</v>
      </c>
      <c r="M110" s="44">
        <v>21.0</v>
      </c>
      <c r="N110" s="42">
        <f t="shared" si="5"/>
        <v>24</v>
      </c>
      <c r="O110" s="38"/>
      <c r="P110" s="49" t="s">
        <v>72</v>
      </c>
      <c r="Q110" s="38"/>
      <c r="R110" s="45">
        <f>MIN(Rules!$E$2,(MAX(H110/N110,N110/H110)))</f>
        <v>1.208333333</v>
      </c>
      <c r="S110" s="45">
        <f>VLOOKUP(B110,Rules!A:B,2,FALSE)</f>
        <v>50</v>
      </c>
      <c r="T110" s="38"/>
      <c r="U110" s="46">
        <f>1/(10^(-(E110+(IF(P111="Y",Rules!$I$2,0))-K110)/Rules!$E$12)+1)</f>
        <v>0.4678083998</v>
      </c>
      <c r="V110" s="47">
        <f t="shared" si="6"/>
        <v>32</v>
      </c>
      <c r="W110" s="47">
        <f t="shared" si="7"/>
        <v>-32</v>
      </c>
      <c r="X110" s="47"/>
      <c r="Y110" s="47"/>
      <c r="Z110" s="48"/>
      <c r="AA110" s="7">
        <f t="shared" ref="AA110:BL110" si="114">IF($D110=AA$1,$E110+$V110,(IF($J110=AA$1,$K110+$W110,AA99)))</f>
        <v>1523</v>
      </c>
      <c r="AB110" s="7">
        <f t="shared" si="114"/>
        <v>823</v>
      </c>
      <c r="AC110" s="7">
        <f t="shared" si="114"/>
        <v>1414</v>
      </c>
      <c r="AD110" s="7">
        <f t="shared" si="114"/>
        <v>134</v>
      </c>
      <c r="AE110" s="7">
        <f t="shared" si="114"/>
        <v>2025</v>
      </c>
      <c r="AF110" s="7">
        <f t="shared" si="114"/>
        <v>1906</v>
      </c>
      <c r="AG110" s="7">
        <f t="shared" si="114"/>
        <v>1063</v>
      </c>
      <c r="AH110" s="7">
        <f t="shared" si="114"/>
        <v>917</v>
      </c>
      <c r="AI110" s="7">
        <f t="shared" si="114"/>
        <v>1337</v>
      </c>
      <c r="AJ110" s="7">
        <f t="shared" si="114"/>
        <v>1826</v>
      </c>
      <c r="AK110" s="7">
        <f t="shared" si="114"/>
        <v>157</v>
      </c>
      <c r="AL110" s="7">
        <f t="shared" si="114"/>
        <v>717</v>
      </c>
      <c r="AM110" s="7">
        <f t="shared" si="114"/>
        <v>2119</v>
      </c>
      <c r="AN110" s="7">
        <f t="shared" si="114"/>
        <v>1386</v>
      </c>
      <c r="AO110" s="7">
        <f t="shared" si="114"/>
        <v>1158</v>
      </c>
      <c r="AP110" s="7">
        <f t="shared" si="114"/>
        <v>2076</v>
      </c>
      <c r="AQ110" s="7">
        <f t="shared" si="114"/>
        <v>424</v>
      </c>
      <c r="AR110" s="7">
        <f t="shared" si="114"/>
        <v>1550</v>
      </c>
      <c r="AS110" s="7">
        <f t="shared" si="114"/>
        <v>235</v>
      </c>
      <c r="AT110" s="7">
        <f t="shared" si="114"/>
        <v>2296</v>
      </c>
      <c r="AU110" s="7">
        <f t="shared" si="114"/>
        <v>904</v>
      </c>
      <c r="AV110" s="7">
        <f t="shared" si="114"/>
        <v>482</v>
      </c>
      <c r="AW110" s="7">
        <f t="shared" si="114"/>
        <v>428</v>
      </c>
      <c r="AX110" s="7">
        <f t="shared" si="114"/>
        <v>1018</v>
      </c>
      <c r="AY110" s="7">
        <f t="shared" si="114"/>
        <v>1207</v>
      </c>
      <c r="AZ110" s="7">
        <f t="shared" si="114"/>
        <v>484</v>
      </c>
      <c r="BA110" s="7">
        <f t="shared" si="114"/>
        <v>0</v>
      </c>
      <c r="BB110" s="7">
        <f t="shared" si="114"/>
        <v>1532</v>
      </c>
      <c r="BC110" s="7">
        <f t="shared" si="114"/>
        <v>770</v>
      </c>
      <c r="BD110" s="7">
        <f t="shared" si="114"/>
        <v>843</v>
      </c>
      <c r="BE110" s="7">
        <f t="shared" si="114"/>
        <v>638</v>
      </c>
      <c r="BF110" s="7">
        <f t="shared" si="114"/>
        <v>2139</v>
      </c>
      <c r="BG110" s="7">
        <f t="shared" si="114"/>
        <v>803</v>
      </c>
      <c r="BH110" s="7">
        <f t="shared" si="114"/>
        <v>712</v>
      </c>
      <c r="BI110" s="7">
        <f t="shared" si="114"/>
        <v>2004</v>
      </c>
      <c r="BJ110" s="7">
        <f t="shared" si="114"/>
        <v>1468</v>
      </c>
      <c r="BK110" s="7">
        <f t="shared" si="114"/>
        <v>1904</v>
      </c>
      <c r="BL110" s="7">
        <f t="shared" si="114"/>
        <v>1053</v>
      </c>
    </row>
    <row r="111" ht="13.5" customHeight="1">
      <c r="A111" s="88">
        <v>44401.0</v>
      </c>
      <c r="B111" s="37" t="s">
        <v>74</v>
      </c>
      <c r="C111" s="38"/>
      <c r="D111" s="39" t="s">
        <v>50</v>
      </c>
      <c r="E111" s="40">
        <f t="shared" si="2"/>
        <v>482</v>
      </c>
      <c r="F111" s="44">
        <v>1.0</v>
      </c>
      <c r="G111" s="44">
        <v>13.0</v>
      </c>
      <c r="H111" s="42">
        <f t="shared" si="3"/>
        <v>16</v>
      </c>
      <c r="I111" s="38"/>
      <c r="J111" s="43" t="s">
        <v>48</v>
      </c>
      <c r="K111" s="40">
        <f t="shared" si="4"/>
        <v>157</v>
      </c>
      <c r="L111" s="44">
        <v>1.0</v>
      </c>
      <c r="M111" s="44">
        <v>21.0</v>
      </c>
      <c r="N111" s="42">
        <f t="shared" si="5"/>
        <v>24</v>
      </c>
      <c r="O111" s="38"/>
      <c r="P111" s="49" t="s">
        <v>72</v>
      </c>
      <c r="Q111" s="38"/>
      <c r="R111" s="45">
        <f>MIN(Rules!$E$2,(MAX(H111/N111,N111/H111)))</f>
        <v>1.5</v>
      </c>
      <c r="S111" s="45">
        <f>VLOOKUP(B111,Rules!A:B,2,FALSE)</f>
        <v>50</v>
      </c>
      <c r="T111" s="38"/>
      <c r="U111" s="46">
        <f>1/(10^(-(E111+(IF(P112="Y",Rules!$I$2,0))-K111)/Rules!$E$12)+1)</f>
        <v>0.8991173716</v>
      </c>
      <c r="V111" s="47">
        <f t="shared" si="6"/>
        <v>-67</v>
      </c>
      <c r="W111" s="47">
        <f t="shared" si="7"/>
        <v>67</v>
      </c>
      <c r="X111" s="47"/>
      <c r="Y111" s="47"/>
      <c r="Z111" s="48"/>
      <c r="AA111" s="7">
        <f t="shared" ref="AA111:BL111" si="115">IF($D111=AA$1,$E111+$V111,(IF($J111=AA$1,$K111+$W111,AA100)))</f>
        <v>1523</v>
      </c>
      <c r="AB111" s="7">
        <f t="shared" si="115"/>
        <v>829</v>
      </c>
      <c r="AC111" s="7">
        <f t="shared" si="115"/>
        <v>1414</v>
      </c>
      <c r="AD111" s="7">
        <f t="shared" si="115"/>
        <v>134</v>
      </c>
      <c r="AE111" s="7">
        <f t="shared" si="115"/>
        <v>2025</v>
      </c>
      <c r="AF111" s="7">
        <f t="shared" si="115"/>
        <v>1906</v>
      </c>
      <c r="AG111" s="7">
        <f t="shared" si="115"/>
        <v>1063</v>
      </c>
      <c r="AH111" s="7">
        <f t="shared" si="115"/>
        <v>949</v>
      </c>
      <c r="AI111" s="7">
        <f t="shared" si="115"/>
        <v>1337</v>
      </c>
      <c r="AJ111" s="7">
        <f t="shared" si="115"/>
        <v>1826</v>
      </c>
      <c r="AK111" s="7">
        <f t="shared" si="115"/>
        <v>224</v>
      </c>
      <c r="AL111" s="7">
        <f t="shared" si="115"/>
        <v>717</v>
      </c>
      <c r="AM111" s="7">
        <f t="shared" si="115"/>
        <v>2119</v>
      </c>
      <c r="AN111" s="7">
        <f t="shared" si="115"/>
        <v>1386</v>
      </c>
      <c r="AO111" s="7">
        <f t="shared" si="115"/>
        <v>1158</v>
      </c>
      <c r="AP111" s="7">
        <f t="shared" si="115"/>
        <v>2076</v>
      </c>
      <c r="AQ111" s="7">
        <f t="shared" si="115"/>
        <v>424</v>
      </c>
      <c r="AR111" s="7">
        <f t="shared" si="115"/>
        <v>1550</v>
      </c>
      <c r="AS111" s="7">
        <f t="shared" si="115"/>
        <v>229</v>
      </c>
      <c r="AT111" s="7">
        <f t="shared" si="115"/>
        <v>2296</v>
      </c>
      <c r="AU111" s="7">
        <f t="shared" si="115"/>
        <v>904</v>
      </c>
      <c r="AV111" s="7">
        <f t="shared" si="115"/>
        <v>415</v>
      </c>
      <c r="AW111" s="7">
        <f t="shared" si="115"/>
        <v>428</v>
      </c>
      <c r="AX111" s="7">
        <f t="shared" si="115"/>
        <v>1018</v>
      </c>
      <c r="AY111" s="7">
        <f t="shared" si="115"/>
        <v>1207</v>
      </c>
      <c r="AZ111" s="7">
        <f t="shared" si="115"/>
        <v>484</v>
      </c>
      <c r="BA111" s="7">
        <f t="shared" si="115"/>
        <v>0</v>
      </c>
      <c r="BB111" s="7">
        <f t="shared" si="115"/>
        <v>1532</v>
      </c>
      <c r="BC111" s="7">
        <f t="shared" si="115"/>
        <v>770</v>
      </c>
      <c r="BD111" s="7">
        <f t="shared" si="115"/>
        <v>843</v>
      </c>
      <c r="BE111" s="7">
        <f t="shared" si="115"/>
        <v>638</v>
      </c>
      <c r="BF111" s="7">
        <f t="shared" si="115"/>
        <v>2139</v>
      </c>
      <c r="BG111" s="7">
        <f t="shared" si="115"/>
        <v>771</v>
      </c>
      <c r="BH111" s="7">
        <f t="shared" si="115"/>
        <v>712</v>
      </c>
      <c r="BI111" s="7">
        <f t="shared" si="115"/>
        <v>2004</v>
      </c>
      <c r="BJ111" s="7">
        <f t="shared" si="115"/>
        <v>1468</v>
      </c>
      <c r="BK111" s="7">
        <f t="shared" si="115"/>
        <v>1904</v>
      </c>
      <c r="BL111" s="7">
        <f t="shared" si="115"/>
        <v>1053</v>
      </c>
    </row>
    <row r="112" ht="13.5" customHeight="1">
      <c r="A112" s="88">
        <v>44401.0</v>
      </c>
      <c r="B112" s="37" t="s">
        <v>74</v>
      </c>
      <c r="C112" s="38"/>
      <c r="D112" s="39" t="s">
        <v>49</v>
      </c>
      <c r="E112" s="40">
        <f t="shared" si="2"/>
        <v>134</v>
      </c>
      <c r="F112" s="44">
        <v>1.0</v>
      </c>
      <c r="G112" s="44">
        <v>21.0</v>
      </c>
      <c r="H112" s="42">
        <f t="shared" si="3"/>
        <v>24</v>
      </c>
      <c r="I112" s="38"/>
      <c r="J112" s="43" t="s">
        <v>47</v>
      </c>
      <c r="K112" s="40">
        <f t="shared" si="4"/>
        <v>428</v>
      </c>
      <c r="L112" s="44">
        <v>0.0</v>
      </c>
      <c r="M112" s="44">
        <v>20.0</v>
      </c>
      <c r="N112" s="42">
        <f t="shared" si="5"/>
        <v>20</v>
      </c>
      <c r="O112" s="38"/>
      <c r="P112" s="49" t="s">
        <v>72</v>
      </c>
      <c r="Q112" s="38"/>
      <c r="R112" s="45">
        <f>MIN(Rules!$E$2,(MAX(H112/N112,N112/H112)))</f>
        <v>1.2</v>
      </c>
      <c r="S112" s="45">
        <f>VLOOKUP(B112,Rules!A:B,2,FALSE)</f>
        <v>50</v>
      </c>
      <c r="T112" s="38"/>
      <c r="U112" s="46">
        <f>1/(10^(-(E112+(IF(P113="Y",Rules!$I$2,0))-K112)/Rules!$E$12)+1)</f>
        <v>0.205230233</v>
      </c>
      <c r="V112" s="47">
        <f t="shared" si="6"/>
        <v>48</v>
      </c>
      <c r="W112" s="47">
        <f t="shared" si="7"/>
        <v>-48</v>
      </c>
      <c r="X112" s="47"/>
      <c r="Y112" s="47"/>
      <c r="Z112" s="48"/>
      <c r="AA112" s="7">
        <f t="shared" ref="AA112:BL112" si="116">IF($D112=AA$1,$E112+$V112,(IF($J112=AA$1,$K112+$W112,AA101)))</f>
        <v>1523</v>
      </c>
      <c r="AB112" s="7">
        <f t="shared" si="116"/>
        <v>829</v>
      </c>
      <c r="AC112" s="7">
        <f t="shared" si="116"/>
        <v>1414</v>
      </c>
      <c r="AD112" s="7">
        <f t="shared" si="116"/>
        <v>182</v>
      </c>
      <c r="AE112" s="7">
        <f t="shared" si="116"/>
        <v>2025</v>
      </c>
      <c r="AF112" s="7">
        <f t="shared" si="116"/>
        <v>1906</v>
      </c>
      <c r="AG112" s="7">
        <f t="shared" si="116"/>
        <v>1063</v>
      </c>
      <c r="AH112" s="7">
        <f t="shared" si="116"/>
        <v>949</v>
      </c>
      <c r="AI112" s="7">
        <f t="shared" si="116"/>
        <v>1337</v>
      </c>
      <c r="AJ112" s="7">
        <f t="shared" si="116"/>
        <v>1826</v>
      </c>
      <c r="AK112" s="7">
        <f t="shared" si="116"/>
        <v>203</v>
      </c>
      <c r="AL112" s="7">
        <f t="shared" si="116"/>
        <v>717</v>
      </c>
      <c r="AM112" s="7">
        <f t="shared" si="116"/>
        <v>2119</v>
      </c>
      <c r="AN112" s="7">
        <f t="shared" si="116"/>
        <v>1386</v>
      </c>
      <c r="AO112" s="7">
        <f t="shared" si="116"/>
        <v>1158</v>
      </c>
      <c r="AP112" s="7">
        <f t="shared" si="116"/>
        <v>2076</v>
      </c>
      <c r="AQ112" s="7">
        <f t="shared" si="116"/>
        <v>424</v>
      </c>
      <c r="AR112" s="7">
        <f t="shared" si="116"/>
        <v>1550</v>
      </c>
      <c r="AS112" s="7">
        <f t="shared" si="116"/>
        <v>229</v>
      </c>
      <c r="AT112" s="7">
        <f t="shared" si="116"/>
        <v>2296</v>
      </c>
      <c r="AU112" s="7">
        <f t="shared" si="116"/>
        <v>904</v>
      </c>
      <c r="AV112" s="7">
        <f t="shared" si="116"/>
        <v>482</v>
      </c>
      <c r="AW112" s="7">
        <f t="shared" si="116"/>
        <v>380</v>
      </c>
      <c r="AX112" s="7">
        <f t="shared" si="116"/>
        <v>1018</v>
      </c>
      <c r="AY112" s="7">
        <f t="shared" si="116"/>
        <v>1207</v>
      </c>
      <c r="AZ112" s="7">
        <f t="shared" si="116"/>
        <v>438</v>
      </c>
      <c r="BA112" s="7">
        <f t="shared" si="116"/>
        <v>0</v>
      </c>
      <c r="BB112" s="7">
        <f t="shared" si="116"/>
        <v>1532</v>
      </c>
      <c r="BC112" s="7">
        <f t="shared" si="116"/>
        <v>770</v>
      </c>
      <c r="BD112" s="7">
        <f t="shared" si="116"/>
        <v>843</v>
      </c>
      <c r="BE112" s="7">
        <f t="shared" si="116"/>
        <v>638</v>
      </c>
      <c r="BF112" s="7">
        <f t="shared" si="116"/>
        <v>2139</v>
      </c>
      <c r="BG112" s="7">
        <f t="shared" si="116"/>
        <v>771</v>
      </c>
      <c r="BH112" s="7">
        <f t="shared" si="116"/>
        <v>712</v>
      </c>
      <c r="BI112" s="7">
        <f t="shared" si="116"/>
        <v>2004</v>
      </c>
      <c r="BJ112" s="7">
        <f t="shared" si="116"/>
        <v>1468</v>
      </c>
      <c r="BK112" s="7">
        <f t="shared" si="116"/>
        <v>1904</v>
      </c>
      <c r="BL112" s="7">
        <f t="shared" si="116"/>
        <v>1053</v>
      </c>
    </row>
    <row r="113" ht="13.5" customHeight="1">
      <c r="A113" s="88">
        <v>44408.0</v>
      </c>
      <c r="B113" s="37" t="s">
        <v>74</v>
      </c>
      <c r="C113" s="38"/>
      <c r="D113" s="39" t="s">
        <v>39</v>
      </c>
      <c r="E113" s="40">
        <f t="shared" si="2"/>
        <v>1018</v>
      </c>
      <c r="F113" s="44">
        <v>2.0</v>
      </c>
      <c r="G113" s="44">
        <v>27.0</v>
      </c>
      <c r="H113" s="42">
        <f t="shared" si="3"/>
        <v>33</v>
      </c>
      <c r="I113" s="38"/>
      <c r="J113" s="43" t="s">
        <v>42</v>
      </c>
      <c r="K113" s="40">
        <f t="shared" si="4"/>
        <v>771</v>
      </c>
      <c r="L113" s="44">
        <v>1.0</v>
      </c>
      <c r="M113" s="44">
        <v>14.0</v>
      </c>
      <c r="N113" s="42">
        <f t="shared" si="5"/>
        <v>17</v>
      </c>
      <c r="O113" s="38"/>
      <c r="P113" s="49" t="s">
        <v>73</v>
      </c>
      <c r="Q113" s="38"/>
      <c r="R113" s="45">
        <f>MIN(Rules!$E$2,(MAX(H113/N113,N113/H113)))</f>
        <v>1.941176471</v>
      </c>
      <c r="S113" s="45">
        <f>VLOOKUP(B113,Rules!A:B,2,FALSE)</f>
        <v>50</v>
      </c>
      <c r="T113" s="38"/>
      <c r="U113" s="46">
        <f>1/(10^(-(E113+(IF(P114="Y",Rules!$I$2,0))-K113)/Rules!$E$12)+1)</f>
        <v>0.7572161187</v>
      </c>
      <c r="V113" s="47">
        <f t="shared" si="6"/>
        <v>24</v>
      </c>
      <c r="W113" s="47">
        <f t="shared" si="7"/>
        <v>-24</v>
      </c>
      <c r="X113" s="47"/>
      <c r="Y113" s="47"/>
      <c r="Z113" s="48"/>
      <c r="AA113" s="7">
        <f t="shared" ref="AA113:BL113" si="117">IF($D113=AA$1,$E113+$V113,(IF($J113=AA$1,$K113+$W113,AA102)))</f>
        <v>1523</v>
      </c>
      <c r="AB113" s="7">
        <f t="shared" si="117"/>
        <v>829</v>
      </c>
      <c r="AC113" s="7">
        <f t="shared" si="117"/>
        <v>1414</v>
      </c>
      <c r="AD113" s="7">
        <f t="shared" si="117"/>
        <v>134</v>
      </c>
      <c r="AE113" s="7">
        <f t="shared" si="117"/>
        <v>2025</v>
      </c>
      <c r="AF113" s="7">
        <f t="shared" si="117"/>
        <v>1906</v>
      </c>
      <c r="AG113" s="7">
        <f t="shared" si="117"/>
        <v>1063</v>
      </c>
      <c r="AH113" s="7">
        <f t="shared" si="117"/>
        <v>949</v>
      </c>
      <c r="AI113" s="7">
        <f t="shared" si="117"/>
        <v>1337</v>
      </c>
      <c r="AJ113" s="7">
        <f t="shared" si="117"/>
        <v>1792</v>
      </c>
      <c r="AK113" s="7">
        <f t="shared" si="117"/>
        <v>203</v>
      </c>
      <c r="AL113" s="7">
        <f t="shared" si="117"/>
        <v>717</v>
      </c>
      <c r="AM113" s="7">
        <f t="shared" si="117"/>
        <v>2119</v>
      </c>
      <c r="AN113" s="7">
        <f t="shared" si="117"/>
        <v>1386</v>
      </c>
      <c r="AO113" s="7">
        <f t="shared" si="117"/>
        <v>1158</v>
      </c>
      <c r="AP113" s="7">
        <f t="shared" si="117"/>
        <v>2110</v>
      </c>
      <c r="AQ113" s="7">
        <f t="shared" si="117"/>
        <v>424</v>
      </c>
      <c r="AR113" s="7">
        <f t="shared" si="117"/>
        <v>1550</v>
      </c>
      <c r="AS113" s="7">
        <f t="shared" si="117"/>
        <v>229</v>
      </c>
      <c r="AT113" s="7">
        <f t="shared" si="117"/>
        <v>2296</v>
      </c>
      <c r="AU113" s="7">
        <f t="shared" si="117"/>
        <v>904</v>
      </c>
      <c r="AV113" s="7">
        <f t="shared" si="117"/>
        <v>482</v>
      </c>
      <c r="AW113" s="7">
        <f t="shared" si="117"/>
        <v>428</v>
      </c>
      <c r="AX113" s="7">
        <f t="shared" si="117"/>
        <v>1042</v>
      </c>
      <c r="AY113" s="7">
        <f t="shared" si="117"/>
        <v>1207</v>
      </c>
      <c r="AZ113" s="7">
        <f t="shared" si="117"/>
        <v>438</v>
      </c>
      <c r="BA113" s="7">
        <f t="shared" si="117"/>
        <v>0</v>
      </c>
      <c r="BB113" s="7">
        <f t="shared" si="117"/>
        <v>1532</v>
      </c>
      <c r="BC113" s="7">
        <f t="shared" si="117"/>
        <v>770</v>
      </c>
      <c r="BD113" s="7">
        <f t="shared" si="117"/>
        <v>843</v>
      </c>
      <c r="BE113" s="7">
        <f t="shared" si="117"/>
        <v>638</v>
      </c>
      <c r="BF113" s="7">
        <f t="shared" si="117"/>
        <v>2139</v>
      </c>
      <c r="BG113" s="7">
        <f t="shared" si="117"/>
        <v>747</v>
      </c>
      <c r="BH113" s="7">
        <f t="shared" si="117"/>
        <v>712</v>
      </c>
      <c r="BI113" s="7">
        <f t="shared" si="117"/>
        <v>2004</v>
      </c>
      <c r="BJ113" s="7">
        <f t="shared" si="117"/>
        <v>1468</v>
      </c>
      <c r="BK113" s="7">
        <f t="shared" si="117"/>
        <v>1904</v>
      </c>
      <c r="BL113" s="7">
        <f t="shared" si="117"/>
        <v>1053</v>
      </c>
    </row>
    <row r="114" ht="13.5" customHeight="1">
      <c r="A114" s="88">
        <v>44408.0</v>
      </c>
      <c r="B114" s="37" t="s">
        <v>76</v>
      </c>
      <c r="C114" s="38"/>
      <c r="D114" s="39" t="s">
        <v>18</v>
      </c>
      <c r="E114" s="40">
        <f t="shared" si="2"/>
        <v>2139</v>
      </c>
      <c r="F114" s="41">
        <v>2.0</v>
      </c>
      <c r="G114" s="41">
        <v>27.0</v>
      </c>
      <c r="H114" s="42">
        <f t="shared" si="3"/>
        <v>33</v>
      </c>
      <c r="I114" s="38"/>
      <c r="J114" s="43" t="s">
        <v>25</v>
      </c>
      <c r="K114" s="40">
        <f t="shared" si="4"/>
        <v>2004</v>
      </c>
      <c r="L114" s="44">
        <v>4.0</v>
      </c>
      <c r="M114" s="44">
        <v>28.0</v>
      </c>
      <c r="N114" s="42">
        <f t="shared" si="5"/>
        <v>40</v>
      </c>
      <c r="O114" s="38"/>
      <c r="P114" s="49" t="s">
        <v>73</v>
      </c>
      <c r="Q114" s="38"/>
      <c r="R114" s="45">
        <f>MIN(Rules!$E$2,(MAX(H114/N114,N114/H114)))</f>
        <v>1.212121212</v>
      </c>
      <c r="S114" s="45">
        <f>VLOOKUP(B114,Rules!A:B,2,FALSE)</f>
        <v>80</v>
      </c>
      <c r="T114" s="38"/>
      <c r="U114" s="46">
        <f>1/(10^(-(E114+(IF(P115="Y",Rules!$I$2,0))-K114)/Rules!$E$12)+1)</f>
        <v>0.6506046279</v>
      </c>
      <c r="V114" s="47">
        <f t="shared" si="6"/>
        <v>-63</v>
      </c>
      <c r="W114" s="47">
        <f t="shared" si="7"/>
        <v>63</v>
      </c>
      <c r="X114" s="47"/>
      <c r="Y114" s="47"/>
      <c r="Z114" s="48"/>
      <c r="AA114" s="7">
        <f t="shared" ref="AA114:BL114" si="118">IF($D114=AA$1,$E114+$V114,(IF($J114=AA$1,$K114+$W114,AA103)))</f>
        <v>1523</v>
      </c>
      <c r="AB114" s="7">
        <f t="shared" si="118"/>
        <v>829</v>
      </c>
      <c r="AC114" s="7">
        <f t="shared" si="118"/>
        <v>1414</v>
      </c>
      <c r="AD114" s="7">
        <f t="shared" si="118"/>
        <v>134</v>
      </c>
      <c r="AE114" s="7">
        <f t="shared" si="118"/>
        <v>2025</v>
      </c>
      <c r="AF114" s="7">
        <f t="shared" si="118"/>
        <v>1906</v>
      </c>
      <c r="AG114" s="7">
        <f t="shared" si="118"/>
        <v>1063</v>
      </c>
      <c r="AH114" s="7">
        <f t="shared" si="118"/>
        <v>949</v>
      </c>
      <c r="AI114" s="7">
        <f t="shared" si="118"/>
        <v>1337</v>
      </c>
      <c r="AJ114" s="7">
        <f t="shared" si="118"/>
        <v>1792</v>
      </c>
      <c r="AK114" s="7">
        <f t="shared" si="118"/>
        <v>203</v>
      </c>
      <c r="AL114" s="7">
        <f t="shared" si="118"/>
        <v>717</v>
      </c>
      <c r="AM114" s="7">
        <f t="shared" si="118"/>
        <v>2119</v>
      </c>
      <c r="AN114" s="7">
        <f t="shared" si="118"/>
        <v>1386</v>
      </c>
      <c r="AO114" s="7">
        <f t="shared" si="118"/>
        <v>1158</v>
      </c>
      <c r="AP114" s="7">
        <f t="shared" si="118"/>
        <v>2110</v>
      </c>
      <c r="AQ114" s="7">
        <f t="shared" si="118"/>
        <v>424</v>
      </c>
      <c r="AR114" s="7">
        <f t="shared" si="118"/>
        <v>1550</v>
      </c>
      <c r="AS114" s="7">
        <f t="shared" si="118"/>
        <v>229</v>
      </c>
      <c r="AT114" s="7">
        <f t="shared" si="118"/>
        <v>2319</v>
      </c>
      <c r="AU114" s="7">
        <f t="shared" si="118"/>
        <v>904</v>
      </c>
      <c r="AV114" s="7">
        <f t="shared" si="118"/>
        <v>482</v>
      </c>
      <c r="AW114" s="7">
        <f t="shared" si="118"/>
        <v>428</v>
      </c>
      <c r="AX114" s="7">
        <f t="shared" si="118"/>
        <v>1018</v>
      </c>
      <c r="AY114" s="7">
        <f t="shared" si="118"/>
        <v>1207</v>
      </c>
      <c r="AZ114" s="7">
        <f t="shared" si="118"/>
        <v>438</v>
      </c>
      <c r="BA114" s="7">
        <f t="shared" si="118"/>
        <v>0</v>
      </c>
      <c r="BB114" s="7">
        <f t="shared" si="118"/>
        <v>1532</v>
      </c>
      <c r="BC114" s="7">
        <f t="shared" si="118"/>
        <v>770</v>
      </c>
      <c r="BD114" s="7">
        <f t="shared" si="118"/>
        <v>843</v>
      </c>
      <c r="BE114" s="7">
        <f t="shared" si="118"/>
        <v>638</v>
      </c>
      <c r="BF114" s="7">
        <f t="shared" si="118"/>
        <v>2076</v>
      </c>
      <c r="BG114" s="7">
        <f t="shared" si="118"/>
        <v>771</v>
      </c>
      <c r="BH114" s="7">
        <f t="shared" si="118"/>
        <v>712</v>
      </c>
      <c r="BI114" s="7">
        <f t="shared" si="118"/>
        <v>2067</v>
      </c>
      <c r="BJ114" s="7">
        <f t="shared" si="118"/>
        <v>1468</v>
      </c>
      <c r="BK114" s="7">
        <f t="shared" si="118"/>
        <v>1904</v>
      </c>
      <c r="BL114" s="7">
        <f t="shared" si="118"/>
        <v>1053</v>
      </c>
    </row>
    <row r="115" ht="13.5" customHeight="1">
      <c r="A115" s="88">
        <v>44408.0</v>
      </c>
      <c r="B115" s="37" t="s">
        <v>74</v>
      </c>
      <c r="C115" s="38"/>
      <c r="D115" s="39" t="s">
        <v>49</v>
      </c>
      <c r="E115" s="40">
        <f t="shared" si="2"/>
        <v>134</v>
      </c>
      <c r="F115" s="41">
        <v>1.0</v>
      </c>
      <c r="G115" s="41">
        <v>17.0</v>
      </c>
      <c r="H115" s="42">
        <f t="shared" si="3"/>
        <v>20</v>
      </c>
      <c r="I115" s="38"/>
      <c r="J115" s="43" t="s">
        <v>48</v>
      </c>
      <c r="K115" s="40">
        <f t="shared" si="4"/>
        <v>203</v>
      </c>
      <c r="L115" s="44">
        <v>3.0</v>
      </c>
      <c r="M115" s="44">
        <v>26.0</v>
      </c>
      <c r="N115" s="42">
        <f t="shared" si="5"/>
        <v>35</v>
      </c>
      <c r="O115" s="38"/>
      <c r="P115" s="49" t="s">
        <v>73</v>
      </c>
      <c r="Q115" s="38"/>
      <c r="R115" s="45">
        <f>MIN(Rules!$E$2,(MAX(H115/N115,N115/H115)))</f>
        <v>1.75</v>
      </c>
      <c r="S115" s="45">
        <f>VLOOKUP(B115,Rules!A:B,2,FALSE)</f>
        <v>50</v>
      </c>
      <c r="T115" s="38"/>
      <c r="U115" s="46">
        <f>1/(10^(-(E115+(IF(P116="Y",Rules!$I$2,0))-K115)/Rules!$E$12)+1)</f>
        <v>0.4212225439</v>
      </c>
      <c r="V115" s="47">
        <f t="shared" si="6"/>
        <v>-37</v>
      </c>
      <c r="W115" s="47">
        <f t="shared" si="7"/>
        <v>37</v>
      </c>
      <c r="X115" s="47"/>
      <c r="Y115" s="47"/>
      <c r="Z115" s="48"/>
      <c r="AA115" s="7">
        <f t="shared" ref="AA115:BL115" si="119">IF($D115=AA$1,$E115+$V115,(IF($J115=AA$1,$K115+$W115,AA104)))</f>
        <v>1523</v>
      </c>
      <c r="AB115" s="7">
        <f t="shared" si="119"/>
        <v>829</v>
      </c>
      <c r="AC115" s="7">
        <f t="shared" si="119"/>
        <v>1414</v>
      </c>
      <c r="AD115" s="7">
        <f t="shared" si="119"/>
        <v>97</v>
      </c>
      <c r="AE115" s="7">
        <f t="shared" si="119"/>
        <v>2025</v>
      </c>
      <c r="AF115" s="7">
        <f t="shared" si="119"/>
        <v>1906</v>
      </c>
      <c r="AG115" s="7">
        <f t="shared" si="119"/>
        <v>1063</v>
      </c>
      <c r="AH115" s="7">
        <f t="shared" si="119"/>
        <v>949</v>
      </c>
      <c r="AI115" s="7">
        <f t="shared" si="119"/>
        <v>1337</v>
      </c>
      <c r="AJ115" s="7">
        <f t="shared" si="119"/>
        <v>1792</v>
      </c>
      <c r="AK115" s="7">
        <f t="shared" si="119"/>
        <v>240</v>
      </c>
      <c r="AL115" s="7">
        <f t="shared" si="119"/>
        <v>717</v>
      </c>
      <c r="AM115" s="7">
        <f t="shared" si="119"/>
        <v>2076</v>
      </c>
      <c r="AN115" s="7">
        <f t="shared" si="119"/>
        <v>1386</v>
      </c>
      <c r="AO115" s="7">
        <f t="shared" si="119"/>
        <v>1158</v>
      </c>
      <c r="AP115" s="7">
        <f t="shared" si="119"/>
        <v>2110</v>
      </c>
      <c r="AQ115" s="7">
        <f t="shared" si="119"/>
        <v>424</v>
      </c>
      <c r="AR115" s="7">
        <f t="shared" si="119"/>
        <v>1550</v>
      </c>
      <c r="AS115" s="7">
        <f t="shared" si="119"/>
        <v>229</v>
      </c>
      <c r="AT115" s="7">
        <f t="shared" si="119"/>
        <v>2319</v>
      </c>
      <c r="AU115" s="7">
        <f t="shared" si="119"/>
        <v>904</v>
      </c>
      <c r="AV115" s="7">
        <f t="shared" si="119"/>
        <v>482</v>
      </c>
      <c r="AW115" s="7">
        <f t="shared" si="119"/>
        <v>428</v>
      </c>
      <c r="AX115" s="7">
        <f t="shared" si="119"/>
        <v>1018</v>
      </c>
      <c r="AY115" s="7">
        <f t="shared" si="119"/>
        <v>1207</v>
      </c>
      <c r="AZ115" s="7">
        <f t="shared" si="119"/>
        <v>438</v>
      </c>
      <c r="BA115" s="7">
        <f t="shared" si="119"/>
        <v>0</v>
      </c>
      <c r="BB115" s="7">
        <f t="shared" si="119"/>
        <v>1532</v>
      </c>
      <c r="BC115" s="7">
        <f t="shared" si="119"/>
        <v>770</v>
      </c>
      <c r="BD115" s="7">
        <f t="shared" si="119"/>
        <v>843</v>
      </c>
      <c r="BE115" s="7">
        <f t="shared" si="119"/>
        <v>638</v>
      </c>
      <c r="BF115" s="7">
        <f t="shared" si="119"/>
        <v>2116</v>
      </c>
      <c r="BG115" s="7">
        <f t="shared" si="119"/>
        <v>771</v>
      </c>
      <c r="BH115" s="7">
        <f t="shared" si="119"/>
        <v>712</v>
      </c>
      <c r="BI115" s="7">
        <f t="shared" si="119"/>
        <v>2047</v>
      </c>
      <c r="BJ115" s="7">
        <f t="shared" si="119"/>
        <v>1468</v>
      </c>
      <c r="BK115" s="7">
        <f t="shared" si="119"/>
        <v>1904</v>
      </c>
      <c r="BL115" s="7">
        <f t="shared" si="119"/>
        <v>1053</v>
      </c>
    </row>
    <row r="116" ht="13.5" customHeight="1">
      <c r="A116" s="88">
        <v>44408.0</v>
      </c>
      <c r="B116" s="37" t="s">
        <v>76</v>
      </c>
      <c r="C116" s="38"/>
      <c r="D116" s="39" t="s">
        <v>26</v>
      </c>
      <c r="E116" s="40">
        <f t="shared" si="2"/>
        <v>1792</v>
      </c>
      <c r="F116" s="44">
        <v>0.0</v>
      </c>
      <c r="G116" s="44">
        <v>24.0</v>
      </c>
      <c r="H116" s="42">
        <f t="shared" si="3"/>
        <v>24</v>
      </c>
      <c r="I116" s="38"/>
      <c r="J116" s="43" t="s">
        <v>19</v>
      </c>
      <c r="K116" s="40">
        <f t="shared" si="4"/>
        <v>1906</v>
      </c>
      <c r="L116" s="44">
        <v>2.0</v>
      </c>
      <c r="M116" s="44">
        <v>26.0</v>
      </c>
      <c r="N116" s="42">
        <f t="shared" si="5"/>
        <v>32</v>
      </c>
      <c r="O116" s="38"/>
      <c r="P116" s="49" t="s">
        <v>73</v>
      </c>
      <c r="Q116" s="38"/>
      <c r="R116" s="45">
        <f>MIN(Rules!$E$2,(MAX(H116/N116,N116/H116)))</f>
        <v>1.333333333</v>
      </c>
      <c r="S116" s="45">
        <f>VLOOKUP(B116,Rules!A:B,2,FALSE)</f>
        <v>80</v>
      </c>
      <c r="T116" s="38"/>
      <c r="U116" s="46">
        <f>1/(10^(-(E116+(IF(P117="Y",Rules!$I$2,0))-K116)/Rules!$E$12)+1)</f>
        <v>0.3716862869</v>
      </c>
      <c r="V116" s="47">
        <f t="shared" si="6"/>
        <v>-40</v>
      </c>
      <c r="W116" s="47">
        <f t="shared" si="7"/>
        <v>40</v>
      </c>
      <c r="X116" s="47"/>
      <c r="Y116" s="47"/>
      <c r="Z116" s="48"/>
      <c r="AA116" s="7">
        <f t="shared" ref="AA116:BL116" si="120">IF($D116=AA$1,$E116+$V116,(IF($J116=AA$1,$K116+$W116,AA105)))</f>
        <v>1523</v>
      </c>
      <c r="AB116" s="7">
        <f t="shared" si="120"/>
        <v>829</v>
      </c>
      <c r="AC116" s="7">
        <f t="shared" si="120"/>
        <v>1414</v>
      </c>
      <c r="AD116" s="7">
        <f t="shared" si="120"/>
        <v>134</v>
      </c>
      <c r="AE116" s="7">
        <f t="shared" si="120"/>
        <v>1984</v>
      </c>
      <c r="AF116" s="7">
        <f t="shared" si="120"/>
        <v>1946</v>
      </c>
      <c r="AG116" s="7">
        <f t="shared" si="120"/>
        <v>1063</v>
      </c>
      <c r="AH116" s="7">
        <f t="shared" si="120"/>
        <v>949</v>
      </c>
      <c r="AI116" s="7">
        <f t="shared" si="120"/>
        <v>1337</v>
      </c>
      <c r="AJ116" s="7">
        <f t="shared" si="120"/>
        <v>1752</v>
      </c>
      <c r="AK116" s="7">
        <f t="shared" si="120"/>
        <v>203</v>
      </c>
      <c r="AL116" s="7">
        <f t="shared" si="120"/>
        <v>717</v>
      </c>
      <c r="AM116" s="7">
        <f t="shared" si="120"/>
        <v>2076</v>
      </c>
      <c r="AN116" s="7">
        <f t="shared" si="120"/>
        <v>1386</v>
      </c>
      <c r="AO116" s="7">
        <f t="shared" si="120"/>
        <v>1158</v>
      </c>
      <c r="AP116" s="7">
        <f t="shared" si="120"/>
        <v>2110</v>
      </c>
      <c r="AQ116" s="7">
        <f t="shared" si="120"/>
        <v>424</v>
      </c>
      <c r="AR116" s="7">
        <f t="shared" si="120"/>
        <v>1550</v>
      </c>
      <c r="AS116" s="7">
        <f t="shared" si="120"/>
        <v>229</v>
      </c>
      <c r="AT116" s="7">
        <f t="shared" si="120"/>
        <v>2319</v>
      </c>
      <c r="AU116" s="7">
        <f t="shared" si="120"/>
        <v>904</v>
      </c>
      <c r="AV116" s="7">
        <f t="shared" si="120"/>
        <v>482</v>
      </c>
      <c r="AW116" s="7">
        <f t="shared" si="120"/>
        <v>428</v>
      </c>
      <c r="AX116" s="7">
        <f t="shared" si="120"/>
        <v>1018</v>
      </c>
      <c r="AY116" s="7">
        <f t="shared" si="120"/>
        <v>1207</v>
      </c>
      <c r="AZ116" s="7">
        <f t="shared" si="120"/>
        <v>438</v>
      </c>
      <c r="BA116" s="7">
        <f t="shared" si="120"/>
        <v>0</v>
      </c>
      <c r="BB116" s="7">
        <f t="shared" si="120"/>
        <v>1532</v>
      </c>
      <c r="BC116" s="7">
        <f t="shared" si="120"/>
        <v>770</v>
      </c>
      <c r="BD116" s="7">
        <f t="shared" si="120"/>
        <v>843</v>
      </c>
      <c r="BE116" s="7">
        <f t="shared" si="120"/>
        <v>638</v>
      </c>
      <c r="BF116" s="7">
        <f t="shared" si="120"/>
        <v>2116</v>
      </c>
      <c r="BG116" s="7">
        <f t="shared" si="120"/>
        <v>771</v>
      </c>
      <c r="BH116" s="7">
        <f t="shared" si="120"/>
        <v>712</v>
      </c>
      <c r="BI116" s="7">
        <f t="shared" si="120"/>
        <v>2047</v>
      </c>
      <c r="BJ116" s="7">
        <f t="shared" si="120"/>
        <v>1468</v>
      </c>
      <c r="BK116" s="7">
        <f t="shared" si="120"/>
        <v>1904</v>
      </c>
      <c r="BL116" s="7">
        <f t="shared" si="120"/>
        <v>1053</v>
      </c>
    </row>
    <row r="117" ht="13.5" customHeight="1">
      <c r="A117" s="88">
        <v>44409.0</v>
      </c>
      <c r="B117" s="37" t="s">
        <v>74</v>
      </c>
      <c r="C117" s="38"/>
      <c r="D117" s="39" t="s">
        <v>27</v>
      </c>
      <c r="E117" s="40">
        <f t="shared" si="2"/>
        <v>1532</v>
      </c>
      <c r="F117" s="44">
        <v>0.0</v>
      </c>
      <c r="G117" s="44">
        <v>41.0</v>
      </c>
      <c r="H117" s="42">
        <f t="shared" si="3"/>
        <v>41</v>
      </c>
      <c r="I117" s="38"/>
      <c r="J117" s="43" t="s">
        <v>35</v>
      </c>
      <c r="K117" s="40">
        <f t="shared" si="4"/>
        <v>1063</v>
      </c>
      <c r="L117" s="44">
        <v>2.0</v>
      </c>
      <c r="M117" s="44">
        <v>14.0</v>
      </c>
      <c r="N117" s="42">
        <f t="shared" si="5"/>
        <v>20</v>
      </c>
      <c r="O117" s="38"/>
      <c r="P117" s="49" t="s">
        <v>73</v>
      </c>
      <c r="Q117" s="38"/>
      <c r="R117" s="45">
        <f>MIN(Rules!$E$2,(MAX(H117/N117,N117/H117)))</f>
        <v>2</v>
      </c>
      <c r="S117" s="45">
        <f>VLOOKUP(B117,Rules!A:B,2,FALSE)</f>
        <v>50</v>
      </c>
      <c r="T117" s="38"/>
      <c r="U117" s="46">
        <f>1/(10^(-(E117+(IF(P118="Y",Rules!$I$2,0))-K117)/Rules!$E$12)+1)</f>
        <v>0.8965833064</v>
      </c>
      <c r="V117" s="47">
        <f t="shared" si="6"/>
        <v>10</v>
      </c>
      <c r="W117" s="47">
        <f t="shared" si="7"/>
        <v>-10</v>
      </c>
      <c r="X117" s="47"/>
      <c r="Y117" s="47"/>
      <c r="Z117" s="48"/>
      <c r="AA117" s="7">
        <f t="shared" ref="AA117:BL117" si="121">IF($D117=AA$1,$E117+$V117,(IF($J117=AA$1,$K117+$W117,AA116)))</f>
        <v>1523</v>
      </c>
      <c r="AB117" s="7">
        <f t="shared" si="121"/>
        <v>829</v>
      </c>
      <c r="AC117" s="7">
        <f t="shared" si="121"/>
        <v>1414</v>
      </c>
      <c r="AD117" s="7">
        <f t="shared" si="121"/>
        <v>134</v>
      </c>
      <c r="AE117" s="7">
        <f t="shared" si="121"/>
        <v>1984</v>
      </c>
      <c r="AF117" s="7">
        <f t="shared" si="121"/>
        <v>1946</v>
      </c>
      <c r="AG117" s="7">
        <f t="shared" si="121"/>
        <v>1053</v>
      </c>
      <c r="AH117" s="7">
        <f t="shared" si="121"/>
        <v>949</v>
      </c>
      <c r="AI117" s="7">
        <f t="shared" si="121"/>
        <v>1337</v>
      </c>
      <c r="AJ117" s="7">
        <f t="shared" si="121"/>
        <v>1752</v>
      </c>
      <c r="AK117" s="7">
        <f t="shared" si="121"/>
        <v>203</v>
      </c>
      <c r="AL117" s="7">
        <f t="shared" si="121"/>
        <v>717</v>
      </c>
      <c r="AM117" s="7">
        <f t="shared" si="121"/>
        <v>2076</v>
      </c>
      <c r="AN117" s="7">
        <f t="shared" si="121"/>
        <v>1386</v>
      </c>
      <c r="AO117" s="7">
        <f t="shared" si="121"/>
        <v>1158</v>
      </c>
      <c r="AP117" s="7">
        <f t="shared" si="121"/>
        <v>2110</v>
      </c>
      <c r="AQ117" s="7">
        <f t="shared" si="121"/>
        <v>424</v>
      </c>
      <c r="AR117" s="7">
        <f t="shared" si="121"/>
        <v>1550</v>
      </c>
      <c r="AS117" s="7">
        <f t="shared" si="121"/>
        <v>229</v>
      </c>
      <c r="AT117" s="7">
        <f t="shared" si="121"/>
        <v>2319</v>
      </c>
      <c r="AU117" s="7">
        <f t="shared" si="121"/>
        <v>904</v>
      </c>
      <c r="AV117" s="7">
        <f t="shared" si="121"/>
        <v>482</v>
      </c>
      <c r="AW117" s="7">
        <f t="shared" si="121"/>
        <v>428</v>
      </c>
      <c r="AX117" s="7">
        <f t="shared" si="121"/>
        <v>1018</v>
      </c>
      <c r="AY117" s="7">
        <f t="shared" si="121"/>
        <v>1207</v>
      </c>
      <c r="AZ117" s="7">
        <f t="shared" si="121"/>
        <v>438</v>
      </c>
      <c r="BA117" s="7">
        <f t="shared" si="121"/>
        <v>0</v>
      </c>
      <c r="BB117" s="7">
        <f t="shared" si="121"/>
        <v>1542</v>
      </c>
      <c r="BC117" s="7">
        <f t="shared" si="121"/>
        <v>770</v>
      </c>
      <c r="BD117" s="7">
        <f t="shared" si="121"/>
        <v>843</v>
      </c>
      <c r="BE117" s="7">
        <f t="shared" si="121"/>
        <v>638</v>
      </c>
      <c r="BF117" s="7">
        <f t="shared" si="121"/>
        <v>2116</v>
      </c>
      <c r="BG117" s="7">
        <f t="shared" si="121"/>
        <v>771</v>
      </c>
      <c r="BH117" s="7">
        <f t="shared" si="121"/>
        <v>712</v>
      </c>
      <c r="BI117" s="7">
        <f t="shared" si="121"/>
        <v>2047</v>
      </c>
      <c r="BJ117" s="7">
        <f t="shared" si="121"/>
        <v>1468</v>
      </c>
      <c r="BK117" s="7">
        <f t="shared" si="121"/>
        <v>1904</v>
      </c>
      <c r="BL117" s="7">
        <f t="shared" si="121"/>
        <v>1053</v>
      </c>
    </row>
    <row r="118" ht="13.5" customHeight="1">
      <c r="A118" s="88">
        <v>44415.0</v>
      </c>
      <c r="B118" s="37" t="s">
        <v>76</v>
      </c>
      <c r="C118" s="38"/>
      <c r="D118" s="39" t="s">
        <v>20</v>
      </c>
      <c r="E118" s="40">
        <f t="shared" si="2"/>
        <v>2319</v>
      </c>
      <c r="F118" s="41">
        <v>1.0</v>
      </c>
      <c r="G118" s="41">
        <v>25.0</v>
      </c>
      <c r="H118" s="42">
        <f t="shared" si="3"/>
        <v>28</v>
      </c>
      <c r="I118" s="38"/>
      <c r="J118" s="43" t="s">
        <v>25</v>
      </c>
      <c r="K118" s="40">
        <f t="shared" si="4"/>
        <v>2047</v>
      </c>
      <c r="L118" s="44">
        <v>0.0</v>
      </c>
      <c r="M118" s="44">
        <v>17.0</v>
      </c>
      <c r="N118" s="42">
        <f t="shared" si="5"/>
        <v>17</v>
      </c>
      <c r="O118" s="38"/>
      <c r="P118" s="49" t="s">
        <v>73</v>
      </c>
      <c r="Q118" s="38"/>
      <c r="R118" s="45">
        <f>MIN(Rules!$E$2,(MAX(H118/N118,N118/H118)))</f>
        <v>1.647058824</v>
      </c>
      <c r="S118" s="45">
        <f>VLOOKUP(B118,Rules!A:B,2,FALSE)</f>
        <v>80</v>
      </c>
      <c r="T118" s="38"/>
      <c r="U118" s="46">
        <f>1/(10^(-(E118+(IF(P119="Y",Rules!$I$2,0))-K118)/Rules!$E$12)+1)</f>
        <v>0.7777506965</v>
      </c>
      <c r="V118" s="47">
        <f t="shared" si="6"/>
        <v>29</v>
      </c>
      <c r="W118" s="47">
        <f t="shared" si="7"/>
        <v>-29</v>
      </c>
      <c r="X118" s="47"/>
      <c r="Y118" s="47"/>
      <c r="Z118" s="48"/>
      <c r="AA118" s="7">
        <f t="shared" ref="AA118:BL118" si="122">IF($D118=AA$1,$E118+$V118,(IF($J118=AA$1,$K118+$W118,AA117)))</f>
        <v>1523</v>
      </c>
      <c r="AB118" s="7">
        <f t="shared" si="122"/>
        <v>829</v>
      </c>
      <c r="AC118" s="7">
        <f t="shared" si="122"/>
        <v>1414</v>
      </c>
      <c r="AD118" s="7">
        <f t="shared" si="122"/>
        <v>134</v>
      </c>
      <c r="AE118" s="7">
        <f t="shared" si="122"/>
        <v>1984</v>
      </c>
      <c r="AF118" s="7">
        <f t="shared" si="122"/>
        <v>1946</v>
      </c>
      <c r="AG118" s="7">
        <f t="shared" si="122"/>
        <v>1053</v>
      </c>
      <c r="AH118" s="7">
        <f t="shared" si="122"/>
        <v>949</v>
      </c>
      <c r="AI118" s="7">
        <f t="shared" si="122"/>
        <v>1337</v>
      </c>
      <c r="AJ118" s="7">
        <f t="shared" si="122"/>
        <v>1752</v>
      </c>
      <c r="AK118" s="7">
        <f t="shared" si="122"/>
        <v>203</v>
      </c>
      <c r="AL118" s="7">
        <f t="shared" si="122"/>
        <v>717</v>
      </c>
      <c r="AM118" s="7">
        <f t="shared" si="122"/>
        <v>2076</v>
      </c>
      <c r="AN118" s="7">
        <f t="shared" si="122"/>
        <v>1386</v>
      </c>
      <c r="AO118" s="7">
        <f t="shared" si="122"/>
        <v>1158</v>
      </c>
      <c r="AP118" s="7">
        <f t="shared" si="122"/>
        <v>2110</v>
      </c>
      <c r="AQ118" s="7">
        <f t="shared" si="122"/>
        <v>424</v>
      </c>
      <c r="AR118" s="7">
        <f t="shared" si="122"/>
        <v>1550</v>
      </c>
      <c r="AS118" s="7">
        <f t="shared" si="122"/>
        <v>229</v>
      </c>
      <c r="AT118" s="7">
        <f t="shared" si="122"/>
        <v>2348</v>
      </c>
      <c r="AU118" s="7">
        <f t="shared" si="122"/>
        <v>904</v>
      </c>
      <c r="AV118" s="7">
        <f t="shared" si="122"/>
        <v>482</v>
      </c>
      <c r="AW118" s="7">
        <f t="shared" si="122"/>
        <v>428</v>
      </c>
      <c r="AX118" s="7">
        <f t="shared" si="122"/>
        <v>1018</v>
      </c>
      <c r="AY118" s="7">
        <f t="shared" si="122"/>
        <v>1207</v>
      </c>
      <c r="AZ118" s="7">
        <f t="shared" si="122"/>
        <v>438</v>
      </c>
      <c r="BA118" s="7">
        <f t="shared" si="122"/>
        <v>0</v>
      </c>
      <c r="BB118" s="7">
        <f t="shared" si="122"/>
        <v>1542</v>
      </c>
      <c r="BC118" s="7">
        <f t="shared" si="122"/>
        <v>770</v>
      </c>
      <c r="BD118" s="7">
        <f t="shared" si="122"/>
        <v>843</v>
      </c>
      <c r="BE118" s="7">
        <f t="shared" si="122"/>
        <v>638</v>
      </c>
      <c r="BF118" s="7">
        <f t="shared" si="122"/>
        <v>2116</v>
      </c>
      <c r="BG118" s="7">
        <f t="shared" si="122"/>
        <v>771</v>
      </c>
      <c r="BH118" s="7">
        <f t="shared" si="122"/>
        <v>712</v>
      </c>
      <c r="BI118" s="7">
        <f t="shared" si="122"/>
        <v>2018</v>
      </c>
      <c r="BJ118" s="7">
        <f t="shared" si="122"/>
        <v>1468</v>
      </c>
      <c r="BK118" s="7">
        <f t="shared" si="122"/>
        <v>1904</v>
      </c>
      <c r="BL118" s="7">
        <f t="shared" si="122"/>
        <v>1053</v>
      </c>
    </row>
    <row r="119" ht="13.5" customHeight="1">
      <c r="A119" s="88">
        <v>44416.0</v>
      </c>
      <c r="B119" s="37" t="s">
        <v>76</v>
      </c>
      <c r="C119" s="38"/>
      <c r="D119" s="39" t="s">
        <v>22</v>
      </c>
      <c r="E119" s="40">
        <f t="shared" si="2"/>
        <v>2110</v>
      </c>
      <c r="F119" s="41">
        <v>1.0</v>
      </c>
      <c r="G119" s="41">
        <v>32.0</v>
      </c>
      <c r="H119" s="42">
        <f t="shared" si="3"/>
        <v>35</v>
      </c>
      <c r="I119" s="38"/>
      <c r="J119" s="43" t="s">
        <v>19</v>
      </c>
      <c r="K119" s="40">
        <f t="shared" si="4"/>
        <v>1946</v>
      </c>
      <c r="L119" s="44">
        <v>1.0</v>
      </c>
      <c r="M119" s="44">
        <v>37.0</v>
      </c>
      <c r="N119" s="42">
        <f t="shared" si="5"/>
        <v>40</v>
      </c>
      <c r="O119" s="38"/>
      <c r="P119" s="49" t="s">
        <v>73</v>
      </c>
      <c r="Q119" s="38"/>
      <c r="R119" s="45">
        <f>MIN(Rules!$E$2,(MAX(H119/N119,N119/H119)))</f>
        <v>1.142857143</v>
      </c>
      <c r="S119" s="45">
        <f>VLOOKUP(B119,Rules!A:B,2,FALSE)</f>
        <v>80</v>
      </c>
      <c r="T119" s="38"/>
      <c r="U119" s="46">
        <f>1/(10^(-(E119+(IF(P120="Y",Rules!$I$2,0))-K119)/Rules!$E$12)+1)</f>
        <v>0.6803211157</v>
      </c>
      <c r="V119" s="47">
        <f t="shared" si="6"/>
        <v>-62</v>
      </c>
      <c r="W119" s="47">
        <f t="shared" si="7"/>
        <v>62</v>
      </c>
      <c r="X119" s="47"/>
      <c r="Y119" s="47"/>
      <c r="Z119" s="48"/>
      <c r="AA119" s="7">
        <f t="shared" ref="AA119:BL119" si="123">IF($D119=AA$1,$E119+$V119,(IF($J119=AA$1,$K119+$W119,AA118)))</f>
        <v>1523</v>
      </c>
      <c r="AB119" s="7">
        <f t="shared" si="123"/>
        <v>829</v>
      </c>
      <c r="AC119" s="7">
        <f t="shared" si="123"/>
        <v>1414</v>
      </c>
      <c r="AD119" s="7">
        <f t="shared" si="123"/>
        <v>134</v>
      </c>
      <c r="AE119" s="7">
        <f t="shared" si="123"/>
        <v>1984</v>
      </c>
      <c r="AF119" s="7">
        <f t="shared" si="123"/>
        <v>2008</v>
      </c>
      <c r="AG119" s="7">
        <f t="shared" si="123"/>
        <v>1053</v>
      </c>
      <c r="AH119" s="7">
        <f t="shared" si="123"/>
        <v>949</v>
      </c>
      <c r="AI119" s="7">
        <f t="shared" si="123"/>
        <v>1337</v>
      </c>
      <c r="AJ119" s="7">
        <f t="shared" si="123"/>
        <v>1752</v>
      </c>
      <c r="AK119" s="7">
        <f t="shared" si="123"/>
        <v>203</v>
      </c>
      <c r="AL119" s="7">
        <f t="shared" si="123"/>
        <v>717</v>
      </c>
      <c r="AM119" s="7">
        <f t="shared" si="123"/>
        <v>2076</v>
      </c>
      <c r="AN119" s="7">
        <f t="shared" si="123"/>
        <v>1386</v>
      </c>
      <c r="AO119" s="7">
        <f t="shared" si="123"/>
        <v>1158</v>
      </c>
      <c r="AP119" s="7">
        <f t="shared" si="123"/>
        <v>2048</v>
      </c>
      <c r="AQ119" s="7">
        <f t="shared" si="123"/>
        <v>424</v>
      </c>
      <c r="AR119" s="7">
        <f t="shared" si="123"/>
        <v>1550</v>
      </c>
      <c r="AS119" s="7">
        <f t="shared" si="123"/>
        <v>229</v>
      </c>
      <c r="AT119" s="7">
        <f t="shared" si="123"/>
        <v>2348</v>
      </c>
      <c r="AU119" s="7">
        <f t="shared" si="123"/>
        <v>904</v>
      </c>
      <c r="AV119" s="7">
        <f t="shared" si="123"/>
        <v>482</v>
      </c>
      <c r="AW119" s="7">
        <f t="shared" si="123"/>
        <v>428</v>
      </c>
      <c r="AX119" s="7">
        <f t="shared" si="123"/>
        <v>1018</v>
      </c>
      <c r="AY119" s="7">
        <f t="shared" si="123"/>
        <v>1207</v>
      </c>
      <c r="AZ119" s="7">
        <f t="shared" si="123"/>
        <v>438</v>
      </c>
      <c r="BA119" s="7">
        <f t="shared" si="123"/>
        <v>0</v>
      </c>
      <c r="BB119" s="7">
        <f t="shared" si="123"/>
        <v>1542</v>
      </c>
      <c r="BC119" s="7">
        <f t="shared" si="123"/>
        <v>770</v>
      </c>
      <c r="BD119" s="7">
        <f t="shared" si="123"/>
        <v>843</v>
      </c>
      <c r="BE119" s="7">
        <f t="shared" si="123"/>
        <v>638</v>
      </c>
      <c r="BF119" s="7">
        <f t="shared" si="123"/>
        <v>2116</v>
      </c>
      <c r="BG119" s="7">
        <f t="shared" si="123"/>
        <v>771</v>
      </c>
      <c r="BH119" s="7">
        <f t="shared" si="123"/>
        <v>712</v>
      </c>
      <c r="BI119" s="7">
        <f t="shared" si="123"/>
        <v>2018</v>
      </c>
      <c r="BJ119" s="7">
        <f t="shared" si="123"/>
        <v>1468</v>
      </c>
      <c r="BK119" s="7">
        <f t="shared" si="123"/>
        <v>1904</v>
      </c>
      <c r="BL119" s="7">
        <f t="shared" si="123"/>
        <v>1053</v>
      </c>
    </row>
    <row r="120" ht="13.5" customHeight="1">
      <c r="A120" s="88">
        <v>44430.0</v>
      </c>
      <c r="B120" s="37" t="s">
        <v>76</v>
      </c>
      <c r="C120" s="38"/>
      <c r="D120" s="39" t="s">
        <v>20</v>
      </c>
      <c r="E120" s="40">
        <f t="shared" si="2"/>
        <v>2348</v>
      </c>
      <c r="F120" s="41">
        <v>3.0</v>
      </c>
      <c r="G120" s="41">
        <v>32.0</v>
      </c>
      <c r="H120" s="42">
        <f t="shared" si="3"/>
        <v>41</v>
      </c>
      <c r="I120" s="38"/>
      <c r="J120" s="43" t="s">
        <v>19</v>
      </c>
      <c r="K120" s="40">
        <f t="shared" si="4"/>
        <v>2008</v>
      </c>
      <c r="L120" s="44">
        <v>1.0</v>
      </c>
      <c r="M120" s="44">
        <v>22.0</v>
      </c>
      <c r="N120" s="42">
        <f t="shared" si="5"/>
        <v>25</v>
      </c>
      <c r="O120" s="38"/>
      <c r="P120" s="49" t="s">
        <v>73</v>
      </c>
      <c r="Q120" s="38"/>
      <c r="R120" s="45">
        <f>MIN(Rules!$E$2,(MAX(H120/N120,N120/H120)))</f>
        <v>1.64</v>
      </c>
      <c r="S120" s="45">
        <f>VLOOKUP(B120,Rules!A:B,2,FALSE)</f>
        <v>80</v>
      </c>
      <c r="T120" s="38"/>
      <c r="U120" s="46">
        <f>1/(10^(-(E120+(IF(P121="Y",Rules!$I$2,0))-K120)/Rules!$E$12)+1)</f>
        <v>0.827178017</v>
      </c>
      <c r="V120" s="47">
        <f t="shared" si="6"/>
        <v>23</v>
      </c>
      <c r="W120" s="47">
        <f t="shared" si="7"/>
        <v>-23</v>
      </c>
      <c r="X120" s="47"/>
      <c r="Y120" s="47"/>
      <c r="Z120" s="48"/>
      <c r="AA120" s="7">
        <f t="shared" ref="AA120:BL120" si="124">IF($D120=AA$1,$E120+$V120,(IF($J120=AA$1,$K120+$W120,AA119)))</f>
        <v>1523</v>
      </c>
      <c r="AB120" s="7">
        <f t="shared" si="124"/>
        <v>829</v>
      </c>
      <c r="AC120" s="7">
        <f t="shared" si="124"/>
        <v>1414</v>
      </c>
      <c r="AD120" s="7">
        <f t="shared" si="124"/>
        <v>134</v>
      </c>
      <c r="AE120" s="7">
        <f t="shared" si="124"/>
        <v>1984</v>
      </c>
      <c r="AF120" s="7">
        <f t="shared" si="124"/>
        <v>1985</v>
      </c>
      <c r="AG120" s="7">
        <f t="shared" si="124"/>
        <v>1053</v>
      </c>
      <c r="AH120" s="7">
        <f t="shared" si="124"/>
        <v>949</v>
      </c>
      <c r="AI120" s="7">
        <f t="shared" si="124"/>
        <v>1337</v>
      </c>
      <c r="AJ120" s="7">
        <f t="shared" si="124"/>
        <v>1752</v>
      </c>
      <c r="AK120" s="7">
        <f t="shared" si="124"/>
        <v>203</v>
      </c>
      <c r="AL120" s="7">
        <f t="shared" si="124"/>
        <v>717</v>
      </c>
      <c r="AM120" s="7">
        <f t="shared" si="124"/>
        <v>2076</v>
      </c>
      <c r="AN120" s="7">
        <f t="shared" si="124"/>
        <v>1386</v>
      </c>
      <c r="AO120" s="7">
        <f t="shared" si="124"/>
        <v>1158</v>
      </c>
      <c r="AP120" s="7">
        <f t="shared" si="124"/>
        <v>2048</v>
      </c>
      <c r="AQ120" s="7">
        <f t="shared" si="124"/>
        <v>424</v>
      </c>
      <c r="AR120" s="7">
        <f t="shared" si="124"/>
        <v>1550</v>
      </c>
      <c r="AS120" s="7">
        <f t="shared" si="124"/>
        <v>229</v>
      </c>
      <c r="AT120" s="7">
        <f t="shared" si="124"/>
        <v>2371</v>
      </c>
      <c r="AU120" s="7">
        <f t="shared" si="124"/>
        <v>904</v>
      </c>
      <c r="AV120" s="7">
        <f t="shared" si="124"/>
        <v>482</v>
      </c>
      <c r="AW120" s="7">
        <f t="shared" si="124"/>
        <v>428</v>
      </c>
      <c r="AX120" s="7">
        <f t="shared" si="124"/>
        <v>1018</v>
      </c>
      <c r="AY120" s="7">
        <f t="shared" si="124"/>
        <v>1207</v>
      </c>
      <c r="AZ120" s="7">
        <f t="shared" si="124"/>
        <v>438</v>
      </c>
      <c r="BA120" s="7">
        <f t="shared" si="124"/>
        <v>0</v>
      </c>
      <c r="BB120" s="7">
        <f t="shared" si="124"/>
        <v>1542</v>
      </c>
      <c r="BC120" s="7">
        <f t="shared" si="124"/>
        <v>770</v>
      </c>
      <c r="BD120" s="7">
        <f t="shared" si="124"/>
        <v>843</v>
      </c>
      <c r="BE120" s="7">
        <f t="shared" si="124"/>
        <v>638</v>
      </c>
      <c r="BF120" s="7">
        <f t="shared" si="124"/>
        <v>2116</v>
      </c>
      <c r="BG120" s="7">
        <f t="shared" si="124"/>
        <v>771</v>
      </c>
      <c r="BH120" s="7">
        <f t="shared" si="124"/>
        <v>712</v>
      </c>
      <c r="BI120" s="7">
        <f t="shared" si="124"/>
        <v>2018</v>
      </c>
      <c r="BJ120" s="7">
        <f t="shared" si="124"/>
        <v>1468</v>
      </c>
      <c r="BK120" s="7">
        <f t="shared" si="124"/>
        <v>1904</v>
      </c>
      <c r="BL120" s="7">
        <f t="shared" si="124"/>
        <v>1053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75"/>
  <cols>
    <col customWidth="1" min="1" max="1" width="11.14"/>
    <col customWidth="1" min="2" max="2" width="8.43"/>
    <col customWidth="1" min="3" max="3" width="3.86"/>
    <col customWidth="1" min="4" max="4" width="11.86"/>
    <col customWidth="1" min="5" max="5" width="7.71"/>
    <col customWidth="1" min="6" max="6" width="2.29"/>
    <col customWidth="1" min="7" max="7" width="3.0"/>
    <col customWidth="1" min="8" max="8" width="3.29"/>
    <col customWidth="1" min="9" max="9" width="3.0"/>
    <col customWidth="1" min="10" max="10" width="11.86"/>
    <col customWidth="1" min="11" max="11" width="7.71"/>
    <col customWidth="1" min="12" max="12" width="2.29"/>
    <col customWidth="1" min="13" max="13" width="3.0"/>
    <col customWidth="1" min="14" max="14" width="3.43"/>
    <col customWidth="1" min="15" max="17" width="5.0"/>
    <col customWidth="1" min="18" max="18" width="8.14"/>
    <col customWidth="1" min="19" max="19" width="7.71"/>
    <col customWidth="1" min="20" max="20" width="2.43"/>
    <col customWidth="1" min="21" max="23" width="10.43"/>
    <col customWidth="1" min="24" max="25" width="3.71"/>
    <col customWidth="1" min="26" max="26" width="10.43"/>
    <col customWidth="1" min="27" max="64" width="8.86"/>
  </cols>
  <sheetData>
    <row r="1" ht="13.5" customHeight="1">
      <c r="A1" s="65" t="s">
        <v>55</v>
      </c>
      <c r="B1" s="20" t="s">
        <v>56</v>
      </c>
      <c r="C1" s="20"/>
      <c r="D1" s="21" t="s">
        <v>57</v>
      </c>
      <c r="E1" s="22" t="s">
        <v>58</v>
      </c>
      <c r="F1" s="23" t="s">
        <v>59</v>
      </c>
      <c r="G1" s="23" t="s">
        <v>60</v>
      </c>
      <c r="H1" s="23" t="s">
        <v>61</v>
      </c>
      <c r="I1" s="20"/>
      <c r="J1" s="24" t="s">
        <v>62</v>
      </c>
      <c r="K1" s="22" t="s">
        <v>58</v>
      </c>
      <c r="L1" s="23" t="s">
        <v>59</v>
      </c>
      <c r="M1" s="23" t="s">
        <v>60</v>
      </c>
      <c r="N1" s="23" t="s">
        <v>61</v>
      </c>
      <c r="O1" s="20"/>
      <c r="P1" s="20" t="s">
        <v>63</v>
      </c>
      <c r="Q1" s="20"/>
      <c r="R1" s="20" t="s">
        <v>64</v>
      </c>
      <c r="S1" s="20" t="s">
        <v>65</v>
      </c>
      <c r="T1" s="20"/>
      <c r="U1" s="89" t="s">
        <v>78</v>
      </c>
      <c r="V1" s="20" t="s">
        <v>67</v>
      </c>
      <c r="W1" s="20" t="s">
        <v>68</v>
      </c>
      <c r="X1" s="20"/>
      <c r="Y1" s="20"/>
      <c r="Z1" s="26"/>
      <c r="AA1" s="20" t="s">
        <v>30</v>
      </c>
      <c r="AB1" s="20" t="s">
        <v>43</v>
      </c>
      <c r="AC1" s="20" t="s">
        <v>28</v>
      </c>
      <c r="AD1" s="20" t="s">
        <v>49</v>
      </c>
      <c r="AE1" s="20" t="s">
        <v>21</v>
      </c>
      <c r="AF1" s="20" t="s">
        <v>19</v>
      </c>
      <c r="AG1" s="20" t="s">
        <v>35</v>
      </c>
      <c r="AH1" s="20" t="s">
        <v>37</v>
      </c>
      <c r="AI1" s="20" t="s">
        <v>33</v>
      </c>
      <c r="AJ1" s="20" t="s">
        <v>26</v>
      </c>
      <c r="AK1" s="20" t="s">
        <v>48</v>
      </c>
      <c r="AL1" s="3" t="s">
        <v>45</v>
      </c>
      <c r="AM1" s="20" t="s">
        <v>23</v>
      </c>
      <c r="AN1" s="20" t="s">
        <v>34</v>
      </c>
      <c r="AO1" s="20" t="s">
        <v>29</v>
      </c>
      <c r="AP1" s="20" t="s">
        <v>22</v>
      </c>
      <c r="AQ1" s="3" t="s">
        <v>54</v>
      </c>
      <c r="AR1" s="20" t="s">
        <v>31</v>
      </c>
      <c r="AS1" s="20" t="s">
        <v>52</v>
      </c>
      <c r="AT1" s="20" t="s">
        <v>20</v>
      </c>
      <c r="AU1" s="20" t="s">
        <v>36</v>
      </c>
      <c r="AV1" s="20" t="s">
        <v>50</v>
      </c>
      <c r="AW1" s="20" t="s">
        <v>47</v>
      </c>
      <c r="AX1" s="20" t="s">
        <v>39</v>
      </c>
      <c r="AY1" s="20" t="s">
        <v>38</v>
      </c>
      <c r="AZ1" s="20" t="s">
        <v>51</v>
      </c>
      <c r="BA1" s="20" t="s">
        <v>69</v>
      </c>
      <c r="BB1" s="20" t="s">
        <v>27</v>
      </c>
      <c r="BC1" s="20" t="s">
        <v>41</v>
      </c>
      <c r="BD1" s="20" t="s">
        <v>44</v>
      </c>
      <c r="BE1" s="20" t="s">
        <v>46</v>
      </c>
      <c r="BF1" s="20" t="s">
        <v>18</v>
      </c>
      <c r="BG1" s="20" t="s">
        <v>42</v>
      </c>
      <c r="BH1" s="20" t="s">
        <v>53</v>
      </c>
      <c r="BI1" s="20" t="s">
        <v>25</v>
      </c>
      <c r="BJ1" s="20" t="s">
        <v>32</v>
      </c>
      <c r="BK1" s="20" t="s">
        <v>24</v>
      </c>
      <c r="BL1" s="20" t="s">
        <v>40</v>
      </c>
    </row>
    <row r="2" ht="13.5" customHeight="1">
      <c r="A2" s="66"/>
      <c r="B2" s="28"/>
      <c r="C2" s="28"/>
      <c r="D2" s="29"/>
      <c r="E2" s="30"/>
      <c r="F2" s="31"/>
      <c r="G2" s="31"/>
      <c r="H2" s="31"/>
      <c r="I2" s="28"/>
      <c r="J2" s="32"/>
      <c r="K2" s="30"/>
      <c r="L2" s="31"/>
      <c r="M2" s="31"/>
      <c r="N2" s="31"/>
      <c r="O2" s="28"/>
      <c r="P2" s="28"/>
      <c r="Q2" s="28"/>
      <c r="R2" s="28"/>
      <c r="S2" s="28"/>
      <c r="T2" s="28"/>
      <c r="U2" s="33"/>
      <c r="V2" s="28"/>
      <c r="W2" s="28"/>
      <c r="X2" s="28"/>
      <c r="Y2" s="28"/>
      <c r="Z2" s="34" t="s">
        <v>70</v>
      </c>
      <c r="AA2" s="35">
        <f>LOOKUP(9.999E+307,'2019'!AA:AA)</f>
        <v>1397</v>
      </c>
      <c r="AB2" s="35">
        <f>LOOKUP(9.999E+307,'2019'!AB:AB)</f>
        <v>880</v>
      </c>
      <c r="AC2" s="35">
        <f>LOOKUP(9.999E+307,'2019'!AC:AC)</f>
        <v>1459</v>
      </c>
      <c r="AD2" s="35">
        <f>LOOKUP(9.999E+307,'2019'!AD:AD)</f>
        <v>130</v>
      </c>
      <c r="AE2" s="35">
        <f>LOOKUP(9.999E+307,'2019'!AE:AE)</f>
        <v>1985</v>
      </c>
      <c r="AF2" s="35">
        <f>LOOKUP(9.999E+307,'2019'!AF:AF)</f>
        <v>1969</v>
      </c>
      <c r="AG2" s="35">
        <f>LOOKUP(9.999E+307,'2019'!AG:AG)</f>
        <v>955</v>
      </c>
      <c r="AH2" s="35">
        <f>LOOKUP(9.999E+307,'2019'!AH:AH)</f>
        <v>833</v>
      </c>
      <c r="AI2" s="35">
        <f>LOOKUP(9.999E+307,'2019'!AI:AI)</f>
        <v>1252</v>
      </c>
      <c r="AJ2" s="35">
        <f>LOOKUP(9.999E+307,'2019'!AJ:AJ)</f>
        <v>1832</v>
      </c>
      <c r="AK2" s="35">
        <f>LOOKUP(9.999E+307,'2019'!AK:AK)</f>
        <v>152</v>
      </c>
      <c r="AL2" s="35">
        <f>LOOKUP(9.999E+307,'2019'!AL:AL)</f>
        <v>717</v>
      </c>
      <c r="AM2" s="35">
        <f>LOOKUP(9.999E+307,'2019'!AM:AM)</f>
        <v>2131</v>
      </c>
      <c r="AN2" s="35">
        <f>LOOKUP(9.999E+307,'2019'!AN:AN)</f>
        <v>1437</v>
      </c>
      <c r="AO2" s="35">
        <f>LOOKUP(9.999E+307,'2019'!AO:AO)</f>
        <v>1072</v>
      </c>
      <c r="AP2" s="35">
        <f>LOOKUP(9.999E+307,'2019'!AP:AP)</f>
        <v>2020</v>
      </c>
      <c r="AQ2" s="35">
        <f>LOOKUP(9.999E+307,'2019'!AQ:AQ)</f>
        <v>395</v>
      </c>
      <c r="AR2" s="35">
        <f>LOOKUP(9.999E+307,'2019'!AR:AR)</f>
        <v>1622</v>
      </c>
      <c r="AS2" s="35">
        <f>LOOKUP(9.999E+307,'2019'!AS:AS)</f>
        <v>282</v>
      </c>
      <c r="AT2" s="35">
        <f>LOOKUP(9.999E+307,'2019'!AT:AT)</f>
        <v>2152</v>
      </c>
      <c r="AU2" s="35">
        <f>LOOKUP(9.999E+307,'2019'!AU:AU)</f>
        <v>974</v>
      </c>
      <c r="AV2" s="35">
        <f>LOOKUP(9.999E+307,'2019'!AV:AV)</f>
        <v>498</v>
      </c>
      <c r="AW2" s="35">
        <f>LOOKUP(9.999E+307,'2019'!AW:AW)</f>
        <v>458</v>
      </c>
      <c r="AX2" s="35">
        <f>LOOKUP(9.999E+307,'2019'!AX:AX)</f>
        <v>1012</v>
      </c>
      <c r="AY2" s="35">
        <f>LOOKUP(9.999E+307,'2019'!AY:AY)</f>
        <v>1300</v>
      </c>
      <c r="AZ2" s="35">
        <f>LOOKUP(9.999E+307,'2019'!AZ:AZ)</f>
        <v>720</v>
      </c>
      <c r="BA2" s="35">
        <f>LOOKUP(9.999E+307,'2019'!BA:BA)</f>
        <v>0</v>
      </c>
      <c r="BB2" s="35">
        <f>LOOKUP(9.999E+307,'2019'!BB:BB)</f>
        <v>1308</v>
      </c>
      <c r="BC2" s="35">
        <f>LOOKUP(9.999E+307,'2019'!BC:BC)</f>
        <v>961</v>
      </c>
      <c r="BD2" s="35">
        <f>LOOKUP(9.999E+307,'2019'!BD:BD)</f>
        <v>695</v>
      </c>
      <c r="BE2" s="35">
        <f>LOOKUP(9.999E+307,'2019'!BE:BE)</f>
        <v>638</v>
      </c>
      <c r="BF2" s="35">
        <f>LOOKUP(9.999E+307,'2019'!BF:BF)</f>
        <v>2222</v>
      </c>
      <c r="BG2" s="35">
        <f>LOOKUP(9.999E+307,'2019'!BG:BG)</f>
        <v>762</v>
      </c>
      <c r="BH2" s="35">
        <f>LOOKUP(9.999E+307,'2019'!BH:BH)</f>
        <v>780</v>
      </c>
      <c r="BI2" s="35">
        <f>LOOKUP(9.999E+307,'2019'!BI:BI)</f>
        <v>1847</v>
      </c>
      <c r="BJ2" s="35">
        <f>LOOKUP(9.999E+307,'2019'!BJ:BJ)</f>
        <v>1493</v>
      </c>
      <c r="BK2" s="35">
        <f>LOOKUP(9.999E+307,'2019'!BK:BK)</f>
        <v>1969</v>
      </c>
      <c r="BL2" s="35">
        <f>LOOKUP(9.999E+307,'2019'!BL:BL)</f>
        <v>1206</v>
      </c>
    </row>
    <row r="3" ht="13.5" customHeight="1">
      <c r="A3" s="88">
        <v>43855.0</v>
      </c>
      <c r="B3" s="84" t="s">
        <v>71</v>
      </c>
      <c r="C3" s="38"/>
      <c r="D3" s="39" t="s">
        <v>18</v>
      </c>
      <c r="E3" s="40">
        <f t="shared" ref="E3:E144" si="2">HLOOKUP(D3,AA$1:CB$10026,ROW()-1,FALSE)</f>
        <v>2222</v>
      </c>
      <c r="F3" s="41">
        <v>0.0</v>
      </c>
      <c r="G3" s="41">
        <v>18.0</v>
      </c>
      <c r="H3" s="42">
        <f t="shared" ref="H3:H74" si="3">F3*3+G3</f>
        <v>18</v>
      </c>
      <c r="I3" s="38"/>
      <c r="J3" s="43" t="s">
        <v>20</v>
      </c>
      <c r="K3" s="40">
        <f t="shared" ref="K3:K144" si="4">HLOOKUP(J3,AA$1:CB$10026,ROW()-1,FALSE)</f>
        <v>2152</v>
      </c>
      <c r="L3" s="44">
        <v>2.0</v>
      </c>
      <c r="M3" s="44">
        <v>14.0</v>
      </c>
      <c r="N3" s="42">
        <f t="shared" ref="N3:N74" si="5">L3*3+M3</f>
        <v>20</v>
      </c>
      <c r="O3" s="38"/>
      <c r="P3" s="45" t="s">
        <v>72</v>
      </c>
      <c r="Q3" s="38"/>
      <c r="R3" s="45">
        <f>MIN(Rules!$E$2,(MAX(H3/N3,N3/H3)))</f>
        <v>1.111111111</v>
      </c>
      <c r="S3" s="45">
        <f>VLOOKUP(B3,Rules!A:B,2,FALSE)</f>
        <v>40</v>
      </c>
      <c r="T3" s="38"/>
      <c r="U3" s="46">
        <f>1/(10^(-(E3+(IF(P3="Y",Rules!$I$2,0))-K3)/Rules!$E$12)+1)</f>
        <v>0.7336337024</v>
      </c>
      <c r="V3" s="47">
        <f t="shared" ref="V3:V93" si="6">ROUND(IF(H3&gt;N3,(S3*R3*(1-U3)),IF(H3&lt;N3,(S3*R3*(0-U3)),S3*R3*(0.5-U3))),0)</f>
        <v>-33</v>
      </c>
      <c r="W3" s="47">
        <f t="shared" ref="W3:W93" si="7">-1*V3</f>
        <v>33</v>
      </c>
      <c r="X3" s="47"/>
      <c r="Y3" s="47"/>
      <c r="Z3" s="48"/>
      <c r="AA3" s="7">
        <f t="shared" ref="AA3:BL3" si="1">IF($D3=AA$1,$E3+$V3,(IF($J3=AA$1,$K3+$W3,AA2)))</f>
        <v>1397</v>
      </c>
      <c r="AB3" s="7">
        <f t="shared" si="1"/>
        <v>880</v>
      </c>
      <c r="AC3" s="7">
        <f t="shared" si="1"/>
        <v>1459</v>
      </c>
      <c r="AD3" s="7">
        <f t="shared" si="1"/>
        <v>130</v>
      </c>
      <c r="AE3" s="7">
        <f t="shared" si="1"/>
        <v>1985</v>
      </c>
      <c r="AF3" s="7">
        <f t="shared" si="1"/>
        <v>1969</v>
      </c>
      <c r="AG3" s="7">
        <f t="shared" si="1"/>
        <v>955</v>
      </c>
      <c r="AH3" s="7">
        <f t="shared" si="1"/>
        <v>833</v>
      </c>
      <c r="AI3" s="7">
        <f t="shared" si="1"/>
        <v>1252</v>
      </c>
      <c r="AJ3" s="7">
        <f t="shared" si="1"/>
        <v>1832</v>
      </c>
      <c r="AK3" s="7">
        <f t="shared" si="1"/>
        <v>152</v>
      </c>
      <c r="AL3" s="7">
        <f t="shared" si="1"/>
        <v>717</v>
      </c>
      <c r="AM3" s="7">
        <f t="shared" si="1"/>
        <v>2131</v>
      </c>
      <c r="AN3" s="7">
        <f t="shared" si="1"/>
        <v>1437</v>
      </c>
      <c r="AO3" s="7">
        <f t="shared" si="1"/>
        <v>1072</v>
      </c>
      <c r="AP3" s="7">
        <f t="shared" si="1"/>
        <v>2020</v>
      </c>
      <c r="AQ3" s="7">
        <f t="shared" si="1"/>
        <v>395</v>
      </c>
      <c r="AR3" s="7">
        <f t="shared" si="1"/>
        <v>1622</v>
      </c>
      <c r="AS3" s="7">
        <f t="shared" si="1"/>
        <v>282</v>
      </c>
      <c r="AT3" s="7">
        <f t="shared" si="1"/>
        <v>2185</v>
      </c>
      <c r="AU3" s="7">
        <f t="shared" si="1"/>
        <v>974</v>
      </c>
      <c r="AV3" s="7">
        <f t="shared" si="1"/>
        <v>498</v>
      </c>
      <c r="AW3" s="7">
        <f t="shared" si="1"/>
        <v>458</v>
      </c>
      <c r="AX3" s="7">
        <f t="shared" si="1"/>
        <v>1012</v>
      </c>
      <c r="AY3" s="7">
        <f t="shared" si="1"/>
        <v>1300</v>
      </c>
      <c r="AZ3" s="7">
        <f t="shared" si="1"/>
        <v>720</v>
      </c>
      <c r="BA3" s="7">
        <f t="shared" si="1"/>
        <v>0</v>
      </c>
      <c r="BB3" s="7">
        <f t="shared" si="1"/>
        <v>1308</v>
      </c>
      <c r="BC3" s="7">
        <f t="shared" si="1"/>
        <v>961</v>
      </c>
      <c r="BD3" s="7">
        <f t="shared" si="1"/>
        <v>695</v>
      </c>
      <c r="BE3" s="7">
        <f t="shared" si="1"/>
        <v>638</v>
      </c>
      <c r="BF3" s="7">
        <f t="shared" si="1"/>
        <v>2189</v>
      </c>
      <c r="BG3" s="7">
        <f t="shared" si="1"/>
        <v>762</v>
      </c>
      <c r="BH3" s="7">
        <f t="shared" si="1"/>
        <v>780</v>
      </c>
      <c r="BI3" s="7">
        <f t="shared" si="1"/>
        <v>1847</v>
      </c>
      <c r="BJ3" s="7">
        <f t="shared" si="1"/>
        <v>1493</v>
      </c>
      <c r="BK3" s="7">
        <f t="shared" si="1"/>
        <v>1969</v>
      </c>
      <c r="BL3" s="7">
        <f t="shared" si="1"/>
        <v>1206</v>
      </c>
    </row>
    <row r="4" ht="13.5" customHeight="1">
      <c r="A4" s="88">
        <v>43855.0</v>
      </c>
      <c r="B4" s="84" t="s">
        <v>71</v>
      </c>
      <c r="C4" s="38"/>
      <c r="D4" s="39" t="s">
        <v>31</v>
      </c>
      <c r="E4" s="40">
        <f t="shared" si="2"/>
        <v>1622</v>
      </c>
      <c r="F4" s="41">
        <v>2.0</v>
      </c>
      <c r="G4" s="41">
        <v>16.0</v>
      </c>
      <c r="H4" s="42">
        <f t="shared" si="3"/>
        <v>22</v>
      </c>
      <c r="I4" s="38"/>
      <c r="J4" s="43" t="s">
        <v>24</v>
      </c>
      <c r="K4" s="40">
        <f t="shared" si="4"/>
        <v>1969</v>
      </c>
      <c r="L4" s="44">
        <v>2.0</v>
      </c>
      <c r="M4" s="44">
        <v>27.0</v>
      </c>
      <c r="N4" s="42">
        <f t="shared" si="5"/>
        <v>33</v>
      </c>
      <c r="O4" s="38"/>
      <c r="P4" s="45" t="s">
        <v>72</v>
      </c>
      <c r="Q4" s="38"/>
      <c r="R4" s="45">
        <f>MIN(Rules!$E$2,(MAX(H4/N4,N4/H4)))</f>
        <v>1.5</v>
      </c>
      <c r="S4" s="45">
        <f>VLOOKUP(B4,Rules!A:B,2,FALSE)</f>
        <v>40</v>
      </c>
      <c r="T4" s="38"/>
      <c r="U4" s="46">
        <f>1/(10^(-(E4+(IF(P4="Y",Rules!$I$2,0))-K4)/Rules!$E$12)+1)</f>
        <v>0.2875693498</v>
      </c>
      <c r="V4" s="47">
        <f t="shared" si="6"/>
        <v>-17</v>
      </c>
      <c r="W4" s="47">
        <f t="shared" si="7"/>
        <v>17</v>
      </c>
      <c r="X4" s="47"/>
      <c r="Y4" s="47"/>
      <c r="Z4" s="48"/>
      <c r="AA4" s="7">
        <f t="shared" ref="AA4:BL4" si="8">IF($D4=AA$1,$E4+$V4,(IF($J4=AA$1,$K4+$W4,AA3)))</f>
        <v>1397</v>
      </c>
      <c r="AB4" s="7">
        <f t="shared" si="8"/>
        <v>880</v>
      </c>
      <c r="AC4" s="7">
        <f t="shared" si="8"/>
        <v>1459</v>
      </c>
      <c r="AD4" s="7">
        <f t="shared" si="8"/>
        <v>130</v>
      </c>
      <c r="AE4" s="7">
        <f t="shared" si="8"/>
        <v>1985</v>
      </c>
      <c r="AF4" s="7">
        <f t="shared" si="8"/>
        <v>1969</v>
      </c>
      <c r="AG4" s="7">
        <f t="shared" si="8"/>
        <v>955</v>
      </c>
      <c r="AH4" s="7">
        <f t="shared" si="8"/>
        <v>833</v>
      </c>
      <c r="AI4" s="7">
        <f t="shared" si="8"/>
        <v>1252</v>
      </c>
      <c r="AJ4" s="7">
        <f t="shared" si="8"/>
        <v>1832</v>
      </c>
      <c r="AK4" s="7">
        <f t="shared" si="8"/>
        <v>152</v>
      </c>
      <c r="AL4" s="7">
        <f t="shared" si="8"/>
        <v>717</v>
      </c>
      <c r="AM4" s="7">
        <f t="shared" si="8"/>
        <v>2131</v>
      </c>
      <c r="AN4" s="7">
        <f t="shared" si="8"/>
        <v>1437</v>
      </c>
      <c r="AO4" s="7">
        <f t="shared" si="8"/>
        <v>1072</v>
      </c>
      <c r="AP4" s="7">
        <f t="shared" si="8"/>
        <v>2020</v>
      </c>
      <c r="AQ4" s="7">
        <f t="shared" si="8"/>
        <v>395</v>
      </c>
      <c r="AR4" s="7">
        <f t="shared" si="8"/>
        <v>1605</v>
      </c>
      <c r="AS4" s="7">
        <f t="shared" si="8"/>
        <v>282</v>
      </c>
      <c r="AT4" s="7">
        <f t="shared" si="8"/>
        <v>2185</v>
      </c>
      <c r="AU4" s="7">
        <f t="shared" si="8"/>
        <v>974</v>
      </c>
      <c r="AV4" s="7">
        <f t="shared" si="8"/>
        <v>498</v>
      </c>
      <c r="AW4" s="7">
        <f t="shared" si="8"/>
        <v>458</v>
      </c>
      <c r="AX4" s="7">
        <f t="shared" si="8"/>
        <v>1012</v>
      </c>
      <c r="AY4" s="7">
        <f t="shared" si="8"/>
        <v>1300</v>
      </c>
      <c r="AZ4" s="7">
        <f t="shared" si="8"/>
        <v>720</v>
      </c>
      <c r="BA4" s="7">
        <f t="shared" si="8"/>
        <v>0</v>
      </c>
      <c r="BB4" s="7">
        <f t="shared" si="8"/>
        <v>1308</v>
      </c>
      <c r="BC4" s="7">
        <f t="shared" si="8"/>
        <v>961</v>
      </c>
      <c r="BD4" s="7">
        <f t="shared" si="8"/>
        <v>695</v>
      </c>
      <c r="BE4" s="7">
        <f t="shared" si="8"/>
        <v>638</v>
      </c>
      <c r="BF4" s="7">
        <f t="shared" si="8"/>
        <v>2189</v>
      </c>
      <c r="BG4" s="7">
        <f t="shared" si="8"/>
        <v>762</v>
      </c>
      <c r="BH4" s="7">
        <f t="shared" si="8"/>
        <v>780</v>
      </c>
      <c r="BI4" s="7">
        <f t="shared" si="8"/>
        <v>1847</v>
      </c>
      <c r="BJ4" s="7">
        <f t="shared" si="8"/>
        <v>1493</v>
      </c>
      <c r="BK4" s="7">
        <f t="shared" si="8"/>
        <v>1986</v>
      </c>
      <c r="BL4" s="7">
        <f t="shared" si="8"/>
        <v>1206</v>
      </c>
    </row>
    <row r="5" ht="13.5" customHeight="1">
      <c r="A5" s="88">
        <v>43855.0</v>
      </c>
      <c r="B5" s="84" t="s">
        <v>71</v>
      </c>
      <c r="C5" s="38"/>
      <c r="D5" s="39" t="s">
        <v>39</v>
      </c>
      <c r="E5" s="40">
        <f t="shared" si="2"/>
        <v>1012</v>
      </c>
      <c r="F5" s="41">
        <v>0.0</v>
      </c>
      <c r="G5" s="41">
        <v>13.0</v>
      </c>
      <c r="H5" s="42">
        <f t="shared" si="3"/>
        <v>13</v>
      </c>
      <c r="I5" s="38"/>
      <c r="J5" s="43" t="s">
        <v>34</v>
      </c>
      <c r="K5" s="40">
        <f t="shared" si="4"/>
        <v>1437</v>
      </c>
      <c r="L5" s="44">
        <v>2.0</v>
      </c>
      <c r="M5" s="44">
        <v>24.0</v>
      </c>
      <c r="N5" s="42">
        <f t="shared" si="5"/>
        <v>30</v>
      </c>
      <c r="O5" s="38"/>
      <c r="P5" s="45" t="s">
        <v>72</v>
      </c>
      <c r="Q5" s="38"/>
      <c r="R5" s="45">
        <f>MIN(Rules!$E$2,(MAX(H5/N5,N5/H5)))</f>
        <v>2</v>
      </c>
      <c r="S5" s="45">
        <f>VLOOKUP(B5,Rules!A:B,2,FALSE)</f>
        <v>40</v>
      </c>
      <c r="T5" s="38"/>
      <c r="U5" s="46">
        <f>1/(10^(-(E5+(IF(P5="Y",Rules!$I$2,0))-K5)/Rules!$E$12)+1)</f>
        <v>0.219870396</v>
      </c>
      <c r="V5" s="47">
        <f t="shared" si="6"/>
        <v>-18</v>
      </c>
      <c r="W5" s="47">
        <f t="shared" si="7"/>
        <v>18</v>
      </c>
      <c r="X5" s="47"/>
      <c r="Y5" s="47"/>
      <c r="Z5" s="48"/>
      <c r="AA5" s="7">
        <f t="shared" ref="AA5:BL5" si="9">IF($D5=AA$1,$E5+$V5,(IF($J5=AA$1,$K5+$W5,AA4)))</f>
        <v>1397</v>
      </c>
      <c r="AB5" s="7">
        <f t="shared" si="9"/>
        <v>880</v>
      </c>
      <c r="AC5" s="7">
        <f t="shared" si="9"/>
        <v>1459</v>
      </c>
      <c r="AD5" s="7">
        <f t="shared" si="9"/>
        <v>130</v>
      </c>
      <c r="AE5" s="7">
        <f t="shared" si="9"/>
        <v>1985</v>
      </c>
      <c r="AF5" s="7">
        <f t="shared" si="9"/>
        <v>1969</v>
      </c>
      <c r="AG5" s="7">
        <f t="shared" si="9"/>
        <v>955</v>
      </c>
      <c r="AH5" s="7">
        <f t="shared" si="9"/>
        <v>833</v>
      </c>
      <c r="AI5" s="7">
        <f t="shared" si="9"/>
        <v>1252</v>
      </c>
      <c r="AJ5" s="7">
        <f t="shared" si="9"/>
        <v>1832</v>
      </c>
      <c r="AK5" s="7">
        <f t="shared" si="9"/>
        <v>152</v>
      </c>
      <c r="AL5" s="7">
        <f t="shared" si="9"/>
        <v>717</v>
      </c>
      <c r="AM5" s="7">
        <f t="shared" si="9"/>
        <v>2131</v>
      </c>
      <c r="AN5" s="7">
        <f t="shared" si="9"/>
        <v>1455</v>
      </c>
      <c r="AO5" s="7">
        <f t="shared" si="9"/>
        <v>1072</v>
      </c>
      <c r="AP5" s="7">
        <f t="shared" si="9"/>
        <v>2020</v>
      </c>
      <c r="AQ5" s="7">
        <f t="shared" si="9"/>
        <v>395</v>
      </c>
      <c r="AR5" s="7">
        <f t="shared" si="9"/>
        <v>1605</v>
      </c>
      <c r="AS5" s="7">
        <f t="shared" si="9"/>
        <v>282</v>
      </c>
      <c r="AT5" s="7">
        <f t="shared" si="9"/>
        <v>2185</v>
      </c>
      <c r="AU5" s="7">
        <f t="shared" si="9"/>
        <v>974</v>
      </c>
      <c r="AV5" s="7">
        <f t="shared" si="9"/>
        <v>498</v>
      </c>
      <c r="AW5" s="7">
        <f t="shared" si="9"/>
        <v>458</v>
      </c>
      <c r="AX5" s="7">
        <f t="shared" si="9"/>
        <v>994</v>
      </c>
      <c r="AY5" s="7">
        <f t="shared" si="9"/>
        <v>1300</v>
      </c>
      <c r="AZ5" s="7">
        <f t="shared" si="9"/>
        <v>720</v>
      </c>
      <c r="BA5" s="7">
        <f t="shared" si="9"/>
        <v>0</v>
      </c>
      <c r="BB5" s="7">
        <f t="shared" si="9"/>
        <v>1308</v>
      </c>
      <c r="BC5" s="7">
        <f t="shared" si="9"/>
        <v>961</v>
      </c>
      <c r="BD5" s="7">
        <f t="shared" si="9"/>
        <v>695</v>
      </c>
      <c r="BE5" s="7">
        <f t="shared" si="9"/>
        <v>638</v>
      </c>
      <c r="BF5" s="7">
        <f t="shared" si="9"/>
        <v>2189</v>
      </c>
      <c r="BG5" s="7">
        <f t="shared" si="9"/>
        <v>762</v>
      </c>
      <c r="BH5" s="7">
        <f t="shared" si="9"/>
        <v>780</v>
      </c>
      <c r="BI5" s="7">
        <f t="shared" si="9"/>
        <v>1847</v>
      </c>
      <c r="BJ5" s="7">
        <f t="shared" si="9"/>
        <v>1493</v>
      </c>
      <c r="BK5" s="7">
        <f t="shared" si="9"/>
        <v>1986</v>
      </c>
      <c r="BL5" s="7">
        <f t="shared" si="9"/>
        <v>1206</v>
      </c>
    </row>
    <row r="6" ht="13.5" customHeight="1">
      <c r="A6" s="88">
        <v>43855.0</v>
      </c>
      <c r="B6" s="84" t="s">
        <v>71</v>
      </c>
      <c r="C6" s="38"/>
      <c r="D6" s="39" t="s">
        <v>41</v>
      </c>
      <c r="E6" s="40">
        <f t="shared" si="2"/>
        <v>961</v>
      </c>
      <c r="F6" s="41">
        <v>2.0</v>
      </c>
      <c r="G6" s="41">
        <v>19.0</v>
      </c>
      <c r="H6" s="42">
        <f t="shared" si="3"/>
        <v>25</v>
      </c>
      <c r="I6" s="38"/>
      <c r="J6" s="43" t="s">
        <v>53</v>
      </c>
      <c r="K6" s="40">
        <f t="shared" si="4"/>
        <v>780</v>
      </c>
      <c r="L6" s="44">
        <v>1.0</v>
      </c>
      <c r="M6" s="44">
        <v>10.0</v>
      </c>
      <c r="N6" s="42">
        <f t="shared" si="5"/>
        <v>13</v>
      </c>
      <c r="O6" s="38"/>
      <c r="P6" s="45" t="s">
        <v>72</v>
      </c>
      <c r="Q6" s="38"/>
      <c r="R6" s="45">
        <f>MIN(Rules!$E$2,(MAX(H6/N6,N6/H6)))</f>
        <v>1.923076923</v>
      </c>
      <c r="S6" s="45">
        <f>VLOOKUP(B6,Rules!A:B,2,FALSE)</f>
        <v>40</v>
      </c>
      <c r="T6" s="38"/>
      <c r="U6" s="46">
        <f>1/(10^(-(E6+(IF(P6="Y",Rules!$I$2,0))-K6)/Rules!$E$12)+1)</f>
        <v>0.821172469</v>
      </c>
      <c r="V6" s="47">
        <f t="shared" si="6"/>
        <v>14</v>
      </c>
      <c r="W6" s="47">
        <f t="shared" si="7"/>
        <v>-14</v>
      </c>
      <c r="X6" s="47"/>
      <c r="Y6" s="47"/>
      <c r="Z6" s="48"/>
      <c r="AA6" s="7">
        <f t="shared" ref="AA6:BL6" si="10">IF($D6=AA$1,$E6+$V6,(IF($J6=AA$1,$K6+$W6,AA5)))</f>
        <v>1397</v>
      </c>
      <c r="AB6" s="7">
        <f t="shared" si="10"/>
        <v>880</v>
      </c>
      <c r="AC6" s="7">
        <f t="shared" si="10"/>
        <v>1459</v>
      </c>
      <c r="AD6" s="7">
        <f t="shared" si="10"/>
        <v>130</v>
      </c>
      <c r="AE6" s="7">
        <f t="shared" si="10"/>
        <v>1985</v>
      </c>
      <c r="AF6" s="7">
        <f t="shared" si="10"/>
        <v>1969</v>
      </c>
      <c r="AG6" s="7">
        <f t="shared" si="10"/>
        <v>955</v>
      </c>
      <c r="AH6" s="7">
        <f t="shared" si="10"/>
        <v>833</v>
      </c>
      <c r="AI6" s="7">
        <f t="shared" si="10"/>
        <v>1252</v>
      </c>
      <c r="AJ6" s="7">
        <f t="shared" si="10"/>
        <v>1832</v>
      </c>
      <c r="AK6" s="7">
        <f t="shared" si="10"/>
        <v>152</v>
      </c>
      <c r="AL6" s="7">
        <f t="shared" si="10"/>
        <v>717</v>
      </c>
      <c r="AM6" s="7">
        <f t="shared" si="10"/>
        <v>2131</v>
      </c>
      <c r="AN6" s="7">
        <f t="shared" si="10"/>
        <v>1455</v>
      </c>
      <c r="AO6" s="7">
        <f t="shared" si="10"/>
        <v>1072</v>
      </c>
      <c r="AP6" s="7">
        <f t="shared" si="10"/>
        <v>2020</v>
      </c>
      <c r="AQ6" s="7">
        <f t="shared" si="10"/>
        <v>395</v>
      </c>
      <c r="AR6" s="7">
        <f t="shared" si="10"/>
        <v>1605</v>
      </c>
      <c r="AS6" s="7">
        <f t="shared" si="10"/>
        <v>282</v>
      </c>
      <c r="AT6" s="7">
        <f t="shared" si="10"/>
        <v>2185</v>
      </c>
      <c r="AU6" s="7">
        <f t="shared" si="10"/>
        <v>974</v>
      </c>
      <c r="AV6" s="7">
        <f t="shared" si="10"/>
        <v>498</v>
      </c>
      <c r="AW6" s="7">
        <f t="shared" si="10"/>
        <v>458</v>
      </c>
      <c r="AX6" s="7">
        <f t="shared" si="10"/>
        <v>994</v>
      </c>
      <c r="AY6" s="7">
        <f t="shared" si="10"/>
        <v>1300</v>
      </c>
      <c r="AZ6" s="7">
        <f t="shared" si="10"/>
        <v>720</v>
      </c>
      <c r="BA6" s="7">
        <f t="shared" si="10"/>
        <v>0</v>
      </c>
      <c r="BB6" s="7">
        <f t="shared" si="10"/>
        <v>1308</v>
      </c>
      <c r="BC6" s="7">
        <f t="shared" si="10"/>
        <v>975</v>
      </c>
      <c r="BD6" s="7">
        <f t="shared" si="10"/>
        <v>695</v>
      </c>
      <c r="BE6" s="7">
        <f t="shared" si="10"/>
        <v>638</v>
      </c>
      <c r="BF6" s="7">
        <f t="shared" si="10"/>
        <v>2189</v>
      </c>
      <c r="BG6" s="7">
        <f t="shared" si="10"/>
        <v>762</v>
      </c>
      <c r="BH6" s="7">
        <f t="shared" si="10"/>
        <v>766</v>
      </c>
      <c r="BI6" s="7">
        <f t="shared" si="10"/>
        <v>1847</v>
      </c>
      <c r="BJ6" s="7">
        <f t="shared" si="10"/>
        <v>1493</v>
      </c>
      <c r="BK6" s="7">
        <f t="shared" si="10"/>
        <v>1986</v>
      </c>
      <c r="BL6" s="7">
        <f t="shared" si="10"/>
        <v>1206</v>
      </c>
    </row>
    <row r="7" ht="13.5" customHeight="1">
      <c r="A7" s="88">
        <v>43855.0</v>
      </c>
      <c r="B7" s="84" t="s">
        <v>71</v>
      </c>
      <c r="C7" s="38"/>
      <c r="D7" s="39" t="s">
        <v>54</v>
      </c>
      <c r="E7" s="40">
        <f t="shared" si="2"/>
        <v>395</v>
      </c>
      <c r="F7" s="41">
        <v>0.0</v>
      </c>
      <c r="G7" s="41">
        <v>15.0</v>
      </c>
      <c r="H7" s="42">
        <f t="shared" si="3"/>
        <v>15</v>
      </c>
      <c r="I7" s="38"/>
      <c r="J7" s="43" t="s">
        <v>49</v>
      </c>
      <c r="K7" s="40">
        <f t="shared" si="4"/>
        <v>130</v>
      </c>
      <c r="L7" s="44">
        <v>0.0</v>
      </c>
      <c r="M7" s="44">
        <v>8.0</v>
      </c>
      <c r="N7" s="42">
        <f t="shared" si="5"/>
        <v>8</v>
      </c>
      <c r="O7" s="38"/>
      <c r="P7" s="49" t="s">
        <v>73</v>
      </c>
      <c r="Q7" s="38"/>
      <c r="R7" s="45">
        <f>MIN(Rules!$E$2,(MAX(H7/N7,N7/H7)))</f>
        <v>1.875</v>
      </c>
      <c r="S7" s="45">
        <f>VLOOKUP(B7,Rules!A:B,2,FALSE)</f>
        <v>40</v>
      </c>
      <c r="T7" s="38"/>
      <c r="U7" s="46">
        <f>1/(10^(-(E7+(IF(P7="Y",Rules!$I$2,0))-K7)/Rules!$E$12)+1)</f>
        <v>0.7721286735</v>
      </c>
      <c r="V7" s="47">
        <f t="shared" si="6"/>
        <v>17</v>
      </c>
      <c r="W7" s="47">
        <f t="shared" si="7"/>
        <v>-17</v>
      </c>
      <c r="X7" s="47"/>
      <c r="Y7" s="47"/>
      <c r="Z7" s="48"/>
      <c r="AA7" s="7">
        <f t="shared" ref="AA7:BL7" si="11">IF($D7=AA$1,$E7+$V7,(IF($J7=AA$1,$K7+$W7,AA6)))</f>
        <v>1397</v>
      </c>
      <c r="AB7" s="7">
        <f t="shared" si="11"/>
        <v>880</v>
      </c>
      <c r="AC7" s="7">
        <f t="shared" si="11"/>
        <v>1459</v>
      </c>
      <c r="AD7" s="7">
        <f t="shared" si="11"/>
        <v>113</v>
      </c>
      <c r="AE7" s="7">
        <f t="shared" si="11"/>
        <v>1985</v>
      </c>
      <c r="AF7" s="7">
        <f t="shared" si="11"/>
        <v>1969</v>
      </c>
      <c r="AG7" s="7">
        <f t="shared" si="11"/>
        <v>955</v>
      </c>
      <c r="AH7" s="7">
        <f t="shared" si="11"/>
        <v>833</v>
      </c>
      <c r="AI7" s="7">
        <f t="shared" si="11"/>
        <v>1252</v>
      </c>
      <c r="AJ7" s="7">
        <f t="shared" si="11"/>
        <v>1832</v>
      </c>
      <c r="AK7" s="7">
        <f t="shared" si="11"/>
        <v>152</v>
      </c>
      <c r="AL7" s="7">
        <f t="shared" si="11"/>
        <v>717</v>
      </c>
      <c r="AM7" s="7">
        <f t="shared" si="11"/>
        <v>2131</v>
      </c>
      <c r="AN7" s="7">
        <f t="shared" si="11"/>
        <v>1455</v>
      </c>
      <c r="AO7" s="7">
        <f t="shared" si="11"/>
        <v>1072</v>
      </c>
      <c r="AP7" s="7">
        <f t="shared" si="11"/>
        <v>2020</v>
      </c>
      <c r="AQ7" s="7">
        <f t="shared" si="11"/>
        <v>412</v>
      </c>
      <c r="AR7" s="7">
        <f t="shared" si="11"/>
        <v>1605</v>
      </c>
      <c r="AS7" s="7">
        <f t="shared" si="11"/>
        <v>282</v>
      </c>
      <c r="AT7" s="7">
        <f t="shared" si="11"/>
        <v>2185</v>
      </c>
      <c r="AU7" s="7">
        <f t="shared" si="11"/>
        <v>974</v>
      </c>
      <c r="AV7" s="7">
        <f t="shared" si="11"/>
        <v>498</v>
      </c>
      <c r="AW7" s="7">
        <f t="shared" si="11"/>
        <v>458</v>
      </c>
      <c r="AX7" s="7">
        <f t="shared" si="11"/>
        <v>994</v>
      </c>
      <c r="AY7" s="7">
        <f t="shared" si="11"/>
        <v>1300</v>
      </c>
      <c r="AZ7" s="7">
        <f t="shared" si="11"/>
        <v>720</v>
      </c>
      <c r="BA7" s="7">
        <f t="shared" si="11"/>
        <v>0</v>
      </c>
      <c r="BB7" s="7">
        <f t="shared" si="11"/>
        <v>1308</v>
      </c>
      <c r="BC7" s="7">
        <f t="shared" si="11"/>
        <v>975</v>
      </c>
      <c r="BD7" s="7">
        <f t="shared" si="11"/>
        <v>695</v>
      </c>
      <c r="BE7" s="7">
        <f t="shared" si="11"/>
        <v>638</v>
      </c>
      <c r="BF7" s="7">
        <f t="shared" si="11"/>
        <v>2189</v>
      </c>
      <c r="BG7" s="7">
        <f t="shared" si="11"/>
        <v>762</v>
      </c>
      <c r="BH7" s="7">
        <f t="shared" si="11"/>
        <v>766</v>
      </c>
      <c r="BI7" s="7">
        <f t="shared" si="11"/>
        <v>1847</v>
      </c>
      <c r="BJ7" s="7">
        <f t="shared" si="11"/>
        <v>1493</v>
      </c>
      <c r="BK7" s="7">
        <f t="shared" si="11"/>
        <v>1986</v>
      </c>
      <c r="BL7" s="7">
        <f t="shared" si="11"/>
        <v>1206</v>
      </c>
    </row>
    <row r="8" ht="13.5" customHeight="1">
      <c r="A8" s="88">
        <v>43856.0</v>
      </c>
      <c r="B8" s="84" t="s">
        <v>71</v>
      </c>
      <c r="C8" s="38"/>
      <c r="D8" s="39" t="s">
        <v>23</v>
      </c>
      <c r="E8" s="40">
        <f t="shared" si="2"/>
        <v>2131</v>
      </c>
      <c r="F8" s="41">
        <v>1.0</v>
      </c>
      <c r="G8" s="41">
        <v>24.0</v>
      </c>
      <c r="H8" s="42">
        <f t="shared" si="3"/>
        <v>27</v>
      </c>
      <c r="I8" s="38"/>
      <c r="J8" s="43" t="s">
        <v>32</v>
      </c>
      <c r="K8" s="40">
        <f t="shared" si="4"/>
        <v>1493</v>
      </c>
      <c r="L8" s="44">
        <v>0.0</v>
      </c>
      <c r="M8" s="44">
        <v>10.0</v>
      </c>
      <c r="N8" s="42">
        <f t="shared" si="5"/>
        <v>10</v>
      </c>
      <c r="O8" s="38"/>
      <c r="P8" s="45" t="s">
        <v>72</v>
      </c>
      <c r="Q8" s="38"/>
      <c r="R8" s="45">
        <f>MIN(Rules!$E$2,(MAX(H8/N8,N8/H8)))</f>
        <v>2</v>
      </c>
      <c r="S8" s="45">
        <f>VLOOKUP(B8,Rules!A:B,2,FALSE)</f>
        <v>40</v>
      </c>
      <c r="T8" s="38"/>
      <c r="U8" s="46">
        <f>1/(10^(-(E8+(IF(P8="Y",Rules!$I$2,0))-K8)/Rules!$E$12)+1)</f>
        <v>0.9741404144</v>
      </c>
      <c r="V8" s="47">
        <f t="shared" si="6"/>
        <v>2</v>
      </c>
      <c r="W8" s="47">
        <f t="shared" si="7"/>
        <v>-2</v>
      </c>
      <c r="X8" s="47"/>
      <c r="Y8" s="47"/>
      <c r="Z8" s="48"/>
      <c r="AA8" s="7">
        <f t="shared" ref="AA8:BL8" si="12">IF($D8=AA$1,$E8+$V8,(IF($J8=AA$1,$K8+$W8,AA7)))</f>
        <v>1397</v>
      </c>
      <c r="AB8" s="7">
        <f t="shared" si="12"/>
        <v>880</v>
      </c>
      <c r="AC8" s="7">
        <f t="shared" si="12"/>
        <v>1459</v>
      </c>
      <c r="AD8" s="7">
        <f t="shared" si="12"/>
        <v>113</v>
      </c>
      <c r="AE8" s="7">
        <f t="shared" si="12"/>
        <v>1985</v>
      </c>
      <c r="AF8" s="7">
        <f t="shared" si="12"/>
        <v>1969</v>
      </c>
      <c r="AG8" s="7">
        <f t="shared" si="12"/>
        <v>955</v>
      </c>
      <c r="AH8" s="7">
        <f t="shared" si="12"/>
        <v>833</v>
      </c>
      <c r="AI8" s="7">
        <f t="shared" si="12"/>
        <v>1252</v>
      </c>
      <c r="AJ8" s="7">
        <f t="shared" si="12"/>
        <v>1832</v>
      </c>
      <c r="AK8" s="7">
        <f t="shared" si="12"/>
        <v>152</v>
      </c>
      <c r="AL8" s="7">
        <f t="shared" si="12"/>
        <v>717</v>
      </c>
      <c r="AM8" s="7">
        <f t="shared" si="12"/>
        <v>2133</v>
      </c>
      <c r="AN8" s="7">
        <f t="shared" si="12"/>
        <v>1455</v>
      </c>
      <c r="AO8" s="7">
        <f t="shared" si="12"/>
        <v>1072</v>
      </c>
      <c r="AP8" s="7">
        <f t="shared" si="12"/>
        <v>2020</v>
      </c>
      <c r="AQ8" s="7">
        <f t="shared" si="12"/>
        <v>412</v>
      </c>
      <c r="AR8" s="7">
        <f t="shared" si="12"/>
        <v>1605</v>
      </c>
      <c r="AS8" s="7">
        <f t="shared" si="12"/>
        <v>282</v>
      </c>
      <c r="AT8" s="7">
        <f t="shared" si="12"/>
        <v>2185</v>
      </c>
      <c r="AU8" s="7">
        <f t="shared" si="12"/>
        <v>974</v>
      </c>
      <c r="AV8" s="7">
        <f t="shared" si="12"/>
        <v>498</v>
      </c>
      <c r="AW8" s="7">
        <f t="shared" si="12"/>
        <v>458</v>
      </c>
      <c r="AX8" s="7">
        <f t="shared" si="12"/>
        <v>994</v>
      </c>
      <c r="AY8" s="7">
        <f t="shared" si="12"/>
        <v>1300</v>
      </c>
      <c r="AZ8" s="7">
        <f t="shared" si="12"/>
        <v>720</v>
      </c>
      <c r="BA8" s="7">
        <f t="shared" si="12"/>
        <v>0</v>
      </c>
      <c r="BB8" s="7">
        <f t="shared" si="12"/>
        <v>1308</v>
      </c>
      <c r="BC8" s="7">
        <f t="shared" si="12"/>
        <v>975</v>
      </c>
      <c r="BD8" s="7">
        <f t="shared" si="12"/>
        <v>695</v>
      </c>
      <c r="BE8" s="7">
        <f t="shared" si="12"/>
        <v>638</v>
      </c>
      <c r="BF8" s="7">
        <f t="shared" si="12"/>
        <v>2189</v>
      </c>
      <c r="BG8" s="7">
        <f t="shared" si="12"/>
        <v>762</v>
      </c>
      <c r="BH8" s="7">
        <f t="shared" si="12"/>
        <v>766</v>
      </c>
      <c r="BI8" s="7">
        <f t="shared" si="12"/>
        <v>1847</v>
      </c>
      <c r="BJ8" s="7">
        <f t="shared" si="12"/>
        <v>1491</v>
      </c>
      <c r="BK8" s="7">
        <f t="shared" si="12"/>
        <v>1986</v>
      </c>
      <c r="BL8" s="7">
        <f t="shared" si="12"/>
        <v>1206</v>
      </c>
    </row>
    <row r="9" ht="13.5" customHeight="1">
      <c r="A9" s="88">
        <v>43856.0</v>
      </c>
      <c r="B9" s="84" t="s">
        <v>71</v>
      </c>
      <c r="C9" s="38"/>
      <c r="D9" s="39" t="s">
        <v>25</v>
      </c>
      <c r="E9" s="40">
        <f t="shared" si="2"/>
        <v>1847</v>
      </c>
      <c r="F9" s="41">
        <v>1.0</v>
      </c>
      <c r="G9" s="41">
        <v>24.0</v>
      </c>
      <c r="H9" s="42">
        <f t="shared" si="3"/>
        <v>27</v>
      </c>
      <c r="I9" s="38"/>
      <c r="J9" s="43" t="s">
        <v>19</v>
      </c>
      <c r="K9" s="40">
        <f t="shared" si="4"/>
        <v>1969</v>
      </c>
      <c r="L9" s="44">
        <v>3.0</v>
      </c>
      <c r="M9" s="44">
        <v>17.0</v>
      </c>
      <c r="N9" s="42">
        <f t="shared" si="5"/>
        <v>26</v>
      </c>
      <c r="O9" s="38"/>
      <c r="P9" s="45" t="s">
        <v>72</v>
      </c>
      <c r="Q9" s="38"/>
      <c r="R9" s="45">
        <f>MIN(Rules!$E$2,(MAX(H9/N9,N9/H9)))</f>
        <v>1.038461538</v>
      </c>
      <c r="S9" s="45">
        <f>VLOOKUP(B9,Rules!A:B,2,FALSE)</f>
        <v>40</v>
      </c>
      <c r="T9" s="38"/>
      <c r="U9" s="46">
        <f>1/(10^(-(E9+(IF(P9="Y",Rules!$I$2,0))-K9)/Rules!$E$12)+1)</f>
        <v>0.5321916002</v>
      </c>
      <c r="V9" s="47">
        <f t="shared" si="6"/>
        <v>19</v>
      </c>
      <c r="W9" s="47">
        <f t="shared" si="7"/>
        <v>-19</v>
      </c>
      <c r="X9" s="47"/>
      <c r="Y9" s="47"/>
      <c r="Z9" s="48"/>
      <c r="AA9" s="7">
        <f t="shared" ref="AA9:BL9" si="13">IF($D9=AA$1,$E9+$V9,(IF($J9=AA$1,$K9+$W9,AA8)))</f>
        <v>1397</v>
      </c>
      <c r="AB9" s="7">
        <f t="shared" si="13"/>
        <v>880</v>
      </c>
      <c r="AC9" s="7">
        <f t="shared" si="13"/>
        <v>1459</v>
      </c>
      <c r="AD9" s="7">
        <f t="shared" si="13"/>
        <v>113</v>
      </c>
      <c r="AE9" s="7">
        <f t="shared" si="13"/>
        <v>1985</v>
      </c>
      <c r="AF9" s="7">
        <f t="shared" si="13"/>
        <v>1950</v>
      </c>
      <c r="AG9" s="7">
        <f t="shared" si="13"/>
        <v>955</v>
      </c>
      <c r="AH9" s="7">
        <f t="shared" si="13"/>
        <v>833</v>
      </c>
      <c r="AI9" s="7">
        <f t="shared" si="13"/>
        <v>1252</v>
      </c>
      <c r="AJ9" s="7">
        <f t="shared" si="13"/>
        <v>1832</v>
      </c>
      <c r="AK9" s="7">
        <f t="shared" si="13"/>
        <v>152</v>
      </c>
      <c r="AL9" s="7">
        <f t="shared" si="13"/>
        <v>717</v>
      </c>
      <c r="AM9" s="7">
        <f t="shared" si="13"/>
        <v>2133</v>
      </c>
      <c r="AN9" s="7">
        <f t="shared" si="13"/>
        <v>1455</v>
      </c>
      <c r="AO9" s="7">
        <f t="shared" si="13"/>
        <v>1072</v>
      </c>
      <c r="AP9" s="7">
        <f t="shared" si="13"/>
        <v>2020</v>
      </c>
      <c r="AQ9" s="7">
        <f t="shared" si="13"/>
        <v>412</v>
      </c>
      <c r="AR9" s="7">
        <f t="shared" si="13"/>
        <v>1605</v>
      </c>
      <c r="AS9" s="7">
        <f t="shared" si="13"/>
        <v>282</v>
      </c>
      <c r="AT9" s="7">
        <f t="shared" si="13"/>
        <v>2185</v>
      </c>
      <c r="AU9" s="7">
        <f t="shared" si="13"/>
        <v>974</v>
      </c>
      <c r="AV9" s="7">
        <f t="shared" si="13"/>
        <v>498</v>
      </c>
      <c r="AW9" s="7">
        <f t="shared" si="13"/>
        <v>458</v>
      </c>
      <c r="AX9" s="7">
        <f t="shared" si="13"/>
        <v>994</v>
      </c>
      <c r="AY9" s="7">
        <f t="shared" si="13"/>
        <v>1300</v>
      </c>
      <c r="AZ9" s="7">
        <f t="shared" si="13"/>
        <v>720</v>
      </c>
      <c r="BA9" s="7">
        <f t="shared" si="13"/>
        <v>0</v>
      </c>
      <c r="BB9" s="7">
        <f t="shared" si="13"/>
        <v>1308</v>
      </c>
      <c r="BC9" s="7">
        <f t="shared" si="13"/>
        <v>975</v>
      </c>
      <c r="BD9" s="7">
        <f t="shared" si="13"/>
        <v>695</v>
      </c>
      <c r="BE9" s="7">
        <f t="shared" si="13"/>
        <v>638</v>
      </c>
      <c r="BF9" s="7">
        <f t="shared" si="13"/>
        <v>2189</v>
      </c>
      <c r="BG9" s="7">
        <f t="shared" si="13"/>
        <v>762</v>
      </c>
      <c r="BH9" s="7">
        <f t="shared" si="13"/>
        <v>766</v>
      </c>
      <c r="BI9" s="7">
        <f t="shared" si="13"/>
        <v>1866</v>
      </c>
      <c r="BJ9" s="7">
        <f t="shared" si="13"/>
        <v>1491</v>
      </c>
      <c r="BK9" s="7">
        <f t="shared" si="13"/>
        <v>1986</v>
      </c>
      <c r="BL9" s="7">
        <f t="shared" si="13"/>
        <v>1206</v>
      </c>
    </row>
    <row r="10" ht="13.5" customHeight="1">
      <c r="A10" s="88">
        <v>43856.0</v>
      </c>
      <c r="B10" s="84" t="s">
        <v>71</v>
      </c>
      <c r="C10" s="38"/>
      <c r="D10" s="39" t="s">
        <v>22</v>
      </c>
      <c r="E10" s="40">
        <f t="shared" si="2"/>
        <v>2020</v>
      </c>
      <c r="F10" s="41">
        <v>3.0</v>
      </c>
      <c r="G10" s="41">
        <v>21.0</v>
      </c>
      <c r="H10" s="42">
        <f t="shared" si="3"/>
        <v>30</v>
      </c>
      <c r="I10" s="38"/>
      <c r="J10" s="43" t="s">
        <v>26</v>
      </c>
      <c r="K10" s="40">
        <f t="shared" si="4"/>
        <v>1832</v>
      </c>
      <c r="L10" s="44">
        <v>0.0</v>
      </c>
      <c r="M10" s="44">
        <v>18.0</v>
      </c>
      <c r="N10" s="42">
        <f t="shared" si="5"/>
        <v>18</v>
      </c>
      <c r="O10" s="38"/>
      <c r="P10" s="45" t="s">
        <v>72</v>
      </c>
      <c r="Q10" s="38"/>
      <c r="R10" s="45">
        <f>MIN(Rules!$E$2,(MAX(H10/N10,N10/H10)))</f>
        <v>1.666666667</v>
      </c>
      <c r="S10" s="45">
        <f>VLOOKUP(B10,Rules!A:B,2,FALSE)</f>
        <v>40</v>
      </c>
      <c r="T10" s="38"/>
      <c r="U10" s="46">
        <f>1/(10^(-(E10+(IF(P10="Y",Rules!$I$2,0))-K10)/Rules!$E$12)+1)</f>
        <v>0.8258573867</v>
      </c>
      <c r="V10" s="47">
        <f t="shared" si="6"/>
        <v>12</v>
      </c>
      <c r="W10" s="47">
        <f t="shared" si="7"/>
        <v>-12</v>
      </c>
      <c r="X10" s="47"/>
      <c r="Y10" s="47"/>
      <c r="Z10" s="48"/>
      <c r="AA10" s="7">
        <f t="shared" ref="AA10:BL10" si="14">IF($D10=AA$1,$E10+$V10,(IF($J10=AA$1,$K10+$W10,AA9)))</f>
        <v>1397</v>
      </c>
      <c r="AB10" s="7">
        <f t="shared" si="14"/>
        <v>880</v>
      </c>
      <c r="AC10" s="7">
        <f t="shared" si="14"/>
        <v>1459</v>
      </c>
      <c r="AD10" s="7">
        <f t="shared" si="14"/>
        <v>113</v>
      </c>
      <c r="AE10" s="7">
        <f t="shared" si="14"/>
        <v>1985</v>
      </c>
      <c r="AF10" s="7">
        <f t="shared" si="14"/>
        <v>1950</v>
      </c>
      <c r="AG10" s="7">
        <f t="shared" si="14"/>
        <v>955</v>
      </c>
      <c r="AH10" s="7">
        <f t="shared" si="14"/>
        <v>833</v>
      </c>
      <c r="AI10" s="7">
        <f t="shared" si="14"/>
        <v>1252</v>
      </c>
      <c r="AJ10" s="7">
        <f t="shared" si="14"/>
        <v>1820</v>
      </c>
      <c r="AK10" s="7">
        <f t="shared" si="14"/>
        <v>152</v>
      </c>
      <c r="AL10" s="7">
        <f t="shared" si="14"/>
        <v>717</v>
      </c>
      <c r="AM10" s="7">
        <f t="shared" si="14"/>
        <v>2133</v>
      </c>
      <c r="AN10" s="7">
        <f t="shared" si="14"/>
        <v>1455</v>
      </c>
      <c r="AO10" s="7">
        <f t="shared" si="14"/>
        <v>1072</v>
      </c>
      <c r="AP10" s="7">
        <f t="shared" si="14"/>
        <v>2032</v>
      </c>
      <c r="AQ10" s="7">
        <f t="shared" si="14"/>
        <v>412</v>
      </c>
      <c r="AR10" s="7">
        <f t="shared" si="14"/>
        <v>1605</v>
      </c>
      <c r="AS10" s="7">
        <f t="shared" si="14"/>
        <v>282</v>
      </c>
      <c r="AT10" s="7">
        <f t="shared" si="14"/>
        <v>2185</v>
      </c>
      <c r="AU10" s="7">
        <f t="shared" si="14"/>
        <v>974</v>
      </c>
      <c r="AV10" s="7">
        <f t="shared" si="14"/>
        <v>498</v>
      </c>
      <c r="AW10" s="7">
        <f t="shared" si="14"/>
        <v>458</v>
      </c>
      <c r="AX10" s="7">
        <f t="shared" si="14"/>
        <v>994</v>
      </c>
      <c r="AY10" s="7">
        <f t="shared" si="14"/>
        <v>1300</v>
      </c>
      <c r="AZ10" s="7">
        <f t="shared" si="14"/>
        <v>720</v>
      </c>
      <c r="BA10" s="7">
        <f t="shared" si="14"/>
        <v>0</v>
      </c>
      <c r="BB10" s="7">
        <f t="shared" si="14"/>
        <v>1308</v>
      </c>
      <c r="BC10" s="7">
        <f t="shared" si="14"/>
        <v>975</v>
      </c>
      <c r="BD10" s="7">
        <f t="shared" si="14"/>
        <v>695</v>
      </c>
      <c r="BE10" s="7">
        <f t="shared" si="14"/>
        <v>638</v>
      </c>
      <c r="BF10" s="7">
        <f t="shared" si="14"/>
        <v>2189</v>
      </c>
      <c r="BG10" s="7">
        <f t="shared" si="14"/>
        <v>762</v>
      </c>
      <c r="BH10" s="7">
        <f t="shared" si="14"/>
        <v>766</v>
      </c>
      <c r="BI10" s="7">
        <f t="shared" si="14"/>
        <v>1866</v>
      </c>
      <c r="BJ10" s="7">
        <f t="shared" si="14"/>
        <v>1491</v>
      </c>
      <c r="BK10" s="7">
        <f t="shared" si="14"/>
        <v>1986</v>
      </c>
      <c r="BL10" s="7">
        <f t="shared" si="14"/>
        <v>1206</v>
      </c>
    </row>
    <row r="11" ht="13.5" customHeight="1">
      <c r="A11" s="88">
        <v>43856.0</v>
      </c>
      <c r="B11" s="84" t="s">
        <v>71</v>
      </c>
      <c r="C11" s="38"/>
      <c r="D11" s="39" t="s">
        <v>21</v>
      </c>
      <c r="E11" s="40">
        <f t="shared" si="2"/>
        <v>1985</v>
      </c>
      <c r="F11" s="41">
        <v>1.0</v>
      </c>
      <c r="G11" s="41">
        <v>27.0</v>
      </c>
      <c r="H11" s="42">
        <f t="shared" si="3"/>
        <v>30</v>
      </c>
      <c r="I11" s="38"/>
      <c r="J11" s="43" t="s">
        <v>28</v>
      </c>
      <c r="K11" s="40">
        <f t="shared" si="4"/>
        <v>1459</v>
      </c>
      <c r="L11" s="44">
        <v>0.0</v>
      </c>
      <c r="M11" s="44">
        <v>14.0</v>
      </c>
      <c r="N11" s="42">
        <f t="shared" si="5"/>
        <v>14</v>
      </c>
      <c r="O11" s="38"/>
      <c r="P11" s="45" t="s">
        <v>72</v>
      </c>
      <c r="Q11" s="38"/>
      <c r="R11" s="45">
        <f>MIN(Rules!$E$2,(MAX(H11/N11,N11/H11)))</f>
        <v>2</v>
      </c>
      <c r="S11" s="45">
        <f>VLOOKUP(B11,Rules!A:B,2,FALSE)</f>
        <v>40</v>
      </c>
      <c r="T11" s="38"/>
      <c r="U11" s="46">
        <f>1/(10^(-(E11+(IF(P11="Y",Rules!$I$2,0))-K11)/Rules!$E$12)+1)</f>
        <v>0.9574296827</v>
      </c>
      <c r="V11" s="47">
        <f t="shared" si="6"/>
        <v>3</v>
      </c>
      <c r="W11" s="47">
        <f t="shared" si="7"/>
        <v>-3</v>
      </c>
      <c r="X11" s="47"/>
      <c r="Y11" s="47"/>
      <c r="Z11" s="48"/>
      <c r="AA11" s="7">
        <f t="shared" ref="AA11:BL11" si="15">IF($D11=AA$1,$E11+$V11,(IF($J11=AA$1,$K11+$W11,AA10)))</f>
        <v>1397</v>
      </c>
      <c r="AB11" s="7">
        <f t="shared" si="15"/>
        <v>880</v>
      </c>
      <c r="AC11" s="7">
        <f t="shared" si="15"/>
        <v>1456</v>
      </c>
      <c r="AD11" s="7">
        <f t="shared" si="15"/>
        <v>113</v>
      </c>
      <c r="AE11" s="7">
        <f t="shared" si="15"/>
        <v>1988</v>
      </c>
      <c r="AF11" s="7">
        <f t="shared" si="15"/>
        <v>1950</v>
      </c>
      <c r="AG11" s="7">
        <f t="shared" si="15"/>
        <v>955</v>
      </c>
      <c r="AH11" s="7">
        <f t="shared" si="15"/>
        <v>833</v>
      </c>
      <c r="AI11" s="7">
        <f t="shared" si="15"/>
        <v>1252</v>
      </c>
      <c r="AJ11" s="7">
        <f t="shared" si="15"/>
        <v>1820</v>
      </c>
      <c r="AK11" s="7">
        <f t="shared" si="15"/>
        <v>152</v>
      </c>
      <c r="AL11" s="7">
        <f t="shared" si="15"/>
        <v>717</v>
      </c>
      <c r="AM11" s="7">
        <f t="shared" si="15"/>
        <v>2133</v>
      </c>
      <c r="AN11" s="7">
        <f t="shared" si="15"/>
        <v>1455</v>
      </c>
      <c r="AO11" s="7">
        <f t="shared" si="15"/>
        <v>1072</v>
      </c>
      <c r="AP11" s="7">
        <f t="shared" si="15"/>
        <v>2032</v>
      </c>
      <c r="AQ11" s="7">
        <f t="shared" si="15"/>
        <v>412</v>
      </c>
      <c r="AR11" s="7">
        <f t="shared" si="15"/>
        <v>1605</v>
      </c>
      <c r="AS11" s="7">
        <f t="shared" si="15"/>
        <v>282</v>
      </c>
      <c r="AT11" s="7">
        <f t="shared" si="15"/>
        <v>2185</v>
      </c>
      <c r="AU11" s="7">
        <f t="shared" si="15"/>
        <v>974</v>
      </c>
      <c r="AV11" s="7">
        <f t="shared" si="15"/>
        <v>498</v>
      </c>
      <c r="AW11" s="7">
        <f t="shared" si="15"/>
        <v>458</v>
      </c>
      <c r="AX11" s="7">
        <f t="shared" si="15"/>
        <v>994</v>
      </c>
      <c r="AY11" s="7">
        <f t="shared" si="15"/>
        <v>1300</v>
      </c>
      <c r="AZ11" s="7">
        <f t="shared" si="15"/>
        <v>720</v>
      </c>
      <c r="BA11" s="7">
        <f t="shared" si="15"/>
        <v>0</v>
      </c>
      <c r="BB11" s="7">
        <f t="shared" si="15"/>
        <v>1308</v>
      </c>
      <c r="BC11" s="7">
        <f t="shared" si="15"/>
        <v>975</v>
      </c>
      <c r="BD11" s="7">
        <f t="shared" si="15"/>
        <v>695</v>
      </c>
      <c r="BE11" s="7">
        <f t="shared" si="15"/>
        <v>638</v>
      </c>
      <c r="BF11" s="7">
        <f t="shared" si="15"/>
        <v>2189</v>
      </c>
      <c r="BG11" s="7">
        <f t="shared" si="15"/>
        <v>762</v>
      </c>
      <c r="BH11" s="7">
        <f t="shared" si="15"/>
        <v>766</v>
      </c>
      <c r="BI11" s="7">
        <f t="shared" si="15"/>
        <v>1866</v>
      </c>
      <c r="BJ11" s="7">
        <f t="shared" si="15"/>
        <v>1491</v>
      </c>
      <c r="BK11" s="7">
        <f t="shared" si="15"/>
        <v>1986</v>
      </c>
      <c r="BL11" s="7">
        <f t="shared" si="15"/>
        <v>1206</v>
      </c>
    </row>
    <row r="12" ht="13.5" customHeight="1">
      <c r="A12" s="88">
        <v>43856.0</v>
      </c>
      <c r="B12" s="84" t="s">
        <v>71</v>
      </c>
      <c r="C12" s="38"/>
      <c r="D12" s="39" t="s">
        <v>40</v>
      </c>
      <c r="E12" s="40">
        <f t="shared" si="2"/>
        <v>1206</v>
      </c>
      <c r="F12" s="41">
        <v>0.0</v>
      </c>
      <c r="G12" s="41">
        <v>11.0</v>
      </c>
      <c r="H12" s="42">
        <f t="shared" si="3"/>
        <v>11</v>
      </c>
      <c r="I12" s="38"/>
      <c r="J12" s="43" t="s">
        <v>30</v>
      </c>
      <c r="K12" s="40">
        <f t="shared" si="4"/>
        <v>1397</v>
      </c>
      <c r="L12" s="44">
        <v>0.0</v>
      </c>
      <c r="M12" s="44">
        <v>20.0</v>
      </c>
      <c r="N12" s="42">
        <f t="shared" si="5"/>
        <v>20</v>
      </c>
      <c r="O12" s="38"/>
      <c r="P12" s="45" t="s">
        <v>72</v>
      </c>
      <c r="Q12" s="38"/>
      <c r="R12" s="45">
        <f>MIN(Rules!$E$2,(MAX(H12/N12,N12/H12)))</f>
        <v>1.818181818</v>
      </c>
      <c r="S12" s="45">
        <f>VLOOKUP(B12,Rules!A:B,2,FALSE)</f>
        <v>40</v>
      </c>
      <c r="T12" s="38"/>
      <c r="U12" s="46">
        <f>1/(10^(-(E12+(IF(P12="Y",Rules!$I$2,0))-K12)/Rules!$E$12)+1)</f>
        <v>0.4529367395</v>
      </c>
      <c r="V12" s="47">
        <f t="shared" si="6"/>
        <v>-33</v>
      </c>
      <c r="W12" s="47">
        <f t="shared" si="7"/>
        <v>33</v>
      </c>
      <c r="X12" s="47"/>
      <c r="Y12" s="47"/>
      <c r="Z12" s="48"/>
      <c r="AA12" s="7">
        <f t="shared" ref="AA12:BL12" si="16">IF($D12=AA$1,$E12+$V12,(IF($J12=AA$1,$K12+$W12,AA11)))</f>
        <v>1430</v>
      </c>
      <c r="AB12" s="7">
        <f t="shared" si="16"/>
        <v>880</v>
      </c>
      <c r="AC12" s="7">
        <f t="shared" si="16"/>
        <v>1456</v>
      </c>
      <c r="AD12" s="7">
        <f t="shared" si="16"/>
        <v>113</v>
      </c>
      <c r="AE12" s="7">
        <f t="shared" si="16"/>
        <v>1988</v>
      </c>
      <c r="AF12" s="7">
        <f t="shared" si="16"/>
        <v>1950</v>
      </c>
      <c r="AG12" s="7">
        <f t="shared" si="16"/>
        <v>955</v>
      </c>
      <c r="AH12" s="7">
        <f t="shared" si="16"/>
        <v>833</v>
      </c>
      <c r="AI12" s="7">
        <f t="shared" si="16"/>
        <v>1252</v>
      </c>
      <c r="AJ12" s="7">
        <f t="shared" si="16"/>
        <v>1820</v>
      </c>
      <c r="AK12" s="7">
        <f t="shared" si="16"/>
        <v>152</v>
      </c>
      <c r="AL12" s="7">
        <f t="shared" si="16"/>
        <v>717</v>
      </c>
      <c r="AM12" s="7">
        <f t="shared" si="16"/>
        <v>2133</v>
      </c>
      <c r="AN12" s="7">
        <f t="shared" si="16"/>
        <v>1455</v>
      </c>
      <c r="AO12" s="7">
        <f t="shared" si="16"/>
        <v>1072</v>
      </c>
      <c r="AP12" s="7">
        <f t="shared" si="16"/>
        <v>2032</v>
      </c>
      <c r="AQ12" s="7">
        <f t="shared" si="16"/>
        <v>412</v>
      </c>
      <c r="AR12" s="7">
        <f t="shared" si="16"/>
        <v>1605</v>
      </c>
      <c r="AS12" s="7">
        <f t="shared" si="16"/>
        <v>282</v>
      </c>
      <c r="AT12" s="7">
        <f t="shared" si="16"/>
        <v>2185</v>
      </c>
      <c r="AU12" s="7">
        <f t="shared" si="16"/>
        <v>974</v>
      </c>
      <c r="AV12" s="7">
        <f t="shared" si="16"/>
        <v>498</v>
      </c>
      <c r="AW12" s="7">
        <f t="shared" si="16"/>
        <v>458</v>
      </c>
      <c r="AX12" s="7">
        <f t="shared" si="16"/>
        <v>994</v>
      </c>
      <c r="AY12" s="7">
        <f t="shared" si="16"/>
        <v>1300</v>
      </c>
      <c r="AZ12" s="7">
        <f t="shared" si="16"/>
        <v>720</v>
      </c>
      <c r="BA12" s="7">
        <f t="shared" si="16"/>
        <v>0</v>
      </c>
      <c r="BB12" s="7">
        <f t="shared" si="16"/>
        <v>1308</v>
      </c>
      <c r="BC12" s="7">
        <f t="shared" si="16"/>
        <v>975</v>
      </c>
      <c r="BD12" s="7">
        <f t="shared" si="16"/>
        <v>695</v>
      </c>
      <c r="BE12" s="7">
        <f t="shared" si="16"/>
        <v>638</v>
      </c>
      <c r="BF12" s="7">
        <f t="shared" si="16"/>
        <v>2189</v>
      </c>
      <c r="BG12" s="7">
        <f t="shared" si="16"/>
        <v>762</v>
      </c>
      <c r="BH12" s="7">
        <f t="shared" si="16"/>
        <v>766</v>
      </c>
      <c r="BI12" s="7">
        <f t="shared" si="16"/>
        <v>1866</v>
      </c>
      <c r="BJ12" s="7">
        <f t="shared" si="16"/>
        <v>1491</v>
      </c>
      <c r="BK12" s="7">
        <f t="shared" si="16"/>
        <v>1986</v>
      </c>
      <c r="BL12" s="7">
        <f t="shared" si="16"/>
        <v>1173</v>
      </c>
    </row>
    <row r="13" ht="13.5" customHeight="1">
      <c r="A13" s="88">
        <v>43856.0</v>
      </c>
      <c r="B13" s="84" t="s">
        <v>71</v>
      </c>
      <c r="C13" s="38"/>
      <c r="D13" s="39" t="s">
        <v>27</v>
      </c>
      <c r="E13" s="40">
        <f t="shared" si="2"/>
        <v>1308</v>
      </c>
      <c r="F13" s="41">
        <v>0.0</v>
      </c>
      <c r="G13" s="41">
        <v>26.0</v>
      </c>
      <c r="H13" s="42">
        <f t="shared" si="3"/>
        <v>26</v>
      </c>
      <c r="I13" s="38"/>
      <c r="J13" s="43" t="s">
        <v>38</v>
      </c>
      <c r="K13" s="40">
        <f t="shared" si="4"/>
        <v>1300</v>
      </c>
      <c r="L13" s="44">
        <v>1.0</v>
      </c>
      <c r="M13" s="44">
        <v>21.0</v>
      </c>
      <c r="N13" s="42">
        <f t="shared" si="5"/>
        <v>24</v>
      </c>
      <c r="O13" s="38"/>
      <c r="P13" s="45" t="s">
        <v>72</v>
      </c>
      <c r="Q13" s="38"/>
      <c r="R13" s="45">
        <f>MIN(Rules!$E$2,(MAX(H13/N13,N13/H13)))</f>
        <v>1.083333333</v>
      </c>
      <c r="S13" s="45">
        <f>VLOOKUP(B13,Rules!A:B,2,FALSE)</f>
        <v>40</v>
      </c>
      <c r="T13" s="38"/>
      <c r="U13" s="46">
        <f>1/(10^(-(E13+(IF(P13="Y",Rules!$I$2,0))-K13)/Rules!$E$12)+1)</f>
        <v>0.6742820977</v>
      </c>
      <c r="V13" s="47">
        <f t="shared" si="6"/>
        <v>14</v>
      </c>
      <c r="W13" s="47">
        <f t="shared" si="7"/>
        <v>-14</v>
      </c>
      <c r="X13" s="47"/>
      <c r="Y13" s="47"/>
      <c r="Z13" s="48"/>
      <c r="AA13" s="7">
        <f t="shared" ref="AA13:BL13" si="17">IF($D13=AA$1,$E13+$V13,(IF($J13=AA$1,$K13+$W13,AA12)))</f>
        <v>1430</v>
      </c>
      <c r="AB13" s="7">
        <f t="shared" si="17"/>
        <v>880</v>
      </c>
      <c r="AC13" s="7">
        <f t="shared" si="17"/>
        <v>1456</v>
      </c>
      <c r="AD13" s="7">
        <f t="shared" si="17"/>
        <v>113</v>
      </c>
      <c r="AE13" s="7">
        <f t="shared" si="17"/>
        <v>1988</v>
      </c>
      <c r="AF13" s="7">
        <f t="shared" si="17"/>
        <v>1950</v>
      </c>
      <c r="AG13" s="7">
        <f t="shared" si="17"/>
        <v>955</v>
      </c>
      <c r="AH13" s="7">
        <f t="shared" si="17"/>
        <v>833</v>
      </c>
      <c r="AI13" s="7">
        <f t="shared" si="17"/>
        <v>1252</v>
      </c>
      <c r="AJ13" s="7">
        <f t="shared" si="17"/>
        <v>1820</v>
      </c>
      <c r="AK13" s="7">
        <f t="shared" si="17"/>
        <v>152</v>
      </c>
      <c r="AL13" s="7">
        <f t="shared" si="17"/>
        <v>717</v>
      </c>
      <c r="AM13" s="7">
        <f t="shared" si="17"/>
        <v>2133</v>
      </c>
      <c r="AN13" s="7">
        <f t="shared" si="17"/>
        <v>1455</v>
      </c>
      <c r="AO13" s="7">
        <f t="shared" si="17"/>
        <v>1072</v>
      </c>
      <c r="AP13" s="7">
        <f t="shared" si="17"/>
        <v>2032</v>
      </c>
      <c r="AQ13" s="7">
        <f t="shared" si="17"/>
        <v>412</v>
      </c>
      <c r="AR13" s="7">
        <f t="shared" si="17"/>
        <v>1605</v>
      </c>
      <c r="AS13" s="7">
        <f t="shared" si="17"/>
        <v>282</v>
      </c>
      <c r="AT13" s="7">
        <f t="shared" si="17"/>
        <v>2185</v>
      </c>
      <c r="AU13" s="7">
        <f t="shared" si="17"/>
        <v>974</v>
      </c>
      <c r="AV13" s="7">
        <f t="shared" si="17"/>
        <v>498</v>
      </c>
      <c r="AW13" s="7">
        <f t="shared" si="17"/>
        <v>458</v>
      </c>
      <c r="AX13" s="7">
        <f t="shared" si="17"/>
        <v>994</v>
      </c>
      <c r="AY13" s="7">
        <f t="shared" si="17"/>
        <v>1286</v>
      </c>
      <c r="AZ13" s="7">
        <f t="shared" si="17"/>
        <v>720</v>
      </c>
      <c r="BA13" s="7">
        <f t="shared" si="17"/>
        <v>0</v>
      </c>
      <c r="BB13" s="7">
        <f t="shared" si="17"/>
        <v>1322</v>
      </c>
      <c r="BC13" s="7">
        <f t="shared" si="17"/>
        <v>975</v>
      </c>
      <c r="BD13" s="7">
        <f t="shared" si="17"/>
        <v>695</v>
      </c>
      <c r="BE13" s="7">
        <f t="shared" si="17"/>
        <v>638</v>
      </c>
      <c r="BF13" s="7">
        <f t="shared" si="17"/>
        <v>2189</v>
      </c>
      <c r="BG13" s="7">
        <f t="shared" si="17"/>
        <v>762</v>
      </c>
      <c r="BH13" s="7">
        <f t="shared" si="17"/>
        <v>766</v>
      </c>
      <c r="BI13" s="7">
        <f t="shared" si="17"/>
        <v>1866</v>
      </c>
      <c r="BJ13" s="7">
        <f t="shared" si="17"/>
        <v>1491</v>
      </c>
      <c r="BK13" s="7">
        <f t="shared" si="17"/>
        <v>1986</v>
      </c>
      <c r="BL13" s="7">
        <f t="shared" si="17"/>
        <v>1173</v>
      </c>
    </row>
    <row r="14" ht="13.5" customHeight="1">
      <c r="A14" s="88">
        <v>43856.0</v>
      </c>
      <c r="B14" s="84" t="s">
        <v>71</v>
      </c>
      <c r="C14" s="38"/>
      <c r="D14" s="39" t="s">
        <v>29</v>
      </c>
      <c r="E14" s="40">
        <f t="shared" si="2"/>
        <v>1072</v>
      </c>
      <c r="F14" s="41">
        <v>2.0</v>
      </c>
      <c r="G14" s="41">
        <v>26.0</v>
      </c>
      <c r="H14" s="42">
        <f t="shared" si="3"/>
        <v>32</v>
      </c>
      <c r="I14" s="38"/>
      <c r="J14" s="43" t="s">
        <v>36</v>
      </c>
      <c r="K14" s="40">
        <f t="shared" si="4"/>
        <v>974</v>
      </c>
      <c r="L14" s="44">
        <v>0.0</v>
      </c>
      <c r="M14" s="44">
        <v>20.0</v>
      </c>
      <c r="N14" s="42">
        <f t="shared" si="5"/>
        <v>20</v>
      </c>
      <c r="O14" s="38"/>
      <c r="P14" s="45" t="s">
        <v>72</v>
      </c>
      <c r="Q14" s="38"/>
      <c r="R14" s="45">
        <f>MIN(Rules!$E$2,(MAX(H14/N14,N14/H14)))</f>
        <v>1.6</v>
      </c>
      <c r="S14" s="45">
        <f>VLOOKUP(B14,Rules!A:B,2,FALSE)</f>
        <v>40</v>
      </c>
      <c r="T14" s="38"/>
      <c r="U14" s="46">
        <f>1/(10^(-(E14+(IF(P14="Y",Rules!$I$2,0))-K14)/Rules!$E$12)+1)</f>
        <v>0.7580617294</v>
      </c>
      <c r="V14" s="47">
        <f t="shared" si="6"/>
        <v>15</v>
      </c>
      <c r="W14" s="47">
        <f t="shared" si="7"/>
        <v>-15</v>
      </c>
      <c r="X14" s="47"/>
      <c r="Y14" s="47"/>
      <c r="Z14" s="48"/>
      <c r="AA14" s="7">
        <f t="shared" ref="AA14:BL14" si="18">IF($D14=AA$1,$E14+$V14,(IF($J14=AA$1,$K14+$W14,AA13)))</f>
        <v>1430</v>
      </c>
      <c r="AB14" s="7">
        <f t="shared" si="18"/>
        <v>880</v>
      </c>
      <c r="AC14" s="7">
        <f t="shared" si="18"/>
        <v>1456</v>
      </c>
      <c r="AD14" s="7">
        <f t="shared" si="18"/>
        <v>113</v>
      </c>
      <c r="AE14" s="7">
        <f t="shared" si="18"/>
        <v>1988</v>
      </c>
      <c r="AF14" s="7">
        <f t="shared" si="18"/>
        <v>1950</v>
      </c>
      <c r="AG14" s="7">
        <f t="shared" si="18"/>
        <v>955</v>
      </c>
      <c r="AH14" s="7">
        <f t="shared" si="18"/>
        <v>833</v>
      </c>
      <c r="AI14" s="7">
        <f t="shared" si="18"/>
        <v>1252</v>
      </c>
      <c r="AJ14" s="7">
        <f t="shared" si="18"/>
        <v>1820</v>
      </c>
      <c r="AK14" s="7">
        <f t="shared" si="18"/>
        <v>152</v>
      </c>
      <c r="AL14" s="7">
        <f t="shared" si="18"/>
        <v>717</v>
      </c>
      <c r="AM14" s="7">
        <f t="shared" si="18"/>
        <v>2133</v>
      </c>
      <c r="AN14" s="7">
        <f t="shared" si="18"/>
        <v>1455</v>
      </c>
      <c r="AO14" s="7">
        <f t="shared" si="18"/>
        <v>1087</v>
      </c>
      <c r="AP14" s="7">
        <f t="shared" si="18"/>
        <v>2032</v>
      </c>
      <c r="AQ14" s="7">
        <f t="shared" si="18"/>
        <v>412</v>
      </c>
      <c r="AR14" s="7">
        <f t="shared" si="18"/>
        <v>1605</v>
      </c>
      <c r="AS14" s="7">
        <f t="shared" si="18"/>
        <v>282</v>
      </c>
      <c r="AT14" s="7">
        <f t="shared" si="18"/>
        <v>2185</v>
      </c>
      <c r="AU14" s="7">
        <f t="shared" si="18"/>
        <v>959</v>
      </c>
      <c r="AV14" s="7">
        <f t="shared" si="18"/>
        <v>498</v>
      </c>
      <c r="AW14" s="7">
        <f t="shared" si="18"/>
        <v>458</v>
      </c>
      <c r="AX14" s="7">
        <f t="shared" si="18"/>
        <v>994</v>
      </c>
      <c r="AY14" s="7">
        <f t="shared" si="18"/>
        <v>1286</v>
      </c>
      <c r="AZ14" s="7">
        <f t="shared" si="18"/>
        <v>720</v>
      </c>
      <c r="BA14" s="7">
        <f t="shared" si="18"/>
        <v>0</v>
      </c>
      <c r="BB14" s="7">
        <f t="shared" si="18"/>
        <v>1322</v>
      </c>
      <c r="BC14" s="7">
        <f t="shared" si="18"/>
        <v>975</v>
      </c>
      <c r="BD14" s="7">
        <f t="shared" si="18"/>
        <v>695</v>
      </c>
      <c r="BE14" s="7">
        <f t="shared" si="18"/>
        <v>638</v>
      </c>
      <c r="BF14" s="7">
        <f t="shared" si="18"/>
        <v>2189</v>
      </c>
      <c r="BG14" s="7">
        <f t="shared" si="18"/>
        <v>762</v>
      </c>
      <c r="BH14" s="7">
        <f t="shared" si="18"/>
        <v>766</v>
      </c>
      <c r="BI14" s="7">
        <f t="shared" si="18"/>
        <v>1866</v>
      </c>
      <c r="BJ14" s="7">
        <f t="shared" si="18"/>
        <v>1491</v>
      </c>
      <c r="BK14" s="7">
        <f t="shared" si="18"/>
        <v>1986</v>
      </c>
      <c r="BL14" s="7">
        <f t="shared" si="18"/>
        <v>1173</v>
      </c>
    </row>
    <row r="15" ht="13.5" customHeight="1">
      <c r="A15" s="88">
        <v>43856.0</v>
      </c>
      <c r="B15" s="84" t="s">
        <v>71</v>
      </c>
      <c r="C15" s="38"/>
      <c r="D15" s="39" t="s">
        <v>35</v>
      </c>
      <c r="E15" s="40">
        <f t="shared" si="2"/>
        <v>955</v>
      </c>
      <c r="F15" s="41">
        <v>1.0</v>
      </c>
      <c r="G15" s="41">
        <v>19.0</v>
      </c>
      <c r="H15" s="42">
        <f t="shared" si="3"/>
        <v>22</v>
      </c>
      <c r="I15" s="38"/>
      <c r="J15" s="43" t="s">
        <v>33</v>
      </c>
      <c r="K15" s="40">
        <f t="shared" si="4"/>
        <v>1252</v>
      </c>
      <c r="L15" s="44">
        <v>0.0</v>
      </c>
      <c r="M15" s="44">
        <v>19.0</v>
      </c>
      <c r="N15" s="42">
        <f t="shared" si="5"/>
        <v>19</v>
      </c>
      <c r="O15" s="38"/>
      <c r="P15" s="45" t="s">
        <v>72</v>
      </c>
      <c r="Q15" s="38"/>
      <c r="R15" s="45">
        <f>MIN(Rules!$E$2,(MAX(H15/N15,N15/H15)))</f>
        <v>1.157894737</v>
      </c>
      <c r="S15" s="45">
        <f>VLOOKUP(B15,Rules!A:B,2,FALSE)</f>
        <v>40</v>
      </c>
      <c r="T15" s="38"/>
      <c r="U15" s="46">
        <f>1/(10^(-(E15+(IF(P15="Y",Rules!$I$2,0))-K15)/Rules!$E$12)+1)</f>
        <v>0.3369401326</v>
      </c>
      <c r="V15" s="47">
        <f t="shared" si="6"/>
        <v>31</v>
      </c>
      <c r="W15" s="47">
        <f t="shared" si="7"/>
        <v>-31</v>
      </c>
      <c r="X15" s="47"/>
      <c r="Y15" s="47"/>
      <c r="Z15" s="48"/>
      <c r="AA15" s="7">
        <f t="shared" ref="AA15:BL15" si="19">IF($D15=AA$1,$E15+$V15,(IF($J15=AA$1,$K15+$W15,AA14)))</f>
        <v>1430</v>
      </c>
      <c r="AB15" s="7">
        <f t="shared" si="19"/>
        <v>880</v>
      </c>
      <c r="AC15" s="7">
        <f t="shared" si="19"/>
        <v>1456</v>
      </c>
      <c r="AD15" s="7">
        <f t="shared" si="19"/>
        <v>113</v>
      </c>
      <c r="AE15" s="7">
        <f t="shared" si="19"/>
        <v>1988</v>
      </c>
      <c r="AF15" s="7">
        <f t="shared" si="19"/>
        <v>1950</v>
      </c>
      <c r="AG15" s="7">
        <f t="shared" si="19"/>
        <v>986</v>
      </c>
      <c r="AH15" s="7">
        <f t="shared" si="19"/>
        <v>833</v>
      </c>
      <c r="AI15" s="7">
        <f t="shared" si="19"/>
        <v>1221</v>
      </c>
      <c r="AJ15" s="7">
        <f t="shared" si="19"/>
        <v>1820</v>
      </c>
      <c r="AK15" s="7">
        <f t="shared" si="19"/>
        <v>152</v>
      </c>
      <c r="AL15" s="7">
        <f t="shared" si="19"/>
        <v>717</v>
      </c>
      <c r="AM15" s="7">
        <f t="shared" si="19"/>
        <v>2133</v>
      </c>
      <c r="AN15" s="7">
        <f t="shared" si="19"/>
        <v>1455</v>
      </c>
      <c r="AO15" s="7">
        <f t="shared" si="19"/>
        <v>1087</v>
      </c>
      <c r="AP15" s="7">
        <f t="shared" si="19"/>
        <v>2032</v>
      </c>
      <c r="AQ15" s="7">
        <f t="shared" si="19"/>
        <v>412</v>
      </c>
      <c r="AR15" s="7">
        <f t="shared" si="19"/>
        <v>1605</v>
      </c>
      <c r="AS15" s="7">
        <f t="shared" si="19"/>
        <v>282</v>
      </c>
      <c r="AT15" s="7">
        <f t="shared" si="19"/>
        <v>2185</v>
      </c>
      <c r="AU15" s="7">
        <f t="shared" si="19"/>
        <v>959</v>
      </c>
      <c r="AV15" s="7">
        <f t="shared" si="19"/>
        <v>498</v>
      </c>
      <c r="AW15" s="7">
        <f t="shared" si="19"/>
        <v>458</v>
      </c>
      <c r="AX15" s="7">
        <f t="shared" si="19"/>
        <v>994</v>
      </c>
      <c r="AY15" s="7">
        <f t="shared" si="19"/>
        <v>1286</v>
      </c>
      <c r="AZ15" s="7">
        <f t="shared" si="19"/>
        <v>720</v>
      </c>
      <c r="BA15" s="7">
        <f t="shared" si="19"/>
        <v>0</v>
      </c>
      <c r="BB15" s="7">
        <f t="shared" si="19"/>
        <v>1322</v>
      </c>
      <c r="BC15" s="7">
        <f t="shared" si="19"/>
        <v>975</v>
      </c>
      <c r="BD15" s="7">
        <f t="shared" si="19"/>
        <v>695</v>
      </c>
      <c r="BE15" s="7">
        <f t="shared" si="19"/>
        <v>638</v>
      </c>
      <c r="BF15" s="7">
        <f t="shared" si="19"/>
        <v>2189</v>
      </c>
      <c r="BG15" s="7">
        <f t="shared" si="19"/>
        <v>762</v>
      </c>
      <c r="BH15" s="7">
        <f t="shared" si="19"/>
        <v>766</v>
      </c>
      <c r="BI15" s="7">
        <f t="shared" si="19"/>
        <v>1866</v>
      </c>
      <c r="BJ15" s="7">
        <f t="shared" si="19"/>
        <v>1491</v>
      </c>
      <c r="BK15" s="7">
        <f t="shared" si="19"/>
        <v>1986</v>
      </c>
      <c r="BL15" s="7">
        <f t="shared" si="19"/>
        <v>1173</v>
      </c>
    </row>
    <row r="16" ht="13.5" customHeight="1">
      <c r="A16" s="88">
        <v>43856.0</v>
      </c>
      <c r="B16" s="84" t="s">
        <v>71</v>
      </c>
      <c r="C16" s="38"/>
      <c r="D16" s="39" t="s">
        <v>37</v>
      </c>
      <c r="E16" s="40">
        <f t="shared" si="2"/>
        <v>833</v>
      </c>
      <c r="F16" s="41">
        <v>0.0</v>
      </c>
      <c r="G16" s="41">
        <v>15.0</v>
      </c>
      <c r="H16" s="42">
        <f t="shared" si="3"/>
        <v>15</v>
      </c>
      <c r="I16" s="38"/>
      <c r="J16" s="43" t="s">
        <v>43</v>
      </c>
      <c r="K16" s="40">
        <f t="shared" si="4"/>
        <v>880</v>
      </c>
      <c r="L16" s="44">
        <v>2.0</v>
      </c>
      <c r="M16" s="44">
        <v>17.0</v>
      </c>
      <c r="N16" s="42">
        <f t="shared" si="5"/>
        <v>23</v>
      </c>
      <c r="O16" s="38"/>
      <c r="P16" s="45" t="s">
        <v>72</v>
      </c>
      <c r="Q16" s="38"/>
      <c r="R16" s="45">
        <f>MIN(Rules!$E$2,(MAX(H16/N16,N16/H16)))</f>
        <v>1.533333333</v>
      </c>
      <c r="S16" s="45">
        <f>VLOOKUP(B16,Rules!A:B,2,FALSE)</f>
        <v>40</v>
      </c>
      <c r="T16" s="38"/>
      <c r="U16" s="46">
        <f>1/(10^(-(E16+(IF(P16="Y",Rules!$I$2,0))-K16)/Rules!$E$12)+1)</f>
        <v>0.616408694</v>
      </c>
      <c r="V16" s="47">
        <f t="shared" si="6"/>
        <v>-38</v>
      </c>
      <c r="W16" s="47">
        <f t="shared" si="7"/>
        <v>38</v>
      </c>
      <c r="X16" s="47"/>
      <c r="Y16" s="47"/>
      <c r="Z16" s="48"/>
      <c r="AA16" s="7">
        <f t="shared" ref="AA16:BL16" si="20">IF($D16=AA$1,$E16+$V16,(IF($J16=AA$1,$K16+$W16,AA15)))</f>
        <v>1430</v>
      </c>
      <c r="AB16" s="7">
        <f t="shared" si="20"/>
        <v>918</v>
      </c>
      <c r="AC16" s="7">
        <f t="shared" si="20"/>
        <v>1456</v>
      </c>
      <c r="AD16" s="7">
        <f t="shared" si="20"/>
        <v>113</v>
      </c>
      <c r="AE16" s="7">
        <f t="shared" si="20"/>
        <v>1988</v>
      </c>
      <c r="AF16" s="7">
        <f t="shared" si="20"/>
        <v>1950</v>
      </c>
      <c r="AG16" s="7">
        <f t="shared" si="20"/>
        <v>986</v>
      </c>
      <c r="AH16" s="7">
        <f t="shared" si="20"/>
        <v>795</v>
      </c>
      <c r="AI16" s="7">
        <f t="shared" si="20"/>
        <v>1221</v>
      </c>
      <c r="AJ16" s="7">
        <f t="shared" si="20"/>
        <v>1820</v>
      </c>
      <c r="AK16" s="7">
        <f t="shared" si="20"/>
        <v>152</v>
      </c>
      <c r="AL16" s="7">
        <f t="shared" si="20"/>
        <v>717</v>
      </c>
      <c r="AM16" s="7">
        <f t="shared" si="20"/>
        <v>2133</v>
      </c>
      <c r="AN16" s="7">
        <f t="shared" si="20"/>
        <v>1455</v>
      </c>
      <c r="AO16" s="7">
        <f t="shared" si="20"/>
        <v>1087</v>
      </c>
      <c r="AP16" s="7">
        <f t="shared" si="20"/>
        <v>2032</v>
      </c>
      <c r="AQ16" s="7">
        <f t="shared" si="20"/>
        <v>412</v>
      </c>
      <c r="AR16" s="7">
        <f t="shared" si="20"/>
        <v>1605</v>
      </c>
      <c r="AS16" s="7">
        <f t="shared" si="20"/>
        <v>282</v>
      </c>
      <c r="AT16" s="7">
        <f t="shared" si="20"/>
        <v>2185</v>
      </c>
      <c r="AU16" s="7">
        <f t="shared" si="20"/>
        <v>959</v>
      </c>
      <c r="AV16" s="7">
        <f t="shared" si="20"/>
        <v>498</v>
      </c>
      <c r="AW16" s="7">
        <f t="shared" si="20"/>
        <v>458</v>
      </c>
      <c r="AX16" s="7">
        <f t="shared" si="20"/>
        <v>994</v>
      </c>
      <c r="AY16" s="7">
        <f t="shared" si="20"/>
        <v>1286</v>
      </c>
      <c r="AZ16" s="7">
        <f t="shared" si="20"/>
        <v>720</v>
      </c>
      <c r="BA16" s="7">
        <f t="shared" si="20"/>
        <v>0</v>
      </c>
      <c r="BB16" s="7">
        <f t="shared" si="20"/>
        <v>1322</v>
      </c>
      <c r="BC16" s="7">
        <f t="shared" si="20"/>
        <v>975</v>
      </c>
      <c r="BD16" s="7">
        <f t="shared" si="20"/>
        <v>695</v>
      </c>
      <c r="BE16" s="7">
        <f t="shared" si="20"/>
        <v>638</v>
      </c>
      <c r="BF16" s="7">
        <f t="shared" si="20"/>
        <v>2189</v>
      </c>
      <c r="BG16" s="7">
        <f t="shared" si="20"/>
        <v>762</v>
      </c>
      <c r="BH16" s="7">
        <f t="shared" si="20"/>
        <v>766</v>
      </c>
      <c r="BI16" s="7">
        <f t="shared" si="20"/>
        <v>1866</v>
      </c>
      <c r="BJ16" s="7">
        <f t="shared" si="20"/>
        <v>1491</v>
      </c>
      <c r="BK16" s="7">
        <f t="shared" si="20"/>
        <v>1986</v>
      </c>
      <c r="BL16" s="7">
        <f t="shared" si="20"/>
        <v>1173</v>
      </c>
    </row>
    <row r="17" ht="13.5" customHeight="1">
      <c r="A17" s="88">
        <v>43856.0</v>
      </c>
      <c r="B17" s="84" t="s">
        <v>71</v>
      </c>
      <c r="C17" s="38"/>
      <c r="D17" s="39" t="s">
        <v>51</v>
      </c>
      <c r="E17" s="40">
        <f t="shared" si="2"/>
        <v>720</v>
      </c>
      <c r="F17" s="41">
        <v>0.0</v>
      </c>
      <c r="G17" s="41">
        <v>18.0</v>
      </c>
      <c r="H17" s="42">
        <f t="shared" si="3"/>
        <v>18</v>
      </c>
      <c r="I17" s="38"/>
      <c r="J17" s="43" t="s">
        <v>50</v>
      </c>
      <c r="K17" s="40">
        <f t="shared" si="4"/>
        <v>498</v>
      </c>
      <c r="L17" s="44">
        <v>2.0</v>
      </c>
      <c r="M17" s="44">
        <v>15.0</v>
      </c>
      <c r="N17" s="42">
        <f t="shared" si="5"/>
        <v>21</v>
      </c>
      <c r="O17" s="38"/>
      <c r="P17" s="45" t="s">
        <v>72</v>
      </c>
      <c r="Q17" s="38"/>
      <c r="R17" s="45">
        <f>MIN(Rules!$E$2,(MAX(H17/N17,N17/H17)))</f>
        <v>1.166666667</v>
      </c>
      <c r="S17" s="45">
        <f>VLOOKUP(B17,Rules!A:B,2,FALSE)</f>
        <v>40</v>
      </c>
      <c r="T17" s="38"/>
      <c r="U17" s="46">
        <f>1/(10^(-(E17+(IF(P17="Y",Rules!$I$2,0))-K17)/Rules!$E$12)+1)</f>
        <v>0.8472409531</v>
      </c>
      <c r="V17" s="47">
        <f t="shared" si="6"/>
        <v>-40</v>
      </c>
      <c r="W17" s="47">
        <f t="shared" si="7"/>
        <v>40</v>
      </c>
      <c r="X17" s="47"/>
      <c r="Y17" s="47"/>
      <c r="Z17" s="48"/>
      <c r="AA17" s="7">
        <f t="shared" ref="AA17:BL17" si="21">IF($D17=AA$1,$E17+$V17,(IF($J17=AA$1,$K17+$W17,AA16)))</f>
        <v>1430</v>
      </c>
      <c r="AB17" s="7">
        <f t="shared" si="21"/>
        <v>918</v>
      </c>
      <c r="AC17" s="7">
        <f t="shared" si="21"/>
        <v>1456</v>
      </c>
      <c r="AD17" s="7">
        <f t="shared" si="21"/>
        <v>113</v>
      </c>
      <c r="AE17" s="7">
        <f t="shared" si="21"/>
        <v>1988</v>
      </c>
      <c r="AF17" s="7">
        <f t="shared" si="21"/>
        <v>1950</v>
      </c>
      <c r="AG17" s="7">
        <f t="shared" si="21"/>
        <v>986</v>
      </c>
      <c r="AH17" s="7">
        <f t="shared" si="21"/>
        <v>795</v>
      </c>
      <c r="AI17" s="7">
        <f t="shared" si="21"/>
        <v>1221</v>
      </c>
      <c r="AJ17" s="7">
        <f t="shared" si="21"/>
        <v>1820</v>
      </c>
      <c r="AK17" s="7">
        <f t="shared" si="21"/>
        <v>152</v>
      </c>
      <c r="AL17" s="7">
        <f t="shared" si="21"/>
        <v>717</v>
      </c>
      <c r="AM17" s="7">
        <f t="shared" si="21"/>
        <v>2133</v>
      </c>
      <c r="AN17" s="7">
        <f t="shared" si="21"/>
        <v>1455</v>
      </c>
      <c r="AO17" s="7">
        <f t="shared" si="21"/>
        <v>1087</v>
      </c>
      <c r="AP17" s="7">
        <f t="shared" si="21"/>
        <v>2032</v>
      </c>
      <c r="AQ17" s="7">
        <f t="shared" si="21"/>
        <v>412</v>
      </c>
      <c r="AR17" s="7">
        <f t="shared" si="21"/>
        <v>1605</v>
      </c>
      <c r="AS17" s="7">
        <f t="shared" si="21"/>
        <v>282</v>
      </c>
      <c r="AT17" s="7">
        <f t="shared" si="21"/>
        <v>2185</v>
      </c>
      <c r="AU17" s="7">
        <f t="shared" si="21"/>
        <v>959</v>
      </c>
      <c r="AV17" s="7">
        <f t="shared" si="21"/>
        <v>538</v>
      </c>
      <c r="AW17" s="7">
        <f t="shared" si="21"/>
        <v>458</v>
      </c>
      <c r="AX17" s="7">
        <f t="shared" si="21"/>
        <v>994</v>
      </c>
      <c r="AY17" s="7">
        <f t="shared" si="21"/>
        <v>1286</v>
      </c>
      <c r="AZ17" s="7">
        <f t="shared" si="21"/>
        <v>680</v>
      </c>
      <c r="BA17" s="7">
        <f t="shared" si="21"/>
        <v>0</v>
      </c>
      <c r="BB17" s="7">
        <f t="shared" si="21"/>
        <v>1322</v>
      </c>
      <c r="BC17" s="7">
        <f t="shared" si="21"/>
        <v>975</v>
      </c>
      <c r="BD17" s="7">
        <f t="shared" si="21"/>
        <v>695</v>
      </c>
      <c r="BE17" s="7">
        <f t="shared" si="21"/>
        <v>638</v>
      </c>
      <c r="BF17" s="7">
        <f t="shared" si="21"/>
        <v>2189</v>
      </c>
      <c r="BG17" s="7">
        <f t="shared" si="21"/>
        <v>762</v>
      </c>
      <c r="BH17" s="7">
        <f t="shared" si="21"/>
        <v>766</v>
      </c>
      <c r="BI17" s="7">
        <f t="shared" si="21"/>
        <v>1866</v>
      </c>
      <c r="BJ17" s="7">
        <f t="shared" si="21"/>
        <v>1491</v>
      </c>
      <c r="BK17" s="7">
        <f t="shared" si="21"/>
        <v>1986</v>
      </c>
      <c r="BL17" s="7">
        <f t="shared" si="21"/>
        <v>1173</v>
      </c>
    </row>
    <row r="18" ht="13.5" customHeight="1">
      <c r="A18" s="88">
        <v>43856.0</v>
      </c>
      <c r="B18" s="84" t="s">
        <v>71</v>
      </c>
      <c r="C18" s="38"/>
      <c r="D18" s="39" t="s">
        <v>47</v>
      </c>
      <c r="E18" s="40">
        <f t="shared" si="2"/>
        <v>458</v>
      </c>
      <c r="F18" s="41">
        <v>1.0</v>
      </c>
      <c r="G18" s="41">
        <v>16.0</v>
      </c>
      <c r="H18" s="42">
        <f t="shared" si="3"/>
        <v>19</v>
      </c>
      <c r="I18" s="38"/>
      <c r="J18" s="43" t="s">
        <v>42</v>
      </c>
      <c r="K18" s="40">
        <f t="shared" si="4"/>
        <v>762</v>
      </c>
      <c r="L18" s="44">
        <v>1.0</v>
      </c>
      <c r="M18" s="44">
        <v>21.0</v>
      </c>
      <c r="N18" s="42">
        <f t="shared" si="5"/>
        <v>24</v>
      </c>
      <c r="O18" s="38"/>
      <c r="P18" s="45" t="s">
        <v>72</v>
      </c>
      <c r="Q18" s="38"/>
      <c r="R18" s="45">
        <f>MIN(Rules!$E$2,(MAX(H18/N18,N18/H18)))</f>
        <v>1.263157895</v>
      </c>
      <c r="S18" s="45">
        <f>VLOOKUP(B18,Rules!A:B,2,FALSE)</f>
        <v>40</v>
      </c>
      <c r="T18" s="38"/>
      <c r="U18" s="46">
        <f>1/(10^(-(E18+(IF(P18="Y",Rules!$I$2,0))-K18)/Rules!$E$12)+1)</f>
        <v>0.329776473</v>
      </c>
      <c r="V18" s="47">
        <f t="shared" si="6"/>
        <v>-17</v>
      </c>
      <c r="W18" s="47">
        <f t="shared" si="7"/>
        <v>17</v>
      </c>
      <c r="X18" s="47"/>
      <c r="Y18" s="47"/>
      <c r="Z18" s="48"/>
      <c r="AA18" s="7">
        <f t="shared" ref="AA18:BL18" si="22">IF($D18=AA$1,$E18+$V18,(IF($J18=AA$1,$K18+$W18,AA17)))</f>
        <v>1430</v>
      </c>
      <c r="AB18" s="7">
        <f t="shared" si="22"/>
        <v>918</v>
      </c>
      <c r="AC18" s="7">
        <f t="shared" si="22"/>
        <v>1456</v>
      </c>
      <c r="AD18" s="7">
        <f t="shared" si="22"/>
        <v>113</v>
      </c>
      <c r="AE18" s="7">
        <f t="shared" si="22"/>
        <v>1988</v>
      </c>
      <c r="AF18" s="7">
        <f t="shared" si="22"/>
        <v>1950</v>
      </c>
      <c r="AG18" s="7">
        <f t="shared" si="22"/>
        <v>986</v>
      </c>
      <c r="AH18" s="7">
        <f t="shared" si="22"/>
        <v>795</v>
      </c>
      <c r="AI18" s="7">
        <f t="shared" si="22"/>
        <v>1221</v>
      </c>
      <c r="AJ18" s="7">
        <f t="shared" si="22"/>
        <v>1820</v>
      </c>
      <c r="AK18" s="7">
        <f t="shared" si="22"/>
        <v>152</v>
      </c>
      <c r="AL18" s="7">
        <f t="shared" si="22"/>
        <v>717</v>
      </c>
      <c r="AM18" s="7">
        <f t="shared" si="22"/>
        <v>2133</v>
      </c>
      <c r="AN18" s="7">
        <f t="shared" si="22"/>
        <v>1455</v>
      </c>
      <c r="AO18" s="7">
        <f t="shared" si="22"/>
        <v>1087</v>
      </c>
      <c r="AP18" s="7">
        <f t="shared" si="22"/>
        <v>2032</v>
      </c>
      <c r="AQ18" s="7">
        <f t="shared" si="22"/>
        <v>412</v>
      </c>
      <c r="AR18" s="7">
        <f t="shared" si="22"/>
        <v>1605</v>
      </c>
      <c r="AS18" s="7">
        <f t="shared" si="22"/>
        <v>282</v>
      </c>
      <c r="AT18" s="7">
        <f t="shared" si="22"/>
        <v>2185</v>
      </c>
      <c r="AU18" s="7">
        <f t="shared" si="22"/>
        <v>959</v>
      </c>
      <c r="AV18" s="7">
        <f t="shared" si="22"/>
        <v>538</v>
      </c>
      <c r="AW18" s="7">
        <f t="shared" si="22"/>
        <v>441</v>
      </c>
      <c r="AX18" s="7">
        <f t="shared" si="22"/>
        <v>994</v>
      </c>
      <c r="AY18" s="7">
        <f t="shared" si="22"/>
        <v>1286</v>
      </c>
      <c r="AZ18" s="7">
        <f t="shared" si="22"/>
        <v>680</v>
      </c>
      <c r="BA18" s="7">
        <f t="shared" si="22"/>
        <v>0</v>
      </c>
      <c r="BB18" s="7">
        <f t="shared" si="22"/>
        <v>1322</v>
      </c>
      <c r="BC18" s="7">
        <f t="shared" si="22"/>
        <v>975</v>
      </c>
      <c r="BD18" s="7">
        <f t="shared" si="22"/>
        <v>695</v>
      </c>
      <c r="BE18" s="7">
        <f t="shared" si="22"/>
        <v>638</v>
      </c>
      <c r="BF18" s="7">
        <f t="shared" si="22"/>
        <v>2189</v>
      </c>
      <c r="BG18" s="7">
        <f t="shared" si="22"/>
        <v>779</v>
      </c>
      <c r="BH18" s="7">
        <f t="shared" si="22"/>
        <v>766</v>
      </c>
      <c r="BI18" s="7">
        <f t="shared" si="22"/>
        <v>1866</v>
      </c>
      <c r="BJ18" s="7">
        <f t="shared" si="22"/>
        <v>1491</v>
      </c>
      <c r="BK18" s="7">
        <f t="shared" si="22"/>
        <v>1986</v>
      </c>
      <c r="BL18" s="7">
        <f t="shared" si="22"/>
        <v>1173</v>
      </c>
    </row>
    <row r="19" ht="13.5" customHeight="1">
      <c r="A19" s="88">
        <v>43856.0</v>
      </c>
      <c r="B19" s="84" t="s">
        <v>71</v>
      </c>
      <c r="C19" s="38"/>
      <c r="D19" s="39" t="s">
        <v>48</v>
      </c>
      <c r="E19" s="40">
        <f t="shared" si="2"/>
        <v>152</v>
      </c>
      <c r="F19" s="41">
        <v>2.0</v>
      </c>
      <c r="G19" s="41">
        <v>12.0</v>
      </c>
      <c r="H19" s="42">
        <f t="shared" si="3"/>
        <v>18</v>
      </c>
      <c r="I19" s="38"/>
      <c r="J19" s="43" t="s">
        <v>52</v>
      </c>
      <c r="K19" s="40">
        <f t="shared" si="4"/>
        <v>282</v>
      </c>
      <c r="L19" s="44">
        <v>1.0</v>
      </c>
      <c r="M19" s="44">
        <v>13.0</v>
      </c>
      <c r="N19" s="42">
        <f t="shared" si="5"/>
        <v>16</v>
      </c>
      <c r="O19" s="38"/>
      <c r="P19" s="45" t="s">
        <v>72</v>
      </c>
      <c r="Q19" s="38"/>
      <c r="R19" s="45">
        <f>MIN(Rules!$E$2,(MAX(H19/N19,N19/H19)))</f>
        <v>1.125</v>
      </c>
      <c r="S19" s="45">
        <f>VLOOKUP(B19,Rules!A:B,2,FALSE)</f>
        <v>40</v>
      </c>
      <c r="T19" s="38"/>
      <c r="U19" s="46">
        <f>1/(10^(-(E19+(IF(P19="Y",Rules!$I$2,0))-K19)/Rules!$E$12)+1)</f>
        <v>0.5230095873</v>
      </c>
      <c r="V19" s="47">
        <f t="shared" si="6"/>
        <v>21</v>
      </c>
      <c r="W19" s="47">
        <f t="shared" si="7"/>
        <v>-21</v>
      </c>
      <c r="X19" s="47"/>
      <c r="Y19" s="47"/>
      <c r="Z19" s="48"/>
      <c r="AA19" s="7">
        <f t="shared" ref="AA19:BL19" si="23">IF($D19=AA$1,$E19+$V19,(IF($J19=AA$1,$K19+$W19,AA18)))</f>
        <v>1430</v>
      </c>
      <c r="AB19" s="7">
        <f t="shared" si="23"/>
        <v>918</v>
      </c>
      <c r="AC19" s="7">
        <f t="shared" si="23"/>
        <v>1456</v>
      </c>
      <c r="AD19" s="7">
        <f t="shared" si="23"/>
        <v>113</v>
      </c>
      <c r="AE19" s="7">
        <f t="shared" si="23"/>
        <v>1988</v>
      </c>
      <c r="AF19" s="7">
        <f t="shared" si="23"/>
        <v>1950</v>
      </c>
      <c r="AG19" s="7">
        <f t="shared" si="23"/>
        <v>986</v>
      </c>
      <c r="AH19" s="7">
        <f t="shared" si="23"/>
        <v>795</v>
      </c>
      <c r="AI19" s="7">
        <f t="shared" si="23"/>
        <v>1221</v>
      </c>
      <c r="AJ19" s="7">
        <f t="shared" si="23"/>
        <v>1820</v>
      </c>
      <c r="AK19" s="7">
        <f t="shared" si="23"/>
        <v>173</v>
      </c>
      <c r="AL19" s="7">
        <f t="shared" si="23"/>
        <v>717</v>
      </c>
      <c r="AM19" s="7">
        <f t="shared" si="23"/>
        <v>2133</v>
      </c>
      <c r="AN19" s="7">
        <f t="shared" si="23"/>
        <v>1455</v>
      </c>
      <c r="AO19" s="7">
        <f t="shared" si="23"/>
        <v>1087</v>
      </c>
      <c r="AP19" s="7">
        <f t="shared" si="23"/>
        <v>2032</v>
      </c>
      <c r="AQ19" s="7">
        <f t="shared" si="23"/>
        <v>412</v>
      </c>
      <c r="AR19" s="7">
        <f t="shared" si="23"/>
        <v>1605</v>
      </c>
      <c r="AS19" s="7">
        <f t="shared" si="23"/>
        <v>261</v>
      </c>
      <c r="AT19" s="7">
        <f t="shared" si="23"/>
        <v>2185</v>
      </c>
      <c r="AU19" s="7">
        <f t="shared" si="23"/>
        <v>959</v>
      </c>
      <c r="AV19" s="7">
        <f t="shared" si="23"/>
        <v>538</v>
      </c>
      <c r="AW19" s="7">
        <f t="shared" si="23"/>
        <v>441</v>
      </c>
      <c r="AX19" s="7">
        <f t="shared" si="23"/>
        <v>994</v>
      </c>
      <c r="AY19" s="7">
        <f t="shared" si="23"/>
        <v>1286</v>
      </c>
      <c r="AZ19" s="7">
        <f t="shared" si="23"/>
        <v>680</v>
      </c>
      <c r="BA19" s="7">
        <f t="shared" si="23"/>
        <v>0</v>
      </c>
      <c r="BB19" s="7">
        <f t="shared" si="23"/>
        <v>1322</v>
      </c>
      <c r="BC19" s="7">
        <f t="shared" si="23"/>
        <v>975</v>
      </c>
      <c r="BD19" s="7">
        <f t="shared" si="23"/>
        <v>695</v>
      </c>
      <c r="BE19" s="7">
        <f t="shared" si="23"/>
        <v>638</v>
      </c>
      <c r="BF19" s="7">
        <f t="shared" si="23"/>
        <v>2189</v>
      </c>
      <c r="BG19" s="7">
        <f t="shared" si="23"/>
        <v>779</v>
      </c>
      <c r="BH19" s="7">
        <f t="shared" si="23"/>
        <v>766</v>
      </c>
      <c r="BI19" s="7">
        <f t="shared" si="23"/>
        <v>1866</v>
      </c>
      <c r="BJ19" s="7">
        <f t="shared" si="23"/>
        <v>1491</v>
      </c>
      <c r="BK19" s="7">
        <f t="shared" si="23"/>
        <v>1986</v>
      </c>
      <c r="BL19" s="7">
        <f t="shared" si="23"/>
        <v>1173</v>
      </c>
    </row>
    <row r="20" ht="13.5" customHeight="1">
      <c r="A20" s="83">
        <v>43862.0</v>
      </c>
      <c r="B20" s="84" t="s">
        <v>71</v>
      </c>
      <c r="C20" s="38"/>
      <c r="D20" s="39" t="s">
        <v>19</v>
      </c>
      <c r="E20" s="40">
        <f t="shared" si="2"/>
        <v>1950</v>
      </c>
      <c r="F20" s="41">
        <v>2.0</v>
      </c>
      <c r="G20" s="41">
        <v>24.0</v>
      </c>
      <c r="H20" s="42">
        <f t="shared" si="3"/>
        <v>30</v>
      </c>
      <c r="I20" s="38"/>
      <c r="J20" s="43" t="s">
        <v>18</v>
      </c>
      <c r="K20" s="40">
        <f t="shared" si="4"/>
        <v>2189</v>
      </c>
      <c r="L20" s="44">
        <v>1.0</v>
      </c>
      <c r="M20" s="44">
        <v>25.0</v>
      </c>
      <c r="N20" s="42">
        <f t="shared" si="5"/>
        <v>28</v>
      </c>
      <c r="O20" s="38"/>
      <c r="P20" s="45" t="s">
        <v>72</v>
      </c>
      <c r="Q20" s="38"/>
      <c r="R20" s="45">
        <f>MIN(Rules!$E$2,(MAX(H20/N20,N20/H20)))</f>
        <v>1.071428571</v>
      </c>
      <c r="S20" s="45">
        <f>VLOOKUP(B20,Rules!A:B,2,FALSE)</f>
        <v>40</v>
      </c>
      <c r="T20" s="38"/>
      <c r="U20" s="46">
        <f>1/(10^(-(E20+(IF(P20="Y",Rules!$I$2,0))-K20)/Rules!$E$12)+1)</f>
        <v>0.3989456559</v>
      </c>
      <c r="V20" s="47">
        <f t="shared" si="6"/>
        <v>26</v>
      </c>
      <c r="W20" s="47">
        <f t="shared" si="7"/>
        <v>-26</v>
      </c>
      <c r="X20" s="47"/>
      <c r="Y20" s="47"/>
      <c r="Z20" s="48"/>
      <c r="AA20" s="7">
        <f t="shared" ref="AA20:BL20" si="24">IF($D20=AA$1,$E20+$V20,(IF($J20=AA$1,$K20+$W20,AA19)))</f>
        <v>1430</v>
      </c>
      <c r="AB20" s="7">
        <f t="shared" si="24"/>
        <v>918</v>
      </c>
      <c r="AC20" s="7">
        <f t="shared" si="24"/>
        <v>1456</v>
      </c>
      <c r="AD20" s="7">
        <f t="shared" si="24"/>
        <v>113</v>
      </c>
      <c r="AE20" s="7">
        <f t="shared" si="24"/>
        <v>1988</v>
      </c>
      <c r="AF20" s="7">
        <f t="shared" si="24"/>
        <v>1976</v>
      </c>
      <c r="AG20" s="7">
        <f t="shared" si="24"/>
        <v>986</v>
      </c>
      <c r="AH20" s="7">
        <f t="shared" si="24"/>
        <v>795</v>
      </c>
      <c r="AI20" s="7">
        <f t="shared" si="24"/>
        <v>1221</v>
      </c>
      <c r="AJ20" s="7">
        <f t="shared" si="24"/>
        <v>1820</v>
      </c>
      <c r="AK20" s="7">
        <f t="shared" si="24"/>
        <v>173</v>
      </c>
      <c r="AL20" s="7">
        <f t="shared" si="24"/>
        <v>717</v>
      </c>
      <c r="AM20" s="7">
        <f t="shared" si="24"/>
        <v>2133</v>
      </c>
      <c r="AN20" s="7">
        <f t="shared" si="24"/>
        <v>1455</v>
      </c>
      <c r="AO20" s="7">
        <f t="shared" si="24"/>
        <v>1087</v>
      </c>
      <c r="AP20" s="7">
        <f t="shared" si="24"/>
        <v>2032</v>
      </c>
      <c r="AQ20" s="7">
        <f t="shared" si="24"/>
        <v>412</v>
      </c>
      <c r="AR20" s="7">
        <f t="shared" si="24"/>
        <v>1605</v>
      </c>
      <c r="AS20" s="7">
        <f t="shared" si="24"/>
        <v>261</v>
      </c>
      <c r="AT20" s="7">
        <f t="shared" si="24"/>
        <v>2185</v>
      </c>
      <c r="AU20" s="7">
        <f t="shared" si="24"/>
        <v>959</v>
      </c>
      <c r="AV20" s="7">
        <f t="shared" si="24"/>
        <v>538</v>
      </c>
      <c r="AW20" s="7">
        <f t="shared" si="24"/>
        <v>441</v>
      </c>
      <c r="AX20" s="7">
        <f t="shared" si="24"/>
        <v>994</v>
      </c>
      <c r="AY20" s="7">
        <f t="shared" si="24"/>
        <v>1286</v>
      </c>
      <c r="AZ20" s="7">
        <f t="shared" si="24"/>
        <v>680</v>
      </c>
      <c r="BA20" s="7">
        <f t="shared" si="24"/>
        <v>0</v>
      </c>
      <c r="BB20" s="7">
        <f t="shared" si="24"/>
        <v>1322</v>
      </c>
      <c r="BC20" s="7">
        <f t="shared" si="24"/>
        <v>975</v>
      </c>
      <c r="BD20" s="7">
        <f t="shared" si="24"/>
        <v>695</v>
      </c>
      <c r="BE20" s="7">
        <f t="shared" si="24"/>
        <v>638</v>
      </c>
      <c r="BF20" s="7">
        <f t="shared" si="24"/>
        <v>2163</v>
      </c>
      <c r="BG20" s="7">
        <f t="shared" si="24"/>
        <v>779</v>
      </c>
      <c r="BH20" s="7">
        <f t="shared" si="24"/>
        <v>766</v>
      </c>
      <c r="BI20" s="7">
        <f t="shared" si="24"/>
        <v>1866</v>
      </c>
      <c r="BJ20" s="7">
        <f t="shared" si="24"/>
        <v>1491</v>
      </c>
      <c r="BK20" s="7">
        <f t="shared" si="24"/>
        <v>1986</v>
      </c>
      <c r="BL20" s="7">
        <f t="shared" si="24"/>
        <v>1173</v>
      </c>
    </row>
    <row r="21" ht="13.5" customHeight="1">
      <c r="A21" s="83">
        <v>43862.0</v>
      </c>
      <c r="B21" s="84" t="s">
        <v>71</v>
      </c>
      <c r="C21" s="38"/>
      <c r="D21" s="39" t="s">
        <v>53</v>
      </c>
      <c r="E21" s="40">
        <f t="shared" si="2"/>
        <v>766</v>
      </c>
      <c r="F21" s="41">
        <v>0.0</v>
      </c>
      <c r="G21" s="41">
        <v>1.0</v>
      </c>
      <c r="H21" s="42">
        <f t="shared" si="3"/>
        <v>1</v>
      </c>
      <c r="I21" s="38"/>
      <c r="J21" s="43" t="s">
        <v>29</v>
      </c>
      <c r="K21" s="40">
        <f t="shared" si="4"/>
        <v>1087</v>
      </c>
      <c r="L21" s="44">
        <v>5.0</v>
      </c>
      <c r="M21" s="44">
        <v>19.0</v>
      </c>
      <c r="N21" s="42">
        <f t="shared" si="5"/>
        <v>34</v>
      </c>
      <c r="O21" s="38"/>
      <c r="P21" s="45" t="s">
        <v>72</v>
      </c>
      <c r="Q21" s="38"/>
      <c r="R21" s="45">
        <f>MIN(Rules!$E$2,(MAX(H21/N21,N21/H21)))</f>
        <v>2</v>
      </c>
      <c r="S21" s="45">
        <f>VLOOKUP(B21,Rules!A:B,2,FALSE)</f>
        <v>40</v>
      </c>
      <c r="T21" s="38"/>
      <c r="U21" s="46">
        <f>1/(10^(-(E21+(IF(P21="Y",Rules!$I$2,0))-K21)/Rules!$E$12)+1)</f>
        <v>0.3127091367</v>
      </c>
      <c r="V21" s="47">
        <f t="shared" si="6"/>
        <v>-25</v>
      </c>
      <c r="W21" s="47">
        <f t="shared" si="7"/>
        <v>25</v>
      </c>
      <c r="X21" s="47"/>
      <c r="Y21" s="47"/>
      <c r="Z21" s="48"/>
      <c r="AA21" s="7">
        <f t="shared" ref="AA21:BL21" si="25">IF($D21=AA$1,$E21+$V21,(IF($J21=AA$1,$K21+$W21,AA20)))</f>
        <v>1430</v>
      </c>
      <c r="AB21" s="7">
        <f t="shared" si="25"/>
        <v>918</v>
      </c>
      <c r="AC21" s="7">
        <f t="shared" si="25"/>
        <v>1456</v>
      </c>
      <c r="AD21" s="7">
        <f t="shared" si="25"/>
        <v>113</v>
      </c>
      <c r="AE21" s="7">
        <f t="shared" si="25"/>
        <v>1988</v>
      </c>
      <c r="AF21" s="7">
        <f t="shared" si="25"/>
        <v>1976</v>
      </c>
      <c r="AG21" s="7">
        <f t="shared" si="25"/>
        <v>986</v>
      </c>
      <c r="AH21" s="7">
        <f t="shared" si="25"/>
        <v>795</v>
      </c>
      <c r="AI21" s="7">
        <f t="shared" si="25"/>
        <v>1221</v>
      </c>
      <c r="AJ21" s="7">
        <f t="shared" si="25"/>
        <v>1820</v>
      </c>
      <c r="AK21" s="7">
        <f t="shared" si="25"/>
        <v>173</v>
      </c>
      <c r="AL21" s="7">
        <f t="shared" si="25"/>
        <v>717</v>
      </c>
      <c r="AM21" s="7">
        <f t="shared" si="25"/>
        <v>2133</v>
      </c>
      <c r="AN21" s="7">
        <f t="shared" si="25"/>
        <v>1455</v>
      </c>
      <c r="AO21" s="7">
        <f t="shared" si="25"/>
        <v>1112</v>
      </c>
      <c r="AP21" s="7">
        <f t="shared" si="25"/>
        <v>2032</v>
      </c>
      <c r="AQ21" s="7">
        <f t="shared" si="25"/>
        <v>412</v>
      </c>
      <c r="AR21" s="7">
        <f t="shared" si="25"/>
        <v>1605</v>
      </c>
      <c r="AS21" s="7">
        <f t="shared" si="25"/>
        <v>261</v>
      </c>
      <c r="AT21" s="7">
        <f t="shared" si="25"/>
        <v>2185</v>
      </c>
      <c r="AU21" s="7">
        <f t="shared" si="25"/>
        <v>959</v>
      </c>
      <c r="AV21" s="7">
        <f t="shared" si="25"/>
        <v>538</v>
      </c>
      <c r="AW21" s="7">
        <f t="shared" si="25"/>
        <v>441</v>
      </c>
      <c r="AX21" s="7">
        <f t="shared" si="25"/>
        <v>994</v>
      </c>
      <c r="AY21" s="7">
        <f t="shared" si="25"/>
        <v>1286</v>
      </c>
      <c r="AZ21" s="7">
        <f t="shared" si="25"/>
        <v>680</v>
      </c>
      <c r="BA21" s="7">
        <f t="shared" si="25"/>
        <v>0</v>
      </c>
      <c r="BB21" s="7">
        <f t="shared" si="25"/>
        <v>1322</v>
      </c>
      <c r="BC21" s="7">
        <f t="shared" si="25"/>
        <v>975</v>
      </c>
      <c r="BD21" s="7">
        <f t="shared" si="25"/>
        <v>695</v>
      </c>
      <c r="BE21" s="7">
        <f t="shared" si="25"/>
        <v>638</v>
      </c>
      <c r="BF21" s="7">
        <f t="shared" si="25"/>
        <v>2163</v>
      </c>
      <c r="BG21" s="7">
        <f t="shared" si="25"/>
        <v>779</v>
      </c>
      <c r="BH21" s="7">
        <f t="shared" si="25"/>
        <v>741</v>
      </c>
      <c r="BI21" s="7">
        <f t="shared" si="25"/>
        <v>1866</v>
      </c>
      <c r="BJ21" s="7">
        <f t="shared" si="25"/>
        <v>1491</v>
      </c>
      <c r="BK21" s="7">
        <f t="shared" si="25"/>
        <v>1986</v>
      </c>
      <c r="BL21" s="7">
        <f t="shared" si="25"/>
        <v>1173</v>
      </c>
    </row>
    <row r="22" ht="13.5" customHeight="1">
      <c r="A22" s="83">
        <v>43862.0</v>
      </c>
      <c r="B22" s="84" t="s">
        <v>71</v>
      </c>
      <c r="C22" s="38"/>
      <c r="D22" s="39" t="s">
        <v>44</v>
      </c>
      <c r="E22" s="40">
        <f t="shared" si="2"/>
        <v>695</v>
      </c>
      <c r="F22" s="41">
        <v>3.0</v>
      </c>
      <c r="G22" s="41">
        <v>18.0</v>
      </c>
      <c r="H22" s="42">
        <f t="shared" si="3"/>
        <v>27</v>
      </c>
      <c r="I22" s="38"/>
      <c r="J22" s="43" t="s">
        <v>54</v>
      </c>
      <c r="K22" s="40">
        <f t="shared" si="4"/>
        <v>412</v>
      </c>
      <c r="L22" s="44">
        <v>1.0</v>
      </c>
      <c r="M22" s="44">
        <v>15.0</v>
      </c>
      <c r="N22" s="42">
        <f t="shared" si="5"/>
        <v>18</v>
      </c>
      <c r="O22" s="38"/>
      <c r="P22" s="45" t="s">
        <v>72</v>
      </c>
      <c r="Q22" s="38"/>
      <c r="R22" s="45">
        <f>MIN(Rules!$E$2,(MAX(H22/N22,N22/H22)))</f>
        <v>1.5</v>
      </c>
      <c r="S22" s="45">
        <f>VLOOKUP(B22,Rules!A:B,2,FALSE)</f>
        <v>40</v>
      </c>
      <c r="T22" s="38"/>
      <c r="U22" s="46">
        <f>1/(10^(-(E22+(IF(P22="Y",Rules!$I$2,0))-K22)/Rules!$E$12)+1)</f>
        <v>0.8801697565</v>
      </c>
      <c r="V22" s="47">
        <f t="shared" si="6"/>
        <v>7</v>
      </c>
      <c r="W22" s="47">
        <f t="shared" si="7"/>
        <v>-7</v>
      </c>
      <c r="X22" s="47"/>
      <c r="Y22" s="47"/>
      <c r="Z22" s="48"/>
      <c r="AA22" s="7">
        <f t="shared" ref="AA22:BL22" si="26">IF($D22=AA$1,$E22+$V22,(IF($J22=AA$1,$K22+$W22,AA21)))</f>
        <v>1430</v>
      </c>
      <c r="AB22" s="7">
        <f t="shared" si="26"/>
        <v>918</v>
      </c>
      <c r="AC22" s="7">
        <f t="shared" si="26"/>
        <v>1456</v>
      </c>
      <c r="AD22" s="7">
        <f t="shared" si="26"/>
        <v>113</v>
      </c>
      <c r="AE22" s="7">
        <f t="shared" si="26"/>
        <v>1988</v>
      </c>
      <c r="AF22" s="7">
        <f t="shared" si="26"/>
        <v>1976</v>
      </c>
      <c r="AG22" s="7">
        <f t="shared" si="26"/>
        <v>986</v>
      </c>
      <c r="AH22" s="7">
        <f t="shared" si="26"/>
        <v>795</v>
      </c>
      <c r="AI22" s="7">
        <f t="shared" si="26"/>
        <v>1221</v>
      </c>
      <c r="AJ22" s="7">
        <f t="shared" si="26"/>
        <v>1820</v>
      </c>
      <c r="AK22" s="7">
        <f t="shared" si="26"/>
        <v>173</v>
      </c>
      <c r="AL22" s="7">
        <f t="shared" si="26"/>
        <v>717</v>
      </c>
      <c r="AM22" s="7">
        <f t="shared" si="26"/>
        <v>2133</v>
      </c>
      <c r="AN22" s="7">
        <f t="shared" si="26"/>
        <v>1455</v>
      </c>
      <c r="AO22" s="7">
        <f t="shared" si="26"/>
        <v>1112</v>
      </c>
      <c r="AP22" s="7">
        <f t="shared" si="26"/>
        <v>2032</v>
      </c>
      <c r="AQ22" s="7">
        <f t="shared" si="26"/>
        <v>405</v>
      </c>
      <c r="AR22" s="7">
        <f t="shared" si="26"/>
        <v>1605</v>
      </c>
      <c r="AS22" s="7">
        <f t="shared" si="26"/>
        <v>261</v>
      </c>
      <c r="AT22" s="7">
        <f t="shared" si="26"/>
        <v>2185</v>
      </c>
      <c r="AU22" s="7">
        <f t="shared" si="26"/>
        <v>959</v>
      </c>
      <c r="AV22" s="7">
        <f t="shared" si="26"/>
        <v>538</v>
      </c>
      <c r="AW22" s="7">
        <f t="shared" si="26"/>
        <v>441</v>
      </c>
      <c r="AX22" s="7">
        <f t="shared" si="26"/>
        <v>994</v>
      </c>
      <c r="AY22" s="7">
        <f t="shared" si="26"/>
        <v>1286</v>
      </c>
      <c r="AZ22" s="7">
        <f t="shared" si="26"/>
        <v>680</v>
      </c>
      <c r="BA22" s="7">
        <f t="shared" si="26"/>
        <v>0</v>
      </c>
      <c r="BB22" s="7">
        <f t="shared" si="26"/>
        <v>1322</v>
      </c>
      <c r="BC22" s="7">
        <f t="shared" si="26"/>
        <v>975</v>
      </c>
      <c r="BD22" s="7">
        <f t="shared" si="26"/>
        <v>702</v>
      </c>
      <c r="BE22" s="7">
        <f t="shared" si="26"/>
        <v>638</v>
      </c>
      <c r="BF22" s="7">
        <f t="shared" si="26"/>
        <v>2163</v>
      </c>
      <c r="BG22" s="7">
        <f t="shared" si="26"/>
        <v>779</v>
      </c>
      <c r="BH22" s="7">
        <f t="shared" si="26"/>
        <v>741</v>
      </c>
      <c r="BI22" s="7">
        <f t="shared" si="26"/>
        <v>1866</v>
      </c>
      <c r="BJ22" s="7">
        <f t="shared" si="26"/>
        <v>1491</v>
      </c>
      <c r="BK22" s="7">
        <f t="shared" si="26"/>
        <v>1986</v>
      </c>
      <c r="BL22" s="7">
        <f t="shared" si="26"/>
        <v>1173</v>
      </c>
    </row>
    <row r="23" ht="13.5" customHeight="1">
      <c r="A23" s="83">
        <v>43863.0</v>
      </c>
      <c r="B23" s="84" t="s">
        <v>71</v>
      </c>
      <c r="C23" s="38"/>
      <c r="D23" s="39" t="s">
        <v>32</v>
      </c>
      <c r="E23" s="40">
        <f t="shared" si="2"/>
        <v>1491</v>
      </c>
      <c r="F23" s="41">
        <v>1.0</v>
      </c>
      <c r="G23" s="41">
        <v>15.0</v>
      </c>
      <c r="H23" s="42">
        <f t="shared" si="3"/>
        <v>18</v>
      </c>
      <c r="I23" s="38"/>
      <c r="J23" s="43" t="s">
        <v>32</v>
      </c>
      <c r="K23" s="40">
        <f t="shared" si="4"/>
        <v>1491</v>
      </c>
      <c r="L23" s="44">
        <v>3.0</v>
      </c>
      <c r="M23" s="44">
        <v>18.0</v>
      </c>
      <c r="N23" s="42">
        <f t="shared" si="5"/>
        <v>27</v>
      </c>
      <c r="O23" s="38"/>
      <c r="P23" s="45" t="s">
        <v>72</v>
      </c>
      <c r="Q23" s="38"/>
      <c r="R23" s="45">
        <f>MIN(Rules!$E$2,(MAX(H23/N23,N23/H23)))</f>
        <v>1.5</v>
      </c>
      <c r="S23" s="45">
        <f>VLOOKUP(B23,Rules!A:B,2,FALSE)</f>
        <v>40</v>
      </c>
      <c r="T23" s="38"/>
      <c r="U23" s="46">
        <f>1/(10^(-(E23+(IF(P23="Y",Rules!$I$2,0))-K23)/Rules!$E$12)+1)</f>
        <v>0.6661394246</v>
      </c>
      <c r="V23" s="47">
        <f t="shared" si="6"/>
        <v>-40</v>
      </c>
      <c r="W23" s="47">
        <f t="shared" si="7"/>
        <v>40</v>
      </c>
      <c r="X23" s="47"/>
      <c r="Y23" s="47"/>
      <c r="Z23" s="48"/>
      <c r="AA23" s="7">
        <f t="shared" ref="AA23:BL23" si="27">IF($D23=AA$1,$E23+$V23,(IF($J23=AA$1,$K23+$W23,AA22)))</f>
        <v>1430</v>
      </c>
      <c r="AB23" s="7">
        <f t="shared" si="27"/>
        <v>918</v>
      </c>
      <c r="AC23" s="7">
        <f t="shared" si="27"/>
        <v>1456</v>
      </c>
      <c r="AD23" s="7">
        <f t="shared" si="27"/>
        <v>113</v>
      </c>
      <c r="AE23" s="7">
        <f t="shared" si="27"/>
        <v>1988</v>
      </c>
      <c r="AF23" s="7">
        <f t="shared" si="27"/>
        <v>1976</v>
      </c>
      <c r="AG23" s="7">
        <f t="shared" si="27"/>
        <v>986</v>
      </c>
      <c r="AH23" s="7">
        <f t="shared" si="27"/>
        <v>795</v>
      </c>
      <c r="AI23" s="7">
        <f t="shared" si="27"/>
        <v>1221</v>
      </c>
      <c r="AJ23" s="7">
        <f t="shared" si="27"/>
        <v>1820</v>
      </c>
      <c r="AK23" s="7">
        <f t="shared" si="27"/>
        <v>173</v>
      </c>
      <c r="AL23" s="7">
        <f t="shared" si="27"/>
        <v>717</v>
      </c>
      <c r="AM23" s="7">
        <f t="shared" si="27"/>
        <v>2133</v>
      </c>
      <c r="AN23" s="7">
        <f t="shared" si="27"/>
        <v>1455</v>
      </c>
      <c r="AO23" s="7">
        <f t="shared" si="27"/>
        <v>1112</v>
      </c>
      <c r="AP23" s="7">
        <f t="shared" si="27"/>
        <v>2032</v>
      </c>
      <c r="AQ23" s="7">
        <f t="shared" si="27"/>
        <v>405</v>
      </c>
      <c r="AR23" s="7">
        <f t="shared" si="27"/>
        <v>1605</v>
      </c>
      <c r="AS23" s="7">
        <f t="shared" si="27"/>
        <v>261</v>
      </c>
      <c r="AT23" s="7">
        <f t="shared" si="27"/>
        <v>2185</v>
      </c>
      <c r="AU23" s="7">
        <f t="shared" si="27"/>
        <v>959</v>
      </c>
      <c r="AV23" s="7">
        <f t="shared" si="27"/>
        <v>538</v>
      </c>
      <c r="AW23" s="7">
        <f t="shared" si="27"/>
        <v>441</v>
      </c>
      <c r="AX23" s="7">
        <f t="shared" si="27"/>
        <v>994</v>
      </c>
      <c r="AY23" s="7">
        <f t="shared" si="27"/>
        <v>1286</v>
      </c>
      <c r="AZ23" s="7">
        <f t="shared" si="27"/>
        <v>680</v>
      </c>
      <c r="BA23" s="7">
        <f t="shared" si="27"/>
        <v>0</v>
      </c>
      <c r="BB23" s="7">
        <f t="shared" si="27"/>
        <v>1322</v>
      </c>
      <c r="BC23" s="7">
        <f t="shared" si="27"/>
        <v>975</v>
      </c>
      <c r="BD23" s="7">
        <f t="shared" si="27"/>
        <v>702</v>
      </c>
      <c r="BE23" s="7">
        <f t="shared" si="27"/>
        <v>638</v>
      </c>
      <c r="BF23" s="7">
        <f t="shared" si="27"/>
        <v>2163</v>
      </c>
      <c r="BG23" s="7">
        <f t="shared" si="27"/>
        <v>779</v>
      </c>
      <c r="BH23" s="7">
        <f t="shared" si="27"/>
        <v>741</v>
      </c>
      <c r="BI23" s="7">
        <f t="shared" si="27"/>
        <v>1866</v>
      </c>
      <c r="BJ23" s="7">
        <f t="shared" si="27"/>
        <v>1451</v>
      </c>
      <c r="BK23" s="7">
        <f t="shared" si="27"/>
        <v>1986</v>
      </c>
      <c r="BL23" s="7">
        <f t="shared" si="27"/>
        <v>1173</v>
      </c>
    </row>
    <row r="24" ht="13.5" customHeight="1">
      <c r="A24" s="83">
        <v>43863.0</v>
      </c>
      <c r="B24" s="84" t="s">
        <v>71</v>
      </c>
      <c r="C24" s="38"/>
      <c r="D24" s="39" t="s">
        <v>20</v>
      </c>
      <c r="E24" s="40">
        <f t="shared" si="2"/>
        <v>2185</v>
      </c>
      <c r="F24" s="41">
        <v>1.0</v>
      </c>
      <c r="G24" s="41">
        <v>19.0</v>
      </c>
      <c r="H24" s="42">
        <f t="shared" si="3"/>
        <v>22</v>
      </c>
      <c r="I24" s="38"/>
      <c r="J24" s="43" t="s">
        <v>23</v>
      </c>
      <c r="K24" s="40">
        <f t="shared" si="4"/>
        <v>2133</v>
      </c>
      <c r="L24" s="44">
        <v>0.0</v>
      </c>
      <c r="M24" s="44">
        <v>14.0</v>
      </c>
      <c r="N24" s="42">
        <f t="shared" si="5"/>
        <v>14</v>
      </c>
      <c r="O24" s="38"/>
      <c r="P24" s="45" t="s">
        <v>72</v>
      </c>
      <c r="Q24" s="38"/>
      <c r="R24" s="45">
        <f>MIN(Rules!$E$2,(MAX(H24/N24,N24/H24)))</f>
        <v>1.571428571</v>
      </c>
      <c r="S24" s="45">
        <f>VLOOKUP(B24,Rules!A:B,2,FALSE)</f>
        <v>40</v>
      </c>
      <c r="T24" s="38"/>
      <c r="U24" s="46">
        <f>1/(10^(-(E24+(IF(P24="Y",Rules!$I$2,0))-K24)/Rules!$E$12)+1)</f>
        <v>0.7171248618</v>
      </c>
      <c r="V24" s="47">
        <f t="shared" si="6"/>
        <v>18</v>
      </c>
      <c r="W24" s="47">
        <f t="shared" si="7"/>
        <v>-18</v>
      </c>
      <c r="X24" s="47"/>
      <c r="Y24" s="47"/>
      <c r="Z24" s="48"/>
      <c r="AA24" s="7">
        <f t="shared" ref="AA24:BL24" si="28">IF($D24=AA$1,$E24+$V24,(IF($J24=AA$1,$K24+$W24,AA23)))</f>
        <v>1430</v>
      </c>
      <c r="AB24" s="7">
        <f t="shared" si="28"/>
        <v>918</v>
      </c>
      <c r="AC24" s="7">
        <f t="shared" si="28"/>
        <v>1456</v>
      </c>
      <c r="AD24" s="7">
        <f t="shared" si="28"/>
        <v>113</v>
      </c>
      <c r="AE24" s="7">
        <f t="shared" si="28"/>
        <v>1988</v>
      </c>
      <c r="AF24" s="7">
        <f t="shared" si="28"/>
        <v>1976</v>
      </c>
      <c r="AG24" s="7">
        <f t="shared" si="28"/>
        <v>986</v>
      </c>
      <c r="AH24" s="7">
        <f t="shared" si="28"/>
        <v>795</v>
      </c>
      <c r="AI24" s="7">
        <f t="shared" si="28"/>
        <v>1221</v>
      </c>
      <c r="AJ24" s="7">
        <f t="shared" si="28"/>
        <v>1820</v>
      </c>
      <c r="AK24" s="7">
        <f t="shared" si="28"/>
        <v>173</v>
      </c>
      <c r="AL24" s="7">
        <f t="shared" si="28"/>
        <v>717</v>
      </c>
      <c r="AM24" s="7">
        <f t="shared" si="28"/>
        <v>2115</v>
      </c>
      <c r="AN24" s="7">
        <f t="shared" si="28"/>
        <v>1455</v>
      </c>
      <c r="AO24" s="7">
        <f t="shared" si="28"/>
        <v>1112</v>
      </c>
      <c r="AP24" s="7">
        <f t="shared" si="28"/>
        <v>2032</v>
      </c>
      <c r="AQ24" s="7">
        <f t="shared" si="28"/>
        <v>405</v>
      </c>
      <c r="AR24" s="7">
        <f t="shared" si="28"/>
        <v>1605</v>
      </c>
      <c r="AS24" s="7">
        <f t="shared" si="28"/>
        <v>261</v>
      </c>
      <c r="AT24" s="7">
        <f t="shared" si="28"/>
        <v>2203</v>
      </c>
      <c r="AU24" s="7">
        <f t="shared" si="28"/>
        <v>959</v>
      </c>
      <c r="AV24" s="7">
        <f t="shared" si="28"/>
        <v>538</v>
      </c>
      <c r="AW24" s="7">
        <f t="shared" si="28"/>
        <v>441</v>
      </c>
      <c r="AX24" s="7">
        <f t="shared" si="28"/>
        <v>994</v>
      </c>
      <c r="AY24" s="7">
        <f t="shared" si="28"/>
        <v>1286</v>
      </c>
      <c r="AZ24" s="7">
        <f t="shared" si="28"/>
        <v>680</v>
      </c>
      <c r="BA24" s="7">
        <f t="shared" si="28"/>
        <v>0</v>
      </c>
      <c r="BB24" s="7">
        <f t="shared" si="28"/>
        <v>1322</v>
      </c>
      <c r="BC24" s="7">
        <f t="shared" si="28"/>
        <v>975</v>
      </c>
      <c r="BD24" s="7">
        <f t="shared" si="28"/>
        <v>702</v>
      </c>
      <c r="BE24" s="7">
        <f t="shared" si="28"/>
        <v>638</v>
      </c>
      <c r="BF24" s="7">
        <f t="shared" si="28"/>
        <v>2163</v>
      </c>
      <c r="BG24" s="7">
        <f t="shared" si="28"/>
        <v>779</v>
      </c>
      <c r="BH24" s="7">
        <f t="shared" si="28"/>
        <v>741</v>
      </c>
      <c r="BI24" s="7">
        <f t="shared" si="28"/>
        <v>1866</v>
      </c>
      <c r="BJ24" s="7">
        <f t="shared" si="28"/>
        <v>1451</v>
      </c>
      <c r="BK24" s="7">
        <f t="shared" si="28"/>
        <v>1986</v>
      </c>
      <c r="BL24" s="7">
        <f t="shared" si="28"/>
        <v>1173</v>
      </c>
    </row>
    <row r="25" ht="13.5" customHeight="1">
      <c r="A25" s="83">
        <v>43863.0</v>
      </c>
      <c r="B25" s="84" t="s">
        <v>71</v>
      </c>
      <c r="C25" s="38"/>
      <c r="D25" s="39" t="s">
        <v>26</v>
      </c>
      <c r="E25" s="40">
        <f t="shared" si="2"/>
        <v>1820</v>
      </c>
      <c r="F25" s="41">
        <v>4.0</v>
      </c>
      <c r="G25" s="41">
        <v>18.0</v>
      </c>
      <c r="H25" s="42">
        <f t="shared" si="3"/>
        <v>30</v>
      </c>
      <c r="I25" s="38"/>
      <c r="J25" s="43" t="s">
        <v>31</v>
      </c>
      <c r="K25" s="40">
        <f t="shared" si="4"/>
        <v>1605</v>
      </c>
      <c r="L25" s="44">
        <v>2.0</v>
      </c>
      <c r="M25" s="44">
        <v>17.0</v>
      </c>
      <c r="N25" s="42">
        <f t="shared" si="5"/>
        <v>23</v>
      </c>
      <c r="O25" s="38"/>
      <c r="P25" s="45" t="s">
        <v>72</v>
      </c>
      <c r="Q25" s="38"/>
      <c r="R25" s="45">
        <f>MIN(Rules!$E$2,(MAX(H25/N25,N25/H25)))</f>
        <v>1.304347826</v>
      </c>
      <c r="S25" s="45">
        <f>VLOOKUP(B25,Rules!A:B,2,FALSE)</f>
        <v>40</v>
      </c>
      <c r="T25" s="38"/>
      <c r="U25" s="46">
        <f>1/(10^(-(E25+(IF(P25="Y",Rules!$I$2,0))-K25)/Rules!$E$12)+1)</f>
        <v>0.8430219644</v>
      </c>
      <c r="V25" s="47">
        <f t="shared" si="6"/>
        <v>8</v>
      </c>
      <c r="W25" s="47">
        <f t="shared" si="7"/>
        <v>-8</v>
      </c>
      <c r="X25" s="47"/>
      <c r="Y25" s="47"/>
      <c r="Z25" s="48"/>
      <c r="AA25" s="7">
        <f t="shared" ref="AA25:BL25" si="29">IF($D25=AA$1,$E25+$V25,(IF($J25=AA$1,$K25+$W25,AA24)))</f>
        <v>1430</v>
      </c>
      <c r="AB25" s="7">
        <f t="shared" si="29"/>
        <v>918</v>
      </c>
      <c r="AC25" s="7">
        <f t="shared" si="29"/>
        <v>1456</v>
      </c>
      <c r="AD25" s="7">
        <f t="shared" si="29"/>
        <v>113</v>
      </c>
      <c r="AE25" s="7">
        <f t="shared" si="29"/>
        <v>1988</v>
      </c>
      <c r="AF25" s="7">
        <f t="shared" si="29"/>
        <v>1976</v>
      </c>
      <c r="AG25" s="7">
        <f t="shared" si="29"/>
        <v>986</v>
      </c>
      <c r="AH25" s="7">
        <f t="shared" si="29"/>
        <v>795</v>
      </c>
      <c r="AI25" s="7">
        <f t="shared" si="29"/>
        <v>1221</v>
      </c>
      <c r="AJ25" s="7">
        <f t="shared" si="29"/>
        <v>1828</v>
      </c>
      <c r="AK25" s="7">
        <f t="shared" si="29"/>
        <v>173</v>
      </c>
      <c r="AL25" s="7">
        <f t="shared" si="29"/>
        <v>717</v>
      </c>
      <c r="AM25" s="7">
        <f t="shared" si="29"/>
        <v>2115</v>
      </c>
      <c r="AN25" s="7">
        <f t="shared" si="29"/>
        <v>1455</v>
      </c>
      <c r="AO25" s="7">
        <f t="shared" si="29"/>
        <v>1112</v>
      </c>
      <c r="AP25" s="7">
        <f t="shared" si="29"/>
        <v>2032</v>
      </c>
      <c r="AQ25" s="7">
        <f t="shared" si="29"/>
        <v>405</v>
      </c>
      <c r="AR25" s="7">
        <f t="shared" si="29"/>
        <v>1597</v>
      </c>
      <c r="AS25" s="7">
        <f t="shared" si="29"/>
        <v>261</v>
      </c>
      <c r="AT25" s="7">
        <f t="shared" si="29"/>
        <v>2203</v>
      </c>
      <c r="AU25" s="7">
        <f t="shared" si="29"/>
        <v>959</v>
      </c>
      <c r="AV25" s="7">
        <f t="shared" si="29"/>
        <v>538</v>
      </c>
      <c r="AW25" s="7">
        <f t="shared" si="29"/>
        <v>441</v>
      </c>
      <c r="AX25" s="7">
        <f t="shared" si="29"/>
        <v>994</v>
      </c>
      <c r="AY25" s="7">
        <f t="shared" si="29"/>
        <v>1286</v>
      </c>
      <c r="AZ25" s="7">
        <f t="shared" si="29"/>
        <v>680</v>
      </c>
      <c r="BA25" s="7">
        <f t="shared" si="29"/>
        <v>0</v>
      </c>
      <c r="BB25" s="7">
        <f t="shared" si="29"/>
        <v>1322</v>
      </c>
      <c r="BC25" s="7">
        <f t="shared" si="29"/>
        <v>975</v>
      </c>
      <c r="BD25" s="7">
        <f t="shared" si="29"/>
        <v>702</v>
      </c>
      <c r="BE25" s="7">
        <f t="shared" si="29"/>
        <v>638</v>
      </c>
      <c r="BF25" s="7">
        <f t="shared" si="29"/>
        <v>2163</v>
      </c>
      <c r="BG25" s="7">
        <f t="shared" si="29"/>
        <v>779</v>
      </c>
      <c r="BH25" s="7">
        <f t="shared" si="29"/>
        <v>741</v>
      </c>
      <c r="BI25" s="7">
        <f t="shared" si="29"/>
        <v>1866</v>
      </c>
      <c r="BJ25" s="7">
        <f t="shared" si="29"/>
        <v>1451</v>
      </c>
      <c r="BK25" s="7">
        <f t="shared" si="29"/>
        <v>1986</v>
      </c>
      <c r="BL25" s="7">
        <f t="shared" si="29"/>
        <v>1173</v>
      </c>
    </row>
    <row r="26" ht="13.5" customHeight="1">
      <c r="A26" s="83">
        <v>43863.0</v>
      </c>
      <c r="B26" s="84" t="s">
        <v>71</v>
      </c>
      <c r="C26" s="38"/>
      <c r="D26" s="39" t="s">
        <v>22</v>
      </c>
      <c r="E26" s="40">
        <f t="shared" si="2"/>
        <v>2032</v>
      </c>
      <c r="F26" s="41">
        <v>3.0</v>
      </c>
      <c r="G26" s="41">
        <v>21.0</v>
      </c>
      <c r="H26" s="42">
        <f t="shared" si="3"/>
        <v>30</v>
      </c>
      <c r="I26" s="38"/>
      <c r="J26" s="43" t="s">
        <v>28</v>
      </c>
      <c r="K26" s="40">
        <f t="shared" si="4"/>
        <v>1456</v>
      </c>
      <c r="L26" s="44">
        <v>0.0</v>
      </c>
      <c r="M26" s="44">
        <v>9.0</v>
      </c>
      <c r="N26" s="42">
        <f t="shared" si="5"/>
        <v>9</v>
      </c>
      <c r="O26" s="38"/>
      <c r="P26" s="45" t="s">
        <v>72</v>
      </c>
      <c r="Q26" s="38"/>
      <c r="R26" s="45">
        <f>MIN(Rules!$E$2,(MAX(H26/N26,N26/H26)))</f>
        <v>2</v>
      </c>
      <c r="S26" s="45">
        <f>VLOOKUP(B26,Rules!A:B,2,FALSE)</f>
        <v>40</v>
      </c>
      <c r="T26" s="38"/>
      <c r="U26" s="46">
        <f>1/(10^(-(E26+(IF(P26="Y",Rules!$I$2,0))-K26)/Rules!$E$12)+1)</f>
        <v>0.9658865139</v>
      </c>
      <c r="V26" s="47">
        <f t="shared" si="6"/>
        <v>3</v>
      </c>
      <c r="W26" s="47">
        <f t="shared" si="7"/>
        <v>-3</v>
      </c>
      <c r="X26" s="47"/>
      <c r="Y26" s="47"/>
      <c r="Z26" s="48"/>
      <c r="AA26" s="7">
        <f t="shared" ref="AA26:BL26" si="30">IF($D26=AA$1,$E26+$V26,(IF($J26=AA$1,$K26+$W26,AA25)))</f>
        <v>1430</v>
      </c>
      <c r="AB26" s="7">
        <f t="shared" si="30"/>
        <v>918</v>
      </c>
      <c r="AC26" s="7">
        <f t="shared" si="30"/>
        <v>1453</v>
      </c>
      <c r="AD26" s="7">
        <f t="shared" si="30"/>
        <v>113</v>
      </c>
      <c r="AE26" s="7">
        <f t="shared" si="30"/>
        <v>1988</v>
      </c>
      <c r="AF26" s="7">
        <f t="shared" si="30"/>
        <v>1976</v>
      </c>
      <c r="AG26" s="7">
        <f t="shared" si="30"/>
        <v>986</v>
      </c>
      <c r="AH26" s="7">
        <f t="shared" si="30"/>
        <v>795</v>
      </c>
      <c r="AI26" s="7">
        <f t="shared" si="30"/>
        <v>1221</v>
      </c>
      <c r="AJ26" s="7">
        <f t="shared" si="30"/>
        <v>1828</v>
      </c>
      <c r="AK26" s="7">
        <f t="shared" si="30"/>
        <v>173</v>
      </c>
      <c r="AL26" s="7">
        <f t="shared" si="30"/>
        <v>717</v>
      </c>
      <c r="AM26" s="7">
        <f t="shared" si="30"/>
        <v>2115</v>
      </c>
      <c r="AN26" s="7">
        <f t="shared" si="30"/>
        <v>1455</v>
      </c>
      <c r="AO26" s="7">
        <f t="shared" si="30"/>
        <v>1112</v>
      </c>
      <c r="AP26" s="7">
        <f t="shared" si="30"/>
        <v>2035</v>
      </c>
      <c r="AQ26" s="7">
        <f t="shared" si="30"/>
        <v>405</v>
      </c>
      <c r="AR26" s="7">
        <f t="shared" si="30"/>
        <v>1597</v>
      </c>
      <c r="AS26" s="7">
        <f t="shared" si="30"/>
        <v>261</v>
      </c>
      <c r="AT26" s="7">
        <f t="shared" si="30"/>
        <v>2203</v>
      </c>
      <c r="AU26" s="7">
        <f t="shared" si="30"/>
        <v>959</v>
      </c>
      <c r="AV26" s="7">
        <f t="shared" si="30"/>
        <v>538</v>
      </c>
      <c r="AW26" s="7">
        <f t="shared" si="30"/>
        <v>441</v>
      </c>
      <c r="AX26" s="7">
        <f t="shared" si="30"/>
        <v>994</v>
      </c>
      <c r="AY26" s="7">
        <f t="shared" si="30"/>
        <v>1286</v>
      </c>
      <c r="AZ26" s="7">
        <f t="shared" si="30"/>
        <v>680</v>
      </c>
      <c r="BA26" s="7">
        <f t="shared" si="30"/>
        <v>0</v>
      </c>
      <c r="BB26" s="7">
        <f t="shared" si="30"/>
        <v>1322</v>
      </c>
      <c r="BC26" s="7">
        <f t="shared" si="30"/>
        <v>975</v>
      </c>
      <c r="BD26" s="7">
        <f t="shared" si="30"/>
        <v>702</v>
      </c>
      <c r="BE26" s="7">
        <f t="shared" si="30"/>
        <v>638</v>
      </c>
      <c r="BF26" s="7">
        <f t="shared" si="30"/>
        <v>2163</v>
      </c>
      <c r="BG26" s="7">
        <f t="shared" si="30"/>
        <v>779</v>
      </c>
      <c r="BH26" s="7">
        <f t="shared" si="30"/>
        <v>741</v>
      </c>
      <c r="BI26" s="7">
        <f t="shared" si="30"/>
        <v>1866</v>
      </c>
      <c r="BJ26" s="7">
        <f t="shared" si="30"/>
        <v>1451</v>
      </c>
      <c r="BK26" s="7">
        <f t="shared" si="30"/>
        <v>1986</v>
      </c>
      <c r="BL26" s="7">
        <f t="shared" si="30"/>
        <v>1173</v>
      </c>
    </row>
    <row r="27" ht="13.5" customHeight="1">
      <c r="A27" s="83">
        <v>43863.0</v>
      </c>
      <c r="B27" s="84" t="s">
        <v>71</v>
      </c>
      <c r="C27" s="38"/>
      <c r="D27" s="39" t="s">
        <v>24</v>
      </c>
      <c r="E27" s="40">
        <f t="shared" si="2"/>
        <v>1986</v>
      </c>
      <c r="F27" s="41">
        <v>0.0</v>
      </c>
      <c r="G27" s="41">
        <v>15.0</v>
      </c>
      <c r="H27" s="42">
        <f t="shared" si="3"/>
        <v>15</v>
      </c>
      <c r="I27" s="38"/>
      <c r="J27" s="43" t="s">
        <v>21</v>
      </c>
      <c r="K27" s="40">
        <f t="shared" si="4"/>
        <v>1988</v>
      </c>
      <c r="L27" s="44">
        <v>0.0</v>
      </c>
      <c r="M27" s="44">
        <v>18.0</v>
      </c>
      <c r="N27" s="42">
        <f t="shared" si="5"/>
        <v>18</v>
      </c>
      <c r="O27" s="38"/>
      <c r="P27" s="45" t="s">
        <v>72</v>
      </c>
      <c r="Q27" s="38"/>
      <c r="R27" s="45">
        <f>MIN(Rules!$E$2,(MAX(H27/N27,N27/H27)))</f>
        <v>1.2</v>
      </c>
      <c r="S27" s="45">
        <f>VLOOKUP(B27,Rules!A:B,2,FALSE)</f>
        <v>40</v>
      </c>
      <c r="T27" s="38"/>
      <c r="U27" s="46">
        <f>1/(10^(-(E27+(IF(P27="Y",Rules!$I$2,0))-K27)/Rules!$E$12)+1)</f>
        <v>0.6640879415</v>
      </c>
      <c r="V27" s="47">
        <f t="shared" si="6"/>
        <v>-32</v>
      </c>
      <c r="W27" s="47">
        <f t="shared" si="7"/>
        <v>32</v>
      </c>
      <c r="X27" s="47"/>
      <c r="Y27" s="47"/>
      <c r="Z27" s="48"/>
      <c r="AA27" s="7">
        <f t="shared" ref="AA27:BL27" si="31">IF($D27=AA$1,$E27+$V27,(IF($J27=AA$1,$K27+$W27,AA26)))</f>
        <v>1430</v>
      </c>
      <c r="AB27" s="7">
        <f t="shared" si="31"/>
        <v>918</v>
      </c>
      <c r="AC27" s="7">
        <f t="shared" si="31"/>
        <v>1453</v>
      </c>
      <c r="AD27" s="7">
        <f t="shared" si="31"/>
        <v>113</v>
      </c>
      <c r="AE27" s="7">
        <f t="shared" si="31"/>
        <v>2020</v>
      </c>
      <c r="AF27" s="7">
        <f t="shared" si="31"/>
        <v>1976</v>
      </c>
      <c r="AG27" s="7">
        <f t="shared" si="31"/>
        <v>986</v>
      </c>
      <c r="AH27" s="7">
        <f t="shared" si="31"/>
        <v>795</v>
      </c>
      <c r="AI27" s="7">
        <f t="shared" si="31"/>
        <v>1221</v>
      </c>
      <c r="AJ27" s="7">
        <f t="shared" si="31"/>
        <v>1828</v>
      </c>
      <c r="AK27" s="7">
        <f t="shared" si="31"/>
        <v>173</v>
      </c>
      <c r="AL27" s="7">
        <f t="shared" si="31"/>
        <v>717</v>
      </c>
      <c r="AM27" s="7">
        <f t="shared" si="31"/>
        <v>2115</v>
      </c>
      <c r="AN27" s="7">
        <f t="shared" si="31"/>
        <v>1455</v>
      </c>
      <c r="AO27" s="7">
        <f t="shared" si="31"/>
        <v>1112</v>
      </c>
      <c r="AP27" s="7">
        <f t="shared" si="31"/>
        <v>2035</v>
      </c>
      <c r="AQ27" s="7">
        <f t="shared" si="31"/>
        <v>405</v>
      </c>
      <c r="AR27" s="7">
        <f t="shared" si="31"/>
        <v>1597</v>
      </c>
      <c r="AS27" s="7">
        <f t="shared" si="31"/>
        <v>261</v>
      </c>
      <c r="AT27" s="7">
        <f t="shared" si="31"/>
        <v>2203</v>
      </c>
      <c r="AU27" s="7">
        <f t="shared" si="31"/>
        <v>959</v>
      </c>
      <c r="AV27" s="7">
        <f t="shared" si="31"/>
        <v>538</v>
      </c>
      <c r="AW27" s="7">
        <f t="shared" si="31"/>
        <v>441</v>
      </c>
      <c r="AX27" s="7">
        <f t="shared" si="31"/>
        <v>994</v>
      </c>
      <c r="AY27" s="7">
        <f t="shared" si="31"/>
        <v>1286</v>
      </c>
      <c r="AZ27" s="7">
        <f t="shared" si="31"/>
        <v>680</v>
      </c>
      <c r="BA27" s="7">
        <f t="shared" si="31"/>
        <v>0</v>
      </c>
      <c r="BB27" s="7">
        <f t="shared" si="31"/>
        <v>1322</v>
      </c>
      <c r="BC27" s="7">
        <f t="shared" si="31"/>
        <v>975</v>
      </c>
      <c r="BD27" s="7">
        <f t="shared" si="31"/>
        <v>702</v>
      </c>
      <c r="BE27" s="7">
        <f t="shared" si="31"/>
        <v>638</v>
      </c>
      <c r="BF27" s="7">
        <f t="shared" si="31"/>
        <v>2163</v>
      </c>
      <c r="BG27" s="7">
        <f t="shared" si="31"/>
        <v>779</v>
      </c>
      <c r="BH27" s="7">
        <f t="shared" si="31"/>
        <v>741</v>
      </c>
      <c r="BI27" s="7">
        <f t="shared" si="31"/>
        <v>1866</v>
      </c>
      <c r="BJ27" s="7">
        <f t="shared" si="31"/>
        <v>1451</v>
      </c>
      <c r="BK27" s="7">
        <f t="shared" si="31"/>
        <v>1954</v>
      </c>
      <c r="BL27" s="7">
        <f t="shared" si="31"/>
        <v>1173</v>
      </c>
    </row>
    <row r="28" ht="13.5" customHeight="1">
      <c r="A28" s="83">
        <v>43863.0</v>
      </c>
      <c r="B28" s="84" t="s">
        <v>71</v>
      </c>
      <c r="C28" s="38"/>
      <c r="D28" s="39" t="s">
        <v>38</v>
      </c>
      <c r="E28" s="40">
        <f t="shared" si="2"/>
        <v>1286</v>
      </c>
      <c r="F28" s="41">
        <v>2.0</v>
      </c>
      <c r="G28" s="41">
        <v>25.0</v>
      </c>
      <c r="H28" s="42">
        <f t="shared" si="3"/>
        <v>31</v>
      </c>
      <c r="I28" s="38"/>
      <c r="J28" s="43" t="s">
        <v>40</v>
      </c>
      <c r="K28" s="40">
        <f t="shared" si="4"/>
        <v>1173</v>
      </c>
      <c r="L28" s="44">
        <v>3.0</v>
      </c>
      <c r="M28" s="44">
        <v>18.0</v>
      </c>
      <c r="N28" s="42">
        <f t="shared" si="5"/>
        <v>27</v>
      </c>
      <c r="O28" s="38"/>
      <c r="P28" s="45" t="s">
        <v>72</v>
      </c>
      <c r="Q28" s="38"/>
      <c r="R28" s="45">
        <f>MIN(Rules!$E$2,(MAX(H28/N28,N28/H28)))</f>
        <v>1.148148148</v>
      </c>
      <c r="S28" s="45">
        <f>VLOOKUP(B28,Rules!A:B,2,FALSE)</f>
        <v>40</v>
      </c>
      <c r="T28" s="38"/>
      <c r="U28" s="46">
        <f>1/(10^(-(E28+(IF(P28="Y",Rules!$I$2,0))-K28)/Rules!$E$12)+1)</f>
        <v>0.7705040907</v>
      </c>
      <c r="V28" s="47">
        <f t="shared" si="6"/>
        <v>11</v>
      </c>
      <c r="W28" s="47">
        <f t="shared" si="7"/>
        <v>-11</v>
      </c>
      <c r="X28" s="47"/>
      <c r="Y28" s="47"/>
      <c r="Z28" s="48"/>
      <c r="AA28" s="7">
        <f t="shared" ref="AA28:BL28" si="32">IF($D28=AA$1,$E28+$V28,(IF($J28=AA$1,$K28+$W28,AA27)))</f>
        <v>1430</v>
      </c>
      <c r="AB28" s="7">
        <f t="shared" si="32"/>
        <v>918</v>
      </c>
      <c r="AC28" s="7">
        <f t="shared" si="32"/>
        <v>1453</v>
      </c>
      <c r="AD28" s="7">
        <f t="shared" si="32"/>
        <v>113</v>
      </c>
      <c r="AE28" s="7">
        <f t="shared" si="32"/>
        <v>2020</v>
      </c>
      <c r="AF28" s="7">
        <f t="shared" si="32"/>
        <v>1976</v>
      </c>
      <c r="AG28" s="7">
        <f t="shared" si="32"/>
        <v>986</v>
      </c>
      <c r="AH28" s="7">
        <f t="shared" si="32"/>
        <v>795</v>
      </c>
      <c r="AI28" s="7">
        <f t="shared" si="32"/>
        <v>1221</v>
      </c>
      <c r="AJ28" s="7">
        <f t="shared" si="32"/>
        <v>1828</v>
      </c>
      <c r="AK28" s="7">
        <f t="shared" si="32"/>
        <v>173</v>
      </c>
      <c r="AL28" s="7">
        <f t="shared" si="32"/>
        <v>717</v>
      </c>
      <c r="AM28" s="7">
        <f t="shared" si="32"/>
        <v>2115</v>
      </c>
      <c r="AN28" s="7">
        <f t="shared" si="32"/>
        <v>1455</v>
      </c>
      <c r="AO28" s="7">
        <f t="shared" si="32"/>
        <v>1112</v>
      </c>
      <c r="AP28" s="7">
        <f t="shared" si="32"/>
        <v>2035</v>
      </c>
      <c r="AQ28" s="7">
        <f t="shared" si="32"/>
        <v>405</v>
      </c>
      <c r="AR28" s="7">
        <f t="shared" si="32"/>
        <v>1597</v>
      </c>
      <c r="AS28" s="7">
        <f t="shared" si="32"/>
        <v>261</v>
      </c>
      <c r="AT28" s="7">
        <f t="shared" si="32"/>
        <v>2203</v>
      </c>
      <c r="AU28" s="7">
        <f t="shared" si="32"/>
        <v>959</v>
      </c>
      <c r="AV28" s="7">
        <f t="shared" si="32"/>
        <v>538</v>
      </c>
      <c r="AW28" s="7">
        <f t="shared" si="32"/>
        <v>441</v>
      </c>
      <c r="AX28" s="7">
        <f t="shared" si="32"/>
        <v>994</v>
      </c>
      <c r="AY28" s="7">
        <f t="shared" si="32"/>
        <v>1297</v>
      </c>
      <c r="AZ28" s="7">
        <f t="shared" si="32"/>
        <v>680</v>
      </c>
      <c r="BA28" s="7">
        <f t="shared" si="32"/>
        <v>0</v>
      </c>
      <c r="BB28" s="7">
        <f t="shared" si="32"/>
        <v>1322</v>
      </c>
      <c r="BC28" s="7">
        <f t="shared" si="32"/>
        <v>975</v>
      </c>
      <c r="BD28" s="7">
        <f t="shared" si="32"/>
        <v>702</v>
      </c>
      <c r="BE28" s="7">
        <f t="shared" si="32"/>
        <v>638</v>
      </c>
      <c r="BF28" s="7">
        <f t="shared" si="32"/>
        <v>2163</v>
      </c>
      <c r="BG28" s="7">
        <f t="shared" si="32"/>
        <v>779</v>
      </c>
      <c r="BH28" s="7">
        <f t="shared" si="32"/>
        <v>741</v>
      </c>
      <c r="BI28" s="7">
        <f t="shared" si="32"/>
        <v>1866</v>
      </c>
      <c r="BJ28" s="7">
        <f t="shared" si="32"/>
        <v>1451</v>
      </c>
      <c r="BK28" s="7">
        <f t="shared" si="32"/>
        <v>1954</v>
      </c>
      <c r="BL28" s="7">
        <f t="shared" si="32"/>
        <v>1162</v>
      </c>
    </row>
    <row r="29" ht="13.5" customHeight="1">
      <c r="A29" s="83">
        <v>43863.0</v>
      </c>
      <c r="B29" s="84" t="s">
        <v>71</v>
      </c>
      <c r="C29" s="38"/>
      <c r="D29" s="39" t="s">
        <v>30</v>
      </c>
      <c r="E29" s="40">
        <f t="shared" si="2"/>
        <v>1430</v>
      </c>
      <c r="F29" s="41">
        <v>4.0</v>
      </c>
      <c r="G29" s="41">
        <v>19.0</v>
      </c>
      <c r="H29" s="42">
        <f t="shared" si="3"/>
        <v>31</v>
      </c>
      <c r="I29" s="38"/>
      <c r="J29" s="43" t="s">
        <v>39</v>
      </c>
      <c r="K29" s="40">
        <f t="shared" si="4"/>
        <v>994</v>
      </c>
      <c r="L29" s="44">
        <v>0.0</v>
      </c>
      <c r="M29" s="44">
        <v>7.0</v>
      </c>
      <c r="N29" s="42">
        <f t="shared" si="5"/>
        <v>7</v>
      </c>
      <c r="O29" s="38"/>
      <c r="P29" s="45" t="s">
        <v>72</v>
      </c>
      <c r="Q29" s="38"/>
      <c r="R29" s="45">
        <f>MIN(Rules!$E$2,(MAX(H29/N29,N29/H29)))</f>
        <v>2</v>
      </c>
      <c r="S29" s="45">
        <f>VLOOKUP(B29,Rules!A:B,2,FALSE)</f>
        <v>40</v>
      </c>
      <c r="T29" s="38"/>
      <c r="U29" s="46">
        <f>1/(10^(-(E29+(IF(P29="Y",Rules!$I$2,0))-K29)/Rules!$E$12)+1)</f>
        <v>0.9369457389</v>
      </c>
      <c r="V29" s="47">
        <f t="shared" si="6"/>
        <v>5</v>
      </c>
      <c r="W29" s="47">
        <f t="shared" si="7"/>
        <v>-5</v>
      </c>
      <c r="X29" s="47"/>
      <c r="Y29" s="47"/>
      <c r="Z29" s="48"/>
      <c r="AA29" s="7">
        <f t="shared" ref="AA29:BL29" si="33">IF($D29=AA$1,$E29+$V29,(IF($J29=AA$1,$K29+$W29,AA28)))</f>
        <v>1435</v>
      </c>
      <c r="AB29" s="7">
        <f t="shared" si="33"/>
        <v>918</v>
      </c>
      <c r="AC29" s="7">
        <f t="shared" si="33"/>
        <v>1453</v>
      </c>
      <c r="AD29" s="7">
        <f t="shared" si="33"/>
        <v>113</v>
      </c>
      <c r="AE29" s="7">
        <f t="shared" si="33"/>
        <v>2020</v>
      </c>
      <c r="AF29" s="7">
        <f t="shared" si="33"/>
        <v>1976</v>
      </c>
      <c r="AG29" s="7">
        <f t="shared" si="33"/>
        <v>986</v>
      </c>
      <c r="AH29" s="7">
        <f t="shared" si="33"/>
        <v>795</v>
      </c>
      <c r="AI29" s="7">
        <f t="shared" si="33"/>
        <v>1221</v>
      </c>
      <c r="AJ29" s="7">
        <f t="shared" si="33"/>
        <v>1828</v>
      </c>
      <c r="AK29" s="7">
        <f t="shared" si="33"/>
        <v>173</v>
      </c>
      <c r="AL29" s="7">
        <f t="shared" si="33"/>
        <v>717</v>
      </c>
      <c r="AM29" s="7">
        <f t="shared" si="33"/>
        <v>2115</v>
      </c>
      <c r="AN29" s="7">
        <f t="shared" si="33"/>
        <v>1455</v>
      </c>
      <c r="AO29" s="7">
        <f t="shared" si="33"/>
        <v>1112</v>
      </c>
      <c r="AP29" s="7">
        <f t="shared" si="33"/>
        <v>2035</v>
      </c>
      <c r="AQ29" s="7">
        <f t="shared" si="33"/>
        <v>405</v>
      </c>
      <c r="AR29" s="7">
        <f t="shared" si="33"/>
        <v>1597</v>
      </c>
      <c r="AS29" s="7">
        <f t="shared" si="33"/>
        <v>261</v>
      </c>
      <c r="AT29" s="7">
        <f t="shared" si="33"/>
        <v>2203</v>
      </c>
      <c r="AU29" s="7">
        <f t="shared" si="33"/>
        <v>959</v>
      </c>
      <c r="AV29" s="7">
        <f t="shared" si="33"/>
        <v>538</v>
      </c>
      <c r="AW29" s="7">
        <f t="shared" si="33"/>
        <v>441</v>
      </c>
      <c r="AX29" s="7">
        <f t="shared" si="33"/>
        <v>989</v>
      </c>
      <c r="AY29" s="7">
        <f t="shared" si="33"/>
        <v>1297</v>
      </c>
      <c r="AZ29" s="7">
        <f t="shared" si="33"/>
        <v>680</v>
      </c>
      <c r="BA29" s="7">
        <f t="shared" si="33"/>
        <v>0</v>
      </c>
      <c r="BB29" s="7">
        <f t="shared" si="33"/>
        <v>1322</v>
      </c>
      <c r="BC29" s="7">
        <f t="shared" si="33"/>
        <v>975</v>
      </c>
      <c r="BD29" s="7">
        <f t="shared" si="33"/>
        <v>702</v>
      </c>
      <c r="BE29" s="7">
        <f t="shared" si="33"/>
        <v>638</v>
      </c>
      <c r="BF29" s="7">
        <f t="shared" si="33"/>
        <v>2163</v>
      </c>
      <c r="BG29" s="7">
        <f t="shared" si="33"/>
        <v>779</v>
      </c>
      <c r="BH29" s="7">
        <f t="shared" si="33"/>
        <v>741</v>
      </c>
      <c r="BI29" s="7">
        <f t="shared" si="33"/>
        <v>1866</v>
      </c>
      <c r="BJ29" s="7">
        <f t="shared" si="33"/>
        <v>1451</v>
      </c>
      <c r="BK29" s="7">
        <f t="shared" si="33"/>
        <v>1954</v>
      </c>
      <c r="BL29" s="7">
        <f t="shared" si="33"/>
        <v>1162</v>
      </c>
    </row>
    <row r="30" ht="13.5" customHeight="1">
      <c r="A30" s="83">
        <v>43863.0</v>
      </c>
      <c r="B30" s="84" t="s">
        <v>71</v>
      </c>
      <c r="C30" s="38"/>
      <c r="D30" s="39" t="s">
        <v>34</v>
      </c>
      <c r="E30" s="40">
        <f t="shared" si="2"/>
        <v>1455</v>
      </c>
      <c r="F30" s="41">
        <v>2.0</v>
      </c>
      <c r="G30" s="41">
        <v>11.0</v>
      </c>
      <c r="H30" s="42">
        <f t="shared" si="3"/>
        <v>17</v>
      </c>
      <c r="I30" s="38"/>
      <c r="J30" s="43" t="s">
        <v>27</v>
      </c>
      <c r="K30" s="40">
        <f t="shared" si="4"/>
        <v>1322</v>
      </c>
      <c r="L30" s="44">
        <v>0.0</v>
      </c>
      <c r="M30" s="44">
        <v>14.0</v>
      </c>
      <c r="N30" s="42">
        <f t="shared" si="5"/>
        <v>14</v>
      </c>
      <c r="O30" s="38"/>
      <c r="P30" s="45" t="s">
        <v>72</v>
      </c>
      <c r="Q30" s="38"/>
      <c r="R30" s="45">
        <f>MIN(Rules!$E$2,(MAX(H30/N30,N30/H30)))</f>
        <v>1.214285714</v>
      </c>
      <c r="S30" s="45">
        <f>VLOOKUP(B30,Rules!A:B,2,FALSE)</f>
        <v>40</v>
      </c>
      <c r="T30" s="38"/>
      <c r="U30" s="46">
        <f>1/(10^(-(E30+(IF(P30="Y",Rules!$I$2,0))-K30)/Rules!$E$12)+1)</f>
        <v>0.7863836557</v>
      </c>
      <c r="V30" s="47">
        <f t="shared" si="6"/>
        <v>10</v>
      </c>
      <c r="W30" s="47">
        <f t="shared" si="7"/>
        <v>-10</v>
      </c>
      <c r="X30" s="47"/>
      <c r="Y30" s="47"/>
      <c r="Z30" s="48"/>
      <c r="AA30" s="7">
        <f t="shared" ref="AA30:BL30" si="34">IF($D30=AA$1,$E30+$V30,(IF($J30=AA$1,$K30+$W30,AA29)))</f>
        <v>1435</v>
      </c>
      <c r="AB30" s="7">
        <f t="shared" si="34"/>
        <v>918</v>
      </c>
      <c r="AC30" s="7">
        <f t="shared" si="34"/>
        <v>1453</v>
      </c>
      <c r="AD30" s="7">
        <f t="shared" si="34"/>
        <v>113</v>
      </c>
      <c r="AE30" s="7">
        <f t="shared" si="34"/>
        <v>2020</v>
      </c>
      <c r="AF30" s="7">
        <f t="shared" si="34"/>
        <v>1976</v>
      </c>
      <c r="AG30" s="7">
        <f t="shared" si="34"/>
        <v>986</v>
      </c>
      <c r="AH30" s="7">
        <f t="shared" si="34"/>
        <v>795</v>
      </c>
      <c r="AI30" s="7">
        <f t="shared" si="34"/>
        <v>1221</v>
      </c>
      <c r="AJ30" s="7">
        <f t="shared" si="34"/>
        <v>1828</v>
      </c>
      <c r="AK30" s="7">
        <f t="shared" si="34"/>
        <v>173</v>
      </c>
      <c r="AL30" s="7">
        <f t="shared" si="34"/>
        <v>717</v>
      </c>
      <c r="AM30" s="7">
        <f t="shared" si="34"/>
        <v>2115</v>
      </c>
      <c r="AN30" s="7">
        <f t="shared" si="34"/>
        <v>1465</v>
      </c>
      <c r="AO30" s="7">
        <f t="shared" si="34"/>
        <v>1112</v>
      </c>
      <c r="AP30" s="7">
        <f t="shared" si="34"/>
        <v>2035</v>
      </c>
      <c r="AQ30" s="7">
        <f t="shared" si="34"/>
        <v>405</v>
      </c>
      <c r="AR30" s="7">
        <f t="shared" si="34"/>
        <v>1597</v>
      </c>
      <c r="AS30" s="7">
        <f t="shared" si="34"/>
        <v>261</v>
      </c>
      <c r="AT30" s="7">
        <f t="shared" si="34"/>
        <v>2203</v>
      </c>
      <c r="AU30" s="7">
        <f t="shared" si="34"/>
        <v>959</v>
      </c>
      <c r="AV30" s="7">
        <f t="shared" si="34"/>
        <v>538</v>
      </c>
      <c r="AW30" s="7">
        <f t="shared" si="34"/>
        <v>441</v>
      </c>
      <c r="AX30" s="7">
        <f t="shared" si="34"/>
        <v>989</v>
      </c>
      <c r="AY30" s="7">
        <f t="shared" si="34"/>
        <v>1297</v>
      </c>
      <c r="AZ30" s="7">
        <f t="shared" si="34"/>
        <v>680</v>
      </c>
      <c r="BA30" s="7">
        <f t="shared" si="34"/>
        <v>0</v>
      </c>
      <c r="BB30" s="7">
        <f t="shared" si="34"/>
        <v>1312</v>
      </c>
      <c r="BC30" s="7">
        <f t="shared" si="34"/>
        <v>975</v>
      </c>
      <c r="BD30" s="7">
        <f t="shared" si="34"/>
        <v>702</v>
      </c>
      <c r="BE30" s="7">
        <f t="shared" si="34"/>
        <v>638</v>
      </c>
      <c r="BF30" s="7">
        <f t="shared" si="34"/>
        <v>2163</v>
      </c>
      <c r="BG30" s="7">
        <f t="shared" si="34"/>
        <v>779</v>
      </c>
      <c r="BH30" s="7">
        <f t="shared" si="34"/>
        <v>741</v>
      </c>
      <c r="BI30" s="7">
        <f t="shared" si="34"/>
        <v>1866</v>
      </c>
      <c r="BJ30" s="7">
        <f t="shared" si="34"/>
        <v>1451</v>
      </c>
      <c r="BK30" s="7">
        <f t="shared" si="34"/>
        <v>1954</v>
      </c>
      <c r="BL30" s="7">
        <f t="shared" si="34"/>
        <v>1162</v>
      </c>
    </row>
    <row r="31" ht="13.5" customHeight="1">
      <c r="A31" s="83">
        <v>43863.0</v>
      </c>
      <c r="B31" s="84" t="s">
        <v>71</v>
      </c>
      <c r="C31" s="38"/>
      <c r="D31" s="39" t="s">
        <v>33</v>
      </c>
      <c r="E31" s="40">
        <f t="shared" si="2"/>
        <v>1221</v>
      </c>
      <c r="F31" s="41">
        <v>3.0</v>
      </c>
      <c r="G31" s="41">
        <v>23.0</v>
      </c>
      <c r="H31" s="42">
        <f t="shared" si="3"/>
        <v>32</v>
      </c>
      <c r="I31" s="38"/>
      <c r="J31" s="43" t="s">
        <v>41</v>
      </c>
      <c r="K31" s="40">
        <f t="shared" si="4"/>
        <v>975</v>
      </c>
      <c r="L31" s="44">
        <v>0.0</v>
      </c>
      <c r="M31" s="44">
        <v>11.0</v>
      </c>
      <c r="N31" s="42">
        <f t="shared" si="5"/>
        <v>11</v>
      </c>
      <c r="O31" s="38"/>
      <c r="P31" s="45" t="s">
        <v>72</v>
      </c>
      <c r="Q31" s="38"/>
      <c r="R31" s="45">
        <f>MIN(Rules!$E$2,(MAX(H31/N31,N31/H31)))</f>
        <v>2</v>
      </c>
      <c r="S31" s="45">
        <f>VLOOKUP(B31,Rules!A:B,2,FALSE)</f>
        <v>40</v>
      </c>
      <c r="T31" s="38"/>
      <c r="U31" s="46">
        <f>1/(10^(-(E31+(IF(P31="Y",Rules!$I$2,0))-K31)/Rules!$E$12)+1)</f>
        <v>0.86100321</v>
      </c>
      <c r="V31" s="47">
        <f t="shared" si="6"/>
        <v>11</v>
      </c>
      <c r="W31" s="47">
        <f t="shared" si="7"/>
        <v>-11</v>
      </c>
      <c r="X31" s="47"/>
      <c r="Y31" s="47"/>
      <c r="Z31" s="48"/>
      <c r="AA31" s="7">
        <f t="shared" ref="AA31:BL31" si="35">IF($D31=AA$1,$E31+$V31,(IF($J31=AA$1,$K31+$W31,AA30)))</f>
        <v>1435</v>
      </c>
      <c r="AB31" s="7">
        <f t="shared" si="35"/>
        <v>918</v>
      </c>
      <c r="AC31" s="7">
        <f t="shared" si="35"/>
        <v>1453</v>
      </c>
      <c r="AD31" s="7">
        <f t="shared" si="35"/>
        <v>113</v>
      </c>
      <c r="AE31" s="7">
        <f t="shared" si="35"/>
        <v>2020</v>
      </c>
      <c r="AF31" s="7">
        <f t="shared" si="35"/>
        <v>1976</v>
      </c>
      <c r="AG31" s="7">
        <f t="shared" si="35"/>
        <v>986</v>
      </c>
      <c r="AH31" s="7">
        <f t="shared" si="35"/>
        <v>795</v>
      </c>
      <c r="AI31" s="7">
        <f t="shared" si="35"/>
        <v>1232</v>
      </c>
      <c r="AJ31" s="7">
        <f t="shared" si="35"/>
        <v>1828</v>
      </c>
      <c r="AK31" s="7">
        <f t="shared" si="35"/>
        <v>173</v>
      </c>
      <c r="AL31" s="7">
        <f t="shared" si="35"/>
        <v>717</v>
      </c>
      <c r="AM31" s="7">
        <f t="shared" si="35"/>
        <v>2115</v>
      </c>
      <c r="AN31" s="7">
        <f t="shared" si="35"/>
        <v>1465</v>
      </c>
      <c r="AO31" s="7">
        <f t="shared" si="35"/>
        <v>1112</v>
      </c>
      <c r="AP31" s="7">
        <f t="shared" si="35"/>
        <v>2035</v>
      </c>
      <c r="AQ31" s="7">
        <f t="shared" si="35"/>
        <v>405</v>
      </c>
      <c r="AR31" s="7">
        <f t="shared" si="35"/>
        <v>1597</v>
      </c>
      <c r="AS31" s="7">
        <f t="shared" si="35"/>
        <v>261</v>
      </c>
      <c r="AT31" s="7">
        <f t="shared" si="35"/>
        <v>2203</v>
      </c>
      <c r="AU31" s="7">
        <f t="shared" si="35"/>
        <v>959</v>
      </c>
      <c r="AV31" s="7">
        <f t="shared" si="35"/>
        <v>538</v>
      </c>
      <c r="AW31" s="7">
        <f t="shared" si="35"/>
        <v>441</v>
      </c>
      <c r="AX31" s="7">
        <f t="shared" si="35"/>
        <v>989</v>
      </c>
      <c r="AY31" s="7">
        <f t="shared" si="35"/>
        <v>1297</v>
      </c>
      <c r="AZ31" s="7">
        <f t="shared" si="35"/>
        <v>680</v>
      </c>
      <c r="BA31" s="7">
        <f t="shared" si="35"/>
        <v>0</v>
      </c>
      <c r="BB31" s="7">
        <f t="shared" si="35"/>
        <v>1312</v>
      </c>
      <c r="BC31" s="7">
        <f t="shared" si="35"/>
        <v>964</v>
      </c>
      <c r="BD31" s="7">
        <f t="shared" si="35"/>
        <v>702</v>
      </c>
      <c r="BE31" s="7">
        <f t="shared" si="35"/>
        <v>638</v>
      </c>
      <c r="BF31" s="7">
        <f t="shared" si="35"/>
        <v>2163</v>
      </c>
      <c r="BG31" s="7">
        <f t="shared" si="35"/>
        <v>779</v>
      </c>
      <c r="BH31" s="7">
        <f t="shared" si="35"/>
        <v>741</v>
      </c>
      <c r="BI31" s="7">
        <f t="shared" si="35"/>
        <v>1866</v>
      </c>
      <c r="BJ31" s="7">
        <f t="shared" si="35"/>
        <v>1451</v>
      </c>
      <c r="BK31" s="7">
        <f t="shared" si="35"/>
        <v>1954</v>
      </c>
      <c r="BL31" s="7">
        <f t="shared" si="35"/>
        <v>1162</v>
      </c>
    </row>
    <row r="32" ht="13.5" customHeight="1">
      <c r="A32" s="83">
        <v>43863.0</v>
      </c>
      <c r="B32" s="84" t="s">
        <v>71</v>
      </c>
      <c r="C32" s="38"/>
      <c r="D32" s="39" t="s">
        <v>36</v>
      </c>
      <c r="E32" s="40">
        <f t="shared" si="2"/>
        <v>959</v>
      </c>
      <c r="F32" s="41">
        <v>2.0</v>
      </c>
      <c r="G32" s="41">
        <v>18.0</v>
      </c>
      <c r="H32" s="42">
        <f t="shared" si="3"/>
        <v>24</v>
      </c>
      <c r="I32" s="38"/>
      <c r="J32" s="43" t="s">
        <v>35</v>
      </c>
      <c r="K32" s="40">
        <f t="shared" si="4"/>
        <v>986</v>
      </c>
      <c r="L32" s="44">
        <v>4.0</v>
      </c>
      <c r="M32" s="44">
        <v>15.0</v>
      </c>
      <c r="N32" s="42">
        <f t="shared" si="5"/>
        <v>27</v>
      </c>
      <c r="O32" s="38"/>
      <c r="P32" s="45" t="s">
        <v>72</v>
      </c>
      <c r="Q32" s="38"/>
      <c r="R32" s="45">
        <f>MIN(Rules!$E$2,(MAX(H32/N32,N32/H32)))</f>
        <v>1.125</v>
      </c>
      <c r="S32" s="45">
        <f>VLOOKUP(B32,Rules!A:B,2,FALSE)</f>
        <v>40</v>
      </c>
      <c r="T32" s="38"/>
      <c r="U32" s="46">
        <f>1/(10^(-(E32+(IF(P32="Y",Rules!$I$2,0))-K32)/Rules!$E$12)+1)</f>
        <v>0.6379403792</v>
      </c>
      <c r="V32" s="47">
        <f t="shared" si="6"/>
        <v>-29</v>
      </c>
      <c r="W32" s="47">
        <f t="shared" si="7"/>
        <v>29</v>
      </c>
      <c r="X32" s="47"/>
      <c r="Y32" s="47"/>
      <c r="Z32" s="48"/>
      <c r="AA32" s="7">
        <f t="shared" ref="AA32:BL32" si="36">IF($D32=AA$1,$E32+$V32,(IF($J32=AA$1,$K32+$W32,AA31)))</f>
        <v>1435</v>
      </c>
      <c r="AB32" s="7">
        <f t="shared" si="36"/>
        <v>918</v>
      </c>
      <c r="AC32" s="7">
        <f t="shared" si="36"/>
        <v>1453</v>
      </c>
      <c r="AD32" s="7">
        <f t="shared" si="36"/>
        <v>113</v>
      </c>
      <c r="AE32" s="7">
        <f t="shared" si="36"/>
        <v>2020</v>
      </c>
      <c r="AF32" s="7">
        <f t="shared" si="36"/>
        <v>1976</v>
      </c>
      <c r="AG32" s="7">
        <f t="shared" si="36"/>
        <v>1015</v>
      </c>
      <c r="AH32" s="7">
        <f t="shared" si="36"/>
        <v>795</v>
      </c>
      <c r="AI32" s="7">
        <f t="shared" si="36"/>
        <v>1232</v>
      </c>
      <c r="AJ32" s="7">
        <f t="shared" si="36"/>
        <v>1828</v>
      </c>
      <c r="AK32" s="7">
        <f t="shared" si="36"/>
        <v>173</v>
      </c>
      <c r="AL32" s="7">
        <f t="shared" si="36"/>
        <v>717</v>
      </c>
      <c r="AM32" s="7">
        <f t="shared" si="36"/>
        <v>2115</v>
      </c>
      <c r="AN32" s="7">
        <f t="shared" si="36"/>
        <v>1465</v>
      </c>
      <c r="AO32" s="7">
        <f t="shared" si="36"/>
        <v>1112</v>
      </c>
      <c r="AP32" s="7">
        <f t="shared" si="36"/>
        <v>2035</v>
      </c>
      <c r="AQ32" s="7">
        <f t="shared" si="36"/>
        <v>405</v>
      </c>
      <c r="AR32" s="7">
        <f t="shared" si="36"/>
        <v>1597</v>
      </c>
      <c r="AS32" s="7">
        <f t="shared" si="36"/>
        <v>261</v>
      </c>
      <c r="AT32" s="7">
        <f t="shared" si="36"/>
        <v>2203</v>
      </c>
      <c r="AU32" s="7">
        <f t="shared" si="36"/>
        <v>930</v>
      </c>
      <c r="AV32" s="7">
        <f t="shared" si="36"/>
        <v>538</v>
      </c>
      <c r="AW32" s="7">
        <f t="shared" si="36"/>
        <v>441</v>
      </c>
      <c r="AX32" s="7">
        <f t="shared" si="36"/>
        <v>989</v>
      </c>
      <c r="AY32" s="7">
        <f t="shared" si="36"/>
        <v>1297</v>
      </c>
      <c r="AZ32" s="7">
        <f t="shared" si="36"/>
        <v>680</v>
      </c>
      <c r="BA32" s="7">
        <f t="shared" si="36"/>
        <v>0</v>
      </c>
      <c r="BB32" s="7">
        <f t="shared" si="36"/>
        <v>1312</v>
      </c>
      <c r="BC32" s="7">
        <f t="shared" si="36"/>
        <v>964</v>
      </c>
      <c r="BD32" s="7">
        <f t="shared" si="36"/>
        <v>702</v>
      </c>
      <c r="BE32" s="7">
        <f t="shared" si="36"/>
        <v>638</v>
      </c>
      <c r="BF32" s="7">
        <f t="shared" si="36"/>
        <v>2163</v>
      </c>
      <c r="BG32" s="7">
        <f t="shared" si="36"/>
        <v>779</v>
      </c>
      <c r="BH32" s="7">
        <f t="shared" si="36"/>
        <v>741</v>
      </c>
      <c r="BI32" s="7">
        <f t="shared" si="36"/>
        <v>1866</v>
      </c>
      <c r="BJ32" s="7">
        <f t="shared" si="36"/>
        <v>1451</v>
      </c>
      <c r="BK32" s="7">
        <f t="shared" si="36"/>
        <v>1954</v>
      </c>
      <c r="BL32" s="7">
        <f t="shared" si="36"/>
        <v>1162</v>
      </c>
    </row>
    <row r="33" ht="13.5" customHeight="1">
      <c r="A33" s="83">
        <v>43863.0</v>
      </c>
      <c r="B33" s="84" t="s">
        <v>71</v>
      </c>
      <c r="C33" s="38"/>
      <c r="D33" s="39" t="s">
        <v>50</v>
      </c>
      <c r="E33" s="40">
        <f t="shared" si="2"/>
        <v>538</v>
      </c>
      <c r="F33" s="41">
        <v>1.0</v>
      </c>
      <c r="G33" s="41">
        <v>15.0</v>
      </c>
      <c r="H33" s="42">
        <f t="shared" si="3"/>
        <v>18</v>
      </c>
      <c r="I33" s="38"/>
      <c r="J33" s="43" t="s">
        <v>47</v>
      </c>
      <c r="K33" s="40">
        <f t="shared" si="4"/>
        <v>441</v>
      </c>
      <c r="L33" s="44">
        <v>1.0</v>
      </c>
      <c r="M33" s="44">
        <v>10.0</v>
      </c>
      <c r="N33" s="42">
        <f t="shared" si="5"/>
        <v>13</v>
      </c>
      <c r="O33" s="38"/>
      <c r="P33" s="45" t="s">
        <v>72</v>
      </c>
      <c r="Q33" s="38"/>
      <c r="R33" s="45">
        <f>MIN(Rules!$E$2,(MAX(H33/N33,N33/H33)))</f>
        <v>1.384615385</v>
      </c>
      <c r="S33" s="45">
        <f>VLOOKUP(B33,Rules!A:B,2,FALSE)</f>
        <v>40</v>
      </c>
      <c r="T33" s="38"/>
      <c r="U33" s="46">
        <f>1/(10^(-(E33+(IF(P33="Y",Rules!$I$2,0))-K33)/Rules!$E$12)+1)</f>
        <v>0.7572161187</v>
      </c>
      <c r="V33" s="47">
        <f t="shared" si="6"/>
        <v>13</v>
      </c>
      <c r="W33" s="47">
        <f t="shared" si="7"/>
        <v>-13</v>
      </c>
      <c r="X33" s="47"/>
      <c r="Y33" s="47"/>
      <c r="Z33" s="48"/>
      <c r="AA33" s="7">
        <f t="shared" ref="AA33:BL33" si="37">IF($D33=AA$1,$E33+$V33,(IF($J33=AA$1,$K33+$W33,AA32)))</f>
        <v>1435</v>
      </c>
      <c r="AB33" s="7">
        <f t="shared" si="37"/>
        <v>918</v>
      </c>
      <c r="AC33" s="7">
        <f t="shared" si="37"/>
        <v>1453</v>
      </c>
      <c r="AD33" s="7">
        <f t="shared" si="37"/>
        <v>113</v>
      </c>
      <c r="AE33" s="7">
        <f t="shared" si="37"/>
        <v>2020</v>
      </c>
      <c r="AF33" s="7">
        <f t="shared" si="37"/>
        <v>1976</v>
      </c>
      <c r="AG33" s="7">
        <f t="shared" si="37"/>
        <v>1015</v>
      </c>
      <c r="AH33" s="7">
        <f t="shared" si="37"/>
        <v>795</v>
      </c>
      <c r="AI33" s="7">
        <f t="shared" si="37"/>
        <v>1232</v>
      </c>
      <c r="AJ33" s="7">
        <f t="shared" si="37"/>
        <v>1828</v>
      </c>
      <c r="AK33" s="7">
        <f t="shared" si="37"/>
        <v>173</v>
      </c>
      <c r="AL33" s="7">
        <f t="shared" si="37"/>
        <v>717</v>
      </c>
      <c r="AM33" s="7">
        <f t="shared" si="37"/>
        <v>2115</v>
      </c>
      <c r="AN33" s="7">
        <f t="shared" si="37"/>
        <v>1465</v>
      </c>
      <c r="AO33" s="7">
        <f t="shared" si="37"/>
        <v>1112</v>
      </c>
      <c r="AP33" s="7">
        <f t="shared" si="37"/>
        <v>2035</v>
      </c>
      <c r="AQ33" s="7">
        <f t="shared" si="37"/>
        <v>405</v>
      </c>
      <c r="AR33" s="7">
        <f t="shared" si="37"/>
        <v>1597</v>
      </c>
      <c r="AS33" s="7">
        <f t="shared" si="37"/>
        <v>261</v>
      </c>
      <c r="AT33" s="7">
        <f t="shared" si="37"/>
        <v>2203</v>
      </c>
      <c r="AU33" s="7">
        <f t="shared" si="37"/>
        <v>930</v>
      </c>
      <c r="AV33" s="7">
        <f t="shared" si="37"/>
        <v>551</v>
      </c>
      <c r="AW33" s="7">
        <f t="shared" si="37"/>
        <v>428</v>
      </c>
      <c r="AX33" s="7">
        <f t="shared" si="37"/>
        <v>989</v>
      </c>
      <c r="AY33" s="7">
        <f t="shared" si="37"/>
        <v>1297</v>
      </c>
      <c r="AZ33" s="7">
        <f t="shared" si="37"/>
        <v>680</v>
      </c>
      <c r="BA33" s="7">
        <f t="shared" si="37"/>
        <v>0</v>
      </c>
      <c r="BB33" s="7">
        <f t="shared" si="37"/>
        <v>1312</v>
      </c>
      <c r="BC33" s="7">
        <f t="shared" si="37"/>
        <v>964</v>
      </c>
      <c r="BD33" s="7">
        <f t="shared" si="37"/>
        <v>702</v>
      </c>
      <c r="BE33" s="7">
        <f t="shared" si="37"/>
        <v>638</v>
      </c>
      <c r="BF33" s="7">
        <f t="shared" si="37"/>
        <v>2163</v>
      </c>
      <c r="BG33" s="7">
        <f t="shared" si="37"/>
        <v>779</v>
      </c>
      <c r="BH33" s="7">
        <f t="shared" si="37"/>
        <v>741</v>
      </c>
      <c r="BI33" s="7">
        <f t="shared" si="37"/>
        <v>1866</v>
      </c>
      <c r="BJ33" s="7">
        <f t="shared" si="37"/>
        <v>1451</v>
      </c>
      <c r="BK33" s="7">
        <f t="shared" si="37"/>
        <v>1954</v>
      </c>
      <c r="BL33" s="7">
        <f t="shared" si="37"/>
        <v>1162</v>
      </c>
    </row>
    <row r="34" ht="13.5" customHeight="1">
      <c r="A34" s="83">
        <v>43863.0</v>
      </c>
      <c r="B34" s="84" t="s">
        <v>71</v>
      </c>
      <c r="C34" s="38"/>
      <c r="D34" s="39" t="s">
        <v>43</v>
      </c>
      <c r="E34" s="40">
        <f t="shared" si="2"/>
        <v>918</v>
      </c>
      <c r="F34" s="41">
        <v>3.0</v>
      </c>
      <c r="G34" s="41">
        <v>25.0</v>
      </c>
      <c r="H34" s="42">
        <f t="shared" si="3"/>
        <v>34</v>
      </c>
      <c r="I34" s="38"/>
      <c r="J34" s="43" t="s">
        <v>51</v>
      </c>
      <c r="K34" s="40">
        <f t="shared" si="4"/>
        <v>680</v>
      </c>
      <c r="L34" s="44">
        <v>1.0</v>
      </c>
      <c r="M34" s="44">
        <v>10.0</v>
      </c>
      <c r="N34" s="42">
        <f t="shared" si="5"/>
        <v>13</v>
      </c>
      <c r="O34" s="38"/>
      <c r="P34" s="45" t="s">
        <v>72</v>
      </c>
      <c r="Q34" s="38"/>
      <c r="R34" s="45">
        <f>MIN(Rules!$E$2,(MAX(H34/N34,N34/H34)))</f>
        <v>2</v>
      </c>
      <c r="S34" s="45">
        <f>VLOOKUP(B34,Rules!A:B,2,FALSE)</f>
        <v>40</v>
      </c>
      <c r="T34" s="38"/>
      <c r="U34" s="46">
        <f>1/(10^(-(E34+(IF(P34="Y",Rules!$I$2,0))-K34)/Rules!$E$12)+1)</f>
        <v>0.8565352401</v>
      </c>
      <c r="V34" s="47">
        <f t="shared" si="6"/>
        <v>11</v>
      </c>
      <c r="W34" s="47">
        <f t="shared" si="7"/>
        <v>-11</v>
      </c>
      <c r="X34" s="47"/>
      <c r="Y34" s="47"/>
      <c r="Z34" s="48"/>
      <c r="AA34" s="7">
        <f t="shared" ref="AA34:BL34" si="38">IF($D34=AA$1,$E34+$V34,(IF($J34=AA$1,$K34+$W34,AA33)))</f>
        <v>1435</v>
      </c>
      <c r="AB34" s="7">
        <f t="shared" si="38"/>
        <v>929</v>
      </c>
      <c r="AC34" s="7">
        <f t="shared" si="38"/>
        <v>1453</v>
      </c>
      <c r="AD34" s="7">
        <f t="shared" si="38"/>
        <v>113</v>
      </c>
      <c r="AE34" s="7">
        <f t="shared" si="38"/>
        <v>2020</v>
      </c>
      <c r="AF34" s="7">
        <f t="shared" si="38"/>
        <v>1976</v>
      </c>
      <c r="AG34" s="7">
        <f t="shared" si="38"/>
        <v>1015</v>
      </c>
      <c r="AH34" s="7">
        <f t="shared" si="38"/>
        <v>795</v>
      </c>
      <c r="AI34" s="7">
        <f t="shared" si="38"/>
        <v>1232</v>
      </c>
      <c r="AJ34" s="7">
        <f t="shared" si="38"/>
        <v>1828</v>
      </c>
      <c r="AK34" s="7">
        <f t="shared" si="38"/>
        <v>173</v>
      </c>
      <c r="AL34" s="7">
        <f t="shared" si="38"/>
        <v>717</v>
      </c>
      <c r="AM34" s="7">
        <f t="shared" si="38"/>
        <v>2115</v>
      </c>
      <c r="AN34" s="7">
        <f t="shared" si="38"/>
        <v>1465</v>
      </c>
      <c r="AO34" s="7">
        <f t="shared" si="38"/>
        <v>1112</v>
      </c>
      <c r="AP34" s="7">
        <f t="shared" si="38"/>
        <v>2035</v>
      </c>
      <c r="AQ34" s="7">
        <f t="shared" si="38"/>
        <v>405</v>
      </c>
      <c r="AR34" s="7">
        <f t="shared" si="38"/>
        <v>1597</v>
      </c>
      <c r="AS34" s="7">
        <f t="shared" si="38"/>
        <v>261</v>
      </c>
      <c r="AT34" s="7">
        <f t="shared" si="38"/>
        <v>2203</v>
      </c>
      <c r="AU34" s="7">
        <f t="shared" si="38"/>
        <v>930</v>
      </c>
      <c r="AV34" s="7">
        <f t="shared" si="38"/>
        <v>551</v>
      </c>
      <c r="AW34" s="7">
        <f t="shared" si="38"/>
        <v>428</v>
      </c>
      <c r="AX34" s="7">
        <f t="shared" si="38"/>
        <v>989</v>
      </c>
      <c r="AY34" s="7">
        <f t="shared" si="38"/>
        <v>1297</v>
      </c>
      <c r="AZ34" s="7">
        <f t="shared" si="38"/>
        <v>669</v>
      </c>
      <c r="BA34" s="7">
        <f t="shared" si="38"/>
        <v>0</v>
      </c>
      <c r="BB34" s="7">
        <f t="shared" si="38"/>
        <v>1312</v>
      </c>
      <c r="BC34" s="7">
        <f t="shared" si="38"/>
        <v>964</v>
      </c>
      <c r="BD34" s="7">
        <f t="shared" si="38"/>
        <v>702</v>
      </c>
      <c r="BE34" s="7">
        <f t="shared" si="38"/>
        <v>638</v>
      </c>
      <c r="BF34" s="7">
        <f t="shared" si="38"/>
        <v>2163</v>
      </c>
      <c r="BG34" s="7">
        <f t="shared" si="38"/>
        <v>779</v>
      </c>
      <c r="BH34" s="7">
        <f t="shared" si="38"/>
        <v>741</v>
      </c>
      <c r="BI34" s="7">
        <f t="shared" si="38"/>
        <v>1866</v>
      </c>
      <c r="BJ34" s="7">
        <f t="shared" si="38"/>
        <v>1451</v>
      </c>
      <c r="BK34" s="7">
        <f t="shared" si="38"/>
        <v>1954</v>
      </c>
      <c r="BL34" s="7">
        <f t="shared" si="38"/>
        <v>1162</v>
      </c>
    </row>
    <row r="35" ht="13.5" customHeight="1">
      <c r="A35" s="83">
        <v>43863.0</v>
      </c>
      <c r="B35" s="84" t="s">
        <v>71</v>
      </c>
      <c r="C35" s="38"/>
      <c r="D35" s="39" t="s">
        <v>42</v>
      </c>
      <c r="E35" s="40">
        <f t="shared" si="2"/>
        <v>779</v>
      </c>
      <c r="F35" s="41">
        <v>1.0</v>
      </c>
      <c r="G35" s="41">
        <v>15.0</v>
      </c>
      <c r="H35" s="42">
        <f t="shared" si="3"/>
        <v>18</v>
      </c>
      <c r="I35" s="38"/>
      <c r="J35" s="43" t="s">
        <v>37</v>
      </c>
      <c r="K35" s="40">
        <f t="shared" si="4"/>
        <v>795</v>
      </c>
      <c r="L35" s="44">
        <v>2.0</v>
      </c>
      <c r="M35" s="44">
        <v>23.0</v>
      </c>
      <c r="N35" s="42">
        <f t="shared" si="5"/>
        <v>29</v>
      </c>
      <c r="O35" s="38"/>
      <c r="P35" s="45" t="s">
        <v>72</v>
      </c>
      <c r="Q35" s="38"/>
      <c r="R35" s="45">
        <f>MIN(Rules!$E$2,(MAX(H35/N35,N35/H35)))</f>
        <v>1.611111111</v>
      </c>
      <c r="S35" s="45">
        <f>VLOOKUP(B35,Rules!A:B,2,FALSE)</f>
        <v>40</v>
      </c>
      <c r="T35" s="38"/>
      <c r="U35" s="46">
        <f>1/(10^(-(E35+(IF(P35="Y",Rules!$I$2,0))-K35)/Rules!$E$12)+1)</f>
        <v>0.649557064</v>
      </c>
      <c r="V35" s="47">
        <f t="shared" si="6"/>
        <v>-42</v>
      </c>
      <c r="W35" s="47">
        <f t="shared" si="7"/>
        <v>42</v>
      </c>
      <c r="X35" s="47"/>
      <c r="Y35" s="47"/>
      <c r="Z35" s="48"/>
      <c r="AA35" s="7">
        <f t="shared" ref="AA35:BL35" si="39">IF($D35=AA$1,$E35+$V35,(IF($J35=AA$1,$K35+$W35,AA34)))</f>
        <v>1435</v>
      </c>
      <c r="AB35" s="7">
        <f t="shared" si="39"/>
        <v>929</v>
      </c>
      <c r="AC35" s="7">
        <f t="shared" si="39"/>
        <v>1453</v>
      </c>
      <c r="AD35" s="7">
        <f t="shared" si="39"/>
        <v>113</v>
      </c>
      <c r="AE35" s="7">
        <f t="shared" si="39"/>
        <v>2020</v>
      </c>
      <c r="AF35" s="7">
        <f t="shared" si="39"/>
        <v>1976</v>
      </c>
      <c r="AG35" s="7">
        <f t="shared" si="39"/>
        <v>1015</v>
      </c>
      <c r="AH35" s="7">
        <f t="shared" si="39"/>
        <v>837</v>
      </c>
      <c r="AI35" s="7">
        <f t="shared" si="39"/>
        <v>1232</v>
      </c>
      <c r="AJ35" s="7">
        <f t="shared" si="39"/>
        <v>1828</v>
      </c>
      <c r="AK35" s="7">
        <f t="shared" si="39"/>
        <v>173</v>
      </c>
      <c r="AL35" s="7">
        <f t="shared" si="39"/>
        <v>717</v>
      </c>
      <c r="AM35" s="7">
        <f t="shared" si="39"/>
        <v>2115</v>
      </c>
      <c r="AN35" s="7">
        <f t="shared" si="39"/>
        <v>1465</v>
      </c>
      <c r="AO35" s="7">
        <f t="shared" si="39"/>
        <v>1112</v>
      </c>
      <c r="AP35" s="7">
        <f t="shared" si="39"/>
        <v>2035</v>
      </c>
      <c r="AQ35" s="7">
        <f t="shared" si="39"/>
        <v>405</v>
      </c>
      <c r="AR35" s="7">
        <f t="shared" si="39"/>
        <v>1597</v>
      </c>
      <c r="AS35" s="7">
        <f t="shared" si="39"/>
        <v>261</v>
      </c>
      <c r="AT35" s="7">
        <f t="shared" si="39"/>
        <v>2203</v>
      </c>
      <c r="AU35" s="7">
        <f t="shared" si="39"/>
        <v>930</v>
      </c>
      <c r="AV35" s="7">
        <f t="shared" si="39"/>
        <v>551</v>
      </c>
      <c r="AW35" s="7">
        <f t="shared" si="39"/>
        <v>428</v>
      </c>
      <c r="AX35" s="7">
        <f t="shared" si="39"/>
        <v>989</v>
      </c>
      <c r="AY35" s="7">
        <f t="shared" si="39"/>
        <v>1297</v>
      </c>
      <c r="AZ35" s="7">
        <f t="shared" si="39"/>
        <v>669</v>
      </c>
      <c r="BA35" s="7">
        <f t="shared" si="39"/>
        <v>0</v>
      </c>
      <c r="BB35" s="7">
        <f t="shared" si="39"/>
        <v>1312</v>
      </c>
      <c r="BC35" s="7">
        <f t="shared" si="39"/>
        <v>964</v>
      </c>
      <c r="BD35" s="7">
        <f t="shared" si="39"/>
        <v>702</v>
      </c>
      <c r="BE35" s="7">
        <f t="shared" si="39"/>
        <v>638</v>
      </c>
      <c r="BF35" s="7">
        <f t="shared" si="39"/>
        <v>2163</v>
      </c>
      <c r="BG35" s="7">
        <f t="shared" si="39"/>
        <v>737</v>
      </c>
      <c r="BH35" s="7">
        <f t="shared" si="39"/>
        <v>741</v>
      </c>
      <c r="BI35" s="7">
        <f t="shared" si="39"/>
        <v>1866</v>
      </c>
      <c r="BJ35" s="7">
        <f t="shared" si="39"/>
        <v>1451</v>
      </c>
      <c r="BK35" s="7">
        <f t="shared" si="39"/>
        <v>1954</v>
      </c>
      <c r="BL35" s="7">
        <f t="shared" si="39"/>
        <v>1162</v>
      </c>
    </row>
    <row r="36" ht="13.5" customHeight="1">
      <c r="A36" s="83">
        <v>43863.0</v>
      </c>
      <c r="B36" s="84" t="s">
        <v>71</v>
      </c>
      <c r="C36" s="38"/>
      <c r="D36" s="39" t="s">
        <v>49</v>
      </c>
      <c r="E36" s="40">
        <f t="shared" si="2"/>
        <v>113</v>
      </c>
      <c r="F36" s="41">
        <v>0.0</v>
      </c>
      <c r="G36" s="41">
        <v>17.0</v>
      </c>
      <c r="H36" s="42">
        <f t="shared" si="3"/>
        <v>17</v>
      </c>
      <c r="I36" s="38"/>
      <c r="J36" s="43" t="s">
        <v>48</v>
      </c>
      <c r="K36" s="40">
        <f t="shared" si="4"/>
        <v>173</v>
      </c>
      <c r="L36" s="44">
        <v>0.0</v>
      </c>
      <c r="M36" s="44">
        <v>12.0</v>
      </c>
      <c r="N36" s="42">
        <f t="shared" si="5"/>
        <v>12</v>
      </c>
      <c r="O36" s="38"/>
      <c r="P36" s="45" t="s">
        <v>72</v>
      </c>
      <c r="Q36" s="38"/>
      <c r="R36" s="45">
        <f>MIN(Rules!$E$2,(MAX(H36/N36,N36/H36)))</f>
        <v>1.416666667</v>
      </c>
      <c r="S36" s="45">
        <f>VLOOKUP(B36,Rules!A:B,2,FALSE)</f>
        <v>40</v>
      </c>
      <c r="T36" s="38"/>
      <c r="U36" s="46">
        <f>1/(10^(-(E36+(IF(P36="Y",Rules!$I$2,0))-K36)/Rules!$E$12)+1)</f>
        <v>0.6021580932</v>
      </c>
      <c r="V36" s="47">
        <f t="shared" si="6"/>
        <v>23</v>
      </c>
      <c r="W36" s="47">
        <f t="shared" si="7"/>
        <v>-23</v>
      </c>
      <c r="X36" s="47"/>
      <c r="Y36" s="47"/>
      <c r="Z36" s="48"/>
      <c r="AA36" s="7">
        <f t="shared" ref="AA36:BL36" si="40">IF($D36=AA$1,$E36+$V36,(IF($J36=AA$1,$K36+$W36,AA35)))</f>
        <v>1435</v>
      </c>
      <c r="AB36" s="7">
        <f t="shared" si="40"/>
        <v>929</v>
      </c>
      <c r="AC36" s="7">
        <f t="shared" si="40"/>
        <v>1453</v>
      </c>
      <c r="AD36" s="7">
        <f t="shared" si="40"/>
        <v>136</v>
      </c>
      <c r="AE36" s="7">
        <f t="shared" si="40"/>
        <v>2020</v>
      </c>
      <c r="AF36" s="7">
        <f t="shared" si="40"/>
        <v>1976</v>
      </c>
      <c r="AG36" s="7">
        <f t="shared" si="40"/>
        <v>1015</v>
      </c>
      <c r="AH36" s="7">
        <f t="shared" si="40"/>
        <v>837</v>
      </c>
      <c r="AI36" s="7">
        <f t="shared" si="40"/>
        <v>1232</v>
      </c>
      <c r="AJ36" s="7">
        <f t="shared" si="40"/>
        <v>1828</v>
      </c>
      <c r="AK36" s="7">
        <f t="shared" si="40"/>
        <v>150</v>
      </c>
      <c r="AL36" s="7">
        <f t="shared" si="40"/>
        <v>717</v>
      </c>
      <c r="AM36" s="7">
        <f t="shared" si="40"/>
        <v>2115</v>
      </c>
      <c r="AN36" s="7">
        <f t="shared" si="40"/>
        <v>1465</v>
      </c>
      <c r="AO36" s="7">
        <f t="shared" si="40"/>
        <v>1112</v>
      </c>
      <c r="AP36" s="7">
        <f t="shared" si="40"/>
        <v>2035</v>
      </c>
      <c r="AQ36" s="7">
        <f t="shared" si="40"/>
        <v>405</v>
      </c>
      <c r="AR36" s="7">
        <f t="shared" si="40"/>
        <v>1597</v>
      </c>
      <c r="AS36" s="7">
        <f t="shared" si="40"/>
        <v>261</v>
      </c>
      <c r="AT36" s="7">
        <f t="shared" si="40"/>
        <v>2203</v>
      </c>
      <c r="AU36" s="7">
        <f t="shared" si="40"/>
        <v>930</v>
      </c>
      <c r="AV36" s="7">
        <f t="shared" si="40"/>
        <v>551</v>
      </c>
      <c r="AW36" s="7">
        <f t="shared" si="40"/>
        <v>428</v>
      </c>
      <c r="AX36" s="7">
        <f t="shared" si="40"/>
        <v>989</v>
      </c>
      <c r="AY36" s="7">
        <f t="shared" si="40"/>
        <v>1297</v>
      </c>
      <c r="AZ36" s="7">
        <f t="shared" si="40"/>
        <v>669</v>
      </c>
      <c r="BA36" s="7">
        <f t="shared" si="40"/>
        <v>0</v>
      </c>
      <c r="BB36" s="7">
        <f t="shared" si="40"/>
        <v>1312</v>
      </c>
      <c r="BC36" s="7">
        <f t="shared" si="40"/>
        <v>964</v>
      </c>
      <c r="BD36" s="7">
        <f t="shared" si="40"/>
        <v>702</v>
      </c>
      <c r="BE36" s="7">
        <f t="shared" si="40"/>
        <v>638</v>
      </c>
      <c r="BF36" s="7">
        <f t="shared" si="40"/>
        <v>2163</v>
      </c>
      <c r="BG36" s="7">
        <f t="shared" si="40"/>
        <v>737</v>
      </c>
      <c r="BH36" s="7">
        <f t="shared" si="40"/>
        <v>741</v>
      </c>
      <c r="BI36" s="7">
        <f t="shared" si="40"/>
        <v>1866</v>
      </c>
      <c r="BJ36" s="7">
        <f t="shared" si="40"/>
        <v>1451</v>
      </c>
      <c r="BK36" s="7">
        <f t="shared" si="40"/>
        <v>1954</v>
      </c>
      <c r="BL36" s="7">
        <f t="shared" si="40"/>
        <v>1162</v>
      </c>
    </row>
    <row r="37" ht="13.5" customHeight="1">
      <c r="A37" s="83">
        <v>43876.0</v>
      </c>
      <c r="B37" s="84" t="s">
        <v>71</v>
      </c>
      <c r="C37" s="38"/>
      <c r="D37" s="39" t="s">
        <v>28</v>
      </c>
      <c r="E37" s="40">
        <f t="shared" si="2"/>
        <v>1453</v>
      </c>
      <c r="F37" s="41">
        <v>0.0</v>
      </c>
      <c r="G37" s="41">
        <v>9.0</v>
      </c>
      <c r="H37" s="42">
        <f t="shared" si="3"/>
        <v>9</v>
      </c>
      <c r="I37" s="38"/>
      <c r="J37" s="43" t="s">
        <v>26</v>
      </c>
      <c r="K37" s="40">
        <f t="shared" si="4"/>
        <v>1828</v>
      </c>
      <c r="L37" s="44">
        <v>0.0</v>
      </c>
      <c r="M37" s="44">
        <v>12.0</v>
      </c>
      <c r="N37" s="42">
        <f t="shared" si="5"/>
        <v>12</v>
      </c>
      <c r="O37" s="38"/>
      <c r="P37" s="45" t="s">
        <v>72</v>
      </c>
      <c r="Q37" s="38"/>
      <c r="R37" s="45">
        <f>MIN(Rules!$E$2,(MAX(H37/N37,N37/H37)))</f>
        <v>1.333333333</v>
      </c>
      <c r="S37" s="45">
        <f>VLOOKUP(B37,Rules!A:B,2,FALSE)</f>
        <v>40</v>
      </c>
      <c r="T37" s="38"/>
      <c r="U37" s="46">
        <f>1/(10^(-(E37+(IF(P37="Y",Rules!$I$2,0))-K37)/Rules!$E$12)+1)</f>
        <v>0.2618909675</v>
      </c>
      <c r="V37" s="47">
        <f t="shared" si="6"/>
        <v>-14</v>
      </c>
      <c r="W37" s="47">
        <f t="shared" si="7"/>
        <v>14</v>
      </c>
      <c r="X37" s="47"/>
      <c r="Y37" s="47"/>
      <c r="Z37" s="48"/>
      <c r="AA37" s="7">
        <f t="shared" ref="AA37:BL37" si="41">IF($D37=AA$1,$E37+$V37,(IF($J37=AA$1,$K37+$W37,AA36)))</f>
        <v>1435</v>
      </c>
      <c r="AB37" s="7">
        <f t="shared" si="41"/>
        <v>929</v>
      </c>
      <c r="AC37" s="7">
        <f t="shared" si="41"/>
        <v>1439</v>
      </c>
      <c r="AD37" s="7">
        <f t="shared" si="41"/>
        <v>136</v>
      </c>
      <c r="AE37" s="7">
        <f t="shared" si="41"/>
        <v>2020</v>
      </c>
      <c r="AF37" s="7">
        <f t="shared" si="41"/>
        <v>1976</v>
      </c>
      <c r="AG37" s="7">
        <f t="shared" si="41"/>
        <v>1015</v>
      </c>
      <c r="AH37" s="7">
        <f t="shared" si="41"/>
        <v>837</v>
      </c>
      <c r="AI37" s="7">
        <f t="shared" si="41"/>
        <v>1232</v>
      </c>
      <c r="AJ37" s="7">
        <f t="shared" si="41"/>
        <v>1842</v>
      </c>
      <c r="AK37" s="7">
        <f t="shared" si="41"/>
        <v>150</v>
      </c>
      <c r="AL37" s="7">
        <f t="shared" si="41"/>
        <v>717</v>
      </c>
      <c r="AM37" s="7">
        <f t="shared" si="41"/>
        <v>2115</v>
      </c>
      <c r="AN37" s="7">
        <f t="shared" si="41"/>
        <v>1465</v>
      </c>
      <c r="AO37" s="7">
        <f t="shared" si="41"/>
        <v>1112</v>
      </c>
      <c r="AP37" s="7">
        <f t="shared" si="41"/>
        <v>2035</v>
      </c>
      <c r="AQ37" s="7">
        <f t="shared" si="41"/>
        <v>405</v>
      </c>
      <c r="AR37" s="7">
        <f t="shared" si="41"/>
        <v>1597</v>
      </c>
      <c r="AS37" s="7">
        <f t="shared" si="41"/>
        <v>261</v>
      </c>
      <c r="AT37" s="7">
        <f t="shared" si="41"/>
        <v>2203</v>
      </c>
      <c r="AU37" s="7">
        <f t="shared" si="41"/>
        <v>930</v>
      </c>
      <c r="AV37" s="7">
        <f t="shared" si="41"/>
        <v>551</v>
      </c>
      <c r="AW37" s="7">
        <f t="shared" si="41"/>
        <v>428</v>
      </c>
      <c r="AX37" s="7">
        <f t="shared" si="41"/>
        <v>989</v>
      </c>
      <c r="AY37" s="7">
        <f t="shared" si="41"/>
        <v>1297</v>
      </c>
      <c r="AZ37" s="7">
        <f t="shared" si="41"/>
        <v>669</v>
      </c>
      <c r="BA37" s="7">
        <f t="shared" si="41"/>
        <v>0</v>
      </c>
      <c r="BB37" s="7">
        <f t="shared" si="41"/>
        <v>1312</v>
      </c>
      <c r="BC37" s="7">
        <f t="shared" si="41"/>
        <v>964</v>
      </c>
      <c r="BD37" s="7">
        <f t="shared" si="41"/>
        <v>702</v>
      </c>
      <c r="BE37" s="7">
        <f t="shared" si="41"/>
        <v>638</v>
      </c>
      <c r="BF37" s="7">
        <f t="shared" si="41"/>
        <v>2163</v>
      </c>
      <c r="BG37" s="7">
        <f t="shared" si="41"/>
        <v>737</v>
      </c>
      <c r="BH37" s="7">
        <f t="shared" si="41"/>
        <v>741</v>
      </c>
      <c r="BI37" s="7">
        <f t="shared" si="41"/>
        <v>1866</v>
      </c>
      <c r="BJ37" s="7">
        <f t="shared" si="41"/>
        <v>1451</v>
      </c>
      <c r="BK37" s="7">
        <f t="shared" si="41"/>
        <v>1954</v>
      </c>
      <c r="BL37" s="7">
        <f t="shared" si="41"/>
        <v>1162</v>
      </c>
    </row>
    <row r="38" ht="13.5" customHeight="1">
      <c r="A38" s="83">
        <v>43876.0</v>
      </c>
      <c r="B38" s="84" t="s">
        <v>71</v>
      </c>
      <c r="C38" s="38"/>
      <c r="D38" s="39" t="s">
        <v>38</v>
      </c>
      <c r="E38" s="40">
        <f t="shared" si="2"/>
        <v>1297</v>
      </c>
      <c r="F38" s="41">
        <v>0.0</v>
      </c>
      <c r="G38" s="41">
        <v>8.0</v>
      </c>
      <c r="H38" s="42">
        <f t="shared" si="3"/>
        <v>8</v>
      </c>
      <c r="I38" s="38"/>
      <c r="J38" s="43" t="s">
        <v>34</v>
      </c>
      <c r="K38" s="40">
        <f t="shared" si="4"/>
        <v>1465</v>
      </c>
      <c r="L38" s="44">
        <v>0.0</v>
      </c>
      <c r="M38" s="44">
        <v>13.0</v>
      </c>
      <c r="N38" s="42">
        <f t="shared" si="5"/>
        <v>13</v>
      </c>
      <c r="O38" s="38"/>
      <c r="P38" s="45" t="s">
        <v>72</v>
      </c>
      <c r="Q38" s="38"/>
      <c r="R38" s="45">
        <f>MIN(Rules!$E$2,(MAX(H38/N38,N38/H38)))</f>
        <v>1.625</v>
      </c>
      <c r="S38" s="45">
        <f>VLOOKUP(B38,Rules!A:B,2,FALSE)</f>
        <v>40</v>
      </c>
      <c r="T38" s="38"/>
      <c r="U38" s="46">
        <f>1/(10^(-(E38+(IF(P38="Y",Rules!$I$2,0))-K38)/Rules!$E$12)+1)</f>
        <v>0.4792885923</v>
      </c>
      <c r="V38" s="47">
        <f t="shared" si="6"/>
        <v>-31</v>
      </c>
      <c r="W38" s="47">
        <f t="shared" si="7"/>
        <v>31</v>
      </c>
      <c r="X38" s="47"/>
      <c r="Y38" s="47"/>
      <c r="Z38" s="48"/>
      <c r="AA38" s="7">
        <f t="shared" ref="AA38:BL38" si="42">IF($D38=AA$1,$E38+$V38,(IF($J38=AA$1,$K38+$W38,AA37)))</f>
        <v>1435</v>
      </c>
      <c r="AB38" s="7">
        <f t="shared" si="42"/>
        <v>929</v>
      </c>
      <c r="AC38" s="7">
        <f t="shared" si="42"/>
        <v>1439</v>
      </c>
      <c r="AD38" s="7">
        <f t="shared" si="42"/>
        <v>136</v>
      </c>
      <c r="AE38" s="7">
        <f t="shared" si="42"/>
        <v>2020</v>
      </c>
      <c r="AF38" s="7">
        <f t="shared" si="42"/>
        <v>1976</v>
      </c>
      <c r="AG38" s="7">
        <f t="shared" si="42"/>
        <v>1015</v>
      </c>
      <c r="AH38" s="7">
        <f t="shared" si="42"/>
        <v>837</v>
      </c>
      <c r="AI38" s="7">
        <f t="shared" si="42"/>
        <v>1232</v>
      </c>
      <c r="AJ38" s="7">
        <f t="shared" si="42"/>
        <v>1842</v>
      </c>
      <c r="AK38" s="7">
        <f t="shared" si="42"/>
        <v>150</v>
      </c>
      <c r="AL38" s="7">
        <f t="shared" si="42"/>
        <v>717</v>
      </c>
      <c r="AM38" s="7">
        <f t="shared" si="42"/>
        <v>2115</v>
      </c>
      <c r="AN38" s="7">
        <f t="shared" si="42"/>
        <v>1496</v>
      </c>
      <c r="AO38" s="7">
        <f t="shared" si="42"/>
        <v>1112</v>
      </c>
      <c r="AP38" s="7">
        <f t="shared" si="42"/>
        <v>2035</v>
      </c>
      <c r="AQ38" s="7">
        <f t="shared" si="42"/>
        <v>405</v>
      </c>
      <c r="AR38" s="7">
        <f t="shared" si="42"/>
        <v>1597</v>
      </c>
      <c r="AS38" s="7">
        <f t="shared" si="42"/>
        <v>261</v>
      </c>
      <c r="AT38" s="7">
        <f t="shared" si="42"/>
        <v>2203</v>
      </c>
      <c r="AU38" s="7">
        <f t="shared" si="42"/>
        <v>930</v>
      </c>
      <c r="AV38" s="7">
        <f t="shared" si="42"/>
        <v>551</v>
      </c>
      <c r="AW38" s="7">
        <f t="shared" si="42"/>
        <v>428</v>
      </c>
      <c r="AX38" s="7">
        <f t="shared" si="42"/>
        <v>989</v>
      </c>
      <c r="AY38" s="7">
        <f t="shared" si="42"/>
        <v>1266</v>
      </c>
      <c r="AZ38" s="7">
        <f t="shared" si="42"/>
        <v>669</v>
      </c>
      <c r="BA38" s="7">
        <f t="shared" si="42"/>
        <v>0</v>
      </c>
      <c r="BB38" s="7">
        <f t="shared" si="42"/>
        <v>1312</v>
      </c>
      <c r="BC38" s="7">
        <f t="shared" si="42"/>
        <v>964</v>
      </c>
      <c r="BD38" s="7">
        <f t="shared" si="42"/>
        <v>702</v>
      </c>
      <c r="BE38" s="7">
        <f t="shared" si="42"/>
        <v>638</v>
      </c>
      <c r="BF38" s="7">
        <f t="shared" si="42"/>
        <v>2163</v>
      </c>
      <c r="BG38" s="7">
        <f t="shared" si="42"/>
        <v>737</v>
      </c>
      <c r="BH38" s="7">
        <f t="shared" si="42"/>
        <v>741</v>
      </c>
      <c r="BI38" s="7">
        <f t="shared" si="42"/>
        <v>1866</v>
      </c>
      <c r="BJ38" s="7">
        <f t="shared" si="42"/>
        <v>1451</v>
      </c>
      <c r="BK38" s="7">
        <f t="shared" si="42"/>
        <v>1954</v>
      </c>
      <c r="BL38" s="7">
        <f t="shared" si="42"/>
        <v>1162</v>
      </c>
    </row>
    <row r="39" ht="13.5" customHeight="1">
      <c r="A39" s="83">
        <v>43876.0</v>
      </c>
      <c r="B39" s="84" t="s">
        <v>71</v>
      </c>
      <c r="C39" s="38"/>
      <c r="D39" s="39" t="s">
        <v>33</v>
      </c>
      <c r="E39" s="40">
        <f t="shared" si="2"/>
        <v>1232</v>
      </c>
      <c r="F39" s="41">
        <v>3.0</v>
      </c>
      <c r="G39" s="41">
        <v>22.0</v>
      </c>
      <c r="H39" s="42">
        <f t="shared" si="3"/>
        <v>31</v>
      </c>
      <c r="I39" s="38"/>
      <c r="J39" s="43" t="s">
        <v>53</v>
      </c>
      <c r="K39" s="40">
        <f t="shared" si="4"/>
        <v>741</v>
      </c>
      <c r="L39" s="44">
        <v>2.0</v>
      </c>
      <c r="M39" s="44">
        <v>8.0</v>
      </c>
      <c r="N39" s="42">
        <f t="shared" si="5"/>
        <v>14</v>
      </c>
      <c r="O39" s="38"/>
      <c r="P39" s="45" t="s">
        <v>72</v>
      </c>
      <c r="Q39" s="38"/>
      <c r="R39" s="45">
        <f>MIN(Rules!$E$2,(MAX(H39/N39,N39/H39)))</f>
        <v>2</v>
      </c>
      <c r="S39" s="45">
        <f>VLOOKUP(B39,Rules!A:B,2,FALSE)</f>
        <v>40</v>
      </c>
      <c r="T39" s="38"/>
      <c r="U39" s="46">
        <f>1/(10^(-(E39+(IF(P39="Y",Rules!$I$2,0))-K39)/Rules!$E$12)+1)</f>
        <v>0.9503538757</v>
      </c>
      <c r="V39" s="47">
        <f t="shared" si="6"/>
        <v>4</v>
      </c>
      <c r="W39" s="47">
        <f t="shared" si="7"/>
        <v>-4</v>
      </c>
      <c r="X39" s="47"/>
      <c r="Y39" s="47"/>
      <c r="Z39" s="48"/>
      <c r="AA39" s="7">
        <f t="shared" ref="AA39:BL39" si="43">IF($D39=AA$1,$E39+$V39,(IF($J39=AA$1,$K39+$W39,AA38)))</f>
        <v>1435</v>
      </c>
      <c r="AB39" s="7">
        <f t="shared" si="43"/>
        <v>929</v>
      </c>
      <c r="AC39" s="7">
        <f t="shared" si="43"/>
        <v>1439</v>
      </c>
      <c r="AD39" s="7">
        <f t="shared" si="43"/>
        <v>136</v>
      </c>
      <c r="AE39" s="7">
        <f t="shared" si="43"/>
        <v>2020</v>
      </c>
      <c r="AF39" s="7">
        <f t="shared" si="43"/>
        <v>1976</v>
      </c>
      <c r="AG39" s="7">
        <f t="shared" si="43"/>
        <v>1015</v>
      </c>
      <c r="AH39" s="7">
        <f t="shared" si="43"/>
        <v>837</v>
      </c>
      <c r="AI39" s="7">
        <f t="shared" si="43"/>
        <v>1236</v>
      </c>
      <c r="AJ39" s="7">
        <f t="shared" si="43"/>
        <v>1842</v>
      </c>
      <c r="AK39" s="7">
        <f t="shared" si="43"/>
        <v>150</v>
      </c>
      <c r="AL39" s="7">
        <f t="shared" si="43"/>
        <v>717</v>
      </c>
      <c r="AM39" s="7">
        <f t="shared" si="43"/>
        <v>2115</v>
      </c>
      <c r="AN39" s="7">
        <f t="shared" si="43"/>
        <v>1496</v>
      </c>
      <c r="AO39" s="7">
        <f t="shared" si="43"/>
        <v>1112</v>
      </c>
      <c r="AP39" s="7">
        <f t="shared" si="43"/>
        <v>2035</v>
      </c>
      <c r="AQ39" s="7">
        <f t="shared" si="43"/>
        <v>405</v>
      </c>
      <c r="AR39" s="7">
        <f t="shared" si="43"/>
        <v>1597</v>
      </c>
      <c r="AS39" s="7">
        <f t="shared" si="43"/>
        <v>261</v>
      </c>
      <c r="AT39" s="7">
        <f t="shared" si="43"/>
        <v>2203</v>
      </c>
      <c r="AU39" s="7">
        <f t="shared" si="43"/>
        <v>930</v>
      </c>
      <c r="AV39" s="7">
        <f t="shared" si="43"/>
        <v>551</v>
      </c>
      <c r="AW39" s="7">
        <f t="shared" si="43"/>
        <v>428</v>
      </c>
      <c r="AX39" s="7">
        <f t="shared" si="43"/>
        <v>989</v>
      </c>
      <c r="AY39" s="7">
        <f t="shared" si="43"/>
        <v>1266</v>
      </c>
      <c r="AZ39" s="7">
        <f t="shared" si="43"/>
        <v>669</v>
      </c>
      <c r="BA39" s="7">
        <f t="shared" si="43"/>
        <v>0</v>
      </c>
      <c r="BB39" s="7">
        <f t="shared" si="43"/>
        <v>1312</v>
      </c>
      <c r="BC39" s="7">
        <f t="shared" si="43"/>
        <v>964</v>
      </c>
      <c r="BD39" s="7">
        <f t="shared" si="43"/>
        <v>702</v>
      </c>
      <c r="BE39" s="7">
        <f t="shared" si="43"/>
        <v>638</v>
      </c>
      <c r="BF39" s="7">
        <f t="shared" si="43"/>
        <v>2163</v>
      </c>
      <c r="BG39" s="7">
        <f t="shared" si="43"/>
        <v>737</v>
      </c>
      <c r="BH39" s="7">
        <f t="shared" si="43"/>
        <v>737</v>
      </c>
      <c r="BI39" s="7">
        <f t="shared" si="43"/>
        <v>1866</v>
      </c>
      <c r="BJ39" s="7">
        <f t="shared" si="43"/>
        <v>1451</v>
      </c>
      <c r="BK39" s="7">
        <f t="shared" si="43"/>
        <v>1954</v>
      </c>
      <c r="BL39" s="7">
        <f t="shared" si="43"/>
        <v>1162</v>
      </c>
    </row>
    <row r="40" ht="13.5" customHeight="1">
      <c r="A40" s="83">
        <v>43876.0</v>
      </c>
      <c r="B40" s="84" t="s">
        <v>71</v>
      </c>
      <c r="C40" s="38"/>
      <c r="D40" s="39" t="s">
        <v>49</v>
      </c>
      <c r="E40" s="40">
        <f t="shared" si="2"/>
        <v>136</v>
      </c>
      <c r="F40" s="41">
        <v>0.0</v>
      </c>
      <c r="G40" s="41">
        <v>5.0</v>
      </c>
      <c r="H40" s="42">
        <f t="shared" si="3"/>
        <v>5</v>
      </c>
      <c r="I40" s="38"/>
      <c r="J40" s="43" t="s">
        <v>52</v>
      </c>
      <c r="K40" s="40">
        <f t="shared" si="4"/>
        <v>261</v>
      </c>
      <c r="L40" s="44">
        <v>0.0</v>
      </c>
      <c r="M40" s="44">
        <v>13.0</v>
      </c>
      <c r="N40" s="42">
        <f t="shared" si="5"/>
        <v>13</v>
      </c>
      <c r="O40" s="38"/>
      <c r="P40" s="45" t="s">
        <v>72</v>
      </c>
      <c r="Q40" s="38"/>
      <c r="R40" s="45">
        <f>MIN(Rules!$E$2,(MAX(H40/N40,N40/H40)))</f>
        <v>2</v>
      </c>
      <c r="S40" s="45">
        <f>VLOOKUP(B40,Rules!A:B,2,FALSE)</f>
        <v>40</v>
      </c>
      <c r="T40" s="38"/>
      <c r="U40" s="46">
        <f>1/(10^(-(E40+(IF(P40="Y",Rules!$I$2,0))-K40)/Rules!$E$12)+1)</f>
        <v>0.5287505639</v>
      </c>
      <c r="V40" s="47">
        <f t="shared" si="6"/>
        <v>-42</v>
      </c>
      <c r="W40" s="47">
        <f t="shared" si="7"/>
        <v>42</v>
      </c>
      <c r="X40" s="47"/>
      <c r="Y40" s="47"/>
      <c r="Z40" s="48"/>
      <c r="AA40" s="7">
        <f t="shared" ref="AA40:BL40" si="44">IF($D40=AA$1,$E40+$V40,(IF($J40=AA$1,$K40+$W40,AA39)))</f>
        <v>1435</v>
      </c>
      <c r="AB40" s="7">
        <f t="shared" si="44"/>
        <v>929</v>
      </c>
      <c r="AC40" s="7">
        <f t="shared" si="44"/>
        <v>1439</v>
      </c>
      <c r="AD40" s="7">
        <f t="shared" si="44"/>
        <v>94</v>
      </c>
      <c r="AE40" s="7">
        <f t="shared" si="44"/>
        <v>2020</v>
      </c>
      <c r="AF40" s="7">
        <f t="shared" si="44"/>
        <v>1976</v>
      </c>
      <c r="AG40" s="7">
        <f t="shared" si="44"/>
        <v>1015</v>
      </c>
      <c r="AH40" s="7">
        <f t="shared" si="44"/>
        <v>837</v>
      </c>
      <c r="AI40" s="7">
        <f t="shared" si="44"/>
        <v>1236</v>
      </c>
      <c r="AJ40" s="7">
        <f t="shared" si="44"/>
        <v>1842</v>
      </c>
      <c r="AK40" s="7">
        <f t="shared" si="44"/>
        <v>150</v>
      </c>
      <c r="AL40" s="7">
        <f t="shared" si="44"/>
        <v>717</v>
      </c>
      <c r="AM40" s="7">
        <f t="shared" si="44"/>
        <v>2115</v>
      </c>
      <c r="AN40" s="7">
        <f t="shared" si="44"/>
        <v>1496</v>
      </c>
      <c r="AO40" s="7">
        <f t="shared" si="44"/>
        <v>1112</v>
      </c>
      <c r="AP40" s="7">
        <f t="shared" si="44"/>
        <v>2035</v>
      </c>
      <c r="AQ40" s="7">
        <f t="shared" si="44"/>
        <v>405</v>
      </c>
      <c r="AR40" s="7">
        <f t="shared" si="44"/>
        <v>1597</v>
      </c>
      <c r="AS40" s="7">
        <f t="shared" si="44"/>
        <v>303</v>
      </c>
      <c r="AT40" s="7">
        <f t="shared" si="44"/>
        <v>2203</v>
      </c>
      <c r="AU40" s="7">
        <f t="shared" si="44"/>
        <v>930</v>
      </c>
      <c r="AV40" s="7">
        <f t="shared" si="44"/>
        <v>551</v>
      </c>
      <c r="AW40" s="7">
        <f t="shared" si="44"/>
        <v>428</v>
      </c>
      <c r="AX40" s="7">
        <f t="shared" si="44"/>
        <v>989</v>
      </c>
      <c r="AY40" s="7">
        <f t="shared" si="44"/>
        <v>1266</v>
      </c>
      <c r="AZ40" s="7">
        <f t="shared" si="44"/>
        <v>669</v>
      </c>
      <c r="BA40" s="7">
        <f t="shared" si="44"/>
        <v>0</v>
      </c>
      <c r="BB40" s="7">
        <f t="shared" si="44"/>
        <v>1312</v>
      </c>
      <c r="BC40" s="7">
        <f t="shared" si="44"/>
        <v>964</v>
      </c>
      <c r="BD40" s="7">
        <f t="shared" si="44"/>
        <v>702</v>
      </c>
      <c r="BE40" s="7">
        <f t="shared" si="44"/>
        <v>638</v>
      </c>
      <c r="BF40" s="7">
        <f t="shared" si="44"/>
        <v>2163</v>
      </c>
      <c r="BG40" s="7">
        <f t="shared" si="44"/>
        <v>737</v>
      </c>
      <c r="BH40" s="7">
        <f t="shared" si="44"/>
        <v>737</v>
      </c>
      <c r="BI40" s="7">
        <f t="shared" si="44"/>
        <v>1866</v>
      </c>
      <c r="BJ40" s="7">
        <f t="shared" si="44"/>
        <v>1451</v>
      </c>
      <c r="BK40" s="7">
        <f t="shared" si="44"/>
        <v>1954</v>
      </c>
      <c r="BL40" s="7">
        <f t="shared" si="44"/>
        <v>1162</v>
      </c>
    </row>
    <row r="41" ht="13.5" customHeight="1">
      <c r="A41" s="83">
        <v>43877.0</v>
      </c>
      <c r="B41" s="84" t="s">
        <v>71</v>
      </c>
      <c r="C41" s="38"/>
      <c r="D41" s="39" t="s">
        <v>32</v>
      </c>
      <c r="E41" s="40">
        <f t="shared" si="2"/>
        <v>1451</v>
      </c>
      <c r="F41" s="41">
        <v>1.0</v>
      </c>
      <c r="G41" s="41">
        <v>14.0</v>
      </c>
      <c r="H41" s="42">
        <f t="shared" si="3"/>
        <v>17</v>
      </c>
      <c r="I41" s="38"/>
      <c r="J41" s="43" t="s">
        <v>19</v>
      </c>
      <c r="K41" s="40">
        <f t="shared" si="4"/>
        <v>1976</v>
      </c>
      <c r="L41" s="44">
        <v>3.0</v>
      </c>
      <c r="M41" s="44">
        <v>12.0</v>
      </c>
      <c r="N41" s="42">
        <f t="shared" si="5"/>
        <v>21</v>
      </c>
      <c r="O41" s="38"/>
      <c r="P41" s="45" t="s">
        <v>72</v>
      </c>
      <c r="Q41" s="38"/>
      <c r="R41" s="45">
        <f>MIN(Rules!$E$2,(MAX(H41/N41,N41/H41)))</f>
        <v>1.235294118</v>
      </c>
      <c r="S41" s="45">
        <f>VLOOKUP(B41,Rules!A:B,2,FALSE)</f>
        <v>40</v>
      </c>
      <c r="T41" s="38"/>
      <c r="U41" s="46">
        <f>1/(10^(-(E41+(IF(P41="Y",Rules!$I$2,0))-K41)/Rules!$E$12)+1)</f>
        <v>0.1509795572</v>
      </c>
      <c r="V41" s="47">
        <f t="shared" si="6"/>
        <v>-7</v>
      </c>
      <c r="W41" s="47">
        <f t="shared" si="7"/>
        <v>7</v>
      </c>
      <c r="X41" s="47"/>
      <c r="Y41" s="47"/>
      <c r="Z41" s="48"/>
      <c r="AA41" s="7">
        <f t="shared" ref="AA41:BL41" si="45">IF($D41=AA$1,$E41+$V41,(IF($J41=AA$1,$K41+$W41,AA40)))</f>
        <v>1435</v>
      </c>
      <c r="AB41" s="7">
        <f t="shared" si="45"/>
        <v>929</v>
      </c>
      <c r="AC41" s="7">
        <f t="shared" si="45"/>
        <v>1439</v>
      </c>
      <c r="AD41" s="7">
        <f t="shared" si="45"/>
        <v>94</v>
      </c>
      <c r="AE41" s="7">
        <f t="shared" si="45"/>
        <v>2020</v>
      </c>
      <c r="AF41" s="7">
        <f t="shared" si="45"/>
        <v>1983</v>
      </c>
      <c r="AG41" s="7">
        <f t="shared" si="45"/>
        <v>1015</v>
      </c>
      <c r="AH41" s="7">
        <f t="shared" si="45"/>
        <v>837</v>
      </c>
      <c r="AI41" s="7">
        <f t="shared" si="45"/>
        <v>1236</v>
      </c>
      <c r="AJ41" s="7">
        <f t="shared" si="45"/>
        <v>1842</v>
      </c>
      <c r="AK41" s="7">
        <f t="shared" si="45"/>
        <v>150</v>
      </c>
      <c r="AL41" s="7">
        <f t="shared" si="45"/>
        <v>717</v>
      </c>
      <c r="AM41" s="7">
        <f t="shared" si="45"/>
        <v>2115</v>
      </c>
      <c r="AN41" s="7">
        <f t="shared" si="45"/>
        <v>1496</v>
      </c>
      <c r="AO41" s="7">
        <f t="shared" si="45"/>
        <v>1112</v>
      </c>
      <c r="AP41" s="7">
        <f t="shared" si="45"/>
        <v>2035</v>
      </c>
      <c r="AQ41" s="7">
        <f t="shared" si="45"/>
        <v>405</v>
      </c>
      <c r="AR41" s="7">
        <f t="shared" si="45"/>
        <v>1597</v>
      </c>
      <c r="AS41" s="7">
        <f t="shared" si="45"/>
        <v>303</v>
      </c>
      <c r="AT41" s="7">
        <f t="shared" si="45"/>
        <v>2203</v>
      </c>
      <c r="AU41" s="7">
        <f t="shared" si="45"/>
        <v>930</v>
      </c>
      <c r="AV41" s="7">
        <f t="shared" si="45"/>
        <v>551</v>
      </c>
      <c r="AW41" s="7">
        <f t="shared" si="45"/>
        <v>428</v>
      </c>
      <c r="AX41" s="7">
        <f t="shared" si="45"/>
        <v>989</v>
      </c>
      <c r="AY41" s="7">
        <f t="shared" si="45"/>
        <v>1266</v>
      </c>
      <c r="AZ41" s="7">
        <f t="shared" si="45"/>
        <v>669</v>
      </c>
      <c r="BA41" s="7">
        <f t="shared" si="45"/>
        <v>0</v>
      </c>
      <c r="BB41" s="7">
        <f t="shared" si="45"/>
        <v>1312</v>
      </c>
      <c r="BC41" s="7">
        <f t="shared" si="45"/>
        <v>964</v>
      </c>
      <c r="BD41" s="7">
        <f t="shared" si="45"/>
        <v>702</v>
      </c>
      <c r="BE41" s="7">
        <f t="shared" si="45"/>
        <v>638</v>
      </c>
      <c r="BF41" s="7">
        <f t="shared" si="45"/>
        <v>2163</v>
      </c>
      <c r="BG41" s="7">
        <f t="shared" si="45"/>
        <v>737</v>
      </c>
      <c r="BH41" s="7">
        <f t="shared" si="45"/>
        <v>737</v>
      </c>
      <c r="BI41" s="7">
        <f t="shared" si="45"/>
        <v>1866</v>
      </c>
      <c r="BJ41" s="7">
        <f t="shared" si="45"/>
        <v>1444</v>
      </c>
      <c r="BK41" s="7">
        <f t="shared" si="45"/>
        <v>1954</v>
      </c>
      <c r="BL41" s="7">
        <f t="shared" si="45"/>
        <v>1162</v>
      </c>
    </row>
    <row r="42" ht="13.5" customHeight="1">
      <c r="A42" s="83">
        <v>43877.0</v>
      </c>
      <c r="B42" s="84" t="s">
        <v>71</v>
      </c>
      <c r="C42" s="38"/>
      <c r="D42" s="39" t="s">
        <v>21</v>
      </c>
      <c r="E42" s="40">
        <f t="shared" si="2"/>
        <v>2020</v>
      </c>
      <c r="F42" s="41">
        <v>0.0</v>
      </c>
      <c r="G42" s="41">
        <v>17.0</v>
      </c>
      <c r="H42" s="42">
        <f t="shared" si="3"/>
        <v>17</v>
      </c>
      <c r="I42" s="38"/>
      <c r="J42" s="43" t="s">
        <v>31</v>
      </c>
      <c r="K42" s="40">
        <f t="shared" si="4"/>
        <v>1597</v>
      </c>
      <c r="L42" s="44">
        <v>0.0</v>
      </c>
      <c r="M42" s="44">
        <v>9.0</v>
      </c>
      <c r="N42" s="42">
        <f t="shared" si="5"/>
        <v>9</v>
      </c>
      <c r="O42" s="38"/>
      <c r="P42" s="45" t="s">
        <v>72</v>
      </c>
      <c r="Q42" s="38"/>
      <c r="R42" s="45">
        <f>MIN(Rules!$E$2,(MAX(H42/N42,N42/H42)))</f>
        <v>1.888888889</v>
      </c>
      <c r="S42" s="45">
        <f>VLOOKUP(B42,Rules!A:B,2,FALSE)</f>
        <v>40</v>
      </c>
      <c r="T42" s="38"/>
      <c r="U42" s="46">
        <f>1/(10^(-(E42+(IF(P42="Y",Rules!$I$2,0))-K42)/Rules!$E$12)+1)</f>
        <v>0.9333149871</v>
      </c>
      <c r="V42" s="47">
        <f t="shared" si="6"/>
        <v>5</v>
      </c>
      <c r="W42" s="47">
        <f t="shared" si="7"/>
        <v>-5</v>
      </c>
      <c r="X42" s="47"/>
      <c r="Y42" s="47"/>
      <c r="Z42" s="48"/>
      <c r="AA42" s="7">
        <f t="shared" ref="AA42:BL42" si="46">IF($D42=AA$1,$E42+$V42,(IF($J42=AA$1,$K42+$W42,AA41)))</f>
        <v>1435</v>
      </c>
      <c r="AB42" s="7">
        <f t="shared" si="46"/>
        <v>929</v>
      </c>
      <c r="AC42" s="7">
        <f t="shared" si="46"/>
        <v>1439</v>
      </c>
      <c r="AD42" s="7">
        <f t="shared" si="46"/>
        <v>94</v>
      </c>
      <c r="AE42" s="7">
        <f t="shared" si="46"/>
        <v>2025</v>
      </c>
      <c r="AF42" s="7">
        <f t="shared" si="46"/>
        <v>1983</v>
      </c>
      <c r="AG42" s="7">
        <f t="shared" si="46"/>
        <v>1015</v>
      </c>
      <c r="AH42" s="7">
        <f t="shared" si="46"/>
        <v>837</v>
      </c>
      <c r="AI42" s="7">
        <f t="shared" si="46"/>
        <v>1236</v>
      </c>
      <c r="AJ42" s="7">
        <f t="shared" si="46"/>
        <v>1842</v>
      </c>
      <c r="AK42" s="7">
        <f t="shared" si="46"/>
        <v>150</v>
      </c>
      <c r="AL42" s="7">
        <f t="shared" si="46"/>
        <v>717</v>
      </c>
      <c r="AM42" s="7">
        <f t="shared" si="46"/>
        <v>2115</v>
      </c>
      <c r="AN42" s="7">
        <f t="shared" si="46"/>
        <v>1496</v>
      </c>
      <c r="AO42" s="7">
        <f t="shared" si="46"/>
        <v>1112</v>
      </c>
      <c r="AP42" s="7">
        <f t="shared" si="46"/>
        <v>2035</v>
      </c>
      <c r="AQ42" s="7">
        <f t="shared" si="46"/>
        <v>405</v>
      </c>
      <c r="AR42" s="7">
        <f t="shared" si="46"/>
        <v>1592</v>
      </c>
      <c r="AS42" s="7">
        <f t="shared" si="46"/>
        <v>303</v>
      </c>
      <c r="AT42" s="7">
        <f t="shared" si="46"/>
        <v>2203</v>
      </c>
      <c r="AU42" s="7">
        <f t="shared" si="46"/>
        <v>930</v>
      </c>
      <c r="AV42" s="7">
        <f t="shared" si="46"/>
        <v>551</v>
      </c>
      <c r="AW42" s="7">
        <f t="shared" si="46"/>
        <v>428</v>
      </c>
      <c r="AX42" s="7">
        <f t="shared" si="46"/>
        <v>989</v>
      </c>
      <c r="AY42" s="7">
        <f t="shared" si="46"/>
        <v>1266</v>
      </c>
      <c r="AZ42" s="7">
        <f t="shared" si="46"/>
        <v>669</v>
      </c>
      <c r="BA42" s="7">
        <f t="shared" si="46"/>
        <v>0</v>
      </c>
      <c r="BB42" s="7">
        <f t="shared" si="46"/>
        <v>1312</v>
      </c>
      <c r="BC42" s="7">
        <f t="shared" si="46"/>
        <v>964</v>
      </c>
      <c r="BD42" s="7">
        <f t="shared" si="46"/>
        <v>702</v>
      </c>
      <c r="BE42" s="7">
        <f t="shared" si="46"/>
        <v>638</v>
      </c>
      <c r="BF42" s="7">
        <f t="shared" si="46"/>
        <v>2163</v>
      </c>
      <c r="BG42" s="7">
        <f t="shared" si="46"/>
        <v>737</v>
      </c>
      <c r="BH42" s="7">
        <f t="shared" si="46"/>
        <v>737</v>
      </c>
      <c r="BI42" s="7">
        <f t="shared" si="46"/>
        <v>1866</v>
      </c>
      <c r="BJ42" s="7">
        <f t="shared" si="46"/>
        <v>1444</v>
      </c>
      <c r="BK42" s="7">
        <f t="shared" si="46"/>
        <v>1954</v>
      </c>
      <c r="BL42" s="7">
        <f t="shared" si="46"/>
        <v>1162</v>
      </c>
    </row>
    <row r="43" ht="13.5" customHeight="1">
      <c r="A43" s="83">
        <v>43877.0</v>
      </c>
      <c r="B43" s="84" t="s">
        <v>71</v>
      </c>
      <c r="C43" s="38"/>
      <c r="D43" s="39" t="s">
        <v>24</v>
      </c>
      <c r="E43" s="40">
        <f t="shared" si="2"/>
        <v>1954</v>
      </c>
      <c r="F43" s="41">
        <v>1.0</v>
      </c>
      <c r="G43" s="41">
        <v>16.0</v>
      </c>
      <c r="H43" s="42">
        <f t="shared" si="3"/>
        <v>19</v>
      </c>
      <c r="I43" s="38"/>
      <c r="J43" s="43" t="s">
        <v>22</v>
      </c>
      <c r="K43" s="40">
        <f t="shared" si="4"/>
        <v>2035</v>
      </c>
      <c r="L43" s="44">
        <v>1.0</v>
      </c>
      <c r="M43" s="44">
        <v>14.0</v>
      </c>
      <c r="N43" s="42">
        <f t="shared" si="5"/>
        <v>17</v>
      </c>
      <c r="O43" s="38"/>
      <c r="P43" s="45" t="s">
        <v>72</v>
      </c>
      <c r="Q43" s="38"/>
      <c r="R43" s="45">
        <f>MIN(Rules!$E$2,(MAX(H43/N43,N43/H43)))</f>
        <v>1.117647059</v>
      </c>
      <c r="S43" s="45">
        <f>VLOOKUP(B43,Rules!A:B,2,FALSE)</f>
        <v>40</v>
      </c>
      <c r="T43" s="38"/>
      <c r="U43" s="46">
        <f>1/(10^(-(E43+(IF(P43="Y",Rules!$I$2,0))-K43)/Rules!$E$12)+1)</f>
        <v>0.5787774561</v>
      </c>
      <c r="V43" s="47">
        <f t="shared" si="6"/>
        <v>19</v>
      </c>
      <c r="W43" s="47">
        <f t="shared" si="7"/>
        <v>-19</v>
      </c>
      <c r="X43" s="47"/>
      <c r="Y43" s="47"/>
      <c r="Z43" s="48"/>
      <c r="AA43" s="7">
        <f t="shared" ref="AA43:BL43" si="47">IF($D43=AA$1,$E43+$V43,(IF($J43=AA$1,$K43+$W43,AA42)))</f>
        <v>1435</v>
      </c>
      <c r="AB43" s="7">
        <f t="shared" si="47"/>
        <v>929</v>
      </c>
      <c r="AC43" s="7">
        <f t="shared" si="47"/>
        <v>1439</v>
      </c>
      <c r="AD43" s="7">
        <f t="shared" si="47"/>
        <v>94</v>
      </c>
      <c r="AE43" s="7">
        <f t="shared" si="47"/>
        <v>2025</v>
      </c>
      <c r="AF43" s="7">
        <f t="shared" si="47"/>
        <v>1983</v>
      </c>
      <c r="AG43" s="7">
        <f t="shared" si="47"/>
        <v>1015</v>
      </c>
      <c r="AH43" s="7">
        <f t="shared" si="47"/>
        <v>837</v>
      </c>
      <c r="AI43" s="7">
        <f t="shared" si="47"/>
        <v>1236</v>
      </c>
      <c r="AJ43" s="7">
        <f t="shared" si="47"/>
        <v>1842</v>
      </c>
      <c r="AK43" s="7">
        <f t="shared" si="47"/>
        <v>150</v>
      </c>
      <c r="AL43" s="7">
        <f t="shared" si="47"/>
        <v>717</v>
      </c>
      <c r="AM43" s="7">
        <f t="shared" si="47"/>
        <v>2115</v>
      </c>
      <c r="AN43" s="7">
        <f t="shared" si="47"/>
        <v>1496</v>
      </c>
      <c r="AO43" s="7">
        <f t="shared" si="47"/>
        <v>1112</v>
      </c>
      <c r="AP43" s="7">
        <f t="shared" si="47"/>
        <v>2016</v>
      </c>
      <c r="AQ43" s="7">
        <f t="shared" si="47"/>
        <v>405</v>
      </c>
      <c r="AR43" s="7">
        <f t="shared" si="47"/>
        <v>1592</v>
      </c>
      <c r="AS43" s="7">
        <f t="shared" si="47"/>
        <v>303</v>
      </c>
      <c r="AT43" s="7">
        <f t="shared" si="47"/>
        <v>2203</v>
      </c>
      <c r="AU43" s="7">
        <f t="shared" si="47"/>
        <v>930</v>
      </c>
      <c r="AV43" s="7">
        <f t="shared" si="47"/>
        <v>551</v>
      </c>
      <c r="AW43" s="7">
        <f t="shared" si="47"/>
        <v>428</v>
      </c>
      <c r="AX43" s="7">
        <f t="shared" si="47"/>
        <v>989</v>
      </c>
      <c r="AY43" s="7">
        <f t="shared" si="47"/>
        <v>1266</v>
      </c>
      <c r="AZ43" s="7">
        <f t="shared" si="47"/>
        <v>669</v>
      </c>
      <c r="BA43" s="7">
        <f t="shared" si="47"/>
        <v>0</v>
      </c>
      <c r="BB43" s="7">
        <f t="shared" si="47"/>
        <v>1312</v>
      </c>
      <c r="BC43" s="7">
        <f t="shared" si="47"/>
        <v>964</v>
      </c>
      <c r="BD43" s="7">
        <f t="shared" si="47"/>
        <v>702</v>
      </c>
      <c r="BE43" s="7">
        <f t="shared" si="47"/>
        <v>638</v>
      </c>
      <c r="BF43" s="7">
        <f t="shared" si="47"/>
        <v>2163</v>
      </c>
      <c r="BG43" s="7">
        <f t="shared" si="47"/>
        <v>737</v>
      </c>
      <c r="BH43" s="7">
        <f t="shared" si="47"/>
        <v>737</v>
      </c>
      <c r="BI43" s="7">
        <f t="shared" si="47"/>
        <v>1866</v>
      </c>
      <c r="BJ43" s="7">
        <f t="shared" si="47"/>
        <v>1444</v>
      </c>
      <c r="BK43" s="7">
        <f t="shared" si="47"/>
        <v>1973</v>
      </c>
      <c r="BL43" s="7">
        <f t="shared" si="47"/>
        <v>1162</v>
      </c>
    </row>
    <row r="44" ht="13.5" customHeight="1">
      <c r="A44" s="83">
        <v>43877.0</v>
      </c>
      <c r="B44" s="84" t="s">
        <v>71</v>
      </c>
      <c r="C44" s="38"/>
      <c r="D44" s="39" t="s">
        <v>39</v>
      </c>
      <c r="E44" s="40">
        <f t="shared" si="2"/>
        <v>989</v>
      </c>
      <c r="F44" s="41">
        <v>1.0</v>
      </c>
      <c r="G44" s="41">
        <v>13.0</v>
      </c>
      <c r="H44" s="42">
        <f t="shared" si="3"/>
        <v>16</v>
      </c>
      <c r="I44" s="38"/>
      <c r="J44" s="43" t="s">
        <v>40</v>
      </c>
      <c r="K44" s="40">
        <f t="shared" si="4"/>
        <v>1162</v>
      </c>
      <c r="L44" s="44">
        <v>1.0</v>
      </c>
      <c r="M44" s="44">
        <v>16.0</v>
      </c>
      <c r="N44" s="42">
        <f t="shared" si="5"/>
        <v>19</v>
      </c>
      <c r="O44" s="38"/>
      <c r="P44" s="45" t="s">
        <v>72</v>
      </c>
      <c r="Q44" s="38"/>
      <c r="R44" s="45">
        <f>MIN(Rules!$E$2,(MAX(H44/N44,N44/H44)))</f>
        <v>1.1875</v>
      </c>
      <c r="S44" s="45">
        <f>VLOOKUP(B44,Rules!A:B,2,FALSE)</f>
        <v>40</v>
      </c>
      <c r="T44" s="38"/>
      <c r="U44" s="46">
        <f>1/(10^(-(E44+(IF(P44="Y",Rules!$I$2,0))-K44)/Rules!$E$12)+1)</f>
        <v>0.4735449996</v>
      </c>
      <c r="V44" s="47">
        <f t="shared" si="6"/>
        <v>-22</v>
      </c>
      <c r="W44" s="47">
        <f t="shared" si="7"/>
        <v>22</v>
      </c>
      <c r="X44" s="47"/>
      <c r="Y44" s="47"/>
      <c r="Z44" s="48"/>
      <c r="AA44" s="7">
        <f t="shared" ref="AA44:BL44" si="48">IF($D44=AA$1,$E44+$V44,(IF($J44=AA$1,$K44+$W44,AA43)))</f>
        <v>1435</v>
      </c>
      <c r="AB44" s="7">
        <f t="shared" si="48"/>
        <v>929</v>
      </c>
      <c r="AC44" s="7">
        <f t="shared" si="48"/>
        <v>1439</v>
      </c>
      <c r="AD44" s="7">
        <f t="shared" si="48"/>
        <v>94</v>
      </c>
      <c r="AE44" s="7">
        <f t="shared" si="48"/>
        <v>2025</v>
      </c>
      <c r="AF44" s="7">
        <f t="shared" si="48"/>
        <v>1983</v>
      </c>
      <c r="AG44" s="7">
        <f t="shared" si="48"/>
        <v>1015</v>
      </c>
      <c r="AH44" s="7">
        <f t="shared" si="48"/>
        <v>837</v>
      </c>
      <c r="AI44" s="7">
        <f t="shared" si="48"/>
        <v>1236</v>
      </c>
      <c r="AJ44" s="7">
        <f t="shared" si="48"/>
        <v>1842</v>
      </c>
      <c r="AK44" s="7">
        <f t="shared" si="48"/>
        <v>150</v>
      </c>
      <c r="AL44" s="7">
        <f t="shared" si="48"/>
        <v>717</v>
      </c>
      <c r="AM44" s="7">
        <f t="shared" si="48"/>
        <v>2115</v>
      </c>
      <c r="AN44" s="7">
        <f t="shared" si="48"/>
        <v>1496</v>
      </c>
      <c r="AO44" s="7">
        <f t="shared" si="48"/>
        <v>1112</v>
      </c>
      <c r="AP44" s="7">
        <f t="shared" si="48"/>
        <v>2016</v>
      </c>
      <c r="AQ44" s="7">
        <f t="shared" si="48"/>
        <v>405</v>
      </c>
      <c r="AR44" s="7">
        <f t="shared" si="48"/>
        <v>1592</v>
      </c>
      <c r="AS44" s="7">
        <f t="shared" si="48"/>
        <v>303</v>
      </c>
      <c r="AT44" s="7">
        <f t="shared" si="48"/>
        <v>2203</v>
      </c>
      <c r="AU44" s="7">
        <f t="shared" si="48"/>
        <v>930</v>
      </c>
      <c r="AV44" s="7">
        <f t="shared" si="48"/>
        <v>551</v>
      </c>
      <c r="AW44" s="7">
        <f t="shared" si="48"/>
        <v>428</v>
      </c>
      <c r="AX44" s="7">
        <f t="shared" si="48"/>
        <v>967</v>
      </c>
      <c r="AY44" s="7">
        <f t="shared" si="48"/>
        <v>1266</v>
      </c>
      <c r="AZ44" s="7">
        <f t="shared" si="48"/>
        <v>669</v>
      </c>
      <c r="BA44" s="7">
        <f t="shared" si="48"/>
        <v>0</v>
      </c>
      <c r="BB44" s="7">
        <f t="shared" si="48"/>
        <v>1312</v>
      </c>
      <c r="BC44" s="7">
        <f t="shared" si="48"/>
        <v>964</v>
      </c>
      <c r="BD44" s="7">
        <f t="shared" si="48"/>
        <v>702</v>
      </c>
      <c r="BE44" s="7">
        <f t="shared" si="48"/>
        <v>638</v>
      </c>
      <c r="BF44" s="7">
        <f t="shared" si="48"/>
        <v>2163</v>
      </c>
      <c r="BG44" s="7">
        <f t="shared" si="48"/>
        <v>737</v>
      </c>
      <c r="BH44" s="7">
        <f t="shared" si="48"/>
        <v>737</v>
      </c>
      <c r="BI44" s="7">
        <f t="shared" si="48"/>
        <v>1866</v>
      </c>
      <c r="BJ44" s="7">
        <f t="shared" si="48"/>
        <v>1444</v>
      </c>
      <c r="BK44" s="7">
        <f t="shared" si="48"/>
        <v>1973</v>
      </c>
      <c r="BL44" s="7">
        <f t="shared" si="48"/>
        <v>1184</v>
      </c>
    </row>
    <row r="45" ht="13.5" customHeight="1">
      <c r="A45" s="83">
        <v>43877.0</v>
      </c>
      <c r="B45" s="84" t="s">
        <v>71</v>
      </c>
      <c r="C45" s="38"/>
      <c r="D45" s="39" t="s">
        <v>41</v>
      </c>
      <c r="E45" s="40">
        <f t="shared" si="2"/>
        <v>964</v>
      </c>
      <c r="F45" s="41">
        <v>0.0</v>
      </c>
      <c r="G45" s="41">
        <v>13.0</v>
      </c>
      <c r="H45" s="42">
        <f t="shared" si="3"/>
        <v>13</v>
      </c>
      <c r="I45" s="38"/>
      <c r="J45" s="43" t="s">
        <v>36</v>
      </c>
      <c r="K45" s="40">
        <f t="shared" si="4"/>
        <v>930</v>
      </c>
      <c r="L45" s="44">
        <v>0.0</v>
      </c>
      <c r="M45" s="44">
        <v>10.0</v>
      </c>
      <c r="N45" s="42">
        <f t="shared" si="5"/>
        <v>10</v>
      </c>
      <c r="O45" s="38"/>
      <c r="P45" s="45" t="s">
        <v>72</v>
      </c>
      <c r="Q45" s="38"/>
      <c r="R45" s="45">
        <f>MIN(Rules!$E$2,(MAX(H45/N45,N45/H45)))</f>
        <v>1.3</v>
      </c>
      <c r="S45" s="45">
        <f>VLOOKUP(B45,Rules!A:B,2,FALSE)</f>
        <v>40</v>
      </c>
      <c r="T45" s="38"/>
      <c r="U45" s="46">
        <f>1/(10^(-(E45+(IF(P45="Y",Rules!$I$2,0))-K45)/Rules!$E$12)+1)</f>
        <v>0.7000112252</v>
      </c>
      <c r="V45" s="47">
        <f t="shared" si="6"/>
        <v>16</v>
      </c>
      <c r="W45" s="47">
        <f t="shared" si="7"/>
        <v>-16</v>
      </c>
      <c r="X45" s="47"/>
      <c r="Y45" s="47"/>
      <c r="Z45" s="48"/>
      <c r="AA45" s="7">
        <f t="shared" ref="AA45:BL45" si="49">IF($D45=AA$1,$E45+$V45,(IF($J45=AA$1,$K45+$W45,AA44)))</f>
        <v>1435</v>
      </c>
      <c r="AB45" s="7">
        <f t="shared" si="49"/>
        <v>929</v>
      </c>
      <c r="AC45" s="7">
        <f t="shared" si="49"/>
        <v>1439</v>
      </c>
      <c r="AD45" s="7">
        <f t="shared" si="49"/>
        <v>94</v>
      </c>
      <c r="AE45" s="7">
        <f t="shared" si="49"/>
        <v>2025</v>
      </c>
      <c r="AF45" s="7">
        <f t="shared" si="49"/>
        <v>1983</v>
      </c>
      <c r="AG45" s="7">
        <f t="shared" si="49"/>
        <v>1015</v>
      </c>
      <c r="AH45" s="7">
        <f t="shared" si="49"/>
        <v>837</v>
      </c>
      <c r="AI45" s="7">
        <f t="shared" si="49"/>
        <v>1236</v>
      </c>
      <c r="AJ45" s="7">
        <f t="shared" si="49"/>
        <v>1842</v>
      </c>
      <c r="AK45" s="7">
        <f t="shared" si="49"/>
        <v>150</v>
      </c>
      <c r="AL45" s="7">
        <f t="shared" si="49"/>
        <v>717</v>
      </c>
      <c r="AM45" s="7">
        <f t="shared" si="49"/>
        <v>2115</v>
      </c>
      <c r="AN45" s="7">
        <f t="shared" si="49"/>
        <v>1496</v>
      </c>
      <c r="AO45" s="7">
        <f t="shared" si="49"/>
        <v>1112</v>
      </c>
      <c r="AP45" s="7">
        <f t="shared" si="49"/>
        <v>2016</v>
      </c>
      <c r="AQ45" s="7">
        <f t="shared" si="49"/>
        <v>405</v>
      </c>
      <c r="AR45" s="7">
        <f t="shared" si="49"/>
        <v>1592</v>
      </c>
      <c r="AS45" s="7">
        <f t="shared" si="49"/>
        <v>303</v>
      </c>
      <c r="AT45" s="7">
        <f t="shared" si="49"/>
        <v>2203</v>
      </c>
      <c r="AU45" s="7">
        <f t="shared" si="49"/>
        <v>914</v>
      </c>
      <c r="AV45" s="7">
        <f t="shared" si="49"/>
        <v>551</v>
      </c>
      <c r="AW45" s="7">
        <f t="shared" si="49"/>
        <v>428</v>
      </c>
      <c r="AX45" s="7">
        <f t="shared" si="49"/>
        <v>967</v>
      </c>
      <c r="AY45" s="7">
        <f t="shared" si="49"/>
        <v>1266</v>
      </c>
      <c r="AZ45" s="7">
        <f t="shared" si="49"/>
        <v>669</v>
      </c>
      <c r="BA45" s="7">
        <f t="shared" si="49"/>
        <v>0</v>
      </c>
      <c r="BB45" s="7">
        <f t="shared" si="49"/>
        <v>1312</v>
      </c>
      <c r="BC45" s="7">
        <f t="shared" si="49"/>
        <v>980</v>
      </c>
      <c r="BD45" s="7">
        <f t="shared" si="49"/>
        <v>702</v>
      </c>
      <c r="BE45" s="7">
        <f t="shared" si="49"/>
        <v>638</v>
      </c>
      <c r="BF45" s="7">
        <f t="shared" si="49"/>
        <v>2163</v>
      </c>
      <c r="BG45" s="7">
        <f t="shared" si="49"/>
        <v>737</v>
      </c>
      <c r="BH45" s="7">
        <f t="shared" si="49"/>
        <v>737</v>
      </c>
      <c r="BI45" s="7">
        <f t="shared" si="49"/>
        <v>1866</v>
      </c>
      <c r="BJ45" s="7">
        <f t="shared" si="49"/>
        <v>1444</v>
      </c>
      <c r="BK45" s="7">
        <f t="shared" si="49"/>
        <v>1973</v>
      </c>
      <c r="BL45" s="7">
        <f t="shared" si="49"/>
        <v>1184</v>
      </c>
    </row>
    <row r="46" ht="13.5" customHeight="1">
      <c r="A46" s="83">
        <v>43877.0</v>
      </c>
      <c r="B46" s="84" t="s">
        <v>71</v>
      </c>
      <c r="C46" s="38"/>
      <c r="D46" s="39" t="s">
        <v>50</v>
      </c>
      <c r="E46" s="40">
        <f t="shared" si="2"/>
        <v>551</v>
      </c>
      <c r="F46" s="41">
        <v>0.0</v>
      </c>
      <c r="G46" s="41">
        <v>9.0</v>
      </c>
      <c r="H46" s="42">
        <f t="shared" si="3"/>
        <v>9</v>
      </c>
      <c r="I46" s="38"/>
      <c r="J46" s="43" t="s">
        <v>43</v>
      </c>
      <c r="K46" s="40">
        <f t="shared" si="4"/>
        <v>929</v>
      </c>
      <c r="L46" s="44">
        <v>0.0</v>
      </c>
      <c r="M46" s="44">
        <v>9.0</v>
      </c>
      <c r="N46" s="42">
        <f t="shared" si="5"/>
        <v>9</v>
      </c>
      <c r="O46" s="38"/>
      <c r="P46" s="45" t="s">
        <v>72</v>
      </c>
      <c r="Q46" s="38"/>
      <c r="R46" s="45">
        <f>MIN(Rules!$E$2,(MAX(H46/N46,N46/H46)))</f>
        <v>1</v>
      </c>
      <c r="S46" s="45">
        <f>VLOOKUP(B46,Rules!A:B,2,FALSE)</f>
        <v>40</v>
      </c>
      <c r="T46" s="38"/>
      <c r="U46" s="46">
        <f>1/(10^(-(E46+(IF(P46="Y",Rules!$I$2,0))-K46)/Rules!$E$12)+1)</f>
        <v>0.2592291714</v>
      </c>
      <c r="V46" s="47">
        <f t="shared" si="6"/>
        <v>10</v>
      </c>
      <c r="W46" s="47">
        <f t="shared" si="7"/>
        <v>-10</v>
      </c>
      <c r="X46" s="47"/>
      <c r="Y46" s="47"/>
      <c r="Z46" s="48"/>
      <c r="AA46" s="7">
        <f t="shared" ref="AA46:BL46" si="50">IF($D46=AA$1,$E46+$V46,(IF($J46=AA$1,$K46+$W46,AA45)))</f>
        <v>1435</v>
      </c>
      <c r="AB46" s="7">
        <f t="shared" si="50"/>
        <v>919</v>
      </c>
      <c r="AC46" s="7">
        <f t="shared" si="50"/>
        <v>1439</v>
      </c>
      <c r="AD46" s="7">
        <f t="shared" si="50"/>
        <v>94</v>
      </c>
      <c r="AE46" s="7">
        <f t="shared" si="50"/>
        <v>2025</v>
      </c>
      <c r="AF46" s="7">
        <f t="shared" si="50"/>
        <v>1983</v>
      </c>
      <c r="AG46" s="7">
        <f t="shared" si="50"/>
        <v>1015</v>
      </c>
      <c r="AH46" s="7">
        <f t="shared" si="50"/>
        <v>837</v>
      </c>
      <c r="AI46" s="7">
        <f t="shared" si="50"/>
        <v>1236</v>
      </c>
      <c r="AJ46" s="7">
        <f t="shared" si="50"/>
        <v>1842</v>
      </c>
      <c r="AK46" s="7">
        <f t="shared" si="50"/>
        <v>150</v>
      </c>
      <c r="AL46" s="7">
        <f t="shared" si="50"/>
        <v>717</v>
      </c>
      <c r="AM46" s="7">
        <f t="shared" si="50"/>
        <v>2115</v>
      </c>
      <c r="AN46" s="7">
        <f t="shared" si="50"/>
        <v>1496</v>
      </c>
      <c r="AO46" s="7">
        <f t="shared" si="50"/>
        <v>1112</v>
      </c>
      <c r="AP46" s="7">
        <f t="shared" si="50"/>
        <v>2016</v>
      </c>
      <c r="AQ46" s="7">
        <f t="shared" si="50"/>
        <v>405</v>
      </c>
      <c r="AR46" s="7">
        <f t="shared" si="50"/>
        <v>1592</v>
      </c>
      <c r="AS46" s="7">
        <f t="shared" si="50"/>
        <v>303</v>
      </c>
      <c r="AT46" s="7">
        <f t="shared" si="50"/>
        <v>2203</v>
      </c>
      <c r="AU46" s="7">
        <f t="shared" si="50"/>
        <v>914</v>
      </c>
      <c r="AV46" s="7">
        <f t="shared" si="50"/>
        <v>561</v>
      </c>
      <c r="AW46" s="7">
        <f t="shared" si="50"/>
        <v>428</v>
      </c>
      <c r="AX46" s="7">
        <f t="shared" si="50"/>
        <v>967</v>
      </c>
      <c r="AY46" s="7">
        <f t="shared" si="50"/>
        <v>1266</v>
      </c>
      <c r="AZ46" s="7">
        <f t="shared" si="50"/>
        <v>669</v>
      </c>
      <c r="BA46" s="7">
        <f t="shared" si="50"/>
        <v>0</v>
      </c>
      <c r="BB46" s="7">
        <f t="shared" si="50"/>
        <v>1312</v>
      </c>
      <c r="BC46" s="7">
        <f t="shared" si="50"/>
        <v>980</v>
      </c>
      <c r="BD46" s="7">
        <f t="shared" si="50"/>
        <v>702</v>
      </c>
      <c r="BE46" s="7">
        <f t="shared" si="50"/>
        <v>638</v>
      </c>
      <c r="BF46" s="7">
        <f t="shared" si="50"/>
        <v>2163</v>
      </c>
      <c r="BG46" s="7">
        <f t="shared" si="50"/>
        <v>737</v>
      </c>
      <c r="BH46" s="7">
        <f t="shared" si="50"/>
        <v>737</v>
      </c>
      <c r="BI46" s="7">
        <f t="shared" si="50"/>
        <v>1866</v>
      </c>
      <c r="BJ46" s="7">
        <f t="shared" si="50"/>
        <v>1444</v>
      </c>
      <c r="BK46" s="7">
        <f t="shared" si="50"/>
        <v>1973</v>
      </c>
      <c r="BL46" s="7">
        <f t="shared" si="50"/>
        <v>1184</v>
      </c>
    </row>
    <row r="47" ht="13.5" customHeight="1">
      <c r="A47" s="83">
        <v>43877.0</v>
      </c>
      <c r="B47" s="84" t="s">
        <v>71</v>
      </c>
      <c r="C47" s="38"/>
      <c r="D47" s="39" t="s">
        <v>47</v>
      </c>
      <c r="E47" s="40">
        <f t="shared" si="2"/>
        <v>428</v>
      </c>
      <c r="F47" s="41">
        <v>1.0</v>
      </c>
      <c r="G47" s="41">
        <v>10.0</v>
      </c>
      <c r="H47" s="42">
        <f t="shared" si="3"/>
        <v>13</v>
      </c>
      <c r="I47" s="38"/>
      <c r="J47" s="43" t="s">
        <v>37</v>
      </c>
      <c r="K47" s="40">
        <f t="shared" si="4"/>
        <v>837</v>
      </c>
      <c r="L47" s="44">
        <v>2.0</v>
      </c>
      <c r="M47" s="44">
        <v>9.0</v>
      </c>
      <c r="N47" s="42">
        <f t="shared" si="5"/>
        <v>15</v>
      </c>
      <c r="O47" s="38"/>
      <c r="P47" s="45" t="s">
        <v>72</v>
      </c>
      <c r="Q47" s="38"/>
      <c r="R47" s="45">
        <f>MIN(Rules!$E$2,(MAX(H47/N47,N47/H47)))</f>
        <v>1.153846154</v>
      </c>
      <c r="S47" s="45">
        <f>VLOOKUP(B47,Rules!A:B,2,FALSE)</f>
        <v>40</v>
      </c>
      <c r="T47" s="38"/>
      <c r="U47" s="46">
        <f>1/(10^(-(E47+(IF(P47="Y",Rules!$I$2,0))-K47)/Rules!$E$12)+1)</f>
        <v>0.2327694118</v>
      </c>
      <c r="V47" s="47">
        <f t="shared" si="6"/>
        <v>-11</v>
      </c>
      <c r="W47" s="47">
        <f t="shared" si="7"/>
        <v>11</v>
      </c>
      <c r="X47" s="47"/>
      <c r="Y47" s="47"/>
      <c r="Z47" s="48"/>
      <c r="AA47" s="7">
        <f t="shared" ref="AA47:BL47" si="51">IF($D47=AA$1,$E47+$V47,(IF($J47=AA$1,$K47+$W47,AA46)))</f>
        <v>1435</v>
      </c>
      <c r="AB47" s="7">
        <f t="shared" si="51"/>
        <v>919</v>
      </c>
      <c r="AC47" s="7">
        <f t="shared" si="51"/>
        <v>1439</v>
      </c>
      <c r="AD47" s="7">
        <f t="shared" si="51"/>
        <v>94</v>
      </c>
      <c r="AE47" s="7">
        <f t="shared" si="51"/>
        <v>2025</v>
      </c>
      <c r="AF47" s="7">
        <f t="shared" si="51"/>
        <v>1983</v>
      </c>
      <c r="AG47" s="7">
        <f t="shared" si="51"/>
        <v>1015</v>
      </c>
      <c r="AH47" s="7">
        <f t="shared" si="51"/>
        <v>848</v>
      </c>
      <c r="AI47" s="7">
        <f t="shared" si="51"/>
        <v>1236</v>
      </c>
      <c r="AJ47" s="7">
        <f t="shared" si="51"/>
        <v>1842</v>
      </c>
      <c r="AK47" s="7">
        <f t="shared" si="51"/>
        <v>150</v>
      </c>
      <c r="AL47" s="7">
        <f t="shared" si="51"/>
        <v>717</v>
      </c>
      <c r="AM47" s="7">
        <f t="shared" si="51"/>
        <v>2115</v>
      </c>
      <c r="AN47" s="7">
        <f t="shared" si="51"/>
        <v>1496</v>
      </c>
      <c r="AO47" s="7">
        <f t="shared" si="51"/>
        <v>1112</v>
      </c>
      <c r="AP47" s="7">
        <f t="shared" si="51"/>
        <v>2016</v>
      </c>
      <c r="AQ47" s="7">
        <f t="shared" si="51"/>
        <v>405</v>
      </c>
      <c r="AR47" s="7">
        <f t="shared" si="51"/>
        <v>1592</v>
      </c>
      <c r="AS47" s="7">
        <f t="shared" si="51"/>
        <v>303</v>
      </c>
      <c r="AT47" s="7">
        <f t="shared" si="51"/>
        <v>2203</v>
      </c>
      <c r="AU47" s="7">
        <f t="shared" si="51"/>
        <v>914</v>
      </c>
      <c r="AV47" s="7">
        <f t="shared" si="51"/>
        <v>561</v>
      </c>
      <c r="AW47" s="7">
        <f t="shared" si="51"/>
        <v>417</v>
      </c>
      <c r="AX47" s="7">
        <f t="shared" si="51"/>
        <v>967</v>
      </c>
      <c r="AY47" s="7">
        <f t="shared" si="51"/>
        <v>1266</v>
      </c>
      <c r="AZ47" s="7">
        <f t="shared" si="51"/>
        <v>669</v>
      </c>
      <c r="BA47" s="7">
        <f t="shared" si="51"/>
        <v>0</v>
      </c>
      <c r="BB47" s="7">
        <f t="shared" si="51"/>
        <v>1312</v>
      </c>
      <c r="BC47" s="7">
        <f t="shared" si="51"/>
        <v>980</v>
      </c>
      <c r="BD47" s="7">
        <f t="shared" si="51"/>
        <v>702</v>
      </c>
      <c r="BE47" s="7">
        <f t="shared" si="51"/>
        <v>638</v>
      </c>
      <c r="BF47" s="7">
        <f t="shared" si="51"/>
        <v>2163</v>
      </c>
      <c r="BG47" s="7">
        <f t="shared" si="51"/>
        <v>737</v>
      </c>
      <c r="BH47" s="7">
        <f t="shared" si="51"/>
        <v>737</v>
      </c>
      <c r="BI47" s="7">
        <f t="shared" si="51"/>
        <v>1866</v>
      </c>
      <c r="BJ47" s="7">
        <f t="shared" si="51"/>
        <v>1444</v>
      </c>
      <c r="BK47" s="7">
        <f t="shared" si="51"/>
        <v>1973</v>
      </c>
      <c r="BL47" s="7">
        <f t="shared" si="51"/>
        <v>1184</v>
      </c>
    </row>
    <row r="48" ht="13.5" customHeight="1">
      <c r="A48" s="83">
        <v>43877.0</v>
      </c>
      <c r="B48" s="84" t="s">
        <v>71</v>
      </c>
      <c r="C48" s="38"/>
      <c r="D48" s="39" t="s">
        <v>51</v>
      </c>
      <c r="E48" s="40">
        <f t="shared" si="2"/>
        <v>669</v>
      </c>
      <c r="F48" s="41">
        <v>1.0</v>
      </c>
      <c r="G48" s="41">
        <v>7.0</v>
      </c>
      <c r="H48" s="42">
        <f t="shared" si="3"/>
        <v>10</v>
      </c>
      <c r="I48" s="38"/>
      <c r="J48" s="43" t="s">
        <v>42</v>
      </c>
      <c r="K48" s="40">
        <f t="shared" si="4"/>
        <v>737</v>
      </c>
      <c r="L48" s="44">
        <v>2.0</v>
      </c>
      <c r="M48" s="44">
        <v>17.0</v>
      </c>
      <c r="N48" s="42">
        <f t="shared" si="5"/>
        <v>23</v>
      </c>
      <c r="O48" s="38"/>
      <c r="P48" s="45" t="s">
        <v>72</v>
      </c>
      <c r="Q48" s="38"/>
      <c r="R48" s="45">
        <f>MIN(Rules!$E$2,(MAX(H48/N48,N48/H48)))</f>
        <v>2</v>
      </c>
      <c r="S48" s="45">
        <f>VLOOKUP(B48,Rules!A:B,2,FALSE)</f>
        <v>40</v>
      </c>
      <c r="T48" s="38"/>
      <c r="U48" s="46">
        <f>1/(10^(-(E48+(IF(P48="Y",Rules!$I$2,0))-K48)/Rules!$E$12)+1)</f>
        <v>0.5932999023</v>
      </c>
      <c r="V48" s="47">
        <f t="shared" si="6"/>
        <v>-47</v>
      </c>
      <c r="W48" s="47">
        <f t="shared" si="7"/>
        <v>47</v>
      </c>
      <c r="X48" s="47"/>
      <c r="Y48" s="47"/>
      <c r="Z48" s="48"/>
      <c r="AA48" s="7">
        <f t="shared" ref="AA48:BL48" si="52">IF($D48=AA$1,$E48+$V48,(IF($J48=AA$1,$K48+$W48,AA47)))</f>
        <v>1435</v>
      </c>
      <c r="AB48" s="7">
        <f t="shared" si="52"/>
        <v>919</v>
      </c>
      <c r="AC48" s="7">
        <f t="shared" si="52"/>
        <v>1439</v>
      </c>
      <c r="AD48" s="7">
        <f t="shared" si="52"/>
        <v>94</v>
      </c>
      <c r="AE48" s="7">
        <f t="shared" si="52"/>
        <v>2025</v>
      </c>
      <c r="AF48" s="7">
        <f t="shared" si="52"/>
        <v>1983</v>
      </c>
      <c r="AG48" s="7">
        <f t="shared" si="52"/>
        <v>1015</v>
      </c>
      <c r="AH48" s="7">
        <f t="shared" si="52"/>
        <v>848</v>
      </c>
      <c r="AI48" s="7">
        <f t="shared" si="52"/>
        <v>1236</v>
      </c>
      <c r="AJ48" s="7">
        <f t="shared" si="52"/>
        <v>1842</v>
      </c>
      <c r="AK48" s="7">
        <f t="shared" si="52"/>
        <v>150</v>
      </c>
      <c r="AL48" s="7">
        <f t="shared" si="52"/>
        <v>717</v>
      </c>
      <c r="AM48" s="7">
        <f t="shared" si="52"/>
        <v>2115</v>
      </c>
      <c r="AN48" s="7">
        <f t="shared" si="52"/>
        <v>1496</v>
      </c>
      <c r="AO48" s="7">
        <f t="shared" si="52"/>
        <v>1112</v>
      </c>
      <c r="AP48" s="7">
        <f t="shared" si="52"/>
        <v>2016</v>
      </c>
      <c r="AQ48" s="7">
        <f t="shared" si="52"/>
        <v>405</v>
      </c>
      <c r="AR48" s="7">
        <f t="shared" si="52"/>
        <v>1592</v>
      </c>
      <c r="AS48" s="7">
        <f t="shared" si="52"/>
        <v>303</v>
      </c>
      <c r="AT48" s="7">
        <f t="shared" si="52"/>
        <v>2203</v>
      </c>
      <c r="AU48" s="7">
        <f t="shared" si="52"/>
        <v>914</v>
      </c>
      <c r="AV48" s="7">
        <f t="shared" si="52"/>
        <v>561</v>
      </c>
      <c r="AW48" s="7">
        <f t="shared" si="52"/>
        <v>417</v>
      </c>
      <c r="AX48" s="7">
        <f t="shared" si="52"/>
        <v>967</v>
      </c>
      <c r="AY48" s="7">
        <f t="shared" si="52"/>
        <v>1266</v>
      </c>
      <c r="AZ48" s="7">
        <f t="shared" si="52"/>
        <v>622</v>
      </c>
      <c r="BA48" s="7">
        <f t="shared" si="52"/>
        <v>0</v>
      </c>
      <c r="BB48" s="7">
        <f t="shared" si="52"/>
        <v>1312</v>
      </c>
      <c r="BC48" s="7">
        <f t="shared" si="52"/>
        <v>980</v>
      </c>
      <c r="BD48" s="7">
        <f t="shared" si="52"/>
        <v>702</v>
      </c>
      <c r="BE48" s="7">
        <f t="shared" si="52"/>
        <v>638</v>
      </c>
      <c r="BF48" s="7">
        <f t="shared" si="52"/>
        <v>2163</v>
      </c>
      <c r="BG48" s="7">
        <f t="shared" si="52"/>
        <v>784</v>
      </c>
      <c r="BH48" s="7">
        <f t="shared" si="52"/>
        <v>737</v>
      </c>
      <c r="BI48" s="7">
        <f t="shared" si="52"/>
        <v>1866</v>
      </c>
      <c r="BJ48" s="7">
        <f t="shared" si="52"/>
        <v>1444</v>
      </c>
      <c r="BK48" s="7">
        <f t="shared" si="52"/>
        <v>1973</v>
      </c>
      <c r="BL48" s="7">
        <f t="shared" si="52"/>
        <v>1184</v>
      </c>
    </row>
    <row r="49" ht="13.5" customHeight="1">
      <c r="A49" s="83">
        <v>43883.0</v>
      </c>
      <c r="B49" s="84" t="s">
        <v>71</v>
      </c>
      <c r="C49" s="38"/>
      <c r="D49" s="39" t="s">
        <v>26</v>
      </c>
      <c r="E49" s="40">
        <f t="shared" si="2"/>
        <v>1842</v>
      </c>
      <c r="F49" s="41">
        <v>0.0</v>
      </c>
      <c r="G49" s="41">
        <v>18.0</v>
      </c>
      <c r="H49" s="42">
        <f t="shared" si="3"/>
        <v>18</v>
      </c>
      <c r="I49" s="38"/>
      <c r="J49" s="43" t="s">
        <v>24</v>
      </c>
      <c r="K49" s="40">
        <f t="shared" si="4"/>
        <v>1973</v>
      </c>
      <c r="L49" s="44">
        <v>2.0</v>
      </c>
      <c r="M49" s="44">
        <v>14.0</v>
      </c>
      <c r="N49" s="42">
        <f t="shared" si="5"/>
        <v>20</v>
      </c>
      <c r="O49" s="38"/>
      <c r="P49" s="45" t="s">
        <v>72</v>
      </c>
      <c r="Q49" s="38"/>
      <c r="R49" s="45">
        <f>MIN(Rules!$E$2,(MAX(H49/N49,N49/H49)))</f>
        <v>1.111111111</v>
      </c>
      <c r="S49" s="45">
        <f>VLOOKUP(B49,Rules!A:B,2,FALSE)</f>
        <v>40</v>
      </c>
      <c r="T49" s="38"/>
      <c r="U49" s="46">
        <f>1/(10^(-(E49+(IF(P49="Y",Rules!$I$2,0))-K49)/Rules!$E$12)+1)</f>
        <v>0.5218606132</v>
      </c>
      <c r="V49" s="47">
        <f t="shared" si="6"/>
        <v>-23</v>
      </c>
      <c r="W49" s="47">
        <f t="shared" si="7"/>
        <v>23</v>
      </c>
      <c r="X49" s="47"/>
      <c r="Y49" s="47"/>
      <c r="Z49" s="48"/>
      <c r="AA49" s="7">
        <f t="shared" ref="AA49:BL49" si="53">IF($D49=AA$1,$E49+$V49,(IF($J49=AA$1,$K49+$W49,AA48)))</f>
        <v>1435</v>
      </c>
      <c r="AB49" s="7">
        <f t="shared" si="53"/>
        <v>919</v>
      </c>
      <c r="AC49" s="7">
        <f t="shared" si="53"/>
        <v>1439</v>
      </c>
      <c r="AD49" s="7">
        <f t="shared" si="53"/>
        <v>94</v>
      </c>
      <c r="AE49" s="7">
        <f t="shared" si="53"/>
        <v>2025</v>
      </c>
      <c r="AF49" s="7">
        <f t="shared" si="53"/>
        <v>1983</v>
      </c>
      <c r="AG49" s="7">
        <f t="shared" si="53"/>
        <v>1015</v>
      </c>
      <c r="AH49" s="7">
        <f t="shared" si="53"/>
        <v>848</v>
      </c>
      <c r="AI49" s="7">
        <f t="shared" si="53"/>
        <v>1236</v>
      </c>
      <c r="AJ49" s="7">
        <f t="shared" si="53"/>
        <v>1819</v>
      </c>
      <c r="AK49" s="7">
        <f t="shared" si="53"/>
        <v>150</v>
      </c>
      <c r="AL49" s="7">
        <f t="shared" si="53"/>
        <v>717</v>
      </c>
      <c r="AM49" s="7">
        <f t="shared" si="53"/>
        <v>2115</v>
      </c>
      <c r="AN49" s="7">
        <f t="shared" si="53"/>
        <v>1496</v>
      </c>
      <c r="AO49" s="7">
        <f t="shared" si="53"/>
        <v>1112</v>
      </c>
      <c r="AP49" s="7">
        <f t="shared" si="53"/>
        <v>2016</v>
      </c>
      <c r="AQ49" s="7">
        <f t="shared" si="53"/>
        <v>405</v>
      </c>
      <c r="AR49" s="7">
        <f t="shared" si="53"/>
        <v>1592</v>
      </c>
      <c r="AS49" s="7">
        <f t="shared" si="53"/>
        <v>303</v>
      </c>
      <c r="AT49" s="7">
        <f t="shared" si="53"/>
        <v>2203</v>
      </c>
      <c r="AU49" s="7">
        <f t="shared" si="53"/>
        <v>914</v>
      </c>
      <c r="AV49" s="7">
        <f t="shared" si="53"/>
        <v>561</v>
      </c>
      <c r="AW49" s="7">
        <f t="shared" si="53"/>
        <v>417</v>
      </c>
      <c r="AX49" s="7">
        <f t="shared" si="53"/>
        <v>967</v>
      </c>
      <c r="AY49" s="7">
        <f t="shared" si="53"/>
        <v>1266</v>
      </c>
      <c r="AZ49" s="7">
        <f t="shared" si="53"/>
        <v>622</v>
      </c>
      <c r="BA49" s="7">
        <f t="shared" si="53"/>
        <v>0</v>
      </c>
      <c r="BB49" s="7">
        <f t="shared" si="53"/>
        <v>1312</v>
      </c>
      <c r="BC49" s="7">
        <f t="shared" si="53"/>
        <v>980</v>
      </c>
      <c r="BD49" s="7">
        <f t="shared" si="53"/>
        <v>702</v>
      </c>
      <c r="BE49" s="7">
        <f t="shared" si="53"/>
        <v>638</v>
      </c>
      <c r="BF49" s="7">
        <f t="shared" si="53"/>
        <v>2163</v>
      </c>
      <c r="BG49" s="7">
        <f t="shared" si="53"/>
        <v>784</v>
      </c>
      <c r="BH49" s="7">
        <f t="shared" si="53"/>
        <v>737</v>
      </c>
      <c r="BI49" s="7">
        <f t="shared" si="53"/>
        <v>1866</v>
      </c>
      <c r="BJ49" s="7">
        <f t="shared" si="53"/>
        <v>1444</v>
      </c>
      <c r="BK49" s="7">
        <f t="shared" si="53"/>
        <v>1996</v>
      </c>
      <c r="BL49" s="7">
        <f t="shared" si="53"/>
        <v>1184</v>
      </c>
    </row>
    <row r="50" ht="13.5" customHeight="1">
      <c r="A50" s="83">
        <v>43883.0</v>
      </c>
      <c r="B50" s="84" t="s">
        <v>71</v>
      </c>
      <c r="C50" s="38"/>
      <c r="D50" s="39" t="s">
        <v>31</v>
      </c>
      <c r="E50" s="40">
        <f t="shared" si="2"/>
        <v>1592</v>
      </c>
      <c r="F50" s="41">
        <v>0.0</v>
      </c>
      <c r="G50" s="41">
        <v>15.0</v>
      </c>
      <c r="H50" s="42">
        <f t="shared" si="3"/>
        <v>15</v>
      </c>
      <c r="I50" s="38"/>
      <c r="J50" s="43" t="s">
        <v>28</v>
      </c>
      <c r="K50" s="40">
        <f t="shared" si="4"/>
        <v>1439</v>
      </c>
      <c r="L50" s="44">
        <v>0.0</v>
      </c>
      <c r="M50" s="44">
        <v>14.0</v>
      </c>
      <c r="N50" s="42">
        <f t="shared" si="5"/>
        <v>14</v>
      </c>
      <c r="O50" s="38"/>
      <c r="P50" s="45" t="s">
        <v>72</v>
      </c>
      <c r="Q50" s="38"/>
      <c r="R50" s="45">
        <f>MIN(Rules!$E$2,(MAX(H50/N50,N50/H50)))</f>
        <v>1.071428571</v>
      </c>
      <c r="S50" s="45">
        <f>VLOOKUP(B50,Rules!A:B,2,FALSE)</f>
        <v>40</v>
      </c>
      <c r="T50" s="38"/>
      <c r="U50" s="46">
        <f>1/(10^(-(E50+(IF(P50="Y",Rules!$I$2,0))-K50)/Rules!$E$12)+1)</f>
        <v>0.801447603</v>
      </c>
      <c r="V50" s="47">
        <f t="shared" si="6"/>
        <v>9</v>
      </c>
      <c r="W50" s="47">
        <f t="shared" si="7"/>
        <v>-9</v>
      </c>
      <c r="X50" s="47"/>
      <c r="Y50" s="47"/>
      <c r="Z50" s="48"/>
      <c r="AA50" s="7">
        <f t="shared" ref="AA50:BL50" si="54">IF($D50=AA$1,$E50+$V50,(IF($J50=AA$1,$K50+$W50,AA49)))</f>
        <v>1435</v>
      </c>
      <c r="AB50" s="7">
        <f t="shared" si="54"/>
        <v>919</v>
      </c>
      <c r="AC50" s="7">
        <f t="shared" si="54"/>
        <v>1430</v>
      </c>
      <c r="AD50" s="7">
        <f t="shared" si="54"/>
        <v>94</v>
      </c>
      <c r="AE50" s="7">
        <f t="shared" si="54"/>
        <v>2025</v>
      </c>
      <c r="AF50" s="7">
        <f t="shared" si="54"/>
        <v>1983</v>
      </c>
      <c r="AG50" s="7">
        <f t="shared" si="54"/>
        <v>1015</v>
      </c>
      <c r="AH50" s="7">
        <f t="shared" si="54"/>
        <v>848</v>
      </c>
      <c r="AI50" s="7">
        <f t="shared" si="54"/>
        <v>1236</v>
      </c>
      <c r="AJ50" s="7">
        <f t="shared" si="54"/>
        <v>1819</v>
      </c>
      <c r="AK50" s="7">
        <f t="shared" si="54"/>
        <v>150</v>
      </c>
      <c r="AL50" s="7">
        <f t="shared" si="54"/>
        <v>717</v>
      </c>
      <c r="AM50" s="7">
        <f t="shared" si="54"/>
        <v>2115</v>
      </c>
      <c r="AN50" s="7">
        <f t="shared" si="54"/>
        <v>1496</v>
      </c>
      <c r="AO50" s="7">
        <f t="shared" si="54"/>
        <v>1112</v>
      </c>
      <c r="AP50" s="7">
        <f t="shared" si="54"/>
        <v>2016</v>
      </c>
      <c r="AQ50" s="7">
        <f t="shared" si="54"/>
        <v>405</v>
      </c>
      <c r="AR50" s="7">
        <f t="shared" si="54"/>
        <v>1601</v>
      </c>
      <c r="AS50" s="7">
        <f t="shared" si="54"/>
        <v>303</v>
      </c>
      <c r="AT50" s="7">
        <f t="shared" si="54"/>
        <v>2203</v>
      </c>
      <c r="AU50" s="7">
        <f t="shared" si="54"/>
        <v>914</v>
      </c>
      <c r="AV50" s="7">
        <f t="shared" si="54"/>
        <v>561</v>
      </c>
      <c r="AW50" s="7">
        <f t="shared" si="54"/>
        <v>417</v>
      </c>
      <c r="AX50" s="7">
        <f t="shared" si="54"/>
        <v>967</v>
      </c>
      <c r="AY50" s="7">
        <f t="shared" si="54"/>
        <v>1266</v>
      </c>
      <c r="AZ50" s="7">
        <f t="shared" si="54"/>
        <v>622</v>
      </c>
      <c r="BA50" s="7">
        <f t="shared" si="54"/>
        <v>0</v>
      </c>
      <c r="BB50" s="7">
        <f t="shared" si="54"/>
        <v>1312</v>
      </c>
      <c r="BC50" s="7">
        <f t="shared" si="54"/>
        <v>980</v>
      </c>
      <c r="BD50" s="7">
        <f t="shared" si="54"/>
        <v>702</v>
      </c>
      <c r="BE50" s="7">
        <f t="shared" si="54"/>
        <v>638</v>
      </c>
      <c r="BF50" s="7">
        <f t="shared" si="54"/>
        <v>2163</v>
      </c>
      <c r="BG50" s="7">
        <f t="shared" si="54"/>
        <v>784</v>
      </c>
      <c r="BH50" s="7">
        <f t="shared" si="54"/>
        <v>737</v>
      </c>
      <c r="BI50" s="7">
        <f t="shared" si="54"/>
        <v>1866</v>
      </c>
      <c r="BJ50" s="7">
        <f t="shared" si="54"/>
        <v>1444</v>
      </c>
      <c r="BK50" s="7">
        <f t="shared" si="54"/>
        <v>1996</v>
      </c>
      <c r="BL50" s="7">
        <f t="shared" si="54"/>
        <v>1184</v>
      </c>
    </row>
    <row r="51" ht="13.5" customHeight="1">
      <c r="A51" s="83">
        <v>43883.0</v>
      </c>
      <c r="B51" s="84" t="s">
        <v>71</v>
      </c>
      <c r="C51" s="38"/>
      <c r="D51" s="39" t="s">
        <v>40</v>
      </c>
      <c r="E51" s="40">
        <f t="shared" si="2"/>
        <v>1184</v>
      </c>
      <c r="F51" s="41">
        <v>1.0</v>
      </c>
      <c r="G51" s="41">
        <v>12.0</v>
      </c>
      <c r="H51" s="42">
        <f t="shared" si="3"/>
        <v>15</v>
      </c>
      <c r="I51" s="38"/>
      <c r="J51" s="43" t="s">
        <v>34</v>
      </c>
      <c r="K51" s="40">
        <f t="shared" si="4"/>
        <v>1496</v>
      </c>
      <c r="L51" s="44">
        <v>1.0</v>
      </c>
      <c r="M51" s="44">
        <v>20.0</v>
      </c>
      <c r="N51" s="42">
        <f t="shared" si="5"/>
        <v>23</v>
      </c>
      <c r="O51" s="38"/>
      <c r="P51" s="45" t="s">
        <v>72</v>
      </c>
      <c r="Q51" s="38"/>
      <c r="R51" s="45">
        <f>MIN(Rules!$E$2,(MAX(H51/N51,N51/H51)))</f>
        <v>1.533333333</v>
      </c>
      <c r="S51" s="45">
        <f>VLOOKUP(B51,Rules!A:B,2,FALSE)</f>
        <v>40</v>
      </c>
      <c r="T51" s="38"/>
      <c r="U51" s="46">
        <f>1/(10^(-(E51+(IF(P51="Y",Rules!$I$2,0))-K51)/Rules!$E$12)+1)</f>
        <v>0.3216853068</v>
      </c>
      <c r="V51" s="47">
        <f t="shared" si="6"/>
        <v>-20</v>
      </c>
      <c r="W51" s="47">
        <f t="shared" si="7"/>
        <v>20</v>
      </c>
      <c r="X51" s="47"/>
      <c r="Y51" s="47"/>
      <c r="Z51" s="48"/>
      <c r="AA51" s="7">
        <f t="shared" ref="AA51:BL51" si="55">IF($D51=AA$1,$E51+$V51,(IF($J51=AA$1,$K51+$W51,AA50)))</f>
        <v>1435</v>
      </c>
      <c r="AB51" s="7">
        <f t="shared" si="55"/>
        <v>919</v>
      </c>
      <c r="AC51" s="7">
        <f t="shared" si="55"/>
        <v>1430</v>
      </c>
      <c r="AD51" s="7">
        <f t="shared" si="55"/>
        <v>94</v>
      </c>
      <c r="AE51" s="7">
        <f t="shared" si="55"/>
        <v>2025</v>
      </c>
      <c r="AF51" s="7">
        <f t="shared" si="55"/>
        <v>1983</v>
      </c>
      <c r="AG51" s="7">
        <f t="shared" si="55"/>
        <v>1015</v>
      </c>
      <c r="AH51" s="7">
        <f t="shared" si="55"/>
        <v>848</v>
      </c>
      <c r="AI51" s="7">
        <f t="shared" si="55"/>
        <v>1236</v>
      </c>
      <c r="AJ51" s="7">
        <f t="shared" si="55"/>
        <v>1819</v>
      </c>
      <c r="AK51" s="7">
        <f t="shared" si="55"/>
        <v>150</v>
      </c>
      <c r="AL51" s="7">
        <f t="shared" si="55"/>
        <v>717</v>
      </c>
      <c r="AM51" s="7">
        <f t="shared" si="55"/>
        <v>2115</v>
      </c>
      <c r="AN51" s="7">
        <f t="shared" si="55"/>
        <v>1516</v>
      </c>
      <c r="AO51" s="7">
        <f t="shared" si="55"/>
        <v>1112</v>
      </c>
      <c r="AP51" s="7">
        <f t="shared" si="55"/>
        <v>2016</v>
      </c>
      <c r="AQ51" s="7">
        <f t="shared" si="55"/>
        <v>405</v>
      </c>
      <c r="AR51" s="7">
        <f t="shared" si="55"/>
        <v>1601</v>
      </c>
      <c r="AS51" s="7">
        <f t="shared" si="55"/>
        <v>303</v>
      </c>
      <c r="AT51" s="7">
        <f t="shared" si="55"/>
        <v>2203</v>
      </c>
      <c r="AU51" s="7">
        <f t="shared" si="55"/>
        <v>914</v>
      </c>
      <c r="AV51" s="7">
        <f t="shared" si="55"/>
        <v>561</v>
      </c>
      <c r="AW51" s="7">
        <f t="shared" si="55"/>
        <v>417</v>
      </c>
      <c r="AX51" s="7">
        <f t="shared" si="55"/>
        <v>967</v>
      </c>
      <c r="AY51" s="7">
        <f t="shared" si="55"/>
        <v>1266</v>
      </c>
      <c r="AZ51" s="7">
        <f t="shared" si="55"/>
        <v>622</v>
      </c>
      <c r="BA51" s="7">
        <f t="shared" si="55"/>
        <v>0</v>
      </c>
      <c r="BB51" s="7">
        <f t="shared" si="55"/>
        <v>1312</v>
      </c>
      <c r="BC51" s="7">
        <f t="shared" si="55"/>
        <v>980</v>
      </c>
      <c r="BD51" s="7">
        <f t="shared" si="55"/>
        <v>702</v>
      </c>
      <c r="BE51" s="7">
        <f t="shared" si="55"/>
        <v>638</v>
      </c>
      <c r="BF51" s="7">
        <f t="shared" si="55"/>
        <v>2163</v>
      </c>
      <c r="BG51" s="7">
        <f t="shared" si="55"/>
        <v>784</v>
      </c>
      <c r="BH51" s="7">
        <f t="shared" si="55"/>
        <v>737</v>
      </c>
      <c r="BI51" s="7">
        <f t="shared" si="55"/>
        <v>1866</v>
      </c>
      <c r="BJ51" s="7">
        <f t="shared" si="55"/>
        <v>1444</v>
      </c>
      <c r="BK51" s="7">
        <f t="shared" si="55"/>
        <v>1996</v>
      </c>
      <c r="BL51" s="7">
        <f t="shared" si="55"/>
        <v>1164</v>
      </c>
    </row>
    <row r="52" ht="13.5" customHeight="1">
      <c r="A52" s="83">
        <v>43883.0</v>
      </c>
      <c r="B52" s="84" t="s">
        <v>71</v>
      </c>
      <c r="C52" s="38"/>
      <c r="D52" s="39" t="s">
        <v>35</v>
      </c>
      <c r="E52" s="40">
        <f t="shared" si="2"/>
        <v>1015</v>
      </c>
      <c r="F52" s="41">
        <v>4.0</v>
      </c>
      <c r="G52" s="41">
        <v>22.0</v>
      </c>
      <c r="H52" s="42">
        <f t="shared" si="3"/>
        <v>34</v>
      </c>
      <c r="I52" s="38"/>
      <c r="J52" s="43" t="s">
        <v>53</v>
      </c>
      <c r="K52" s="40">
        <f t="shared" si="4"/>
        <v>737</v>
      </c>
      <c r="L52" s="44">
        <v>2.0</v>
      </c>
      <c r="M52" s="44">
        <v>7.0</v>
      </c>
      <c r="N52" s="42">
        <f t="shared" si="5"/>
        <v>13</v>
      </c>
      <c r="O52" s="38"/>
      <c r="P52" s="45" t="s">
        <v>72</v>
      </c>
      <c r="Q52" s="38"/>
      <c r="R52" s="45">
        <f>MIN(Rules!$E$2,(MAX(H52/N52,N52/H52)))</f>
        <v>2</v>
      </c>
      <c r="S52" s="45">
        <f>VLOOKUP(B52,Rules!A:B,2,FALSE)</f>
        <v>40</v>
      </c>
      <c r="T52" s="38"/>
      <c r="U52" s="46">
        <f>1/(10^(-(E52+(IF(P52="Y",Rules!$I$2,0))-K52)/Rules!$E$12)+1)</f>
        <v>0.8777198605</v>
      </c>
      <c r="V52" s="47">
        <f t="shared" si="6"/>
        <v>10</v>
      </c>
      <c r="W52" s="47">
        <f t="shared" si="7"/>
        <v>-10</v>
      </c>
      <c r="X52" s="47"/>
      <c r="Y52" s="47"/>
      <c r="Z52" s="48"/>
      <c r="AA52" s="7">
        <f t="shared" ref="AA52:BL52" si="56">IF($D52=AA$1,$E52+$V52,(IF($J52=AA$1,$K52+$W52,AA51)))</f>
        <v>1435</v>
      </c>
      <c r="AB52" s="7">
        <f t="shared" si="56"/>
        <v>919</v>
      </c>
      <c r="AC52" s="7">
        <f t="shared" si="56"/>
        <v>1430</v>
      </c>
      <c r="AD52" s="7">
        <f t="shared" si="56"/>
        <v>94</v>
      </c>
      <c r="AE52" s="7">
        <f t="shared" si="56"/>
        <v>2025</v>
      </c>
      <c r="AF52" s="7">
        <f t="shared" si="56"/>
        <v>1983</v>
      </c>
      <c r="AG52" s="7">
        <f t="shared" si="56"/>
        <v>1025</v>
      </c>
      <c r="AH52" s="7">
        <f t="shared" si="56"/>
        <v>848</v>
      </c>
      <c r="AI52" s="7">
        <f t="shared" si="56"/>
        <v>1236</v>
      </c>
      <c r="AJ52" s="7">
        <f t="shared" si="56"/>
        <v>1819</v>
      </c>
      <c r="AK52" s="7">
        <f t="shared" si="56"/>
        <v>150</v>
      </c>
      <c r="AL52" s="7">
        <f t="shared" si="56"/>
        <v>717</v>
      </c>
      <c r="AM52" s="7">
        <f t="shared" si="56"/>
        <v>2115</v>
      </c>
      <c r="AN52" s="7">
        <f t="shared" si="56"/>
        <v>1516</v>
      </c>
      <c r="AO52" s="7">
        <f t="shared" si="56"/>
        <v>1112</v>
      </c>
      <c r="AP52" s="7">
        <f t="shared" si="56"/>
        <v>2016</v>
      </c>
      <c r="AQ52" s="7">
        <f t="shared" si="56"/>
        <v>405</v>
      </c>
      <c r="AR52" s="7">
        <f t="shared" si="56"/>
        <v>1601</v>
      </c>
      <c r="AS52" s="7">
        <f t="shared" si="56"/>
        <v>303</v>
      </c>
      <c r="AT52" s="7">
        <f t="shared" si="56"/>
        <v>2203</v>
      </c>
      <c r="AU52" s="7">
        <f t="shared" si="56"/>
        <v>914</v>
      </c>
      <c r="AV52" s="7">
        <f t="shared" si="56"/>
        <v>561</v>
      </c>
      <c r="AW52" s="7">
        <f t="shared" si="56"/>
        <v>417</v>
      </c>
      <c r="AX52" s="7">
        <f t="shared" si="56"/>
        <v>967</v>
      </c>
      <c r="AY52" s="7">
        <f t="shared" si="56"/>
        <v>1266</v>
      </c>
      <c r="AZ52" s="7">
        <f t="shared" si="56"/>
        <v>622</v>
      </c>
      <c r="BA52" s="7">
        <f t="shared" si="56"/>
        <v>0</v>
      </c>
      <c r="BB52" s="7">
        <f t="shared" si="56"/>
        <v>1312</v>
      </c>
      <c r="BC52" s="7">
        <f t="shared" si="56"/>
        <v>980</v>
      </c>
      <c r="BD52" s="7">
        <f t="shared" si="56"/>
        <v>702</v>
      </c>
      <c r="BE52" s="7">
        <f t="shared" si="56"/>
        <v>638</v>
      </c>
      <c r="BF52" s="7">
        <f t="shared" si="56"/>
        <v>2163</v>
      </c>
      <c r="BG52" s="7">
        <f t="shared" si="56"/>
        <v>784</v>
      </c>
      <c r="BH52" s="7">
        <f t="shared" si="56"/>
        <v>727</v>
      </c>
      <c r="BI52" s="7">
        <f t="shared" si="56"/>
        <v>1866</v>
      </c>
      <c r="BJ52" s="7">
        <f t="shared" si="56"/>
        <v>1444</v>
      </c>
      <c r="BK52" s="7">
        <f t="shared" si="56"/>
        <v>1996</v>
      </c>
      <c r="BL52" s="7">
        <f t="shared" si="56"/>
        <v>1164</v>
      </c>
    </row>
    <row r="53" ht="13.5" customHeight="1">
      <c r="A53" s="83">
        <v>43883.0</v>
      </c>
      <c r="B53" s="84" t="s">
        <v>71</v>
      </c>
      <c r="C53" s="38"/>
      <c r="D53" s="39" t="s">
        <v>54</v>
      </c>
      <c r="E53" s="40">
        <f t="shared" si="2"/>
        <v>405</v>
      </c>
      <c r="F53" s="41">
        <v>1.0</v>
      </c>
      <c r="G53" s="41">
        <v>12.0</v>
      </c>
      <c r="H53" s="42">
        <f t="shared" si="3"/>
        <v>15</v>
      </c>
      <c r="I53" s="38"/>
      <c r="J53" s="43" t="s">
        <v>48</v>
      </c>
      <c r="K53" s="40">
        <f t="shared" si="4"/>
        <v>150</v>
      </c>
      <c r="L53" s="44">
        <v>0.0</v>
      </c>
      <c r="M53" s="44">
        <v>6.0</v>
      </c>
      <c r="N53" s="42">
        <f t="shared" si="5"/>
        <v>6</v>
      </c>
      <c r="O53" s="38"/>
      <c r="P53" s="49" t="s">
        <v>73</v>
      </c>
      <c r="Q53" s="38"/>
      <c r="R53" s="45">
        <f>MIN(Rules!$E$2,(MAX(H53/N53,N53/H53)))</f>
        <v>2</v>
      </c>
      <c r="S53" s="45">
        <f>VLOOKUP(B53,Rules!A:B,2,FALSE)</f>
        <v>40</v>
      </c>
      <c r="T53" s="38"/>
      <c r="U53" s="46">
        <f>1/(10^(-(E53+(IF(P53="Y",Rules!$I$2,0))-K53)/Rules!$E$12)+1)</f>
        <v>0.7639246991</v>
      </c>
      <c r="V53" s="47">
        <f t="shared" si="6"/>
        <v>19</v>
      </c>
      <c r="W53" s="47">
        <f t="shared" si="7"/>
        <v>-19</v>
      </c>
      <c r="X53" s="47"/>
      <c r="Y53" s="47"/>
      <c r="Z53" s="48"/>
      <c r="AA53" s="7">
        <f t="shared" ref="AA53:BL53" si="57">IF($D53=AA$1,$E53+$V53,(IF($J53=AA$1,$K53+$W53,AA52)))</f>
        <v>1435</v>
      </c>
      <c r="AB53" s="7">
        <f t="shared" si="57"/>
        <v>919</v>
      </c>
      <c r="AC53" s="7">
        <f t="shared" si="57"/>
        <v>1430</v>
      </c>
      <c r="AD53" s="7">
        <f t="shared" si="57"/>
        <v>94</v>
      </c>
      <c r="AE53" s="7">
        <f t="shared" si="57"/>
        <v>2025</v>
      </c>
      <c r="AF53" s="7">
        <f t="shared" si="57"/>
        <v>1983</v>
      </c>
      <c r="AG53" s="7">
        <f t="shared" si="57"/>
        <v>1025</v>
      </c>
      <c r="AH53" s="7">
        <f t="shared" si="57"/>
        <v>848</v>
      </c>
      <c r="AI53" s="7">
        <f t="shared" si="57"/>
        <v>1236</v>
      </c>
      <c r="AJ53" s="7">
        <f t="shared" si="57"/>
        <v>1819</v>
      </c>
      <c r="AK53" s="7">
        <f t="shared" si="57"/>
        <v>131</v>
      </c>
      <c r="AL53" s="7">
        <f t="shared" si="57"/>
        <v>717</v>
      </c>
      <c r="AM53" s="7">
        <f t="shared" si="57"/>
        <v>2115</v>
      </c>
      <c r="AN53" s="7">
        <f t="shared" si="57"/>
        <v>1516</v>
      </c>
      <c r="AO53" s="7">
        <f t="shared" si="57"/>
        <v>1112</v>
      </c>
      <c r="AP53" s="7">
        <f t="shared" si="57"/>
        <v>2016</v>
      </c>
      <c r="AQ53" s="7">
        <f t="shared" si="57"/>
        <v>424</v>
      </c>
      <c r="AR53" s="7">
        <f t="shared" si="57"/>
        <v>1601</v>
      </c>
      <c r="AS53" s="7">
        <f t="shared" si="57"/>
        <v>303</v>
      </c>
      <c r="AT53" s="7">
        <f t="shared" si="57"/>
        <v>2203</v>
      </c>
      <c r="AU53" s="7">
        <f t="shared" si="57"/>
        <v>914</v>
      </c>
      <c r="AV53" s="7">
        <f t="shared" si="57"/>
        <v>561</v>
      </c>
      <c r="AW53" s="7">
        <f t="shared" si="57"/>
        <v>417</v>
      </c>
      <c r="AX53" s="7">
        <f t="shared" si="57"/>
        <v>967</v>
      </c>
      <c r="AY53" s="7">
        <f t="shared" si="57"/>
        <v>1266</v>
      </c>
      <c r="AZ53" s="7">
        <f t="shared" si="57"/>
        <v>622</v>
      </c>
      <c r="BA53" s="7">
        <f t="shared" si="57"/>
        <v>0</v>
      </c>
      <c r="BB53" s="7">
        <f t="shared" si="57"/>
        <v>1312</v>
      </c>
      <c r="BC53" s="7">
        <f t="shared" si="57"/>
        <v>980</v>
      </c>
      <c r="BD53" s="7">
        <f t="shared" si="57"/>
        <v>702</v>
      </c>
      <c r="BE53" s="7">
        <f t="shared" si="57"/>
        <v>638</v>
      </c>
      <c r="BF53" s="7">
        <f t="shared" si="57"/>
        <v>2163</v>
      </c>
      <c r="BG53" s="7">
        <f t="shared" si="57"/>
        <v>784</v>
      </c>
      <c r="BH53" s="7">
        <f t="shared" si="57"/>
        <v>727</v>
      </c>
      <c r="BI53" s="7">
        <f t="shared" si="57"/>
        <v>1866</v>
      </c>
      <c r="BJ53" s="7">
        <f t="shared" si="57"/>
        <v>1444</v>
      </c>
      <c r="BK53" s="7">
        <f t="shared" si="57"/>
        <v>1996</v>
      </c>
      <c r="BL53" s="7">
        <f t="shared" si="57"/>
        <v>1164</v>
      </c>
    </row>
    <row r="54" ht="13.5" customHeight="1">
      <c r="A54" s="83">
        <v>43884.0</v>
      </c>
      <c r="B54" s="84" t="s">
        <v>71</v>
      </c>
      <c r="C54" s="38"/>
      <c r="D54" s="39" t="s">
        <v>25</v>
      </c>
      <c r="E54" s="40">
        <f t="shared" si="2"/>
        <v>1866</v>
      </c>
      <c r="F54" s="41">
        <v>0.0</v>
      </c>
      <c r="G54" s="41">
        <v>17.0</v>
      </c>
      <c r="H54" s="42">
        <f t="shared" si="3"/>
        <v>17</v>
      </c>
      <c r="I54" s="38"/>
      <c r="J54" s="43" t="s">
        <v>23</v>
      </c>
      <c r="K54" s="40">
        <f t="shared" si="4"/>
        <v>2115</v>
      </c>
      <c r="L54" s="44">
        <v>0.0</v>
      </c>
      <c r="M54" s="44">
        <v>16.0</v>
      </c>
      <c r="N54" s="42">
        <f t="shared" si="5"/>
        <v>16</v>
      </c>
      <c r="O54" s="38"/>
      <c r="P54" s="45" t="s">
        <v>72</v>
      </c>
      <c r="Q54" s="38"/>
      <c r="R54" s="45">
        <f>MIN(Rules!$E$2,(MAX(H54/N54,N54/H54)))</f>
        <v>1.0625</v>
      </c>
      <c r="S54" s="45">
        <f>VLOOKUP(B54,Rules!A:B,2,FALSE)</f>
        <v>40</v>
      </c>
      <c r="T54" s="38"/>
      <c r="U54" s="46">
        <f>1/(10^(-(E54+(IF(P54="Y",Rules!$I$2,0))-K54)/Rules!$E$12)+1)</f>
        <v>0.387956094</v>
      </c>
      <c r="V54" s="47">
        <f t="shared" si="6"/>
        <v>26</v>
      </c>
      <c r="W54" s="47">
        <f t="shared" si="7"/>
        <v>-26</v>
      </c>
      <c r="X54" s="47"/>
      <c r="Y54" s="47"/>
      <c r="Z54" s="48"/>
      <c r="AA54" s="7">
        <f t="shared" ref="AA54:BL54" si="58">IF($D54=AA$1,$E54+$V54,(IF($J54=AA$1,$K54+$W54,AA53)))</f>
        <v>1435</v>
      </c>
      <c r="AB54" s="7">
        <f t="shared" si="58"/>
        <v>919</v>
      </c>
      <c r="AC54" s="7">
        <f t="shared" si="58"/>
        <v>1430</v>
      </c>
      <c r="AD54" s="7">
        <f t="shared" si="58"/>
        <v>94</v>
      </c>
      <c r="AE54" s="7">
        <f t="shared" si="58"/>
        <v>2025</v>
      </c>
      <c r="AF54" s="7">
        <f t="shared" si="58"/>
        <v>1983</v>
      </c>
      <c r="AG54" s="7">
        <f t="shared" si="58"/>
        <v>1025</v>
      </c>
      <c r="AH54" s="7">
        <f t="shared" si="58"/>
        <v>848</v>
      </c>
      <c r="AI54" s="7">
        <f t="shared" si="58"/>
        <v>1236</v>
      </c>
      <c r="AJ54" s="7">
        <f t="shared" si="58"/>
        <v>1819</v>
      </c>
      <c r="AK54" s="7">
        <f t="shared" si="58"/>
        <v>131</v>
      </c>
      <c r="AL54" s="7">
        <f t="shared" si="58"/>
        <v>717</v>
      </c>
      <c r="AM54" s="7">
        <f t="shared" si="58"/>
        <v>2089</v>
      </c>
      <c r="AN54" s="7">
        <f t="shared" si="58"/>
        <v>1516</v>
      </c>
      <c r="AO54" s="7">
        <f t="shared" si="58"/>
        <v>1112</v>
      </c>
      <c r="AP54" s="7">
        <f t="shared" si="58"/>
        <v>2016</v>
      </c>
      <c r="AQ54" s="7">
        <f t="shared" si="58"/>
        <v>424</v>
      </c>
      <c r="AR54" s="7">
        <f t="shared" si="58"/>
        <v>1601</v>
      </c>
      <c r="AS54" s="7">
        <f t="shared" si="58"/>
        <v>303</v>
      </c>
      <c r="AT54" s="7">
        <f t="shared" si="58"/>
        <v>2203</v>
      </c>
      <c r="AU54" s="7">
        <f t="shared" si="58"/>
        <v>914</v>
      </c>
      <c r="AV54" s="7">
        <f t="shared" si="58"/>
        <v>561</v>
      </c>
      <c r="AW54" s="7">
        <f t="shared" si="58"/>
        <v>417</v>
      </c>
      <c r="AX54" s="7">
        <f t="shared" si="58"/>
        <v>967</v>
      </c>
      <c r="AY54" s="7">
        <f t="shared" si="58"/>
        <v>1266</v>
      </c>
      <c r="AZ54" s="7">
        <f t="shared" si="58"/>
        <v>622</v>
      </c>
      <c r="BA54" s="7">
        <f t="shared" si="58"/>
        <v>0</v>
      </c>
      <c r="BB54" s="7">
        <f t="shared" si="58"/>
        <v>1312</v>
      </c>
      <c r="BC54" s="7">
        <f t="shared" si="58"/>
        <v>980</v>
      </c>
      <c r="BD54" s="7">
        <f t="shared" si="58"/>
        <v>702</v>
      </c>
      <c r="BE54" s="7">
        <f t="shared" si="58"/>
        <v>638</v>
      </c>
      <c r="BF54" s="7">
        <f t="shared" si="58"/>
        <v>2163</v>
      </c>
      <c r="BG54" s="7">
        <f t="shared" si="58"/>
        <v>784</v>
      </c>
      <c r="BH54" s="7">
        <f t="shared" si="58"/>
        <v>727</v>
      </c>
      <c r="BI54" s="7">
        <f t="shared" si="58"/>
        <v>1892</v>
      </c>
      <c r="BJ54" s="7">
        <f t="shared" si="58"/>
        <v>1444</v>
      </c>
      <c r="BK54" s="7">
        <f t="shared" si="58"/>
        <v>1996</v>
      </c>
      <c r="BL54" s="7">
        <f t="shared" si="58"/>
        <v>1164</v>
      </c>
    </row>
    <row r="55" ht="13.5" customHeight="1">
      <c r="A55" s="83">
        <v>43884.0</v>
      </c>
      <c r="B55" s="84" t="s">
        <v>71</v>
      </c>
      <c r="C55" s="38"/>
      <c r="D55" s="39" t="s">
        <v>19</v>
      </c>
      <c r="E55" s="40">
        <f t="shared" si="2"/>
        <v>1983</v>
      </c>
      <c r="F55" s="41">
        <v>2.0</v>
      </c>
      <c r="G55" s="41">
        <v>21.0</v>
      </c>
      <c r="H55" s="42">
        <f t="shared" si="3"/>
        <v>27</v>
      </c>
      <c r="I55" s="38"/>
      <c r="J55" s="43" t="s">
        <v>20</v>
      </c>
      <c r="K55" s="40">
        <f t="shared" si="4"/>
        <v>2203</v>
      </c>
      <c r="L55" s="44">
        <v>0.0</v>
      </c>
      <c r="M55" s="44">
        <v>29.0</v>
      </c>
      <c r="N55" s="42">
        <f t="shared" si="5"/>
        <v>29</v>
      </c>
      <c r="O55" s="38"/>
      <c r="P55" s="45" t="s">
        <v>72</v>
      </c>
      <c r="Q55" s="38"/>
      <c r="R55" s="45">
        <f>MIN(Rules!$E$2,(MAX(H55/N55,N55/H55)))</f>
        <v>1.074074074</v>
      </c>
      <c r="S55" s="45">
        <f>VLOOKUP(B55,Rules!A:B,2,FALSE)</f>
        <v>40</v>
      </c>
      <c r="T55" s="38"/>
      <c r="U55" s="46">
        <f>1/(10^(-(E55+(IF(P55="Y",Rules!$I$2,0))-K55)/Rules!$E$12)+1)</f>
        <v>0.4201002396</v>
      </c>
      <c r="V55" s="47">
        <f t="shared" si="6"/>
        <v>-18</v>
      </c>
      <c r="W55" s="47">
        <f t="shared" si="7"/>
        <v>18</v>
      </c>
      <c r="X55" s="47"/>
      <c r="Y55" s="47"/>
      <c r="Z55" s="48"/>
      <c r="AA55" s="7">
        <f t="shared" ref="AA55:BL55" si="59">IF($D55=AA$1,$E55+$V55,(IF($J55=AA$1,$K55+$W55,AA54)))</f>
        <v>1435</v>
      </c>
      <c r="AB55" s="7">
        <f t="shared" si="59"/>
        <v>919</v>
      </c>
      <c r="AC55" s="7">
        <f t="shared" si="59"/>
        <v>1430</v>
      </c>
      <c r="AD55" s="7">
        <f t="shared" si="59"/>
        <v>94</v>
      </c>
      <c r="AE55" s="7">
        <f t="shared" si="59"/>
        <v>2025</v>
      </c>
      <c r="AF55" s="7">
        <f t="shared" si="59"/>
        <v>1965</v>
      </c>
      <c r="AG55" s="7">
        <f t="shared" si="59"/>
        <v>1025</v>
      </c>
      <c r="AH55" s="7">
        <f t="shared" si="59"/>
        <v>848</v>
      </c>
      <c r="AI55" s="7">
        <f t="shared" si="59"/>
        <v>1236</v>
      </c>
      <c r="AJ55" s="7">
        <f t="shared" si="59"/>
        <v>1819</v>
      </c>
      <c r="AK55" s="7">
        <f t="shared" si="59"/>
        <v>131</v>
      </c>
      <c r="AL55" s="7">
        <f t="shared" si="59"/>
        <v>717</v>
      </c>
      <c r="AM55" s="7">
        <f t="shared" si="59"/>
        <v>2089</v>
      </c>
      <c r="AN55" s="7">
        <f t="shared" si="59"/>
        <v>1516</v>
      </c>
      <c r="AO55" s="7">
        <f t="shared" si="59"/>
        <v>1112</v>
      </c>
      <c r="AP55" s="7">
        <f t="shared" si="59"/>
        <v>2016</v>
      </c>
      <c r="AQ55" s="7">
        <f t="shared" si="59"/>
        <v>424</v>
      </c>
      <c r="AR55" s="7">
        <f t="shared" si="59"/>
        <v>1601</v>
      </c>
      <c r="AS55" s="7">
        <f t="shared" si="59"/>
        <v>303</v>
      </c>
      <c r="AT55" s="7">
        <f t="shared" si="59"/>
        <v>2221</v>
      </c>
      <c r="AU55" s="7">
        <f t="shared" si="59"/>
        <v>914</v>
      </c>
      <c r="AV55" s="7">
        <f t="shared" si="59"/>
        <v>561</v>
      </c>
      <c r="AW55" s="7">
        <f t="shared" si="59"/>
        <v>417</v>
      </c>
      <c r="AX55" s="7">
        <f t="shared" si="59"/>
        <v>967</v>
      </c>
      <c r="AY55" s="7">
        <f t="shared" si="59"/>
        <v>1266</v>
      </c>
      <c r="AZ55" s="7">
        <f t="shared" si="59"/>
        <v>622</v>
      </c>
      <c r="BA55" s="7">
        <f t="shared" si="59"/>
        <v>0</v>
      </c>
      <c r="BB55" s="7">
        <f t="shared" si="59"/>
        <v>1312</v>
      </c>
      <c r="BC55" s="7">
        <f t="shared" si="59"/>
        <v>980</v>
      </c>
      <c r="BD55" s="7">
        <f t="shared" si="59"/>
        <v>702</v>
      </c>
      <c r="BE55" s="7">
        <f t="shared" si="59"/>
        <v>638</v>
      </c>
      <c r="BF55" s="7">
        <f t="shared" si="59"/>
        <v>2163</v>
      </c>
      <c r="BG55" s="7">
        <f t="shared" si="59"/>
        <v>784</v>
      </c>
      <c r="BH55" s="7">
        <f t="shared" si="59"/>
        <v>727</v>
      </c>
      <c r="BI55" s="7">
        <f t="shared" si="59"/>
        <v>1892</v>
      </c>
      <c r="BJ55" s="7">
        <f t="shared" si="59"/>
        <v>1444</v>
      </c>
      <c r="BK55" s="7">
        <f t="shared" si="59"/>
        <v>1996</v>
      </c>
      <c r="BL55" s="7">
        <f t="shared" si="59"/>
        <v>1164</v>
      </c>
    </row>
    <row r="56" ht="13.5" customHeight="1">
      <c r="A56" s="83">
        <v>43884.0</v>
      </c>
      <c r="B56" s="84" t="s">
        <v>71</v>
      </c>
      <c r="C56" s="38"/>
      <c r="D56" s="39" t="s">
        <v>18</v>
      </c>
      <c r="E56" s="40">
        <f t="shared" si="2"/>
        <v>2163</v>
      </c>
      <c r="F56" s="41">
        <v>3.0</v>
      </c>
      <c r="G56" s="41">
        <v>27.0</v>
      </c>
      <c r="H56" s="42">
        <f t="shared" si="3"/>
        <v>36</v>
      </c>
      <c r="I56" s="38"/>
      <c r="J56" s="43" t="s">
        <v>32</v>
      </c>
      <c r="K56" s="40">
        <f t="shared" si="4"/>
        <v>1444</v>
      </c>
      <c r="L56" s="44">
        <v>0.0</v>
      </c>
      <c r="M56" s="44">
        <v>16.0</v>
      </c>
      <c r="N56" s="42">
        <f t="shared" si="5"/>
        <v>16</v>
      </c>
      <c r="O56" s="38"/>
      <c r="P56" s="45" t="s">
        <v>72</v>
      </c>
      <c r="Q56" s="38"/>
      <c r="R56" s="45">
        <f>MIN(Rules!$E$2,(MAX(H56/N56,N56/H56)))</f>
        <v>2</v>
      </c>
      <c r="S56" s="45">
        <f>VLOOKUP(B56,Rules!A:B,2,FALSE)</f>
        <v>40</v>
      </c>
      <c r="T56" s="38"/>
      <c r="U56" s="46">
        <f>1/(10^(-(E56+(IF(P56="Y",Rules!$I$2,0))-K56)/Rules!$E$12)+1)</f>
        <v>0.9820471931</v>
      </c>
      <c r="V56" s="47">
        <f t="shared" si="6"/>
        <v>1</v>
      </c>
      <c r="W56" s="47">
        <f t="shared" si="7"/>
        <v>-1</v>
      </c>
      <c r="X56" s="47"/>
      <c r="Y56" s="47"/>
      <c r="Z56" s="48"/>
      <c r="AA56" s="7">
        <f t="shared" ref="AA56:BL56" si="60">IF($D56=AA$1,$E56+$V56,(IF($J56=AA$1,$K56+$W56,AA55)))</f>
        <v>1435</v>
      </c>
      <c r="AB56" s="7">
        <f t="shared" si="60"/>
        <v>919</v>
      </c>
      <c r="AC56" s="7">
        <f t="shared" si="60"/>
        <v>1430</v>
      </c>
      <c r="AD56" s="7">
        <f t="shared" si="60"/>
        <v>94</v>
      </c>
      <c r="AE56" s="7">
        <f t="shared" si="60"/>
        <v>2025</v>
      </c>
      <c r="AF56" s="7">
        <f t="shared" si="60"/>
        <v>1965</v>
      </c>
      <c r="AG56" s="7">
        <f t="shared" si="60"/>
        <v>1025</v>
      </c>
      <c r="AH56" s="7">
        <f t="shared" si="60"/>
        <v>848</v>
      </c>
      <c r="AI56" s="7">
        <f t="shared" si="60"/>
        <v>1236</v>
      </c>
      <c r="AJ56" s="7">
        <f t="shared" si="60"/>
        <v>1819</v>
      </c>
      <c r="AK56" s="7">
        <f t="shared" si="60"/>
        <v>131</v>
      </c>
      <c r="AL56" s="7">
        <f t="shared" si="60"/>
        <v>717</v>
      </c>
      <c r="AM56" s="7">
        <f t="shared" si="60"/>
        <v>2089</v>
      </c>
      <c r="AN56" s="7">
        <f t="shared" si="60"/>
        <v>1516</v>
      </c>
      <c r="AO56" s="7">
        <f t="shared" si="60"/>
        <v>1112</v>
      </c>
      <c r="AP56" s="7">
        <f t="shared" si="60"/>
        <v>2016</v>
      </c>
      <c r="AQ56" s="7">
        <f t="shared" si="60"/>
        <v>424</v>
      </c>
      <c r="AR56" s="7">
        <f t="shared" si="60"/>
        <v>1601</v>
      </c>
      <c r="AS56" s="7">
        <f t="shared" si="60"/>
        <v>303</v>
      </c>
      <c r="AT56" s="7">
        <f t="shared" si="60"/>
        <v>2221</v>
      </c>
      <c r="AU56" s="7">
        <f t="shared" si="60"/>
        <v>914</v>
      </c>
      <c r="AV56" s="7">
        <f t="shared" si="60"/>
        <v>561</v>
      </c>
      <c r="AW56" s="7">
        <f t="shared" si="60"/>
        <v>417</v>
      </c>
      <c r="AX56" s="7">
        <f t="shared" si="60"/>
        <v>967</v>
      </c>
      <c r="AY56" s="7">
        <f t="shared" si="60"/>
        <v>1266</v>
      </c>
      <c r="AZ56" s="7">
        <f t="shared" si="60"/>
        <v>622</v>
      </c>
      <c r="BA56" s="7">
        <f t="shared" si="60"/>
        <v>0</v>
      </c>
      <c r="BB56" s="7">
        <f t="shared" si="60"/>
        <v>1312</v>
      </c>
      <c r="BC56" s="7">
        <f t="shared" si="60"/>
        <v>980</v>
      </c>
      <c r="BD56" s="7">
        <f t="shared" si="60"/>
        <v>702</v>
      </c>
      <c r="BE56" s="7">
        <f t="shared" si="60"/>
        <v>638</v>
      </c>
      <c r="BF56" s="7">
        <f t="shared" si="60"/>
        <v>2164</v>
      </c>
      <c r="BG56" s="7">
        <f t="shared" si="60"/>
        <v>784</v>
      </c>
      <c r="BH56" s="7">
        <f t="shared" si="60"/>
        <v>727</v>
      </c>
      <c r="BI56" s="7">
        <f t="shared" si="60"/>
        <v>1892</v>
      </c>
      <c r="BJ56" s="7">
        <f t="shared" si="60"/>
        <v>1443</v>
      </c>
      <c r="BK56" s="7">
        <f t="shared" si="60"/>
        <v>1996</v>
      </c>
      <c r="BL56" s="7">
        <f t="shared" si="60"/>
        <v>1164</v>
      </c>
    </row>
    <row r="57" ht="13.5" customHeight="1">
      <c r="A57" s="83">
        <v>43884.0</v>
      </c>
      <c r="B57" s="84" t="s">
        <v>71</v>
      </c>
      <c r="C57" s="38"/>
      <c r="D57" s="39" t="s">
        <v>22</v>
      </c>
      <c r="E57" s="40">
        <f t="shared" si="2"/>
        <v>2016</v>
      </c>
      <c r="F57" s="41">
        <v>1.0</v>
      </c>
      <c r="G57" s="41">
        <v>19.0</v>
      </c>
      <c r="H57" s="42">
        <f t="shared" si="3"/>
        <v>22</v>
      </c>
      <c r="I57" s="38"/>
      <c r="J57" s="43" t="s">
        <v>21</v>
      </c>
      <c r="K57" s="40">
        <f t="shared" si="4"/>
        <v>2025</v>
      </c>
      <c r="L57" s="44">
        <v>3.0</v>
      </c>
      <c r="M57" s="44">
        <v>13.0</v>
      </c>
      <c r="N57" s="42">
        <f t="shared" si="5"/>
        <v>22</v>
      </c>
      <c r="O57" s="38"/>
      <c r="P57" s="45" t="s">
        <v>72</v>
      </c>
      <c r="Q57" s="38"/>
      <c r="R57" s="45">
        <f>MIN(Rules!$E$2,(MAX(H57/N57,N57/H57)))</f>
        <v>1</v>
      </c>
      <c r="S57" s="45">
        <f>VLOOKUP(B57,Rules!A:B,2,FALSE)</f>
        <v>40</v>
      </c>
      <c r="T57" s="38"/>
      <c r="U57" s="46">
        <f>1/(10^(-(E57+(IF(P57="Y",Rules!$I$2,0))-K57)/Rules!$E$12)+1)</f>
        <v>0.6568592376</v>
      </c>
      <c r="V57" s="47">
        <f t="shared" si="6"/>
        <v>-6</v>
      </c>
      <c r="W57" s="47">
        <f t="shared" si="7"/>
        <v>6</v>
      </c>
      <c r="X57" s="47"/>
      <c r="Y57" s="47"/>
      <c r="Z57" s="48"/>
      <c r="AA57" s="7">
        <f t="shared" ref="AA57:BL57" si="61">IF($D57=AA$1,$E57+$V57,(IF($J57=AA$1,$K57+$W57,AA56)))</f>
        <v>1435</v>
      </c>
      <c r="AB57" s="7">
        <f t="shared" si="61"/>
        <v>919</v>
      </c>
      <c r="AC57" s="7">
        <f t="shared" si="61"/>
        <v>1430</v>
      </c>
      <c r="AD57" s="7">
        <f t="shared" si="61"/>
        <v>94</v>
      </c>
      <c r="AE57" s="7">
        <f t="shared" si="61"/>
        <v>2031</v>
      </c>
      <c r="AF57" s="7">
        <f t="shared" si="61"/>
        <v>1965</v>
      </c>
      <c r="AG57" s="7">
        <f t="shared" si="61"/>
        <v>1025</v>
      </c>
      <c r="AH57" s="7">
        <f t="shared" si="61"/>
        <v>848</v>
      </c>
      <c r="AI57" s="7">
        <f t="shared" si="61"/>
        <v>1236</v>
      </c>
      <c r="AJ57" s="7">
        <f t="shared" si="61"/>
        <v>1819</v>
      </c>
      <c r="AK57" s="7">
        <f t="shared" si="61"/>
        <v>131</v>
      </c>
      <c r="AL57" s="7">
        <f t="shared" si="61"/>
        <v>717</v>
      </c>
      <c r="AM57" s="7">
        <f t="shared" si="61"/>
        <v>2089</v>
      </c>
      <c r="AN57" s="7">
        <f t="shared" si="61"/>
        <v>1516</v>
      </c>
      <c r="AO57" s="7">
        <f t="shared" si="61"/>
        <v>1112</v>
      </c>
      <c r="AP57" s="7">
        <f t="shared" si="61"/>
        <v>2010</v>
      </c>
      <c r="AQ57" s="7">
        <f t="shared" si="61"/>
        <v>424</v>
      </c>
      <c r="AR57" s="7">
        <f t="shared" si="61"/>
        <v>1601</v>
      </c>
      <c r="AS57" s="7">
        <f t="shared" si="61"/>
        <v>303</v>
      </c>
      <c r="AT57" s="7">
        <f t="shared" si="61"/>
        <v>2221</v>
      </c>
      <c r="AU57" s="7">
        <f t="shared" si="61"/>
        <v>914</v>
      </c>
      <c r="AV57" s="7">
        <f t="shared" si="61"/>
        <v>561</v>
      </c>
      <c r="AW57" s="7">
        <f t="shared" si="61"/>
        <v>417</v>
      </c>
      <c r="AX57" s="7">
        <f t="shared" si="61"/>
        <v>967</v>
      </c>
      <c r="AY57" s="7">
        <f t="shared" si="61"/>
        <v>1266</v>
      </c>
      <c r="AZ57" s="7">
        <f t="shared" si="61"/>
        <v>622</v>
      </c>
      <c r="BA57" s="7">
        <f t="shared" si="61"/>
        <v>0</v>
      </c>
      <c r="BB57" s="7">
        <f t="shared" si="61"/>
        <v>1312</v>
      </c>
      <c r="BC57" s="7">
        <f t="shared" si="61"/>
        <v>980</v>
      </c>
      <c r="BD57" s="7">
        <f t="shared" si="61"/>
        <v>702</v>
      </c>
      <c r="BE57" s="7">
        <f t="shared" si="61"/>
        <v>638</v>
      </c>
      <c r="BF57" s="7">
        <f t="shared" si="61"/>
        <v>2164</v>
      </c>
      <c r="BG57" s="7">
        <f t="shared" si="61"/>
        <v>784</v>
      </c>
      <c r="BH57" s="7">
        <f t="shared" si="61"/>
        <v>727</v>
      </c>
      <c r="BI57" s="7">
        <f t="shared" si="61"/>
        <v>1892</v>
      </c>
      <c r="BJ57" s="7">
        <f t="shared" si="61"/>
        <v>1443</v>
      </c>
      <c r="BK57" s="7">
        <f t="shared" si="61"/>
        <v>1996</v>
      </c>
      <c r="BL57" s="7">
        <f t="shared" si="61"/>
        <v>1164</v>
      </c>
    </row>
    <row r="58" ht="13.5" customHeight="1">
      <c r="A58" s="83">
        <v>43884.0</v>
      </c>
      <c r="B58" s="84" t="s">
        <v>71</v>
      </c>
      <c r="C58" s="38"/>
      <c r="D58" s="39" t="s">
        <v>30</v>
      </c>
      <c r="E58" s="40">
        <f t="shared" si="2"/>
        <v>1435</v>
      </c>
      <c r="F58" s="41">
        <v>5.0</v>
      </c>
      <c r="G58" s="41">
        <v>27.0</v>
      </c>
      <c r="H58" s="42">
        <f t="shared" si="3"/>
        <v>42</v>
      </c>
      <c r="I58" s="38"/>
      <c r="J58" s="43" t="s">
        <v>38</v>
      </c>
      <c r="K58" s="40">
        <f t="shared" si="4"/>
        <v>1266</v>
      </c>
      <c r="L58" s="44">
        <v>1.0</v>
      </c>
      <c r="M58" s="44">
        <v>15.0</v>
      </c>
      <c r="N58" s="42">
        <f t="shared" si="5"/>
        <v>18</v>
      </c>
      <c r="O58" s="38"/>
      <c r="P58" s="45" t="s">
        <v>72</v>
      </c>
      <c r="Q58" s="38"/>
      <c r="R58" s="45">
        <f>MIN(Rules!$E$2,(MAX(H58/N58,N58/H58)))</f>
        <v>2</v>
      </c>
      <c r="S58" s="45">
        <f>VLOOKUP(B58,Rules!A:B,2,FALSE)</f>
        <v>40</v>
      </c>
      <c r="T58" s="38"/>
      <c r="U58" s="46">
        <f>1/(10^(-(E58+(IF(P58="Y",Rules!$I$2,0))-K58)/Rules!$E$12)+1)</f>
        <v>0.8129128397</v>
      </c>
      <c r="V58" s="47">
        <f t="shared" si="6"/>
        <v>15</v>
      </c>
      <c r="W58" s="47">
        <f t="shared" si="7"/>
        <v>-15</v>
      </c>
      <c r="X58" s="47"/>
      <c r="Y58" s="47"/>
      <c r="Z58" s="48"/>
      <c r="AA58" s="7">
        <f t="shared" ref="AA58:BL58" si="62">IF($D58=AA$1,$E58+$V58,(IF($J58=AA$1,$K58+$W58,AA57)))</f>
        <v>1450</v>
      </c>
      <c r="AB58" s="7">
        <f t="shared" si="62"/>
        <v>919</v>
      </c>
      <c r="AC58" s="7">
        <f t="shared" si="62"/>
        <v>1430</v>
      </c>
      <c r="AD58" s="7">
        <f t="shared" si="62"/>
        <v>94</v>
      </c>
      <c r="AE58" s="7">
        <f t="shared" si="62"/>
        <v>2031</v>
      </c>
      <c r="AF58" s="7">
        <f t="shared" si="62"/>
        <v>1965</v>
      </c>
      <c r="AG58" s="7">
        <f t="shared" si="62"/>
        <v>1025</v>
      </c>
      <c r="AH58" s="7">
        <f t="shared" si="62"/>
        <v>848</v>
      </c>
      <c r="AI58" s="7">
        <f t="shared" si="62"/>
        <v>1236</v>
      </c>
      <c r="AJ58" s="7">
        <f t="shared" si="62"/>
        <v>1819</v>
      </c>
      <c r="AK58" s="7">
        <f t="shared" si="62"/>
        <v>131</v>
      </c>
      <c r="AL58" s="7">
        <f t="shared" si="62"/>
        <v>717</v>
      </c>
      <c r="AM58" s="7">
        <f t="shared" si="62"/>
        <v>2089</v>
      </c>
      <c r="AN58" s="7">
        <f t="shared" si="62"/>
        <v>1516</v>
      </c>
      <c r="AO58" s="7">
        <f t="shared" si="62"/>
        <v>1112</v>
      </c>
      <c r="AP58" s="7">
        <f t="shared" si="62"/>
        <v>2010</v>
      </c>
      <c r="AQ58" s="7">
        <f t="shared" si="62"/>
        <v>424</v>
      </c>
      <c r="AR58" s="7">
        <f t="shared" si="62"/>
        <v>1601</v>
      </c>
      <c r="AS58" s="7">
        <f t="shared" si="62"/>
        <v>303</v>
      </c>
      <c r="AT58" s="7">
        <f t="shared" si="62"/>
        <v>2221</v>
      </c>
      <c r="AU58" s="7">
        <f t="shared" si="62"/>
        <v>914</v>
      </c>
      <c r="AV58" s="7">
        <f t="shared" si="62"/>
        <v>561</v>
      </c>
      <c r="AW58" s="7">
        <f t="shared" si="62"/>
        <v>417</v>
      </c>
      <c r="AX58" s="7">
        <f t="shared" si="62"/>
        <v>967</v>
      </c>
      <c r="AY58" s="7">
        <f t="shared" si="62"/>
        <v>1251</v>
      </c>
      <c r="AZ58" s="7">
        <f t="shared" si="62"/>
        <v>622</v>
      </c>
      <c r="BA58" s="7">
        <f t="shared" si="62"/>
        <v>0</v>
      </c>
      <c r="BB58" s="7">
        <f t="shared" si="62"/>
        <v>1312</v>
      </c>
      <c r="BC58" s="7">
        <f t="shared" si="62"/>
        <v>980</v>
      </c>
      <c r="BD58" s="7">
        <f t="shared" si="62"/>
        <v>702</v>
      </c>
      <c r="BE58" s="7">
        <f t="shared" si="62"/>
        <v>638</v>
      </c>
      <c r="BF58" s="7">
        <f t="shared" si="62"/>
        <v>2164</v>
      </c>
      <c r="BG58" s="7">
        <f t="shared" si="62"/>
        <v>784</v>
      </c>
      <c r="BH58" s="7">
        <f t="shared" si="62"/>
        <v>727</v>
      </c>
      <c r="BI58" s="7">
        <f t="shared" si="62"/>
        <v>1892</v>
      </c>
      <c r="BJ58" s="7">
        <f t="shared" si="62"/>
        <v>1443</v>
      </c>
      <c r="BK58" s="7">
        <f t="shared" si="62"/>
        <v>1996</v>
      </c>
      <c r="BL58" s="7">
        <f t="shared" si="62"/>
        <v>1164</v>
      </c>
    </row>
    <row r="59" ht="13.5" customHeight="1">
      <c r="A59" s="83">
        <v>43884.0</v>
      </c>
      <c r="B59" s="84" t="s">
        <v>71</v>
      </c>
      <c r="C59" s="38"/>
      <c r="D59" s="39" t="s">
        <v>39</v>
      </c>
      <c r="E59" s="40">
        <f t="shared" si="2"/>
        <v>967</v>
      </c>
      <c r="F59" s="41">
        <v>1.0</v>
      </c>
      <c r="G59" s="41">
        <v>13.0</v>
      </c>
      <c r="H59" s="42">
        <f t="shared" si="3"/>
        <v>16</v>
      </c>
      <c r="I59" s="38"/>
      <c r="J59" s="43" t="s">
        <v>27</v>
      </c>
      <c r="K59" s="40">
        <f t="shared" si="4"/>
        <v>1312</v>
      </c>
      <c r="L59" s="44">
        <v>5.0</v>
      </c>
      <c r="M59" s="44">
        <v>29.0</v>
      </c>
      <c r="N59" s="42">
        <f t="shared" si="5"/>
        <v>44</v>
      </c>
      <c r="O59" s="38"/>
      <c r="P59" s="45" t="s">
        <v>72</v>
      </c>
      <c r="Q59" s="38"/>
      <c r="R59" s="45">
        <f>MIN(Rules!$E$2,(MAX(H59/N59,N59/H59)))</f>
        <v>2</v>
      </c>
      <c r="S59" s="45">
        <f>VLOOKUP(B59,Rules!A:B,2,FALSE)</f>
        <v>40</v>
      </c>
      <c r="T59" s="38"/>
      <c r="U59" s="46">
        <f>1/(10^(-(E59+(IF(P59="Y",Rules!$I$2,0))-K59)/Rules!$E$12)+1)</f>
        <v>0.2894599876</v>
      </c>
      <c r="V59" s="47">
        <f t="shared" si="6"/>
        <v>-23</v>
      </c>
      <c r="W59" s="47">
        <f t="shared" si="7"/>
        <v>23</v>
      </c>
      <c r="X59" s="47"/>
      <c r="Y59" s="47"/>
      <c r="Z59" s="48"/>
      <c r="AA59" s="7">
        <f t="shared" ref="AA59:BL59" si="63">IF($D59=AA$1,$E59+$V59,(IF($J59=AA$1,$K59+$W59,AA58)))</f>
        <v>1450</v>
      </c>
      <c r="AB59" s="7">
        <f t="shared" si="63"/>
        <v>919</v>
      </c>
      <c r="AC59" s="7">
        <f t="shared" si="63"/>
        <v>1430</v>
      </c>
      <c r="AD59" s="7">
        <f t="shared" si="63"/>
        <v>94</v>
      </c>
      <c r="AE59" s="7">
        <f t="shared" si="63"/>
        <v>2031</v>
      </c>
      <c r="AF59" s="7">
        <f t="shared" si="63"/>
        <v>1965</v>
      </c>
      <c r="AG59" s="7">
        <f t="shared" si="63"/>
        <v>1025</v>
      </c>
      <c r="AH59" s="7">
        <f t="shared" si="63"/>
        <v>848</v>
      </c>
      <c r="AI59" s="7">
        <f t="shared" si="63"/>
        <v>1236</v>
      </c>
      <c r="AJ59" s="7">
        <f t="shared" si="63"/>
        <v>1819</v>
      </c>
      <c r="AK59" s="7">
        <f t="shared" si="63"/>
        <v>131</v>
      </c>
      <c r="AL59" s="7">
        <f t="shared" si="63"/>
        <v>717</v>
      </c>
      <c r="AM59" s="7">
        <f t="shared" si="63"/>
        <v>2089</v>
      </c>
      <c r="AN59" s="7">
        <f t="shared" si="63"/>
        <v>1516</v>
      </c>
      <c r="AO59" s="7">
        <f t="shared" si="63"/>
        <v>1112</v>
      </c>
      <c r="AP59" s="7">
        <f t="shared" si="63"/>
        <v>2010</v>
      </c>
      <c r="AQ59" s="7">
        <f t="shared" si="63"/>
        <v>424</v>
      </c>
      <c r="AR59" s="7">
        <f t="shared" si="63"/>
        <v>1601</v>
      </c>
      <c r="AS59" s="7">
        <f t="shared" si="63"/>
        <v>303</v>
      </c>
      <c r="AT59" s="7">
        <f t="shared" si="63"/>
        <v>2221</v>
      </c>
      <c r="AU59" s="7">
        <f t="shared" si="63"/>
        <v>914</v>
      </c>
      <c r="AV59" s="7">
        <f t="shared" si="63"/>
        <v>561</v>
      </c>
      <c r="AW59" s="7">
        <f t="shared" si="63"/>
        <v>417</v>
      </c>
      <c r="AX59" s="7">
        <f t="shared" si="63"/>
        <v>944</v>
      </c>
      <c r="AY59" s="7">
        <f t="shared" si="63"/>
        <v>1251</v>
      </c>
      <c r="AZ59" s="7">
        <f t="shared" si="63"/>
        <v>622</v>
      </c>
      <c r="BA59" s="7">
        <f t="shared" si="63"/>
        <v>0</v>
      </c>
      <c r="BB59" s="7">
        <f t="shared" si="63"/>
        <v>1335</v>
      </c>
      <c r="BC59" s="7">
        <f t="shared" si="63"/>
        <v>980</v>
      </c>
      <c r="BD59" s="7">
        <f t="shared" si="63"/>
        <v>702</v>
      </c>
      <c r="BE59" s="7">
        <f t="shared" si="63"/>
        <v>638</v>
      </c>
      <c r="BF59" s="7">
        <f t="shared" si="63"/>
        <v>2164</v>
      </c>
      <c r="BG59" s="7">
        <f t="shared" si="63"/>
        <v>784</v>
      </c>
      <c r="BH59" s="7">
        <f t="shared" si="63"/>
        <v>727</v>
      </c>
      <c r="BI59" s="7">
        <f t="shared" si="63"/>
        <v>1892</v>
      </c>
      <c r="BJ59" s="7">
        <f t="shared" si="63"/>
        <v>1443</v>
      </c>
      <c r="BK59" s="7">
        <f t="shared" si="63"/>
        <v>1996</v>
      </c>
      <c r="BL59" s="7">
        <f t="shared" si="63"/>
        <v>1164</v>
      </c>
    </row>
    <row r="60" ht="13.5" customHeight="1">
      <c r="A60" s="83">
        <v>43884.0</v>
      </c>
      <c r="B60" s="84" t="s">
        <v>71</v>
      </c>
      <c r="C60" s="38"/>
      <c r="D60" s="39" t="s">
        <v>29</v>
      </c>
      <c r="E60" s="40">
        <f t="shared" si="2"/>
        <v>1112</v>
      </c>
      <c r="F60" s="41">
        <v>5.0</v>
      </c>
      <c r="G60" s="41">
        <v>21.0</v>
      </c>
      <c r="H60" s="42">
        <f t="shared" si="3"/>
        <v>36</v>
      </c>
      <c r="I60" s="38"/>
      <c r="J60" s="43" t="s">
        <v>41</v>
      </c>
      <c r="K60" s="40">
        <f t="shared" si="4"/>
        <v>980</v>
      </c>
      <c r="L60" s="44">
        <v>2.0</v>
      </c>
      <c r="M60" s="44">
        <v>12.0</v>
      </c>
      <c r="N60" s="42">
        <f t="shared" si="5"/>
        <v>18</v>
      </c>
      <c r="O60" s="38"/>
      <c r="P60" s="45" t="s">
        <v>72</v>
      </c>
      <c r="Q60" s="38"/>
      <c r="R60" s="45">
        <f>MIN(Rules!$E$2,(MAX(H60/N60,N60/H60)))</f>
        <v>2</v>
      </c>
      <c r="S60" s="45">
        <f>VLOOKUP(B60,Rules!A:B,2,FALSE)</f>
        <v>40</v>
      </c>
      <c r="T60" s="38"/>
      <c r="U60" s="46">
        <f>1/(10^(-(E60+(IF(P60="Y",Rules!$I$2,0))-K60)/Rules!$E$12)+1)</f>
        <v>0.7856090387</v>
      </c>
      <c r="V60" s="47">
        <f t="shared" si="6"/>
        <v>17</v>
      </c>
      <c r="W60" s="47">
        <f t="shared" si="7"/>
        <v>-17</v>
      </c>
      <c r="X60" s="47"/>
      <c r="Y60" s="47"/>
      <c r="Z60" s="48"/>
      <c r="AA60" s="7">
        <f t="shared" ref="AA60:BL60" si="64">IF($D60=AA$1,$E60+$V60,(IF($J60=AA$1,$K60+$W60,AA59)))</f>
        <v>1450</v>
      </c>
      <c r="AB60" s="7">
        <f t="shared" si="64"/>
        <v>919</v>
      </c>
      <c r="AC60" s="7">
        <f t="shared" si="64"/>
        <v>1430</v>
      </c>
      <c r="AD60" s="7">
        <f t="shared" si="64"/>
        <v>94</v>
      </c>
      <c r="AE60" s="7">
        <f t="shared" si="64"/>
        <v>2031</v>
      </c>
      <c r="AF60" s="7">
        <f t="shared" si="64"/>
        <v>1965</v>
      </c>
      <c r="AG60" s="7">
        <f t="shared" si="64"/>
        <v>1025</v>
      </c>
      <c r="AH60" s="7">
        <f t="shared" si="64"/>
        <v>848</v>
      </c>
      <c r="AI60" s="7">
        <f t="shared" si="64"/>
        <v>1236</v>
      </c>
      <c r="AJ60" s="7">
        <f t="shared" si="64"/>
        <v>1819</v>
      </c>
      <c r="AK60" s="7">
        <f t="shared" si="64"/>
        <v>131</v>
      </c>
      <c r="AL60" s="7">
        <f t="shared" si="64"/>
        <v>717</v>
      </c>
      <c r="AM60" s="7">
        <f t="shared" si="64"/>
        <v>2089</v>
      </c>
      <c r="AN60" s="7">
        <f t="shared" si="64"/>
        <v>1516</v>
      </c>
      <c r="AO60" s="7">
        <f t="shared" si="64"/>
        <v>1129</v>
      </c>
      <c r="AP60" s="7">
        <f t="shared" si="64"/>
        <v>2010</v>
      </c>
      <c r="AQ60" s="7">
        <f t="shared" si="64"/>
        <v>424</v>
      </c>
      <c r="AR60" s="7">
        <f t="shared" si="64"/>
        <v>1601</v>
      </c>
      <c r="AS60" s="7">
        <f t="shared" si="64"/>
        <v>303</v>
      </c>
      <c r="AT60" s="7">
        <f t="shared" si="64"/>
        <v>2221</v>
      </c>
      <c r="AU60" s="7">
        <f t="shared" si="64"/>
        <v>914</v>
      </c>
      <c r="AV60" s="7">
        <f t="shared" si="64"/>
        <v>561</v>
      </c>
      <c r="AW60" s="7">
        <f t="shared" si="64"/>
        <v>417</v>
      </c>
      <c r="AX60" s="7">
        <f t="shared" si="64"/>
        <v>944</v>
      </c>
      <c r="AY60" s="7">
        <f t="shared" si="64"/>
        <v>1251</v>
      </c>
      <c r="AZ60" s="7">
        <f t="shared" si="64"/>
        <v>622</v>
      </c>
      <c r="BA60" s="7">
        <f t="shared" si="64"/>
        <v>0</v>
      </c>
      <c r="BB60" s="7">
        <f t="shared" si="64"/>
        <v>1335</v>
      </c>
      <c r="BC60" s="7">
        <f t="shared" si="64"/>
        <v>963</v>
      </c>
      <c r="BD60" s="7">
        <f t="shared" si="64"/>
        <v>702</v>
      </c>
      <c r="BE60" s="7">
        <f t="shared" si="64"/>
        <v>638</v>
      </c>
      <c r="BF60" s="7">
        <f t="shared" si="64"/>
        <v>2164</v>
      </c>
      <c r="BG60" s="7">
        <f t="shared" si="64"/>
        <v>784</v>
      </c>
      <c r="BH60" s="7">
        <f t="shared" si="64"/>
        <v>727</v>
      </c>
      <c r="BI60" s="7">
        <f t="shared" si="64"/>
        <v>1892</v>
      </c>
      <c r="BJ60" s="7">
        <f t="shared" si="64"/>
        <v>1443</v>
      </c>
      <c r="BK60" s="7">
        <f t="shared" si="64"/>
        <v>1996</v>
      </c>
      <c r="BL60" s="7">
        <f t="shared" si="64"/>
        <v>1164</v>
      </c>
    </row>
    <row r="61" ht="13.5" customHeight="1">
      <c r="A61" s="83">
        <v>43884.0</v>
      </c>
      <c r="B61" s="84" t="s">
        <v>71</v>
      </c>
      <c r="C61" s="38"/>
      <c r="D61" s="39" t="s">
        <v>36</v>
      </c>
      <c r="E61" s="40">
        <f t="shared" si="2"/>
        <v>914</v>
      </c>
      <c r="F61" s="41">
        <v>0.0</v>
      </c>
      <c r="G61" s="41">
        <v>16.0</v>
      </c>
      <c r="H61" s="42">
        <f t="shared" si="3"/>
        <v>16</v>
      </c>
      <c r="I61" s="38"/>
      <c r="J61" s="43" t="s">
        <v>33</v>
      </c>
      <c r="K61" s="40">
        <f t="shared" si="4"/>
        <v>1236</v>
      </c>
      <c r="L61" s="44">
        <v>2.0</v>
      </c>
      <c r="M61" s="44">
        <v>26.0</v>
      </c>
      <c r="N61" s="42">
        <f t="shared" si="5"/>
        <v>32</v>
      </c>
      <c r="O61" s="38"/>
      <c r="P61" s="45" t="s">
        <v>72</v>
      </c>
      <c r="Q61" s="38"/>
      <c r="R61" s="45">
        <f>MIN(Rules!$E$2,(MAX(H61/N61,N61/H61)))</f>
        <v>2</v>
      </c>
      <c r="S61" s="45">
        <f>VLOOKUP(B61,Rules!A:B,2,FALSE)</f>
        <v>40</v>
      </c>
      <c r="T61" s="38"/>
      <c r="U61" s="46">
        <f>1/(10^(-(E61+(IF(P61="Y",Rules!$I$2,0))-K61)/Rules!$E$12)+1)</f>
        <v>0.3117202383</v>
      </c>
      <c r="V61" s="47">
        <f t="shared" si="6"/>
        <v>-25</v>
      </c>
      <c r="W61" s="47">
        <f t="shared" si="7"/>
        <v>25</v>
      </c>
      <c r="X61" s="47"/>
      <c r="Y61" s="47"/>
      <c r="Z61" s="48"/>
      <c r="AA61" s="7">
        <f t="shared" ref="AA61:BL61" si="65">IF($D61=AA$1,$E61+$V61,(IF($J61=AA$1,$K61+$W61,AA60)))</f>
        <v>1450</v>
      </c>
      <c r="AB61" s="7">
        <f t="shared" si="65"/>
        <v>919</v>
      </c>
      <c r="AC61" s="7">
        <f t="shared" si="65"/>
        <v>1430</v>
      </c>
      <c r="AD61" s="7">
        <f t="shared" si="65"/>
        <v>94</v>
      </c>
      <c r="AE61" s="7">
        <f t="shared" si="65"/>
        <v>2031</v>
      </c>
      <c r="AF61" s="7">
        <f t="shared" si="65"/>
        <v>1965</v>
      </c>
      <c r="AG61" s="7">
        <f t="shared" si="65"/>
        <v>1025</v>
      </c>
      <c r="AH61" s="7">
        <f t="shared" si="65"/>
        <v>848</v>
      </c>
      <c r="AI61" s="7">
        <f t="shared" si="65"/>
        <v>1261</v>
      </c>
      <c r="AJ61" s="7">
        <f t="shared" si="65"/>
        <v>1819</v>
      </c>
      <c r="AK61" s="7">
        <f t="shared" si="65"/>
        <v>131</v>
      </c>
      <c r="AL61" s="7">
        <f t="shared" si="65"/>
        <v>717</v>
      </c>
      <c r="AM61" s="7">
        <f t="shared" si="65"/>
        <v>2089</v>
      </c>
      <c r="AN61" s="7">
        <f t="shared" si="65"/>
        <v>1516</v>
      </c>
      <c r="AO61" s="7">
        <f t="shared" si="65"/>
        <v>1129</v>
      </c>
      <c r="AP61" s="7">
        <f t="shared" si="65"/>
        <v>2010</v>
      </c>
      <c r="AQ61" s="7">
        <f t="shared" si="65"/>
        <v>424</v>
      </c>
      <c r="AR61" s="7">
        <f t="shared" si="65"/>
        <v>1601</v>
      </c>
      <c r="AS61" s="7">
        <f t="shared" si="65"/>
        <v>303</v>
      </c>
      <c r="AT61" s="7">
        <f t="shared" si="65"/>
        <v>2221</v>
      </c>
      <c r="AU61" s="7">
        <f t="shared" si="65"/>
        <v>889</v>
      </c>
      <c r="AV61" s="7">
        <f t="shared" si="65"/>
        <v>561</v>
      </c>
      <c r="AW61" s="7">
        <f t="shared" si="65"/>
        <v>417</v>
      </c>
      <c r="AX61" s="7">
        <f t="shared" si="65"/>
        <v>944</v>
      </c>
      <c r="AY61" s="7">
        <f t="shared" si="65"/>
        <v>1251</v>
      </c>
      <c r="AZ61" s="7">
        <f t="shared" si="65"/>
        <v>622</v>
      </c>
      <c r="BA61" s="7">
        <f t="shared" si="65"/>
        <v>0</v>
      </c>
      <c r="BB61" s="7">
        <f t="shared" si="65"/>
        <v>1335</v>
      </c>
      <c r="BC61" s="7">
        <f t="shared" si="65"/>
        <v>963</v>
      </c>
      <c r="BD61" s="7">
        <f t="shared" si="65"/>
        <v>702</v>
      </c>
      <c r="BE61" s="7">
        <f t="shared" si="65"/>
        <v>638</v>
      </c>
      <c r="BF61" s="7">
        <f t="shared" si="65"/>
        <v>2164</v>
      </c>
      <c r="BG61" s="7">
        <f t="shared" si="65"/>
        <v>784</v>
      </c>
      <c r="BH61" s="7">
        <f t="shared" si="65"/>
        <v>727</v>
      </c>
      <c r="BI61" s="7">
        <f t="shared" si="65"/>
        <v>1892</v>
      </c>
      <c r="BJ61" s="7">
        <f t="shared" si="65"/>
        <v>1443</v>
      </c>
      <c r="BK61" s="7">
        <f t="shared" si="65"/>
        <v>1996</v>
      </c>
      <c r="BL61" s="7">
        <f t="shared" si="65"/>
        <v>1164</v>
      </c>
    </row>
    <row r="62" ht="13.5" customHeight="1">
      <c r="A62" s="83">
        <v>43884.0</v>
      </c>
      <c r="B62" s="84" t="s">
        <v>71</v>
      </c>
      <c r="C62" s="38"/>
      <c r="D62" s="39" t="s">
        <v>43</v>
      </c>
      <c r="E62" s="40">
        <f t="shared" si="2"/>
        <v>919</v>
      </c>
      <c r="F62" s="41">
        <v>1.0</v>
      </c>
      <c r="G62" s="41">
        <v>19.0</v>
      </c>
      <c r="H62" s="42">
        <f t="shared" si="3"/>
        <v>22</v>
      </c>
      <c r="I62" s="38"/>
      <c r="J62" s="43" t="s">
        <v>47</v>
      </c>
      <c r="K62" s="40">
        <f t="shared" si="4"/>
        <v>417</v>
      </c>
      <c r="L62" s="44">
        <v>1.0</v>
      </c>
      <c r="M62" s="44">
        <v>18.0</v>
      </c>
      <c r="N62" s="42">
        <f t="shared" si="5"/>
        <v>21</v>
      </c>
      <c r="O62" s="38"/>
      <c r="P62" s="45" t="s">
        <v>72</v>
      </c>
      <c r="Q62" s="38"/>
      <c r="R62" s="45">
        <f>MIN(Rules!$E$2,(MAX(H62/N62,N62/H62)))</f>
        <v>1.047619048</v>
      </c>
      <c r="S62" s="45">
        <f>VLOOKUP(B62,Rules!A:B,2,FALSE)</f>
        <v>40</v>
      </c>
      <c r="T62" s="38"/>
      <c r="U62" s="46">
        <f>1/(10^(-(E62+(IF(P62="Y",Rules!$I$2,0))-K62)/Rules!$E$12)+1)</f>
        <v>0.9526901392</v>
      </c>
      <c r="V62" s="47">
        <f t="shared" si="6"/>
        <v>2</v>
      </c>
      <c r="W62" s="47">
        <f t="shared" si="7"/>
        <v>-2</v>
      </c>
      <c r="X62" s="47"/>
      <c r="Y62" s="47"/>
      <c r="Z62" s="48"/>
      <c r="AA62" s="7">
        <f t="shared" ref="AA62:BL62" si="66">IF($D62=AA$1,$E62+$V62,(IF($J62=AA$1,$K62+$W62,AA61)))</f>
        <v>1450</v>
      </c>
      <c r="AB62" s="7">
        <f t="shared" si="66"/>
        <v>921</v>
      </c>
      <c r="AC62" s="7">
        <f t="shared" si="66"/>
        <v>1430</v>
      </c>
      <c r="AD62" s="7">
        <f t="shared" si="66"/>
        <v>94</v>
      </c>
      <c r="AE62" s="7">
        <f t="shared" si="66"/>
        <v>2031</v>
      </c>
      <c r="AF62" s="7">
        <f t="shared" si="66"/>
        <v>1965</v>
      </c>
      <c r="AG62" s="7">
        <f t="shared" si="66"/>
        <v>1025</v>
      </c>
      <c r="AH62" s="7">
        <f t="shared" si="66"/>
        <v>848</v>
      </c>
      <c r="AI62" s="7">
        <f t="shared" si="66"/>
        <v>1261</v>
      </c>
      <c r="AJ62" s="7">
        <f t="shared" si="66"/>
        <v>1819</v>
      </c>
      <c r="AK62" s="7">
        <f t="shared" si="66"/>
        <v>131</v>
      </c>
      <c r="AL62" s="7">
        <f t="shared" si="66"/>
        <v>717</v>
      </c>
      <c r="AM62" s="7">
        <f t="shared" si="66"/>
        <v>2089</v>
      </c>
      <c r="AN62" s="7">
        <f t="shared" si="66"/>
        <v>1516</v>
      </c>
      <c r="AO62" s="7">
        <f t="shared" si="66"/>
        <v>1129</v>
      </c>
      <c r="AP62" s="7">
        <f t="shared" si="66"/>
        <v>2010</v>
      </c>
      <c r="AQ62" s="7">
        <f t="shared" si="66"/>
        <v>424</v>
      </c>
      <c r="AR62" s="7">
        <f t="shared" si="66"/>
        <v>1601</v>
      </c>
      <c r="AS62" s="7">
        <f t="shared" si="66"/>
        <v>303</v>
      </c>
      <c r="AT62" s="7">
        <f t="shared" si="66"/>
        <v>2221</v>
      </c>
      <c r="AU62" s="7">
        <f t="shared" si="66"/>
        <v>889</v>
      </c>
      <c r="AV62" s="7">
        <f t="shared" si="66"/>
        <v>561</v>
      </c>
      <c r="AW62" s="7">
        <f t="shared" si="66"/>
        <v>415</v>
      </c>
      <c r="AX62" s="7">
        <f t="shared" si="66"/>
        <v>944</v>
      </c>
      <c r="AY62" s="7">
        <f t="shared" si="66"/>
        <v>1251</v>
      </c>
      <c r="AZ62" s="7">
        <f t="shared" si="66"/>
        <v>622</v>
      </c>
      <c r="BA62" s="7">
        <f t="shared" si="66"/>
        <v>0</v>
      </c>
      <c r="BB62" s="7">
        <f t="shared" si="66"/>
        <v>1335</v>
      </c>
      <c r="BC62" s="7">
        <f t="shared" si="66"/>
        <v>963</v>
      </c>
      <c r="BD62" s="7">
        <f t="shared" si="66"/>
        <v>702</v>
      </c>
      <c r="BE62" s="7">
        <f t="shared" si="66"/>
        <v>638</v>
      </c>
      <c r="BF62" s="7">
        <f t="shared" si="66"/>
        <v>2164</v>
      </c>
      <c r="BG62" s="7">
        <f t="shared" si="66"/>
        <v>784</v>
      </c>
      <c r="BH62" s="7">
        <f t="shared" si="66"/>
        <v>727</v>
      </c>
      <c r="BI62" s="7">
        <f t="shared" si="66"/>
        <v>1892</v>
      </c>
      <c r="BJ62" s="7">
        <f t="shared" si="66"/>
        <v>1443</v>
      </c>
      <c r="BK62" s="7">
        <f t="shared" si="66"/>
        <v>1996</v>
      </c>
      <c r="BL62" s="7">
        <f t="shared" si="66"/>
        <v>1164</v>
      </c>
    </row>
    <row r="63" ht="13.5" customHeight="1">
      <c r="A63" s="83">
        <v>43884.0</v>
      </c>
      <c r="B63" s="84" t="s">
        <v>71</v>
      </c>
      <c r="C63" s="38"/>
      <c r="D63" s="39" t="s">
        <v>37</v>
      </c>
      <c r="E63" s="40">
        <f t="shared" si="2"/>
        <v>848</v>
      </c>
      <c r="F63" s="41">
        <v>1.0</v>
      </c>
      <c r="G63" s="41">
        <v>15.0</v>
      </c>
      <c r="H63" s="42">
        <f t="shared" si="3"/>
        <v>18</v>
      </c>
      <c r="I63" s="38"/>
      <c r="J63" s="43" t="s">
        <v>51</v>
      </c>
      <c r="K63" s="40">
        <f t="shared" si="4"/>
        <v>622</v>
      </c>
      <c r="L63" s="44">
        <v>1.0</v>
      </c>
      <c r="M63" s="44">
        <v>5.0</v>
      </c>
      <c r="N63" s="42">
        <f t="shared" si="5"/>
        <v>8</v>
      </c>
      <c r="O63" s="38"/>
      <c r="P63" s="45" t="s">
        <v>72</v>
      </c>
      <c r="Q63" s="38"/>
      <c r="R63" s="45">
        <f>MIN(Rules!$E$2,(MAX(H63/N63,N63/H63)))</f>
        <v>2</v>
      </c>
      <c r="S63" s="45">
        <f>VLOOKUP(B63,Rules!A:B,2,FALSE)</f>
        <v>40</v>
      </c>
      <c r="T63" s="38"/>
      <c r="U63" s="46">
        <f>1/(10^(-(E63+(IF(P63="Y",Rules!$I$2,0))-K63)/Rules!$E$12)+1)</f>
        <v>0.849609807</v>
      </c>
      <c r="V63" s="47">
        <f t="shared" si="6"/>
        <v>12</v>
      </c>
      <c r="W63" s="47">
        <f t="shared" si="7"/>
        <v>-12</v>
      </c>
      <c r="X63" s="47"/>
      <c r="Y63" s="47"/>
      <c r="Z63" s="48"/>
      <c r="AA63" s="7">
        <f t="shared" ref="AA63:BL63" si="67">IF($D63=AA$1,$E63+$V63,(IF($J63=AA$1,$K63+$W63,AA62)))</f>
        <v>1450</v>
      </c>
      <c r="AB63" s="7">
        <f t="shared" si="67"/>
        <v>921</v>
      </c>
      <c r="AC63" s="7">
        <f t="shared" si="67"/>
        <v>1430</v>
      </c>
      <c r="AD63" s="7">
        <f t="shared" si="67"/>
        <v>94</v>
      </c>
      <c r="AE63" s="7">
        <f t="shared" si="67"/>
        <v>2031</v>
      </c>
      <c r="AF63" s="7">
        <f t="shared" si="67"/>
        <v>1965</v>
      </c>
      <c r="AG63" s="7">
        <f t="shared" si="67"/>
        <v>1025</v>
      </c>
      <c r="AH63" s="7">
        <f t="shared" si="67"/>
        <v>860</v>
      </c>
      <c r="AI63" s="7">
        <f t="shared" si="67"/>
        <v>1261</v>
      </c>
      <c r="AJ63" s="7">
        <f t="shared" si="67"/>
        <v>1819</v>
      </c>
      <c r="AK63" s="7">
        <f t="shared" si="67"/>
        <v>131</v>
      </c>
      <c r="AL63" s="7">
        <f t="shared" si="67"/>
        <v>717</v>
      </c>
      <c r="AM63" s="7">
        <f t="shared" si="67"/>
        <v>2089</v>
      </c>
      <c r="AN63" s="7">
        <f t="shared" si="67"/>
        <v>1516</v>
      </c>
      <c r="AO63" s="7">
        <f t="shared" si="67"/>
        <v>1129</v>
      </c>
      <c r="AP63" s="7">
        <f t="shared" si="67"/>
        <v>2010</v>
      </c>
      <c r="AQ63" s="7">
        <f t="shared" si="67"/>
        <v>424</v>
      </c>
      <c r="AR63" s="7">
        <f t="shared" si="67"/>
        <v>1601</v>
      </c>
      <c r="AS63" s="7">
        <f t="shared" si="67"/>
        <v>303</v>
      </c>
      <c r="AT63" s="7">
        <f t="shared" si="67"/>
        <v>2221</v>
      </c>
      <c r="AU63" s="7">
        <f t="shared" si="67"/>
        <v>889</v>
      </c>
      <c r="AV63" s="7">
        <f t="shared" si="67"/>
        <v>561</v>
      </c>
      <c r="AW63" s="7">
        <f t="shared" si="67"/>
        <v>415</v>
      </c>
      <c r="AX63" s="7">
        <f t="shared" si="67"/>
        <v>944</v>
      </c>
      <c r="AY63" s="7">
        <f t="shared" si="67"/>
        <v>1251</v>
      </c>
      <c r="AZ63" s="7">
        <f t="shared" si="67"/>
        <v>610</v>
      </c>
      <c r="BA63" s="7">
        <f t="shared" si="67"/>
        <v>0</v>
      </c>
      <c r="BB63" s="7">
        <f t="shared" si="67"/>
        <v>1335</v>
      </c>
      <c r="BC63" s="7">
        <f t="shared" si="67"/>
        <v>963</v>
      </c>
      <c r="BD63" s="7">
        <f t="shared" si="67"/>
        <v>702</v>
      </c>
      <c r="BE63" s="7">
        <f t="shared" si="67"/>
        <v>638</v>
      </c>
      <c r="BF63" s="7">
        <f t="shared" si="67"/>
        <v>2164</v>
      </c>
      <c r="BG63" s="7">
        <f t="shared" si="67"/>
        <v>784</v>
      </c>
      <c r="BH63" s="7">
        <f t="shared" si="67"/>
        <v>727</v>
      </c>
      <c r="BI63" s="7">
        <f t="shared" si="67"/>
        <v>1892</v>
      </c>
      <c r="BJ63" s="7">
        <f t="shared" si="67"/>
        <v>1443</v>
      </c>
      <c r="BK63" s="7">
        <f t="shared" si="67"/>
        <v>1996</v>
      </c>
      <c r="BL63" s="7">
        <f t="shared" si="67"/>
        <v>1164</v>
      </c>
    </row>
    <row r="64" ht="13.5" customHeight="1">
      <c r="A64" s="83">
        <v>43884.0</v>
      </c>
      <c r="B64" s="84" t="s">
        <v>71</v>
      </c>
      <c r="C64" s="38"/>
      <c r="D64" s="39" t="s">
        <v>42</v>
      </c>
      <c r="E64" s="40">
        <f t="shared" si="2"/>
        <v>784</v>
      </c>
      <c r="F64" s="41">
        <v>0.0</v>
      </c>
      <c r="G64" s="41">
        <v>23.0</v>
      </c>
      <c r="H64" s="42">
        <f t="shared" si="3"/>
        <v>23</v>
      </c>
      <c r="I64" s="38"/>
      <c r="J64" s="43" t="s">
        <v>50</v>
      </c>
      <c r="K64" s="40">
        <f t="shared" si="4"/>
        <v>561</v>
      </c>
      <c r="L64" s="44">
        <v>1.0</v>
      </c>
      <c r="M64" s="44">
        <v>15.0</v>
      </c>
      <c r="N64" s="42">
        <f t="shared" si="5"/>
        <v>18</v>
      </c>
      <c r="O64" s="38"/>
      <c r="P64" s="45" t="s">
        <v>72</v>
      </c>
      <c r="Q64" s="38"/>
      <c r="R64" s="45">
        <f>MIN(Rules!$E$2,(MAX(H64/N64,N64/H64)))</f>
        <v>1.277777778</v>
      </c>
      <c r="S64" s="45">
        <f>VLOOKUP(B64,Rules!A:B,2,FALSE)</f>
        <v>40</v>
      </c>
      <c r="T64" s="38"/>
      <c r="U64" s="46">
        <f>1/(10^(-(E64+(IF(P64="Y",Rules!$I$2,0))-K64)/Rules!$E$12)+1)</f>
        <v>0.8478360187</v>
      </c>
      <c r="V64" s="47">
        <f t="shared" si="6"/>
        <v>8</v>
      </c>
      <c r="W64" s="47">
        <f t="shared" si="7"/>
        <v>-8</v>
      </c>
      <c r="X64" s="47"/>
      <c r="Y64" s="47"/>
      <c r="Z64" s="48"/>
      <c r="AA64" s="7">
        <f t="shared" ref="AA64:BL64" si="68">IF($D64=AA$1,$E64+$V64,(IF($J64=AA$1,$K64+$W64,AA63)))</f>
        <v>1450</v>
      </c>
      <c r="AB64" s="7">
        <f t="shared" si="68"/>
        <v>921</v>
      </c>
      <c r="AC64" s="7">
        <f t="shared" si="68"/>
        <v>1430</v>
      </c>
      <c r="AD64" s="7">
        <f t="shared" si="68"/>
        <v>94</v>
      </c>
      <c r="AE64" s="7">
        <f t="shared" si="68"/>
        <v>2031</v>
      </c>
      <c r="AF64" s="7">
        <f t="shared" si="68"/>
        <v>1965</v>
      </c>
      <c r="AG64" s="7">
        <f t="shared" si="68"/>
        <v>1025</v>
      </c>
      <c r="AH64" s="7">
        <f t="shared" si="68"/>
        <v>860</v>
      </c>
      <c r="AI64" s="7">
        <f t="shared" si="68"/>
        <v>1261</v>
      </c>
      <c r="AJ64" s="7">
        <f t="shared" si="68"/>
        <v>1819</v>
      </c>
      <c r="AK64" s="7">
        <f t="shared" si="68"/>
        <v>131</v>
      </c>
      <c r="AL64" s="7">
        <f t="shared" si="68"/>
        <v>717</v>
      </c>
      <c r="AM64" s="7">
        <f t="shared" si="68"/>
        <v>2089</v>
      </c>
      <c r="AN64" s="7">
        <f t="shared" si="68"/>
        <v>1516</v>
      </c>
      <c r="AO64" s="7">
        <f t="shared" si="68"/>
        <v>1129</v>
      </c>
      <c r="AP64" s="7">
        <f t="shared" si="68"/>
        <v>2010</v>
      </c>
      <c r="AQ64" s="7">
        <f t="shared" si="68"/>
        <v>424</v>
      </c>
      <c r="AR64" s="7">
        <f t="shared" si="68"/>
        <v>1601</v>
      </c>
      <c r="AS64" s="7">
        <f t="shared" si="68"/>
        <v>303</v>
      </c>
      <c r="AT64" s="7">
        <f t="shared" si="68"/>
        <v>2221</v>
      </c>
      <c r="AU64" s="7">
        <f t="shared" si="68"/>
        <v>889</v>
      </c>
      <c r="AV64" s="7">
        <f t="shared" si="68"/>
        <v>553</v>
      </c>
      <c r="AW64" s="7">
        <f t="shared" si="68"/>
        <v>415</v>
      </c>
      <c r="AX64" s="7">
        <f t="shared" si="68"/>
        <v>944</v>
      </c>
      <c r="AY64" s="7">
        <f t="shared" si="68"/>
        <v>1251</v>
      </c>
      <c r="AZ64" s="7">
        <f t="shared" si="68"/>
        <v>610</v>
      </c>
      <c r="BA64" s="7">
        <f t="shared" si="68"/>
        <v>0</v>
      </c>
      <c r="BB64" s="7">
        <f t="shared" si="68"/>
        <v>1335</v>
      </c>
      <c r="BC64" s="7">
        <f t="shared" si="68"/>
        <v>963</v>
      </c>
      <c r="BD64" s="7">
        <f t="shared" si="68"/>
        <v>702</v>
      </c>
      <c r="BE64" s="7">
        <f t="shared" si="68"/>
        <v>638</v>
      </c>
      <c r="BF64" s="7">
        <f t="shared" si="68"/>
        <v>2164</v>
      </c>
      <c r="BG64" s="7">
        <f t="shared" si="68"/>
        <v>792</v>
      </c>
      <c r="BH64" s="7">
        <f t="shared" si="68"/>
        <v>727</v>
      </c>
      <c r="BI64" s="7">
        <f t="shared" si="68"/>
        <v>1892</v>
      </c>
      <c r="BJ64" s="7">
        <f t="shared" si="68"/>
        <v>1443</v>
      </c>
      <c r="BK64" s="7">
        <f t="shared" si="68"/>
        <v>1996</v>
      </c>
      <c r="BL64" s="7">
        <f t="shared" si="68"/>
        <v>1164</v>
      </c>
    </row>
    <row r="65" ht="13.5" customHeight="1">
      <c r="A65" s="83">
        <v>43884.0</v>
      </c>
      <c r="B65" s="84" t="s">
        <v>71</v>
      </c>
      <c r="C65" s="38"/>
      <c r="D65" s="39" t="s">
        <v>44</v>
      </c>
      <c r="E65" s="40">
        <f t="shared" si="2"/>
        <v>702</v>
      </c>
      <c r="F65" s="41">
        <v>2.0</v>
      </c>
      <c r="G65" s="41">
        <v>17.0</v>
      </c>
      <c r="H65" s="42">
        <f t="shared" si="3"/>
        <v>23</v>
      </c>
      <c r="I65" s="38"/>
      <c r="J65" s="43" t="s">
        <v>52</v>
      </c>
      <c r="K65" s="40">
        <f t="shared" si="4"/>
        <v>303</v>
      </c>
      <c r="L65" s="44">
        <v>1.0</v>
      </c>
      <c r="M65" s="44">
        <v>15.0</v>
      </c>
      <c r="N65" s="42">
        <f t="shared" si="5"/>
        <v>18</v>
      </c>
      <c r="O65" s="38"/>
      <c r="P65" s="45" t="s">
        <v>72</v>
      </c>
      <c r="Q65" s="38"/>
      <c r="R65" s="45">
        <f>MIN(Rules!$E$2,(MAX(H65/N65,N65/H65)))</f>
        <v>1.277777778</v>
      </c>
      <c r="S65" s="45">
        <f>VLOOKUP(B65,Rules!A:B,2,FALSE)</f>
        <v>40</v>
      </c>
      <c r="T65" s="38"/>
      <c r="U65" s="46">
        <f>1/(10^(-(E65+(IF(P65="Y",Rules!$I$2,0))-K65)/Rules!$E$12)+1)</f>
        <v>0.9260978811</v>
      </c>
      <c r="V65" s="47">
        <f t="shared" si="6"/>
        <v>4</v>
      </c>
      <c r="W65" s="47">
        <f t="shared" si="7"/>
        <v>-4</v>
      </c>
      <c r="X65" s="47"/>
      <c r="Y65" s="47"/>
      <c r="Z65" s="48"/>
      <c r="AA65" s="7">
        <f t="shared" ref="AA65:BL65" si="69">IF($D65=AA$1,$E65+$V65,(IF($J65=AA$1,$K65+$W65,AA64)))</f>
        <v>1450</v>
      </c>
      <c r="AB65" s="7">
        <f t="shared" si="69"/>
        <v>921</v>
      </c>
      <c r="AC65" s="7">
        <f t="shared" si="69"/>
        <v>1430</v>
      </c>
      <c r="AD65" s="7">
        <f t="shared" si="69"/>
        <v>94</v>
      </c>
      <c r="AE65" s="7">
        <f t="shared" si="69"/>
        <v>2031</v>
      </c>
      <c r="AF65" s="7">
        <f t="shared" si="69"/>
        <v>1965</v>
      </c>
      <c r="AG65" s="7">
        <f t="shared" si="69"/>
        <v>1025</v>
      </c>
      <c r="AH65" s="7">
        <f t="shared" si="69"/>
        <v>860</v>
      </c>
      <c r="AI65" s="7">
        <f t="shared" si="69"/>
        <v>1261</v>
      </c>
      <c r="AJ65" s="7">
        <f t="shared" si="69"/>
        <v>1819</v>
      </c>
      <c r="AK65" s="7">
        <f t="shared" si="69"/>
        <v>131</v>
      </c>
      <c r="AL65" s="7">
        <f t="shared" si="69"/>
        <v>717</v>
      </c>
      <c r="AM65" s="7">
        <f t="shared" si="69"/>
        <v>2089</v>
      </c>
      <c r="AN65" s="7">
        <f t="shared" si="69"/>
        <v>1516</v>
      </c>
      <c r="AO65" s="7">
        <f t="shared" si="69"/>
        <v>1129</v>
      </c>
      <c r="AP65" s="7">
        <f t="shared" si="69"/>
        <v>2010</v>
      </c>
      <c r="AQ65" s="7">
        <f t="shared" si="69"/>
        <v>424</v>
      </c>
      <c r="AR65" s="7">
        <f t="shared" si="69"/>
        <v>1601</v>
      </c>
      <c r="AS65" s="7">
        <f t="shared" si="69"/>
        <v>299</v>
      </c>
      <c r="AT65" s="7">
        <f t="shared" si="69"/>
        <v>2221</v>
      </c>
      <c r="AU65" s="7">
        <f t="shared" si="69"/>
        <v>889</v>
      </c>
      <c r="AV65" s="7">
        <f t="shared" si="69"/>
        <v>553</v>
      </c>
      <c r="AW65" s="7">
        <f t="shared" si="69"/>
        <v>415</v>
      </c>
      <c r="AX65" s="7">
        <f t="shared" si="69"/>
        <v>944</v>
      </c>
      <c r="AY65" s="7">
        <f t="shared" si="69"/>
        <v>1251</v>
      </c>
      <c r="AZ65" s="7">
        <f t="shared" si="69"/>
        <v>610</v>
      </c>
      <c r="BA65" s="7">
        <f t="shared" si="69"/>
        <v>0</v>
      </c>
      <c r="BB65" s="7">
        <f t="shared" si="69"/>
        <v>1335</v>
      </c>
      <c r="BC65" s="7">
        <f t="shared" si="69"/>
        <v>963</v>
      </c>
      <c r="BD65" s="7">
        <f t="shared" si="69"/>
        <v>706</v>
      </c>
      <c r="BE65" s="7">
        <f t="shared" si="69"/>
        <v>638</v>
      </c>
      <c r="BF65" s="7">
        <f t="shared" si="69"/>
        <v>2164</v>
      </c>
      <c r="BG65" s="7">
        <f t="shared" si="69"/>
        <v>792</v>
      </c>
      <c r="BH65" s="7">
        <f t="shared" si="69"/>
        <v>727</v>
      </c>
      <c r="BI65" s="7">
        <f t="shared" si="69"/>
        <v>1892</v>
      </c>
      <c r="BJ65" s="7">
        <f t="shared" si="69"/>
        <v>1443</v>
      </c>
      <c r="BK65" s="7">
        <f t="shared" si="69"/>
        <v>1996</v>
      </c>
      <c r="BL65" s="7">
        <f t="shared" si="69"/>
        <v>1164</v>
      </c>
    </row>
    <row r="66" ht="13.5" customHeight="1">
      <c r="A66" s="83">
        <v>43891.0</v>
      </c>
      <c r="B66" s="84" t="s">
        <v>71</v>
      </c>
      <c r="C66" s="38"/>
      <c r="D66" s="39" t="s">
        <v>23</v>
      </c>
      <c r="E66" s="40">
        <f t="shared" si="2"/>
        <v>2089</v>
      </c>
      <c r="F66" s="41">
        <v>2.0</v>
      </c>
      <c r="G66" s="41">
        <v>18.0</v>
      </c>
      <c r="H66" s="42">
        <f t="shared" si="3"/>
        <v>24</v>
      </c>
      <c r="I66" s="38"/>
      <c r="J66" s="43" t="s">
        <v>19</v>
      </c>
      <c r="K66" s="40">
        <f t="shared" si="4"/>
        <v>1965</v>
      </c>
      <c r="L66" s="44">
        <v>1.0</v>
      </c>
      <c r="M66" s="44">
        <v>16.0</v>
      </c>
      <c r="N66" s="42">
        <f t="shared" si="5"/>
        <v>19</v>
      </c>
      <c r="O66" s="38"/>
      <c r="P66" s="45" t="s">
        <v>72</v>
      </c>
      <c r="Q66" s="38"/>
      <c r="R66" s="45">
        <f>MIN(Rules!$E$2,(MAX(H66/N66,N66/H66)))</f>
        <v>1.263157895</v>
      </c>
      <c r="S66" s="45">
        <f>VLOOKUP(B66,Rules!A:B,2,FALSE)</f>
        <v>40</v>
      </c>
      <c r="T66" s="38"/>
      <c r="U66" s="46">
        <f>1/(10^(-(E66+(IF(P66="Y",Rules!$I$2,0))-K66)/Rules!$E$12)+1)</f>
        <v>0.7793386722</v>
      </c>
      <c r="V66" s="47">
        <f t="shared" si="6"/>
        <v>11</v>
      </c>
      <c r="W66" s="47">
        <f t="shared" si="7"/>
        <v>-11</v>
      </c>
      <c r="X66" s="47"/>
      <c r="Y66" s="47"/>
      <c r="Z66" s="48"/>
      <c r="AA66" s="7">
        <f t="shared" ref="AA66:BL66" si="70">IF($D66=AA$1,$E66+$V66,(IF($J66=AA$1,$K66+$W66,AA65)))</f>
        <v>1450</v>
      </c>
      <c r="AB66" s="7">
        <f t="shared" si="70"/>
        <v>921</v>
      </c>
      <c r="AC66" s="7">
        <f t="shared" si="70"/>
        <v>1430</v>
      </c>
      <c r="AD66" s="7">
        <f t="shared" si="70"/>
        <v>94</v>
      </c>
      <c r="AE66" s="7">
        <f t="shared" si="70"/>
        <v>2031</v>
      </c>
      <c r="AF66" s="7">
        <f t="shared" si="70"/>
        <v>1954</v>
      </c>
      <c r="AG66" s="7">
        <f t="shared" si="70"/>
        <v>1025</v>
      </c>
      <c r="AH66" s="7">
        <f t="shared" si="70"/>
        <v>860</v>
      </c>
      <c r="AI66" s="7">
        <f t="shared" si="70"/>
        <v>1261</v>
      </c>
      <c r="AJ66" s="7">
        <f t="shared" si="70"/>
        <v>1819</v>
      </c>
      <c r="AK66" s="7">
        <f t="shared" si="70"/>
        <v>131</v>
      </c>
      <c r="AL66" s="7">
        <f t="shared" si="70"/>
        <v>717</v>
      </c>
      <c r="AM66" s="7">
        <f t="shared" si="70"/>
        <v>2100</v>
      </c>
      <c r="AN66" s="7">
        <f t="shared" si="70"/>
        <v>1516</v>
      </c>
      <c r="AO66" s="7">
        <f t="shared" si="70"/>
        <v>1129</v>
      </c>
      <c r="AP66" s="7">
        <f t="shared" si="70"/>
        <v>2010</v>
      </c>
      <c r="AQ66" s="7">
        <f t="shared" si="70"/>
        <v>424</v>
      </c>
      <c r="AR66" s="7">
        <f t="shared" si="70"/>
        <v>1601</v>
      </c>
      <c r="AS66" s="7">
        <f t="shared" si="70"/>
        <v>299</v>
      </c>
      <c r="AT66" s="7">
        <f t="shared" si="70"/>
        <v>2221</v>
      </c>
      <c r="AU66" s="7">
        <f t="shared" si="70"/>
        <v>889</v>
      </c>
      <c r="AV66" s="7">
        <f t="shared" si="70"/>
        <v>553</v>
      </c>
      <c r="AW66" s="7">
        <f t="shared" si="70"/>
        <v>415</v>
      </c>
      <c r="AX66" s="7">
        <f t="shared" si="70"/>
        <v>944</v>
      </c>
      <c r="AY66" s="7">
        <f t="shared" si="70"/>
        <v>1251</v>
      </c>
      <c r="AZ66" s="7">
        <f t="shared" si="70"/>
        <v>610</v>
      </c>
      <c r="BA66" s="7">
        <f t="shared" si="70"/>
        <v>0</v>
      </c>
      <c r="BB66" s="7">
        <f t="shared" si="70"/>
        <v>1335</v>
      </c>
      <c r="BC66" s="7">
        <f t="shared" si="70"/>
        <v>963</v>
      </c>
      <c r="BD66" s="7">
        <f t="shared" si="70"/>
        <v>706</v>
      </c>
      <c r="BE66" s="7">
        <f t="shared" si="70"/>
        <v>638</v>
      </c>
      <c r="BF66" s="7">
        <f t="shared" si="70"/>
        <v>2164</v>
      </c>
      <c r="BG66" s="7">
        <f t="shared" si="70"/>
        <v>792</v>
      </c>
      <c r="BH66" s="7">
        <f t="shared" si="70"/>
        <v>727</v>
      </c>
      <c r="BI66" s="7">
        <f t="shared" si="70"/>
        <v>1892</v>
      </c>
      <c r="BJ66" s="7">
        <f t="shared" si="70"/>
        <v>1443</v>
      </c>
      <c r="BK66" s="7">
        <f t="shared" si="70"/>
        <v>1996</v>
      </c>
      <c r="BL66" s="7">
        <f t="shared" si="70"/>
        <v>1164</v>
      </c>
    </row>
    <row r="67" ht="13.5" customHeight="1">
      <c r="A67" s="83">
        <v>43891.0</v>
      </c>
      <c r="B67" s="84" t="s">
        <v>71</v>
      </c>
      <c r="C67" s="38"/>
      <c r="D67" s="39" t="s">
        <v>20</v>
      </c>
      <c r="E67" s="40">
        <f t="shared" si="2"/>
        <v>2221</v>
      </c>
      <c r="F67" s="41">
        <v>1.0</v>
      </c>
      <c r="G67" s="41">
        <v>24.0</v>
      </c>
      <c r="H67" s="42">
        <f t="shared" si="3"/>
        <v>27</v>
      </c>
      <c r="I67" s="38"/>
      <c r="J67" s="43" t="s">
        <v>32</v>
      </c>
      <c r="K67" s="40">
        <f t="shared" si="4"/>
        <v>1443</v>
      </c>
      <c r="L67" s="44">
        <v>0.0</v>
      </c>
      <c r="M67" s="44">
        <v>18.0</v>
      </c>
      <c r="N67" s="42">
        <f t="shared" si="5"/>
        <v>18</v>
      </c>
      <c r="O67" s="38"/>
      <c r="P67" s="45" t="s">
        <v>72</v>
      </c>
      <c r="Q67" s="38"/>
      <c r="R67" s="45">
        <f>MIN(Rules!$E$2,(MAX(H67/N67,N67/H67)))</f>
        <v>1.5</v>
      </c>
      <c r="S67" s="45">
        <f>VLOOKUP(B67,Rules!A:B,2,FALSE)</f>
        <v>40</v>
      </c>
      <c r="T67" s="38"/>
      <c r="U67" s="46">
        <f>1/(10^(-(E67+(IF(P67="Y",Rules!$I$2,0))-K67)/Rules!$E$12)+1)</f>
        <v>0.9862598538</v>
      </c>
      <c r="V67" s="47">
        <f t="shared" si="6"/>
        <v>1</v>
      </c>
      <c r="W67" s="47">
        <f t="shared" si="7"/>
        <v>-1</v>
      </c>
      <c r="X67" s="47"/>
      <c r="Y67" s="47"/>
      <c r="Z67" s="48"/>
      <c r="AA67" s="7">
        <f t="shared" ref="AA67:BL67" si="71">IF($D67=AA$1,$E67+$V67,(IF($J67=AA$1,$K67+$W67,AA66)))</f>
        <v>1450</v>
      </c>
      <c r="AB67" s="7">
        <f t="shared" si="71"/>
        <v>921</v>
      </c>
      <c r="AC67" s="7">
        <f t="shared" si="71"/>
        <v>1430</v>
      </c>
      <c r="AD67" s="7">
        <f t="shared" si="71"/>
        <v>94</v>
      </c>
      <c r="AE67" s="7">
        <f t="shared" si="71"/>
        <v>2031</v>
      </c>
      <c r="AF67" s="7">
        <f t="shared" si="71"/>
        <v>1954</v>
      </c>
      <c r="AG67" s="7">
        <f t="shared" si="71"/>
        <v>1025</v>
      </c>
      <c r="AH67" s="7">
        <f t="shared" si="71"/>
        <v>860</v>
      </c>
      <c r="AI67" s="7">
        <f t="shared" si="71"/>
        <v>1261</v>
      </c>
      <c r="AJ67" s="7">
        <f t="shared" si="71"/>
        <v>1819</v>
      </c>
      <c r="AK67" s="7">
        <f t="shared" si="71"/>
        <v>131</v>
      </c>
      <c r="AL67" s="7">
        <f t="shared" si="71"/>
        <v>717</v>
      </c>
      <c r="AM67" s="7">
        <f t="shared" si="71"/>
        <v>2100</v>
      </c>
      <c r="AN67" s="7">
        <f t="shared" si="71"/>
        <v>1516</v>
      </c>
      <c r="AO67" s="7">
        <f t="shared" si="71"/>
        <v>1129</v>
      </c>
      <c r="AP67" s="7">
        <f t="shared" si="71"/>
        <v>2010</v>
      </c>
      <c r="AQ67" s="7">
        <f t="shared" si="71"/>
        <v>424</v>
      </c>
      <c r="AR67" s="7">
        <f t="shared" si="71"/>
        <v>1601</v>
      </c>
      <c r="AS67" s="7">
        <f t="shared" si="71"/>
        <v>299</v>
      </c>
      <c r="AT67" s="7">
        <f t="shared" si="71"/>
        <v>2222</v>
      </c>
      <c r="AU67" s="7">
        <f t="shared" si="71"/>
        <v>889</v>
      </c>
      <c r="AV67" s="7">
        <f t="shared" si="71"/>
        <v>553</v>
      </c>
      <c r="AW67" s="7">
        <f t="shared" si="71"/>
        <v>415</v>
      </c>
      <c r="AX67" s="7">
        <f t="shared" si="71"/>
        <v>944</v>
      </c>
      <c r="AY67" s="7">
        <f t="shared" si="71"/>
        <v>1251</v>
      </c>
      <c r="AZ67" s="7">
        <f t="shared" si="71"/>
        <v>610</v>
      </c>
      <c r="BA67" s="7">
        <f t="shared" si="71"/>
        <v>0</v>
      </c>
      <c r="BB67" s="7">
        <f t="shared" si="71"/>
        <v>1335</v>
      </c>
      <c r="BC67" s="7">
        <f t="shared" si="71"/>
        <v>963</v>
      </c>
      <c r="BD67" s="7">
        <f t="shared" si="71"/>
        <v>706</v>
      </c>
      <c r="BE67" s="7">
        <f t="shared" si="71"/>
        <v>638</v>
      </c>
      <c r="BF67" s="7">
        <f t="shared" si="71"/>
        <v>2164</v>
      </c>
      <c r="BG67" s="7">
        <f t="shared" si="71"/>
        <v>792</v>
      </c>
      <c r="BH67" s="7">
        <f t="shared" si="71"/>
        <v>727</v>
      </c>
      <c r="BI67" s="7">
        <f t="shared" si="71"/>
        <v>1892</v>
      </c>
      <c r="BJ67" s="7">
        <f t="shared" si="71"/>
        <v>1442</v>
      </c>
      <c r="BK67" s="7">
        <f t="shared" si="71"/>
        <v>1996</v>
      </c>
      <c r="BL67" s="7">
        <f t="shared" si="71"/>
        <v>1164</v>
      </c>
    </row>
    <row r="68" ht="13.5" customHeight="1">
      <c r="A68" s="83">
        <v>43891.0</v>
      </c>
      <c r="B68" s="84" t="s">
        <v>71</v>
      </c>
      <c r="C68" s="38"/>
      <c r="D68" s="39" t="s">
        <v>18</v>
      </c>
      <c r="E68" s="40">
        <f t="shared" si="2"/>
        <v>2164</v>
      </c>
      <c r="F68" s="41">
        <v>0.0</v>
      </c>
      <c r="G68" s="41">
        <v>24.0</v>
      </c>
      <c r="H68" s="42">
        <f t="shared" si="3"/>
        <v>24</v>
      </c>
      <c r="I68" s="38"/>
      <c r="J68" s="43" t="s">
        <v>25</v>
      </c>
      <c r="K68" s="40">
        <f t="shared" si="4"/>
        <v>1892</v>
      </c>
      <c r="L68" s="44">
        <v>2.0</v>
      </c>
      <c r="M68" s="44">
        <v>16.0</v>
      </c>
      <c r="N68" s="42">
        <f t="shared" si="5"/>
        <v>22</v>
      </c>
      <c r="O68" s="38"/>
      <c r="P68" s="45" t="s">
        <v>72</v>
      </c>
      <c r="Q68" s="38"/>
      <c r="R68" s="45">
        <f>MIN(Rules!$E$2,(MAX(H68/N68,N68/H68)))</f>
        <v>1.090909091</v>
      </c>
      <c r="S68" s="45">
        <f>VLOOKUP(B68,Rules!A:B,2,FALSE)</f>
        <v>40</v>
      </c>
      <c r="T68" s="38"/>
      <c r="U68" s="46">
        <f>1/(10^(-(E68+(IF(P68="Y",Rules!$I$2,0))-K68)/Rules!$E$12)+1)</f>
        <v>0.8747232016</v>
      </c>
      <c r="V68" s="47">
        <f t="shared" si="6"/>
        <v>5</v>
      </c>
      <c r="W68" s="47">
        <f t="shared" si="7"/>
        <v>-5</v>
      </c>
      <c r="X68" s="47"/>
      <c r="Y68" s="47"/>
      <c r="Z68" s="48"/>
      <c r="AA68" s="7">
        <f t="shared" ref="AA68:BL68" si="72">IF($D68=AA$1,$E68+$V68,(IF($J68=AA$1,$K68+$W68,AA67)))</f>
        <v>1450</v>
      </c>
      <c r="AB68" s="7">
        <f t="shared" si="72"/>
        <v>921</v>
      </c>
      <c r="AC68" s="7">
        <f t="shared" si="72"/>
        <v>1430</v>
      </c>
      <c r="AD68" s="7">
        <f t="shared" si="72"/>
        <v>94</v>
      </c>
      <c r="AE68" s="7">
        <f t="shared" si="72"/>
        <v>2031</v>
      </c>
      <c r="AF68" s="7">
        <f t="shared" si="72"/>
        <v>1954</v>
      </c>
      <c r="AG68" s="7">
        <f t="shared" si="72"/>
        <v>1025</v>
      </c>
      <c r="AH68" s="7">
        <f t="shared" si="72"/>
        <v>860</v>
      </c>
      <c r="AI68" s="7">
        <f t="shared" si="72"/>
        <v>1261</v>
      </c>
      <c r="AJ68" s="7">
        <f t="shared" si="72"/>
        <v>1819</v>
      </c>
      <c r="AK68" s="7">
        <f t="shared" si="72"/>
        <v>131</v>
      </c>
      <c r="AL68" s="7">
        <f t="shared" si="72"/>
        <v>717</v>
      </c>
      <c r="AM68" s="7">
        <f t="shared" si="72"/>
        <v>2100</v>
      </c>
      <c r="AN68" s="7">
        <f t="shared" si="72"/>
        <v>1516</v>
      </c>
      <c r="AO68" s="7">
        <f t="shared" si="72"/>
        <v>1129</v>
      </c>
      <c r="AP68" s="7">
        <f t="shared" si="72"/>
        <v>2010</v>
      </c>
      <c r="AQ68" s="7">
        <f t="shared" si="72"/>
        <v>424</v>
      </c>
      <c r="AR68" s="7">
        <f t="shared" si="72"/>
        <v>1601</v>
      </c>
      <c r="AS68" s="7">
        <f t="shared" si="72"/>
        <v>299</v>
      </c>
      <c r="AT68" s="7">
        <f t="shared" si="72"/>
        <v>2222</v>
      </c>
      <c r="AU68" s="7">
        <f t="shared" si="72"/>
        <v>889</v>
      </c>
      <c r="AV68" s="7">
        <f t="shared" si="72"/>
        <v>553</v>
      </c>
      <c r="AW68" s="7">
        <f t="shared" si="72"/>
        <v>415</v>
      </c>
      <c r="AX68" s="7">
        <f t="shared" si="72"/>
        <v>944</v>
      </c>
      <c r="AY68" s="7">
        <f t="shared" si="72"/>
        <v>1251</v>
      </c>
      <c r="AZ68" s="7">
        <f t="shared" si="72"/>
        <v>610</v>
      </c>
      <c r="BA68" s="7">
        <f t="shared" si="72"/>
        <v>0</v>
      </c>
      <c r="BB68" s="7">
        <f t="shared" si="72"/>
        <v>1335</v>
      </c>
      <c r="BC68" s="7">
        <f t="shared" si="72"/>
        <v>963</v>
      </c>
      <c r="BD68" s="7">
        <f t="shared" si="72"/>
        <v>706</v>
      </c>
      <c r="BE68" s="7">
        <f t="shared" si="72"/>
        <v>638</v>
      </c>
      <c r="BF68" s="7">
        <f t="shared" si="72"/>
        <v>2169</v>
      </c>
      <c r="BG68" s="7">
        <f t="shared" si="72"/>
        <v>792</v>
      </c>
      <c r="BH68" s="7">
        <f t="shared" si="72"/>
        <v>727</v>
      </c>
      <c r="BI68" s="7">
        <f t="shared" si="72"/>
        <v>1887</v>
      </c>
      <c r="BJ68" s="7">
        <f t="shared" si="72"/>
        <v>1442</v>
      </c>
      <c r="BK68" s="7">
        <f t="shared" si="72"/>
        <v>1996</v>
      </c>
      <c r="BL68" s="7">
        <f t="shared" si="72"/>
        <v>1164</v>
      </c>
    </row>
    <row r="69" ht="13.5" customHeight="1">
      <c r="A69" s="83">
        <v>43891.0</v>
      </c>
      <c r="B69" s="84" t="s">
        <v>71</v>
      </c>
      <c r="C69" s="38"/>
      <c r="D69" s="39" t="s">
        <v>21</v>
      </c>
      <c r="E69" s="40">
        <f t="shared" si="2"/>
        <v>2031</v>
      </c>
      <c r="F69" s="41">
        <v>0.0</v>
      </c>
      <c r="G69" s="41">
        <v>27.0</v>
      </c>
      <c r="H69" s="42">
        <f t="shared" si="3"/>
        <v>27</v>
      </c>
      <c r="I69" s="38"/>
      <c r="J69" s="43" t="s">
        <v>26</v>
      </c>
      <c r="K69" s="40">
        <f t="shared" si="4"/>
        <v>1819</v>
      </c>
      <c r="L69" s="44">
        <v>1.0</v>
      </c>
      <c r="M69" s="44">
        <v>15.0</v>
      </c>
      <c r="N69" s="42">
        <f t="shared" si="5"/>
        <v>18</v>
      </c>
      <c r="O69" s="38"/>
      <c r="P69" s="45" t="s">
        <v>72</v>
      </c>
      <c r="Q69" s="38"/>
      <c r="R69" s="45">
        <f>MIN(Rules!$E$2,(MAX(H69/N69,N69/H69)))</f>
        <v>1.5</v>
      </c>
      <c r="S69" s="45">
        <f>VLOOKUP(B69,Rules!A:B,2,FALSE)</f>
        <v>40</v>
      </c>
      <c r="T69" s="38"/>
      <c r="U69" s="46">
        <f>1/(10^(-(E69+(IF(P69="Y",Rules!$I$2,0))-K69)/Rules!$E$12)+1)</f>
        <v>0.8411849997</v>
      </c>
      <c r="V69" s="47">
        <f t="shared" si="6"/>
        <v>10</v>
      </c>
      <c r="W69" s="47">
        <f t="shared" si="7"/>
        <v>-10</v>
      </c>
      <c r="X69" s="47"/>
      <c r="Y69" s="47"/>
      <c r="Z69" s="48"/>
      <c r="AA69" s="7">
        <f t="shared" ref="AA69:BL69" si="73">IF($D69=AA$1,$E69+$V69,(IF($J69=AA$1,$K69+$W69,AA68)))</f>
        <v>1450</v>
      </c>
      <c r="AB69" s="7">
        <f t="shared" si="73"/>
        <v>921</v>
      </c>
      <c r="AC69" s="7">
        <f t="shared" si="73"/>
        <v>1430</v>
      </c>
      <c r="AD69" s="7">
        <f t="shared" si="73"/>
        <v>94</v>
      </c>
      <c r="AE69" s="7">
        <f t="shared" si="73"/>
        <v>2041</v>
      </c>
      <c r="AF69" s="7">
        <f t="shared" si="73"/>
        <v>1954</v>
      </c>
      <c r="AG69" s="7">
        <f t="shared" si="73"/>
        <v>1025</v>
      </c>
      <c r="AH69" s="7">
        <f t="shared" si="73"/>
        <v>860</v>
      </c>
      <c r="AI69" s="7">
        <f t="shared" si="73"/>
        <v>1261</v>
      </c>
      <c r="AJ69" s="7">
        <f t="shared" si="73"/>
        <v>1809</v>
      </c>
      <c r="AK69" s="7">
        <f t="shared" si="73"/>
        <v>131</v>
      </c>
      <c r="AL69" s="7">
        <f t="shared" si="73"/>
        <v>717</v>
      </c>
      <c r="AM69" s="7">
        <f t="shared" si="73"/>
        <v>2100</v>
      </c>
      <c r="AN69" s="7">
        <f t="shared" si="73"/>
        <v>1516</v>
      </c>
      <c r="AO69" s="7">
        <f t="shared" si="73"/>
        <v>1129</v>
      </c>
      <c r="AP69" s="7">
        <f t="shared" si="73"/>
        <v>2010</v>
      </c>
      <c r="AQ69" s="7">
        <f t="shared" si="73"/>
        <v>424</v>
      </c>
      <c r="AR69" s="7">
        <f t="shared" si="73"/>
        <v>1601</v>
      </c>
      <c r="AS69" s="7">
        <f t="shared" si="73"/>
        <v>299</v>
      </c>
      <c r="AT69" s="7">
        <f t="shared" si="73"/>
        <v>2222</v>
      </c>
      <c r="AU69" s="7">
        <f t="shared" si="73"/>
        <v>889</v>
      </c>
      <c r="AV69" s="7">
        <f t="shared" si="73"/>
        <v>553</v>
      </c>
      <c r="AW69" s="7">
        <f t="shared" si="73"/>
        <v>415</v>
      </c>
      <c r="AX69" s="7">
        <f t="shared" si="73"/>
        <v>944</v>
      </c>
      <c r="AY69" s="7">
        <f t="shared" si="73"/>
        <v>1251</v>
      </c>
      <c r="AZ69" s="7">
        <f t="shared" si="73"/>
        <v>610</v>
      </c>
      <c r="BA69" s="7">
        <f t="shared" si="73"/>
        <v>0</v>
      </c>
      <c r="BB69" s="7">
        <f t="shared" si="73"/>
        <v>1335</v>
      </c>
      <c r="BC69" s="7">
        <f t="shared" si="73"/>
        <v>963</v>
      </c>
      <c r="BD69" s="7">
        <f t="shared" si="73"/>
        <v>706</v>
      </c>
      <c r="BE69" s="7">
        <f t="shared" si="73"/>
        <v>638</v>
      </c>
      <c r="BF69" s="7">
        <f t="shared" si="73"/>
        <v>2169</v>
      </c>
      <c r="BG69" s="7">
        <f t="shared" si="73"/>
        <v>792</v>
      </c>
      <c r="BH69" s="7">
        <f t="shared" si="73"/>
        <v>727</v>
      </c>
      <c r="BI69" s="7">
        <f t="shared" si="73"/>
        <v>1887</v>
      </c>
      <c r="BJ69" s="7">
        <f t="shared" si="73"/>
        <v>1442</v>
      </c>
      <c r="BK69" s="7">
        <f t="shared" si="73"/>
        <v>1996</v>
      </c>
      <c r="BL69" s="7">
        <f t="shared" si="73"/>
        <v>1164</v>
      </c>
    </row>
    <row r="70" ht="13.5" customHeight="1">
      <c r="A70" s="83">
        <v>43891.0</v>
      </c>
      <c r="B70" s="84" t="s">
        <v>71</v>
      </c>
      <c r="C70" s="38"/>
      <c r="D70" s="39" t="s">
        <v>22</v>
      </c>
      <c r="E70" s="40">
        <f t="shared" si="2"/>
        <v>2010</v>
      </c>
      <c r="F70" s="41">
        <v>3.0</v>
      </c>
      <c r="G70" s="41">
        <v>22.0</v>
      </c>
      <c r="H70" s="42">
        <f t="shared" si="3"/>
        <v>31</v>
      </c>
      <c r="I70" s="38"/>
      <c r="J70" s="43" t="s">
        <v>31</v>
      </c>
      <c r="K70" s="40">
        <f t="shared" si="4"/>
        <v>1601</v>
      </c>
      <c r="L70" s="44">
        <v>1.0</v>
      </c>
      <c r="M70" s="44">
        <v>19.0</v>
      </c>
      <c r="N70" s="42">
        <f t="shared" si="5"/>
        <v>22</v>
      </c>
      <c r="O70" s="38"/>
      <c r="P70" s="45" t="s">
        <v>72</v>
      </c>
      <c r="Q70" s="38"/>
      <c r="R70" s="45">
        <f>MIN(Rules!$E$2,(MAX(H70/N70,N70/H70)))</f>
        <v>1.409090909</v>
      </c>
      <c r="S70" s="45">
        <f>VLOOKUP(B70,Rules!A:B,2,FALSE)</f>
        <v>40</v>
      </c>
      <c r="T70" s="38"/>
      <c r="U70" s="46">
        <f>1/(10^(-(E70+(IF(P70="Y",Rules!$I$2,0))-K70)/Rules!$E$12)+1)</f>
        <v>0.9291884951</v>
      </c>
      <c r="V70" s="47">
        <f t="shared" si="6"/>
        <v>4</v>
      </c>
      <c r="W70" s="47">
        <f t="shared" si="7"/>
        <v>-4</v>
      </c>
      <c r="X70" s="47"/>
      <c r="Y70" s="47"/>
      <c r="Z70" s="48"/>
      <c r="AA70" s="7">
        <f t="shared" ref="AA70:BL70" si="74">IF($D70=AA$1,$E70+$V70,(IF($J70=AA$1,$K70+$W70,AA69)))</f>
        <v>1450</v>
      </c>
      <c r="AB70" s="7">
        <f t="shared" si="74"/>
        <v>921</v>
      </c>
      <c r="AC70" s="7">
        <f t="shared" si="74"/>
        <v>1430</v>
      </c>
      <c r="AD70" s="7">
        <f t="shared" si="74"/>
        <v>94</v>
      </c>
      <c r="AE70" s="7">
        <f t="shared" si="74"/>
        <v>2041</v>
      </c>
      <c r="AF70" s="7">
        <f t="shared" si="74"/>
        <v>1954</v>
      </c>
      <c r="AG70" s="7">
        <f t="shared" si="74"/>
        <v>1025</v>
      </c>
      <c r="AH70" s="7">
        <f t="shared" si="74"/>
        <v>860</v>
      </c>
      <c r="AI70" s="7">
        <f t="shared" si="74"/>
        <v>1261</v>
      </c>
      <c r="AJ70" s="7">
        <f t="shared" si="74"/>
        <v>1809</v>
      </c>
      <c r="AK70" s="7">
        <f t="shared" si="74"/>
        <v>131</v>
      </c>
      <c r="AL70" s="7">
        <f t="shared" si="74"/>
        <v>717</v>
      </c>
      <c r="AM70" s="7">
        <f t="shared" si="74"/>
        <v>2100</v>
      </c>
      <c r="AN70" s="7">
        <f t="shared" si="74"/>
        <v>1516</v>
      </c>
      <c r="AO70" s="7">
        <f t="shared" si="74"/>
        <v>1129</v>
      </c>
      <c r="AP70" s="7">
        <f t="shared" si="74"/>
        <v>2014</v>
      </c>
      <c r="AQ70" s="7">
        <f t="shared" si="74"/>
        <v>424</v>
      </c>
      <c r="AR70" s="7">
        <f t="shared" si="74"/>
        <v>1597</v>
      </c>
      <c r="AS70" s="7">
        <f t="shared" si="74"/>
        <v>299</v>
      </c>
      <c r="AT70" s="7">
        <f t="shared" si="74"/>
        <v>2222</v>
      </c>
      <c r="AU70" s="7">
        <f t="shared" si="74"/>
        <v>889</v>
      </c>
      <c r="AV70" s="7">
        <f t="shared" si="74"/>
        <v>553</v>
      </c>
      <c r="AW70" s="7">
        <f t="shared" si="74"/>
        <v>415</v>
      </c>
      <c r="AX70" s="7">
        <f t="shared" si="74"/>
        <v>944</v>
      </c>
      <c r="AY70" s="7">
        <f t="shared" si="74"/>
        <v>1251</v>
      </c>
      <c r="AZ70" s="7">
        <f t="shared" si="74"/>
        <v>610</v>
      </c>
      <c r="BA70" s="7">
        <f t="shared" si="74"/>
        <v>0</v>
      </c>
      <c r="BB70" s="7">
        <f t="shared" si="74"/>
        <v>1335</v>
      </c>
      <c r="BC70" s="7">
        <f t="shared" si="74"/>
        <v>963</v>
      </c>
      <c r="BD70" s="7">
        <f t="shared" si="74"/>
        <v>706</v>
      </c>
      <c r="BE70" s="7">
        <f t="shared" si="74"/>
        <v>638</v>
      </c>
      <c r="BF70" s="7">
        <f t="shared" si="74"/>
        <v>2169</v>
      </c>
      <c r="BG70" s="7">
        <f t="shared" si="74"/>
        <v>792</v>
      </c>
      <c r="BH70" s="7">
        <f t="shared" si="74"/>
        <v>727</v>
      </c>
      <c r="BI70" s="7">
        <f t="shared" si="74"/>
        <v>1887</v>
      </c>
      <c r="BJ70" s="7">
        <f t="shared" si="74"/>
        <v>1442</v>
      </c>
      <c r="BK70" s="7">
        <f t="shared" si="74"/>
        <v>1996</v>
      </c>
      <c r="BL70" s="7">
        <f t="shared" si="74"/>
        <v>1164</v>
      </c>
    </row>
    <row r="71" ht="13.5" customHeight="1">
      <c r="A71" s="83">
        <v>43891.0</v>
      </c>
      <c r="B71" s="84" t="s">
        <v>71</v>
      </c>
      <c r="C71" s="38"/>
      <c r="D71" s="39" t="s">
        <v>24</v>
      </c>
      <c r="E71" s="40">
        <f t="shared" si="2"/>
        <v>1996</v>
      </c>
      <c r="F71" s="41">
        <v>2.0</v>
      </c>
      <c r="G71" s="41">
        <v>29.0</v>
      </c>
      <c r="H71" s="42">
        <f t="shared" si="3"/>
        <v>35</v>
      </c>
      <c r="I71" s="38"/>
      <c r="J71" s="43" t="s">
        <v>28</v>
      </c>
      <c r="K71" s="40">
        <f t="shared" si="4"/>
        <v>1430</v>
      </c>
      <c r="L71" s="44">
        <v>1.0</v>
      </c>
      <c r="M71" s="44">
        <v>11.0</v>
      </c>
      <c r="N71" s="42">
        <f t="shared" si="5"/>
        <v>14</v>
      </c>
      <c r="O71" s="38"/>
      <c r="P71" s="45" t="s">
        <v>72</v>
      </c>
      <c r="Q71" s="38"/>
      <c r="R71" s="45">
        <f>MIN(Rules!$E$2,(MAX(H71/N71,N71/H71)))</f>
        <v>2</v>
      </c>
      <c r="S71" s="45">
        <f>VLOOKUP(B71,Rules!A:B,2,FALSE)</f>
        <v>40</v>
      </c>
      <c r="T71" s="38"/>
      <c r="U71" s="46">
        <f>1/(10^(-(E71+(IF(P71="Y",Rules!$I$2,0))-K71)/Rules!$E$12)+1)</f>
        <v>0.9643361323</v>
      </c>
      <c r="V71" s="47">
        <f t="shared" si="6"/>
        <v>3</v>
      </c>
      <c r="W71" s="47">
        <f t="shared" si="7"/>
        <v>-3</v>
      </c>
      <c r="X71" s="47"/>
      <c r="Y71" s="47"/>
      <c r="Z71" s="48"/>
      <c r="AA71" s="7">
        <f t="shared" ref="AA71:BL71" si="75">IF($D71=AA$1,$E71+$V71,(IF($J71=AA$1,$K71+$W71,AA70)))</f>
        <v>1450</v>
      </c>
      <c r="AB71" s="7">
        <f t="shared" si="75"/>
        <v>921</v>
      </c>
      <c r="AC71" s="7">
        <f t="shared" si="75"/>
        <v>1427</v>
      </c>
      <c r="AD71" s="7">
        <f t="shared" si="75"/>
        <v>94</v>
      </c>
      <c r="AE71" s="7">
        <f t="shared" si="75"/>
        <v>2041</v>
      </c>
      <c r="AF71" s="7">
        <f t="shared" si="75"/>
        <v>1954</v>
      </c>
      <c r="AG71" s="7">
        <f t="shared" si="75"/>
        <v>1025</v>
      </c>
      <c r="AH71" s="7">
        <f t="shared" si="75"/>
        <v>860</v>
      </c>
      <c r="AI71" s="7">
        <f t="shared" si="75"/>
        <v>1261</v>
      </c>
      <c r="AJ71" s="7">
        <f t="shared" si="75"/>
        <v>1809</v>
      </c>
      <c r="AK71" s="7">
        <f t="shared" si="75"/>
        <v>131</v>
      </c>
      <c r="AL71" s="7">
        <f t="shared" si="75"/>
        <v>717</v>
      </c>
      <c r="AM71" s="7">
        <f t="shared" si="75"/>
        <v>2100</v>
      </c>
      <c r="AN71" s="7">
        <f t="shared" si="75"/>
        <v>1516</v>
      </c>
      <c r="AO71" s="7">
        <f t="shared" si="75"/>
        <v>1129</v>
      </c>
      <c r="AP71" s="7">
        <f t="shared" si="75"/>
        <v>2014</v>
      </c>
      <c r="AQ71" s="7">
        <f t="shared" si="75"/>
        <v>424</v>
      </c>
      <c r="AR71" s="7">
        <f t="shared" si="75"/>
        <v>1597</v>
      </c>
      <c r="AS71" s="7">
        <f t="shared" si="75"/>
        <v>299</v>
      </c>
      <c r="AT71" s="7">
        <f t="shared" si="75"/>
        <v>2222</v>
      </c>
      <c r="AU71" s="7">
        <f t="shared" si="75"/>
        <v>889</v>
      </c>
      <c r="AV71" s="7">
        <f t="shared" si="75"/>
        <v>553</v>
      </c>
      <c r="AW71" s="7">
        <f t="shared" si="75"/>
        <v>415</v>
      </c>
      <c r="AX71" s="7">
        <f t="shared" si="75"/>
        <v>944</v>
      </c>
      <c r="AY71" s="7">
        <f t="shared" si="75"/>
        <v>1251</v>
      </c>
      <c r="AZ71" s="7">
        <f t="shared" si="75"/>
        <v>610</v>
      </c>
      <c r="BA71" s="7">
        <f t="shared" si="75"/>
        <v>0</v>
      </c>
      <c r="BB71" s="7">
        <f t="shared" si="75"/>
        <v>1335</v>
      </c>
      <c r="BC71" s="7">
        <f t="shared" si="75"/>
        <v>963</v>
      </c>
      <c r="BD71" s="7">
        <f t="shared" si="75"/>
        <v>706</v>
      </c>
      <c r="BE71" s="7">
        <f t="shared" si="75"/>
        <v>638</v>
      </c>
      <c r="BF71" s="7">
        <f t="shared" si="75"/>
        <v>2169</v>
      </c>
      <c r="BG71" s="7">
        <f t="shared" si="75"/>
        <v>792</v>
      </c>
      <c r="BH71" s="7">
        <f t="shared" si="75"/>
        <v>727</v>
      </c>
      <c r="BI71" s="7">
        <f t="shared" si="75"/>
        <v>1887</v>
      </c>
      <c r="BJ71" s="7">
        <f t="shared" si="75"/>
        <v>1442</v>
      </c>
      <c r="BK71" s="7">
        <f t="shared" si="75"/>
        <v>1999</v>
      </c>
      <c r="BL71" s="7">
        <f t="shared" si="75"/>
        <v>1164</v>
      </c>
    </row>
    <row r="72" ht="13.5" customHeight="1">
      <c r="A72" s="83">
        <v>43891.0</v>
      </c>
      <c r="B72" s="84" t="s">
        <v>71</v>
      </c>
      <c r="C72" s="38"/>
      <c r="D72" s="39" t="s">
        <v>38</v>
      </c>
      <c r="E72" s="40">
        <f t="shared" si="2"/>
        <v>1251</v>
      </c>
      <c r="F72" s="41">
        <v>1.0</v>
      </c>
      <c r="G72" s="41">
        <v>17.0</v>
      </c>
      <c r="H72" s="42">
        <f t="shared" si="3"/>
        <v>20</v>
      </c>
      <c r="I72" s="38"/>
      <c r="J72" s="43" t="s">
        <v>39</v>
      </c>
      <c r="K72" s="40">
        <f t="shared" si="4"/>
        <v>944</v>
      </c>
      <c r="L72" s="44">
        <v>0.0</v>
      </c>
      <c r="M72" s="44">
        <v>18.0</v>
      </c>
      <c r="N72" s="42">
        <f t="shared" si="5"/>
        <v>18</v>
      </c>
      <c r="O72" s="38"/>
      <c r="P72" s="45" t="s">
        <v>72</v>
      </c>
      <c r="Q72" s="38"/>
      <c r="R72" s="45">
        <f>MIN(Rules!$E$2,(MAX(H72/N72,N72/H72)))</f>
        <v>1.111111111</v>
      </c>
      <c r="S72" s="45">
        <f>VLOOKUP(B72,Rules!A:B,2,FALSE)</f>
        <v>40</v>
      </c>
      <c r="T72" s="38"/>
      <c r="U72" s="46">
        <f>1/(10^(-(E72+(IF(P72="Y",Rules!$I$2,0))-K72)/Rules!$E$12)+1)</f>
        <v>0.891345866</v>
      </c>
      <c r="V72" s="47">
        <f t="shared" si="6"/>
        <v>5</v>
      </c>
      <c r="W72" s="47">
        <f t="shared" si="7"/>
        <v>-5</v>
      </c>
      <c r="X72" s="47"/>
      <c r="Y72" s="47"/>
      <c r="Z72" s="48"/>
      <c r="AA72" s="7">
        <f t="shared" ref="AA72:BL72" si="76">IF($D72=AA$1,$E72+$V72,(IF($J72=AA$1,$K72+$W72,AA71)))</f>
        <v>1450</v>
      </c>
      <c r="AB72" s="7">
        <f t="shared" si="76"/>
        <v>921</v>
      </c>
      <c r="AC72" s="7">
        <f t="shared" si="76"/>
        <v>1427</v>
      </c>
      <c r="AD72" s="7">
        <f t="shared" si="76"/>
        <v>94</v>
      </c>
      <c r="AE72" s="7">
        <f t="shared" si="76"/>
        <v>2041</v>
      </c>
      <c r="AF72" s="7">
        <f t="shared" si="76"/>
        <v>1954</v>
      </c>
      <c r="AG72" s="7">
        <f t="shared" si="76"/>
        <v>1025</v>
      </c>
      <c r="AH72" s="7">
        <f t="shared" si="76"/>
        <v>860</v>
      </c>
      <c r="AI72" s="7">
        <f t="shared" si="76"/>
        <v>1261</v>
      </c>
      <c r="AJ72" s="7">
        <f t="shared" si="76"/>
        <v>1809</v>
      </c>
      <c r="AK72" s="7">
        <f t="shared" si="76"/>
        <v>131</v>
      </c>
      <c r="AL72" s="7">
        <f t="shared" si="76"/>
        <v>717</v>
      </c>
      <c r="AM72" s="7">
        <f t="shared" si="76"/>
        <v>2100</v>
      </c>
      <c r="AN72" s="7">
        <f t="shared" si="76"/>
        <v>1516</v>
      </c>
      <c r="AO72" s="7">
        <f t="shared" si="76"/>
        <v>1129</v>
      </c>
      <c r="AP72" s="7">
        <f t="shared" si="76"/>
        <v>2014</v>
      </c>
      <c r="AQ72" s="7">
        <f t="shared" si="76"/>
        <v>424</v>
      </c>
      <c r="AR72" s="7">
        <f t="shared" si="76"/>
        <v>1597</v>
      </c>
      <c r="AS72" s="7">
        <f t="shared" si="76"/>
        <v>299</v>
      </c>
      <c r="AT72" s="7">
        <f t="shared" si="76"/>
        <v>2222</v>
      </c>
      <c r="AU72" s="7">
        <f t="shared" si="76"/>
        <v>889</v>
      </c>
      <c r="AV72" s="7">
        <f t="shared" si="76"/>
        <v>553</v>
      </c>
      <c r="AW72" s="7">
        <f t="shared" si="76"/>
        <v>415</v>
      </c>
      <c r="AX72" s="7">
        <f t="shared" si="76"/>
        <v>939</v>
      </c>
      <c r="AY72" s="7">
        <f t="shared" si="76"/>
        <v>1256</v>
      </c>
      <c r="AZ72" s="7">
        <f t="shared" si="76"/>
        <v>610</v>
      </c>
      <c r="BA72" s="7">
        <f t="shared" si="76"/>
        <v>0</v>
      </c>
      <c r="BB72" s="7">
        <f t="shared" si="76"/>
        <v>1335</v>
      </c>
      <c r="BC72" s="7">
        <f t="shared" si="76"/>
        <v>963</v>
      </c>
      <c r="BD72" s="7">
        <f t="shared" si="76"/>
        <v>706</v>
      </c>
      <c r="BE72" s="7">
        <f t="shared" si="76"/>
        <v>638</v>
      </c>
      <c r="BF72" s="7">
        <f t="shared" si="76"/>
        <v>2169</v>
      </c>
      <c r="BG72" s="7">
        <f t="shared" si="76"/>
        <v>792</v>
      </c>
      <c r="BH72" s="7">
        <f t="shared" si="76"/>
        <v>727</v>
      </c>
      <c r="BI72" s="7">
        <f t="shared" si="76"/>
        <v>1887</v>
      </c>
      <c r="BJ72" s="7">
        <f t="shared" si="76"/>
        <v>1442</v>
      </c>
      <c r="BK72" s="7">
        <f t="shared" si="76"/>
        <v>1999</v>
      </c>
      <c r="BL72" s="7">
        <f t="shared" si="76"/>
        <v>1164</v>
      </c>
    </row>
    <row r="73" ht="13.5" customHeight="1">
      <c r="A73" s="83">
        <v>43891.0</v>
      </c>
      <c r="B73" s="84" t="s">
        <v>71</v>
      </c>
      <c r="C73" s="38"/>
      <c r="D73" s="39" t="s">
        <v>34</v>
      </c>
      <c r="E73" s="40">
        <f t="shared" si="2"/>
        <v>1516</v>
      </c>
      <c r="F73" s="41">
        <v>2.0</v>
      </c>
      <c r="G73" s="41">
        <v>14.0</v>
      </c>
      <c r="H73" s="42">
        <f t="shared" si="3"/>
        <v>20</v>
      </c>
      <c r="I73" s="38"/>
      <c r="J73" s="43" t="s">
        <v>30</v>
      </c>
      <c r="K73" s="40">
        <f t="shared" si="4"/>
        <v>1450</v>
      </c>
      <c r="L73" s="44">
        <v>2.0</v>
      </c>
      <c r="M73" s="44">
        <v>20.0</v>
      </c>
      <c r="N73" s="42">
        <f t="shared" si="5"/>
        <v>26</v>
      </c>
      <c r="O73" s="38"/>
      <c r="P73" s="45" t="s">
        <v>72</v>
      </c>
      <c r="Q73" s="38"/>
      <c r="R73" s="45">
        <f>MIN(Rules!$E$2,(MAX(H73/N73,N73/H73)))</f>
        <v>1.3</v>
      </c>
      <c r="S73" s="45">
        <f>VLOOKUP(B73,Rules!A:B,2,FALSE)</f>
        <v>40</v>
      </c>
      <c r="T73" s="38"/>
      <c r="U73" s="46">
        <f>1/(10^(-(E73+(IF(P73="Y",Rules!$I$2,0))-K73)/Rules!$E$12)+1)</f>
        <v>0.7300185635</v>
      </c>
      <c r="V73" s="47">
        <f t="shared" si="6"/>
        <v>-38</v>
      </c>
      <c r="W73" s="47">
        <f t="shared" si="7"/>
        <v>38</v>
      </c>
      <c r="X73" s="47"/>
      <c r="Y73" s="47"/>
      <c r="Z73" s="48"/>
      <c r="AA73" s="7">
        <f t="shared" ref="AA73:BL73" si="77">IF($D73=AA$1,$E73+$V73,(IF($J73=AA$1,$K73+$W73,AA72)))</f>
        <v>1488</v>
      </c>
      <c r="AB73" s="7">
        <f t="shared" si="77"/>
        <v>921</v>
      </c>
      <c r="AC73" s="7">
        <f t="shared" si="77"/>
        <v>1427</v>
      </c>
      <c r="AD73" s="7">
        <f t="shared" si="77"/>
        <v>94</v>
      </c>
      <c r="AE73" s="7">
        <f t="shared" si="77"/>
        <v>2041</v>
      </c>
      <c r="AF73" s="7">
        <f t="shared" si="77"/>
        <v>1954</v>
      </c>
      <c r="AG73" s="7">
        <f t="shared" si="77"/>
        <v>1025</v>
      </c>
      <c r="AH73" s="7">
        <f t="shared" si="77"/>
        <v>860</v>
      </c>
      <c r="AI73" s="7">
        <f t="shared" si="77"/>
        <v>1261</v>
      </c>
      <c r="AJ73" s="7">
        <f t="shared" si="77"/>
        <v>1809</v>
      </c>
      <c r="AK73" s="7">
        <f t="shared" si="77"/>
        <v>131</v>
      </c>
      <c r="AL73" s="7">
        <f t="shared" si="77"/>
        <v>717</v>
      </c>
      <c r="AM73" s="7">
        <f t="shared" si="77"/>
        <v>2100</v>
      </c>
      <c r="AN73" s="7">
        <f t="shared" si="77"/>
        <v>1478</v>
      </c>
      <c r="AO73" s="7">
        <f t="shared" si="77"/>
        <v>1129</v>
      </c>
      <c r="AP73" s="7">
        <f t="shared" si="77"/>
        <v>2014</v>
      </c>
      <c r="AQ73" s="7">
        <f t="shared" si="77"/>
        <v>424</v>
      </c>
      <c r="AR73" s="7">
        <f t="shared" si="77"/>
        <v>1597</v>
      </c>
      <c r="AS73" s="7">
        <f t="shared" si="77"/>
        <v>299</v>
      </c>
      <c r="AT73" s="7">
        <f t="shared" si="77"/>
        <v>2222</v>
      </c>
      <c r="AU73" s="7">
        <f t="shared" si="77"/>
        <v>889</v>
      </c>
      <c r="AV73" s="7">
        <f t="shared" si="77"/>
        <v>553</v>
      </c>
      <c r="AW73" s="7">
        <f t="shared" si="77"/>
        <v>415</v>
      </c>
      <c r="AX73" s="7">
        <f t="shared" si="77"/>
        <v>939</v>
      </c>
      <c r="AY73" s="7">
        <f t="shared" si="77"/>
        <v>1256</v>
      </c>
      <c r="AZ73" s="7">
        <f t="shared" si="77"/>
        <v>610</v>
      </c>
      <c r="BA73" s="7">
        <f t="shared" si="77"/>
        <v>0</v>
      </c>
      <c r="BB73" s="7">
        <f t="shared" si="77"/>
        <v>1335</v>
      </c>
      <c r="BC73" s="7">
        <f t="shared" si="77"/>
        <v>963</v>
      </c>
      <c r="BD73" s="7">
        <f t="shared" si="77"/>
        <v>706</v>
      </c>
      <c r="BE73" s="7">
        <f t="shared" si="77"/>
        <v>638</v>
      </c>
      <c r="BF73" s="7">
        <f t="shared" si="77"/>
        <v>2169</v>
      </c>
      <c r="BG73" s="7">
        <f t="shared" si="77"/>
        <v>792</v>
      </c>
      <c r="BH73" s="7">
        <f t="shared" si="77"/>
        <v>727</v>
      </c>
      <c r="BI73" s="7">
        <f t="shared" si="77"/>
        <v>1887</v>
      </c>
      <c r="BJ73" s="7">
        <f t="shared" si="77"/>
        <v>1442</v>
      </c>
      <c r="BK73" s="7">
        <f t="shared" si="77"/>
        <v>1999</v>
      </c>
      <c r="BL73" s="7">
        <f t="shared" si="77"/>
        <v>1164</v>
      </c>
    </row>
    <row r="74" ht="13.5" customHeight="1">
      <c r="A74" s="83">
        <v>43891.0</v>
      </c>
      <c r="B74" s="84" t="s">
        <v>71</v>
      </c>
      <c r="C74" s="38"/>
      <c r="D74" s="39" t="s">
        <v>27</v>
      </c>
      <c r="E74" s="40">
        <f t="shared" si="2"/>
        <v>1335</v>
      </c>
      <c r="F74" s="41">
        <v>4.0</v>
      </c>
      <c r="G74" s="41">
        <v>29.0</v>
      </c>
      <c r="H74" s="42">
        <f t="shared" si="3"/>
        <v>41</v>
      </c>
      <c r="I74" s="38"/>
      <c r="J74" s="43" t="s">
        <v>40</v>
      </c>
      <c r="K74" s="40">
        <f t="shared" si="4"/>
        <v>1164</v>
      </c>
      <c r="L74" s="44">
        <v>2.0</v>
      </c>
      <c r="M74" s="44">
        <v>14.0</v>
      </c>
      <c r="N74" s="42">
        <f t="shared" si="5"/>
        <v>20</v>
      </c>
      <c r="O74" s="38"/>
      <c r="P74" s="45" t="s">
        <v>72</v>
      </c>
      <c r="Q74" s="38"/>
      <c r="R74" s="45">
        <f>MIN(Rules!$E$2,(MAX(H74/N74,N74/H74)))</f>
        <v>2</v>
      </c>
      <c r="S74" s="45">
        <f>VLOOKUP(B74,Rules!A:B,2,FALSE)</f>
        <v>40</v>
      </c>
      <c r="T74" s="38"/>
      <c r="U74" s="46">
        <f>1/(10^(-(E74+(IF(P74="Y",Rules!$I$2,0))-K74)/Rules!$E$12)+1)</f>
        <v>0.8143095641</v>
      </c>
      <c r="V74" s="47">
        <f t="shared" si="6"/>
        <v>15</v>
      </c>
      <c r="W74" s="47">
        <f t="shared" si="7"/>
        <v>-15</v>
      </c>
      <c r="X74" s="47"/>
      <c r="Y74" s="47"/>
      <c r="Z74" s="48"/>
      <c r="AA74" s="7">
        <f t="shared" ref="AA74:BL74" si="78">IF($D74=AA$1,$E74+$V74,(IF($J74=AA$1,$K74+$W74,AA73)))</f>
        <v>1488</v>
      </c>
      <c r="AB74" s="7">
        <f t="shared" si="78"/>
        <v>921</v>
      </c>
      <c r="AC74" s="7">
        <f t="shared" si="78"/>
        <v>1427</v>
      </c>
      <c r="AD74" s="7">
        <f t="shared" si="78"/>
        <v>94</v>
      </c>
      <c r="AE74" s="7">
        <f t="shared" si="78"/>
        <v>2041</v>
      </c>
      <c r="AF74" s="7">
        <f t="shared" si="78"/>
        <v>1954</v>
      </c>
      <c r="AG74" s="7">
        <f t="shared" si="78"/>
        <v>1025</v>
      </c>
      <c r="AH74" s="7">
        <f t="shared" si="78"/>
        <v>860</v>
      </c>
      <c r="AI74" s="7">
        <f t="shared" si="78"/>
        <v>1261</v>
      </c>
      <c r="AJ74" s="7">
        <f t="shared" si="78"/>
        <v>1809</v>
      </c>
      <c r="AK74" s="7">
        <f t="shared" si="78"/>
        <v>131</v>
      </c>
      <c r="AL74" s="7">
        <f t="shared" si="78"/>
        <v>717</v>
      </c>
      <c r="AM74" s="7">
        <f t="shared" si="78"/>
        <v>2100</v>
      </c>
      <c r="AN74" s="7">
        <f t="shared" si="78"/>
        <v>1478</v>
      </c>
      <c r="AO74" s="7">
        <f t="shared" si="78"/>
        <v>1129</v>
      </c>
      <c r="AP74" s="7">
        <f t="shared" si="78"/>
        <v>2014</v>
      </c>
      <c r="AQ74" s="7">
        <f t="shared" si="78"/>
        <v>424</v>
      </c>
      <c r="AR74" s="7">
        <f t="shared" si="78"/>
        <v>1597</v>
      </c>
      <c r="AS74" s="7">
        <f t="shared" si="78"/>
        <v>299</v>
      </c>
      <c r="AT74" s="7">
        <f t="shared" si="78"/>
        <v>2222</v>
      </c>
      <c r="AU74" s="7">
        <f t="shared" si="78"/>
        <v>889</v>
      </c>
      <c r="AV74" s="7">
        <f t="shared" si="78"/>
        <v>553</v>
      </c>
      <c r="AW74" s="7">
        <f t="shared" si="78"/>
        <v>415</v>
      </c>
      <c r="AX74" s="7">
        <f t="shared" si="78"/>
        <v>939</v>
      </c>
      <c r="AY74" s="7">
        <f t="shared" si="78"/>
        <v>1256</v>
      </c>
      <c r="AZ74" s="7">
        <f t="shared" si="78"/>
        <v>610</v>
      </c>
      <c r="BA74" s="7">
        <f t="shared" si="78"/>
        <v>0</v>
      </c>
      <c r="BB74" s="7">
        <f t="shared" si="78"/>
        <v>1350</v>
      </c>
      <c r="BC74" s="7">
        <f t="shared" si="78"/>
        <v>963</v>
      </c>
      <c r="BD74" s="7">
        <f t="shared" si="78"/>
        <v>706</v>
      </c>
      <c r="BE74" s="7">
        <f t="shared" si="78"/>
        <v>638</v>
      </c>
      <c r="BF74" s="7">
        <f t="shared" si="78"/>
        <v>2169</v>
      </c>
      <c r="BG74" s="7">
        <f t="shared" si="78"/>
        <v>792</v>
      </c>
      <c r="BH74" s="7">
        <f t="shared" si="78"/>
        <v>727</v>
      </c>
      <c r="BI74" s="7">
        <f t="shared" si="78"/>
        <v>1887</v>
      </c>
      <c r="BJ74" s="7">
        <f t="shared" si="78"/>
        <v>1442</v>
      </c>
      <c r="BK74" s="7">
        <f t="shared" si="78"/>
        <v>1999</v>
      </c>
      <c r="BL74" s="7">
        <f t="shared" si="78"/>
        <v>1149</v>
      </c>
    </row>
    <row r="75" ht="13.5" customHeight="1">
      <c r="A75" s="83">
        <v>43891.0</v>
      </c>
      <c r="B75" s="84" t="s">
        <v>71</v>
      </c>
      <c r="C75" s="38"/>
      <c r="D75" s="39" t="s">
        <v>36</v>
      </c>
      <c r="E75" s="40">
        <f t="shared" si="2"/>
        <v>889</v>
      </c>
      <c r="F75" s="41" t="s">
        <v>79</v>
      </c>
      <c r="G75" s="41"/>
      <c r="H75" s="50">
        <v>0.0</v>
      </c>
      <c r="I75" s="90"/>
      <c r="J75" s="43" t="s">
        <v>53</v>
      </c>
      <c r="K75" s="40">
        <f t="shared" si="4"/>
        <v>727</v>
      </c>
      <c r="L75" s="44" t="s">
        <v>80</v>
      </c>
      <c r="M75" s="44"/>
      <c r="N75" s="50">
        <v>0.0</v>
      </c>
      <c r="O75" s="38"/>
      <c r="P75" s="45" t="s">
        <v>72</v>
      </c>
      <c r="Q75" s="38"/>
      <c r="R75" s="45"/>
      <c r="S75" s="45">
        <f>VLOOKUP(B75,Rules!A:B,2,FALSE)</f>
        <v>40</v>
      </c>
      <c r="T75" s="38"/>
      <c r="U75" s="46">
        <f>1/(10^(-(E75+(IF(P75="Y",Rules!$I$2,0))-K75)/Rules!$E$12)+1)</f>
        <v>0.8079606562</v>
      </c>
      <c r="V75" s="47">
        <f t="shared" si="6"/>
        <v>0</v>
      </c>
      <c r="W75" s="47">
        <f t="shared" si="7"/>
        <v>0</v>
      </c>
      <c r="X75" s="47"/>
      <c r="Y75" s="47"/>
      <c r="Z75" s="48"/>
      <c r="AA75" s="7">
        <f t="shared" ref="AA75:BL75" si="79">IF($D75=AA$1,$E75+$V75,(IF($J75=AA$1,$K75+$W75,AA74)))</f>
        <v>1488</v>
      </c>
      <c r="AB75" s="7">
        <f t="shared" si="79"/>
        <v>921</v>
      </c>
      <c r="AC75" s="7">
        <f t="shared" si="79"/>
        <v>1427</v>
      </c>
      <c r="AD75" s="7">
        <f t="shared" si="79"/>
        <v>94</v>
      </c>
      <c r="AE75" s="7">
        <f t="shared" si="79"/>
        <v>2041</v>
      </c>
      <c r="AF75" s="7">
        <f t="shared" si="79"/>
        <v>1954</v>
      </c>
      <c r="AG75" s="7">
        <f t="shared" si="79"/>
        <v>1025</v>
      </c>
      <c r="AH75" s="7">
        <f t="shared" si="79"/>
        <v>860</v>
      </c>
      <c r="AI75" s="7">
        <f t="shared" si="79"/>
        <v>1261</v>
      </c>
      <c r="AJ75" s="7">
        <f t="shared" si="79"/>
        <v>1809</v>
      </c>
      <c r="AK75" s="7">
        <f t="shared" si="79"/>
        <v>131</v>
      </c>
      <c r="AL75" s="7">
        <f t="shared" si="79"/>
        <v>717</v>
      </c>
      <c r="AM75" s="7">
        <f t="shared" si="79"/>
        <v>2100</v>
      </c>
      <c r="AN75" s="7">
        <f t="shared" si="79"/>
        <v>1478</v>
      </c>
      <c r="AO75" s="7">
        <f t="shared" si="79"/>
        <v>1129</v>
      </c>
      <c r="AP75" s="7">
        <f t="shared" si="79"/>
        <v>2014</v>
      </c>
      <c r="AQ75" s="7">
        <f t="shared" si="79"/>
        <v>424</v>
      </c>
      <c r="AR75" s="7">
        <f t="shared" si="79"/>
        <v>1597</v>
      </c>
      <c r="AS75" s="7">
        <f t="shared" si="79"/>
        <v>299</v>
      </c>
      <c r="AT75" s="7">
        <f t="shared" si="79"/>
        <v>2222</v>
      </c>
      <c r="AU75" s="7">
        <f t="shared" si="79"/>
        <v>889</v>
      </c>
      <c r="AV75" s="7">
        <f t="shared" si="79"/>
        <v>553</v>
      </c>
      <c r="AW75" s="7">
        <f t="shared" si="79"/>
        <v>415</v>
      </c>
      <c r="AX75" s="7">
        <f t="shared" si="79"/>
        <v>939</v>
      </c>
      <c r="AY75" s="7">
        <f t="shared" si="79"/>
        <v>1256</v>
      </c>
      <c r="AZ75" s="7">
        <f t="shared" si="79"/>
        <v>610</v>
      </c>
      <c r="BA75" s="7">
        <f t="shared" si="79"/>
        <v>0</v>
      </c>
      <c r="BB75" s="7">
        <f t="shared" si="79"/>
        <v>1350</v>
      </c>
      <c r="BC75" s="7">
        <f t="shared" si="79"/>
        <v>963</v>
      </c>
      <c r="BD75" s="7">
        <f t="shared" si="79"/>
        <v>706</v>
      </c>
      <c r="BE75" s="7">
        <f t="shared" si="79"/>
        <v>638</v>
      </c>
      <c r="BF75" s="7">
        <f t="shared" si="79"/>
        <v>2169</v>
      </c>
      <c r="BG75" s="7">
        <f t="shared" si="79"/>
        <v>792</v>
      </c>
      <c r="BH75" s="7">
        <f t="shared" si="79"/>
        <v>727</v>
      </c>
      <c r="BI75" s="7">
        <f t="shared" si="79"/>
        <v>1887</v>
      </c>
      <c r="BJ75" s="7">
        <f t="shared" si="79"/>
        <v>1442</v>
      </c>
      <c r="BK75" s="7">
        <f t="shared" si="79"/>
        <v>1999</v>
      </c>
      <c r="BL75" s="7">
        <f t="shared" si="79"/>
        <v>1149</v>
      </c>
    </row>
    <row r="76" ht="13.5" customHeight="1">
      <c r="A76" s="83">
        <v>43891.0</v>
      </c>
      <c r="B76" s="84" t="s">
        <v>71</v>
      </c>
      <c r="C76" s="38"/>
      <c r="D76" s="39" t="s">
        <v>33</v>
      </c>
      <c r="E76" s="40">
        <f t="shared" si="2"/>
        <v>1261</v>
      </c>
      <c r="F76" s="41">
        <v>0.0</v>
      </c>
      <c r="G76" s="41">
        <v>19.0</v>
      </c>
      <c r="H76" s="42">
        <f t="shared" ref="H76:H93" si="81">F76*3+G76</f>
        <v>19</v>
      </c>
      <c r="I76" s="38"/>
      <c r="J76" s="43" t="s">
        <v>29</v>
      </c>
      <c r="K76" s="40">
        <f t="shared" si="4"/>
        <v>1129</v>
      </c>
      <c r="L76" s="44">
        <v>1.0</v>
      </c>
      <c r="M76" s="44">
        <v>14.0</v>
      </c>
      <c r="N76" s="42">
        <f t="shared" ref="N76:N93" si="82">L76*3+M76</f>
        <v>17</v>
      </c>
      <c r="O76" s="38"/>
      <c r="P76" s="45" t="s">
        <v>72</v>
      </c>
      <c r="Q76" s="38"/>
      <c r="R76" s="45">
        <f>MIN(Rules!$E$2,(MAX(H76/N76,N76/H76)))</f>
        <v>1.117647059</v>
      </c>
      <c r="S76" s="45">
        <f>VLOOKUP(B76,Rules!A:B,2,FALSE)</f>
        <v>40</v>
      </c>
      <c r="T76" s="38"/>
      <c r="U76" s="46">
        <f>1/(10^(-(E76+(IF(P76="Y",Rules!$I$2,0))-K76)/Rules!$E$12)+1)</f>
        <v>0.7856090387</v>
      </c>
      <c r="V76" s="47">
        <f t="shared" si="6"/>
        <v>10</v>
      </c>
      <c r="W76" s="47">
        <f t="shared" si="7"/>
        <v>-10</v>
      </c>
      <c r="X76" s="47"/>
      <c r="Y76" s="47"/>
      <c r="Z76" s="48"/>
      <c r="AA76" s="7">
        <f t="shared" ref="AA76:BL76" si="80">IF($D76=AA$1,$E76+$V76,(IF($J76=AA$1,$K76+$W76,AA75)))</f>
        <v>1488</v>
      </c>
      <c r="AB76" s="7">
        <f t="shared" si="80"/>
        <v>921</v>
      </c>
      <c r="AC76" s="7">
        <f t="shared" si="80"/>
        <v>1427</v>
      </c>
      <c r="AD76" s="7">
        <f t="shared" si="80"/>
        <v>94</v>
      </c>
      <c r="AE76" s="7">
        <f t="shared" si="80"/>
        <v>2041</v>
      </c>
      <c r="AF76" s="7">
        <f t="shared" si="80"/>
        <v>1954</v>
      </c>
      <c r="AG76" s="7">
        <f t="shared" si="80"/>
        <v>1025</v>
      </c>
      <c r="AH76" s="7">
        <f t="shared" si="80"/>
        <v>860</v>
      </c>
      <c r="AI76" s="7">
        <f t="shared" si="80"/>
        <v>1271</v>
      </c>
      <c r="AJ76" s="7">
        <f t="shared" si="80"/>
        <v>1809</v>
      </c>
      <c r="AK76" s="7">
        <f t="shared" si="80"/>
        <v>131</v>
      </c>
      <c r="AL76" s="7">
        <f t="shared" si="80"/>
        <v>717</v>
      </c>
      <c r="AM76" s="7">
        <f t="shared" si="80"/>
        <v>2100</v>
      </c>
      <c r="AN76" s="7">
        <f t="shared" si="80"/>
        <v>1478</v>
      </c>
      <c r="AO76" s="7">
        <f t="shared" si="80"/>
        <v>1119</v>
      </c>
      <c r="AP76" s="7">
        <f t="shared" si="80"/>
        <v>2014</v>
      </c>
      <c r="AQ76" s="7">
        <f t="shared" si="80"/>
        <v>424</v>
      </c>
      <c r="AR76" s="7">
        <f t="shared" si="80"/>
        <v>1597</v>
      </c>
      <c r="AS76" s="7">
        <f t="shared" si="80"/>
        <v>299</v>
      </c>
      <c r="AT76" s="7">
        <f t="shared" si="80"/>
        <v>2222</v>
      </c>
      <c r="AU76" s="7">
        <f t="shared" si="80"/>
        <v>889</v>
      </c>
      <c r="AV76" s="7">
        <f t="shared" si="80"/>
        <v>553</v>
      </c>
      <c r="AW76" s="7">
        <f t="shared" si="80"/>
        <v>415</v>
      </c>
      <c r="AX76" s="7">
        <f t="shared" si="80"/>
        <v>939</v>
      </c>
      <c r="AY76" s="7">
        <f t="shared" si="80"/>
        <v>1256</v>
      </c>
      <c r="AZ76" s="7">
        <f t="shared" si="80"/>
        <v>610</v>
      </c>
      <c r="BA76" s="7">
        <f t="shared" si="80"/>
        <v>0</v>
      </c>
      <c r="BB76" s="7">
        <f t="shared" si="80"/>
        <v>1350</v>
      </c>
      <c r="BC76" s="7">
        <f t="shared" si="80"/>
        <v>963</v>
      </c>
      <c r="BD76" s="7">
        <f t="shared" si="80"/>
        <v>706</v>
      </c>
      <c r="BE76" s="7">
        <f t="shared" si="80"/>
        <v>638</v>
      </c>
      <c r="BF76" s="7">
        <f t="shared" si="80"/>
        <v>2169</v>
      </c>
      <c r="BG76" s="7">
        <f t="shared" si="80"/>
        <v>792</v>
      </c>
      <c r="BH76" s="7">
        <f t="shared" si="80"/>
        <v>727</v>
      </c>
      <c r="BI76" s="7">
        <f t="shared" si="80"/>
        <v>1887</v>
      </c>
      <c r="BJ76" s="7">
        <f t="shared" si="80"/>
        <v>1442</v>
      </c>
      <c r="BK76" s="7">
        <f t="shared" si="80"/>
        <v>1999</v>
      </c>
      <c r="BL76" s="7">
        <f t="shared" si="80"/>
        <v>1149</v>
      </c>
    </row>
    <row r="77" ht="13.5" customHeight="1">
      <c r="A77" s="83">
        <v>43891.0</v>
      </c>
      <c r="B77" s="84" t="s">
        <v>71</v>
      </c>
      <c r="C77" s="38"/>
      <c r="D77" s="39" t="s">
        <v>41</v>
      </c>
      <c r="E77" s="40">
        <f t="shared" si="2"/>
        <v>963</v>
      </c>
      <c r="F77" s="41">
        <v>0.0</v>
      </c>
      <c r="G77" s="41">
        <v>10.0</v>
      </c>
      <c r="H77" s="42">
        <f t="shared" si="81"/>
        <v>10</v>
      </c>
      <c r="I77" s="38"/>
      <c r="J77" s="43" t="s">
        <v>35</v>
      </c>
      <c r="K77" s="40">
        <f t="shared" si="4"/>
        <v>1025</v>
      </c>
      <c r="L77" s="44">
        <v>0.0</v>
      </c>
      <c r="M77" s="44">
        <v>16.0</v>
      </c>
      <c r="N77" s="42">
        <f t="shared" si="82"/>
        <v>16</v>
      </c>
      <c r="O77" s="38"/>
      <c r="P77" s="45" t="s">
        <v>72</v>
      </c>
      <c r="Q77" s="38"/>
      <c r="R77" s="45">
        <f>MIN(Rules!$E$2,(MAX(H77/N77,N77/H77)))</f>
        <v>1.6</v>
      </c>
      <c r="S77" s="45">
        <f>VLOOKUP(B77,Rules!A:B,2,FALSE)</f>
        <v>40</v>
      </c>
      <c r="T77" s="38"/>
      <c r="U77" s="46">
        <f>1/(10^(-(E77+(IF(P77="Y",Rules!$I$2,0))-K77)/Rules!$E$12)+1)</f>
        <v>0.5999495673</v>
      </c>
      <c r="V77" s="47">
        <f t="shared" si="6"/>
        <v>-38</v>
      </c>
      <c r="W77" s="47">
        <f t="shared" si="7"/>
        <v>38</v>
      </c>
      <c r="X77" s="47"/>
      <c r="Y77" s="47"/>
      <c r="Z77" s="48"/>
      <c r="AA77" s="7">
        <f t="shared" ref="AA77:BL77" si="83">IF($D77=AA$1,$E77+$V77,(IF($J77=AA$1,$K77+$W77,AA76)))</f>
        <v>1488</v>
      </c>
      <c r="AB77" s="7">
        <f t="shared" si="83"/>
        <v>921</v>
      </c>
      <c r="AC77" s="7">
        <f t="shared" si="83"/>
        <v>1427</v>
      </c>
      <c r="AD77" s="7">
        <f t="shared" si="83"/>
        <v>94</v>
      </c>
      <c r="AE77" s="7">
        <f t="shared" si="83"/>
        <v>2041</v>
      </c>
      <c r="AF77" s="7">
        <f t="shared" si="83"/>
        <v>1954</v>
      </c>
      <c r="AG77" s="7">
        <f t="shared" si="83"/>
        <v>1063</v>
      </c>
      <c r="AH77" s="7">
        <f t="shared" si="83"/>
        <v>860</v>
      </c>
      <c r="AI77" s="7">
        <f t="shared" si="83"/>
        <v>1271</v>
      </c>
      <c r="AJ77" s="7">
        <f t="shared" si="83"/>
        <v>1809</v>
      </c>
      <c r="AK77" s="7">
        <f t="shared" si="83"/>
        <v>131</v>
      </c>
      <c r="AL77" s="7">
        <f t="shared" si="83"/>
        <v>717</v>
      </c>
      <c r="AM77" s="7">
        <f t="shared" si="83"/>
        <v>2100</v>
      </c>
      <c r="AN77" s="7">
        <f t="shared" si="83"/>
        <v>1478</v>
      </c>
      <c r="AO77" s="7">
        <f t="shared" si="83"/>
        <v>1119</v>
      </c>
      <c r="AP77" s="7">
        <f t="shared" si="83"/>
        <v>2014</v>
      </c>
      <c r="AQ77" s="7">
        <f t="shared" si="83"/>
        <v>424</v>
      </c>
      <c r="AR77" s="7">
        <f t="shared" si="83"/>
        <v>1597</v>
      </c>
      <c r="AS77" s="7">
        <f t="shared" si="83"/>
        <v>299</v>
      </c>
      <c r="AT77" s="7">
        <f t="shared" si="83"/>
        <v>2222</v>
      </c>
      <c r="AU77" s="7">
        <f t="shared" si="83"/>
        <v>889</v>
      </c>
      <c r="AV77" s="7">
        <f t="shared" si="83"/>
        <v>553</v>
      </c>
      <c r="AW77" s="7">
        <f t="shared" si="83"/>
        <v>415</v>
      </c>
      <c r="AX77" s="7">
        <f t="shared" si="83"/>
        <v>939</v>
      </c>
      <c r="AY77" s="7">
        <f t="shared" si="83"/>
        <v>1256</v>
      </c>
      <c r="AZ77" s="7">
        <f t="shared" si="83"/>
        <v>610</v>
      </c>
      <c r="BA77" s="7">
        <f t="shared" si="83"/>
        <v>0</v>
      </c>
      <c r="BB77" s="7">
        <f t="shared" si="83"/>
        <v>1350</v>
      </c>
      <c r="BC77" s="7">
        <f t="shared" si="83"/>
        <v>925</v>
      </c>
      <c r="BD77" s="7">
        <f t="shared" si="83"/>
        <v>706</v>
      </c>
      <c r="BE77" s="7">
        <f t="shared" si="83"/>
        <v>638</v>
      </c>
      <c r="BF77" s="7">
        <f t="shared" si="83"/>
        <v>2169</v>
      </c>
      <c r="BG77" s="7">
        <f t="shared" si="83"/>
        <v>792</v>
      </c>
      <c r="BH77" s="7">
        <f t="shared" si="83"/>
        <v>727</v>
      </c>
      <c r="BI77" s="7">
        <f t="shared" si="83"/>
        <v>1887</v>
      </c>
      <c r="BJ77" s="7">
        <f t="shared" si="83"/>
        <v>1442</v>
      </c>
      <c r="BK77" s="7">
        <f t="shared" si="83"/>
        <v>1999</v>
      </c>
      <c r="BL77" s="7">
        <f t="shared" si="83"/>
        <v>1149</v>
      </c>
    </row>
    <row r="78" ht="13.5" customHeight="1">
      <c r="A78" s="83">
        <v>43891.0</v>
      </c>
      <c r="B78" s="84" t="s">
        <v>71</v>
      </c>
      <c r="C78" s="38"/>
      <c r="D78" s="39" t="s">
        <v>50</v>
      </c>
      <c r="E78" s="40">
        <f t="shared" si="2"/>
        <v>553</v>
      </c>
      <c r="F78" s="41">
        <v>0.0</v>
      </c>
      <c r="G78" s="41">
        <v>13.0</v>
      </c>
      <c r="H78" s="42">
        <f t="shared" si="81"/>
        <v>13</v>
      </c>
      <c r="I78" s="38"/>
      <c r="J78" s="43" t="s">
        <v>37</v>
      </c>
      <c r="K78" s="40">
        <f t="shared" si="4"/>
        <v>860</v>
      </c>
      <c r="L78" s="44">
        <v>0.0</v>
      </c>
      <c r="M78" s="44">
        <v>19.0</v>
      </c>
      <c r="N78" s="42">
        <f t="shared" si="82"/>
        <v>19</v>
      </c>
      <c r="O78" s="38"/>
      <c r="P78" s="45" t="s">
        <v>72</v>
      </c>
      <c r="Q78" s="38"/>
      <c r="R78" s="45">
        <f>MIN(Rules!$E$2,(MAX(H78/N78,N78/H78)))</f>
        <v>1.461538462</v>
      </c>
      <c r="S78" s="45">
        <f>VLOOKUP(B78,Rules!A:B,2,FALSE)</f>
        <v>40</v>
      </c>
      <c r="T78" s="38"/>
      <c r="U78" s="46">
        <f>1/(10^(-(E78+(IF(P78="Y",Rules!$I$2,0))-K78)/Rules!$E$12)+1)</f>
        <v>0.3267301269</v>
      </c>
      <c r="V78" s="47">
        <f t="shared" si="6"/>
        <v>-19</v>
      </c>
      <c r="W78" s="47">
        <f t="shared" si="7"/>
        <v>19</v>
      </c>
      <c r="X78" s="47"/>
      <c r="Y78" s="47"/>
      <c r="Z78" s="48"/>
      <c r="AA78" s="7">
        <f t="shared" ref="AA78:BL78" si="84">IF($D78=AA$1,$E78+$V78,(IF($J78=AA$1,$K78+$W78,AA77)))</f>
        <v>1488</v>
      </c>
      <c r="AB78" s="7">
        <f t="shared" si="84"/>
        <v>921</v>
      </c>
      <c r="AC78" s="7">
        <f t="shared" si="84"/>
        <v>1427</v>
      </c>
      <c r="AD78" s="7">
        <f t="shared" si="84"/>
        <v>94</v>
      </c>
      <c r="AE78" s="7">
        <f t="shared" si="84"/>
        <v>2041</v>
      </c>
      <c r="AF78" s="7">
        <f t="shared" si="84"/>
        <v>1954</v>
      </c>
      <c r="AG78" s="7">
        <f t="shared" si="84"/>
        <v>1063</v>
      </c>
      <c r="AH78" s="7">
        <f t="shared" si="84"/>
        <v>879</v>
      </c>
      <c r="AI78" s="7">
        <f t="shared" si="84"/>
        <v>1271</v>
      </c>
      <c r="AJ78" s="7">
        <f t="shared" si="84"/>
        <v>1809</v>
      </c>
      <c r="AK78" s="7">
        <f t="shared" si="84"/>
        <v>131</v>
      </c>
      <c r="AL78" s="7">
        <f t="shared" si="84"/>
        <v>717</v>
      </c>
      <c r="AM78" s="7">
        <f t="shared" si="84"/>
        <v>2100</v>
      </c>
      <c r="AN78" s="7">
        <f t="shared" si="84"/>
        <v>1478</v>
      </c>
      <c r="AO78" s="7">
        <f t="shared" si="84"/>
        <v>1119</v>
      </c>
      <c r="AP78" s="7">
        <f t="shared" si="84"/>
        <v>2014</v>
      </c>
      <c r="AQ78" s="7">
        <f t="shared" si="84"/>
        <v>424</v>
      </c>
      <c r="AR78" s="7">
        <f t="shared" si="84"/>
        <v>1597</v>
      </c>
      <c r="AS78" s="7">
        <f t="shared" si="84"/>
        <v>299</v>
      </c>
      <c r="AT78" s="7">
        <f t="shared" si="84"/>
        <v>2222</v>
      </c>
      <c r="AU78" s="7">
        <f t="shared" si="84"/>
        <v>889</v>
      </c>
      <c r="AV78" s="7">
        <f t="shared" si="84"/>
        <v>534</v>
      </c>
      <c r="AW78" s="7">
        <f t="shared" si="84"/>
        <v>415</v>
      </c>
      <c r="AX78" s="7">
        <f t="shared" si="84"/>
        <v>939</v>
      </c>
      <c r="AY78" s="7">
        <f t="shared" si="84"/>
        <v>1256</v>
      </c>
      <c r="AZ78" s="7">
        <f t="shared" si="84"/>
        <v>610</v>
      </c>
      <c r="BA78" s="7">
        <f t="shared" si="84"/>
        <v>0</v>
      </c>
      <c r="BB78" s="7">
        <f t="shared" si="84"/>
        <v>1350</v>
      </c>
      <c r="BC78" s="7">
        <f t="shared" si="84"/>
        <v>925</v>
      </c>
      <c r="BD78" s="7">
        <f t="shared" si="84"/>
        <v>706</v>
      </c>
      <c r="BE78" s="7">
        <f t="shared" si="84"/>
        <v>638</v>
      </c>
      <c r="BF78" s="7">
        <f t="shared" si="84"/>
        <v>2169</v>
      </c>
      <c r="BG78" s="7">
        <f t="shared" si="84"/>
        <v>792</v>
      </c>
      <c r="BH78" s="7">
        <f t="shared" si="84"/>
        <v>727</v>
      </c>
      <c r="BI78" s="7">
        <f t="shared" si="84"/>
        <v>1887</v>
      </c>
      <c r="BJ78" s="7">
        <f t="shared" si="84"/>
        <v>1442</v>
      </c>
      <c r="BK78" s="7">
        <f t="shared" si="84"/>
        <v>1999</v>
      </c>
      <c r="BL78" s="7">
        <f t="shared" si="84"/>
        <v>1149</v>
      </c>
    </row>
    <row r="79" ht="13.5" customHeight="1">
      <c r="A79" s="83">
        <v>43891.0</v>
      </c>
      <c r="B79" s="84" t="s">
        <v>71</v>
      </c>
      <c r="C79" s="38"/>
      <c r="D79" s="39" t="s">
        <v>51</v>
      </c>
      <c r="E79" s="40">
        <f t="shared" si="2"/>
        <v>610</v>
      </c>
      <c r="F79" s="41">
        <v>3.0</v>
      </c>
      <c r="G79" s="41">
        <v>12.0</v>
      </c>
      <c r="H79" s="42">
        <f t="shared" si="81"/>
        <v>21</v>
      </c>
      <c r="I79" s="38"/>
      <c r="J79" s="43" t="s">
        <v>47</v>
      </c>
      <c r="K79" s="40">
        <f t="shared" si="4"/>
        <v>415</v>
      </c>
      <c r="L79" s="44">
        <v>1.0</v>
      </c>
      <c r="M79" s="44">
        <v>10.0</v>
      </c>
      <c r="N79" s="42">
        <f t="shared" si="82"/>
        <v>13</v>
      </c>
      <c r="O79" s="38"/>
      <c r="P79" s="45" t="s">
        <v>72</v>
      </c>
      <c r="Q79" s="38"/>
      <c r="R79" s="45">
        <f>MIN(Rules!$E$2,(MAX(H79/N79,N79/H79)))</f>
        <v>1.615384615</v>
      </c>
      <c r="S79" s="45">
        <f>VLOOKUP(B79,Rules!A:B,2,FALSE)</f>
        <v>40</v>
      </c>
      <c r="T79" s="38"/>
      <c r="U79" s="46">
        <f>1/(10^(-(E79+(IF(P79="Y",Rules!$I$2,0))-K79)/Rules!$E$12)+1)</f>
        <v>0.8304449114</v>
      </c>
      <c r="V79" s="47">
        <f t="shared" si="6"/>
        <v>11</v>
      </c>
      <c r="W79" s="47">
        <f t="shared" si="7"/>
        <v>-11</v>
      </c>
      <c r="X79" s="47"/>
      <c r="Y79" s="47"/>
      <c r="Z79" s="48"/>
      <c r="AA79" s="7">
        <f t="shared" ref="AA79:BL79" si="85">IF($D79=AA$1,$E79+$V79,(IF($J79=AA$1,$K79+$W79,AA78)))</f>
        <v>1488</v>
      </c>
      <c r="AB79" s="7">
        <f t="shared" si="85"/>
        <v>921</v>
      </c>
      <c r="AC79" s="7">
        <f t="shared" si="85"/>
        <v>1427</v>
      </c>
      <c r="AD79" s="7">
        <f t="shared" si="85"/>
        <v>94</v>
      </c>
      <c r="AE79" s="7">
        <f t="shared" si="85"/>
        <v>2041</v>
      </c>
      <c r="AF79" s="7">
        <f t="shared" si="85"/>
        <v>1954</v>
      </c>
      <c r="AG79" s="7">
        <f t="shared" si="85"/>
        <v>1063</v>
      </c>
      <c r="AH79" s="7">
        <f t="shared" si="85"/>
        <v>879</v>
      </c>
      <c r="AI79" s="7">
        <f t="shared" si="85"/>
        <v>1271</v>
      </c>
      <c r="AJ79" s="7">
        <f t="shared" si="85"/>
        <v>1809</v>
      </c>
      <c r="AK79" s="7">
        <f t="shared" si="85"/>
        <v>131</v>
      </c>
      <c r="AL79" s="7">
        <f t="shared" si="85"/>
        <v>717</v>
      </c>
      <c r="AM79" s="7">
        <f t="shared" si="85"/>
        <v>2100</v>
      </c>
      <c r="AN79" s="7">
        <f t="shared" si="85"/>
        <v>1478</v>
      </c>
      <c r="AO79" s="7">
        <f t="shared" si="85"/>
        <v>1119</v>
      </c>
      <c r="AP79" s="7">
        <f t="shared" si="85"/>
        <v>2014</v>
      </c>
      <c r="AQ79" s="7">
        <f t="shared" si="85"/>
        <v>424</v>
      </c>
      <c r="AR79" s="7">
        <f t="shared" si="85"/>
        <v>1597</v>
      </c>
      <c r="AS79" s="7">
        <f t="shared" si="85"/>
        <v>299</v>
      </c>
      <c r="AT79" s="7">
        <f t="shared" si="85"/>
        <v>2222</v>
      </c>
      <c r="AU79" s="7">
        <f t="shared" si="85"/>
        <v>889</v>
      </c>
      <c r="AV79" s="7">
        <f t="shared" si="85"/>
        <v>534</v>
      </c>
      <c r="AW79" s="7">
        <f t="shared" si="85"/>
        <v>404</v>
      </c>
      <c r="AX79" s="7">
        <f t="shared" si="85"/>
        <v>939</v>
      </c>
      <c r="AY79" s="7">
        <f t="shared" si="85"/>
        <v>1256</v>
      </c>
      <c r="AZ79" s="7">
        <f t="shared" si="85"/>
        <v>621</v>
      </c>
      <c r="BA79" s="7">
        <f t="shared" si="85"/>
        <v>0</v>
      </c>
      <c r="BB79" s="7">
        <f t="shared" si="85"/>
        <v>1350</v>
      </c>
      <c r="BC79" s="7">
        <f t="shared" si="85"/>
        <v>925</v>
      </c>
      <c r="BD79" s="7">
        <f t="shared" si="85"/>
        <v>706</v>
      </c>
      <c r="BE79" s="7">
        <f t="shared" si="85"/>
        <v>638</v>
      </c>
      <c r="BF79" s="7">
        <f t="shared" si="85"/>
        <v>2169</v>
      </c>
      <c r="BG79" s="7">
        <f t="shared" si="85"/>
        <v>792</v>
      </c>
      <c r="BH79" s="7">
        <f t="shared" si="85"/>
        <v>727</v>
      </c>
      <c r="BI79" s="7">
        <f t="shared" si="85"/>
        <v>1887</v>
      </c>
      <c r="BJ79" s="7">
        <f t="shared" si="85"/>
        <v>1442</v>
      </c>
      <c r="BK79" s="7">
        <f t="shared" si="85"/>
        <v>1999</v>
      </c>
      <c r="BL79" s="7">
        <f t="shared" si="85"/>
        <v>1149</v>
      </c>
    </row>
    <row r="80" ht="13.5" customHeight="1">
      <c r="A80" s="83">
        <v>43891.0</v>
      </c>
      <c r="B80" s="84" t="s">
        <v>71</v>
      </c>
      <c r="C80" s="38"/>
      <c r="D80" s="39" t="s">
        <v>43</v>
      </c>
      <c r="E80" s="40">
        <f t="shared" si="2"/>
        <v>921</v>
      </c>
      <c r="F80" s="41">
        <v>3.0</v>
      </c>
      <c r="G80" s="41">
        <v>16.0</v>
      </c>
      <c r="H80" s="42">
        <f t="shared" si="81"/>
        <v>25</v>
      </c>
      <c r="I80" s="38"/>
      <c r="J80" s="43" t="s">
        <v>42</v>
      </c>
      <c r="K80" s="40">
        <f t="shared" si="4"/>
        <v>792</v>
      </c>
      <c r="L80" s="44">
        <v>0.0</v>
      </c>
      <c r="M80" s="44">
        <v>25.0</v>
      </c>
      <c r="N80" s="42">
        <f t="shared" si="82"/>
        <v>25</v>
      </c>
      <c r="O80" s="38"/>
      <c r="P80" s="45" t="s">
        <v>72</v>
      </c>
      <c r="Q80" s="38"/>
      <c r="R80" s="45">
        <f>MIN(Rules!$E$2,(MAX(H80/N80,N80/H80)))</f>
        <v>1</v>
      </c>
      <c r="S80" s="45">
        <f>VLOOKUP(B80,Rules!A:B,2,FALSE)</f>
        <v>40</v>
      </c>
      <c r="T80" s="38"/>
      <c r="U80" s="46">
        <f>1/(10^(-(E80+(IF(P80="Y",Rules!$I$2,0))-K80)/Rules!$E$12)+1)</f>
        <v>0.7832729465</v>
      </c>
      <c r="V80" s="47">
        <f t="shared" si="6"/>
        <v>-11</v>
      </c>
      <c r="W80" s="47">
        <f t="shared" si="7"/>
        <v>11</v>
      </c>
      <c r="X80" s="47"/>
      <c r="Y80" s="47"/>
      <c r="Z80" s="48"/>
      <c r="AA80" s="7">
        <f t="shared" ref="AA80:BL80" si="86">IF($D80=AA$1,$E80+$V80,(IF($J80=AA$1,$K80+$W80,AA79)))</f>
        <v>1488</v>
      </c>
      <c r="AB80" s="7">
        <f t="shared" si="86"/>
        <v>910</v>
      </c>
      <c r="AC80" s="7">
        <f t="shared" si="86"/>
        <v>1427</v>
      </c>
      <c r="AD80" s="7">
        <f t="shared" si="86"/>
        <v>94</v>
      </c>
      <c r="AE80" s="7">
        <f t="shared" si="86"/>
        <v>2041</v>
      </c>
      <c r="AF80" s="7">
        <f t="shared" si="86"/>
        <v>1954</v>
      </c>
      <c r="AG80" s="7">
        <f t="shared" si="86"/>
        <v>1063</v>
      </c>
      <c r="AH80" s="7">
        <f t="shared" si="86"/>
        <v>879</v>
      </c>
      <c r="AI80" s="7">
        <f t="shared" si="86"/>
        <v>1271</v>
      </c>
      <c r="AJ80" s="7">
        <f t="shared" si="86"/>
        <v>1809</v>
      </c>
      <c r="AK80" s="7">
        <f t="shared" si="86"/>
        <v>131</v>
      </c>
      <c r="AL80" s="7">
        <f t="shared" si="86"/>
        <v>717</v>
      </c>
      <c r="AM80" s="7">
        <f t="shared" si="86"/>
        <v>2100</v>
      </c>
      <c r="AN80" s="7">
        <f t="shared" si="86"/>
        <v>1478</v>
      </c>
      <c r="AO80" s="7">
        <f t="shared" si="86"/>
        <v>1119</v>
      </c>
      <c r="AP80" s="7">
        <f t="shared" si="86"/>
        <v>2014</v>
      </c>
      <c r="AQ80" s="7">
        <f t="shared" si="86"/>
        <v>424</v>
      </c>
      <c r="AR80" s="7">
        <f t="shared" si="86"/>
        <v>1597</v>
      </c>
      <c r="AS80" s="7">
        <f t="shared" si="86"/>
        <v>299</v>
      </c>
      <c r="AT80" s="7">
        <f t="shared" si="86"/>
        <v>2222</v>
      </c>
      <c r="AU80" s="7">
        <f t="shared" si="86"/>
        <v>889</v>
      </c>
      <c r="AV80" s="7">
        <f t="shared" si="86"/>
        <v>534</v>
      </c>
      <c r="AW80" s="7">
        <f t="shared" si="86"/>
        <v>404</v>
      </c>
      <c r="AX80" s="7">
        <f t="shared" si="86"/>
        <v>939</v>
      </c>
      <c r="AY80" s="7">
        <f t="shared" si="86"/>
        <v>1256</v>
      </c>
      <c r="AZ80" s="7">
        <f t="shared" si="86"/>
        <v>621</v>
      </c>
      <c r="BA80" s="7">
        <f t="shared" si="86"/>
        <v>0</v>
      </c>
      <c r="BB80" s="7">
        <f t="shared" si="86"/>
        <v>1350</v>
      </c>
      <c r="BC80" s="7">
        <f t="shared" si="86"/>
        <v>925</v>
      </c>
      <c r="BD80" s="7">
        <f t="shared" si="86"/>
        <v>706</v>
      </c>
      <c r="BE80" s="7">
        <f t="shared" si="86"/>
        <v>638</v>
      </c>
      <c r="BF80" s="7">
        <f t="shared" si="86"/>
        <v>2169</v>
      </c>
      <c r="BG80" s="7">
        <f t="shared" si="86"/>
        <v>803</v>
      </c>
      <c r="BH80" s="7">
        <f t="shared" si="86"/>
        <v>727</v>
      </c>
      <c r="BI80" s="7">
        <f t="shared" si="86"/>
        <v>1887</v>
      </c>
      <c r="BJ80" s="7">
        <f t="shared" si="86"/>
        <v>1442</v>
      </c>
      <c r="BK80" s="7">
        <f t="shared" si="86"/>
        <v>1999</v>
      </c>
      <c r="BL80" s="7">
        <f t="shared" si="86"/>
        <v>1149</v>
      </c>
    </row>
    <row r="81" ht="13.5" customHeight="1">
      <c r="A81" s="83">
        <v>43891.0</v>
      </c>
      <c r="B81" s="84" t="s">
        <v>71</v>
      </c>
      <c r="C81" s="38"/>
      <c r="D81" s="39" t="s">
        <v>49</v>
      </c>
      <c r="E81" s="40">
        <f t="shared" si="2"/>
        <v>94</v>
      </c>
      <c r="F81" s="41">
        <v>3.0</v>
      </c>
      <c r="G81" s="41">
        <v>10.0</v>
      </c>
      <c r="H81" s="42">
        <f t="shared" si="81"/>
        <v>19</v>
      </c>
      <c r="I81" s="38"/>
      <c r="J81" s="43" t="s">
        <v>44</v>
      </c>
      <c r="K81" s="40">
        <f t="shared" si="4"/>
        <v>706</v>
      </c>
      <c r="L81" s="44">
        <v>4.0</v>
      </c>
      <c r="M81" s="44">
        <v>20.0</v>
      </c>
      <c r="N81" s="42">
        <f t="shared" si="82"/>
        <v>32</v>
      </c>
      <c r="O81" s="38"/>
      <c r="P81" s="45" t="s">
        <v>72</v>
      </c>
      <c r="Q81" s="38"/>
      <c r="R81" s="45">
        <f>MIN(Rules!$E$2,(MAX(H81/N81,N81/H81)))</f>
        <v>1.684210526</v>
      </c>
      <c r="S81" s="45">
        <f>VLOOKUP(B81,Rules!A:B,2,FALSE)</f>
        <v>40</v>
      </c>
      <c r="T81" s="38"/>
      <c r="U81" s="46">
        <f>1/(10^(-(E81+(IF(P81="Y",Rules!$I$2,0))-K81)/Rules!$E$12)+1)</f>
        <v>0.106444129</v>
      </c>
      <c r="V81" s="47">
        <f t="shared" si="6"/>
        <v>-7</v>
      </c>
      <c r="W81" s="47">
        <f t="shared" si="7"/>
        <v>7</v>
      </c>
      <c r="X81" s="47"/>
      <c r="Y81" s="47"/>
      <c r="Z81" s="48"/>
      <c r="AA81" s="7">
        <f t="shared" ref="AA81:BL81" si="87">IF($D81=AA$1,$E81+$V81,(IF($J81=AA$1,$K81+$W81,AA80)))</f>
        <v>1488</v>
      </c>
      <c r="AB81" s="7">
        <f t="shared" si="87"/>
        <v>910</v>
      </c>
      <c r="AC81" s="7">
        <f t="shared" si="87"/>
        <v>1427</v>
      </c>
      <c r="AD81" s="7">
        <f t="shared" si="87"/>
        <v>87</v>
      </c>
      <c r="AE81" s="7">
        <f t="shared" si="87"/>
        <v>2041</v>
      </c>
      <c r="AF81" s="7">
        <f t="shared" si="87"/>
        <v>1954</v>
      </c>
      <c r="AG81" s="7">
        <f t="shared" si="87"/>
        <v>1063</v>
      </c>
      <c r="AH81" s="7">
        <f t="shared" si="87"/>
        <v>879</v>
      </c>
      <c r="AI81" s="7">
        <f t="shared" si="87"/>
        <v>1271</v>
      </c>
      <c r="AJ81" s="7">
        <f t="shared" si="87"/>
        <v>1809</v>
      </c>
      <c r="AK81" s="7">
        <f t="shared" si="87"/>
        <v>131</v>
      </c>
      <c r="AL81" s="7">
        <f t="shared" si="87"/>
        <v>717</v>
      </c>
      <c r="AM81" s="7">
        <f t="shared" si="87"/>
        <v>2100</v>
      </c>
      <c r="AN81" s="7">
        <f t="shared" si="87"/>
        <v>1478</v>
      </c>
      <c r="AO81" s="7">
        <f t="shared" si="87"/>
        <v>1119</v>
      </c>
      <c r="AP81" s="7">
        <f t="shared" si="87"/>
        <v>2014</v>
      </c>
      <c r="AQ81" s="7">
        <f t="shared" si="87"/>
        <v>424</v>
      </c>
      <c r="AR81" s="7">
        <f t="shared" si="87"/>
        <v>1597</v>
      </c>
      <c r="AS81" s="7">
        <f t="shared" si="87"/>
        <v>299</v>
      </c>
      <c r="AT81" s="7">
        <f t="shared" si="87"/>
        <v>2222</v>
      </c>
      <c r="AU81" s="7">
        <f t="shared" si="87"/>
        <v>889</v>
      </c>
      <c r="AV81" s="7">
        <f t="shared" si="87"/>
        <v>534</v>
      </c>
      <c r="AW81" s="7">
        <f t="shared" si="87"/>
        <v>404</v>
      </c>
      <c r="AX81" s="7">
        <f t="shared" si="87"/>
        <v>939</v>
      </c>
      <c r="AY81" s="7">
        <f t="shared" si="87"/>
        <v>1256</v>
      </c>
      <c r="AZ81" s="7">
        <f t="shared" si="87"/>
        <v>621</v>
      </c>
      <c r="BA81" s="7">
        <f t="shared" si="87"/>
        <v>0</v>
      </c>
      <c r="BB81" s="7">
        <f t="shared" si="87"/>
        <v>1350</v>
      </c>
      <c r="BC81" s="7">
        <f t="shared" si="87"/>
        <v>925</v>
      </c>
      <c r="BD81" s="7">
        <f t="shared" si="87"/>
        <v>713</v>
      </c>
      <c r="BE81" s="7">
        <f t="shared" si="87"/>
        <v>638</v>
      </c>
      <c r="BF81" s="7">
        <f t="shared" si="87"/>
        <v>2169</v>
      </c>
      <c r="BG81" s="7">
        <f t="shared" si="87"/>
        <v>803</v>
      </c>
      <c r="BH81" s="7">
        <f t="shared" si="87"/>
        <v>727</v>
      </c>
      <c r="BI81" s="7">
        <f t="shared" si="87"/>
        <v>1887</v>
      </c>
      <c r="BJ81" s="7">
        <f t="shared" si="87"/>
        <v>1442</v>
      </c>
      <c r="BK81" s="7">
        <f t="shared" si="87"/>
        <v>1999</v>
      </c>
      <c r="BL81" s="7">
        <f t="shared" si="87"/>
        <v>1149</v>
      </c>
    </row>
    <row r="82" ht="13.5" customHeight="1">
      <c r="A82" s="83">
        <v>43897.0</v>
      </c>
      <c r="B82" s="84" t="s">
        <v>71</v>
      </c>
      <c r="C82" s="38"/>
      <c r="D82" s="39" t="s">
        <v>20</v>
      </c>
      <c r="E82" s="40">
        <f t="shared" si="2"/>
        <v>2222</v>
      </c>
      <c r="F82" s="41">
        <v>1.0</v>
      </c>
      <c r="G82" s="41">
        <v>21.0</v>
      </c>
      <c r="H82" s="42">
        <f t="shared" si="81"/>
        <v>24</v>
      </c>
      <c r="I82" s="38"/>
      <c r="J82" s="43" t="s">
        <v>25</v>
      </c>
      <c r="K82" s="40">
        <f t="shared" si="4"/>
        <v>1887</v>
      </c>
      <c r="L82" s="44">
        <v>1.0</v>
      </c>
      <c r="M82" s="44">
        <v>17.0</v>
      </c>
      <c r="N82" s="42">
        <f t="shared" si="82"/>
        <v>20</v>
      </c>
      <c r="O82" s="38"/>
      <c r="P82" s="45" t="s">
        <v>72</v>
      </c>
      <c r="Q82" s="38"/>
      <c r="R82" s="45">
        <f>MIN(Rules!$E$2,(MAX(H82/N82,N82/H82)))</f>
        <v>1.2</v>
      </c>
      <c r="S82" s="45">
        <f>VLOOKUP(B82,Rules!A:B,2,FALSE)</f>
        <v>40</v>
      </c>
      <c r="T82" s="38"/>
      <c r="U82" s="46">
        <f>1/(10^(-(E82+(IF(P82="Y",Rules!$I$2,0))-K82)/Rules!$E$12)+1)</f>
        <v>0.9032184043</v>
      </c>
      <c r="V82" s="47">
        <f t="shared" si="6"/>
        <v>5</v>
      </c>
      <c r="W82" s="47">
        <f t="shared" si="7"/>
        <v>-5</v>
      </c>
      <c r="X82" s="47"/>
      <c r="Y82" s="47"/>
      <c r="Z82" s="48"/>
      <c r="AA82" s="7">
        <f t="shared" ref="AA82:BL82" si="88">IF($D82=AA$1,$E82+$V82,(IF($J82=AA$1,$K82+$W82,AA81)))</f>
        <v>1488</v>
      </c>
      <c r="AB82" s="7">
        <f t="shared" si="88"/>
        <v>910</v>
      </c>
      <c r="AC82" s="7">
        <f t="shared" si="88"/>
        <v>1427</v>
      </c>
      <c r="AD82" s="7">
        <f t="shared" si="88"/>
        <v>87</v>
      </c>
      <c r="AE82" s="7">
        <f t="shared" si="88"/>
        <v>2041</v>
      </c>
      <c r="AF82" s="7">
        <f t="shared" si="88"/>
        <v>1954</v>
      </c>
      <c r="AG82" s="7">
        <f t="shared" si="88"/>
        <v>1063</v>
      </c>
      <c r="AH82" s="7">
        <f t="shared" si="88"/>
        <v>879</v>
      </c>
      <c r="AI82" s="7">
        <f t="shared" si="88"/>
        <v>1271</v>
      </c>
      <c r="AJ82" s="7">
        <f t="shared" si="88"/>
        <v>1809</v>
      </c>
      <c r="AK82" s="7">
        <f t="shared" si="88"/>
        <v>131</v>
      </c>
      <c r="AL82" s="7">
        <f t="shared" si="88"/>
        <v>717</v>
      </c>
      <c r="AM82" s="7">
        <f t="shared" si="88"/>
        <v>2100</v>
      </c>
      <c r="AN82" s="7">
        <f t="shared" si="88"/>
        <v>1478</v>
      </c>
      <c r="AO82" s="7">
        <f t="shared" si="88"/>
        <v>1119</v>
      </c>
      <c r="AP82" s="7">
        <f t="shared" si="88"/>
        <v>2014</v>
      </c>
      <c r="AQ82" s="7">
        <f t="shared" si="88"/>
        <v>424</v>
      </c>
      <c r="AR82" s="7">
        <f t="shared" si="88"/>
        <v>1597</v>
      </c>
      <c r="AS82" s="7">
        <f t="shared" si="88"/>
        <v>299</v>
      </c>
      <c r="AT82" s="7">
        <f t="shared" si="88"/>
        <v>2227</v>
      </c>
      <c r="AU82" s="7">
        <f t="shared" si="88"/>
        <v>889</v>
      </c>
      <c r="AV82" s="7">
        <f t="shared" si="88"/>
        <v>534</v>
      </c>
      <c r="AW82" s="7">
        <f t="shared" si="88"/>
        <v>404</v>
      </c>
      <c r="AX82" s="7">
        <f t="shared" si="88"/>
        <v>939</v>
      </c>
      <c r="AY82" s="7">
        <f t="shared" si="88"/>
        <v>1256</v>
      </c>
      <c r="AZ82" s="7">
        <f t="shared" si="88"/>
        <v>621</v>
      </c>
      <c r="BA82" s="7">
        <f t="shared" si="88"/>
        <v>0</v>
      </c>
      <c r="BB82" s="7">
        <f t="shared" si="88"/>
        <v>1350</v>
      </c>
      <c r="BC82" s="7">
        <f t="shared" si="88"/>
        <v>925</v>
      </c>
      <c r="BD82" s="7">
        <f t="shared" si="88"/>
        <v>713</v>
      </c>
      <c r="BE82" s="7">
        <f t="shared" si="88"/>
        <v>638</v>
      </c>
      <c r="BF82" s="7">
        <f t="shared" si="88"/>
        <v>2169</v>
      </c>
      <c r="BG82" s="7">
        <f t="shared" si="88"/>
        <v>803</v>
      </c>
      <c r="BH82" s="7">
        <f t="shared" si="88"/>
        <v>727</v>
      </c>
      <c r="BI82" s="7">
        <f t="shared" si="88"/>
        <v>1882</v>
      </c>
      <c r="BJ82" s="7">
        <f t="shared" si="88"/>
        <v>1442</v>
      </c>
      <c r="BK82" s="7">
        <f t="shared" si="88"/>
        <v>1999</v>
      </c>
      <c r="BL82" s="7">
        <f t="shared" si="88"/>
        <v>1149</v>
      </c>
    </row>
    <row r="83" ht="13.5" customHeight="1">
      <c r="A83" s="83">
        <v>43898.0</v>
      </c>
      <c r="B83" s="84" t="s">
        <v>71</v>
      </c>
      <c r="C83" s="38"/>
      <c r="D83" s="39" t="s">
        <v>23</v>
      </c>
      <c r="E83" s="40">
        <f t="shared" si="2"/>
        <v>2100</v>
      </c>
      <c r="F83" s="41">
        <v>3.0</v>
      </c>
      <c r="G83" s="41">
        <v>21.0</v>
      </c>
      <c r="H83" s="42">
        <f t="shared" si="81"/>
        <v>30</v>
      </c>
      <c r="I83" s="38"/>
      <c r="J83" s="43" t="s">
        <v>18</v>
      </c>
      <c r="K83" s="40">
        <f t="shared" si="4"/>
        <v>2169</v>
      </c>
      <c r="L83" s="44">
        <v>3.0</v>
      </c>
      <c r="M83" s="44">
        <v>13.0</v>
      </c>
      <c r="N83" s="42">
        <f t="shared" si="82"/>
        <v>22</v>
      </c>
      <c r="O83" s="38"/>
      <c r="P83" s="45" t="s">
        <v>72</v>
      </c>
      <c r="Q83" s="38"/>
      <c r="R83" s="45">
        <f>MIN(Rules!$E$2,(MAX(H83/N83,N83/H83)))</f>
        <v>1.363636364</v>
      </c>
      <c r="S83" s="45">
        <f>VLOOKUP(B83,Rules!A:B,2,FALSE)</f>
        <v>40</v>
      </c>
      <c r="T83" s="38"/>
      <c r="U83" s="46">
        <f>1/(10^(-(E83+(IF(P83="Y",Rules!$I$2,0))-K83)/Rules!$E$12)+1)</f>
        <v>0.5921882214</v>
      </c>
      <c r="V83" s="47">
        <f t="shared" si="6"/>
        <v>22</v>
      </c>
      <c r="W83" s="47">
        <f t="shared" si="7"/>
        <v>-22</v>
      </c>
      <c r="X83" s="47"/>
      <c r="Y83" s="47"/>
      <c r="Z83" s="48"/>
      <c r="AA83" s="7">
        <f t="shared" ref="AA83:BL83" si="89">IF($D83=AA$1,$E83+$V83,(IF($J83=AA$1,$K83+$W83,AA82)))</f>
        <v>1488</v>
      </c>
      <c r="AB83" s="7">
        <f t="shared" si="89"/>
        <v>910</v>
      </c>
      <c r="AC83" s="7">
        <f t="shared" si="89"/>
        <v>1427</v>
      </c>
      <c r="AD83" s="7">
        <f t="shared" si="89"/>
        <v>87</v>
      </c>
      <c r="AE83" s="7">
        <f t="shared" si="89"/>
        <v>2041</v>
      </c>
      <c r="AF83" s="7">
        <f t="shared" si="89"/>
        <v>1954</v>
      </c>
      <c r="AG83" s="7">
        <f t="shared" si="89"/>
        <v>1063</v>
      </c>
      <c r="AH83" s="7">
        <f t="shared" si="89"/>
        <v>879</v>
      </c>
      <c r="AI83" s="7">
        <f t="shared" si="89"/>
        <v>1271</v>
      </c>
      <c r="AJ83" s="7">
        <f t="shared" si="89"/>
        <v>1809</v>
      </c>
      <c r="AK83" s="7">
        <f t="shared" si="89"/>
        <v>131</v>
      </c>
      <c r="AL83" s="7">
        <f t="shared" si="89"/>
        <v>717</v>
      </c>
      <c r="AM83" s="7">
        <f t="shared" si="89"/>
        <v>2122</v>
      </c>
      <c r="AN83" s="7">
        <f t="shared" si="89"/>
        <v>1478</v>
      </c>
      <c r="AO83" s="7">
        <f t="shared" si="89"/>
        <v>1119</v>
      </c>
      <c r="AP83" s="7">
        <f t="shared" si="89"/>
        <v>2014</v>
      </c>
      <c r="AQ83" s="7">
        <f t="shared" si="89"/>
        <v>424</v>
      </c>
      <c r="AR83" s="7">
        <f t="shared" si="89"/>
        <v>1597</v>
      </c>
      <c r="AS83" s="7">
        <f t="shared" si="89"/>
        <v>299</v>
      </c>
      <c r="AT83" s="7">
        <f t="shared" si="89"/>
        <v>2227</v>
      </c>
      <c r="AU83" s="7">
        <f t="shared" si="89"/>
        <v>889</v>
      </c>
      <c r="AV83" s="7">
        <f t="shared" si="89"/>
        <v>534</v>
      </c>
      <c r="AW83" s="7">
        <f t="shared" si="89"/>
        <v>404</v>
      </c>
      <c r="AX83" s="7">
        <f t="shared" si="89"/>
        <v>939</v>
      </c>
      <c r="AY83" s="7">
        <f t="shared" si="89"/>
        <v>1256</v>
      </c>
      <c r="AZ83" s="7">
        <f t="shared" si="89"/>
        <v>621</v>
      </c>
      <c r="BA83" s="7">
        <f t="shared" si="89"/>
        <v>0</v>
      </c>
      <c r="BB83" s="7">
        <f t="shared" si="89"/>
        <v>1350</v>
      </c>
      <c r="BC83" s="7">
        <f t="shared" si="89"/>
        <v>925</v>
      </c>
      <c r="BD83" s="7">
        <f t="shared" si="89"/>
        <v>713</v>
      </c>
      <c r="BE83" s="7">
        <f t="shared" si="89"/>
        <v>638</v>
      </c>
      <c r="BF83" s="7">
        <f t="shared" si="89"/>
        <v>2147</v>
      </c>
      <c r="BG83" s="7">
        <f t="shared" si="89"/>
        <v>803</v>
      </c>
      <c r="BH83" s="7">
        <f t="shared" si="89"/>
        <v>727</v>
      </c>
      <c r="BI83" s="7">
        <f t="shared" si="89"/>
        <v>1882</v>
      </c>
      <c r="BJ83" s="7">
        <f t="shared" si="89"/>
        <v>1442</v>
      </c>
      <c r="BK83" s="7">
        <f t="shared" si="89"/>
        <v>1999</v>
      </c>
      <c r="BL83" s="7">
        <f t="shared" si="89"/>
        <v>1149</v>
      </c>
    </row>
    <row r="84" ht="13.5" customHeight="1">
      <c r="A84" s="83">
        <v>43898.0</v>
      </c>
      <c r="B84" s="84" t="s">
        <v>71</v>
      </c>
      <c r="C84" s="38"/>
      <c r="D84" s="39" t="s">
        <v>32</v>
      </c>
      <c r="E84" s="40">
        <f t="shared" si="2"/>
        <v>1442</v>
      </c>
      <c r="F84" s="41">
        <v>1.0</v>
      </c>
      <c r="G84" s="41">
        <v>17.0</v>
      </c>
      <c r="H84" s="42">
        <f t="shared" si="81"/>
        <v>20</v>
      </c>
      <c r="I84" s="38"/>
      <c r="J84" s="43" t="s">
        <v>28</v>
      </c>
      <c r="K84" s="40">
        <f t="shared" si="4"/>
        <v>1427</v>
      </c>
      <c r="L84" s="44">
        <v>2.0</v>
      </c>
      <c r="M84" s="44">
        <v>8.0</v>
      </c>
      <c r="N84" s="42">
        <f t="shared" si="82"/>
        <v>14</v>
      </c>
      <c r="O84" s="38"/>
      <c r="P84" s="45" t="s">
        <v>72</v>
      </c>
      <c r="Q84" s="38"/>
      <c r="R84" s="45">
        <f>MIN(Rules!$E$2,(MAX(H84/N84,N84/H84)))</f>
        <v>1.428571429</v>
      </c>
      <c r="S84" s="45">
        <f>VLOOKUP(B84,Rules!A:B,2,FALSE)</f>
        <v>40</v>
      </c>
      <c r="T84" s="38"/>
      <c r="U84" s="46">
        <f>1/(10^(-(E84+(IF(P84="Y",Rules!$I$2,0))-K84)/Rules!$E$12)+1)</f>
        <v>0.6813218352</v>
      </c>
      <c r="V84" s="47">
        <f t="shared" si="6"/>
        <v>18</v>
      </c>
      <c r="W84" s="47">
        <f t="shared" si="7"/>
        <v>-18</v>
      </c>
      <c r="X84" s="47"/>
      <c r="Y84" s="47"/>
      <c r="Z84" s="48"/>
      <c r="AA84" s="7">
        <f t="shared" ref="AA84:BL84" si="90">IF($D84=AA$1,$E84+$V84,(IF($J84=AA$1,$K84+$W84,AA83)))</f>
        <v>1488</v>
      </c>
      <c r="AB84" s="7">
        <f t="shared" si="90"/>
        <v>910</v>
      </c>
      <c r="AC84" s="7">
        <f t="shared" si="90"/>
        <v>1409</v>
      </c>
      <c r="AD84" s="7">
        <f t="shared" si="90"/>
        <v>87</v>
      </c>
      <c r="AE84" s="7">
        <f t="shared" si="90"/>
        <v>2041</v>
      </c>
      <c r="AF84" s="7">
        <f t="shared" si="90"/>
        <v>1954</v>
      </c>
      <c r="AG84" s="7">
        <f t="shared" si="90"/>
        <v>1063</v>
      </c>
      <c r="AH84" s="7">
        <f t="shared" si="90"/>
        <v>879</v>
      </c>
      <c r="AI84" s="7">
        <f t="shared" si="90"/>
        <v>1271</v>
      </c>
      <c r="AJ84" s="7">
        <f t="shared" si="90"/>
        <v>1809</v>
      </c>
      <c r="AK84" s="7">
        <f t="shared" si="90"/>
        <v>131</v>
      </c>
      <c r="AL84" s="7">
        <f t="shared" si="90"/>
        <v>717</v>
      </c>
      <c r="AM84" s="7">
        <f t="shared" si="90"/>
        <v>2122</v>
      </c>
      <c r="AN84" s="7">
        <f t="shared" si="90"/>
        <v>1478</v>
      </c>
      <c r="AO84" s="7">
        <f t="shared" si="90"/>
        <v>1119</v>
      </c>
      <c r="AP84" s="7">
        <f t="shared" si="90"/>
        <v>2014</v>
      </c>
      <c r="AQ84" s="7">
        <f t="shared" si="90"/>
        <v>424</v>
      </c>
      <c r="AR84" s="7">
        <f t="shared" si="90"/>
        <v>1597</v>
      </c>
      <c r="AS84" s="7">
        <f t="shared" si="90"/>
        <v>299</v>
      </c>
      <c r="AT84" s="7">
        <f t="shared" si="90"/>
        <v>2227</v>
      </c>
      <c r="AU84" s="7">
        <f t="shared" si="90"/>
        <v>889</v>
      </c>
      <c r="AV84" s="7">
        <f t="shared" si="90"/>
        <v>534</v>
      </c>
      <c r="AW84" s="7">
        <f t="shared" si="90"/>
        <v>404</v>
      </c>
      <c r="AX84" s="7">
        <f t="shared" si="90"/>
        <v>939</v>
      </c>
      <c r="AY84" s="7">
        <f t="shared" si="90"/>
        <v>1256</v>
      </c>
      <c r="AZ84" s="7">
        <f t="shared" si="90"/>
        <v>621</v>
      </c>
      <c r="BA84" s="7">
        <f t="shared" si="90"/>
        <v>0</v>
      </c>
      <c r="BB84" s="7">
        <f t="shared" si="90"/>
        <v>1350</v>
      </c>
      <c r="BC84" s="7">
        <f t="shared" si="90"/>
        <v>925</v>
      </c>
      <c r="BD84" s="7">
        <f t="shared" si="90"/>
        <v>713</v>
      </c>
      <c r="BE84" s="7">
        <f t="shared" si="90"/>
        <v>638</v>
      </c>
      <c r="BF84" s="7">
        <f t="shared" si="90"/>
        <v>2147</v>
      </c>
      <c r="BG84" s="7">
        <f t="shared" si="90"/>
        <v>803</v>
      </c>
      <c r="BH84" s="7">
        <f t="shared" si="90"/>
        <v>727</v>
      </c>
      <c r="BI84" s="7">
        <f t="shared" si="90"/>
        <v>1882</v>
      </c>
      <c r="BJ84" s="7">
        <f t="shared" si="90"/>
        <v>1460</v>
      </c>
      <c r="BK84" s="7">
        <f t="shared" si="90"/>
        <v>1999</v>
      </c>
      <c r="BL84" s="7">
        <f t="shared" si="90"/>
        <v>1149</v>
      </c>
    </row>
    <row r="85" ht="13.5" customHeight="1">
      <c r="A85" s="83">
        <v>43898.0</v>
      </c>
      <c r="B85" s="84" t="s">
        <v>71</v>
      </c>
      <c r="C85" s="38"/>
      <c r="D85" s="39" t="s">
        <v>27</v>
      </c>
      <c r="E85" s="40">
        <f t="shared" si="2"/>
        <v>1350</v>
      </c>
      <c r="F85" s="41">
        <v>0.0</v>
      </c>
      <c r="G85" s="41">
        <v>20.0</v>
      </c>
      <c r="H85" s="42">
        <f t="shared" si="81"/>
        <v>20</v>
      </c>
      <c r="I85" s="38"/>
      <c r="J85" s="43" t="s">
        <v>30</v>
      </c>
      <c r="K85" s="40">
        <f t="shared" si="4"/>
        <v>1488</v>
      </c>
      <c r="L85" s="44">
        <v>2.0</v>
      </c>
      <c r="M85" s="44">
        <v>14.0</v>
      </c>
      <c r="N85" s="42">
        <f t="shared" si="82"/>
        <v>20</v>
      </c>
      <c r="O85" s="38"/>
      <c r="P85" s="45" t="s">
        <v>72</v>
      </c>
      <c r="Q85" s="38"/>
      <c r="R85" s="45">
        <f>MIN(Rules!$E$2,(MAX(H85/N85,N85/H85)))</f>
        <v>1</v>
      </c>
      <c r="S85" s="45">
        <f>VLOOKUP(B85,Rules!A:B,2,FALSE)</f>
        <v>40</v>
      </c>
      <c r="T85" s="38"/>
      <c r="U85" s="46">
        <f>1/(10^(-(E85+(IF(P85="Y",Rules!$I$2,0))-K85)/Rules!$E$12)+1)</f>
        <v>0.5138119957</v>
      </c>
      <c r="V85" s="47">
        <f t="shared" si="6"/>
        <v>-1</v>
      </c>
      <c r="W85" s="47">
        <f t="shared" si="7"/>
        <v>1</v>
      </c>
      <c r="X85" s="47"/>
      <c r="Y85" s="47"/>
      <c r="Z85" s="48"/>
      <c r="AA85" s="7">
        <f t="shared" ref="AA85:BL85" si="91">IF($D85=AA$1,$E85+$V85,(IF($J85=AA$1,$K85+$W85,AA84)))</f>
        <v>1489</v>
      </c>
      <c r="AB85" s="7">
        <f t="shared" si="91"/>
        <v>910</v>
      </c>
      <c r="AC85" s="7">
        <f t="shared" si="91"/>
        <v>1409</v>
      </c>
      <c r="AD85" s="7">
        <f t="shared" si="91"/>
        <v>87</v>
      </c>
      <c r="AE85" s="7">
        <f t="shared" si="91"/>
        <v>2041</v>
      </c>
      <c r="AF85" s="7">
        <f t="shared" si="91"/>
        <v>1954</v>
      </c>
      <c r="AG85" s="7">
        <f t="shared" si="91"/>
        <v>1063</v>
      </c>
      <c r="AH85" s="7">
        <f t="shared" si="91"/>
        <v>879</v>
      </c>
      <c r="AI85" s="7">
        <f t="shared" si="91"/>
        <v>1271</v>
      </c>
      <c r="AJ85" s="7">
        <f t="shared" si="91"/>
        <v>1809</v>
      </c>
      <c r="AK85" s="7">
        <f t="shared" si="91"/>
        <v>131</v>
      </c>
      <c r="AL85" s="7">
        <f t="shared" si="91"/>
        <v>717</v>
      </c>
      <c r="AM85" s="7">
        <f t="shared" si="91"/>
        <v>2122</v>
      </c>
      <c r="AN85" s="7">
        <f t="shared" si="91"/>
        <v>1478</v>
      </c>
      <c r="AO85" s="7">
        <f t="shared" si="91"/>
        <v>1119</v>
      </c>
      <c r="AP85" s="7">
        <f t="shared" si="91"/>
        <v>2014</v>
      </c>
      <c r="AQ85" s="7">
        <f t="shared" si="91"/>
        <v>424</v>
      </c>
      <c r="AR85" s="7">
        <f t="shared" si="91"/>
        <v>1597</v>
      </c>
      <c r="AS85" s="7">
        <f t="shared" si="91"/>
        <v>299</v>
      </c>
      <c r="AT85" s="7">
        <f t="shared" si="91"/>
        <v>2227</v>
      </c>
      <c r="AU85" s="7">
        <f t="shared" si="91"/>
        <v>889</v>
      </c>
      <c r="AV85" s="7">
        <f t="shared" si="91"/>
        <v>534</v>
      </c>
      <c r="AW85" s="7">
        <f t="shared" si="91"/>
        <v>404</v>
      </c>
      <c r="AX85" s="7">
        <f t="shared" si="91"/>
        <v>939</v>
      </c>
      <c r="AY85" s="7">
        <f t="shared" si="91"/>
        <v>1256</v>
      </c>
      <c r="AZ85" s="7">
        <f t="shared" si="91"/>
        <v>621</v>
      </c>
      <c r="BA85" s="7">
        <f t="shared" si="91"/>
        <v>0</v>
      </c>
      <c r="BB85" s="7">
        <f t="shared" si="91"/>
        <v>1349</v>
      </c>
      <c r="BC85" s="7">
        <f t="shared" si="91"/>
        <v>925</v>
      </c>
      <c r="BD85" s="7">
        <f t="shared" si="91"/>
        <v>713</v>
      </c>
      <c r="BE85" s="7">
        <f t="shared" si="91"/>
        <v>638</v>
      </c>
      <c r="BF85" s="7">
        <f t="shared" si="91"/>
        <v>2147</v>
      </c>
      <c r="BG85" s="7">
        <f t="shared" si="91"/>
        <v>803</v>
      </c>
      <c r="BH85" s="7">
        <f t="shared" si="91"/>
        <v>727</v>
      </c>
      <c r="BI85" s="7">
        <f t="shared" si="91"/>
        <v>1882</v>
      </c>
      <c r="BJ85" s="7">
        <f t="shared" si="91"/>
        <v>1460</v>
      </c>
      <c r="BK85" s="7">
        <f t="shared" si="91"/>
        <v>1999</v>
      </c>
      <c r="BL85" s="7">
        <f t="shared" si="91"/>
        <v>1149</v>
      </c>
    </row>
    <row r="86" ht="13.5" customHeight="1">
      <c r="A86" s="83">
        <v>43898.0</v>
      </c>
      <c r="B86" s="84" t="s">
        <v>71</v>
      </c>
      <c r="C86" s="38"/>
      <c r="D86" s="39" t="s">
        <v>35</v>
      </c>
      <c r="E86" s="40">
        <f t="shared" si="2"/>
        <v>1063</v>
      </c>
      <c r="F86" s="41">
        <v>2.0</v>
      </c>
      <c r="G86" s="41">
        <v>16.0</v>
      </c>
      <c r="H86" s="42">
        <f t="shared" si="81"/>
        <v>22</v>
      </c>
      <c r="I86" s="38"/>
      <c r="J86" s="43" t="s">
        <v>29</v>
      </c>
      <c r="K86" s="40">
        <f t="shared" si="4"/>
        <v>1119</v>
      </c>
      <c r="L86" s="44">
        <v>3.0</v>
      </c>
      <c r="M86" s="44">
        <v>13.0</v>
      </c>
      <c r="N86" s="42">
        <f t="shared" si="82"/>
        <v>22</v>
      </c>
      <c r="O86" s="38"/>
      <c r="P86" s="45" t="s">
        <v>72</v>
      </c>
      <c r="Q86" s="38"/>
      <c r="R86" s="45">
        <f>MIN(Rules!$E$2,(MAX(H86/N86,N86/H86)))</f>
        <v>1</v>
      </c>
      <c r="S86" s="45">
        <f>VLOOKUP(B86,Rules!A:B,2,FALSE)</f>
        <v>40</v>
      </c>
      <c r="T86" s="38"/>
      <c r="U86" s="46">
        <f>1/(10^(-(E86+(IF(P86="Y",Rules!$I$2,0))-K86)/Rules!$E$12)+1)</f>
        <v>0.606562607</v>
      </c>
      <c r="V86" s="47">
        <f t="shared" si="6"/>
        <v>-4</v>
      </c>
      <c r="W86" s="47">
        <f t="shared" si="7"/>
        <v>4</v>
      </c>
      <c r="X86" s="47"/>
      <c r="Y86" s="47"/>
      <c r="Z86" s="48"/>
      <c r="AA86" s="7">
        <f t="shared" ref="AA86:BL86" si="92">IF($D86=AA$1,$E86+$V86,(IF($J86=AA$1,$K86+$W86,AA85)))</f>
        <v>1489</v>
      </c>
      <c r="AB86" s="7">
        <f t="shared" si="92"/>
        <v>910</v>
      </c>
      <c r="AC86" s="7">
        <f t="shared" si="92"/>
        <v>1409</v>
      </c>
      <c r="AD86" s="7">
        <f t="shared" si="92"/>
        <v>87</v>
      </c>
      <c r="AE86" s="7">
        <f t="shared" si="92"/>
        <v>2041</v>
      </c>
      <c r="AF86" s="7">
        <f t="shared" si="92"/>
        <v>1954</v>
      </c>
      <c r="AG86" s="7">
        <f t="shared" si="92"/>
        <v>1059</v>
      </c>
      <c r="AH86" s="7">
        <f t="shared" si="92"/>
        <v>879</v>
      </c>
      <c r="AI86" s="7">
        <f t="shared" si="92"/>
        <v>1271</v>
      </c>
      <c r="AJ86" s="7">
        <f t="shared" si="92"/>
        <v>1809</v>
      </c>
      <c r="AK86" s="7">
        <f t="shared" si="92"/>
        <v>131</v>
      </c>
      <c r="AL86" s="7">
        <f t="shared" si="92"/>
        <v>717</v>
      </c>
      <c r="AM86" s="7">
        <f t="shared" si="92"/>
        <v>2122</v>
      </c>
      <c r="AN86" s="7">
        <f t="shared" si="92"/>
        <v>1478</v>
      </c>
      <c r="AO86" s="7">
        <f t="shared" si="92"/>
        <v>1123</v>
      </c>
      <c r="AP86" s="7">
        <f t="shared" si="92"/>
        <v>2014</v>
      </c>
      <c r="AQ86" s="7">
        <f t="shared" si="92"/>
        <v>424</v>
      </c>
      <c r="AR86" s="7">
        <f t="shared" si="92"/>
        <v>1597</v>
      </c>
      <c r="AS86" s="7">
        <f t="shared" si="92"/>
        <v>299</v>
      </c>
      <c r="AT86" s="7">
        <f t="shared" si="92"/>
        <v>2227</v>
      </c>
      <c r="AU86" s="7">
        <f t="shared" si="92"/>
        <v>889</v>
      </c>
      <c r="AV86" s="7">
        <f t="shared" si="92"/>
        <v>534</v>
      </c>
      <c r="AW86" s="7">
        <f t="shared" si="92"/>
        <v>404</v>
      </c>
      <c r="AX86" s="7">
        <f t="shared" si="92"/>
        <v>939</v>
      </c>
      <c r="AY86" s="7">
        <f t="shared" si="92"/>
        <v>1256</v>
      </c>
      <c r="AZ86" s="7">
        <f t="shared" si="92"/>
        <v>621</v>
      </c>
      <c r="BA86" s="7">
        <f t="shared" si="92"/>
        <v>0</v>
      </c>
      <c r="BB86" s="7">
        <f t="shared" si="92"/>
        <v>1349</v>
      </c>
      <c r="BC86" s="7">
        <f t="shared" si="92"/>
        <v>925</v>
      </c>
      <c r="BD86" s="7">
        <f t="shared" si="92"/>
        <v>713</v>
      </c>
      <c r="BE86" s="7">
        <f t="shared" si="92"/>
        <v>638</v>
      </c>
      <c r="BF86" s="7">
        <f t="shared" si="92"/>
        <v>2147</v>
      </c>
      <c r="BG86" s="7">
        <f t="shared" si="92"/>
        <v>803</v>
      </c>
      <c r="BH86" s="7">
        <f t="shared" si="92"/>
        <v>727</v>
      </c>
      <c r="BI86" s="7">
        <f t="shared" si="92"/>
        <v>1882</v>
      </c>
      <c r="BJ86" s="7">
        <f t="shared" si="92"/>
        <v>1460</v>
      </c>
      <c r="BK86" s="7">
        <f t="shared" si="92"/>
        <v>1999</v>
      </c>
      <c r="BL86" s="7">
        <f t="shared" si="92"/>
        <v>1149</v>
      </c>
    </row>
    <row r="87" ht="13.5" customHeight="1">
      <c r="A87" s="83">
        <v>43898.0</v>
      </c>
      <c r="B87" s="84" t="s">
        <v>71</v>
      </c>
      <c r="C87" s="38"/>
      <c r="D87" s="39" t="s">
        <v>36</v>
      </c>
      <c r="E87" s="40">
        <f t="shared" si="2"/>
        <v>889</v>
      </c>
      <c r="F87" s="41">
        <v>2.0</v>
      </c>
      <c r="G87" s="41">
        <v>14.0</v>
      </c>
      <c r="H87" s="42">
        <f t="shared" si="81"/>
        <v>20</v>
      </c>
      <c r="I87" s="38"/>
      <c r="J87" s="43" t="s">
        <v>53</v>
      </c>
      <c r="K87" s="40">
        <f t="shared" si="4"/>
        <v>727</v>
      </c>
      <c r="L87" s="44">
        <v>0.0</v>
      </c>
      <c r="M87" s="44">
        <v>5.0</v>
      </c>
      <c r="N87" s="42">
        <f t="shared" si="82"/>
        <v>5</v>
      </c>
      <c r="O87" s="38"/>
      <c r="P87" s="49" t="s">
        <v>72</v>
      </c>
      <c r="Q87" s="38"/>
      <c r="R87" s="45">
        <f>MIN(Rules!$E$2,(MAX(H87/N87,N87/H87)))</f>
        <v>2</v>
      </c>
      <c r="S87" s="45">
        <f>VLOOKUP(B87,Rules!A:B,2,FALSE)</f>
        <v>40</v>
      </c>
      <c r="T87" s="38"/>
      <c r="U87" s="46">
        <f>1/(10^(-(E87+(IF(P87="Y",Rules!$I$2,0))-K87)/Rules!$E$12)+1)</f>
        <v>0.8079606562</v>
      </c>
      <c r="V87" s="47">
        <f t="shared" si="6"/>
        <v>15</v>
      </c>
      <c r="W87" s="47">
        <f t="shared" si="7"/>
        <v>-15</v>
      </c>
      <c r="X87" s="47"/>
      <c r="Y87" s="47"/>
      <c r="Z87" s="48"/>
      <c r="AA87" s="7">
        <f t="shared" ref="AA87:BL87" si="93">IF($D87=AA$1,$E87+$V87,(IF($J87=AA$1,$K87+$W87,AA86)))</f>
        <v>1489</v>
      </c>
      <c r="AB87" s="7">
        <f t="shared" si="93"/>
        <v>910</v>
      </c>
      <c r="AC87" s="7">
        <f t="shared" si="93"/>
        <v>1409</v>
      </c>
      <c r="AD87" s="7">
        <f t="shared" si="93"/>
        <v>87</v>
      </c>
      <c r="AE87" s="7">
        <f t="shared" si="93"/>
        <v>2041</v>
      </c>
      <c r="AF87" s="7">
        <f t="shared" si="93"/>
        <v>1954</v>
      </c>
      <c r="AG87" s="7">
        <f t="shared" si="93"/>
        <v>1059</v>
      </c>
      <c r="AH87" s="7">
        <f t="shared" si="93"/>
        <v>879</v>
      </c>
      <c r="AI87" s="7">
        <f t="shared" si="93"/>
        <v>1271</v>
      </c>
      <c r="AJ87" s="7">
        <f t="shared" si="93"/>
        <v>1809</v>
      </c>
      <c r="AK87" s="7">
        <f t="shared" si="93"/>
        <v>131</v>
      </c>
      <c r="AL87" s="7">
        <f t="shared" si="93"/>
        <v>717</v>
      </c>
      <c r="AM87" s="7">
        <f t="shared" si="93"/>
        <v>2122</v>
      </c>
      <c r="AN87" s="7">
        <f t="shared" si="93"/>
        <v>1478</v>
      </c>
      <c r="AO87" s="7">
        <f t="shared" si="93"/>
        <v>1123</v>
      </c>
      <c r="AP87" s="7">
        <f t="shared" si="93"/>
        <v>2014</v>
      </c>
      <c r="AQ87" s="7">
        <f t="shared" si="93"/>
        <v>424</v>
      </c>
      <c r="AR87" s="7">
        <f t="shared" si="93"/>
        <v>1597</v>
      </c>
      <c r="AS87" s="7">
        <f t="shared" si="93"/>
        <v>299</v>
      </c>
      <c r="AT87" s="7">
        <f t="shared" si="93"/>
        <v>2227</v>
      </c>
      <c r="AU87" s="7">
        <f t="shared" si="93"/>
        <v>904</v>
      </c>
      <c r="AV87" s="7">
        <f t="shared" si="93"/>
        <v>534</v>
      </c>
      <c r="AW87" s="7">
        <f t="shared" si="93"/>
        <v>404</v>
      </c>
      <c r="AX87" s="7">
        <f t="shared" si="93"/>
        <v>939</v>
      </c>
      <c r="AY87" s="7">
        <f t="shared" si="93"/>
        <v>1256</v>
      </c>
      <c r="AZ87" s="7">
        <f t="shared" si="93"/>
        <v>621</v>
      </c>
      <c r="BA87" s="7">
        <f t="shared" si="93"/>
        <v>0</v>
      </c>
      <c r="BB87" s="7">
        <f t="shared" si="93"/>
        <v>1349</v>
      </c>
      <c r="BC87" s="7">
        <f t="shared" si="93"/>
        <v>925</v>
      </c>
      <c r="BD87" s="7">
        <f t="shared" si="93"/>
        <v>713</v>
      </c>
      <c r="BE87" s="7">
        <f t="shared" si="93"/>
        <v>638</v>
      </c>
      <c r="BF87" s="7">
        <f t="shared" si="93"/>
        <v>2147</v>
      </c>
      <c r="BG87" s="7">
        <f t="shared" si="93"/>
        <v>803</v>
      </c>
      <c r="BH87" s="7">
        <f t="shared" si="93"/>
        <v>712</v>
      </c>
      <c r="BI87" s="7">
        <f t="shared" si="93"/>
        <v>1882</v>
      </c>
      <c r="BJ87" s="7">
        <f t="shared" si="93"/>
        <v>1460</v>
      </c>
      <c r="BK87" s="7">
        <f t="shared" si="93"/>
        <v>1999</v>
      </c>
      <c r="BL87" s="7">
        <f t="shared" si="93"/>
        <v>1149</v>
      </c>
    </row>
    <row r="88" ht="13.5" customHeight="1">
      <c r="A88" s="83">
        <v>43898.0</v>
      </c>
      <c r="B88" s="84" t="s">
        <v>71</v>
      </c>
      <c r="C88" s="38"/>
      <c r="D88" s="39" t="s">
        <v>37</v>
      </c>
      <c r="E88" s="40">
        <f t="shared" si="2"/>
        <v>879</v>
      </c>
      <c r="F88" s="41">
        <v>1.0</v>
      </c>
      <c r="G88" s="41">
        <v>18.0</v>
      </c>
      <c r="H88" s="42">
        <f t="shared" si="81"/>
        <v>21</v>
      </c>
      <c r="I88" s="38"/>
      <c r="J88" s="43" t="s">
        <v>43</v>
      </c>
      <c r="K88" s="40">
        <f t="shared" si="4"/>
        <v>910</v>
      </c>
      <c r="L88" s="44">
        <v>0.0</v>
      </c>
      <c r="M88" s="44">
        <v>19.0</v>
      </c>
      <c r="N88" s="42">
        <f t="shared" si="82"/>
        <v>19</v>
      </c>
      <c r="O88" s="38"/>
      <c r="P88" s="49" t="s">
        <v>73</v>
      </c>
      <c r="Q88" s="38"/>
      <c r="R88" s="45">
        <f>MIN(Rules!$E$2,(MAX(H88/N88,N88/H88)))</f>
        <v>1.105263158</v>
      </c>
      <c r="S88" s="45">
        <f>VLOOKUP(B88,Rules!A:B,2,FALSE)</f>
        <v>40</v>
      </c>
      <c r="T88" s="38"/>
      <c r="U88" s="46">
        <f>1/(10^(-(E88+(IF(P88="Y",Rules!$I$2,0))-K88)/Rules!$E$12)+1)</f>
        <v>0.4643704229</v>
      </c>
      <c r="V88" s="47">
        <f t="shared" si="6"/>
        <v>24</v>
      </c>
      <c r="W88" s="47">
        <f t="shared" si="7"/>
        <v>-24</v>
      </c>
      <c r="X88" s="47"/>
      <c r="Y88" s="47"/>
      <c r="Z88" s="48"/>
      <c r="AA88" s="7">
        <f t="shared" ref="AA88:BL88" si="94">IF($D88=AA$1,$E88+$V88,(IF($J88=AA$1,$K88+$W88,AA87)))</f>
        <v>1489</v>
      </c>
      <c r="AB88" s="7">
        <f t="shared" si="94"/>
        <v>886</v>
      </c>
      <c r="AC88" s="7">
        <f t="shared" si="94"/>
        <v>1409</v>
      </c>
      <c r="AD88" s="7">
        <f t="shared" si="94"/>
        <v>87</v>
      </c>
      <c r="AE88" s="7">
        <f t="shared" si="94"/>
        <v>2041</v>
      </c>
      <c r="AF88" s="7">
        <f t="shared" si="94"/>
        <v>1954</v>
      </c>
      <c r="AG88" s="7">
        <f t="shared" si="94"/>
        <v>1059</v>
      </c>
      <c r="AH88" s="7">
        <f t="shared" si="94"/>
        <v>903</v>
      </c>
      <c r="AI88" s="7">
        <f t="shared" si="94"/>
        <v>1271</v>
      </c>
      <c r="AJ88" s="7">
        <f t="shared" si="94"/>
        <v>1809</v>
      </c>
      <c r="AK88" s="7">
        <f t="shared" si="94"/>
        <v>131</v>
      </c>
      <c r="AL88" s="7">
        <f t="shared" si="94"/>
        <v>717</v>
      </c>
      <c r="AM88" s="7">
        <f t="shared" si="94"/>
        <v>2122</v>
      </c>
      <c r="AN88" s="7">
        <f t="shared" si="94"/>
        <v>1478</v>
      </c>
      <c r="AO88" s="7">
        <f t="shared" si="94"/>
        <v>1123</v>
      </c>
      <c r="AP88" s="7">
        <f t="shared" si="94"/>
        <v>2014</v>
      </c>
      <c r="AQ88" s="7">
        <f t="shared" si="94"/>
        <v>424</v>
      </c>
      <c r="AR88" s="7">
        <f t="shared" si="94"/>
        <v>1597</v>
      </c>
      <c r="AS88" s="7">
        <f t="shared" si="94"/>
        <v>299</v>
      </c>
      <c r="AT88" s="7">
        <f t="shared" si="94"/>
        <v>2227</v>
      </c>
      <c r="AU88" s="7">
        <f t="shared" si="94"/>
        <v>904</v>
      </c>
      <c r="AV88" s="7">
        <f t="shared" si="94"/>
        <v>534</v>
      </c>
      <c r="AW88" s="7">
        <f t="shared" si="94"/>
        <v>404</v>
      </c>
      <c r="AX88" s="7">
        <f t="shared" si="94"/>
        <v>939</v>
      </c>
      <c r="AY88" s="7">
        <f t="shared" si="94"/>
        <v>1256</v>
      </c>
      <c r="AZ88" s="7">
        <f t="shared" si="94"/>
        <v>621</v>
      </c>
      <c r="BA88" s="7">
        <f t="shared" si="94"/>
        <v>0</v>
      </c>
      <c r="BB88" s="7">
        <f t="shared" si="94"/>
        <v>1349</v>
      </c>
      <c r="BC88" s="7">
        <f t="shared" si="94"/>
        <v>925</v>
      </c>
      <c r="BD88" s="7">
        <f t="shared" si="94"/>
        <v>713</v>
      </c>
      <c r="BE88" s="7">
        <f t="shared" si="94"/>
        <v>638</v>
      </c>
      <c r="BF88" s="7">
        <f t="shared" si="94"/>
        <v>2147</v>
      </c>
      <c r="BG88" s="7">
        <f t="shared" si="94"/>
        <v>803</v>
      </c>
      <c r="BH88" s="7">
        <f t="shared" si="94"/>
        <v>712</v>
      </c>
      <c r="BI88" s="7">
        <f t="shared" si="94"/>
        <v>1882</v>
      </c>
      <c r="BJ88" s="7">
        <f t="shared" si="94"/>
        <v>1460</v>
      </c>
      <c r="BK88" s="7">
        <f t="shared" si="94"/>
        <v>1999</v>
      </c>
      <c r="BL88" s="7">
        <f t="shared" si="94"/>
        <v>1149</v>
      </c>
    </row>
    <row r="89" ht="13.5" customHeight="1">
      <c r="A89" s="83">
        <v>43898.0</v>
      </c>
      <c r="B89" s="84" t="s">
        <v>71</v>
      </c>
      <c r="C89" s="38"/>
      <c r="D89" s="39" t="s">
        <v>48</v>
      </c>
      <c r="E89" s="40">
        <f t="shared" si="2"/>
        <v>131</v>
      </c>
      <c r="F89" s="41">
        <v>0.0</v>
      </c>
      <c r="G89" s="41">
        <v>14.0</v>
      </c>
      <c r="H89" s="42">
        <f t="shared" si="81"/>
        <v>14</v>
      </c>
      <c r="I89" s="38"/>
      <c r="J89" s="43" t="s">
        <v>44</v>
      </c>
      <c r="K89" s="40">
        <f t="shared" si="4"/>
        <v>713</v>
      </c>
      <c r="L89" s="44">
        <v>3.0</v>
      </c>
      <c r="M89" s="44">
        <v>21.0</v>
      </c>
      <c r="N89" s="42">
        <f t="shared" si="82"/>
        <v>30</v>
      </c>
      <c r="O89" s="38"/>
      <c r="P89" s="45" t="s">
        <v>72</v>
      </c>
      <c r="Q89" s="38"/>
      <c r="R89" s="45">
        <f>MIN(Rules!$E$2,(MAX(H89/N89,N89/H89)))</f>
        <v>2</v>
      </c>
      <c r="S89" s="45">
        <f>VLOOKUP(B89,Rules!A:B,2,FALSE)</f>
        <v>40</v>
      </c>
      <c r="T89" s="38"/>
      <c r="U89" s="46">
        <f>1/(10^(-(E89+(IF(P89="Y",Rules!$I$2,0))-K89)/Rules!$E$12)+1)</f>
        <v>0.1203168062</v>
      </c>
      <c r="V89" s="47">
        <f t="shared" si="6"/>
        <v>-10</v>
      </c>
      <c r="W89" s="47">
        <f t="shared" si="7"/>
        <v>10</v>
      </c>
      <c r="X89" s="47"/>
      <c r="Y89" s="47"/>
      <c r="Z89" s="48"/>
      <c r="AA89" s="7">
        <f t="shared" ref="AA89:BL89" si="95">IF($D89=AA$1,$E89+$V89,(IF($J89=AA$1,$K89+$W89,AA88)))</f>
        <v>1489</v>
      </c>
      <c r="AB89" s="7">
        <f t="shared" si="95"/>
        <v>886</v>
      </c>
      <c r="AC89" s="7">
        <f t="shared" si="95"/>
        <v>1409</v>
      </c>
      <c r="AD89" s="7">
        <f t="shared" si="95"/>
        <v>87</v>
      </c>
      <c r="AE89" s="7">
        <f t="shared" si="95"/>
        <v>2041</v>
      </c>
      <c r="AF89" s="7">
        <f t="shared" si="95"/>
        <v>1954</v>
      </c>
      <c r="AG89" s="7">
        <f t="shared" si="95"/>
        <v>1059</v>
      </c>
      <c r="AH89" s="7">
        <f t="shared" si="95"/>
        <v>903</v>
      </c>
      <c r="AI89" s="7">
        <f t="shared" si="95"/>
        <v>1271</v>
      </c>
      <c r="AJ89" s="7">
        <f t="shared" si="95"/>
        <v>1809</v>
      </c>
      <c r="AK89" s="7">
        <f t="shared" si="95"/>
        <v>121</v>
      </c>
      <c r="AL89" s="7">
        <f t="shared" si="95"/>
        <v>717</v>
      </c>
      <c r="AM89" s="7">
        <f t="shared" si="95"/>
        <v>2122</v>
      </c>
      <c r="AN89" s="7">
        <f t="shared" si="95"/>
        <v>1478</v>
      </c>
      <c r="AO89" s="7">
        <f t="shared" si="95"/>
        <v>1123</v>
      </c>
      <c r="AP89" s="7">
        <f t="shared" si="95"/>
        <v>2014</v>
      </c>
      <c r="AQ89" s="7">
        <f t="shared" si="95"/>
        <v>424</v>
      </c>
      <c r="AR89" s="7">
        <f t="shared" si="95"/>
        <v>1597</v>
      </c>
      <c r="AS89" s="7">
        <f t="shared" si="95"/>
        <v>299</v>
      </c>
      <c r="AT89" s="7">
        <f t="shared" si="95"/>
        <v>2227</v>
      </c>
      <c r="AU89" s="7">
        <f t="shared" si="95"/>
        <v>904</v>
      </c>
      <c r="AV89" s="7">
        <f t="shared" si="95"/>
        <v>534</v>
      </c>
      <c r="AW89" s="7">
        <f t="shared" si="95"/>
        <v>404</v>
      </c>
      <c r="AX89" s="7">
        <f t="shared" si="95"/>
        <v>939</v>
      </c>
      <c r="AY89" s="7">
        <f t="shared" si="95"/>
        <v>1256</v>
      </c>
      <c r="AZ89" s="7">
        <f t="shared" si="95"/>
        <v>621</v>
      </c>
      <c r="BA89" s="7">
        <f t="shared" si="95"/>
        <v>0</v>
      </c>
      <c r="BB89" s="7">
        <f t="shared" si="95"/>
        <v>1349</v>
      </c>
      <c r="BC89" s="7">
        <f t="shared" si="95"/>
        <v>925</v>
      </c>
      <c r="BD89" s="7">
        <f t="shared" si="95"/>
        <v>723</v>
      </c>
      <c r="BE89" s="7">
        <f t="shared" si="95"/>
        <v>638</v>
      </c>
      <c r="BF89" s="7">
        <f t="shared" si="95"/>
        <v>2147</v>
      </c>
      <c r="BG89" s="7">
        <f t="shared" si="95"/>
        <v>803</v>
      </c>
      <c r="BH89" s="7">
        <f t="shared" si="95"/>
        <v>712</v>
      </c>
      <c r="BI89" s="7">
        <f t="shared" si="95"/>
        <v>1882</v>
      </c>
      <c r="BJ89" s="7">
        <f t="shared" si="95"/>
        <v>1460</v>
      </c>
      <c r="BK89" s="7">
        <f t="shared" si="95"/>
        <v>1999</v>
      </c>
      <c r="BL89" s="7">
        <f t="shared" si="95"/>
        <v>1149</v>
      </c>
    </row>
    <row r="90" ht="13.5" customHeight="1">
      <c r="A90" s="83">
        <v>44122.0</v>
      </c>
      <c r="B90" s="84" t="s">
        <v>71</v>
      </c>
      <c r="C90" s="38"/>
      <c r="D90" s="39" t="s">
        <v>30</v>
      </c>
      <c r="E90" s="40">
        <f t="shared" si="2"/>
        <v>1489</v>
      </c>
      <c r="F90" s="41">
        <v>2.0</v>
      </c>
      <c r="G90" s="41">
        <v>23.0</v>
      </c>
      <c r="H90" s="42">
        <f t="shared" si="81"/>
        <v>29</v>
      </c>
      <c r="I90" s="38"/>
      <c r="J90" s="43" t="s">
        <v>34</v>
      </c>
      <c r="K90" s="40">
        <f t="shared" si="4"/>
        <v>1478</v>
      </c>
      <c r="L90" s="44">
        <v>2.0</v>
      </c>
      <c r="M90" s="44">
        <v>20.0</v>
      </c>
      <c r="N90" s="42">
        <f t="shared" si="82"/>
        <v>26</v>
      </c>
      <c r="O90" s="38"/>
      <c r="P90" s="49" t="s">
        <v>73</v>
      </c>
      <c r="Q90" s="38"/>
      <c r="R90" s="45">
        <f>MIN(Rules!$E$2,(MAX(H90/N90,N90/H90)))</f>
        <v>1.115384615</v>
      </c>
      <c r="S90" s="45">
        <f>VLOOKUP(B90,Rules!A:B,2,FALSE)</f>
        <v>40</v>
      </c>
      <c r="T90" s="38"/>
      <c r="U90" s="46">
        <f>1/(10^(-(E90+(IF(P90="Y",Rules!$I$2,0))-K90)/Rules!$E$12)+1)</f>
        <v>0.5126615105</v>
      </c>
      <c r="V90" s="47">
        <f t="shared" si="6"/>
        <v>22</v>
      </c>
      <c r="W90" s="47">
        <f t="shared" si="7"/>
        <v>-22</v>
      </c>
      <c r="X90" s="47"/>
      <c r="Y90" s="47"/>
      <c r="Z90" s="48"/>
      <c r="AA90" s="7">
        <f t="shared" ref="AA90:BL90" si="96">IF($D90=AA$1,$E90+$V90,(IF($J90=AA$1,$K90+$W90,AA89)))</f>
        <v>1511</v>
      </c>
      <c r="AB90" s="7">
        <f t="shared" si="96"/>
        <v>886</v>
      </c>
      <c r="AC90" s="7">
        <f t="shared" si="96"/>
        <v>1409</v>
      </c>
      <c r="AD90" s="7">
        <f t="shared" si="96"/>
        <v>87</v>
      </c>
      <c r="AE90" s="7">
        <f t="shared" si="96"/>
        <v>2041</v>
      </c>
      <c r="AF90" s="7">
        <f t="shared" si="96"/>
        <v>1954</v>
      </c>
      <c r="AG90" s="7">
        <f t="shared" si="96"/>
        <v>1059</v>
      </c>
      <c r="AH90" s="7">
        <f t="shared" si="96"/>
        <v>903</v>
      </c>
      <c r="AI90" s="7">
        <f t="shared" si="96"/>
        <v>1271</v>
      </c>
      <c r="AJ90" s="7">
        <f t="shared" si="96"/>
        <v>1809</v>
      </c>
      <c r="AK90" s="7">
        <f t="shared" si="96"/>
        <v>121</v>
      </c>
      <c r="AL90" s="7">
        <f t="shared" si="96"/>
        <v>717</v>
      </c>
      <c r="AM90" s="7">
        <f t="shared" si="96"/>
        <v>2122</v>
      </c>
      <c r="AN90" s="7">
        <f t="shared" si="96"/>
        <v>1456</v>
      </c>
      <c r="AO90" s="7">
        <f t="shared" si="96"/>
        <v>1123</v>
      </c>
      <c r="AP90" s="7">
        <f t="shared" si="96"/>
        <v>2014</v>
      </c>
      <c r="AQ90" s="7">
        <f t="shared" si="96"/>
        <v>424</v>
      </c>
      <c r="AR90" s="7">
        <f t="shared" si="96"/>
        <v>1597</v>
      </c>
      <c r="AS90" s="7">
        <f t="shared" si="96"/>
        <v>299</v>
      </c>
      <c r="AT90" s="7">
        <f t="shared" si="96"/>
        <v>2227</v>
      </c>
      <c r="AU90" s="7">
        <f t="shared" si="96"/>
        <v>904</v>
      </c>
      <c r="AV90" s="7">
        <f t="shared" si="96"/>
        <v>534</v>
      </c>
      <c r="AW90" s="7">
        <f t="shared" si="96"/>
        <v>404</v>
      </c>
      <c r="AX90" s="7">
        <f t="shared" si="96"/>
        <v>939</v>
      </c>
      <c r="AY90" s="7">
        <f t="shared" si="96"/>
        <v>1256</v>
      </c>
      <c r="AZ90" s="7">
        <f t="shared" si="96"/>
        <v>621</v>
      </c>
      <c r="BA90" s="7">
        <f t="shared" si="96"/>
        <v>0</v>
      </c>
      <c r="BB90" s="7">
        <f t="shared" si="96"/>
        <v>1349</v>
      </c>
      <c r="BC90" s="7">
        <f t="shared" si="96"/>
        <v>925</v>
      </c>
      <c r="BD90" s="7">
        <f t="shared" si="96"/>
        <v>723</v>
      </c>
      <c r="BE90" s="7">
        <f t="shared" si="96"/>
        <v>638</v>
      </c>
      <c r="BF90" s="7">
        <f t="shared" si="96"/>
        <v>2147</v>
      </c>
      <c r="BG90" s="7">
        <f t="shared" si="96"/>
        <v>803</v>
      </c>
      <c r="BH90" s="7">
        <f t="shared" si="96"/>
        <v>712</v>
      </c>
      <c r="BI90" s="7">
        <f t="shared" si="96"/>
        <v>1882</v>
      </c>
      <c r="BJ90" s="7">
        <f t="shared" si="96"/>
        <v>1460</v>
      </c>
      <c r="BK90" s="7">
        <f t="shared" si="96"/>
        <v>1999</v>
      </c>
      <c r="BL90" s="7">
        <f t="shared" si="96"/>
        <v>1149</v>
      </c>
    </row>
    <row r="91" ht="13.5" customHeight="1">
      <c r="A91" s="83">
        <v>44122.0</v>
      </c>
      <c r="B91" s="84" t="s">
        <v>71</v>
      </c>
      <c r="C91" s="38"/>
      <c r="D91" s="39" t="s">
        <v>33</v>
      </c>
      <c r="E91" s="40">
        <f t="shared" si="2"/>
        <v>1271</v>
      </c>
      <c r="F91" s="41">
        <v>2.0</v>
      </c>
      <c r="G91" s="41">
        <v>16.0</v>
      </c>
      <c r="H91" s="42">
        <f t="shared" si="81"/>
        <v>22</v>
      </c>
      <c r="I91" s="38"/>
      <c r="J91" s="43" t="s">
        <v>35</v>
      </c>
      <c r="K91" s="40">
        <f t="shared" si="4"/>
        <v>1059</v>
      </c>
      <c r="L91" s="44">
        <v>0.0</v>
      </c>
      <c r="M91" s="44">
        <v>17.0</v>
      </c>
      <c r="N91" s="42">
        <f t="shared" si="82"/>
        <v>17</v>
      </c>
      <c r="O91" s="38"/>
      <c r="P91" s="49" t="s">
        <v>73</v>
      </c>
      <c r="Q91" s="38"/>
      <c r="R91" s="45">
        <f>MIN(Rules!$E$2,(MAX(H91/N91,N91/H91)))</f>
        <v>1.294117647</v>
      </c>
      <c r="S91" s="45">
        <f>VLOOKUP(B91,Rules!A:B,2,FALSE)</f>
        <v>40</v>
      </c>
      <c r="T91" s="38"/>
      <c r="U91" s="46">
        <f>1/(10^(-(E91+(IF(P91="Y",Rules!$I$2,0))-K91)/Rules!$E$12)+1)</f>
        <v>0.7263726596</v>
      </c>
      <c r="V91" s="47">
        <f t="shared" si="6"/>
        <v>14</v>
      </c>
      <c r="W91" s="47">
        <f t="shared" si="7"/>
        <v>-14</v>
      </c>
      <c r="X91" s="47"/>
      <c r="Y91" s="47"/>
      <c r="Z91" s="48"/>
      <c r="AA91" s="7">
        <f t="shared" ref="AA91:BL91" si="97">IF($D91=AA$1,$E91+$V91,(IF($J91=AA$1,$K91+$W91,AA90)))</f>
        <v>1511</v>
      </c>
      <c r="AB91" s="7">
        <f t="shared" si="97"/>
        <v>886</v>
      </c>
      <c r="AC91" s="7">
        <f t="shared" si="97"/>
        <v>1409</v>
      </c>
      <c r="AD91" s="7">
        <f t="shared" si="97"/>
        <v>87</v>
      </c>
      <c r="AE91" s="7">
        <f t="shared" si="97"/>
        <v>2041</v>
      </c>
      <c r="AF91" s="7">
        <f t="shared" si="97"/>
        <v>1954</v>
      </c>
      <c r="AG91" s="7">
        <f t="shared" si="97"/>
        <v>1045</v>
      </c>
      <c r="AH91" s="7">
        <f t="shared" si="97"/>
        <v>903</v>
      </c>
      <c r="AI91" s="7">
        <f t="shared" si="97"/>
        <v>1285</v>
      </c>
      <c r="AJ91" s="7">
        <f t="shared" si="97"/>
        <v>1809</v>
      </c>
      <c r="AK91" s="7">
        <f t="shared" si="97"/>
        <v>121</v>
      </c>
      <c r="AL91" s="7">
        <f t="shared" si="97"/>
        <v>717</v>
      </c>
      <c r="AM91" s="7">
        <f t="shared" si="97"/>
        <v>2122</v>
      </c>
      <c r="AN91" s="7">
        <f t="shared" si="97"/>
        <v>1456</v>
      </c>
      <c r="AO91" s="7">
        <f t="shared" si="97"/>
        <v>1123</v>
      </c>
      <c r="AP91" s="7">
        <f t="shared" si="97"/>
        <v>2014</v>
      </c>
      <c r="AQ91" s="7">
        <f t="shared" si="97"/>
        <v>424</v>
      </c>
      <c r="AR91" s="7">
        <f t="shared" si="97"/>
        <v>1597</v>
      </c>
      <c r="AS91" s="7">
        <f t="shared" si="97"/>
        <v>299</v>
      </c>
      <c r="AT91" s="7">
        <f t="shared" si="97"/>
        <v>2227</v>
      </c>
      <c r="AU91" s="7">
        <f t="shared" si="97"/>
        <v>904</v>
      </c>
      <c r="AV91" s="7">
        <f t="shared" si="97"/>
        <v>534</v>
      </c>
      <c r="AW91" s="7">
        <f t="shared" si="97"/>
        <v>404</v>
      </c>
      <c r="AX91" s="7">
        <f t="shared" si="97"/>
        <v>939</v>
      </c>
      <c r="AY91" s="7">
        <f t="shared" si="97"/>
        <v>1256</v>
      </c>
      <c r="AZ91" s="7">
        <f t="shared" si="97"/>
        <v>621</v>
      </c>
      <c r="BA91" s="7">
        <f t="shared" si="97"/>
        <v>0</v>
      </c>
      <c r="BB91" s="7">
        <f t="shared" si="97"/>
        <v>1349</v>
      </c>
      <c r="BC91" s="7">
        <f t="shared" si="97"/>
        <v>925</v>
      </c>
      <c r="BD91" s="7">
        <f t="shared" si="97"/>
        <v>723</v>
      </c>
      <c r="BE91" s="7">
        <f t="shared" si="97"/>
        <v>638</v>
      </c>
      <c r="BF91" s="7">
        <f t="shared" si="97"/>
        <v>2147</v>
      </c>
      <c r="BG91" s="7">
        <f t="shared" si="97"/>
        <v>803</v>
      </c>
      <c r="BH91" s="7">
        <f t="shared" si="97"/>
        <v>712</v>
      </c>
      <c r="BI91" s="7">
        <f t="shared" si="97"/>
        <v>1882</v>
      </c>
      <c r="BJ91" s="7">
        <f t="shared" si="97"/>
        <v>1460</v>
      </c>
      <c r="BK91" s="7">
        <f t="shared" si="97"/>
        <v>1999</v>
      </c>
      <c r="BL91" s="7">
        <f t="shared" si="97"/>
        <v>1149</v>
      </c>
    </row>
    <row r="92" ht="13.5" customHeight="1">
      <c r="A92" s="83">
        <v>44122.0</v>
      </c>
      <c r="B92" s="84" t="s">
        <v>71</v>
      </c>
      <c r="C92" s="38"/>
      <c r="D92" s="39" t="s">
        <v>44</v>
      </c>
      <c r="E92" s="40">
        <f t="shared" si="2"/>
        <v>723</v>
      </c>
      <c r="F92" s="41">
        <v>3.0</v>
      </c>
      <c r="G92" s="41">
        <v>17.0</v>
      </c>
      <c r="H92" s="42">
        <f t="shared" si="81"/>
        <v>26</v>
      </c>
      <c r="I92" s="38"/>
      <c r="J92" s="43" t="s">
        <v>52</v>
      </c>
      <c r="K92" s="40">
        <f t="shared" si="4"/>
        <v>299</v>
      </c>
      <c r="L92" s="44">
        <v>2.0</v>
      </c>
      <c r="M92" s="44">
        <v>16.0</v>
      </c>
      <c r="N92" s="42">
        <f t="shared" si="82"/>
        <v>22</v>
      </c>
      <c r="O92" s="38"/>
      <c r="P92" s="49" t="s">
        <v>73</v>
      </c>
      <c r="Q92" s="38"/>
      <c r="R92" s="45">
        <f>MIN(Rules!$E$2,(MAX(H92/N92,N92/H92)))</f>
        <v>1.181818182</v>
      </c>
      <c r="S92" s="45">
        <f>VLOOKUP(B92,Rules!A:B,2,FALSE)</f>
        <v>40</v>
      </c>
      <c r="T92" s="38"/>
      <c r="U92" s="46">
        <f>1/(10^(-(E92+(IF(P92="Y",Rules!$I$2,0))-K92)/Rules!$E$12)+1)</f>
        <v>0.8757290154</v>
      </c>
      <c r="V92" s="47">
        <f t="shared" si="6"/>
        <v>6</v>
      </c>
      <c r="W92" s="47">
        <f t="shared" si="7"/>
        <v>-6</v>
      </c>
      <c r="X92" s="47"/>
      <c r="Y92" s="47"/>
      <c r="Z92" s="48"/>
      <c r="AA92" s="7">
        <f t="shared" ref="AA92:BL92" si="98">IF($D92=AA$1,$E92+$V92,(IF($J92=AA$1,$K92+$W92,AA91)))</f>
        <v>1511</v>
      </c>
      <c r="AB92" s="7">
        <f t="shared" si="98"/>
        <v>886</v>
      </c>
      <c r="AC92" s="7">
        <f t="shared" si="98"/>
        <v>1409</v>
      </c>
      <c r="AD92" s="7">
        <f t="shared" si="98"/>
        <v>87</v>
      </c>
      <c r="AE92" s="7">
        <f t="shared" si="98"/>
        <v>2041</v>
      </c>
      <c r="AF92" s="7">
        <f t="shared" si="98"/>
        <v>1954</v>
      </c>
      <c r="AG92" s="7">
        <f t="shared" si="98"/>
        <v>1045</v>
      </c>
      <c r="AH92" s="7">
        <f t="shared" si="98"/>
        <v>903</v>
      </c>
      <c r="AI92" s="7">
        <f t="shared" si="98"/>
        <v>1285</v>
      </c>
      <c r="AJ92" s="7">
        <f t="shared" si="98"/>
        <v>1809</v>
      </c>
      <c r="AK92" s="7">
        <f t="shared" si="98"/>
        <v>121</v>
      </c>
      <c r="AL92" s="7">
        <f t="shared" si="98"/>
        <v>717</v>
      </c>
      <c r="AM92" s="7">
        <f t="shared" si="98"/>
        <v>2122</v>
      </c>
      <c r="AN92" s="7">
        <f t="shared" si="98"/>
        <v>1456</v>
      </c>
      <c r="AO92" s="7">
        <f t="shared" si="98"/>
        <v>1123</v>
      </c>
      <c r="AP92" s="7">
        <f t="shared" si="98"/>
        <v>2014</v>
      </c>
      <c r="AQ92" s="7">
        <f t="shared" si="98"/>
        <v>424</v>
      </c>
      <c r="AR92" s="7">
        <f t="shared" si="98"/>
        <v>1597</v>
      </c>
      <c r="AS92" s="7">
        <f t="shared" si="98"/>
        <v>293</v>
      </c>
      <c r="AT92" s="7">
        <f t="shared" si="98"/>
        <v>2227</v>
      </c>
      <c r="AU92" s="7">
        <f t="shared" si="98"/>
        <v>904</v>
      </c>
      <c r="AV92" s="7">
        <f t="shared" si="98"/>
        <v>534</v>
      </c>
      <c r="AW92" s="7">
        <f t="shared" si="98"/>
        <v>404</v>
      </c>
      <c r="AX92" s="7">
        <f t="shared" si="98"/>
        <v>939</v>
      </c>
      <c r="AY92" s="7">
        <f t="shared" si="98"/>
        <v>1256</v>
      </c>
      <c r="AZ92" s="7">
        <f t="shared" si="98"/>
        <v>621</v>
      </c>
      <c r="BA92" s="7">
        <f t="shared" si="98"/>
        <v>0</v>
      </c>
      <c r="BB92" s="7">
        <f t="shared" si="98"/>
        <v>1349</v>
      </c>
      <c r="BC92" s="7">
        <f t="shared" si="98"/>
        <v>925</v>
      </c>
      <c r="BD92" s="7">
        <f t="shared" si="98"/>
        <v>729</v>
      </c>
      <c r="BE92" s="7">
        <f t="shared" si="98"/>
        <v>638</v>
      </c>
      <c r="BF92" s="7">
        <f t="shared" si="98"/>
        <v>2147</v>
      </c>
      <c r="BG92" s="7">
        <f t="shared" si="98"/>
        <v>803</v>
      </c>
      <c r="BH92" s="7">
        <f t="shared" si="98"/>
        <v>712</v>
      </c>
      <c r="BI92" s="7">
        <f t="shared" si="98"/>
        <v>1882</v>
      </c>
      <c r="BJ92" s="7">
        <f t="shared" si="98"/>
        <v>1460</v>
      </c>
      <c r="BK92" s="7">
        <f t="shared" si="98"/>
        <v>1999</v>
      </c>
      <c r="BL92" s="7">
        <f t="shared" si="98"/>
        <v>1149</v>
      </c>
    </row>
    <row r="93" ht="13.5" customHeight="1">
      <c r="A93" s="83">
        <v>44128.0</v>
      </c>
      <c r="B93" s="37" t="s">
        <v>75</v>
      </c>
      <c r="C93" s="38"/>
      <c r="D93" s="39" t="s">
        <v>26</v>
      </c>
      <c r="E93" s="40">
        <f t="shared" si="2"/>
        <v>1809</v>
      </c>
      <c r="F93" s="41">
        <v>2.0</v>
      </c>
      <c r="G93" s="41">
        <v>31.0</v>
      </c>
      <c r="H93" s="42">
        <f t="shared" si="81"/>
        <v>37</v>
      </c>
      <c r="I93" s="38"/>
      <c r="J93" s="43" t="s">
        <v>31</v>
      </c>
      <c r="K93" s="40">
        <f t="shared" si="4"/>
        <v>1597</v>
      </c>
      <c r="L93" s="44">
        <v>0.0</v>
      </c>
      <c r="M93" s="44">
        <v>23.0</v>
      </c>
      <c r="N93" s="42">
        <f t="shared" si="82"/>
        <v>23</v>
      </c>
      <c r="O93" s="38"/>
      <c r="P93" s="45" t="s">
        <v>72</v>
      </c>
      <c r="Q93" s="38"/>
      <c r="R93" s="45">
        <f>MIN(Rules!$E$2,(MAX(H93/N93,N93/H93)))</f>
        <v>1.608695652</v>
      </c>
      <c r="S93" s="45">
        <f>VLOOKUP(B93,Rules!A:B,2,FALSE)</f>
        <v>60</v>
      </c>
      <c r="T93" s="38"/>
      <c r="U93" s="46">
        <f>1/(10^(-(E93+(IF(P93="Y",Rules!$I$2,0))-K93)/Rules!$E$12)+1)</f>
        <v>0.8411849997</v>
      </c>
      <c r="V93" s="47">
        <f t="shared" si="6"/>
        <v>15</v>
      </c>
      <c r="W93" s="47">
        <f t="shared" si="7"/>
        <v>-15</v>
      </c>
      <c r="X93" s="47"/>
      <c r="Y93" s="47"/>
      <c r="Z93" s="48"/>
      <c r="AA93" s="7">
        <f t="shared" ref="AA93:BL93" si="99">IF($D93=AA$1,$E93+$V93,(IF($J93=AA$1,$K93+$W93,AA92)))</f>
        <v>1511</v>
      </c>
      <c r="AB93" s="7">
        <f t="shared" si="99"/>
        <v>886</v>
      </c>
      <c r="AC93" s="7">
        <f t="shared" si="99"/>
        <v>1409</v>
      </c>
      <c r="AD93" s="7">
        <f t="shared" si="99"/>
        <v>87</v>
      </c>
      <c r="AE93" s="7">
        <f t="shared" si="99"/>
        <v>2041</v>
      </c>
      <c r="AF93" s="7">
        <f t="shared" si="99"/>
        <v>1954</v>
      </c>
      <c r="AG93" s="7">
        <f t="shared" si="99"/>
        <v>1045</v>
      </c>
      <c r="AH93" s="7">
        <f t="shared" si="99"/>
        <v>903</v>
      </c>
      <c r="AI93" s="7">
        <f t="shared" si="99"/>
        <v>1285</v>
      </c>
      <c r="AJ93" s="7">
        <f t="shared" si="99"/>
        <v>1824</v>
      </c>
      <c r="AK93" s="7">
        <f t="shared" si="99"/>
        <v>121</v>
      </c>
      <c r="AL93" s="7">
        <f t="shared" si="99"/>
        <v>717</v>
      </c>
      <c r="AM93" s="7">
        <f t="shared" si="99"/>
        <v>2122</v>
      </c>
      <c r="AN93" s="7">
        <f t="shared" si="99"/>
        <v>1456</v>
      </c>
      <c r="AO93" s="7">
        <f t="shared" si="99"/>
        <v>1123</v>
      </c>
      <c r="AP93" s="7">
        <f t="shared" si="99"/>
        <v>2014</v>
      </c>
      <c r="AQ93" s="7">
        <f t="shared" si="99"/>
        <v>424</v>
      </c>
      <c r="AR93" s="7">
        <f t="shared" si="99"/>
        <v>1582</v>
      </c>
      <c r="AS93" s="7">
        <f t="shared" si="99"/>
        <v>293</v>
      </c>
      <c r="AT93" s="7">
        <f t="shared" si="99"/>
        <v>2227</v>
      </c>
      <c r="AU93" s="7">
        <f t="shared" si="99"/>
        <v>904</v>
      </c>
      <c r="AV93" s="7">
        <f t="shared" si="99"/>
        <v>534</v>
      </c>
      <c r="AW93" s="7">
        <f t="shared" si="99"/>
        <v>404</v>
      </c>
      <c r="AX93" s="7">
        <f t="shared" si="99"/>
        <v>939</v>
      </c>
      <c r="AY93" s="7">
        <f t="shared" si="99"/>
        <v>1256</v>
      </c>
      <c r="AZ93" s="7">
        <f t="shared" si="99"/>
        <v>621</v>
      </c>
      <c r="BA93" s="7">
        <f t="shared" si="99"/>
        <v>0</v>
      </c>
      <c r="BB93" s="7">
        <f t="shared" si="99"/>
        <v>1349</v>
      </c>
      <c r="BC93" s="7">
        <f t="shared" si="99"/>
        <v>925</v>
      </c>
      <c r="BD93" s="7">
        <f t="shared" si="99"/>
        <v>729</v>
      </c>
      <c r="BE93" s="7">
        <f t="shared" si="99"/>
        <v>638</v>
      </c>
      <c r="BF93" s="7">
        <f t="shared" si="99"/>
        <v>2147</v>
      </c>
      <c r="BG93" s="7">
        <f t="shared" si="99"/>
        <v>803</v>
      </c>
      <c r="BH93" s="7">
        <f t="shared" si="99"/>
        <v>712</v>
      </c>
      <c r="BI93" s="7">
        <f t="shared" si="99"/>
        <v>1882</v>
      </c>
      <c r="BJ93" s="7">
        <f t="shared" si="99"/>
        <v>1460</v>
      </c>
      <c r="BK93" s="7">
        <f t="shared" si="99"/>
        <v>1999</v>
      </c>
      <c r="BL93" s="7">
        <f t="shared" si="99"/>
        <v>1149</v>
      </c>
    </row>
    <row r="94" ht="13.5" customHeight="1">
      <c r="A94" s="83">
        <v>44128.0</v>
      </c>
      <c r="B94" s="37" t="s">
        <v>74</v>
      </c>
      <c r="C94" s="38"/>
      <c r="D94" s="39" t="s">
        <v>27</v>
      </c>
      <c r="E94" s="40">
        <f t="shared" si="2"/>
        <v>1349</v>
      </c>
      <c r="F94" s="41"/>
      <c r="G94" s="41"/>
      <c r="H94" s="50" t="s">
        <v>80</v>
      </c>
      <c r="I94" s="38"/>
      <c r="J94" s="43" t="s">
        <v>29</v>
      </c>
      <c r="K94" s="40">
        <f t="shared" si="4"/>
        <v>1123</v>
      </c>
      <c r="L94" s="44"/>
      <c r="M94" s="44"/>
      <c r="N94" s="50" t="s">
        <v>79</v>
      </c>
      <c r="O94" s="38"/>
      <c r="P94" s="45" t="s">
        <v>72</v>
      </c>
      <c r="Q94" s="38"/>
      <c r="R94" s="45"/>
      <c r="S94" s="45"/>
      <c r="T94" s="38"/>
      <c r="U94" s="46"/>
      <c r="V94" s="47"/>
      <c r="W94" s="47"/>
      <c r="X94" s="47"/>
      <c r="Y94" s="47"/>
      <c r="Z94" s="48"/>
      <c r="AA94" s="7">
        <f t="shared" ref="AA94:BL94" si="100">IF($D94=AA$1,$E94+$V94,(IF($J94=AA$1,$K94+$W94,AA93)))</f>
        <v>1511</v>
      </c>
      <c r="AB94" s="7">
        <f t="shared" si="100"/>
        <v>886</v>
      </c>
      <c r="AC94" s="7">
        <f t="shared" si="100"/>
        <v>1409</v>
      </c>
      <c r="AD94" s="7">
        <f t="shared" si="100"/>
        <v>87</v>
      </c>
      <c r="AE94" s="7">
        <f t="shared" si="100"/>
        <v>2041</v>
      </c>
      <c r="AF94" s="7">
        <f t="shared" si="100"/>
        <v>1954</v>
      </c>
      <c r="AG94" s="7">
        <f t="shared" si="100"/>
        <v>1045</v>
      </c>
      <c r="AH94" s="7">
        <f t="shared" si="100"/>
        <v>903</v>
      </c>
      <c r="AI94" s="7">
        <f t="shared" si="100"/>
        <v>1285</v>
      </c>
      <c r="AJ94" s="7">
        <f t="shared" si="100"/>
        <v>1824</v>
      </c>
      <c r="AK94" s="7">
        <f t="shared" si="100"/>
        <v>121</v>
      </c>
      <c r="AL94" s="7">
        <f t="shared" si="100"/>
        <v>717</v>
      </c>
      <c r="AM94" s="7">
        <f t="shared" si="100"/>
        <v>2122</v>
      </c>
      <c r="AN94" s="7">
        <f t="shared" si="100"/>
        <v>1456</v>
      </c>
      <c r="AO94" s="7">
        <f t="shared" si="100"/>
        <v>1123</v>
      </c>
      <c r="AP94" s="7">
        <f t="shared" si="100"/>
        <v>2014</v>
      </c>
      <c r="AQ94" s="7">
        <f t="shared" si="100"/>
        <v>424</v>
      </c>
      <c r="AR94" s="7">
        <f t="shared" si="100"/>
        <v>1582</v>
      </c>
      <c r="AS94" s="7">
        <f t="shared" si="100"/>
        <v>293</v>
      </c>
      <c r="AT94" s="7">
        <f t="shared" si="100"/>
        <v>2227</v>
      </c>
      <c r="AU94" s="7">
        <f t="shared" si="100"/>
        <v>904</v>
      </c>
      <c r="AV94" s="7">
        <f t="shared" si="100"/>
        <v>534</v>
      </c>
      <c r="AW94" s="7">
        <f t="shared" si="100"/>
        <v>404</v>
      </c>
      <c r="AX94" s="7">
        <f t="shared" si="100"/>
        <v>939</v>
      </c>
      <c r="AY94" s="7">
        <f t="shared" si="100"/>
        <v>1256</v>
      </c>
      <c r="AZ94" s="7">
        <f t="shared" si="100"/>
        <v>621</v>
      </c>
      <c r="BA94" s="7">
        <f t="shared" si="100"/>
        <v>0</v>
      </c>
      <c r="BB94" s="7">
        <f t="shared" si="100"/>
        <v>1349</v>
      </c>
      <c r="BC94" s="7">
        <f t="shared" si="100"/>
        <v>925</v>
      </c>
      <c r="BD94" s="7">
        <f t="shared" si="100"/>
        <v>729</v>
      </c>
      <c r="BE94" s="7">
        <f t="shared" si="100"/>
        <v>638</v>
      </c>
      <c r="BF94" s="7">
        <f t="shared" si="100"/>
        <v>2147</v>
      </c>
      <c r="BG94" s="7">
        <f t="shared" si="100"/>
        <v>803</v>
      </c>
      <c r="BH94" s="7">
        <f t="shared" si="100"/>
        <v>712</v>
      </c>
      <c r="BI94" s="7">
        <f t="shared" si="100"/>
        <v>1882</v>
      </c>
      <c r="BJ94" s="7">
        <f t="shared" si="100"/>
        <v>1460</v>
      </c>
      <c r="BK94" s="7">
        <f t="shared" si="100"/>
        <v>1999</v>
      </c>
      <c r="BL94" s="7">
        <f t="shared" si="100"/>
        <v>1149</v>
      </c>
    </row>
    <row r="95" ht="13.5" customHeight="1">
      <c r="A95" s="83">
        <v>44128.0</v>
      </c>
      <c r="B95" s="37" t="s">
        <v>74</v>
      </c>
      <c r="C95" s="38"/>
      <c r="D95" s="39" t="s">
        <v>37</v>
      </c>
      <c r="E95" s="40">
        <f t="shared" si="2"/>
        <v>903</v>
      </c>
      <c r="F95" s="41">
        <v>2.0</v>
      </c>
      <c r="G95" s="41">
        <v>13.0</v>
      </c>
      <c r="H95" s="42">
        <f t="shared" ref="H95:H102" si="102">F95*3+G95</f>
        <v>19</v>
      </c>
      <c r="I95" s="38"/>
      <c r="J95" s="43" t="s">
        <v>50</v>
      </c>
      <c r="K95" s="40">
        <f t="shared" si="4"/>
        <v>534</v>
      </c>
      <c r="L95" s="44">
        <v>1.0</v>
      </c>
      <c r="M95" s="44">
        <v>14.0</v>
      </c>
      <c r="N95" s="42">
        <f t="shared" ref="N95:N102" si="103">L95*3+M95</f>
        <v>17</v>
      </c>
      <c r="O95" s="38"/>
      <c r="P95" s="45" t="s">
        <v>72</v>
      </c>
      <c r="Q95" s="38"/>
      <c r="R95" s="45">
        <f>MIN(Rules!$E$2,(MAX(H95/N95,N95/H95)))</f>
        <v>1.117647059</v>
      </c>
      <c r="S95" s="45">
        <f>VLOOKUP(B95,Rules!A:B,2,FALSE)</f>
        <v>50</v>
      </c>
      <c r="T95" s="38"/>
      <c r="U95" s="46">
        <f>1/(10^(-(E95+(IF(P95="Y",Rules!$I$2,0))-K95)/Rules!$E$12)+1)</f>
        <v>0.9160679751</v>
      </c>
      <c r="V95" s="47">
        <f t="shared" ref="V95:V102" si="104">ROUND(IF(H95&gt;N95,(S95*R95*(1-U95)),IF(H95&lt;N95,(S95*R95*(0-U95)),S95*R95*(0.5-U95))),0)</f>
        <v>5</v>
      </c>
      <c r="W95" s="47">
        <f t="shared" ref="W95:W102" si="105">-1*V95</f>
        <v>-5</v>
      </c>
      <c r="X95" s="47"/>
      <c r="Y95" s="47"/>
      <c r="Z95" s="48"/>
      <c r="AA95" s="7">
        <f t="shared" ref="AA95:BL95" si="101">IF($D95=AA$1,$E95+$V95,(IF($J95=AA$1,$K95+$W95,AA94)))</f>
        <v>1511</v>
      </c>
      <c r="AB95" s="7">
        <f t="shared" si="101"/>
        <v>886</v>
      </c>
      <c r="AC95" s="7">
        <f t="shared" si="101"/>
        <v>1409</v>
      </c>
      <c r="AD95" s="7">
        <f t="shared" si="101"/>
        <v>87</v>
      </c>
      <c r="AE95" s="7">
        <f t="shared" si="101"/>
        <v>2041</v>
      </c>
      <c r="AF95" s="7">
        <f t="shared" si="101"/>
        <v>1954</v>
      </c>
      <c r="AG95" s="7">
        <f t="shared" si="101"/>
        <v>1045</v>
      </c>
      <c r="AH95" s="7">
        <f t="shared" si="101"/>
        <v>908</v>
      </c>
      <c r="AI95" s="7">
        <f t="shared" si="101"/>
        <v>1285</v>
      </c>
      <c r="AJ95" s="7">
        <f t="shared" si="101"/>
        <v>1824</v>
      </c>
      <c r="AK95" s="7">
        <f t="shared" si="101"/>
        <v>121</v>
      </c>
      <c r="AL95" s="7">
        <f t="shared" si="101"/>
        <v>717</v>
      </c>
      <c r="AM95" s="7">
        <f t="shared" si="101"/>
        <v>2122</v>
      </c>
      <c r="AN95" s="7">
        <f t="shared" si="101"/>
        <v>1456</v>
      </c>
      <c r="AO95" s="7">
        <f t="shared" si="101"/>
        <v>1123</v>
      </c>
      <c r="AP95" s="7">
        <f t="shared" si="101"/>
        <v>2014</v>
      </c>
      <c r="AQ95" s="7">
        <f t="shared" si="101"/>
        <v>424</v>
      </c>
      <c r="AR95" s="7">
        <f t="shared" si="101"/>
        <v>1582</v>
      </c>
      <c r="AS95" s="7">
        <f t="shared" si="101"/>
        <v>293</v>
      </c>
      <c r="AT95" s="7">
        <f t="shared" si="101"/>
        <v>2227</v>
      </c>
      <c r="AU95" s="7">
        <f t="shared" si="101"/>
        <v>904</v>
      </c>
      <c r="AV95" s="7">
        <f t="shared" si="101"/>
        <v>529</v>
      </c>
      <c r="AW95" s="7">
        <f t="shared" si="101"/>
        <v>404</v>
      </c>
      <c r="AX95" s="7">
        <f t="shared" si="101"/>
        <v>939</v>
      </c>
      <c r="AY95" s="7">
        <f t="shared" si="101"/>
        <v>1256</v>
      </c>
      <c r="AZ95" s="7">
        <f t="shared" si="101"/>
        <v>621</v>
      </c>
      <c r="BA95" s="7">
        <f t="shared" si="101"/>
        <v>0</v>
      </c>
      <c r="BB95" s="7">
        <f t="shared" si="101"/>
        <v>1349</v>
      </c>
      <c r="BC95" s="7">
        <f t="shared" si="101"/>
        <v>925</v>
      </c>
      <c r="BD95" s="7">
        <f t="shared" si="101"/>
        <v>729</v>
      </c>
      <c r="BE95" s="7">
        <f t="shared" si="101"/>
        <v>638</v>
      </c>
      <c r="BF95" s="7">
        <f t="shared" si="101"/>
        <v>2147</v>
      </c>
      <c r="BG95" s="7">
        <f t="shared" si="101"/>
        <v>803</v>
      </c>
      <c r="BH95" s="7">
        <f t="shared" si="101"/>
        <v>712</v>
      </c>
      <c r="BI95" s="7">
        <f t="shared" si="101"/>
        <v>1882</v>
      </c>
      <c r="BJ95" s="7">
        <f t="shared" si="101"/>
        <v>1460</v>
      </c>
      <c r="BK95" s="7">
        <f t="shared" si="101"/>
        <v>1999</v>
      </c>
      <c r="BL95" s="7">
        <f t="shared" si="101"/>
        <v>1149</v>
      </c>
    </row>
    <row r="96" ht="13.5" customHeight="1">
      <c r="A96" s="83">
        <v>44128.0</v>
      </c>
      <c r="B96" s="37" t="s">
        <v>74</v>
      </c>
      <c r="C96" s="38"/>
      <c r="D96" s="39" t="s">
        <v>51</v>
      </c>
      <c r="E96" s="40">
        <f t="shared" si="2"/>
        <v>621</v>
      </c>
      <c r="F96" s="41">
        <v>2.0</v>
      </c>
      <c r="G96" s="41">
        <v>10.0</v>
      </c>
      <c r="H96" s="42">
        <f t="shared" si="102"/>
        <v>16</v>
      </c>
      <c r="I96" s="38"/>
      <c r="J96" s="43" t="s">
        <v>39</v>
      </c>
      <c r="K96" s="40">
        <f t="shared" si="4"/>
        <v>939</v>
      </c>
      <c r="L96" s="44">
        <v>3.0</v>
      </c>
      <c r="M96" s="44">
        <v>32.0</v>
      </c>
      <c r="N96" s="42">
        <f t="shared" si="103"/>
        <v>41</v>
      </c>
      <c r="O96" s="38"/>
      <c r="P96" s="45" t="s">
        <v>72</v>
      </c>
      <c r="Q96" s="38"/>
      <c r="R96" s="45">
        <f>MIN(Rules!$E$2,(MAX(H96/N96,N96/H96)))</f>
        <v>2</v>
      </c>
      <c r="S96" s="45">
        <f>VLOOKUP(B96,Rules!A:B,2,FALSE)</f>
        <v>50</v>
      </c>
      <c r="T96" s="38"/>
      <c r="U96" s="46">
        <f>1/(10^(-(E96+(IF(P96="Y",Rules!$I$2,0))-K96)/Rules!$E$12)+1)</f>
        <v>0.3156860511</v>
      </c>
      <c r="V96" s="47">
        <f t="shared" si="104"/>
        <v>-32</v>
      </c>
      <c r="W96" s="47">
        <f t="shared" si="105"/>
        <v>32</v>
      </c>
      <c r="X96" s="47"/>
      <c r="Y96" s="47"/>
      <c r="Z96" s="48"/>
      <c r="AA96" s="7">
        <f t="shared" ref="AA96:BL96" si="106">IF($D96=AA$1,$E96+$V96,(IF($J96=AA$1,$K96+$W96,AA95)))</f>
        <v>1511</v>
      </c>
      <c r="AB96" s="7">
        <f t="shared" si="106"/>
        <v>886</v>
      </c>
      <c r="AC96" s="7">
        <f t="shared" si="106"/>
        <v>1409</v>
      </c>
      <c r="AD96" s="7">
        <f t="shared" si="106"/>
        <v>87</v>
      </c>
      <c r="AE96" s="7">
        <f t="shared" si="106"/>
        <v>2041</v>
      </c>
      <c r="AF96" s="7">
        <f t="shared" si="106"/>
        <v>1954</v>
      </c>
      <c r="AG96" s="7">
        <f t="shared" si="106"/>
        <v>1045</v>
      </c>
      <c r="AH96" s="7">
        <f t="shared" si="106"/>
        <v>908</v>
      </c>
      <c r="AI96" s="7">
        <f t="shared" si="106"/>
        <v>1285</v>
      </c>
      <c r="AJ96" s="7">
        <f t="shared" si="106"/>
        <v>1824</v>
      </c>
      <c r="AK96" s="7">
        <f t="shared" si="106"/>
        <v>121</v>
      </c>
      <c r="AL96" s="7">
        <f t="shared" si="106"/>
        <v>717</v>
      </c>
      <c r="AM96" s="7">
        <f t="shared" si="106"/>
        <v>2122</v>
      </c>
      <c r="AN96" s="7">
        <f t="shared" si="106"/>
        <v>1456</v>
      </c>
      <c r="AO96" s="7">
        <f t="shared" si="106"/>
        <v>1123</v>
      </c>
      <c r="AP96" s="7">
        <f t="shared" si="106"/>
        <v>2014</v>
      </c>
      <c r="AQ96" s="7">
        <f t="shared" si="106"/>
        <v>424</v>
      </c>
      <c r="AR96" s="7">
        <f t="shared" si="106"/>
        <v>1582</v>
      </c>
      <c r="AS96" s="7">
        <f t="shared" si="106"/>
        <v>293</v>
      </c>
      <c r="AT96" s="7">
        <f t="shared" si="106"/>
        <v>2227</v>
      </c>
      <c r="AU96" s="7">
        <f t="shared" si="106"/>
        <v>904</v>
      </c>
      <c r="AV96" s="7">
        <f t="shared" si="106"/>
        <v>529</v>
      </c>
      <c r="AW96" s="7">
        <f t="shared" si="106"/>
        <v>404</v>
      </c>
      <c r="AX96" s="7">
        <f t="shared" si="106"/>
        <v>971</v>
      </c>
      <c r="AY96" s="7">
        <f t="shared" si="106"/>
        <v>1256</v>
      </c>
      <c r="AZ96" s="7">
        <f t="shared" si="106"/>
        <v>589</v>
      </c>
      <c r="BA96" s="7">
        <f t="shared" si="106"/>
        <v>0</v>
      </c>
      <c r="BB96" s="7">
        <f t="shared" si="106"/>
        <v>1349</v>
      </c>
      <c r="BC96" s="7">
        <f t="shared" si="106"/>
        <v>925</v>
      </c>
      <c r="BD96" s="7">
        <f t="shared" si="106"/>
        <v>729</v>
      </c>
      <c r="BE96" s="7">
        <f t="shared" si="106"/>
        <v>638</v>
      </c>
      <c r="BF96" s="7">
        <f t="shared" si="106"/>
        <v>2147</v>
      </c>
      <c r="BG96" s="7">
        <f t="shared" si="106"/>
        <v>803</v>
      </c>
      <c r="BH96" s="7">
        <f t="shared" si="106"/>
        <v>712</v>
      </c>
      <c r="BI96" s="7">
        <f t="shared" si="106"/>
        <v>1882</v>
      </c>
      <c r="BJ96" s="7">
        <f t="shared" si="106"/>
        <v>1460</v>
      </c>
      <c r="BK96" s="7">
        <f t="shared" si="106"/>
        <v>1999</v>
      </c>
      <c r="BL96" s="7">
        <f t="shared" si="106"/>
        <v>1149</v>
      </c>
    </row>
    <row r="97" ht="13.5" customHeight="1">
      <c r="A97" s="83">
        <v>44128.0</v>
      </c>
      <c r="B97" s="37" t="s">
        <v>74</v>
      </c>
      <c r="C97" s="38"/>
      <c r="D97" s="39" t="s">
        <v>43</v>
      </c>
      <c r="E97" s="40">
        <f t="shared" si="2"/>
        <v>886</v>
      </c>
      <c r="F97" s="41">
        <v>1.0</v>
      </c>
      <c r="G97" s="41">
        <v>21.0</v>
      </c>
      <c r="H97" s="42">
        <f t="shared" si="102"/>
        <v>24</v>
      </c>
      <c r="I97" s="38"/>
      <c r="J97" s="43" t="s">
        <v>52</v>
      </c>
      <c r="K97" s="40">
        <f t="shared" si="4"/>
        <v>293</v>
      </c>
      <c r="L97" s="44">
        <v>0.0</v>
      </c>
      <c r="M97" s="44">
        <v>12.0</v>
      </c>
      <c r="N97" s="42">
        <f t="shared" si="103"/>
        <v>12</v>
      </c>
      <c r="O97" s="38"/>
      <c r="P97" s="45" t="s">
        <v>72</v>
      </c>
      <c r="Q97" s="38"/>
      <c r="R97" s="45">
        <f>MIN(Rules!$E$2,(MAX(H97/N97,N97/H97)))</f>
        <v>2</v>
      </c>
      <c r="S97" s="45">
        <f>VLOOKUP(B97,Rules!A:B,2,FALSE)</f>
        <v>50</v>
      </c>
      <c r="T97" s="38"/>
      <c r="U97" s="46">
        <f>1/(10^(-(E97+(IF(P97="Y",Rules!$I$2,0))-K97)/Rules!$E$12)+1)</f>
        <v>0.9683740808</v>
      </c>
      <c r="V97" s="47">
        <f t="shared" si="104"/>
        <v>3</v>
      </c>
      <c r="W97" s="47">
        <f t="shared" si="105"/>
        <v>-3</v>
      </c>
      <c r="X97" s="47"/>
      <c r="Y97" s="47"/>
      <c r="Z97" s="48"/>
      <c r="AA97" s="7">
        <f t="shared" ref="AA97:BL97" si="107">IF($D97=AA$1,$E97+$V97,(IF($J97=AA$1,$K97+$W97,AA96)))</f>
        <v>1511</v>
      </c>
      <c r="AB97" s="7">
        <f t="shared" si="107"/>
        <v>889</v>
      </c>
      <c r="AC97" s="7">
        <f t="shared" si="107"/>
        <v>1409</v>
      </c>
      <c r="AD97" s="7">
        <f t="shared" si="107"/>
        <v>87</v>
      </c>
      <c r="AE97" s="7">
        <f t="shared" si="107"/>
        <v>2041</v>
      </c>
      <c r="AF97" s="7">
        <f t="shared" si="107"/>
        <v>1954</v>
      </c>
      <c r="AG97" s="7">
        <f t="shared" si="107"/>
        <v>1045</v>
      </c>
      <c r="AH97" s="7">
        <f t="shared" si="107"/>
        <v>908</v>
      </c>
      <c r="AI97" s="7">
        <f t="shared" si="107"/>
        <v>1285</v>
      </c>
      <c r="AJ97" s="7">
        <f t="shared" si="107"/>
        <v>1824</v>
      </c>
      <c r="AK97" s="7">
        <f t="shared" si="107"/>
        <v>121</v>
      </c>
      <c r="AL97" s="7">
        <f t="shared" si="107"/>
        <v>717</v>
      </c>
      <c r="AM97" s="7">
        <f t="shared" si="107"/>
        <v>2122</v>
      </c>
      <c r="AN97" s="7">
        <f t="shared" si="107"/>
        <v>1456</v>
      </c>
      <c r="AO97" s="7">
        <f t="shared" si="107"/>
        <v>1123</v>
      </c>
      <c r="AP97" s="7">
        <f t="shared" si="107"/>
        <v>2014</v>
      </c>
      <c r="AQ97" s="7">
        <f t="shared" si="107"/>
        <v>424</v>
      </c>
      <c r="AR97" s="7">
        <f t="shared" si="107"/>
        <v>1582</v>
      </c>
      <c r="AS97" s="7">
        <f t="shared" si="107"/>
        <v>290</v>
      </c>
      <c r="AT97" s="7">
        <f t="shared" si="107"/>
        <v>2227</v>
      </c>
      <c r="AU97" s="7">
        <f t="shared" si="107"/>
        <v>904</v>
      </c>
      <c r="AV97" s="7">
        <f t="shared" si="107"/>
        <v>529</v>
      </c>
      <c r="AW97" s="7">
        <f t="shared" si="107"/>
        <v>404</v>
      </c>
      <c r="AX97" s="7">
        <f t="shared" si="107"/>
        <v>971</v>
      </c>
      <c r="AY97" s="7">
        <f t="shared" si="107"/>
        <v>1256</v>
      </c>
      <c r="AZ97" s="7">
        <f t="shared" si="107"/>
        <v>589</v>
      </c>
      <c r="BA97" s="7">
        <f t="shared" si="107"/>
        <v>0</v>
      </c>
      <c r="BB97" s="7">
        <f t="shared" si="107"/>
        <v>1349</v>
      </c>
      <c r="BC97" s="7">
        <f t="shared" si="107"/>
        <v>925</v>
      </c>
      <c r="BD97" s="7">
        <f t="shared" si="107"/>
        <v>729</v>
      </c>
      <c r="BE97" s="7">
        <f t="shared" si="107"/>
        <v>638</v>
      </c>
      <c r="BF97" s="7">
        <f t="shared" si="107"/>
        <v>2147</v>
      </c>
      <c r="BG97" s="7">
        <f t="shared" si="107"/>
        <v>803</v>
      </c>
      <c r="BH97" s="7">
        <f t="shared" si="107"/>
        <v>712</v>
      </c>
      <c r="BI97" s="7">
        <f t="shared" si="107"/>
        <v>1882</v>
      </c>
      <c r="BJ97" s="7">
        <f t="shared" si="107"/>
        <v>1460</v>
      </c>
      <c r="BK97" s="7">
        <f t="shared" si="107"/>
        <v>1999</v>
      </c>
      <c r="BL97" s="7">
        <f t="shared" si="107"/>
        <v>1149</v>
      </c>
    </row>
    <row r="98" ht="13.5" customHeight="1">
      <c r="A98" s="83">
        <v>44128.0</v>
      </c>
      <c r="B98" s="37" t="s">
        <v>74</v>
      </c>
      <c r="C98" s="38"/>
      <c r="D98" s="39" t="s">
        <v>47</v>
      </c>
      <c r="E98" s="40">
        <f t="shared" si="2"/>
        <v>404</v>
      </c>
      <c r="F98" s="41">
        <v>1.0</v>
      </c>
      <c r="G98" s="41">
        <v>15.0</v>
      </c>
      <c r="H98" s="42">
        <f t="shared" si="102"/>
        <v>18</v>
      </c>
      <c r="I98" s="38"/>
      <c r="J98" s="43" t="s">
        <v>48</v>
      </c>
      <c r="K98" s="40">
        <f t="shared" si="4"/>
        <v>121</v>
      </c>
      <c r="L98" s="44">
        <v>3.0</v>
      </c>
      <c r="M98" s="44">
        <v>10.0</v>
      </c>
      <c r="N98" s="42">
        <f t="shared" si="103"/>
        <v>19</v>
      </c>
      <c r="O98" s="38"/>
      <c r="P98" s="45" t="s">
        <v>72</v>
      </c>
      <c r="Q98" s="38"/>
      <c r="R98" s="45">
        <f>MIN(Rules!$E$2,(MAX(H98/N98,N98/H98)))</f>
        <v>1.055555556</v>
      </c>
      <c r="S98" s="45">
        <f>VLOOKUP(B98,Rules!A:B,2,FALSE)</f>
        <v>50</v>
      </c>
      <c r="T98" s="38"/>
      <c r="U98" s="46">
        <f>1/(10^(-(E98+(IF(P98="Y",Rules!$I$2,0))-K98)/Rules!$E$12)+1)</f>
        <v>0.8801697565</v>
      </c>
      <c r="V98" s="47">
        <f t="shared" si="104"/>
        <v>-46</v>
      </c>
      <c r="W98" s="47">
        <f t="shared" si="105"/>
        <v>46</v>
      </c>
      <c r="X98" s="47"/>
      <c r="Y98" s="47"/>
      <c r="Z98" s="48"/>
      <c r="AA98" s="7">
        <f t="shared" ref="AA98:BL98" si="108">IF($D98=AA$1,$E98+$V98,(IF($J98=AA$1,$K98+$W98,AA97)))</f>
        <v>1511</v>
      </c>
      <c r="AB98" s="7">
        <f t="shared" si="108"/>
        <v>889</v>
      </c>
      <c r="AC98" s="7">
        <f t="shared" si="108"/>
        <v>1409</v>
      </c>
      <c r="AD98" s="7">
        <f t="shared" si="108"/>
        <v>87</v>
      </c>
      <c r="AE98" s="7">
        <f t="shared" si="108"/>
        <v>2041</v>
      </c>
      <c r="AF98" s="7">
        <f t="shared" si="108"/>
        <v>1954</v>
      </c>
      <c r="AG98" s="7">
        <f t="shared" si="108"/>
        <v>1045</v>
      </c>
      <c r="AH98" s="7">
        <f t="shared" si="108"/>
        <v>908</v>
      </c>
      <c r="AI98" s="7">
        <f t="shared" si="108"/>
        <v>1285</v>
      </c>
      <c r="AJ98" s="7">
        <f t="shared" si="108"/>
        <v>1824</v>
      </c>
      <c r="AK98" s="7">
        <f t="shared" si="108"/>
        <v>167</v>
      </c>
      <c r="AL98" s="7">
        <f t="shared" si="108"/>
        <v>717</v>
      </c>
      <c r="AM98" s="7">
        <f t="shared" si="108"/>
        <v>2122</v>
      </c>
      <c r="AN98" s="7">
        <f t="shared" si="108"/>
        <v>1456</v>
      </c>
      <c r="AO98" s="7">
        <f t="shared" si="108"/>
        <v>1123</v>
      </c>
      <c r="AP98" s="7">
        <f t="shared" si="108"/>
        <v>2014</v>
      </c>
      <c r="AQ98" s="7">
        <f t="shared" si="108"/>
        <v>424</v>
      </c>
      <c r="AR98" s="7">
        <f t="shared" si="108"/>
        <v>1582</v>
      </c>
      <c r="AS98" s="7">
        <f t="shared" si="108"/>
        <v>290</v>
      </c>
      <c r="AT98" s="7">
        <f t="shared" si="108"/>
        <v>2227</v>
      </c>
      <c r="AU98" s="7">
        <f t="shared" si="108"/>
        <v>904</v>
      </c>
      <c r="AV98" s="7">
        <f t="shared" si="108"/>
        <v>529</v>
      </c>
      <c r="AW98" s="7">
        <f t="shared" si="108"/>
        <v>358</v>
      </c>
      <c r="AX98" s="7">
        <f t="shared" si="108"/>
        <v>971</v>
      </c>
      <c r="AY98" s="7">
        <f t="shared" si="108"/>
        <v>1256</v>
      </c>
      <c r="AZ98" s="7">
        <f t="shared" si="108"/>
        <v>589</v>
      </c>
      <c r="BA98" s="7">
        <f t="shared" si="108"/>
        <v>0</v>
      </c>
      <c r="BB98" s="7">
        <f t="shared" si="108"/>
        <v>1349</v>
      </c>
      <c r="BC98" s="7">
        <f t="shared" si="108"/>
        <v>925</v>
      </c>
      <c r="BD98" s="7">
        <f t="shared" si="108"/>
        <v>729</v>
      </c>
      <c r="BE98" s="7">
        <f t="shared" si="108"/>
        <v>638</v>
      </c>
      <c r="BF98" s="7">
        <f t="shared" si="108"/>
        <v>2147</v>
      </c>
      <c r="BG98" s="7">
        <f t="shared" si="108"/>
        <v>803</v>
      </c>
      <c r="BH98" s="7">
        <f t="shared" si="108"/>
        <v>712</v>
      </c>
      <c r="BI98" s="7">
        <f t="shared" si="108"/>
        <v>1882</v>
      </c>
      <c r="BJ98" s="7">
        <f t="shared" si="108"/>
        <v>1460</v>
      </c>
      <c r="BK98" s="7">
        <f t="shared" si="108"/>
        <v>1999</v>
      </c>
      <c r="BL98" s="7">
        <f t="shared" si="108"/>
        <v>1149</v>
      </c>
    </row>
    <row r="99" ht="13.5" customHeight="1">
      <c r="A99" s="83">
        <v>44129.0</v>
      </c>
      <c r="B99" s="37" t="s">
        <v>75</v>
      </c>
      <c r="C99" s="38"/>
      <c r="D99" s="39" t="s">
        <v>20</v>
      </c>
      <c r="E99" s="40">
        <f t="shared" si="2"/>
        <v>2227</v>
      </c>
      <c r="F99" s="41">
        <v>0.0</v>
      </c>
      <c r="G99" s="41">
        <v>36.0</v>
      </c>
      <c r="H99" s="42">
        <f t="shared" si="102"/>
        <v>36</v>
      </c>
      <c r="I99" s="38"/>
      <c r="J99" s="43" t="s">
        <v>21</v>
      </c>
      <c r="K99" s="40">
        <f t="shared" si="4"/>
        <v>2041</v>
      </c>
      <c r="L99" s="44">
        <v>1.0</v>
      </c>
      <c r="M99" s="44">
        <v>23.0</v>
      </c>
      <c r="N99" s="42">
        <f t="shared" si="103"/>
        <v>26</v>
      </c>
      <c r="O99" s="38"/>
      <c r="P99" s="49" t="s">
        <v>73</v>
      </c>
      <c r="Q99" s="38"/>
      <c r="R99" s="45">
        <f>MIN(Rules!$E$2,(MAX(H99/N99,N99/H99)))</f>
        <v>1.384615385</v>
      </c>
      <c r="S99" s="45">
        <f>VLOOKUP(B99,Rules!A:B,2,FALSE)</f>
        <v>60</v>
      </c>
      <c r="T99" s="38"/>
      <c r="U99" s="46">
        <f>1/(10^(-(E99+(IF(P99="Y",Rules!$I$2,0))-K99)/Rules!$E$12)+1)</f>
        <v>0.7019417852</v>
      </c>
      <c r="V99" s="47">
        <f t="shared" si="104"/>
        <v>25</v>
      </c>
      <c r="W99" s="47">
        <f t="shared" si="105"/>
        <v>-25</v>
      </c>
      <c r="X99" s="47"/>
      <c r="Y99" s="47"/>
      <c r="Z99" s="48"/>
      <c r="AA99" s="7">
        <f t="shared" ref="AA99:BL99" si="109">IF($D99=AA$1,$E99+$V99,(IF($J99=AA$1,$K99+$W99,AA98)))</f>
        <v>1511</v>
      </c>
      <c r="AB99" s="7">
        <f t="shared" si="109"/>
        <v>889</v>
      </c>
      <c r="AC99" s="7">
        <f t="shared" si="109"/>
        <v>1409</v>
      </c>
      <c r="AD99" s="7">
        <f t="shared" si="109"/>
        <v>87</v>
      </c>
      <c r="AE99" s="7">
        <f t="shared" si="109"/>
        <v>2016</v>
      </c>
      <c r="AF99" s="7">
        <f t="shared" si="109"/>
        <v>1954</v>
      </c>
      <c r="AG99" s="7">
        <f t="shared" si="109"/>
        <v>1045</v>
      </c>
      <c r="AH99" s="7">
        <f t="shared" si="109"/>
        <v>908</v>
      </c>
      <c r="AI99" s="7">
        <f t="shared" si="109"/>
        <v>1285</v>
      </c>
      <c r="AJ99" s="7">
        <f t="shared" si="109"/>
        <v>1824</v>
      </c>
      <c r="AK99" s="7">
        <f t="shared" si="109"/>
        <v>167</v>
      </c>
      <c r="AL99" s="7">
        <f t="shared" si="109"/>
        <v>717</v>
      </c>
      <c r="AM99" s="7">
        <f t="shared" si="109"/>
        <v>2122</v>
      </c>
      <c r="AN99" s="7">
        <f t="shared" si="109"/>
        <v>1456</v>
      </c>
      <c r="AO99" s="7">
        <f t="shared" si="109"/>
        <v>1123</v>
      </c>
      <c r="AP99" s="7">
        <f t="shared" si="109"/>
        <v>2014</v>
      </c>
      <c r="AQ99" s="7">
        <f t="shared" si="109"/>
        <v>424</v>
      </c>
      <c r="AR99" s="7">
        <f t="shared" si="109"/>
        <v>1582</v>
      </c>
      <c r="AS99" s="7">
        <f t="shared" si="109"/>
        <v>290</v>
      </c>
      <c r="AT99" s="7">
        <f t="shared" si="109"/>
        <v>2252</v>
      </c>
      <c r="AU99" s="7">
        <f t="shared" si="109"/>
        <v>904</v>
      </c>
      <c r="AV99" s="7">
        <f t="shared" si="109"/>
        <v>529</v>
      </c>
      <c r="AW99" s="7">
        <f t="shared" si="109"/>
        <v>358</v>
      </c>
      <c r="AX99" s="7">
        <f t="shared" si="109"/>
        <v>971</v>
      </c>
      <c r="AY99" s="7">
        <f t="shared" si="109"/>
        <v>1256</v>
      </c>
      <c r="AZ99" s="7">
        <f t="shared" si="109"/>
        <v>589</v>
      </c>
      <c r="BA99" s="7">
        <f t="shared" si="109"/>
        <v>0</v>
      </c>
      <c r="BB99" s="7">
        <f t="shared" si="109"/>
        <v>1349</v>
      </c>
      <c r="BC99" s="7">
        <f t="shared" si="109"/>
        <v>925</v>
      </c>
      <c r="BD99" s="7">
        <f t="shared" si="109"/>
        <v>729</v>
      </c>
      <c r="BE99" s="7">
        <f t="shared" si="109"/>
        <v>638</v>
      </c>
      <c r="BF99" s="7">
        <f t="shared" si="109"/>
        <v>2147</v>
      </c>
      <c r="BG99" s="7">
        <f t="shared" si="109"/>
        <v>803</v>
      </c>
      <c r="BH99" s="7">
        <f t="shared" si="109"/>
        <v>712</v>
      </c>
      <c r="BI99" s="7">
        <f t="shared" si="109"/>
        <v>1882</v>
      </c>
      <c r="BJ99" s="7">
        <f t="shared" si="109"/>
        <v>1460</v>
      </c>
      <c r="BK99" s="7">
        <f t="shared" si="109"/>
        <v>1999</v>
      </c>
      <c r="BL99" s="7">
        <f t="shared" si="109"/>
        <v>1149</v>
      </c>
    </row>
    <row r="100" ht="13.5" customHeight="1">
      <c r="A100" s="83">
        <v>44129.0</v>
      </c>
      <c r="B100" s="37" t="s">
        <v>74</v>
      </c>
      <c r="C100" s="38"/>
      <c r="D100" s="39" t="s">
        <v>34</v>
      </c>
      <c r="E100" s="40">
        <f t="shared" si="2"/>
        <v>1456</v>
      </c>
      <c r="F100" s="41">
        <v>1.0</v>
      </c>
      <c r="G100" s="41">
        <v>20.0</v>
      </c>
      <c r="H100" s="42">
        <f t="shared" si="102"/>
        <v>23</v>
      </c>
      <c r="I100" s="38"/>
      <c r="J100" s="43" t="s">
        <v>38</v>
      </c>
      <c r="K100" s="40">
        <f t="shared" si="4"/>
        <v>1256</v>
      </c>
      <c r="L100" s="44">
        <v>0.0</v>
      </c>
      <c r="M100" s="44">
        <v>13.0</v>
      </c>
      <c r="N100" s="42">
        <f t="shared" si="103"/>
        <v>13</v>
      </c>
      <c r="O100" s="38"/>
      <c r="P100" s="45" t="s">
        <v>72</v>
      </c>
      <c r="Q100" s="38"/>
      <c r="R100" s="45">
        <f>MIN(Rules!$E$2,(MAX(H100/N100,N100/H100)))</f>
        <v>1.769230769</v>
      </c>
      <c r="S100" s="45">
        <f>VLOOKUP(B100,Rules!A:B,2,FALSE)</f>
        <v>50</v>
      </c>
      <c r="T100" s="38"/>
      <c r="U100" s="46">
        <f>1/(10^(-(E100+(IF(P100="Y",Rules!$I$2,0))-K100)/Rules!$E$12)+1)</f>
        <v>0.8336624692</v>
      </c>
      <c r="V100" s="47">
        <f t="shared" si="104"/>
        <v>15</v>
      </c>
      <c r="W100" s="47">
        <f t="shared" si="105"/>
        <v>-15</v>
      </c>
      <c r="X100" s="47"/>
      <c r="Y100" s="47"/>
      <c r="Z100" s="48"/>
      <c r="AA100" s="7">
        <f t="shared" ref="AA100:BL100" si="110">IF($D100=AA$1,$E100+$V100,(IF($J100=AA$1,$K100+$W100,AA99)))</f>
        <v>1511</v>
      </c>
      <c r="AB100" s="7">
        <f t="shared" si="110"/>
        <v>889</v>
      </c>
      <c r="AC100" s="7">
        <f t="shared" si="110"/>
        <v>1409</v>
      </c>
      <c r="AD100" s="7">
        <f t="shared" si="110"/>
        <v>87</v>
      </c>
      <c r="AE100" s="7">
        <f t="shared" si="110"/>
        <v>2016</v>
      </c>
      <c r="AF100" s="7">
        <f t="shared" si="110"/>
        <v>1954</v>
      </c>
      <c r="AG100" s="7">
        <f t="shared" si="110"/>
        <v>1045</v>
      </c>
      <c r="AH100" s="7">
        <f t="shared" si="110"/>
        <v>908</v>
      </c>
      <c r="AI100" s="7">
        <f t="shared" si="110"/>
        <v>1285</v>
      </c>
      <c r="AJ100" s="7">
        <f t="shared" si="110"/>
        <v>1824</v>
      </c>
      <c r="AK100" s="7">
        <f t="shared" si="110"/>
        <v>167</v>
      </c>
      <c r="AL100" s="7">
        <f t="shared" si="110"/>
        <v>717</v>
      </c>
      <c r="AM100" s="7">
        <f t="shared" si="110"/>
        <v>2122</v>
      </c>
      <c r="AN100" s="7">
        <f t="shared" si="110"/>
        <v>1471</v>
      </c>
      <c r="AO100" s="7">
        <f t="shared" si="110"/>
        <v>1123</v>
      </c>
      <c r="AP100" s="7">
        <f t="shared" si="110"/>
        <v>2014</v>
      </c>
      <c r="AQ100" s="7">
        <f t="shared" si="110"/>
        <v>424</v>
      </c>
      <c r="AR100" s="7">
        <f t="shared" si="110"/>
        <v>1582</v>
      </c>
      <c r="AS100" s="7">
        <f t="shared" si="110"/>
        <v>290</v>
      </c>
      <c r="AT100" s="7">
        <f t="shared" si="110"/>
        <v>2252</v>
      </c>
      <c r="AU100" s="7">
        <f t="shared" si="110"/>
        <v>904</v>
      </c>
      <c r="AV100" s="7">
        <f t="shared" si="110"/>
        <v>529</v>
      </c>
      <c r="AW100" s="7">
        <f t="shared" si="110"/>
        <v>358</v>
      </c>
      <c r="AX100" s="7">
        <f t="shared" si="110"/>
        <v>971</v>
      </c>
      <c r="AY100" s="7">
        <f t="shared" si="110"/>
        <v>1241</v>
      </c>
      <c r="AZ100" s="7">
        <f t="shared" si="110"/>
        <v>589</v>
      </c>
      <c r="BA100" s="7">
        <f t="shared" si="110"/>
        <v>0</v>
      </c>
      <c r="BB100" s="7">
        <f t="shared" si="110"/>
        <v>1349</v>
      </c>
      <c r="BC100" s="7">
        <f t="shared" si="110"/>
        <v>925</v>
      </c>
      <c r="BD100" s="7">
        <f t="shared" si="110"/>
        <v>729</v>
      </c>
      <c r="BE100" s="7">
        <f t="shared" si="110"/>
        <v>638</v>
      </c>
      <c r="BF100" s="7">
        <f t="shared" si="110"/>
        <v>2147</v>
      </c>
      <c r="BG100" s="7">
        <f t="shared" si="110"/>
        <v>803</v>
      </c>
      <c r="BH100" s="7">
        <f t="shared" si="110"/>
        <v>712</v>
      </c>
      <c r="BI100" s="7">
        <f t="shared" si="110"/>
        <v>1882</v>
      </c>
      <c r="BJ100" s="7">
        <f t="shared" si="110"/>
        <v>1460</v>
      </c>
      <c r="BK100" s="7">
        <f t="shared" si="110"/>
        <v>1999</v>
      </c>
      <c r="BL100" s="7">
        <f t="shared" si="110"/>
        <v>1149</v>
      </c>
    </row>
    <row r="101" ht="13.5" customHeight="1">
      <c r="A101" s="83">
        <v>44129.0</v>
      </c>
      <c r="B101" s="37" t="s">
        <v>74</v>
      </c>
      <c r="C101" s="38"/>
      <c r="D101" s="39" t="s">
        <v>30</v>
      </c>
      <c r="E101" s="40">
        <f t="shared" si="2"/>
        <v>1511</v>
      </c>
      <c r="F101" s="41">
        <v>4.0</v>
      </c>
      <c r="G101" s="41">
        <v>25.0</v>
      </c>
      <c r="H101" s="42">
        <f t="shared" si="102"/>
        <v>37</v>
      </c>
      <c r="I101" s="38"/>
      <c r="J101" s="43" t="s">
        <v>32</v>
      </c>
      <c r="K101" s="40">
        <f t="shared" si="4"/>
        <v>1460</v>
      </c>
      <c r="L101" s="44">
        <v>1.0</v>
      </c>
      <c r="M101" s="44">
        <v>15.0</v>
      </c>
      <c r="N101" s="42">
        <f t="shared" si="103"/>
        <v>18</v>
      </c>
      <c r="O101" s="38"/>
      <c r="P101" s="45" t="s">
        <v>72</v>
      </c>
      <c r="Q101" s="38"/>
      <c r="R101" s="45">
        <f>MIN(Rules!$E$2,(MAX(H101/N101,N101/H101)))</f>
        <v>2</v>
      </c>
      <c r="S101" s="45">
        <f>VLOOKUP(B101,Rules!A:B,2,FALSE)</f>
        <v>50</v>
      </c>
      <c r="T101" s="38"/>
      <c r="U101" s="46">
        <f>1/(10^(-(E101+(IF(P101="Y",Rules!$I$2,0))-K101)/Rules!$E$12)+1)</f>
        <v>0.7161897383</v>
      </c>
      <c r="V101" s="47">
        <f t="shared" si="104"/>
        <v>28</v>
      </c>
      <c r="W101" s="47">
        <f t="shared" si="105"/>
        <v>-28</v>
      </c>
      <c r="X101" s="47"/>
      <c r="Y101" s="47"/>
      <c r="Z101" s="48"/>
      <c r="AA101" s="7">
        <f t="shared" ref="AA101:BL101" si="111">IF($D101=AA$1,$E101+$V101,(IF($J101=AA$1,$K101+$W101,AA100)))</f>
        <v>1539</v>
      </c>
      <c r="AB101" s="7">
        <f t="shared" si="111"/>
        <v>889</v>
      </c>
      <c r="AC101" s="7">
        <f t="shared" si="111"/>
        <v>1409</v>
      </c>
      <c r="AD101" s="7">
        <f t="shared" si="111"/>
        <v>87</v>
      </c>
      <c r="AE101" s="7">
        <f t="shared" si="111"/>
        <v>2016</v>
      </c>
      <c r="AF101" s="7">
        <f t="shared" si="111"/>
        <v>1954</v>
      </c>
      <c r="AG101" s="7">
        <f t="shared" si="111"/>
        <v>1045</v>
      </c>
      <c r="AH101" s="7">
        <f t="shared" si="111"/>
        <v>908</v>
      </c>
      <c r="AI101" s="7">
        <f t="shared" si="111"/>
        <v>1285</v>
      </c>
      <c r="AJ101" s="7">
        <f t="shared" si="111"/>
        <v>1824</v>
      </c>
      <c r="AK101" s="7">
        <f t="shared" si="111"/>
        <v>167</v>
      </c>
      <c r="AL101" s="7">
        <f t="shared" si="111"/>
        <v>717</v>
      </c>
      <c r="AM101" s="7">
        <f t="shared" si="111"/>
        <v>2122</v>
      </c>
      <c r="AN101" s="7">
        <f t="shared" si="111"/>
        <v>1471</v>
      </c>
      <c r="AO101" s="7">
        <f t="shared" si="111"/>
        <v>1123</v>
      </c>
      <c r="AP101" s="7">
        <f t="shared" si="111"/>
        <v>2014</v>
      </c>
      <c r="AQ101" s="7">
        <f t="shared" si="111"/>
        <v>424</v>
      </c>
      <c r="AR101" s="7">
        <f t="shared" si="111"/>
        <v>1582</v>
      </c>
      <c r="AS101" s="7">
        <f t="shared" si="111"/>
        <v>290</v>
      </c>
      <c r="AT101" s="7">
        <f t="shared" si="111"/>
        <v>2252</v>
      </c>
      <c r="AU101" s="7">
        <f t="shared" si="111"/>
        <v>904</v>
      </c>
      <c r="AV101" s="7">
        <f t="shared" si="111"/>
        <v>529</v>
      </c>
      <c r="AW101" s="7">
        <f t="shared" si="111"/>
        <v>358</v>
      </c>
      <c r="AX101" s="7">
        <f t="shared" si="111"/>
        <v>971</v>
      </c>
      <c r="AY101" s="7">
        <f t="shared" si="111"/>
        <v>1241</v>
      </c>
      <c r="AZ101" s="7">
        <f t="shared" si="111"/>
        <v>589</v>
      </c>
      <c r="BA101" s="7">
        <f t="shared" si="111"/>
        <v>0</v>
      </c>
      <c r="BB101" s="7">
        <f t="shared" si="111"/>
        <v>1349</v>
      </c>
      <c r="BC101" s="7">
        <f t="shared" si="111"/>
        <v>925</v>
      </c>
      <c r="BD101" s="7">
        <f t="shared" si="111"/>
        <v>729</v>
      </c>
      <c r="BE101" s="7">
        <f t="shared" si="111"/>
        <v>638</v>
      </c>
      <c r="BF101" s="7">
        <f t="shared" si="111"/>
        <v>2147</v>
      </c>
      <c r="BG101" s="7">
        <f t="shared" si="111"/>
        <v>803</v>
      </c>
      <c r="BH101" s="7">
        <f t="shared" si="111"/>
        <v>712</v>
      </c>
      <c r="BI101" s="7">
        <f t="shared" si="111"/>
        <v>1882</v>
      </c>
      <c r="BJ101" s="7">
        <f t="shared" si="111"/>
        <v>1432</v>
      </c>
      <c r="BK101" s="7">
        <f t="shared" si="111"/>
        <v>1999</v>
      </c>
      <c r="BL101" s="7">
        <f t="shared" si="111"/>
        <v>1149</v>
      </c>
    </row>
    <row r="102" ht="13.5" customHeight="1">
      <c r="A102" s="83">
        <v>44129.0</v>
      </c>
      <c r="B102" s="37" t="s">
        <v>74</v>
      </c>
      <c r="C102" s="38"/>
      <c r="D102" s="39" t="s">
        <v>41</v>
      </c>
      <c r="E102" s="40">
        <f t="shared" si="2"/>
        <v>925</v>
      </c>
      <c r="F102" s="41">
        <v>3.0</v>
      </c>
      <c r="G102" s="41">
        <v>14.0</v>
      </c>
      <c r="H102" s="42">
        <f t="shared" si="102"/>
        <v>23</v>
      </c>
      <c r="I102" s="38"/>
      <c r="J102" s="43" t="s">
        <v>40</v>
      </c>
      <c r="K102" s="40">
        <f t="shared" si="4"/>
        <v>1149</v>
      </c>
      <c r="L102" s="44">
        <v>2.0</v>
      </c>
      <c r="M102" s="44">
        <v>19.0</v>
      </c>
      <c r="N102" s="42">
        <f t="shared" si="103"/>
        <v>25</v>
      </c>
      <c r="O102" s="38"/>
      <c r="P102" s="45" t="s">
        <v>72</v>
      </c>
      <c r="Q102" s="38"/>
      <c r="R102" s="45">
        <f>MIN(Rules!$E$2,(MAX(H102/N102,N102/H102)))</f>
        <v>1.086956522</v>
      </c>
      <c r="S102" s="45">
        <f>VLOOKUP(B102,Rules!A:B,2,FALSE)</f>
        <v>50</v>
      </c>
      <c r="T102" s="38"/>
      <c r="U102" s="46">
        <f>1/(10^(-(E102+(IF(P102="Y",Rules!$I$2,0))-K102)/Rules!$E$12)+1)</f>
        <v>0.4156193882</v>
      </c>
      <c r="V102" s="47">
        <f t="shared" si="104"/>
        <v>-23</v>
      </c>
      <c r="W102" s="47">
        <f t="shared" si="105"/>
        <v>23</v>
      </c>
      <c r="X102" s="47"/>
      <c r="Y102" s="47"/>
      <c r="Z102" s="48"/>
      <c r="AA102" s="7">
        <f t="shared" ref="AA102:BL102" si="112">IF($D102=AA$1,$E102+$V102,(IF($J102=AA$1,$K102+$W102,AA101)))</f>
        <v>1539</v>
      </c>
      <c r="AB102" s="7">
        <f t="shared" si="112"/>
        <v>889</v>
      </c>
      <c r="AC102" s="7">
        <f t="shared" si="112"/>
        <v>1409</v>
      </c>
      <c r="AD102" s="7">
        <f t="shared" si="112"/>
        <v>87</v>
      </c>
      <c r="AE102" s="7">
        <f t="shared" si="112"/>
        <v>2016</v>
      </c>
      <c r="AF102" s="7">
        <f t="shared" si="112"/>
        <v>1954</v>
      </c>
      <c r="AG102" s="7">
        <f t="shared" si="112"/>
        <v>1045</v>
      </c>
      <c r="AH102" s="7">
        <f t="shared" si="112"/>
        <v>908</v>
      </c>
      <c r="AI102" s="7">
        <f t="shared" si="112"/>
        <v>1285</v>
      </c>
      <c r="AJ102" s="7">
        <f t="shared" si="112"/>
        <v>1824</v>
      </c>
      <c r="AK102" s="7">
        <f t="shared" si="112"/>
        <v>167</v>
      </c>
      <c r="AL102" s="7">
        <f t="shared" si="112"/>
        <v>717</v>
      </c>
      <c r="AM102" s="7">
        <f t="shared" si="112"/>
        <v>2122</v>
      </c>
      <c r="AN102" s="7">
        <f t="shared" si="112"/>
        <v>1471</v>
      </c>
      <c r="AO102" s="7">
        <f t="shared" si="112"/>
        <v>1123</v>
      </c>
      <c r="AP102" s="7">
        <f t="shared" si="112"/>
        <v>2014</v>
      </c>
      <c r="AQ102" s="7">
        <f t="shared" si="112"/>
        <v>424</v>
      </c>
      <c r="AR102" s="7">
        <f t="shared" si="112"/>
        <v>1582</v>
      </c>
      <c r="AS102" s="7">
        <f t="shared" si="112"/>
        <v>290</v>
      </c>
      <c r="AT102" s="7">
        <f t="shared" si="112"/>
        <v>2252</v>
      </c>
      <c r="AU102" s="7">
        <f t="shared" si="112"/>
        <v>904</v>
      </c>
      <c r="AV102" s="7">
        <f t="shared" si="112"/>
        <v>529</v>
      </c>
      <c r="AW102" s="7">
        <f t="shared" si="112"/>
        <v>358</v>
      </c>
      <c r="AX102" s="7">
        <f t="shared" si="112"/>
        <v>971</v>
      </c>
      <c r="AY102" s="7">
        <f t="shared" si="112"/>
        <v>1241</v>
      </c>
      <c r="AZ102" s="7">
        <f t="shared" si="112"/>
        <v>589</v>
      </c>
      <c r="BA102" s="7">
        <f t="shared" si="112"/>
        <v>0</v>
      </c>
      <c r="BB102" s="7">
        <f t="shared" si="112"/>
        <v>1349</v>
      </c>
      <c r="BC102" s="7">
        <f t="shared" si="112"/>
        <v>902</v>
      </c>
      <c r="BD102" s="7">
        <f t="shared" si="112"/>
        <v>729</v>
      </c>
      <c r="BE102" s="7">
        <f t="shared" si="112"/>
        <v>638</v>
      </c>
      <c r="BF102" s="7">
        <f t="shared" si="112"/>
        <v>2147</v>
      </c>
      <c r="BG102" s="7">
        <f t="shared" si="112"/>
        <v>803</v>
      </c>
      <c r="BH102" s="7">
        <f t="shared" si="112"/>
        <v>712</v>
      </c>
      <c r="BI102" s="7">
        <f t="shared" si="112"/>
        <v>1882</v>
      </c>
      <c r="BJ102" s="7">
        <f t="shared" si="112"/>
        <v>1432</v>
      </c>
      <c r="BK102" s="7">
        <f t="shared" si="112"/>
        <v>1999</v>
      </c>
      <c r="BL102" s="7">
        <f t="shared" si="112"/>
        <v>1172</v>
      </c>
    </row>
    <row r="103" ht="13.5" customHeight="1">
      <c r="A103" s="83">
        <v>44129.0</v>
      </c>
      <c r="B103" s="37" t="s">
        <v>74</v>
      </c>
      <c r="C103" s="38"/>
      <c r="D103" s="39" t="s">
        <v>35</v>
      </c>
      <c r="E103" s="40">
        <f t="shared" si="2"/>
        <v>1045</v>
      </c>
      <c r="F103" s="41"/>
      <c r="G103" s="41"/>
      <c r="H103" s="50" t="s">
        <v>79</v>
      </c>
      <c r="I103" s="38"/>
      <c r="J103" s="43" t="s">
        <v>44</v>
      </c>
      <c r="K103" s="40">
        <f t="shared" si="4"/>
        <v>729</v>
      </c>
      <c r="L103" s="44"/>
      <c r="M103" s="44"/>
      <c r="N103" s="50" t="s">
        <v>80</v>
      </c>
      <c r="O103" s="38"/>
      <c r="P103" s="45" t="s">
        <v>72</v>
      </c>
      <c r="Q103" s="38"/>
      <c r="R103" s="45"/>
      <c r="S103" s="45"/>
      <c r="T103" s="38"/>
      <c r="U103" s="46"/>
      <c r="V103" s="47"/>
      <c r="W103" s="47"/>
      <c r="X103" s="47"/>
      <c r="Y103" s="47"/>
      <c r="Z103" s="48"/>
      <c r="AA103" s="7">
        <f t="shared" ref="AA103:BL103" si="113">IF($D103=AA$1,$E103+$V103,(IF($J103=AA$1,$K103+$W103,AA102)))</f>
        <v>1539</v>
      </c>
      <c r="AB103" s="7">
        <f t="shared" si="113"/>
        <v>889</v>
      </c>
      <c r="AC103" s="7">
        <f t="shared" si="113"/>
        <v>1409</v>
      </c>
      <c r="AD103" s="7">
        <f t="shared" si="113"/>
        <v>87</v>
      </c>
      <c r="AE103" s="7">
        <f t="shared" si="113"/>
        <v>2016</v>
      </c>
      <c r="AF103" s="7">
        <f t="shared" si="113"/>
        <v>1954</v>
      </c>
      <c r="AG103" s="7">
        <f t="shared" si="113"/>
        <v>1045</v>
      </c>
      <c r="AH103" s="7">
        <f t="shared" si="113"/>
        <v>908</v>
      </c>
      <c r="AI103" s="7">
        <f t="shared" si="113"/>
        <v>1285</v>
      </c>
      <c r="AJ103" s="7">
        <f t="shared" si="113"/>
        <v>1824</v>
      </c>
      <c r="AK103" s="7">
        <f t="shared" si="113"/>
        <v>167</v>
      </c>
      <c r="AL103" s="7">
        <f t="shared" si="113"/>
        <v>717</v>
      </c>
      <c r="AM103" s="7">
        <f t="shared" si="113"/>
        <v>2122</v>
      </c>
      <c r="AN103" s="7">
        <f t="shared" si="113"/>
        <v>1471</v>
      </c>
      <c r="AO103" s="7">
        <f t="shared" si="113"/>
        <v>1123</v>
      </c>
      <c r="AP103" s="7">
        <f t="shared" si="113"/>
        <v>2014</v>
      </c>
      <c r="AQ103" s="7">
        <f t="shared" si="113"/>
        <v>424</v>
      </c>
      <c r="AR103" s="7">
        <f t="shared" si="113"/>
        <v>1582</v>
      </c>
      <c r="AS103" s="7">
        <f t="shared" si="113"/>
        <v>290</v>
      </c>
      <c r="AT103" s="7">
        <f t="shared" si="113"/>
        <v>2252</v>
      </c>
      <c r="AU103" s="7">
        <f t="shared" si="113"/>
        <v>904</v>
      </c>
      <c r="AV103" s="7">
        <f t="shared" si="113"/>
        <v>529</v>
      </c>
      <c r="AW103" s="7">
        <f t="shared" si="113"/>
        <v>358</v>
      </c>
      <c r="AX103" s="7">
        <f t="shared" si="113"/>
        <v>971</v>
      </c>
      <c r="AY103" s="7">
        <f t="shared" si="113"/>
        <v>1241</v>
      </c>
      <c r="AZ103" s="7">
        <f t="shared" si="113"/>
        <v>589</v>
      </c>
      <c r="BA103" s="7">
        <f t="shared" si="113"/>
        <v>0</v>
      </c>
      <c r="BB103" s="7">
        <f t="shared" si="113"/>
        <v>1349</v>
      </c>
      <c r="BC103" s="7">
        <f t="shared" si="113"/>
        <v>902</v>
      </c>
      <c r="BD103" s="7">
        <f t="shared" si="113"/>
        <v>729</v>
      </c>
      <c r="BE103" s="7">
        <f t="shared" si="113"/>
        <v>638</v>
      </c>
      <c r="BF103" s="7">
        <f t="shared" si="113"/>
        <v>2147</v>
      </c>
      <c r="BG103" s="7">
        <f t="shared" si="113"/>
        <v>803</v>
      </c>
      <c r="BH103" s="7">
        <f t="shared" si="113"/>
        <v>712</v>
      </c>
      <c r="BI103" s="7">
        <f t="shared" si="113"/>
        <v>1882</v>
      </c>
      <c r="BJ103" s="7">
        <f t="shared" si="113"/>
        <v>1432</v>
      </c>
      <c r="BK103" s="7">
        <f t="shared" si="113"/>
        <v>1999</v>
      </c>
      <c r="BL103" s="7">
        <f t="shared" si="113"/>
        <v>1172</v>
      </c>
    </row>
    <row r="104" ht="13.5" customHeight="1">
      <c r="A104" s="83">
        <v>44135.0</v>
      </c>
      <c r="B104" s="37" t="s">
        <v>75</v>
      </c>
      <c r="C104" s="38"/>
      <c r="D104" s="39" t="s">
        <v>26</v>
      </c>
      <c r="E104" s="40">
        <f t="shared" si="2"/>
        <v>1824</v>
      </c>
      <c r="F104" s="41">
        <v>2.0</v>
      </c>
      <c r="G104" s="41">
        <v>22.0</v>
      </c>
      <c r="H104" s="42">
        <f t="shared" ref="H104:H144" si="115">F104*3+G104</f>
        <v>28</v>
      </c>
      <c r="I104" s="38"/>
      <c r="J104" s="43" t="s">
        <v>22</v>
      </c>
      <c r="K104" s="40">
        <f t="shared" si="4"/>
        <v>2014</v>
      </c>
      <c r="L104" s="44">
        <v>3.0</v>
      </c>
      <c r="M104" s="44">
        <v>20.0</v>
      </c>
      <c r="N104" s="42">
        <f t="shared" ref="N104:N144" si="116">L104*3+M104</f>
        <v>29</v>
      </c>
      <c r="O104" s="38"/>
      <c r="P104" s="45" t="s">
        <v>72</v>
      </c>
      <c r="Q104" s="38"/>
      <c r="R104" s="45">
        <f>MIN(Rules!$E$2,(MAX(H104/N104,N104/H104)))</f>
        <v>1.035714286</v>
      </c>
      <c r="S104" s="45">
        <f>VLOOKUP(B104,Rules!A:B,2,FALSE)</f>
        <v>60</v>
      </c>
      <c r="T104" s="38"/>
      <c r="U104" s="46">
        <f>1/(10^(-(E104+(IF(P104="Y",Rules!$I$2,0))-K104)/Rules!$E$12)+1)</f>
        <v>0.4540780772</v>
      </c>
      <c r="V104" s="47">
        <f t="shared" ref="V104:V144" si="117">ROUND(IF(H104&gt;N104,(S104*R104*(1-U104)),IF(H104&lt;N104,(S104*R104*(0-U104)),S104*R104*(0.5-U104))),0)</f>
        <v>-28</v>
      </c>
      <c r="W104" s="47">
        <f t="shared" ref="W104:W144" si="118">-1*V104</f>
        <v>28</v>
      </c>
      <c r="X104" s="47"/>
      <c r="Y104" s="47"/>
      <c r="Z104" s="48"/>
      <c r="AA104" s="7">
        <f t="shared" ref="AA104:BL104" si="114">IF($D104=AA$1,$E104+$V104,(IF($J104=AA$1,$K104+$W104,AA103)))</f>
        <v>1539</v>
      </c>
      <c r="AB104" s="7">
        <f t="shared" si="114"/>
        <v>889</v>
      </c>
      <c r="AC104" s="7">
        <f t="shared" si="114"/>
        <v>1409</v>
      </c>
      <c r="AD104" s="7">
        <f t="shared" si="114"/>
        <v>87</v>
      </c>
      <c r="AE104" s="7">
        <f t="shared" si="114"/>
        <v>2016</v>
      </c>
      <c r="AF104" s="7">
        <f t="shared" si="114"/>
        <v>1954</v>
      </c>
      <c r="AG104" s="7">
        <f t="shared" si="114"/>
        <v>1045</v>
      </c>
      <c r="AH104" s="7">
        <f t="shared" si="114"/>
        <v>908</v>
      </c>
      <c r="AI104" s="7">
        <f t="shared" si="114"/>
        <v>1285</v>
      </c>
      <c r="AJ104" s="7">
        <f t="shared" si="114"/>
        <v>1796</v>
      </c>
      <c r="AK104" s="7">
        <f t="shared" si="114"/>
        <v>167</v>
      </c>
      <c r="AL104" s="7">
        <f t="shared" si="114"/>
        <v>717</v>
      </c>
      <c r="AM104" s="7">
        <f t="shared" si="114"/>
        <v>2122</v>
      </c>
      <c r="AN104" s="7">
        <f t="shared" si="114"/>
        <v>1471</v>
      </c>
      <c r="AO104" s="7">
        <f t="shared" si="114"/>
        <v>1123</v>
      </c>
      <c r="AP104" s="7">
        <f t="shared" si="114"/>
        <v>2042</v>
      </c>
      <c r="AQ104" s="7">
        <f t="shared" si="114"/>
        <v>424</v>
      </c>
      <c r="AR104" s="7">
        <f t="shared" si="114"/>
        <v>1582</v>
      </c>
      <c r="AS104" s="7">
        <f t="shared" si="114"/>
        <v>290</v>
      </c>
      <c r="AT104" s="7">
        <f t="shared" si="114"/>
        <v>2252</v>
      </c>
      <c r="AU104" s="7">
        <f t="shared" si="114"/>
        <v>904</v>
      </c>
      <c r="AV104" s="7">
        <f t="shared" si="114"/>
        <v>529</v>
      </c>
      <c r="AW104" s="7">
        <f t="shared" si="114"/>
        <v>358</v>
      </c>
      <c r="AX104" s="7">
        <f t="shared" si="114"/>
        <v>971</v>
      </c>
      <c r="AY104" s="7">
        <f t="shared" si="114"/>
        <v>1241</v>
      </c>
      <c r="AZ104" s="7">
        <f t="shared" si="114"/>
        <v>589</v>
      </c>
      <c r="BA104" s="7">
        <f t="shared" si="114"/>
        <v>0</v>
      </c>
      <c r="BB104" s="7">
        <f t="shared" si="114"/>
        <v>1349</v>
      </c>
      <c r="BC104" s="7">
        <f t="shared" si="114"/>
        <v>902</v>
      </c>
      <c r="BD104" s="7">
        <f t="shared" si="114"/>
        <v>729</v>
      </c>
      <c r="BE104" s="7">
        <f t="shared" si="114"/>
        <v>638</v>
      </c>
      <c r="BF104" s="7">
        <f t="shared" si="114"/>
        <v>2147</v>
      </c>
      <c r="BG104" s="7">
        <f t="shared" si="114"/>
        <v>803</v>
      </c>
      <c r="BH104" s="7">
        <f t="shared" si="114"/>
        <v>712</v>
      </c>
      <c r="BI104" s="7">
        <f t="shared" si="114"/>
        <v>1882</v>
      </c>
      <c r="BJ104" s="7">
        <f t="shared" si="114"/>
        <v>1432</v>
      </c>
      <c r="BK104" s="7">
        <f t="shared" si="114"/>
        <v>1999</v>
      </c>
      <c r="BL104" s="7">
        <f t="shared" si="114"/>
        <v>1172</v>
      </c>
    </row>
    <row r="105" ht="13.5" customHeight="1">
      <c r="A105" s="83">
        <v>44135.0</v>
      </c>
      <c r="B105" s="37" t="s">
        <v>75</v>
      </c>
      <c r="C105" s="38"/>
      <c r="D105" s="39" t="s">
        <v>23</v>
      </c>
      <c r="E105" s="40">
        <f t="shared" si="2"/>
        <v>2122</v>
      </c>
      <c r="F105" s="41">
        <v>1.0</v>
      </c>
      <c r="G105" s="41">
        <v>27.0</v>
      </c>
      <c r="H105" s="42">
        <f t="shared" si="115"/>
        <v>30</v>
      </c>
      <c r="I105" s="38"/>
      <c r="J105" s="43" t="s">
        <v>24</v>
      </c>
      <c r="K105" s="40">
        <f t="shared" si="4"/>
        <v>1999</v>
      </c>
      <c r="L105" s="44">
        <v>0.0</v>
      </c>
      <c r="M105" s="44">
        <v>17.0</v>
      </c>
      <c r="N105" s="42">
        <f t="shared" si="116"/>
        <v>17</v>
      </c>
      <c r="O105" s="38"/>
      <c r="P105" s="49" t="s">
        <v>73</v>
      </c>
      <c r="Q105" s="38"/>
      <c r="R105" s="45">
        <f>MIN(Rules!$E$2,(MAX(H105/N105,N105/H105)))</f>
        <v>1.764705882</v>
      </c>
      <c r="S105" s="45">
        <f>VLOOKUP(B105,Rules!A:B,2,FALSE)</f>
        <v>60</v>
      </c>
      <c r="T105" s="38"/>
      <c r="U105" s="46">
        <f>1/(10^(-(E105+(IF(P105="Y",Rules!$I$2,0))-K105)/Rules!$E$12)+1)</f>
        <v>0.6379403792</v>
      </c>
      <c r="V105" s="47">
        <f t="shared" si="117"/>
        <v>38</v>
      </c>
      <c r="W105" s="47">
        <f t="shared" si="118"/>
        <v>-38</v>
      </c>
      <c r="X105" s="47"/>
      <c r="Y105" s="47"/>
      <c r="Z105" s="48"/>
      <c r="AA105" s="7">
        <f t="shared" ref="AA105:BL105" si="119">IF($D105=AA$1,$E105+$V105,(IF($J105=AA$1,$K105+$W105,AA104)))</f>
        <v>1539</v>
      </c>
      <c r="AB105" s="7">
        <f t="shared" si="119"/>
        <v>889</v>
      </c>
      <c r="AC105" s="7">
        <f t="shared" si="119"/>
        <v>1409</v>
      </c>
      <c r="AD105" s="7">
        <f t="shared" si="119"/>
        <v>87</v>
      </c>
      <c r="AE105" s="7">
        <f t="shared" si="119"/>
        <v>2016</v>
      </c>
      <c r="AF105" s="7">
        <f t="shared" si="119"/>
        <v>1954</v>
      </c>
      <c r="AG105" s="7">
        <f t="shared" si="119"/>
        <v>1045</v>
      </c>
      <c r="AH105" s="7">
        <f t="shared" si="119"/>
        <v>908</v>
      </c>
      <c r="AI105" s="7">
        <f t="shared" si="119"/>
        <v>1285</v>
      </c>
      <c r="AJ105" s="7">
        <f t="shared" si="119"/>
        <v>1796</v>
      </c>
      <c r="AK105" s="7">
        <f t="shared" si="119"/>
        <v>167</v>
      </c>
      <c r="AL105" s="7">
        <f t="shared" si="119"/>
        <v>717</v>
      </c>
      <c r="AM105" s="7">
        <f t="shared" si="119"/>
        <v>2160</v>
      </c>
      <c r="AN105" s="7">
        <f t="shared" si="119"/>
        <v>1471</v>
      </c>
      <c r="AO105" s="7">
        <f t="shared" si="119"/>
        <v>1123</v>
      </c>
      <c r="AP105" s="7">
        <f t="shared" si="119"/>
        <v>2042</v>
      </c>
      <c r="AQ105" s="7">
        <f t="shared" si="119"/>
        <v>424</v>
      </c>
      <c r="AR105" s="7">
        <f t="shared" si="119"/>
        <v>1582</v>
      </c>
      <c r="AS105" s="7">
        <f t="shared" si="119"/>
        <v>290</v>
      </c>
      <c r="AT105" s="7">
        <f t="shared" si="119"/>
        <v>2252</v>
      </c>
      <c r="AU105" s="7">
        <f t="shared" si="119"/>
        <v>904</v>
      </c>
      <c r="AV105" s="7">
        <f t="shared" si="119"/>
        <v>529</v>
      </c>
      <c r="AW105" s="7">
        <f t="shared" si="119"/>
        <v>358</v>
      </c>
      <c r="AX105" s="7">
        <f t="shared" si="119"/>
        <v>971</v>
      </c>
      <c r="AY105" s="7">
        <f t="shared" si="119"/>
        <v>1241</v>
      </c>
      <c r="AZ105" s="7">
        <f t="shared" si="119"/>
        <v>589</v>
      </c>
      <c r="BA105" s="7">
        <f t="shared" si="119"/>
        <v>0</v>
      </c>
      <c r="BB105" s="7">
        <f t="shared" si="119"/>
        <v>1349</v>
      </c>
      <c r="BC105" s="7">
        <f t="shared" si="119"/>
        <v>902</v>
      </c>
      <c r="BD105" s="7">
        <f t="shared" si="119"/>
        <v>729</v>
      </c>
      <c r="BE105" s="7">
        <f t="shared" si="119"/>
        <v>638</v>
      </c>
      <c r="BF105" s="7">
        <f t="shared" si="119"/>
        <v>2147</v>
      </c>
      <c r="BG105" s="7">
        <f t="shared" si="119"/>
        <v>803</v>
      </c>
      <c r="BH105" s="7">
        <f t="shared" si="119"/>
        <v>712</v>
      </c>
      <c r="BI105" s="7">
        <f t="shared" si="119"/>
        <v>1882</v>
      </c>
      <c r="BJ105" s="7">
        <f t="shared" si="119"/>
        <v>1432</v>
      </c>
      <c r="BK105" s="7">
        <f t="shared" si="119"/>
        <v>1961</v>
      </c>
      <c r="BL105" s="7">
        <f t="shared" si="119"/>
        <v>1172</v>
      </c>
    </row>
    <row r="106" ht="13.5" customHeight="1">
      <c r="A106" s="83">
        <v>44135.0</v>
      </c>
      <c r="B106" s="37" t="s">
        <v>75</v>
      </c>
      <c r="C106" s="38"/>
      <c r="D106" s="39" t="s">
        <v>19</v>
      </c>
      <c r="E106" s="40">
        <f t="shared" si="2"/>
        <v>1954</v>
      </c>
      <c r="F106" s="41">
        <v>1.0</v>
      </c>
      <c r="G106" s="41">
        <v>24.0</v>
      </c>
      <c r="H106" s="42">
        <f t="shared" si="115"/>
        <v>27</v>
      </c>
      <c r="I106" s="38"/>
      <c r="J106" s="43" t="s">
        <v>25</v>
      </c>
      <c r="K106" s="40">
        <f t="shared" si="4"/>
        <v>1882</v>
      </c>
      <c r="L106" s="44">
        <v>1.0</v>
      </c>
      <c r="M106" s="44">
        <v>28.0</v>
      </c>
      <c r="N106" s="42">
        <f t="shared" si="116"/>
        <v>31</v>
      </c>
      <c r="O106" s="38"/>
      <c r="P106" s="49" t="s">
        <v>73</v>
      </c>
      <c r="Q106" s="38"/>
      <c r="R106" s="45">
        <f>MIN(Rules!$E$2,(MAX(H106/N106,N106/H106)))</f>
        <v>1.148148148</v>
      </c>
      <c r="S106" s="45">
        <f>VLOOKUP(B106,Rules!A:B,2,FALSE)</f>
        <v>60</v>
      </c>
      <c r="T106" s="38"/>
      <c r="U106" s="46">
        <f>1/(10^(-(E106+(IF(P106="Y",Rules!$I$2,0))-K106)/Rules!$E$12)+1)</f>
        <v>0.5821418811</v>
      </c>
      <c r="V106" s="47">
        <f t="shared" si="117"/>
        <v>-40</v>
      </c>
      <c r="W106" s="47">
        <f t="shared" si="118"/>
        <v>40</v>
      </c>
      <c r="X106" s="47"/>
      <c r="Y106" s="47"/>
      <c r="Z106" s="48"/>
      <c r="AA106" s="7">
        <f t="shared" ref="AA106:BL106" si="120">IF($D106=AA$1,$E106+$V106,(IF($J106=AA$1,$K106+$W106,AA105)))</f>
        <v>1539</v>
      </c>
      <c r="AB106" s="7">
        <f t="shared" si="120"/>
        <v>889</v>
      </c>
      <c r="AC106" s="7">
        <f t="shared" si="120"/>
        <v>1409</v>
      </c>
      <c r="AD106" s="7">
        <f t="shared" si="120"/>
        <v>87</v>
      </c>
      <c r="AE106" s="7">
        <f t="shared" si="120"/>
        <v>2016</v>
      </c>
      <c r="AF106" s="7">
        <f t="shared" si="120"/>
        <v>1914</v>
      </c>
      <c r="AG106" s="7">
        <f t="shared" si="120"/>
        <v>1045</v>
      </c>
      <c r="AH106" s="7">
        <f t="shared" si="120"/>
        <v>908</v>
      </c>
      <c r="AI106" s="7">
        <f t="shared" si="120"/>
        <v>1285</v>
      </c>
      <c r="AJ106" s="7">
        <f t="shared" si="120"/>
        <v>1796</v>
      </c>
      <c r="AK106" s="7">
        <f t="shared" si="120"/>
        <v>167</v>
      </c>
      <c r="AL106" s="7">
        <f t="shared" si="120"/>
        <v>717</v>
      </c>
      <c r="AM106" s="7">
        <f t="shared" si="120"/>
        <v>2160</v>
      </c>
      <c r="AN106" s="7">
        <f t="shared" si="120"/>
        <v>1471</v>
      </c>
      <c r="AO106" s="7">
        <f t="shared" si="120"/>
        <v>1123</v>
      </c>
      <c r="AP106" s="7">
        <f t="shared" si="120"/>
        <v>2042</v>
      </c>
      <c r="AQ106" s="7">
        <f t="shared" si="120"/>
        <v>424</v>
      </c>
      <c r="AR106" s="7">
        <f t="shared" si="120"/>
        <v>1582</v>
      </c>
      <c r="AS106" s="7">
        <f t="shared" si="120"/>
        <v>290</v>
      </c>
      <c r="AT106" s="7">
        <f t="shared" si="120"/>
        <v>2252</v>
      </c>
      <c r="AU106" s="7">
        <f t="shared" si="120"/>
        <v>904</v>
      </c>
      <c r="AV106" s="7">
        <f t="shared" si="120"/>
        <v>529</v>
      </c>
      <c r="AW106" s="7">
        <f t="shared" si="120"/>
        <v>358</v>
      </c>
      <c r="AX106" s="7">
        <f t="shared" si="120"/>
        <v>971</v>
      </c>
      <c r="AY106" s="7">
        <f t="shared" si="120"/>
        <v>1241</v>
      </c>
      <c r="AZ106" s="7">
        <f t="shared" si="120"/>
        <v>589</v>
      </c>
      <c r="BA106" s="7">
        <f t="shared" si="120"/>
        <v>0</v>
      </c>
      <c r="BB106" s="7">
        <f t="shared" si="120"/>
        <v>1349</v>
      </c>
      <c r="BC106" s="7">
        <f t="shared" si="120"/>
        <v>902</v>
      </c>
      <c r="BD106" s="7">
        <f t="shared" si="120"/>
        <v>729</v>
      </c>
      <c r="BE106" s="7">
        <f t="shared" si="120"/>
        <v>638</v>
      </c>
      <c r="BF106" s="7">
        <f t="shared" si="120"/>
        <v>2147</v>
      </c>
      <c r="BG106" s="7">
        <f t="shared" si="120"/>
        <v>803</v>
      </c>
      <c r="BH106" s="7">
        <f t="shared" si="120"/>
        <v>712</v>
      </c>
      <c r="BI106" s="7">
        <f t="shared" si="120"/>
        <v>1922</v>
      </c>
      <c r="BJ106" s="7">
        <f t="shared" si="120"/>
        <v>1432</v>
      </c>
      <c r="BK106" s="7">
        <f t="shared" si="120"/>
        <v>1961</v>
      </c>
      <c r="BL106" s="7">
        <f t="shared" si="120"/>
        <v>1172</v>
      </c>
    </row>
    <row r="107" ht="13.5" customHeight="1">
      <c r="A107" s="83">
        <v>44135.0</v>
      </c>
      <c r="B107" s="37" t="s">
        <v>74</v>
      </c>
      <c r="C107" s="38"/>
      <c r="D107" s="39" t="s">
        <v>32</v>
      </c>
      <c r="E107" s="40">
        <f t="shared" si="2"/>
        <v>1432</v>
      </c>
      <c r="F107" s="41">
        <v>0.0</v>
      </c>
      <c r="G107" s="41">
        <v>19.0</v>
      </c>
      <c r="H107" s="42">
        <f t="shared" si="115"/>
        <v>19</v>
      </c>
      <c r="I107" s="38"/>
      <c r="J107" s="43" t="s">
        <v>34</v>
      </c>
      <c r="K107" s="40">
        <f t="shared" si="4"/>
        <v>1471</v>
      </c>
      <c r="L107" s="44">
        <v>2.0</v>
      </c>
      <c r="M107" s="44">
        <v>14.0</v>
      </c>
      <c r="N107" s="42">
        <f t="shared" si="116"/>
        <v>20</v>
      </c>
      <c r="O107" s="38"/>
      <c r="P107" s="45" t="s">
        <v>72</v>
      </c>
      <c r="Q107" s="38"/>
      <c r="R107" s="45">
        <f>MIN(Rules!$E$2,(MAX(H107/N107,N107/H107)))</f>
        <v>1.052631579</v>
      </c>
      <c r="S107" s="45">
        <f>VLOOKUP(B107,Rules!A:B,2,FALSE)</f>
        <v>50</v>
      </c>
      <c r="T107" s="38"/>
      <c r="U107" s="46">
        <f>1/(10^(-(E107+(IF(P107="Y",Rules!$I$2,0))-K107)/Rules!$E$12)+1)</f>
        <v>0.6250816215</v>
      </c>
      <c r="V107" s="47">
        <f t="shared" si="117"/>
        <v>-33</v>
      </c>
      <c r="W107" s="47">
        <f t="shared" si="118"/>
        <v>33</v>
      </c>
      <c r="X107" s="47"/>
      <c r="Y107" s="47"/>
      <c r="Z107" s="48"/>
      <c r="AA107" s="7">
        <f t="shared" ref="AA107:BL107" si="121">IF($D107=AA$1,$E107+$V107,(IF($J107=AA$1,$K107+$W107,AA106)))</f>
        <v>1539</v>
      </c>
      <c r="AB107" s="7">
        <f t="shared" si="121"/>
        <v>889</v>
      </c>
      <c r="AC107" s="7">
        <f t="shared" si="121"/>
        <v>1409</v>
      </c>
      <c r="AD107" s="7">
        <f t="shared" si="121"/>
        <v>87</v>
      </c>
      <c r="AE107" s="7">
        <f t="shared" si="121"/>
        <v>2016</v>
      </c>
      <c r="AF107" s="7">
        <f t="shared" si="121"/>
        <v>1914</v>
      </c>
      <c r="AG107" s="7">
        <f t="shared" si="121"/>
        <v>1045</v>
      </c>
      <c r="AH107" s="7">
        <f t="shared" si="121"/>
        <v>908</v>
      </c>
      <c r="AI107" s="7">
        <f t="shared" si="121"/>
        <v>1285</v>
      </c>
      <c r="AJ107" s="7">
        <f t="shared" si="121"/>
        <v>1796</v>
      </c>
      <c r="AK107" s="7">
        <f t="shared" si="121"/>
        <v>167</v>
      </c>
      <c r="AL107" s="7">
        <f t="shared" si="121"/>
        <v>717</v>
      </c>
      <c r="AM107" s="7">
        <f t="shared" si="121"/>
        <v>2160</v>
      </c>
      <c r="AN107" s="7">
        <f t="shared" si="121"/>
        <v>1504</v>
      </c>
      <c r="AO107" s="7">
        <f t="shared" si="121"/>
        <v>1123</v>
      </c>
      <c r="AP107" s="7">
        <f t="shared" si="121"/>
        <v>2042</v>
      </c>
      <c r="AQ107" s="7">
        <f t="shared" si="121"/>
        <v>424</v>
      </c>
      <c r="AR107" s="7">
        <f t="shared" si="121"/>
        <v>1582</v>
      </c>
      <c r="AS107" s="7">
        <f t="shared" si="121"/>
        <v>290</v>
      </c>
      <c r="AT107" s="7">
        <f t="shared" si="121"/>
        <v>2252</v>
      </c>
      <c r="AU107" s="7">
        <f t="shared" si="121"/>
        <v>904</v>
      </c>
      <c r="AV107" s="7">
        <f t="shared" si="121"/>
        <v>529</v>
      </c>
      <c r="AW107" s="7">
        <f t="shared" si="121"/>
        <v>358</v>
      </c>
      <c r="AX107" s="7">
        <f t="shared" si="121"/>
        <v>971</v>
      </c>
      <c r="AY107" s="7">
        <f t="shared" si="121"/>
        <v>1241</v>
      </c>
      <c r="AZ107" s="7">
        <f t="shared" si="121"/>
        <v>589</v>
      </c>
      <c r="BA107" s="7">
        <f t="shared" si="121"/>
        <v>0</v>
      </c>
      <c r="BB107" s="7">
        <f t="shared" si="121"/>
        <v>1349</v>
      </c>
      <c r="BC107" s="7">
        <f t="shared" si="121"/>
        <v>902</v>
      </c>
      <c r="BD107" s="7">
        <f t="shared" si="121"/>
        <v>729</v>
      </c>
      <c r="BE107" s="7">
        <f t="shared" si="121"/>
        <v>638</v>
      </c>
      <c r="BF107" s="7">
        <f t="shared" si="121"/>
        <v>2147</v>
      </c>
      <c r="BG107" s="7">
        <f t="shared" si="121"/>
        <v>803</v>
      </c>
      <c r="BH107" s="7">
        <f t="shared" si="121"/>
        <v>712</v>
      </c>
      <c r="BI107" s="7">
        <f t="shared" si="121"/>
        <v>1922</v>
      </c>
      <c r="BJ107" s="7">
        <f t="shared" si="121"/>
        <v>1399</v>
      </c>
      <c r="BK107" s="7">
        <f t="shared" si="121"/>
        <v>1961</v>
      </c>
      <c r="BL107" s="7">
        <f t="shared" si="121"/>
        <v>1172</v>
      </c>
    </row>
    <row r="108" ht="13.5" customHeight="1">
      <c r="A108" s="83">
        <v>44135.0</v>
      </c>
      <c r="B108" s="37" t="s">
        <v>74</v>
      </c>
      <c r="C108" s="38"/>
      <c r="D108" s="39" t="s">
        <v>28</v>
      </c>
      <c r="E108" s="40">
        <f t="shared" si="2"/>
        <v>1409</v>
      </c>
      <c r="F108" s="41">
        <v>2.0</v>
      </c>
      <c r="G108" s="41">
        <v>25.0</v>
      </c>
      <c r="H108" s="42">
        <f t="shared" si="115"/>
        <v>31</v>
      </c>
      <c r="I108" s="38"/>
      <c r="J108" s="43" t="s">
        <v>30</v>
      </c>
      <c r="K108" s="40">
        <f t="shared" si="4"/>
        <v>1539</v>
      </c>
      <c r="L108" s="44">
        <v>5.0</v>
      </c>
      <c r="M108" s="44">
        <v>16.0</v>
      </c>
      <c r="N108" s="42">
        <f t="shared" si="116"/>
        <v>31</v>
      </c>
      <c r="O108" s="38"/>
      <c r="P108" s="45" t="s">
        <v>72</v>
      </c>
      <c r="Q108" s="38"/>
      <c r="R108" s="45">
        <f>MIN(Rules!$E$2,(MAX(H108/N108,N108/H108)))</f>
        <v>1</v>
      </c>
      <c r="S108" s="45">
        <f>VLOOKUP(B108,Rules!A:B,2,FALSE)</f>
        <v>50</v>
      </c>
      <c r="T108" s="38"/>
      <c r="U108" s="46">
        <f>1/(10^(-(E108+(IF(P108="Y",Rules!$I$2,0))-K108)/Rules!$E$12)+1)</f>
        <v>0.5230095873</v>
      </c>
      <c r="V108" s="47">
        <f t="shared" si="117"/>
        <v>-1</v>
      </c>
      <c r="W108" s="47">
        <f t="shared" si="118"/>
        <v>1</v>
      </c>
      <c r="X108" s="47"/>
      <c r="Y108" s="47"/>
      <c r="Z108" s="48"/>
      <c r="AA108" s="7">
        <f t="shared" ref="AA108:BL108" si="122">IF($D108=AA$1,$E108+$V108,(IF($J108=AA$1,$K108+$W108,AA107)))</f>
        <v>1540</v>
      </c>
      <c r="AB108" s="7">
        <f t="shared" si="122"/>
        <v>889</v>
      </c>
      <c r="AC108" s="7">
        <f t="shared" si="122"/>
        <v>1408</v>
      </c>
      <c r="AD108" s="7">
        <f t="shared" si="122"/>
        <v>87</v>
      </c>
      <c r="AE108" s="7">
        <f t="shared" si="122"/>
        <v>2016</v>
      </c>
      <c r="AF108" s="7">
        <f t="shared" si="122"/>
        <v>1914</v>
      </c>
      <c r="AG108" s="7">
        <f t="shared" si="122"/>
        <v>1045</v>
      </c>
      <c r="AH108" s="7">
        <f t="shared" si="122"/>
        <v>908</v>
      </c>
      <c r="AI108" s="7">
        <f t="shared" si="122"/>
        <v>1285</v>
      </c>
      <c r="AJ108" s="7">
        <f t="shared" si="122"/>
        <v>1796</v>
      </c>
      <c r="AK108" s="7">
        <f t="shared" si="122"/>
        <v>167</v>
      </c>
      <c r="AL108" s="7">
        <f t="shared" si="122"/>
        <v>717</v>
      </c>
      <c r="AM108" s="7">
        <f t="shared" si="122"/>
        <v>2160</v>
      </c>
      <c r="AN108" s="7">
        <f t="shared" si="122"/>
        <v>1504</v>
      </c>
      <c r="AO108" s="7">
        <f t="shared" si="122"/>
        <v>1123</v>
      </c>
      <c r="AP108" s="7">
        <f t="shared" si="122"/>
        <v>2042</v>
      </c>
      <c r="AQ108" s="7">
        <f t="shared" si="122"/>
        <v>424</v>
      </c>
      <c r="AR108" s="7">
        <f t="shared" si="122"/>
        <v>1582</v>
      </c>
      <c r="AS108" s="7">
        <f t="shared" si="122"/>
        <v>290</v>
      </c>
      <c r="AT108" s="7">
        <f t="shared" si="122"/>
        <v>2252</v>
      </c>
      <c r="AU108" s="7">
        <f t="shared" si="122"/>
        <v>904</v>
      </c>
      <c r="AV108" s="7">
        <f t="shared" si="122"/>
        <v>529</v>
      </c>
      <c r="AW108" s="7">
        <f t="shared" si="122"/>
        <v>358</v>
      </c>
      <c r="AX108" s="7">
        <f t="shared" si="122"/>
        <v>971</v>
      </c>
      <c r="AY108" s="7">
        <f t="shared" si="122"/>
        <v>1241</v>
      </c>
      <c r="AZ108" s="7">
        <f t="shared" si="122"/>
        <v>589</v>
      </c>
      <c r="BA108" s="7">
        <f t="shared" si="122"/>
        <v>0</v>
      </c>
      <c r="BB108" s="7">
        <f t="shared" si="122"/>
        <v>1349</v>
      </c>
      <c r="BC108" s="7">
        <f t="shared" si="122"/>
        <v>902</v>
      </c>
      <c r="BD108" s="7">
        <f t="shared" si="122"/>
        <v>729</v>
      </c>
      <c r="BE108" s="7">
        <f t="shared" si="122"/>
        <v>638</v>
      </c>
      <c r="BF108" s="7">
        <f t="shared" si="122"/>
        <v>2147</v>
      </c>
      <c r="BG108" s="7">
        <f t="shared" si="122"/>
        <v>803</v>
      </c>
      <c r="BH108" s="7">
        <f t="shared" si="122"/>
        <v>712</v>
      </c>
      <c r="BI108" s="7">
        <f t="shared" si="122"/>
        <v>1922</v>
      </c>
      <c r="BJ108" s="7">
        <f t="shared" si="122"/>
        <v>1399</v>
      </c>
      <c r="BK108" s="7">
        <f t="shared" si="122"/>
        <v>1961</v>
      </c>
      <c r="BL108" s="7">
        <f t="shared" si="122"/>
        <v>1172</v>
      </c>
    </row>
    <row r="109" ht="13.5" customHeight="1">
      <c r="A109" s="83">
        <v>44135.0</v>
      </c>
      <c r="B109" s="37" t="s">
        <v>74</v>
      </c>
      <c r="C109" s="38"/>
      <c r="D109" s="39" t="s">
        <v>33</v>
      </c>
      <c r="E109" s="40">
        <f t="shared" si="2"/>
        <v>1285</v>
      </c>
      <c r="F109" s="41">
        <v>1.0</v>
      </c>
      <c r="G109" s="41">
        <v>13.0</v>
      </c>
      <c r="H109" s="42">
        <f t="shared" si="115"/>
        <v>16</v>
      </c>
      <c r="I109" s="38"/>
      <c r="J109" s="43" t="s">
        <v>35</v>
      </c>
      <c r="K109" s="40">
        <f t="shared" si="4"/>
        <v>1045</v>
      </c>
      <c r="L109" s="44">
        <v>0.0</v>
      </c>
      <c r="M109" s="44">
        <v>13.0</v>
      </c>
      <c r="N109" s="42">
        <f t="shared" si="116"/>
        <v>13</v>
      </c>
      <c r="O109" s="38"/>
      <c r="P109" s="45" t="s">
        <v>72</v>
      </c>
      <c r="Q109" s="38"/>
      <c r="R109" s="45">
        <f>MIN(Rules!$E$2,(MAX(H109/N109,N109/H109)))</f>
        <v>1.230769231</v>
      </c>
      <c r="S109" s="45">
        <f>VLOOKUP(B109,Rules!A:B,2,FALSE)</f>
        <v>50</v>
      </c>
      <c r="T109" s="38"/>
      <c r="U109" s="46">
        <f>1/(10^(-(E109+(IF(P109="Y",Rules!$I$2,0))-K109)/Rules!$E$12)+1)</f>
        <v>0.8576633186</v>
      </c>
      <c r="V109" s="47">
        <f t="shared" si="117"/>
        <v>9</v>
      </c>
      <c r="W109" s="47">
        <f t="shared" si="118"/>
        <v>-9</v>
      </c>
      <c r="X109" s="47"/>
      <c r="Y109" s="47"/>
      <c r="Z109" s="48"/>
      <c r="AA109" s="7">
        <f t="shared" ref="AA109:BL109" si="123">IF($D109=AA$1,$E109+$V109,(IF($J109=AA$1,$K109+$W109,AA108)))</f>
        <v>1540</v>
      </c>
      <c r="AB109" s="7">
        <f t="shared" si="123"/>
        <v>889</v>
      </c>
      <c r="AC109" s="7">
        <f t="shared" si="123"/>
        <v>1408</v>
      </c>
      <c r="AD109" s="7">
        <f t="shared" si="123"/>
        <v>87</v>
      </c>
      <c r="AE109" s="7">
        <f t="shared" si="123"/>
        <v>2016</v>
      </c>
      <c r="AF109" s="7">
        <f t="shared" si="123"/>
        <v>1914</v>
      </c>
      <c r="AG109" s="7">
        <f t="shared" si="123"/>
        <v>1036</v>
      </c>
      <c r="AH109" s="7">
        <f t="shared" si="123"/>
        <v>908</v>
      </c>
      <c r="AI109" s="7">
        <f t="shared" si="123"/>
        <v>1294</v>
      </c>
      <c r="AJ109" s="7">
        <f t="shared" si="123"/>
        <v>1796</v>
      </c>
      <c r="AK109" s="7">
        <f t="shared" si="123"/>
        <v>167</v>
      </c>
      <c r="AL109" s="7">
        <f t="shared" si="123"/>
        <v>717</v>
      </c>
      <c r="AM109" s="7">
        <f t="shared" si="123"/>
        <v>2160</v>
      </c>
      <c r="AN109" s="7">
        <f t="shared" si="123"/>
        <v>1504</v>
      </c>
      <c r="AO109" s="7">
        <f t="shared" si="123"/>
        <v>1123</v>
      </c>
      <c r="AP109" s="7">
        <f t="shared" si="123"/>
        <v>2042</v>
      </c>
      <c r="AQ109" s="7">
        <f t="shared" si="123"/>
        <v>424</v>
      </c>
      <c r="AR109" s="7">
        <f t="shared" si="123"/>
        <v>1582</v>
      </c>
      <c r="AS109" s="7">
        <f t="shared" si="123"/>
        <v>290</v>
      </c>
      <c r="AT109" s="7">
        <f t="shared" si="123"/>
        <v>2252</v>
      </c>
      <c r="AU109" s="7">
        <f t="shared" si="123"/>
        <v>904</v>
      </c>
      <c r="AV109" s="7">
        <f t="shared" si="123"/>
        <v>529</v>
      </c>
      <c r="AW109" s="7">
        <f t="shared" si="123"/>
        <v>358</v>
      </c>
      <c r="AX109" s="7">
        <f t="shared" si="123"/>
        <v>971</v>
      </c>
      <c r="AY109" s="7">
        <f t="shared" si="123"/>
        <v>1241</v>
      </c>
      <c r="AZ109" s="7">
        <f t="shared" si="123"/>
        <v>589</v>
      </c>
      <c r="BA109" s="7">
        <f t="shared" si="123"/>
        <v>0</v>
      </c>
      <c r="BB109" s="7">
        <f t="shared" si="123"/>
        <v>1349</v>
      </c>
      <c r="BC109" s="7">
        <f t="shared" si="123"/>
        <v>902</v>
      </c>
      <c r="BD109" s="7">
        <f t="shared" si="123"/>
        <v>729</v>
      </c>
      <c r="BE109" s="7">
        <f t="shared" si="123"/>
        <v>638</v>
      </c>
      <c r="BF109" s="7">
        <f t="shared" si="123"/>
        <v>2147</v>
      </c>
      <c r="BG109" s="7">
        <f t="shared" si="123"/>
        <v>803</v>
      </c>
      <c r="BH109" s="7">
        <f t="shared" si="123"/>
        <v>712</v>
      </c>
      <c r="BI109" s="7">
        <f t="shared" si="123"/>
        <v>1922</v>
      </c>
      <c r="BJ109" s="7">
        <f t="shared" si="123"/>
        <v>1399</v>
      </c>
      <c r="BK109" s="7">
        <f t="shared" si="123"/>
        <v>1961</v>
      </c>
      <c r="BL109" s="7">
        <f t="shared" si="123"/>
        <v>1172</v>
      </c>
    </row>
    <row r="110" ht="13.5" customHeight="1">
      <c r="A110" s="83">
        <v>44135.0</v>
      </c>
      <c r="B110" s="37" t="s">
        <v>74</v>
      </c>
      <c r="C110" s="38"/>
      <c r="D110" s="39" t="s">
        <v>37</v>
      </c>
      <c r="E110" s="40">
        <f t="shared" si="2"/>
        <v>908</v>
      </c>
      <c r="F110" s="41">
        <v>3.0</v>
      </c>
      <c r="G110" s="41">
        <v>13.0</v>
      </c>
      <c r="H110" s="42">
        <f t="shared" si="115"/>
        <v>22</v>
      </c>
      <c r="I110" s="38"/>
      <c r="J110" s="43" t="s">
        <v>43</v>
      </c>
      <c r="K110" s="40">
        <f t="shared" si="4"/>
        <v>889</v>
      </c>
      <c r="L110" s="44">
        <v>1.0</v>
      </c>
      <c r="M110" s="44">
        <v>9.0</v>
      </c>
      <c r="N110" s="42">
        <f t="shared" si="116"/>
        <v>12</v>
      </c>
      <c r="O110" s="38"/>
      <c r="P110" s="45" t="s">
        <v>72</v>
      </c>
      <c r="Q110" s="38"/>
      <c r="R110" s="45">
        <f>MIN(Rules!$E$2,(MAX(H110/N110,N110/H110)))</f>
        <v>1.833333333</v>
      </c>
      <c r="S110" s="45">
        <f>VLOOKUP(B110,Rules!A:B,2,FALSE)</f>
        <v>50</v>
      </c>
      <c r="T110" s="38"/>
      <c r="U110" s="46">
        <f>1/(10^(-(E110+(IF(P110="Y",Rules!$I$2,0))-K110)/Rules!$E$12)+1)</f>
        <v>0.6853079508</v>
      </c>
      <c r="V110" s="47">
        <f t="shared" si="117"/>
        <v>29</v>
      </c>
      <c r="W110" s="47">
        <f t="shared" si="118"/>
        <v>-29</v>
      </c>
      <c r="X110" s="47"/>
      <c r="Y110" s="47"/>
      <c r="Z110" s="48"/>
      <c r="AA110" s="7">
        <f t="shared" ref="AA110:BL110" si="124">IF($D110=AA$1,$E110+$V110,(IF($J110=AA$1,$K110+$W110,AA109)))</f>
        <v>1540</v>
      </c>
      <c r="AB110" s="7">
        <f t="shared" si="124"/>
        <v>860</v>
      </c>
      <c r="AC110" s="7">
        <f t="shared" si="124"/>
        <v>1408</v>
      </c>
      <c r="AD110" s="7">
        <f t="shared" si="124"/>
        <v>87</v>
      </c>
      <c r="AE110" s="7">
        <f t="shared" si="124"/>
        <v>2016</v>
      </c>
      <c r="AF110" s="7">
        <f t="shared" si="124"/>
        <v>1914</v>
      </c>
      <c r="AG110" s="7">
        <f t="shared" si="124"/>
        <v>1036</v>
      </c>
      <c r="AH110" s="7">
        <f t="shared" si="124"/>
        <v>937</v>
      </c>
      <c r="AI110" s="7">
        <f t="shared" si="124"/>
        <v>1294</v>
      </c>
      <c r="AJ110" s="7">
        <f t="shared" si="124"/>
        <v>1796</v>
      </c>
      <c r="AK110" s="7">
        <f t="shared" si="124"/>
        <v>167</v>
      </c>
      <c r="AL110" s="7">
        <f t="shared" si="124"/>
        <v>717</v>
      </c>
      <c r="AM110" s="7">
        <f t="shared" si="124"/>
        <v>2160</v>
      </c>
      <c r="AN110" s="7">
        <f t="shared" si="124"/>
        <v>1504</v>
      </c>
      <c r="AO110" s="7">
        <f t="shared" si="124"/>
        <v>1123</v>
      </c>
      <c r="AP110" s="7">
        <f t="shared" si="124"/>
        <v>2042</v>
      </c>
      <c r="AQ110" s="7">
        <f t="shared" si="124"/>
        <v>424</v>
      </c>
      <c r="AR110" s="7">
        <f t="shared" si="124"/>
        <v>1582</v>
      </c>
      <c r="AS110" s="7">
        <f t="shared" si="124"/>
        <v>290</v>
      </c>
      <c r="AT110" s="7">
        <f t="shared" si="124"/>
        <v>2252</v>
      </c>
      <c r="AU110" s="7">
        <f t="shared" si="124"/>
        <v>904</v>
      </c>
      <c r="AV110" s="7">
        <f t="shared" si="124"/>
        <v>529</v>
      </c>
      <c r="AW110" s="7">
        <f t="shared" si="124"/>
        <v>358</v>
      </c>
      <c r="AX110" s="7">
        <f t="shared" si="124"/>
        <v>971</v>
      </c>
      <c r="AY110" s="7">
        <f t="shared" si="124"/>
        <v>1241</v>
      </c>
      <c r="AZ110" s="7">
        <f t="shared" si="124"/>
        <v>589</v>
      </c>
      <c r="BA110" s="7">
        <f t="shared" si="124"/>
        <v>0</v>
      </c>
      <c r="BB110" s="7">
        <f t="shared" si="124"/>
        <v>1349</v>
      </c>
      <c r="BC110" s="7">
        <f t="shared" si="124"/>
        <v>902</v>
      </c>
      <c r="BD110" s="7">
        <f t="shared" si="124"/>
        <v>729</v>
      </c>
      <c r="BE110" s="7">
        <f t="shared" si="124"/>
        <v>638</v>
      </c>
      <c r="BF110" s="7">
        <f t="shared" si="124"/>
        <v>2147</v>
      </c>
      <c r="BG110" s="7">
        <f t="shared" si="124"/>
        <v>803</v>
      </c>
      <c r="BH110" s="7">
        <f t="shared" si="124"/>
        <v>712</v>
      </c>
      <c r="BI110" s="7">
        <f t="shared" si="124"/>
        <v>1922</v>
      </c>
      <c r="BJ110" s="7">
        <f t="shared" si="124"/>
        <v>1399</v>
      </c>
      <c r="BK110" s="7">
        <f t="shared" si="124"/>
        <v>1961</v>
      </c>
      <c r="BL110" s="7">
        <f t="shared" si="124"/>
        <v>1172</v>
      </c>
    </row>
    <row r="111" ht="13.5" customHeight="1">
      <c r="A111" s="83">
        <v>44135.0</v>
      </c>
      <c r="B111" s="37" t="s">
        <v>74</v>
      </c>
      <c r="C111" s="38"/>
      <c r="D111" s="39" t="s">
        <v>42</v>
      </c>
      <c r="E111" s="40">
        <f t="shared" si="2"/>
        <v>803</v>
      </c>
      <c r="F111" s="41">
        <v>0.0</v>
      </c>
      <c r="G111" s="41">
        <v>9.0</v>
      </c>
      <c r="H111" s="42">
        <f t="shared" si="115"/>
        <v>9</v>
      </c>
      <c r="I111" s="38"/>
      <c r="J111" s="43" t="s">
        <v>39</v>
      </c>
      <c r="K111" s="40">
        <f t="shared" si="4"/>
        <v>971</v>
      </c>
      <c r="L111" s="44">
        <v>1.0</v>
      </c>
      <c r="M111" s="44">
        <v>24.0</v>
      </c>
      <c r="N111" s="42">
        <f t="shared" si="116"/>
        <v>27</v>
      </c>
      <c r="O111" s="38"/>
      <c r="P111" s="45" t="s">
        <v>72</v>
      </c>
      <c r="Q111" s="38"/>
      <c r="R111" s="45">
        <f>MIN(Rules!$E$2,(MAX(H111/N111,N111/H111)))</f>
        <v>2</v>
      </c>
      <c r="S111" s="45">
        <f>VLOOKUP(B111,Rules!A:B,2,FALSE)</f>
        <v>50</v>
      </c>
      <c r="T111" s="38"/>
      <c r="U111" s="46">
        <f>1/(10^(-(E111+(IF(P111="Y",Rules!$I$2,0))-K111)/Rules!$E$12)+1)</f>
        <v>0.4792885923</v>
      </c>
      <c r="V111" s="47">
        <f t="shared" si="117"/>
        <v>-48</v>
      </c>
      <c r="W111" s="47">
        <f t="shared" si="118"/>
        <v>48</v>
      </c>
      <c r="X111" s="47"/>
      <c r="Y111" s="47"/>
      <c r="Z111" s="48"/>
      <c r="AA111" s="7">
        <f t="shared" ref="AA111:BL111" si="125">IF($D111=AA$1,$E111+$V111,(IF($J111=AA$1,$K111+$W111,AA110)))</f>
        <v>1540</v>
      </c>
      <c r="AB111" s="7">
        <f t="shared" si="125"/>
        <v>860</v>
      </c>
      <c r="AC111" s="7">
        <f t="shared" si="125"/>
        <v>1408</v>
      </c>
      <c r="AD111" s="7">
        <f t="shared" si="125"/>
        <v>87</v>
      </c>
      <c r="AE111" s="7">
        <f t="shared" si="125"/>
        <v>2016</v>
      </c>
      <c r="AF111" s="7">
        <f t="shared" si="125"/>
        <v>1914</v>
      </c>
      <c r="AG111" s="7">
        <f t="shared" si="125"/>
        <v>1036</v>
      </c>
      <c r="AH111" s="7">
        <f t="shared" si="125"/>
        <v>937</v>
      </c>
      <c r="AI111" s="7">
        <f t="shared" si="125"/>
        <v>1294</v>
      </c>
      <c r="AJ111" s="7">
        <f t="shared" si="125"/>
        <v>1796</v>
      </c>
      <c r="AK111" s="7">
        <f t="shared" si="125"/>
        <v>167</v>
      </c>
      <c r="AL111" s="7">
        <f t="shared" si="125"/>
        <v>717</v>
      </c>
      <c r="AM111" s="7">
        <f t="shared" si="125"/>
        <v>2160</v>
      </c>
      <c r="AN111" s="7">
        <f t="shared" si="125"/>
        <v>1504</v>
      </c>
      <c r="AO111" s="7">
        <f t="shared" si="125"/>
        <v>1123</v>
      </c>
      <c r="AP111" s="7">
        <f t="shared" si="125"/>
        <v>2042</v>
      </c>
      <c r="AQ111" s="7">
        <f t="shared" si="125"/>
        <v>424</v>
      </c>
      <c r="AR111" s="7">
        <f t="shared" si="125"/>
        <v>1582</v>
      </c>
      <c r="AS111" s="7">
        <f t="shared" si="125"/>
        <v>290</v>
      </c>
      <c r="AT111" s="7">
        <f t="shared" si="125"/>
        <v>2252</v>
      </c>
      <c r="AU111" s="7">
        <f t="shared" si="125"/>
        <v>904</v>
      </c>
      <c r="AV111" s="7">
        <f t="shared" si="125"/>
        <v>529</v>
      </c>
      <c r="AW111" s="7">
        <f t="shared" si="125"/>
        <v>358</v>
      </c>
      <c r="AX111" s="7">
        <f t="shared" si="125"/>
        <v>1019</v>
      </c>
      <c r="AY111" s="7">
        <f t="shared" si="125"/>
        <v>1241</v>
      </c>
      <c r="AZ111" s="7">
        <f t="shared" si="125"/>
        <v>589</v>
      </c>
      <c r="BA111" s="7">
        <f t="shared" si="125"/>
        <v>0</v>
      </c>
      <c r="BB111" s="7">
        <f t="shared" si="125"/>
        <v>1349</v>
      </c>
      <c r="BC111" s="7">
        <f t="shared" si="125"/>
        <v>902</v>
      </c>
      <c r="BD111" s="7">
        <f t="shared" si="125"/>
        <v>729</v>
      </c>
      <c r="BE111" s="7">
        <f t="shared" si="125"/>
        <v>638</v>
      </c>
      <c r="BF111" s="7">
        <f t="shared" si="125"/>
        <v>2147</v>
      </c>
      <c r="BG111" s="7">
        <f t="shared" si="125"/>
        <v>755</v>
      </c>
      <c r="BH111" s="7">
        <f t="shared" si="125"/>
        <v>712</v>
      </c>
      <c r="BI111" s="7">
        <f t="shared" si="125"/>
        <v>1922</v>
      </c>
      <c r="BJ111" s="7">
        <f t="shared" si="125"/>
        <v>1399</v>
      </c>
      <c r="BK111" s="7">
        <f t="shared" si="125"/>
        <v>1961</v>
      </c>
      <c r="BL111" s="7">
        <f t="shared" si="125"/>
        <v>1172</v>
      </c>
    </row>
    <row r="112" ht="13.5" customHeight="1">
      <c r="A112" s="83">
        <v>44136.0</v>
      </c>
      <c r="B112" s="37" t="s">
        <v>75</v>
      </c>
      <c r="C112" s="38"/>
      <c r="D112" s="39" t="s">
        <v>18</v>
      </c>
      <c r="E112" s="40">
        <f t="shared" si="2"/>
        <v>2147</v>
      </c>
      <c r="F112" s="41">
        <v>2.0</v>
      </c>
      <c r="G112" s="41">
        <v>17.0</v>
      </c>
      <c r="H112" s="42">
        <f t="shared" si="115"/>
        <v>23</v>
      </c>
      <c r="I112" s="38"/>
      <c r="J112" s="43" t="s">
        <v>20</v>
      </c>
      <c r="K112" s="40">
        <f t="shared" si="4"/>
        <v>2252</v>
      </c>
      <c r="L112" s="44">
        <v>3.0</v>
      </c>
      <c r="M112" s="44">
        <v>23.0</v>
      </c>
      <c r="N112" s="42">
        <f t="shared" si="116"/>
        <v>32</v>
      </c>
      <c r="O112" s="38"/>
      <c r="P112" s="49" t="s">
        <v>73</v>
      </c>
      <c r="Q112" s="38"/>
      <c r="R112" s="45">
        <f>MIN(Rules!$E$2,(MAX(H112/N112,N112/H112)))</f>
        <v>1.391304348</v>
      </c>
      <c r="S112" s="45">
        <f>VLOOKUP(B112,Rules!A:B,2,FALSE)</f>
        <v>60</v>
      </c>
      <c r="T112" s="38"/>
      <c r="U112" s="46">
        <f>1/(10^(-(E112+(IF(P112="Y",Rules!$I$2,0))-K112)/Rules!$E$12)+1)</f>
        <v>0.3814158779</v>
      </c>
      <c r="V112" s="47">
        <f t="shared" si="117"/>
        <v>-32</v>
      </c>
      <c r="W112" s="47">
        <f t="shared" si="118"/>
        <v>32</v>
      </c>
      <c r="X112" s="47"/>
      <c r="Y112" s="47"/>
      <c r="Z112" s="48"/>
      <c r="AA112" s="7">
        <f t="shared" ref="AA112:BL112" si="126">IF($D112=AA$1,$E112+$V112,(IF($J112=AA$1,$K112+$W112,AA111)))</f>
        <v>1540</v>
      </c>
      <c r="AB112" s="7">
        <f t="shared" si="126"/>
        <v>860</v>
      </c>
      <c r="AC112" s="7">
        <f t="shared" si="126"/>
        <v>1408</v>
      </c>
      <c r="AD112" s="7">
        <f t="shared" si="126"/>
        <v>87</v>
      </c>
      <c r="AE112" s="7">
        <f t="shared" si="126"/>
        <v>2016</v>
      </c>
      <c r="AF112" s="7">
        <f t="shared" si="126"/>
        <v>1914</v>
      </c>
      <c r="AG112" s="7">
        <f t="shared" si="126"/>
        <v>1036</v>
      </c>
      <c r="AH112" s="7">
        <f t="shared" si="126"/>
        <v>937</v>
      </c>
      <c r="AI112" s="7">
        <f t="shared" si="126"/>
        <v>1294</v>
      </c>
      <c r="AJ112" s="7">
        <f t="shared" si="126"/>
        <v>1796</v>
      </c>
      <c r="AK112" s="7">
        <f t="shared" si="126"/>
        <v>167</v>
      </c>
      <c r="AL112" s="7">
        <f t="shared" si="126"/>
        <v>717</v>
      </c>
      <c r="AM112" s="7">
        <f t="shared" si="126"/>
        <v>2160</v>
      </c>
      <c r="AN112" s="7">
        <f t="shared" si="126"/>
        <v>1504</v>
      </c>
      <c r="AO112" s="7">
        <f t="shared" si="126"/>
        <v>1123</v>
      </c>
      <c r="AP112" s="7">
        <f t="shared" si="126"/>
        <v>2042</v>
      </c>
      <c r="AQ112" s="7">
        <f t="shared" si="126"/>
        <v>424</v>
      </c>
      <c r="AR112" s="7">
        <f t="shared" si="126"/>
        <v>1582</v>
      </c>
      <c r="AS112" s="7">
        <f t="shared" si="126"/>
        <v>290</v>
      </c>
      <c r="AT112" s="7">
        <f t="shared" si="126"/>
        <v>2284</v>
      </c>
      <c r="AU112" s="7">
        <f t="shared" si="126"/>
        <v>904</v>
      </c>
      <c r="AV112" s="7">
        <f t="shared" si="126"/>
        <v>529</v>
      </c>
      <c r="AW112" s="7">
        <f t="shared" si="126"/>
        <v>358</v>
      </c>
      <c r="AX112" s="7">
        <f t="shared" si="126"/>
        <v>1019</v>
      </c>
      <c r="AY112" s="7">
        <f t="shared" si="126"/>
        <v>1241</v>
      </c>
      <c r="AZ112" s="7">
        <f t="shared" si="126"/>
        <v>589</v>
      </c>
      <c r="BA112" s="7">
        <f t="shared" si="126"/>
        <v>0</v>
      </c>
      <c r="BB112" s="7">
        <f t="shared" si="126"/>
        <v>1349</v>
      </c>
      <c r="BC112" s="7">
        <f t="shared" si="126"/>
        <v>902</v>
      </c>
      <c r="BD112" s="7">
        <f t="shared" si="126"/>
        <v>729</v>
      </c>
      <c r="BE112" s="7">
        <f t="shared" si="126"/>
        <v>638</v>
      </c>
      <c r="BF112" s="7">
        <f t="shared" si="126"/>
        <v>2115</v>
      </c>
      <c r="BG112" s="7">
        <f t="shared" si="126"/>
        <v>755</v>
      </c>
      <c r="BH112" s="7">
        <f t="shared" si="126"/>
        <v>712</v>
      </c>
      <c r="BI112" s="7">
        <f t="shared" si="126"/>
        <v>1922</v>
      </c>
      <c r="BJ112" s="7">
        <f t="shared" si="126"/>
        <v>1399</v>
      </c>
      <c r="BK112" s="7">
        <f t="shared" si="126"/>
        <v>1961</v>
      </c>
      <c r="BL112" s="7">
        <f t="shared" si="126"/>
        <v>1172</v>
      </c>
    </row>
    <row r="113" ht="13.5" customHeight="1">
      <c r="A113" s="83">
        <v>44136.0</v>
      </c>
      <c r="B113" s="37" t="s">
        <v>74</v>
      </c>
      <c r="C113" s="38"/>
      <c r="D113" s="39" t="s">
        <v>29</v>
      </c>
      <c r="E113" s="40">
        <f t="shared" si="2"/>
        <v>1123</v>
      </c>
      <c r="F113" s="41">
        <v>2.0</v>
      </c>
      <c r="G113" s="41">
        <v>14.0</v>
      </c>
      <c r="H113" s="42">
        <f t="shared" si="115"/>
        <v>20</v>
      </c>
      <c r="I113" s="38"/>
      <c r="J113" s="43" t="s">
        <v>40</v>
      </c>
      <c r="K113" s="40">
        <f t="shared" si="4"/>
        <v>1172</v>
      </c>
      <c r="L113" s="44">
        <v>1.0</v>
      </c>
      <c r="M113" s="44">
        <v>10.0</v>
      </c>
      <c r="N113" s="42">
        <f t="shared" si="116"/>
        <v>13</v>
      </c>
      <c r="O113" s="38"/>
      <c r="P113" s="45" t="s">
        <v>72</v>
      </c>
      <c r="Q113" s="38"/>
      <c r="R113" s="45">
        <f>MIN(Rules!$E$2,(MAX(H113/N113,N113/H113)))</f>
        <v>1.538461538</v>
      </c>
      <c r="S113" s="45">
        <f>VLOOKUP(B113,Rules!A:B,2,FALSE)</f>
        <v>50</v>
      </c>
      <c r="T113" s="38"/>
      <c r="U113" s="46">
        <f>1/(10^(-(E113+(IF(P113="Y",Rules!$I$2,0))-K113)/Rules!$E$12)+1)</f>
        <v>0.614228596</v>
      </c>
      <c r="V113" s="47">
        <f t="shared" si="117"/>
        <v>30</v>
      </c>
      <c r="W113" s="47">
        <f t="shared" si="118"/>
        <v>-30</v>
      </c>
      <c r="X113" s="47"/>
      <c r="Y113" s="47"/>
      <c r="Z113" s="48"/>
      <c r="AA113" s="7">
        <f t="shared" ref="AA113:BL113" si="127">IF($D113=AA$1,$E113+$V113,(IF($J113=AA$1,$K113+$W113,AA112)))</f>
        <v>1540</v>
      </c>
      <c r="AB113" s="7">
        <f t="shared" si="127"/>
        <v>860</v>
      </c>
      <c r="AC113" s="7">
        <f t="shared" si="127"/>
        <v>1408</v>
      </c>
      <c r="AD113" s="7">
        <f t="shared" si="127"/>
        <v>87</v>
      </c>
      <c r="AE113" s="7">
        <f t="shared" si="127"/>
        <v>2016</v>
      </c>
      <c r="AF113" s="7">
        <f t="shared" si="127"/>
        <v>1914</v>
      </c>
      <c r="AG113" s="7">
        <f t="shared" si="127"/>
        <v>1036</v>
      </c>
      <c r="AH113" s="7">
        <f t="shared" si="127"/>
        <v>937</v>
      </c>
      <c r="AI113" s="7">
        <f t="shared" si="127"/>
        <v>1294</v>
      </c>
      <c r="AJ113" s="7">
        <f t="shared" si="127"/>
        <v>1796</v>
      </c>
      <c r="AK113" s="7">
        <f t="shared" si="127"/>
        <v>167</v>
      </c>
      <c r="AL113" s="7">
        <f t="shared" si="127"/>
        <v>717</v>
      </c>
      <c r="AM113" s="7">
        <f t="shared" si="127"/>
        <v>2160</v>
      </c>
      <c r="AN113" s="7">
        <f t="shared" si="127"/>
        <v>1504</v>
      </c>
      <c r="AO113" s="7">
        <f t="shared" si="127"/>
        <v>1153</v>
      </c>
      <c r="AP113" s="7">
        <f t="shared" si="127"/>
        <v>2042</v>
      </c>
      <c r="AQ113" s="7">
        <f t="shared" si="127"/>
        <v>424</v>
      </c>
      <c r="AR113" s="7">
        <f t="shared" si="127"/>
        <v>1582</v>
      </c>
      <c r="AS113" s="7">
        <f t="shared" si="127"/>
        <v>290</v>
      </c>
      <c r="AT113" s="7">
        <f t="shared" si="127"/>
        <v>2284</v>
      </c>
      <c r="AU113" s="7">
        <f t="shared" si="127"/>
        <v>904</v>
      </c>
      <c r="AV113" s="7">
        <f t="shared" si="127"/>
        <v>529</v>
      </c>
      <c r="AW113" s="7">
        <f t="shared" si="127"/>
        <v>358</v>
      </c>
      <c r="AX113" s="7">
        <f t="shared" si="127"/>
        <v>1019</v>
      </c>
      <c r="AY113" s="7">
        <f t="shared" si="127"/>
        <v>1241</v>
      </c>
      <c r="AZ113" s="7">
        <f t="shared" si="127"/>
        <v>589</v>
      </c>
      <c r="BA113" s="7">
        <f t="shared" si="127"/>
        <v>0</v>
      </c>
      <c r="BB113" s="7">
        <f t="shared" si="127"/>
        <v>1349</v>
      </c>
      <c r="BC113" s="7">
        <f t="shared" si="127"/>
        <v>902</v>
      </c>
      <c r="BD113" s="7">
        <f t="shared" si="127"/>
        <v>729</v>
      </c>
      <c r="BE113" s="7">
        <f t="shared" si="127"/>
        <v>638</v>
      </c>
      <c r="BF113" s="7">
        <f t="shared" si="127"/>
        <v>2115</v>
      </c>
      <c r="BG113" s="7">
        <f t="shared" si="127"/>
        <v>755</v>
      </c>
      <c r="BH113" s="7">
        <f t="shared" si="127"/>
        <v>712</v>
      </c>
      <c r="BI113" s="7">
        <f t="shared" si="127"/>
        <v>1922</v>
      </c>
      <c r="BJ113" s="7">
        <f t="shared" si="127"/>
        <v>1399</v>
      </c>
      <c r="BK113" s="7">
        <f t="shared" si="127"/>
        <v>1961</v>
      </c>
      <c r="BL113" s="7">
        <f t="shared" si="127"/>
        <v>1142</v>
      </c>
    </row>
    <row r="114" ht="13.5" customHeight="1">
      <c r="A114" s="83">
        <v>44136.0</v>
      </c>
      <c r="B114" s="37" t="s">
        <v>74</v>
      </c>
      <c r="C114" s="38"/>
      <c r="D114" s="39" t="s">
        <v>48</v>
      </c>
      <c r="E114" s="40">
        <f t="shared" si="2"/>
        <v>167</v>
      </c>
      <c r="F114" s="41">
        <v>0.0</v>
      </c>
      <c r="G114" s="41">
        <v>16.0</v>
      </c>
      <c r="H114" s="42">
        <f t="shared" si="115"/>
        <v>16</v>
      </c>
      <c r="I114" s="38"/>
      <c r="J114" s="43" t="s">
        <v>49</v>
      </c>
      <c r="K114" s="40">
        <f t="shared" si="4"/>
        <v>87</v>
      </c>
      <c r="L114" s="44">
        <v>1.0</v>
      </c>
      <c r="M114" s="44">
        <v>13.0</v>
      </c>
      <c r="N114" s="42">
        <f t="shared" si="116"/>
        <v>16</v>
      </c>
      <c r="O114" s="38"/>
      <c r="P114" s="45" t="s">
        <v>72</v>
      </c>
      <c r="Q114" s="38"/>
      <c r="R114" s="45">
        <f>MIN(Rules!$E$2,(MAX(H114/N114,N114/H114)))</f>
        <v>1</v>
      </c>
      <c r="S114" s="45">
        <f>VLOOKUP(B114,Rules!A:B,2,FALSE)</f>
        <v>50</v>
      </c>
      <c r="T114" s="38"/>
      <c r="U114" s="46">
        <f>1/(10^(-(E114+(IF(P114="Y",Rules!$I$2,0))-K114)/Rules!$E$12)+1)</f>
        <v>0.7425355589</v>
      </c>
      <c r="V114" s="47">
        <f t="shared" si="117"/>
        <v>-12</v>
      </c>
      <c r="W114" s="47">
        <f t="shared" si="118"/>
        <v>12</v>
      </c>
      <c r="X114" s="47"/>
      <c r="Y114" s="47"/>
      <c r="Z114" s="48"/>
      <c r="AA114" s="7">
        <f t="shared" ref="AA114:BL114" si="128">IF($D114=AA$1,$E114+$V114,(IF($J114=AA$1,$K114+$W114,AA113)))</f>
        <v>1540</v>
      </c>
      <c r="AB114" s="7">
        <f t="shared" si="128"/>
        <v>860</v>
      </c>
      <c r="AC114" s="7">
        <f t="shared" si="128"/>
        <v>1408</v>
      </c>
      <c r="AD114" s="7">
        <f t="shared" si="128"/>
        <v>99</v>
      </c>
      <c r="AE114" s="7">
        <f t="shared" si="128"/>
        <v>2016</v>
      </c>
      <c r="AF114" s="7">
        <f t="shared" si="128"/>
        <v>1914</v>
      </c>
      <c r="AG114" s="7">
        <f t="shared" si="128"/>
        <v>1036</v>
      </c>
      <c r="AH114" s="7">
        <f t="shared" si="128"/>
        <v>937</v>
      </c>
      <c r="AI114" s="7">
        <f t="shared" si="128"/>
        <v>1294</v>
      </c>
      <c r="AJ114" s="7">
        <f t="shared" si="128"/>
        <v>1796</v>
      </c>
      <c r="AK114" s="7">
        <f t="shared" si="128"/>
        <v>155</v>
      </c>
      <c r="AL114" s="7">
        <f t="shared" si="128"/>
        <v>717</v>
      </c>
      <c r="AM114" s="7">
        <f t="shared" si="128"/>
        <v>2160</v>
      </c>
      <c r="AN114" s="7">
        <f t="shared" si="128"/>
        <v>1504</v>
      </c>
      <c r="AO114" s="7">
        <f t="shared" si="128"/>
        <v>1153</v>
      </c>
      <c r="AP114" s="7">
        <f t="shared" si="128"/>
        <v>2042</v>
      </c>
      <c r="AQ114" s="7">
        <f t="shared" si="128"/>
        <v>424</v>
      </c>
      <c r="AR114" s="7">
        <f t="shared" si="128"/>
        <v>1582</v>
      </c>
      <c r="AS114" s="7">
        <f t="shared" si="128"/>
        <v>290</v>
      </c>
      <c r="AT114" s="7">
        <f t="shared" si="128"/>
        <v>2284</v>
      </c>
      <c r="AU114" s="7">
        <f t="shared" si="128"/>
        <v>904</v>
      </c>
      <c r="AV114" s="7">
        <f t="shared" si="128"/>
        <v>529</v>
      </c>
      <c r="AW114" s="7">
        <f t="shared" si="128"/>
        <v>358</v>
      </c>
      <c r="AX114" s="7">
        <f t="shared" si="128"/>
        <v>1019</v>
      </c>
      <c r="AY114" s="7">
        <f t="shared" si="128"/>
        <v>1241</v>
      </c>
      <c r="AZ114" s="7">
        <f t="shared" si="128"/>
        <v>589</v>
      </c>
      <c r="BA114" s="7">
        <f t="shared" si="128"/>
        <v>0</v>
      </c>
      <c r="BB114" s="7">
        <f t="shared" si="128"/>
        <v>1349</v>
      </c>
      <c r="BC114" s="7">
        <f t="shared" si="128"/>
        <v>902</v>
      </c>
      <c r="BD114" s="7">
        <f t="shared" si="128"/>
        <v>729</v>
      </c>
      <c r="BE114" s="7">
        <f t="shared" si="128"/>
        <v>638</v>
      </c>
      <c r="BF114" s="7">
        <f t="shared" si="128"/>
        <v>2115</v>
      </c>
      <c r="BG114" s="7">
        <f t="shared" si="128"/>
        <v>755</v>
      </c>
      <c r="BH114" s="7">
        <f t="shared" si="128"/>
        <v>712</v>
      </c>
      <c r="BI114" s="7">
        <f t="shared" si="128"/>
        <v>1922</v>
      </c>
      <c r="BJ114" s="7">
        <f t="shared" si="128"/>
        <v>1399</v>
      </c>
      <c r="BK114" s="7">
        <f t="shared" si="128"/>
        <v>1961</v>
      </c>
      <c r="BL114" s="7">
        <f t="shared" si="128"/>
        <v>1142</v>
      </c>
    </row>
    <row r="115" ht="13.5" customHeight="1">
      <c r="A115" s="83">
        <v>44142.0</v>
      </c>
      <c r="B115" s="37" t="s">
        <v>77</v>
      </c>
      <c r="C115" s="38"/>
      <c r="D115" s="39" t="s">
        <v>31</v>
      </c>
      <c r="E115" s="40">
        <f t="shared" si="2"/>
        <v>1582</v>
      </c>
      <c r="F115" s="41">
        <v>3.0</v>
      </c>
      <c r="G115" s="41">
        <v>17.0</v>
      </c>
      <c r="H115" s="42">
        <f t="shared" si="115"/>
        <v>26</v>
      </c>
      <c r="I115" s="38"/>
      <c r="J115" s="43" t="s">
        <v>21</v>
      </c>
      <c r="K115" s="40">
        <f t="shared" si="4"/>
        <v>2016</v>
      </c>
      <c r="L115" s="44">
        <v>0.0</v>
      </c>
      <c r="M115" s="44">
        <v>27.0</v>
      </c>
      <c r="N115" s="42">
        <f t="shared" si="116"/>
        <v>27</v>
      </c>
      <c r="O115" s="38"/>
      <c r="P115" s="49" t="s">
        <v>73</v>
      </c>
      <c r="Q115" s="38"/>
      <c r="R115" s="45">
        <f>MIN(Rules!$E$2,(MAX(H115/N115,N115/H115)))</f>
        <v>1.038461538</v>
      </c>
      <c r="S115" s="45">
        <f>VLOOKUP(B115,Rules!A:B,2,FALSE)</f>
        <v>60</v>
      </c>
      <c r="T115" s="38"/>
      <c r="U115" s="46">
        <f>1/(10^(-(E115+(IF(P115="Y",Rules!$I$2,0))-K115)/Rules!$E$12)+1)</f>
        <v>0.1193453815</v>
      </c>
      <c r="V115" s="47">
        <f t="shared" si="117"/>
        <v>-7</v>
      </c>
      <c r="W115" s="47">
        <f t="shared" si="118"/>
        <v>7</v>
      </c>
      <c r="X115" s="47"/>
      <c r="Y115" s="47"/>
      <c r="Z115" s="48"/>
      <c r="AA115" s="7">
        <f t="shared" ref="AA115:BL115" si="129">IF($D115=AA$1,$E115+$V115,(IF($J115=AA$1,$K115+$W115,AA114)))</f>
        <v>1540</v>
      </c>
      <c r="AB115" s="7">
        <f t="shared" si="129"/>
        <v>860</v>
      </c>
      <c r="AC115" s="7">
        <f t="shared" si="129"/>
        <v>1408</v>
      </c>
      <c r="AD115" s="7">
        <f t="shared" si="129"/>
        <v>99</v>
      </c>
      <c r="AE115" s="7">
        <f t="shared" si="129"/>
        <v>2023</v>
      </c>
      <c r="AF115" s="7">
        <f t="shared" si="129"/>
        <v>1914</v>
      </c>
      <c r="AG115" s="7">
        <f t="shared" si="129"/>
        <v>1036</v>
      </c>
      <c r="AH115" s="7">
        <f t="shared" si="129"/>
        <v>937</v>
      </c>
      <c r="AI115" s="7">
        <f t="shared" si="129"/>
        <v>1294</v>
      </c>
      <c r="AJ115" s="7">
        <f t="shared" si="129"/>
        <v>1796</v>
      </c>
      <c r="AK115" s="7">
        <f t="shared" si="129"/>
        <v>155</v>
      </c>
      <c r="AL115" s="7">
        <f t="shared" si="129"/>
        <v>717</v>
      </c>
      <c r="AM115" s="7">
        <f t="shared" si="129"/>
        <v>2160</v>
      </c>
      <c r="AN115" s="7">
        <f t="shared" si="129"/>
        <v>1504</v>
      </c>
      <c r="AO115" s="7">
        <f t="shared" si="129"/>
        <v>1153</v>
      </c>
      <c r="AP115" s="7">
        <f t="shared" si="129"/>
        <v>2042</v>
      </c>
      <c r="AQ115" s="7">
        <f t="shared" si="129"/>
        <v>424</v>
      </c>
      <c r="AR115" s="7">
        <f t="shared" si="129"/>
        <v>1575</v>
      </c>
      <c r="AS115" s="7">
        <f t="shared" si="129"/>
        <v>290</v>
      </c>
      <c r="AT115" s="7">
        <f t="shared" si="129"/>
        <v>2284</v>
      </c>
      <c r="AU115" s="7">
        <f t="shared" si="129"/>
        <v>904</v>
      </c>
      <c r="AV115" s="7">
        <f t="shared" si="129"/>
        <v>529</v>
      </c>
      <c r="AW115" s="7">
        <f t="shared" si="129"/>
        <v>358</v>
      </c>
      <c r="AX115" s="7">
        <f t="shared" si="129"/>
        <v>1019</v>
      </c>
      <c r="AY115" s="7">
        <f t="shared" si="129"/>
        <v>1241</v>
      </c>
      <c r="AZ115" s="7">
        <f t="shared" si="129"/>
        <v>589</v>
      </c>
      <c r="BA115" s="7">
        <f t="shared" si="129"/>
        <v>0</v>
      </c>
      <c r="BB115" s="7">
        <f t="shared" si="129"/>
        <v>1349</v>
      </c>
      <c r="BC115" s="7">
        <f t="shared" si="129"/>
        <v>902</v>
      </c>
      <c r="BD115" s="7">
        <f t="shared" si="129"/>
        <v>729</v>
      </c>
      <c r="BE115" s="7">
        <f t="shared" si="129"/>
        <v>638</v>
      </c>
      <c r="BF115" s="7">
        <f t="shared" si="129"/>
        <v>2115</v>
      </c>
      <c r="BG115" s="7">
        <f t="shared" si="129"/>
        <v>755</v>
      </c>
      <c r="BH115" s="7">
        <f t="shared" si="129"/>
        <v>712</v>
      </c>
      <c r="BI115" s="7">
        <f t="shared" si="129"/>
        <v>1922</v>
      </c>
      <c r="BJ115" s="7">
        <f t="shared" si="129"/>
        <v>1399</v>
      </c>
      <c r="BK115" s="7">
        <f t="shared" si="129"/>
        <v>1961</v>
      </c>
      <c r="BL115" s="7">
        <f t="shared" si="129"/>
        <v>1142</v>
      </c>
    </row>
    <row r="116" ht="13.5" customHeight="1">
      <c r="A116" s="83">
        <v>44142.0</v>
      </c>
      <c r="B116" s="37" t="s">
        <v>77</v>
      </c>
      <c r="C116" s="38"/>
      <c r="D116" s="39" t="s">
        <v>26</v>
      </c>
      <c r="E116" s="40">
        <f t="shared" si="2"/>
        <v>1796</v>
      </c>
      <c r="F116" s="41">
        <v>0.0</v>
      </c>
      <c r="G116" s="41">
        <v>22.0</v>
      </c>
      <c r="H116" s="42">
        <f t="shared" si="115"/>
        <v>22</v>
      </c>
      <c r="I116" s="38"/>
      <c r="J116" s="43" t="s">
        <v>19</v>
      </c>
      <c r="K116" s="40">
        <f t="shared" si="4"/>
        <v>1914</v>
      </c>
      <c r="L116" s="44">
        <v>1.0</v>
      </c>
      <c r="M116" s="44">
        <v>25.0</v>
      </c>
      <c r="N116" s="42">
        <f t="shared" si="116"/>
        <v>28</v>
      </c>
      <c r="O116" s="38"/>
      <c r="P116" s="49" t="s">
        <v>73</v>
      </c>
      <c r="Q116" s="38"/>
      <c r="R116" s="45">
        <f>MIN(Rules!$E$2,(MAX(H116/N116,N116/H116)))</f>
        <v>1.272727273</v>
      </c>
      <c r="S116" s="45">
        <f>VLOOKUP(B116,Rules!A:B,2,FALSE)</f>
        <v>60</v>
      </c>
      <c r="T116" s="38"/>
      <c r="U116" s="46">
        <f>1/(10^(-(E116+(IF(P116="Y",Rules!$I$2,0))-K116)/Rules!$E$12)+1)</f>
        <v>0.3673946675</v>
      </c>
      <c r="V116" s="47">
        <f t="shared" si="117"/>
        <v>-28</v>
      </c>
      <c r="W116" s="47">
        <f t="shared" si="118"/>
        <v>28</v>
      </c>
      <c r="X116" s="47"/>
      <c r="Y116" s="47"/>
      <c r="Z116" s="48"/>
      <c r="AA116" s="7">
        <f t="shared" ref="AA116:BL116" si="130">IF($D116=AA$1,$E116+$V116,(IF($J116=AA$1,$K116+$W116,AA115)))</f>
        <v>1540</v>
      </c>
      <c r="AB116" s="7">
        <f t="shared" si="130"/>
        <v>860</v>
      </c>
      <c r="AC116" s="7">
        <f t="shared" si="130"/>
        <v>1408</v>
      </c>
      <c r="AD116" s="7">
        <f t="shared" si="130"/>
        <v>99</v>
      </c>
      <c r="AE116" s="7">
        <f t="shared" si="130"/>
        <v>2023</v>
      </c>
      <c r="AF116" s="7">
        <f t="shared" si="130"/>
        <v>1942</v>
      </c>
      <c r="AG116" s="7">
        <f t="shared" si="130"/>
        <v>1036</v>
      </c>
      <c r="AH116" s="7">
        <f t="shared" si="130"/>
        <v>937</v>
      </c>
      <c r="AI116" s="7">
        <f t="shared" si="130"/>
        <v>1294</v>
      </c>
      <c r="AJ116" s="7">
        <f t="shared" si="130"/>
        <v>1768</v>
      </c>
      <c r="AK116" s="7">
        <f t="shared" si="130"/>
        <v>155</v>
      </c>
      <c r="AL116" s="7">
        <f t="shared" si="130"/>
        <v>717</v>
      </c>
      <c r="AM116" s="7">
        <f t="shared" si="130"/>
        <v>2160</v>
      </c>
      <c r="AN116" s="7">
        <f t="shared" si="130"/>
        <v>1504</v>
      </c>
      <c r="AO116" s="7">
        <f t="shared" si="130"/>
        <v>1153</v>
      </c>
      <c r="AP116" s="7">
        <f t="shared" si="130"/>
        <v>2042</v>
      </c>
      <c r="AQ116" s="7">
        <f t="shared" si="130"/>
        <v>424</v>
      </c>
      <c r="AR116" s="7">
        <f t="shared" si="130"/>
        <v>1575</v>
      </c>
      <c r="AS116" s="7">
        <f t="shared" si="130"/>
        <v>290</v>
      </c>
      <c r="AT116" s="7">
        <f t="shared" si="130"/>
        <v>2284</v>
      </c>
      <c r="AU116" s="7">
        <f t="shared" si="130"/>
        <v>904</v>
      </c>
      <c r="AV116" s="7">
        <f t="shared" si="130"/>
        <v>529</v>
      </c>
      <c r="AW116" s="7">
        <f t="shared" si="130"/>
        <v>358</v>
      </c>
      <c r="AX116" s="7">
        <f t="shared" si="130"/>
        <v>1019</v>
      </c>
      <c r="AY116" s="7">
        <f t="shared" si="130"/>
        <v>1241</v>
      </c>
      <c r="AZ116" s="7">
        <f t="shared" si="130"/>
        <v>589</v>
      </c>
      <c r="BA116" s="7">
        <f t="shared" si="130"/>
        <v>0</v>
      </c>
      <c r="BB116" s="7">
        <f t="shared" si="130"/>
        <v>1349</v>
      </c>
      <c r="BC116" s="7">
        <f t="shared" si="130"/>
        <v>902</v>
      </c>
      <c r="BD116" s="7">
        <f t="shared" si="130"/>
        <v>729</v>
      </c>
      <c r="BE116" s="7">
        <f t="shared" si="130"/>
        <v>638</v>
      </c>
      <c r="BF116" s="7">
        <f t="shared" si="130"/>
        <v>2115</v>
      </c>
      <c r="BG116" s="7">
        <f t="shared" si="130"/>
        <v>755</v>
      </c>
      <c r="BH116" s="7">
        <f t="shared" si="130"/>
        <v>712</v>
      </c>
      <c r="BI116" s="7">
        <f t="shared" si="130"/>
        <v>1922</v>
      </c>
      <c r="BJ116" s="7">
        <f t="shared" si="130"/>
        <v>1399</v>
      </c>
      <c r="BK116" s="7">
        <f t="shared" si="130"/>
        <v>1961</v>
      </c>
      <c r="BL116" s="7">
        <f t="shared" si="130"/>
        <v>1142</v>
      </c>
    </row>
    <row r="117" ht="13.5" customHeight="1">
      <c r="A117" s="83">
        <v>44142.0</v>
      </c>
      <c r="B117" s="37" t="s">
        <v>74</v>
      </c>
      <c r="C117" s="38"/>
      <c r="D117" s="39" t="s">
        <v>28</v>
      </c>
      <c r="E117" s="40">
        <f t="shared" si="2"/>
        <v>1408</v>
      </c>
      <c r="F117" s="41">
        <v>1.0</v>
      </c>
      <c r="G117" s="41">
        <v>22.0</v>
      </c>
      <c r="H117" s="42">
        <f t="shared" si="115"/>
        <v>25</v>
      </c>
      <c r="I117" s="38"/>
      <c r="J117" s="43" t="s">
        <v>38</v>
      </c>
      <c r="K117" s="40">
        <f t="shared" si="4"/>
        <v>1241</v>
      </c>
      <c r="L117" s="44">
        <v>1.0</v>
      </c>
      <c r="M117" s="44">
        <v>21.0</v>
      </c>
      <c r="N117" s="42">
        <f t="shared" si="116"/>
        <v>24</v>
      </c>
      <c r="O117" s="38"/>
      <c r="P117" s="45" t="s">
        <v>72</v>
      </c>
      <c r="Q117" s="38"/>
      <c r="R117" s="45">
        <f>MIN(Rules!$E$2,(MAX(H117/N117,N117/H117)))</f>
        <v>1.041666667</v>
      </c>
      <c r="S117" s="45">
        <f>VLOOKUP(B117,Rules!A:B,2,FALSE)</f>
        <v>50</v>
      </c>
      <c r="T117" s="38"/>
      <c r="U117" s="46">
        <f>1/(10^(-(E117+(IF(P117="Y",Rules!$I$2,0))-K117)/Rules!$E$12)+1)</f>
        <v>0.8115080412</v>
      </c>
      <c r="V117" s="47">
        <f t="shared" si="117"/>
        <v>10</v>
      </c>
      <c r="W117" s="47">
        <f t="shared" si="118"/>
        <v>-10</v>
      </c>
      <c r="X117" s="47"/>
      <c r="Y117" s="47"/>
      <c r="Z117" s="48"/>
      <c r="AA117" s="7">
        <f t="shared" ref="AA117:BL117" si="131">IF($D117=AA$1,$E117+$V117,(IF($J117=AA$1,$K117+$W117,AA116)))</f>
        <v>1540</v>
      </c>
      <c r="AB117" s="7">
        <f t="shared" si="131"/>
        <v>860</v>
      </c>
      <c r="AC117" s="7">
        <f t="shared" si="131"/>
        <v>1418</v>
      </c>
      <c r="AD117" s="7">
        <f t="shared" si="131"/>
        <v>99</v>
      </c>
      <c r="AE117" s="7">
        <f t="shared" si="131"/>
        <v>2023</v>
      </c>
      <c r="AF117" s="7">
        <f t="shared" si="131"/>
        <v>1942</v>
      </c>
      <c r="AG117" s="7">
        <f t="shared" si="131"/>
        <v>1036</v>
      </c>
      <c r="AH117" s="7">
        <f t="shared" si="131"/>
        <v>937</v>
      </c>
      <c r="AI117" s="7">
        <f t="shared" si="131"/>
        <v>1294</v>
      </c>
      <c r="AJ117" s="7">
        <f t="shared" si="131"/>
        <v>1768</v>
      </c>
      <c r="AK117" s="7">
        <f t="shared" si="131"/>
        <v>155</v>
      </c>
      <c r="AL117" s="7">
        <f t="shared" si="131"/>
        <v>717</v>
      </c>
      <c r="AM117" s="7">
        <f t="shared" si="131"/>
        <v>2160</v>
      </c>
      <c r="AN117" s="7">
        <f t="shared" si="131"/>
        <v>1504</v>
      </c>
      <c r="AO117" s="7">
        <f t="shared" si="131"/>
        <v>1153</v>
      </c>
      <c r="AP117" s="7">
        <f t="shared" si="131"/>
        <v>2042</v>
      </c>
      <c r="AQ117" s="7">
        <f t="shared" si="131"/>
        <v>424</v>
      </c>
      <c r="AR117" s="7">
        <f t="shared" si="131"/>
        <v>1575</v>
      </c>
      <c r="AS117" s="7">
        <f t="shared" si="131"/>
        <v>290</v>
      </c>
      <c r="AT117" s="7">
        <f t="shared" si="131"/>
        <v>2284</v>
      </c>
      <c r="AU117" s="7">
        <f t="shared" si="131"/>
        <v>904</v>
      </c>
      <c r="AV117" s="7">
        <f t="shared" si="131"/>
        <v>529</v>
      </c>
      <c r="AW117" s="7">
        <f t="shared" si="131"/>
        <v>358</v>
      </c>
      <c r="AX117" s="7">
        <f t="shared" si="131"/>
        <v>1019</v>
      </c>
      <c r="AY117" s="7">
        <f t="shared" si="131"/>
        <v>1231</v>
      </c>
      <c r="AZ117" s="7">
        <f t="shared" si="131"/>
        <v>589</v>
      </c>
      <c r="BA117" s="7">
        <f t="shared" si="131"/>
        <v>0</v>
      </c>
      <c r="BB117" s="7">
        <f t="shared" si="131"/>
        <v>1349</v>
      </c>
      <c r="BC117" s="7">
        <f t="shared" si="131"/>
        <v>902</v>
      </c>
      <c r="BD117" s="7">
        <f t="shared" si="131"/>
        <v>729</v>
      </c>
      <c r="BE117" s="7">
        <f t="shared" si="131"/>
        <v>638</v>
      </c>
      <c r="BF117" s="7">
        <f t="shared" si="131"/>
        <v>2115</v>
      </c>
      <c r="BG117" s="7">
        <f t="shared" si="131"/>
        <v>755</v>
      </c>
      <c r="BH117" s="7">
        <f t="shared" si="131"/>
        <v>712</v>
      </c>
      <c r="BI117" s="7">
        <f t="shared" si="131"/>
        <v>1922</v>
      </c>
      <c r="BJ117" s="7">
        <f t="shared" si="131"/>
        <v>1399</v>
      </c>
      <c r="BK117" s="7">
        <f t="shared" si="131"/>
        <v>1961</v>
      </c>
      <c r="BL117" s="7">
        <f t="shared" si="131"/>
        <v>1142</v>
      </c>
    </row>
    <row r="118" ht="13.5" customHeight="1">
      <c r="A118" s="83">
        <v>44142.0</v>
      </c>
      <c r="B118" s="37" t="s">
        <v>74</v>
      </c>
      <c r="C118" s="38"/>
      <c r="D118" s="39" t="s">
        <v>35</v>
      </c>
      <c r="E118" s="40">
        <f t="shared" si="2"/>
        <v>1036</v>
      </c>
      <c r="F118" s="41">
        <v>1.0</v>
      </c>
      <c r="G118" s="41">
        <v>12.0</v>
      </c>
      <c r="H118" s="42">
        <f t="shared" si="115"/>
        <v>15</v>
      </c>
      <c r="I118" s="38"/>
      <c r="J118" s="43" t="s">
        <v>27</v>
      </c>
      <c r="K118" s="40">
        <f t="shared" si="4"/>
        <v>1349</v>
      </c>
      <c r="L118" s="44">
        <v>0.0</v>
      </c>
      <c r="M118" s="44">
        <v>32.0</v>
      </c>
      <c r="N118" s="42">
        <f t="shared" si="116"/>
        <v>32</v>
      </c>
      <c r="O118" s="38"/>
      <c r="P118" s="45" t="s">
        <v>72</v>
      </c>
      <c r="Q118" s="38"/>
      <c r="R118" s="45">
        <f>MIN(Rules!$E$2,(MAX(H118/N118,N118/H118)))</f>
        <v>2</v>
      </c>
      <c r="S118" s="45">
        <f>VLOOKUP(B118,Rules!A:B,2,FALSE)</f>
        <v>50</v>
      </c>
      <c r="T118" s="38"/>
      <c r="U118" s="46">
        <f>1/(10^(-(E118+(IF(P118="Y",Rules!$I$2,0))-K118)/Rules!$E$12)+1)</f>
        <v>0.3206812671</v>
      </c>
      <c r="V118" s="47">
        <f t="shared" si="117"/>
        <v>-32</v>
      </c>
      <c r="W118" s="47">
        <f t="shared" si="118"/>
        <v>32</v>
      </c>
      <c r="X118" s="47"/>
      <c r="Y118" s="47"/>
      <c r="Z118" s="48"/>
      <c r="AA118" s="7">
        <f t="shared" ref="AA118:BL118" si="132">IF($D118=AA$1,$E118+$V118,(IF($J118=AA$1,$K118+$W118,AA117)))</f>
        <v>1540</v>
      </c>
      <c r="AB118" s="7">
        <f t="shared" si="132"/>
        <v>860</v>
      </c>
      <c r="AC118" s="7">
        <f t="shared" si="132"/>
        <v>1418</v>
      </c>
      <c r="AD118" s="7">
        <f t="shared" si="132"/>
        <v>99</v>
      </c>
      <c r="AE118" s="7">
        <f t="shared" si="132"/>
        <v>2023</v>
      </c>
      <c r="AF118" s="7">
        <f t="shared" si="132"/>
        <v>1942</v>
      </c>
      <c r="AG118" s="7">
        <f t="shared" si="132"/>
        <v>1004</v>
      </c>
      <c r="AH118" s="7">
        <f t="shared" si="132"/>
        <v>937</v>
      </c>
      <c r="AI118" s="7">
        <f t="shared" si="132"/>
        <v>1294</v>
      </c>
      <c r="AJ118" s="7">
        <f t="shared" si="132"/>
        <v>1768</v>
      </c>
      <c r="AK118" s="7">
        <f t="shared" si="132"/>
        <v>155</v>
      </c>
      <c r="AL118" s="7">
        <f t="shared" si="132"/>
        <v>717</v>
      </c>
      <c r="AM118" s="7">
        <f t="shared" si="132"/>
        <v>2160</v>
      </c>
      <c r="AN118" s="7">
        <f t="shared" si="132"/>
        <v>1504</v>
      </c>
      <c r="AO118" s="7">
        <f t="shared" si="132"/>
        <v>1153</v>
      </c>
      <c r="AP118" s="7">
        <f t="shared" si="132"/>
        <v>2042</v>
      </c>
      <c r="AQ118" s="7">
        <f t="shared" si="132"/>
        <v>424</v>
      </c>
      <c r="AR118" s="7">
        <f t="shared" si="132"/>
        <v>1575</v>
      </c>
      <c r="AS118" s="7">
        <f t="shared" si="132"/>
        <v>290</v>
      </c>
      <c r="AT118" s="7">
        <f t="shared" si="132"/>
        <v>2284</v>
      </c>
      <c r="AU118" s="7">
        <f t="shared" si="132"/>
        <v>904</v>
      </c>
      <c r="AV118" s="7">
        <f t="shared" si="132"/>
        <v>529</v>
      </c>
      <c r="AW118" s="7">
        <f t="shared" si="132"/>
        <v>358</v>
      </c>
      <c r="AX118" s="7">
        <f t="shared" si="132"/>
        <v>1019</v>
      </c>
      <c r="AY118" s="7">
        <f t="shared" si="132"/>
        <v>1231</v>
      </c>
      <c r="AZ118" s="7">
        <f t="shared" si="132"/>
        <v>589</v>
      </c>
      <c r="BA118" s="7">
        <f t="shared" si="132"/>
        <v>0</v>
      </c>
      <c r="BB118" s="7">
        <f t="shared" si="132"/>
        <v>1381</v>
      </c>
      <c r="BC118" s="7">
        <f t="shared" si="132"/>
        <v>902</v>
      </c>
      <c r="BD118" s="7">
        <f t="shared" si="132"/>
        <v>729</v>
      </c>
      <c r="BE118" s="7">
        <f t="shared" si="132"/>
        <v>638</v>
      </c>
      <c r="BF118" s="7">
        <f t="shared" si="132"/>
        <v>2115</v>
      </c>
      <c r="BG118" s="7">
        <f t="shared" si="132"/>
        <v>755</v>
      </c>
      <c r="BH118" s="7">
        <f t="shared" si="132"/>
        <v>712</v>
      </c>
      <c r="BI118" s="7">
        <f t="shared" si="132"/>
        <v>1922</v>
      </c>
      <c r="BJ118" s="7">
        <f t="shared" si="132"/>
        <v>1399</v>
      </c>
      <c r="BK118" s="7">
        <f t="shared" si="132"/>
        <v>1961</v>
      </c>
      <c r="BL118" s="7">
        <f t="shared" si="132"/>
        <v>1142</v>
      </c>
    </row>
    <row r="119" ht="13.5" customHeight="1">
      <c r="A119" s="83">
        <v>44142.0</v>
      </c>
      <c r="B119" s="37" t="s">
        <v>74</v>
      </c>
      <c r="C119" s="38"/>
      <c r="D119" s="39" t="s">
        <v>50</v>
      </c>
      <c r="E119" s="40">
        <f t="shared" si="2"/>
        <v>529</v>
      </c>
      <c r="F119" s="41">
        <v>0.0</v>
      </c>
      <c r="G119" s="41">
        <v>12.0</v>
      </c>
      <c r="H119" s="42">
        <f t="shared" si="115"/>
        <v>12</v>
      </c>
      <c r="I119" s="38"/>
      <c r="J119" s="43" t="s">
        <v>52</v>
      </c>
      <c r="K119" s="40">
        <f t="shared" si="4"/>
        <v>290</v>
      </c>
      <c r="L119" s="44">
        <v>1.0</v>
      </c>
      <c r="M119" s="44">
        <v>11.0</v>
      </c>
      <c r="N119" s="42">
        <f t="shared" si="116"/>
        <v>14</v>
      </c>
      <c r="O119" s="38"/>
      <c r="P119" s="45" t="s">
        <v>72</v>
      </c>
      <c r="Q119" s="38"/>
      <c r="R119" s="45">
        <f>MIN(Rules!$E$2,(MAX(H119/N119,N119/H119)))</f>
        <v>1.166666667</v>
      </c>
      <c r="S119" s="45">
        <f>VLOOKUP(B119,Rules!A:B,2,FALSE)</f>
        <v>50</v>
      </c>
      <c r="T119" s="38"/>
      <c r="U119" s="46">
        <f>1/(10^(-(E119+(IF(P119="Y",Rules!$I$2,0))-K119)/Rules!$E$12)+1)</f>
        <v>0.8571002069</v>
      </c>
      <c r="V119" s="47">
        <f t="shared" si="117"/>
        <v>-50</v>
      </c>
      <c r="W119" s="47">
        <f t="shared" si="118"/>
        <v>50</v>
      </c>
      <c r="X119" s="47"/>
      <c r="Y119" s="47"/>
      <c r="Z119" s="48"/>
      <c r="AA119" s="7">
        <f t="shared" ref="AA119:BL119" si="133">IF($D119=AA$1,$E119+$V119,(IF($J119=AA$1,$K119+$W119,AA118)))</f>
        <v>1540</v>
      </c>
      <c r="AB119" s="7">
        <f t="shared" si="133"/>
        <v>860</v>
      </c>
      <c r="AC119" s="7">
        <f t="shared" si="133"/>
        <v>1418</v>
      </c>
      <c r="AD119" s="7">
        <f t="shared" si="133"/>
        <v>99</v>
      </c>
      <c r="AE119" s="7">
        <f t="shared" si="133"/>
        <v>2023</v>
      </c>
      <c r="AF119" s="7">
        <f t="shared" si="133"/>
        <v>1942</v>
      </c>
      <c r="AG119" s="7">
        <f t="shared" si="133"/>
        <v>1004</v>
      </c>
      <c r="AH119" s="7">
        <f t="shared" si="133"/>
        <v>937</v>
      </c>
      <c r="AI119" s="7">
        <f t="shared" si="133"/>
        <v>1294</v>
      </c>
      <c r="AJ119" s="7">
        <f t="shared" si="133"/>
        <v>1768</v>
      </c>
      <c r="AK119" s="7">
        <f t="shared" si="133"/>
        <v>155</v>
      </c>
      <c r="AL119" s="7">
        <f t="shared" si="133"/>
        <v>717</v>
      </c>
      <c r="AM119" s="7">
        <f t="shared" si="133"/>
        <v>2160</v>
      </c>
      <c r="AN119" s="7">
        <f t="shared" si="133"/>
        <v>1504</v>
      </c>
      <c r="AO119" s="7">
        <f t="shared" si="133"/>
        <v>1153</v>
      </c>
      <c r="AP119" s="7">
        <f t="shared" si="133"/>
        <v>2042</v>
      </c>
      <c r="AQ119" s="7">
        <f t="shared" si="133"/>
        <v>424</v>
      </c>
      <c r="AR119" s="7">
        <f t="shared" si="133"/>
        <v>1575</v>
      </c>
      <c r="AS119" s="7">
        <f t="shared" si="133"/>
        <v>340</v>
      </c>
      <c r="AT119" s="7">
        <f t="shared" si="133"/>
        <v>2284</v>
      </c>
      <c r="AU119" s="7">
        <f t="shared" si="133"/>
        <v>904</v>
      </c>
      <c r="AV119" s="7">
        <f t="shared" si="133"/>
        <v>479</v>
      </c>
      <c r="AW119" s="7">
        <f t="shared" si="133"/>
        <v>358</v>
      </c>
      <c r="AX119" s="7">
        <f t="shared" si="133"/>
        <v>1019</v>
      </c>
      <c r="AY119" s="7">
        <f t="shared" si="133"/>
        <v>1231</v>
      </c>
      <c r="AZ119" s="7">
        <f t="shared" si="133"/>
        <v>589</v>
      </c>
      <c r="BA119" s="7">
        <f t="shared" si="133"/>
        <v>0</v>
      </c>
      <c r="BB119" s="7">
        <f t="shared" si="133"/>
        <v>1381</v>
      </c>
      <c r="BC119" s="7">
        <f t="shared" si="133"/>
        <v>902</v>
      </c>
      <c r="BD119" s="7">
        <f t="shared" si="133"/>
        <v>729</v>
      </c>
      <c r="BE119" s="7">
        <f t="shared" si="133"/>
        <v>638</v>
      </c>
      <c r="BF119" s="7">
        <f t="shared" si="133"/>
        <v>2115</v>
      </c>
      <c r="BG119" s="7">
        <f t="shared" si="133"/>
        <v>755</v>
      </c>
      <c r="BH119" s="7">
        <f t="shared" si="133"/>
        <v>712</v>
      </c>
      <c r="BI119" s="7">
        <f t="shared" si="133"/>
        <v>1922</v>
      </c>
      <c r="BJ119" s="7">
        <f t="shared" si="133"/>
        <v>1399</v>
      </c>
      <c r="BK119" s="7">
        <f t="shared" si="133"/>
        <v>1961</v>
      </c>
      <c r="BL119" s="7">
        <f t="shared" si="133"/>
        <v>1142</v>
      </c>
    </row>
    <row r="120" ht="13.5" customHeight="1">
      <c r="A120" s="83">
        <v>44142.0</v>
      </c>
      <c r="B120" s="37" t="s">
        <v>74</v>
      </c>
      <c r="C120" s="38"/>
      <c r="D120" s="39" t="s">
        <v>51</v>
      </c>
      <c r="E120" s="40">
        <f t="shared" si="2"/>
        <v>589</v>
      </c>
      <c r="F120" s="41">
        <v>1.0</v>
      </c>
      <c r="G120" s="41">
        <v>12.0</v>
      </c>
      <c r="H120" s="42">
        <f t="shared" si="115"/>
        <v>15</v>
      </c>
      <c r="I120" s="38"/>
      <c r="J120" s="43" t="s">
        <v>42</v>
      </c>
      <c r="K120" s="40">
        <f t="shared" si="4"/>
        <v>755</v>
      </c>
      <c r="L120" s="44">
        <v>2.0</v>
      </c>
      <c r="M120" s="44">
        <v>19.0</v>
      </c>
      <c r="N120" s="42">
        <f t="shared" si="116"/>
        <v>25</v>
      </c>
      <c r="O120" s="38"/>
      <c r="P120" s="45" t="s">
        <v>72</v>
      </c>
      <c r="Q120" s="38"/>
      <c r="R120" s="45">
        <f>MIN(Rules!$E$2,(MAX(H120/N120,N120/H120)))</f>
        <v>1.666666667</v>
      </c>
      <c r="S120" s="45">
        <f>VLOOKUP(B120,Rules!A:B,2,FALSE)</f>
        <v>50</v>
      </c>
      <c r="T120" s="38"/>
      <c r="U120" s="46">
        <f>1/(10^(-(E120+(IF(P120="Y",Rules!$I$2,0))-K120)/Rules!$E$12)+1)</f>
        <v>0.4815876488</v>
      </c>
      <c r="V120" s="47">
        <f t="shared" si="117"/>
        <v>-40</v>
      </c>
      <c r="W120" s="47">
        <f t="shared" si="118"/>
        <v>40</v>
      </c>
      <c r="X120" s="47"/>
      <c r="Y120" s="47"/>
      <c r="Z120" s="48"/>
      <c r="AA120" s="7">
        <f t="shared" ref="AA120:BL120" si="134">IF($D120=AA$1,$E120+$V120,(IF($J120=AA$1,$K120+$W120,AA119)))</f>
        <v>1540</v>
      </c>
      <c r="AB120" s="7">
        <f t="shared" si="134"/>
        <v>860</v>
      </c>
      <c r="AC120" s="7">
        <f t="shared" si="134"/>
        <v>1418</v>
      </c>
      <c r="AD120" s="7">
        <f t="shared" si="134"/>
        <v>99</v>
      </c>
      <c r="AE120" s="7">
        <f t="shared" si="134"/>
        <v>2023</v>
      </c>
      <c r="AF120" s="7">
        <f t="shared" si="134"/>
        <v>1942</v>
      </c>
      <c r="AG120" s="7">
        <f t="shared" si="134"/>
        <v>1004</v>
      </c>
      <c r="AH120" s="7">
        <f t="shared" si="134"/>
        <v>937</v>
      </c>
      <c r="AI120" s="7">
        <f t="shared" si="134"/>
        <v>1294</v>
      </c>
      <c r="AJ120" s="7">
        <f t="shared" si="134"/>
        <v>1768</v>
      </c>
      <c r="AK120" s="7">
        <f t="shared" si="134"/>
        <v>155</v>
      </c>
      <c r="AL120" s="7">
        <f t="shared" si="134"/>
        <v>717</v>
      </c>
      <c r="AM120" s="7">
        <f t="shared" si="134"/>
        <v>2160</v>
      </c>
      <c r="AN120" s="7">
        <f t="shared" si="134"/>
        <v>1504</v>
      </c>
      <c r="AO120" s="7">
        <f t="shared" si="134"/>
        <v>1153</v>
      </c>
      <c r="AP120" s="7">
        <f t="shared" si="134"/>
        <v>2042</v>
      </c>
      <c r="AQ120" s="7">
        <f t="shared" si="134"/>
        <v>424</v>
      </c>
      <c r="AR120" s="7">
        <f t="shared" si="134"/>
        <v>1575</v>
      </c>
      <c r="AS120" s="7">
        <f t="shared" si="134"/>
        <v>340</v>
      </c>
      <c r="AT120" s="7">
        <f t="shared" si="134"/>
        <v>2284</v>
      </c>
      <c r="AU120" s="7">
        <f t="shared" si="134"/>
        <v>904</v>
      </c>
      <c r="AV120" s="7">
        <f t="shared" si="134"/>
        <v>479</v>
      </c>
      <c r="AW120" s="7">
        <f t="shared" si="134"/>
        <v>358</v>
      </c>
      <c r="AX120" s="7">
        <f t="shared" si="134"/>
        <v>1019</v>
      </c>
      <c r="AY120" s="7">
        <f t="shared" si="134"/>
        <v>1231</v>
      </c>
      <c r="AZ120" s="7">
        <f t="shared" si="134"/>
        <v>549</v>
      </c>
      <c r="BA120" s="7">
        <f t="shared" si="134"/>
        <v>0</v>
      </c>
      <c r="BB120" s="7">
        <f t="shared" si="134"/>
        <v>1381</v>
      </c>
      <c r="BC120" s="7">
        <f t="shared" si="134"/>
        <v>902</v>
      </c>
      <c r="BD120" s="7">
        <f t="shared" si="134"/>
        <v>729</v>
      </c>
      <c r="BE120" s="7">
        <f t="shared" si="134"/>
        <v>638</v>
      </c>
      <c r="BF120" s="7">
        <f t="shared" si="134"/>
        <v>2115</v>
      </c>
      <c r="BG120" s="7">
        <f t="shared" si="134"/>
        <v>795</v>
      </c>
      <c r="BH120" s="7">
        <f t="shared" si="134"/>
        <v>712</v>
      </c>
      <c r="BI120" s="7">
        <f t="shared" si="134"/>
        <v>1922</v>
      </c>
      <c r="BJ120" s="7">
        <f t="shared" si="134"/>
        <v>1399</v>
      </c>
      <c r="BK120" s="7">
        <f t="shared" si="134"/>
        <v>1961</v>
      </c>
      <c r="BL120" s="7">
        <f t="shared" si="134"/>
        <v>1142</v>
      </c>
    </row>
    <row r="121" ht="13.5" customHeight="1">
      <c r="A121" s="83">
        <v>44143.0</v>
      </c>
      <c r="B121" s="37" t="s">
        <v>74</v>
      </c>
      <c r="C121" s="38"/>
      <c r="D121" s="39" t="s">
        <v>41</v>
      </c>
      <c r="E121" s="40">
        <f t="shared" si="2"/>
        <v>902</v>
      </c>
      <c r="F121" s="41">
        <v>0.0</v>
      </c>
      <c r="G121" s="41">
        <v>20.0</v>
      </c>
      <c r="H121" s="42">
        <f t="shared" si="115"/>
        <v>20</v>
      </c>
      <c r="I121" s="38"/>
      <c r="J121" s="43" t="s">
        <v>44</v>
      </c>
      <c r="K121" s="40">
        <f t="shared" si="4"/>
        <v>729</v>
      </c>
      <c r="L121" s="44">
        <v>0.0</v>
      </c>
      <c r="M121" s="44">
        <v>17.0</v>
      </c>
      <c r="N121" s="42">
        <f t="shared" si="116"/>
        <v>17</v>
      </c>
      <c r="O121" s="38"/>
      <c r="P121" s="45" t="s">
        <v>72</v>
      </c>
      <c r="Q121" s="38"/>
      <c r="R121" s="45">
        <f>MIN(Rules!$E$2,(MAX(H121/N121,N121/H121)))</f>
        <v>1.176470588</v>
      </c>
      <c r="S121" s="45">
        <f>VLOOKUP(B121,Rules!A:B,2,FALSE)</f>
        <v>50</v>
      </c>
      <c r="T121" s="38"/>
      <c r="U121" s="46">
        <f>1/(10^(-(E121+(IF(P121="Y",Rules!$I$2,0))-K121)/Rules!$E$12)+1)</f>
        <v>0.8156982252</v>
      </c>
      <c r="V121" s="47">
        <f t="shared" si="117"/>
        <v>11</v>
      </c>
      <c r="W121" s="47">
        <f t="shared" si="118"/>
        <v>-11</v>
      </c>
      <c r="X121" s="47"/>
      <c r="Y121" s="47"/>
      <c r="Z121" s="48"/>
      <c r="AA121" s="7">
        <f t="shared" ref="AA121:BL121" si="135">IF($D121=AA$1,$E121+$V121,(IF($J121=AA$1,$K121+$W121,AA120)))</f>
        <v>1540</v>
      </c>
      <c r="AB121" s="7">
        <f t="shared" si="135"/>
        <v>860</v>
      </c>
      <c r="AC121" s="7">
        <f t="shared" si="135"/>
        <v>1418</v>
      </c>
      <c r="AD121" s="7">
        <f t="shared" si="135"/>
        <v>99</v>
      </c>
      <c r="AE121" s="7">
        <f t="shared" si="135"/>
        <v>2023</v>
      </c>
      <c r="AF121" s="7">
        <f t="shared" si="135"/>
        <v>1942</v>
      </c>
      <c r="AG121" s="7">
        <f t="shared" si="135"/>
        <v>1004</v>
      </c>
      <c r="AH121" s="7">
        <f t="shared" si="135"/>
        <v>937</v>
      </c>
      <c r="AI121" s="7">
        <f t="shared" si="135"/>
        <v>1294</v>
      </c>
      <c r="AJ121" s="7">
        <f t="shared" si="135"/>
        <v>1768</v>
      </c>
      <c r="AK121" s="7">
        <f t="shared" si="135"/>
        <v>155</v>
      </c>
      <c r="AL121" s="7">
        <f t="shared" si="135"/>
        <v>717</v>
      </c>
      <c r="AM121" s="7">
        <f t="shared" si="135"/>
        <v>2160</v>
      </c>
      <c r="AN121" s="7">
        <f t="shared" si="135"/>
        <v>1504</v>
      </c>
      <c r="AO121" s="7">
        <f t="shared" si="135"/>
        <v>1153</v>
      </c>
      <c r="AP121" s="7">
        <f t="shared" si="135"/>
        <v>2042</v>
      </c>
      <c r="AQ121" s="7">
        <f t="shared" si="135"/>
        <v>424</v>
      </c>
      <c r="AR121" s="7">
        <f t="shared" si="135"/>
        <v>1575</v>
      </c>
      <c r="AS121" s="7">
        <f t="shared" si="135"/>
        <v>340</v>
      </c>
      <c r="AT121" s="7">
        <f t="shared" si="135"/>
        <v>2284</v>
      </c>
      <c r="AU121" s="7">
        <f t="shared" si="135"/>
        <v>904</v>
      </c>
      <c r="AV121" s="7">
        <f t="shared" si="135"/>
        <v>479</v>
      </c>
      <c r="AW121" s="7">
        <f t="shared" si="135"/>
        <v>358</v>
      </c>
      <c r="AX121" s="7">
        <f t="shared" si="135"/>
        <v>1019</v>
      </c>
      <c r="AY121" s="7">
        <f t="shared" si="135"/>
        <v>1231</v>
      </c>
      <c r="AZ121" s="7">
        <f t="shared" si="135"/>
        <v>549</v>
      </c>
      <c r="BA121" s="7">
        <f t="shared" si="135"/>
        <v>0</v>
      </c>
      <c r="BB121" s="7">
        <f t="shared" si="135"/>
        <v>1381</v>
      </c>
      <c r="BC121" s="7">
        <f t="shared" si="135"/>
        <v>913</v>
      </c>
      <c r="BD121" s="7">
        <f t="shared" si="135"/>
        <v>718</v>
      </c>
      <c r="BE121" s="7">
        <f t="shared" si="135"/>
        <v>638</v>
      </c>
      <c r="BF121" s="7">
        <f t="shared" si="135"/>
        <v>2115</v>
      </c>
      <c r="BG121" s="7">
        <f t="shared" si="135"/>
        <v>795</v>
      </c>
      <c r="BH121" s="7">
        <f t="shared" si="135"/>
        <v>712</v>
      </c>
      <c r="BI121" s="7">
        <f t="shared" si="135"/>
        <v>1922</v>
      </c>
      <c r="BJ121" s="7">
        <f t="shared" si="135"/>
        <v>1399</v>
      </c>
      <c r="BK121" s="7">
        <f t="shared" si="135"/>
        <v>1961</v>
      </c>
      <c r="BL121" s="7">
        <f t="shared" si="135"/>
        <v>1142</v>
      </c>
    </row>
    <row r="122" ht="13.5" customHeight="1">
      <c r="A122" s="83">
        <v>44143.0</v>
      </c>
      <c r="B122" s="37" t="s">
        <v>74</v>
      </c>
      <c r="C122" s="38"/>
      <c r="D122" s="39" t="s">
        <v>49</v>
      </c>
      <c r="E122" s="40">
        <f t="shared" si="2"/>
        <v>99</v>
      </c>
      <c r="F122" s="41">
        <v>0.0</v>
      </c>
      <c r="G122" s="41">
        <v>16.0</v>
      </c>
      <c r="H122" s="42">
        <f t="shared" si="115"/>
        <v>16</v>
      </c>
      <c r="I122" s="38"/>
      <c r="J122" s="43" t="s">
        <v>47</v>
      </c>
      <c r="K122" s="40">
        <f t="shared" si="4"/>
        <v>358</v>
      </c>
      <c r="L122" s="44">
        <v>1.0</v>
      </c>
      <c r="M122" s="44">
        <v>14.0</v>
      </c>
      <c r="N122" s="42">
        <f t="shared" si="116"/>
        <v>17</v>
      </c>
      <c r="O122" s="38"/>
      <c r="P122" s="45" t="s">
        <v>72</v>
      </c>
      <c r="Q122" s="38"/>
      <c r="R122" s="45">
        <f>MIN(Rules!$E$2,(MAX(H122/N122,N122/H122)))</f>
        <v>1.0625</v>
      </c>
      <c r="S122" s="45">
        <f>VLOOKUP(B122,Rules!A:B,2,FALSE)</f>
        <v>50</v>
      </c>
      <c r="T122" s="38"/>
      <c r="U122" s="46">
        <f>1/(10^(-(E122+(IF(P122="Y",Rules!$I$2,0))-K122)/Rules!$E$12)+1)</f>
        <v>0.3770793383</v>
      </c>
      <c r="V122" s="47">
        <f t="shared" si="117"/>
        <v>-20</v>
      </c>
      <c r="W122" s="47">
        <f t="shared" si="118"/>
        <v>20</v>
      </c>
      <c r="X122" s="47"/>
      <c r="Y122" s="47"/>
      <c r="Z122" s="48"/>
      <c r="AA122" s="7">
        <f t="shared" ref="AA122:BL122" si="136">IF($D122=AA$1,$E122+$V122,(IF($J122=AA$1,$K122+$W122,AA121)))</f>
        <v>1540</v>
      </c>
      <c r="AB122" s="7">
        <f t="shared" si="136"/>
        <v>860</v>
      </c>
      <c r="AC122" s="7">
        <f t="shared" si="136"/>
        <v>1418</v>
      </c>
      <c r="AD122" s="7">
        <f t="shared" si="136"/>
        <v>79</v>
      </c>
      <c r="AE122" s="7">
        <f t="shared" si="136"/>
        <v>2023</v>
      </c>
      <c r="AF122" s="7">
        <f t="shared" si="136"/>
        <v>1942</v>
      </c>
      <c r="AG122" s="7">
        <f t="shared" si="136"/>
        <v>1004</v>
      </c>
      <c r="AH122" s="7">
        <f t="shared" si="136"/>
        <v>937</v>
      </c>
      <c r="AI122" s="7">
        <f t="shared" si="136"/>
        <v>1294</v>
      </c>
      <c r="AJ122" s="7">
        <f t="shared" si="136"/>
        <v>1768</v>
      </c>
      <c r="AK122" s="7">
        <f t="shared" si="136"/>
        <v>155</v>
      </c>
      <c r="AL122" s="7">
        <f t="shared" si="136"/>
        <v>717</v>
      </c>
      <c r="AM122" s="7">
        <f t="shared" si="136"/>
        <v>2160</v>
      </c>
      <c r="AN122" s="7">
        <f t="shared" si="136"/>
        <v>1504</v>
      </c>
      <c r="AO122" s="7">
        <f t="shared" si="136"/>
        <v>1153</v>
      </c>
      <c r="AP122" s="7">
        <f t="shared" si="136"/>
        <v>2042</v>
      </c>
      <c r="AQ122" s="7">
        <f t="shared" si="136"/>
        <v>424</v>
      </c>
      <c r="AR122" s="7">
        <f t="shared" si="136"/>
        <v>1575</v>
      </c>
      <c r="AS122" s="7">
        <f t="shared" si="136"/>
        <v>340</v>
      </c>
      <c r="AT122" s="7">
        <f t="shared" si="136"/>
        <v>2284</v>
      </c>
      <c r="AU122" s="7">
        <f t="shared" si="136"/>
        <v>904</v>
      </c>
      <c r="AV122" s="7">
        <f t="shared" si="136"/>
        <v>479</v>
      </c>
      <c r="AW122" s="7">
        <f t="shared" si="136"/>
        <v>378</v>
      </c>
      <c r="AX122" s="7">
        <f t="shared" si="136"/>
        <v>1019</v>
      </c>
      <c r="AY122" s="7">
        <f t="shared" si="136"/>
        <v>1231</v>
      </c>
      <c r="AZ122" s="7">
        <f t="shared" si="136"/>
        <v>549</v>
      </c>
      <c r="BA122" s="7">
        <f t="shared" si="136"/>
        <v>0</v>
      </c>
      <c r="BB122" s="7">
        <f t="shared" si="136"/>
        <v>1381</v>
      </c>
      <c r="BC122" s="7">
        <f t="shared" si="136"/>
        <v>913</v>
      </c>
      <c r="BD122" s="7">
        <f t="shared" si="136"/>
        <v>718</v>
      </c>
      <c r="BE122" s="7">
        <f t="shared" si="136"/>
        <v>638</v>
      </c>
      <c r="BF122" s="7">
        <f t="shared" si="136"/>
        <v>2115</v>
      </c>
      <c r="BG122" s="7">
        <f t="shared" si="136"/>
        <v>795</v>
      </c>
      <c r="BH122" s="7">
        <f t="shared" si="136"/>
        <v>712</v>
      </c>
      <c r="BI122" s="7">
        <f t="shared" si="136"/>
        <v>1922</v>
      </c>
      <c r="BJ122" s="7">
        <f t="shared" si="136"/>
        <v>1399</v>
      </c>
      <c r="BK122" s="7">
        <f t="shared" si="136"/>
        <v>1961</v>
      </c>
      <c r="BL122" s="7">
        <f t="shared" si="136"/>
        <v>1142</v>
      </c>
    </row>
    <row r="123" ht="13.5" customHeight="1">
      <c r="A123" s="83">
        <v>44149.0</v>
      </c>
      <c r="B123" s="37" t="s">
        <v>77</v>
      </c>
      <c r="C123" s="38"/>
      <c r="D123" s="39" t="s">
        <v>21</v>
      </c>
      <c r="E123" s="40">
        <f t="shared" si="2"/>
        <v>2023</v>
      </c>
      <c r="F123" s="41">
        <v>1.0</v>
      </c>
      <c r="G123" s="41">
        <v>21.0</v>
      </c>
      <c r="H123" s="42">
        <f t="shared" si="115"/>
        <v>24</v>
      </c>
      <c r="I123" s="38"/>
      <c r="J123" s="43" t="s">
        <v>24</v>
      </c>
      <c r="K123" s="40">
        <f t="shared" si="4"/>
        <v>1961</v>
      </c>
      <c r="L123" s="44">
        <v>0.0</v>
      </c>
      <c r="M123" s="44">
        <v>17.0</v>
      </c>
      <c r="N123" s="42">
        <f t="shared" si="116"/>
        <v>17</v>
      </c>
      <c r="O123" s="38"/>
      <c r="P123" s="49" t="s">
        <v>73</v>
      </c>
      <c r="Q123" s="38"/>
      <c r="R123" s="45">
        <f>MIN(Rules!$E$2,(MAX(H123/N123,N123/H123)))</f>
        <v>1.411764706</v>
      </c>
      <c r="S123" s="45">
        <f>VLOOKUP(B123,Rules!A:B,2,FALSE)</f>
        <v>60</v>
      </c>
      <c r="T123" s="38"/>
      <c r="U123" s="46">
        <f>1/(10^(-(E123+(IF(P123="Y",Rules!$I$2,0))-K123)/Rules!$E$12)+1)</f>
        <v>0.5708991378</v>
      </c>
      <c r="V123" s="47">
        <f t="shared" si="117"/>
        <v>36</v>
      </c>
      <c r="W123" s="47">
        <f t="shared" si="118"/>
        <v>-36</v>
      </c>
      <c r="X123" s="47"/>
      <c r="Y123" s="47"/>
      <c r="Z123" s="48"/>
      <c r="AA123" s="7">
        <f t="shared" ref="AA123:BL123" si="137">IF($D123=AA$1,$E123+$V123,(IF($J123=AA$1,$K123+$W123,AA122)))</f>
        <v>1540</v>
      </c>
      <c r="AB123" s="7">
        <f t="shared" si="137"/>
        <v>860</v>
      </c>
      <c r="AC123" s="7">
        <f t="shared" si="137"/>
        <v>1418</v>
      </c>
      <c r="AD123" s="7">
        <f t="shared" si="137"/>
        <v>79</v>
      </c>
      <c r="AE123" s="7">
        <f t="shared" si="137"/>
        <v>2059</v>
      </c>
      <c r="AF123" s="7">
        <f t="shared" si="137"/>
        <v>1942</v>
      </c>
      <c r="AG123" s="7">
        <f t="shared" si="137"/>
        <v>1004</v>
      </c>
      <c r="AH123" s="7">
        <f t="shared" si="137"/>
        <v>937</v>
      </c>
      <c r="AI123" s="7">
        <f t="shared" si="137"/>
        <v>1294</v>
      </c>
      <c r="AJ123" s="7">
        <f t="shared" si="137"/>
        <v>1768</v>
      </c>
      <c r="AK123" s="7">
        <f t="shared" si="137"/>
        <v>155</v>
      </c>
      <c r="AL123" s="7">
        <f t="shared" si="137"/>
        <v>717</v>
      </c>
      <c r="AM123" s="7">
        <f t="shared" si="137"/>
        <v>2160</v>
      </c>
      <c r="AN123" s="7">
        <f t="shared" si="137"/>
        <v>1504</v>
      </c>
      <c r="AO123" s="7">
        <f t="shared" si="137"/>
        <v>1153</v>
      </c>
      <c r="AP123" s="7">
        <f t="shared" si="137"/>
        <v>2042</v>
      </c>
      <c r="AQ123" s="7">
        <f t="shared" si="137"/>
        <v>424</v>
      </c>
      <c r="AR123" s="7">
        <f t="shared" si="137"/>
        <v>1575</v>
      </c>
      <c r="AS123" s="7">
        <f t="shared" si="137"/>
        <v>340</v>
      </c>
      <c r="AT123" s="7">
        <f t="shared" si="137"/>
        <v>2284</v>
      </c>
      <c r="AU123" s="7">
        <f t="shared" si="137"/>
        <v>904</v>
      </c>
      <c r="AV123" s="7">
        <f t="shared" si="137"/>
        <v>479</v>
      </c>
      <c r="AW123" s="7">
        <f t="shared" si="137"/>
        <v>378</v>
      </c>
      <c r="AX123" s="7">
        <f t="shared" si="137"/>
        <v>1019</v>
      </c>
      <c r="AY123" s="7">
        <f t="shared" si="137"/>
        <v>1231</v>
      </c>
      <c r="AZ123" s="7">
        <f t="shared" si="137"/>
        <v>549</v>
      </c>
      <c r="BA123" s="7">
        <f t="shared" si="137"/>
        <v>0</v>
      </c>
      <c r="BB123" s="7">
        <f t="shared" si="137"/>
        <v>1381</v>
      </c>
      <c r="BC123" s="7">
        <f t="shared" si="137"/>
        <v>913</v>
      </c>
      <c r="BD123" s="7">
        <f t="shared" si="137"/>
        <v>718</v>
      </c>
      <c r="BE123" s="7">
        <f t="shared" si="137"/>
        <v>638</v>
      </c>
      <c r="BF123" s="7">
        <f t="shared" si="137"/>
        <v>2115</v>
      </c>
      <c r="BG123" s="7">
        <f t="shared" si="137"/>
        <v>795</v>
      </c>
      <c r="BH123" s="7">
        <f t="shared" si="137"/>
        <v>712</v>
      </c>
      <c r="BI123" s="7">
        <f t="shared" si="137"/>
        <v>1922</v>
      </c>
      <c r="BJ123" s="7">
        <f t="shared" si="137"/>
        <v>1399</v>
      </c>
      <c r="BK123" s="7">
        <f t="shared" si="137"/>
        <v>1925</v>
      </c>
      <c r="BL123" s="7">
        <f t="shared" si="137"/>
        <v>1142</v>
      </c>
    </row>
    <row r="124" ht="13.5" customHeight="1">
      <c r="A124" s="83">
        <v>44149.0</v>
      </c>
      <c r="B124" s="37" t="s">
        <v>77</v>
      </c>
      <c r="C124" s="38"/>
      <c r="D124" s="39" t="s">
        <v>19</v>
      </c>
      <c r="E124" s="40">
        <f t="shared" si="2"/>
        <v>1942</v>
      </c>
      <c r="F124" s="41">
        <v>1.0</v>
      </c>
      <c r="G124" s="41">
        <v>17.0</v>
      </c>
      <c r="H124" s="42">
        <f t="shared" si="115"/>
        <v>20</v>
      </c>
      <c r="I124" s="38"/>
      <c r="J124" s="43" t="s">
        <v>18</v>
      </c>
      <c r="K124" s="40">
        <f t="shared" si="4"/>
        <v>2115</v>
      </c>
      <c r="L124" s="44">
        <v>2.0</v>
      </c>
      <c r="M124" s="44">
        <v>18.0</v>
      </c>
      <c r="N124" s="42">
        <f t="shared" si="116"/>
        <v>24</v>
      </c>
      <c r="O124" s="38"/>
      <c r="P124" s="49" t="s">
        <v>73</v>
      </c>
      <c r="Q124" s="38"/>
      <c r="R124" s="45">
        <f>MIN(Rules!$E$2,(MAX(H124/N124,N124/H124)))</f>
        <v>1.2</v>
      </c>
      <c r="S124" s="45">
        <f>VLOOKUP(B124,Rules!A:B,2,FALSE)</f>
        <v>60</v>
      </c>
      <c r="T124" s="38"/>
      <c r="U124" s="46">
        <f>1/(10^(-(E124+(IF(P124="Y",Rules!$I$2,0))-K124)/Rules!$E$12)+1)</f>
        <v>0.3107330534</v>
      </c>
      <c r="V124" s="47">
        <f t="shared" si="117"/>
        <v>-22</v>
      </c>
      <c r="W124" s="47">
        <f t="shared" si="118"/>
        <v>22</v>
      </c>
      <c r="X124" s="47"/>
      <c r="Y124" s="47"/>
      <c r="Z124" s="48"/>
      <c r="AA124" s="7">
        <f t="shared" ref="AA124:BL124" si="138">IF($D124=AA$1,$E124+$V124,(IF($J124=AA$1,$K124+$W124,AA123)))</f>
        <v>1540</v>
      </c>
      <c r="AB124" s="7">
        <f t="shared" si="138"/>
        <v>860</v>
      </c>
      <c r="AC124" s="7">
        <f t="shared" si="138"/>
        <v>1418</v>
      </c>
      <c r="AD124" s="7">
        <f t="shared" si="138"/>
        <v>79</v>
      </c>
      <c r="AE124" s="7">
        <f t="shared" si="138"/>
        <v>2059</v>
      </c>
      <c r="AF124" s="7">
        <f t="shared" si="138"/>
        <v>1920</v>
      </c>
      <c r="AG124" s="7">
        <f t="shared" si="138"/>
        <v>1004</v>
      </c>
      <c r="AH124" s="7">
        <f t="shared" si="138"/>
        <v>937</v>
      </c>
      <c r="AI124" s="7">
        <f t="shared" si="138"/>
        <v>1294</v>
      </c>
      <c r="AJ124" s="7">
        <f t="shared" si="138"/>
        <v>1768</v>
      </c>
      <c r="AK124" s="7">
        <f t="shared" si="138"/>
        <v>155</v>
      </c>
      <c r="AL124" s="7">
        <f t="shared" si="138"/>
        <v>717</v>
      </c>
      <c r="AM124" s="7">
        <f t="shared" si="138"/>
        <v>2160</v>
      </c>
      <c r="AN124" s="7">
        <f t="shared" si="138"/>
        <v>1504</v>
      </c>
      <c r="AO124" s="7">
        <f t="shared" si="138"/>
        <v>1153</v>
      </c>
      <c r="AP124" s="7">
        <f t="shared" si="138"/>
        <v>2042</v>
      </c>
      <c r="AQ124" s="7">
        <f t="shared" si="138"/>
        <v>424</v>
      </c>
      <c r="AR124" s="7">
        <f t="shared" si="138"/>
        <v>1575</v>
      </c>
      <c r="AS124" s="7">
        <f t="shared" si="138"/>
        <v>340</v>
      </c>
      <c r="AT124" s="7">
        <f t="shared" si="138"/>
        <v>2284</v>
      </c>
      <c r="AU124" s="7">
        <f t="shared" si="138"/>
        <v>904</v>
      </c>
      <c r="AV124" s="7">
        <f t="shared" si="138"/>
        <v>479</v>
      </c>
      <c r="AW124" s="7">
        <f t="shared" si="138"/>
        <v>378</v>
      </c>
      <c r="AX124" s="7">
        <f t="shared" si="138"/>
        <v>1019</v>
      </c>
      <c r="AY124" s="7">
        <f t="shared" si="138"/>
        <v>1231</v>
      </c>
      <c r="AZ124" s="7">
        <f t="shared" si="138"/>
        <v>549</v>
      </c>
      <c r="BA124" s="7">
        <f t="shared" si="138"/>
        <v>0</v>
      </c>
      <c r="BB124" s="7">
        <f t="shared" si="138"/>
        <v>1381</v>
      </c>
      <c r="BC124" s="7">
        <f t="shared" si="138"/>
        <v>913</v>
      </c>
      <c r="BD124" s="7">
        <f t="shared" si="138"/>
        <v>718</v>
      </c>
      <c r="BE124" s="7">
        <f t="shared" si="138"/>
        <v>638</v>
      </c>
      <c r="BF124" s="7">
        <f t="shared" si="138"/>
        <v>2137</v>
      </c>
      <c r="BG124" s="7">
        <f t="shared" si="138"/>
        <v>795</v>
      </c>
      <c r="BH124" s="7">
        <f t="shared" si="138"/>
        <v>712</v>
      </c>
      <c r="BI124" s="7">
        <f t="shared" si="138"/>
        <v>1922</v>
      </c>
      <c r="BJ124" s="7">
        <f t="shared" si="138"/>
        <v>1399</v>
      </c>
      <c r="BK124" s="7">
        <f t="shared" si="138"/>
        <v>1925</v>
      </c>
      <c r="BL124" s="7">
        <f t="shared" si="138"/>
        <v>1142</v>
      </c>
    </row>
    <row r="125" ht="13.5" customHeight="1">
      <c r="A125" s="83">
        <v>44149.0</v>
      </c>
      <c r="B125" s="37" t="s">
        <v>75</v>
      </c>
      <c r="C125" s="38"/>
      <c r="D125" s="39" t="s">
        <v>22</v>
      </c>
      <c r="E125" s="40">
        <f t="shared" si="2"/>
        <v>2042</v>
      </c>
      <c r="F125" s="41">
        <v>2.0</v>
      </c>
      <c r="G125" s="41">
        <v>20.0</v>
      </c>
      <c r="H125" s="42">
        <f t="shared" si="115"/>
        <v>26</v>
      </c>
      <c r="I125" s="38"/>
      <c r="J125" s="43" t="s">
        <v>23</v>
      </c>
      <c r="K125" s="40">
        <f t="shared" si="4"/>
        <v>2160</v>
      </c>
      <c r="L125" s="44">
        <v>0.0</v>
      </c>
      <c r="M125" s="44">
        <v>24.0</v>
      </c>
      <c r="N125" s="42">
        <f t="shared" si="116"/>
        <v>24</v>
      </c>
      <c r="O125" s="38"/>
      <c r="P125" s="49" t="s">
        <v>73</v>
      </c>
      <c r="Q125" s="38"/>
      <c r="R125" s="45">
        <f>MIN(Rules!$E$2,(MAX(H125/N125,N125/H125)))</f>
        <v>1.083333333</v>
      </c>
      <c r="S125" s="45">
        <f>VLOOKUP(B125,Rules!A:B,2,FALSE)</f>
        <v>60</v>
      </c>
      <c r="T125" s="38"/>
      <c r="U125" s="46">
        <f>1/(10^(-(E125+(IF(P125="Y",Rules!$I$2,0))-K125)/Rules!$E$12)+1)</f>
        <v>0.3673946675</v>
      </c>
      <c r="V125" s="47">
        <f t="shared" si="117"/>
        <v>41</v>
      </c>
      <c r="W125" s="47">
        <f t="shared" si="118"/>
        <v>-41</v>
      </c>
      <c r="X125" s="47"/>
      <c r="Y125" s="47"/>
      <c r="Z125" s="48"/>
      <c r="AA125" s="7">
        <f t="shared" ref="AA125:BL125" si="139">IF($D125=AA$1,$E125+$V125,(IF($J125=AA$1,$K125+$W125,AA124)))</f>
        <v>1540</v>
      </c>
      <c r="AB125" s="7">
        <f t="shared" si="139"/>
        <v>860</v>
      </c>
      <c r="AC125" s="7">
        <f t="shared" si="139"/>
        <v>1418</v>
      </c>
      <c r="AD125" s="7">
        <f t="shared" si="139"/>
        <v>79</v>
      </c>
      <c r="AE125" s="7">
        <f t="shared" si="139"/>
        <v>2059</v>
      </c>
      <c r="AF125" s="7">
        <f t="shared" si="139"/>
        <v>1920</v>
      </c>
      <c r="AG125" s="7">
        <f t="shared" si="139"/>
        <v>1004</v>
      </c>
      <c r="AH125" s="7">
        <f t="shared" si="139"/>
        <v>937</v>
      </c>
      <c r="AI125" s="7">
        <f t="shared" si="139"/>
        <v>1294</v>
      </c>
      <c r="AJ125" s="7">
        <f t="shared" si="139"/>
        <v>1768</v>
      </c>
      <c r="AK125" s="7">
        <f t="shared" si="139"/>
        <v>155</v>
      </c>
      <c r="AL125" s="7">
        <f t="shared" si="139"/>
        <v>717</v>
      </c>
      <c r="AM125" s="7">
        <f t="shared" si="139"/>
        <v>2119</v>
      </c>
      <c r="AN125" s="7">
        <f t="shared" si="139"/>
        <v>1504</v>
      </c>
      <c r="AO125" s="7">
        <f t="shared" si="139"/>
        <v>1153</v>
      </c>
      <c r="AP125" s="7">
        <f t="shared" si="139"/>
        <v>2083</v>
      </c>
      <c r="AQ125" s="7">
        <f t="shared" si="139"/>
        <v>424</v>
      </c>
      <c r="AR125" s="7">
        <f t="shared" si="139"/>
        <v>1575</v>
      </c>
      <c r="AS125" s="7">
        <f t="shared" si="139"/>
        <v>340</v>
      </c>
      <c r="AT125" s="7">
        <f t="shared" si="139"/>
        <v>2284</v>
      </c>
      <c r="AU125" s="7">
        <f t="shared" si="139"/>
        <v>904</v>
      </c>
      <c r="AV125" s="7">
        <f t="shared" si="139"/>
        <v>479</v>
      </c>
      <c r="AW125" s="7">
        <f t="shared" si="139"/>
        <v>378</v>
      </c>
      <c r="AX125" s="7">
        <f t="shared" si="139"/>
        <v>1019</v>
      </c>
      <c r="AY125" s="7">
        <f t="shared" si="139"/>
        <v>1231</v>
      </c>
      <c r="AZ125" s="7">
        <f t="shared" si="139"/>
        <v>549</v>
      </c>
      <c r="BA125" s="7">
        <f t="shared" si="139"/>
        <v>0</v>
      </c>
      <c r="BB125" s="7">
        <f t="shared" si="139"/>
        <v>1381</v>
      </c>
      <c r="BC125" s="7">
        <f t="shared" si="139"/>
        <v>913</v>
      </c>
      <c r="BD125" s="7">
        <f t="shared" si="139"/>
        <v>718</v>
      </c>
      <c r="BE125" s="7">
        <f t="shared" si="139"/>
        <v>638</v>
      </c>
      <c r="BF125" s="7">
        <f t="shared" si="139"/>
        <v>2137</v>
      </c>
      <c r="BG125" s="7">
        <f t="shared" si="139"/>
        <v>795</v>
      </c>
      <c r="BH125" s="7">
        <f t="shared" si="139"/>
        <v>712</v>
      </c>
      <c r="BI125" s="7">
        <f t="shared" si="139"/>
        <v>1922</v>
      </c>
      <c r="BJ125" s="7">
        <f t="shared" si="139"/>
        <v>1399</v>
      </c>
      <c r="BK125" s="7">
        <f t="shared" si="139"/>
        <v>1925</v>
      </c>
      <c r="BL125" s="7">
        <f t="shared" si="139"/>
        <v>1142</v>
      </c>
    </row>
    <row r="126" ht="13.5" customHeight="1">
      <c r="A126" s="83">
        <v>44149.0</v>
      </c>
      <c r="B126" s="37" t="s">
        <v>74</v>
      </c>
      <c r="C126" s="38"/>
      <c r="D126" s="39" t="s">
        <v>30</v>
      </c>
      <c r="E126" s="40">
        <f t="shared" si="2"/>
        <v>1540</v>
      </c>
      <c r="F126" s="41">
        <v>3.0</v>
      </c>
      <c r="G126" s="41">
        <v>18.0</v>
      </c>
      <c r="H126" s="42">
        <f t="shared" si="115"/>
        <v>27</v>
      </c>
      <c r="I126" s="38"/>
      <c r="J126" s="43" t="s">
        <v>34</v>
      </c>
      <c r="K126" s="40">
        <f t="shared" si="4"/>
        <v>1504</v>
      </c>
      <c r="L126" s="44">
        <v>2.0</v>
      </c>
      <c r="M126" s="44">
        <v>14.0</v>
      </c>
      <c r="N126" s="42">
        <f t="shared" si="116"/>
        <v>20</v>
      </c>
      <c r="O126" s="38"/>
      <c r="P126" s="45" t="s">
        <v>72</v>
      </c>
      <c r="Q126" s="38"/>
      <c r="R126" s="45">
        <f>MIN(Rules!$E$2,(MAX(H126/N126,N126/H126)))</f>
        <v>1.35</v>
      </c>
      <c r="S126" s="45">
        <f>VLOOKUP(B126,Rules!A:B,2,FALSE)</f>
        <v>50</v>
      </c>
      <c r="T126" s="38"/>
      <c r="U126" s="46">
        <f>1/(10^(-(E126+(IF(P126="Y",Rules!$I$2,0))-K126)/Rules!$E$12)+1)</f>
        <v>0.7019417852</v>
      </c>
      <c r="V126" s="47">
        <f t="shared" si="117"/>
        <v>20</v>
      </c>
      <c r="W126" s="47">
        <f t="shared" si="118"/>
        <v>-20</v>
      </c>
      <c r="X126" s="47"/>
      <c r="Y126" s="47"/>
      <c r="Z126" s="48"/>
      <c r="AA126" s="7">
        <f t="shared" ref="AA126:BL126" si="140">IF($D126=AA$1,$E126+$V126,(IF($J126=AA$1,$K126+$W126,AA125)))</f>
        <v>1560</v>
      </c>
      <c r="AB126" s="7">
        <f t="shared" si="140"/>
        <v>860</v>
      </c>
      <c r="AC126" s="7">
        <f t="shared" si="140"/>
        <v>1418</v>
      </c>
      <c r="AD126" s="7">
        <f t="shared" si="140"/>
        <v>79</v>
      </c>
      <c r="AE126" s="7">
        <f t="shared" si="140"/>
        <v>2059</v>
      </c>
      <c r="AF126" s="7">
        <f t="shared" si="140"/>
        <v>1920</v>
      </c>
      <c r="AG126" s="7">
        <f t="shared" si="140"/>
        <v>1004</v>
      </c>
      <c r="AH126" s="7">
        <f t="shared" si="140"/>
        <v>937</v>
      </c>
      <c r="AI126" s="7">
        <f t="shared" si="140"/>
        <v>1294</v>
      </c>
      <c r="AJ126" s="7">
        <f t="shared" si="140"/>
        <v>1768</v>
      </c>
      <c r="AK126" s="7">
        <f t="shared" si="140"/>
        <v>155</v>
      </c>
      <c r="AL126" s="7">
        <f t="shared" si="140"/>
        <v>717</v>
      </c>
      <c r="AM126" s="7">
        <f t="shared" si="140"/>
        <v>2119</v>
      </c>
      <c r="AN126" s="7">
        <f t="shared" si="140"/>
        <v>1484</v>
      </c>
      <c r="AO126" s="7">
        <f t="shared" si="140"/>
        <v>1153</v>
      </c>
      <c r="AP126" s="7">
        <f t="shared" si="140"/>
        <v>2083</v>
      </c>
      <c r="AQ126" s="7">
        <f t="shared" si="140"/>
        <v>424</v>
      </c>
      <c r="AR126" s="7">
        <f t="shared" si="140"/>
        <v>1575</v>
      </c>
      <c r="AS126" s="7">
        <f t="shared" si="140"/>
        <v>340</v>
      </c>
      <c r="AT126" s="7">
        <f t="shared" si="140"/>
        <v>2284</v>
      </c>
      <c r="AU126" s="7">
        <f t="shared" si="140"/>
        <v>904</v>
      </c>
      <c r="AV126" s="7">
        <f t="shared" si="140"/>
        <v>479</v>
      </c>
      <c r="AW126" s="7">
        <f t="shared" si="140"/>
        <v>378</v>
      </c>
      <c r="AX126" s="7">
        <f t="shared" si="140"/>
        <v>1019</v>
      </c>
      <c r="AY126" s="7">
        <f t="shared" si="140"/>
        <v>1231</v>
      </c>
      <c r="AZ126" s="7">
        <f t="shared" si="140"/>
        <v>549</v>
      </c>
      <c r="BA126" s="7">
        <f t="shared" si="140"/>
        <v>0</v>
      </c>
      <c r="BB126" s="7">
        <f t="shared" si="140"/>
        <v>1381</v>
      </c>
      <c r="BC126" s="7">
        <f t="shared" si="140"/>
        <v>913</v>
      </c>
      <c r="BD126" s="7">
        <f t="shared" si="140"/>
        <v>718</v>
      </c>
      <c r="BE126" s="7">
        <f t="shared" si="140"/>
        <v>638</v>
      </c>
      <c r="BF126" s="7">
        <f t="shared" si="140"/>
        <v>2137</v>
      </c>
      <c r="BG126" s="7">
        <f t="shared" si="140"/>
        <v>795</v>
      </c>
      <c r="BH126" s="7">
        <f t="shared" si="140"/>
        <v>712</v>
      </c>
      <c r="BI126" s="7">
        <f t="shared" si="140"/>
        <v>1922</v>
      </c>
      <c r="BJ126" s="7">
        <f t="shared" si="140"/>
        <v>1399</v>
      </c>
      <c r="BK126" s="7">
        <f t="shared" si="140"/>
        <v>1925</v>
      </c>
      <c r="BL126" s="7">
        <f t="shared" si="140"/>
        <v>1142</v>
      </c>
    </row>
    <row r="127" ht="13.5" customHeight="1">
      <c r="A127" s="83">
        <v>44149.0</v>
      </c>
      <c r="B127" s="37" t="s">
        <v>74</v>
      </c>
      <c r="C127" s="38"/>
      <c r="D127" s="39" t="s">
        <v>33</v>
      </c>
      <c r="E127" s="40">
        <f t="shared" si="2"/>
        <v>1294</v>
      </c>
      <c r="F127" s="41">
        <v>2.0</v>
      </c>
      <c r="G127" s="41">
        <v>20.0</v>
      </c>
      <c r="H127" s="42">
        <f t="shared" si="115"/>
        <v>26</v>
      </c>
      <c r="I127" s="38"/>
      <c r="J127" s="43" t="s">
        <v>27</v>
      </c>
      <c r="K127" s="40">
        <f t="shared" si="4"/>
        <v>1381</v>
      </c>
      <c r="L127" s="44">
        <v>1.0</v>
      </c>
      <c r="M127" s="44">
        <v>23.0</v>
      </c>
      <c r="N127" s="42">
        <f t="shared" si="116"/>
        <v>26</v>
      </c>
      <c r="O127" s="38"/>
      <c r="P127" s="45" t="s">
        <v>72</v>
      </c>
      <c r="Q127" s="38"/>
      <c r="R127" s="45">
        <f>MIN(Rules!$E$2,(MAX(H127/N127,N127/H127)))</f>
        <v>1</v>
      </c>
      <c r="S127" s="45">
        <f>VLOOKUP(B127,Rules!A:B,2,FALSE)</f>
        <v>50</v>
      </c>
      <c r="T127" s="38"/>
      <c r="U127" s="46">
        <f>1/(10^(-(E127+(IF(P127="Y",Rules!$I$2,0))-K127)/Rules!$E$12)+1)</f>
        <v>0.5720269114</v>
      </c>
      <c r="V127" s="47">
        <f t="shared" si="117"/>
        <v>-4</v>
      </c>
      <c r="W127" s="47">
        <f t="shared" si="118"/>
        <v>4</v>
      </c>
      <c r="X127" s="47"/>
      <c r="Y127" s="47"/>
      <c r="Z127" s="48"/>
      <c r="AA127" s="7">
        <f t="shared" ref="AA127:BL127" si="141">IF($D127=AA$1,$E127+$V127,(IF($J127=AA$1,$K127+$W127,AA126)))</f>
        <v>1560</v>
      </c>
      <c r="AB127" s="7">
        <f t="shared" si="141"/>
        <v>860</v>
      </c>
      <c r="AC127" s="7">
        <f t="shared" si="141"/>
        <v>1418</v>
      </c>
      <c r="AD127" s="7">
        <f t="shared" si="141"/>
        <v>79</v>
      </c>
      <c r="AE127" s="7">
        <f t="shared" si="141"/>
        <v>2059</v>
      </c>
      <c r="AF127" s="7">
        <f t="shared" si="141"/>
        <v>1920</v>
      </c>
      <c r="AG127" s="7">
        <f t="shared" si="141"/>
        <v>1004</v>
      </c>
      <c r="AH127" s="7">
        <f t="shared" si="141"/>
        <v>937</v>
      </c>
      <c r="AI127" s="7">
        <f t="shared" si="141"/>
        <v>1290</v>
      </c>
      <c r="AJ127" s="7">
        <f t="shared" si="141"/>
        <v>1768</v>
      </c>
      <c r="AK127" s="7">
        <f t="shared" si="141"/>
        <v>155</v>
      </c>
      <c r="AL127" s="7">
        <f t="shared" si="141"/>
        <v>717</v>
      </c>
      <c r="AM127" s="7">
        <f t="shared" si="141"/>
        <v>2119</v>
      </c>
      <c r="AN127" s="7">
        <f t="shared" si="141"/>
        <v>1484</v>
      </c>
      <c r="AO127" s="7">
        <f t="shared" si="141"/>
        <v>1153</v>
      </c>
      <c r="AP127" s="7">
        <f t="shared" si="141"/>
        <v>2083</v>
      </c>
      <c r="AQ127" s="7">
        <f t="shared" si="141"/>
        <v>424</v>
      </c>
      <c r="AR127" s="7">
        <f t="shared" si="141"/>
        <v>1575</v>
      </c>
      <c r="AS127" s="7">
        <f t="shared" si="141"/>
        <v>340</v>
      </c>
      <c r="AT127" s="7">
        <f t="shared" si="141"/>
        <v>2284</v>
      </c>
      <c r="AU127" s="7">
        <f t="shared" si="141"/>
        <v>904</v>
      </c>
      <c r="AV127" s="7">
        <f t="shared" si="141"/>
        <v>479</v>
      </c>
      <c r="AW127" s="7">
        <f t="shared" si="141"/>
        <v>378</v>
      </c>
      <c r="AX127" s="7">
        <f t="shared" si="141"/>
        <v>1019</v>
      </c>
      <c r="AY127" s="7">
        <f t="shared" si="141"/>
        <v>1231</v>
      </c>
      <c r="AZ127" s="7">
        <f t="shared" si="141"/>
        <v>549</v>
      </c>
      <c r="BA127" s="7">
        <f t="shared" si="141"/>
        <v>0</v>
      </c>
      <c r="BB127" s="7">
        <f t="shared" si="141"/>
        <v>1385</v>
      </c>
      <c r="BC127" s="7">
        <f t="shared" si="141"/>
        <v>913</v>
      </c>
      <c r="BD127" s="7">
        <f t="shared" si="141"/>
        <v>718</v>
      </c>
      <c r="BE127" s="7">
        <f t="shared" si="141"/>
        <v>638</v>
      </c>
      <c r="BF127" s="7">
        <f t="shared" si="141"/>
        <v>2137</v>
      </c>
      <c r="BG127" s="7">
        <f t="shared" si="141"/>
        <v>795</v>
      </c>
      <c r="BH127" s="7">
        <f t="shared" si="141"/>
        <v>712</v>
      </c>
      <c r="BI127" s="7">
        <f t="shared" si="141"/>
        <v>1922</v>
      </c>
      <c r="BJ127" s="7">
        <f t="shared" si="141"/>
        <v>1399</v>
      </c>
      <c r="BK127" s="7">
        <f t="shared" si="141"/>
        <v>1925</v>
      </c>
      <c r="BL127" s="7">
        <f t="shared" si="141"/>
        <v>1142</v>
      </c>
    </row>
    <row r="128" ht="13.5" customHeight="1">
      <c r="A128" s="83">
        <v>44149.0</v>
      </c>
      <c r="B128" s="37" t="s">
        <v>74</v>
      </c>
      <c r="C128" s="38"/>
      <c r="D128" s="39" t="s">
        <v>29</v>
      </c>
      <c r="E128" s="40">
        <f t="shared" si="2"/>
        <v>1153</v>
      </c>
      <c r="F128" s="41">
        <v>3.0</v>
      </c>
      <c r="G128" s="41">
        <v>24.0</v>
      </c>
      <c r="H128" s="42">
        <f t="shared" si="115"/>
        <v>33</v>
      </c>
      <c r="I128" s="38"/>
      <c r="J128" s="43" t="s">
        <v>41</v>
      </c>
      <c r="K128" s="40">
        <f t="shared" si="4"/>
        <v>913</v>
      </c>
      <c r="L128" s="44">
        <v>1.0</v>
      </c>
      <c r="M128" s="44">
        <v>9.0</v>
      </c>
      <c r="N128" s="42">
        <f t="shared" si="116"/>
        <v>12</v>
      </c>
      <c r="O128" s="38"/>
      <c r="P128" s="45" t="s">
        <v>72</v>
      </c>
      <c r="Q128" s="38"/>
      <c r="R128" s="45">
        <f>MIN(Rules!$E$2,(MAX(H128/N128,N128/H128)))</f>
        <v>2</v>
      </c>
      <c r="S128" s="45">
        <f>VLOOKUP(B128,Rules!A:B,2,FALSE)</f>
        <v>50</v>
      </c>
      <c r="T128" s="38"/>
      <c r="U128" s="46">
        <f>1/(10^(-(E128+(IF(P128="Y",Rules!$I$2,0))-K128)/Rules!$E$12)+1)</f>
        <v>0.8576633186</v>
      </c>
      <c r="V128" s="47">
        <f t="shared" si="117"/>
        <v>14</v>
      </c>
      <c r="W128" s="47">
        <f t="shared" si="118"/>
        <v>-14</v>
      </c>
      <c r="X128" s="47"/>
      <c r="Y128" s="47"/>
      <c r="Z128" s="48"/>
      <c r="AA128" s="7">
        <f t="shared" ref="AA128:BL128" si="142">IF($D128=AA$1,$E128+$V128,(IF($J128=AA$1,$K128+$W128,AA127)))</f>
        <v>1560</v>
      </c>
      <c r="AB128" s="7">
        <f t="shared" si="142"/>
        <v>860</v>
      </c>
      <c r="AC128" s="7">
        <f t="shared" si="142"/>
        <v>1418</v>
      </c>
      <c r="AD128" s="7">
        <f t="shared" si="142"/>
        <v>79</v>
      </c>
      <c r="AE128" s="7">
        <f t="shared" si="142"/>
        <v>2059</v>
      </c>
      <c r="AF128" s="7">
        <f t="shared" si="142"/>
        <v>1920</v>
      </c>
      <c r="AG128" s="7">
        <f t="shared" si="142"/>
        <v>1004</v>
      </c>
      <c r="AH128" s="7">
        <f t="shared" si="142"/>
        <v>937</v>
      </c>
      <c r="AI128" s="7">
        <f t="shared" si="142"/>
        <v>1290</v>
      </c>
      <c r="AJ128" s="7">
        <f t="shared" si="142"/>
        <v>1768</v>
      </c>
      <c r="AK128" s="7">
        <f t="shared" si="142"/>
        <v>155</v>
      </c>
      <c r="AL128" s="7">
        <f t="shared" si="142"/>
        <v>717</v>
      </c>
      <c r="AM128" s="7">
        <f t="shared" si="142"/>
        <v>2119</v>
      </c>
      <c r="AN128" s="7">
        <f t="shared" si="142"/>
        <v>1484</v>
      </c>
      <c r="AO128" s="7">
        <f t="shared" si="142"/>
        <v>1167</v>
      </c>
      <c r="AP128" s="7">
        <f t="shared" si="142"/>
        <v>2083</v>
      </c>
      <c r="AQ128" s="7">
        <f t="shared" si="142"/>
        <v>424</v>
      </c>
      <c r="AR128" s="7">
        <f t="shared" si="142"/>
        <v>1575</v>
      </c>
      <c r="AS128" s="7">
        <f t="shared" si="142"/>
        <v>340</v>
      </c>
      <c r="AT128" s="7">
        <f t="shared" si="142"/>
        <v>2284</v>
      </c>
      <c r="AU128" s="7">
        <f t="shared" si="142"/>
        <v>904</v>
      </c>
      <c r="AV128" s="7">
        <f t="shared" si="142"/>
        <v>479</v>
      </c>
      <c r="AW128" s="7">
        <f t="shared" si="142"/>
        <v>378</v>
      </c>
      <c r="AX128" s="7">
        <f t="shared" si="142"/>
        <v>1019</v>
      </c>
      <c r="AY128" s="7">
        <f t="shared" si="142"/>
        <v>1231</v>
      </c>
      <c r="AZ128" s="7">
        <f t="shared" si="142"/>
        <v>549</v>
      </c>
      <c r="BA128" s="7">
        <f t="shared" si="142"/>
        <v>0</v>
      </c>
      <c r="BB128" s="7">
        <f t="shared" si="142"/>
        <v>1385</v>
      </c>
      <c r="BC128" s="7">
        <f t="shared" si="142"/>
        <v>899</v>
      </c>
      <c r="BD128" s="7">
        <f t="shared" si="142"/>
        <v>718</v>
      </c>
      <c r="BE128" s="7">
        <f t="shared" si="142"/>
        <v>638</v>
      </c>
      <c r="BF128" s="7">
        <f t="shared" si="142"/>
        <v>2137</v>
      </c>
      <c r="BG128" s="7">
        <f t="shared" si="142"/>
        <v>795</v>
      </c>
      <c r="BH128" s="7">
        <f t="shared" si="142"/>
        <v>712</v>
      </c>
      <c r="BI128" s="7">
        <f t="shared" si="142"/>
        <v>1922</v>
      </c>
      <c r="BJ128" s="7">
        <f t="shared" si="142"/>
        <v>1399</v>
      </c>
      <c r="BK128" s="7">
        <f t="shared" si="142"/>
        <v>1925</v>
      </c>
      <c r="BL128" s="7">
        <f t="shared" si="142"/>
        <v>1142</v>
      </c>
    </row>
    <row r="129" ht="13.5" customHeight="1">
      <c r="A129" s="83">
        <v>44149.0</v>
      </c>
      <c r="B129" s="37" t="s">
        <v>74</v>
      </c>
      <c r="C129" s="38"/>
      <c r="D129" s="39" t="s">
        <v>39</v>
      </c>
      <c r="E129" s="40">
        <f t="shared" si="2"/>
        <v>1019</v>
      </c>
      <c r="F129" s="41">
        <v>3.0</v>
      </c>
      <c r="G129" s="41">
        <v>23.0</v>
      </c>
      <c r="H129" s="42">
        <f t="shared" si="115"/>
        <v>32</v>
      </c>
      <c r="I129" s="38"/>
      <c r="J129" s="43" t="s">
        <v>52</v>
      </c>
      <c r="K129" s="40">
        <f t="shared" si="4"/>
        <v>340</v>
      </c>
      <c r="L129" s="44">
        <v>1.0</v>
      </c>
      <c r="M129" s="44">
        <v>11.0</v>
      </c>
      <c r="N129" s="42">
        <f t="shared" si="116"/>
        <v>14</v>
      </c>
      <c r="O129" s="38"/>
      <c r="P129" s="45" t="s">
        <v>72</v>
      </c>
      <c r="Q129" s="38"/>
      <c r="R129" s="45">
        <f>MIN(Rules!$E$2,(MAX(H129/N129,N129/H129)))</f>
        <v>2</v>
      </c>
      <c r="S129" s="45">
        <f>VLOOKUP(B129,Rules!A:B,2,FALSE)</f>
        <v>50</v>
      </c>
      <c r="T129" s="38"/>
      <c r="U129" s="46">
        <f>1/(10^(-(E129+(IF(P129="Y",Rules!$I$2,0))-K129)/Rules!$E$12)+1)</f>
        <v>0.9784940714</v>
      </c>
      <c r="V129" s="47">
        <f t="shared" si="117"/>
        <v>2</v>
      </c>
      <c r="W129" s="47">
        <f t="shared" si="118"/>
        <v>-2</v>
      </c>
      <c r="X129" s="47"/>
      <c r="Y129" s="47"/>
      <c r="Z129" s="48"/>
      <c r="AA129" s="7">
        <f t="shared" ref="AA129:BL129" si="143">IF($D129=AA$1,$E129+$V129,(IF($J129=AA$1,$K129+$W129,AA128)))</f>
        <v>1560</v>
      </c>
      <c r="AB129" s="7">
        <f t="shared" si="143"/>
        <v>860</v>
      </c>
      <c r="AC129" s="7">
        <f t="shared" si="143"/>
        <v>1418</v>
      </c>
      <c r="AD129" s="7">
        <f t="shared" si="143"/>
        <v>79</v>
      </c>
      <c r="AE129" s="7">
        <f t="shared" si="143"/>
        <v>2059</v>
      </c>
      <c r="AF129" s="7">
        <f t="shared" si="143"/>
        <v>1920</v>
      </c>
      <c r="AG129" s="7">
        <f t="shared" si="143"/>
        <v>1004</v>
      </c>
      <c r="AH129" s="7">
        <f t="shared" si="143"/>
        <v>937</v>
      </c>
      <c r="AI129" s="7">
        <f t="shared" si="143"/>
        <v>1290</v>
      </c>
      <c r="AJ129" s="7">
        <f t="shared" si="143"/>
        <v>1768</v>
      </c>
      <c r="AK129" s="7">
        <f t="shared" si="143"/>
        <v>155</v>
      </c>
      <c r="AL129" s="7">
        <f t="shared" si="143"/>
        <v>717</v>
      </c>
      <c r="AM129" s="7">
        <f t="shared" si="143"/>
        <v>2119</v>
      </c>
      <c r="AN129" s="7">
        <f t="shared" si="143"/>
        <v>1484</v>
      </c>
      <c r="AO129" s="7">
        <f t="shared" si="143"/>
        <v>1167</v>
      </c>
      <c r="AP129" s="7">
        <f t="shared" si="143"/>
        <v>2083</v>
      </c>
      <c r="AQ129" s="7">
        <f t="shared" si="143"/>
        <v>424</v>
      </c>
      <c r="AR129" s="7">
        <f t="shared" si="143"/>
        <v>1575</v>
      </c>
      <c r="AS129" s="7">
        <f t="shared" si="143"/>
        <v>338</v>
      </c>
      <c r="AT129" s="7">
        <f t="shared" si="143"/>
        <v>2284</v>
      </c>
      <c r="AU129" s="7">
        <f t="shared" si="143"/>
        <v>904</v>
      </c>
      <c r="AV129" s="7">
        <f t="shared" si="143"/>
        <v>479</v>
      </c>
      <c r="AW129" s="7">
        <f t="shared" si="143"/>
        <v>378</v>
      </c>
      <c r="AX129" s="7">
        <f t="shared" si="143"/>
        <v>1021</v>
      </c>
      <c r="AY129" s="7">
        <f t="shared" si="143"/>
        <v>1231</v>
      </c>
      <c r="AZ129" s="7">
        <f t="shared" si="143"/>
        <v>549</v>
      </c>
      <c r="BA129" s="7">
        <f t="shared" si="143"/>
        <v>0</v>
      </c>
      <c r="BB129" s="7">
        <f t="shared" si="143"/>
        <v>1385</v>
      </c>
      <c r="BC129" s="7">
        <f t="shared" si="143"/>
        <v>899</v>
      </c>
      <c r="BD129" s="7">
        <f t="shared" si="143"/>
        <v>718</v>
      </c>
      <c r="BE129" s="7">
        <f t="shared" si="143"/>
        <v>638</v>
      </c>
      <c r="BF129" s="7">
        <f t="shared" si="143"/>
        <v>2137</v>
      </c>
      <c r="BG129" s="7">
        <f t="shared" si="143"/>
        <v>795</v>
      </c>
      <c r="BH129" s="7">
        <f t="shared" si="143"/>
        <v>712</v>
      </c>
      <c r="BI129" s="7">
        <f t="shared" si="143"/>
        <v>1922</v>
      </c>
      <c r="BJ129" s="7">
        <f t="shared" si="143"/>
        <v>1399</v>
      </c>
      <c r="BK129" s="7">
        <f t="shared" si="143"/>
        <v>1925</v>
      </c>
      <c r="BL129" s="7">
        <f t="shared" si="143"/>
        <v>1142</v>
      </c>
    </row>
    <row r="130" ht="13.5" customHeight="1">
      <c r="A130" s="83">
        <v>44149.0</v>
      </c>
      <c r="B130" s="37" t="s">
        <v>74</v>
      </c>
      <c r="C130" s="38"/>
      <c r="D130" s="39" t="s">
        <v>37</v>
      </c>
      <c r="E130" s="40">
        <f t="shared" si="2"/>
        <v>937</v>
      </c>
      <c r="F130" s="41">
        <v>3.0</v>
      </c>
      <c r="G130" s="41">
        <v>25.0</v>
      </c>
      <c r="H130" s="42">
        <f t="shared" si="115"/>
        <v>34</v>
      </c>
      <c r="I130" s="38"/>
      <c r="J130" s="43" t="s">
        <v>42</v>
      </c>
      <c r="K130" s="40">
        <f t="shared" si="4"/>
        <v>795</v>
      </c>
      <c r="L130" s="44">
        <v>1.0</v>
      </c>
      <c r="M130" s="44">
        <v>21.0</v>
      </c>
      <c r="N130" s="42">
        <f t="shared" si="116"/>
        <v>24</v>
      </c>
      <c r="O130" s="38"/>
      <c r="P130" s="45" t="s">
        <v>72</v>
      </c>
      <c r="Q130" s="38"/>
      <c r="R130" s="45">
        <f>MIN(Rules!$E$2,(MAX(H130/N130,N130/H130)))</f>
        <v>1.416666667</v>
      </c>
      <c r="S130" s="45">
        <f>VLOOKUP(B130,Rules!A:B,2,FALSE)</f>
        <v>50</v>
      </c>
      <c r="T130" s="38"/>
      <c r="U130" s="46">
        <f>1/(10^(-(E130+(IF(P130="Y",Rules!$I$2,0))-K130)/Rules!$E$12)+1)</f>
        <v>0.7932633821</v>
      </c>
      <c r="V130" s="47">
        <f t="shared" si="117"/>
        <v>15</v>
      </c>
      <c r="W130" s="47">
        <f t="shared" si="118"/>
        <v>-15</v>
      </c>
      <c r="X130" s="47"/>
      <c r="Y130" s="47"/>
      <c r="Z130" s="48"/>
      <c r="AA130" s="7">
        <f t="shared" ref="AA130:BL130" si="144">IF($D130=AA$1,$E130+$V130,(IF($J130=AA$1,$K130+$W130,AA129)))</f>
        <v>1560</v>
      </c>
      <c r="AB130" s="7">
        <f t="shared" si="144"/>
        <v>860</v>
      </c>
      <c r="AC130" s="7">
        <f t="shared" si="144"/>
        <v>1418</v>
      </c>
      <c r="AD130" s="7">
        <f t="shared" si="144"/>
        <v>79</v>
      </c>
      <c r="AE130" s="7">
        <f t="shared" si="144"/>
        <v>2059</v>
      </c>
      <c r="AF130" s="7">
        <f t="shared" si="144"/>
        <v>1920</v>
      </c>
      <c r="AG130" s="7">
        <f t="shared" si="144"/>
        <v>1004</v>
      </c>
      <c r="AH130" s="7">
        <f t="shared" si="144"/>
        <v>952</v>
      </c>
      <c r="AI130" s="7">
        <f t="shared" si="144"/>
        <v>1290</v>
      </c>
      <c r="AJ130" s="7">
        <f t="shared" si="144"/>
        <v>1768</v>
      </c>
      <c r="AK130" s="7">
        <f t="shared" si="144"/>
        <v>155</v>
      </c>
      <c r="AL130" s="7">
        <f t="shared" si="144"/>
        <v>717</v>
      </c>
      <c r="AM130" s="7">
        <f t="shared" si="144"/>
        <v>2119</v>
      </c>
      <c r="AN130" s="7">
        <f t="shared" si="144"/>
        <v>1484</v>
      </c>
      <c r="AO130" s="7">
        <f t="shared" si="144"/>
        <v>1167</v>
      </c>
      <c r="AP130" s="7">
        <f t="shared" si="144"/>
        <v>2083</v>
      </c>
      <c r="AQ130" s="7">
        <f t="shared" si="144"/>
        <v>424</v>
      </c>
      <c r="AR130" s="7">
        <f t="shared" si="144"/>
        <v>1575</v>
      </c>
      <c r="AS130" s="7">
        <f t="shared" si="144"/>
        <v>338</v>
      </c>
      <c r="AT130" s="7">
        <f t="shared" si="144"/>
        <v>2284</v>
      </c>
      <c r="AU130" s="7">
        <f t="shared" si="144"/>
        <v>904</v>
      </c>
      <c r="AV130" s="7">
        <f t="shared" si="144"/>
        <v>479</v>
      </c>
      <c r="AW130" s="7">
        <f t="shared" si="144"/>
        <v>378</v>
      </c>
      <c r="AX130" s="7">
        <f t="shared" si="144"/>
        <v>1021</v>
      </c>
      <c r="AY130" s="7">
        <f t="shared" si="144"/>
        <v>1231</v>
      </c>
      <c r="AZ130" s="7">
        <f t="shared" si="144"/>
        <v>549</v>
      </c>
      <c r="BA130" s="7">
        <f t="shared" si="144"/>
        <v>0</v>
      </c>
      <c r="BB130" s="7">
        <f t="shared" si="144"/>
        <v>1385</v>
      </c>
      <c r="BC130" s="7">
        <f t="shared" si="144"/>
        <v>899</v>
      </c>
      <c r="BD130" s="7">
        <f t="shared" si="144"/>
        <v>718</v>
      </c>
      <c r="BE130" s="7">
        <f t="shared" si="144"/>
        <v>638</v>
      </c>
      <c r="BF130" s="7">
        <f t="shared" si="144"/>
        <v>2137</v>
      </c>
      <c r="BG130" s="7">
        <f t="shared" si="144"/>
        <v>780</v>
      </c>
      <c r="BH130" s="7">
        <f t="shared" si="144"/>
        <v>712</v>
      </c>
      <c r="BI130" s="7">
        <f t="shared" si="144"/>
        <v>1922</v>
      </c>
      <c r="BJ130" s="7">
        <f t="shared" si="144"/>
        <v>1399</v>
      </c>
      <c r="BK130" s="7">
        <f t="shared" si="144"/>
        <v>1925</v>
      </c>
      <c r="BL130" s="7">
        <f t="shared" si="144"/>
        <v>1142</v>
      </c>
    </row>
    <row r="131" ht="13.5" customHeight="1">
      <c r="A131" s="83">
        <v>44150.0</v>
      </c>
      <c r="B131" s="37" t="s">
        <v>75</v>
      </c>
      <c r="C131" s="38"/>
      <c r="D131" s="39" t="s">
        <v>20</v>
      </c>
      <c r="E131" s="40">
        <f t="shared" si="2"/>
        <v>2284</v>
      </c>
      <c r="F131" s="41">
        <v>0.0</v>
      </c>
      <c r="G131" s="41">
        <v>25.0</v>
      </c>
      <c r="H131" s="42">
        <f t="shared" si="115"/>
        <v>25</v>
      </c>
      <c r="I131" s="38"/>
      <c r="J131" s="43" t="s">
        <v>25</v>
      </c>
      <c r="K131" s="40">
        <f t="shared" si="4"/>
        <v>1922</v>
      </c>
      <c r="L131" s="44">
        <v>0.0</v>
      </c>
      <c r="M131" s="44">
        <v>21.0</v>
      </c>
      <c r="N131" s="42">
        <f t="shared" si="116"/>
        <v>21</v>
      </c>
      <c r="O131" s="38"/>
      <c r="P131" s="49" t="s">
        <v>73</v>
      </c>
      <c r="Q131" s="38"/>
      <c r="R131" s="45">
        <f>MIN(Rules!$E$2,(MAX(H131/N131,N131/H131)))</f>
        <v>1.19047619</v>
      </c>
      <c r="S131" s="45">
        <f>VLOOKUP(B131,Rules!A:B,2,FALSE)</f>
        <v>60</v>
      </c>
      <c r="T131" s="38"/>
      <c r="U131" s="46">
        <f>1/(10^(-(E131+(IF(P131="Y",Rules!$I$2,0))-K131)/Rules!$E$12)+1)</f>
        <v>0.8411849997</v>
      </c>
      <c r="V131" s="47">
        <f t="shared" si="117"/>
        <v>11</v>
      </c>
      <c r="W131" s="47">
        <f t="shared" si="118"/>
        <v>-11</v>
      </c>
      <c r="X131" s="47"/>
      <c r="Y131" s="47"/>
      <c r="Z131" s="48"/>
      <c r="AA131" s="7">
        <f t="shared" ref="AA131:BL131" si="145">IF($D131=AA$1,$E131+$V131,(IF($J131=AA$1,$K131+$W131,AA130)))</f>
        <v>1560</v>
      </c>
      <c r="AB131" s="7">
        <f t="shared" si="145"/>
        <v>860</v>
      </c>
      <c r="AC131" s="7">
        <f t="shared" si="145"/>
        <v>1418</v>
      </c>
      <c r="AD131" s="7">
        <f t="shared" si="145"/>
        <v>79</v>
      </c>
      <c r="AE131" s="7">
        <f t="shared" si="145"/>
        <v>2059</v>
      </c>
      <c r="AF131" s="7">
        <f t="shared" si="145"/>
        <v>1920</v>
      </c>
      <c r="AG131" s="7">
        <f t="shared" si="145"/>
        <v>1004</v>
      </c>
      <c r="AH131" s="7">
        <f t="shared" si="145"/>
        <v>952</v>
      </c>
      <c r="AI131" s="7">
        <f t="shared" si="145"/>
        <v>1290</v>
      </c>
      <c r="AJ131" s="7">
        <f t="shared" si="145"/>
        <v>1768</v>
      </c>
      <c r="AK131" s="7">
        <f t="shared" si="145"/>
        <v>155</v>
      </c>
      <c r="AL131" s="7">
        <f t="shared" si="145"/>
        <v>717</v>
      </c>
      <c r="AM131" s="7">
        <f t="shared" si="145"/>
        <v>2119</v>
      </c>
      <c r="AN131" s="7">
        <f t="shared" si="145"/>
        <v>1484</v>
      </c>
      <c r="AO131" s="7">
        <f t="shared" si="145"/>
        <v>1167</v>
      </c>
      <c r="AP131" s="7">
        <f t="shared" si="145"/>
        <v>2083</v>
      </c>
      <c r="AQ131" s="7">
        <f t="shared" si="145"/>
        <v>424</v>
      </c>
      <c r="AR131" s="7">
        <f t="shared" si="145"/>
        <v>1575</v>
      </c>
      <c r="AS131" s="7">
        <f t="shared" si="145"/>
        <v>338</v>
      </c>
      <c r="AT131" s="7">
        <f t="shared" si="145"/>
        <v>2295</v>
      </c>
      <c r="AU131" s="7">
        <f t="shared" si="145"/>
        <v>904</v>
      </c>
      <c r="AV131" s="7">
        <f t="shared" si="145"/>
        <v>479</v>
      </c>
      <c r="AW131" s="7">
        <f t="shared" si="145"/>
        <v>378</v>
      </c>
      <c r="AX131" s="7">
        <f t="shared" si="145"/>
        <v>1021</v>
      </c>
      <c r="AY131" s="7">
        <f t="shared" si="145"/>
        <v>1231</v>
      </c>
      <c r="AZ131" s="7">
        <f t="shared" si="145"/>
        <v>549</v>
      </c>
      <c r="BA131" s="7">
        <f t="shared" si="145"/>
        <v>0</v>
      </c>
      <c r="BB131" s="7">
        <f t="shared" si="145"/>
        <v>1385</v>
      </c>
      <c r="BC131" s="7">
        <f t="shared" si="145"/>
        <v>899</v>
      </c>
      <c r="BD131" s="7">
        <f t="shared" si="145"/>
        <v>718</v>
      </c>
      <c r="BE131" s="7">
        <f t="shared" si="145"/>
        <v>638</v>
      </c>
      <c r="BF131" s="7">
        <f t="shared" si="145"/>
        <v>2137</v>
      </c>
      <c r="BG131" s="7">
        <f t="shared" si="145"/>
        <v>780</v>
      </c>
      <c r="BH131" s="7">
        <f t="shared" si="145"/>
        <v>712</v>
      </c>
      <c r="BI131" s="7">
        <f t="shared" si="145"/>
        <v>1911</v>
      </c>
      <c r="BJ131" s="7">
        <f t="shared" si="145"/>
        <v>1399</v>
      </c>
      <c r="BK131" s="7">
        <f t="shared" si="145"/>
        <v>1925</v>
      </c>
      <c r="BL131" s="7">
        <f t="shared" si="145"/>
        <v>1142</v>
      </c>
    </row>
    <row r="132" ht="13.5" customHeight="1">
      <c r="A132" s="83">
        <v>44156.0</v>
      </c>
      <c r="B132" s="37" t="s">
        <v>76</v>
      </c>
      <c r="C132" s="38"/>
      <c r="D132" s="39" t="s">
        <v>23</v>
      </c>
      <c r="E132" s="40">
        <f t="shared" si="2"/>
        <v>2119</v>
      </c>
      <c r="F132" s="41">
        <v>3.0</v>
      </c>
      <c r="G132" s="41">
        <v>23.0</v>
      </c>
      <c r="H132" s="42">
        <f t="shared" si="115"/>
        <v>32</v>
      </c>
      <c r="I132" s="38"/>
      <c r="J132" s="43" t="s">
        <v>18</v>
      </c>
      <c r="K132" s="40">
        <f t="shared" si="4"/>
        <v>2137</v>
      </c>
      <c r="L132" s="44">
        <v>2.0</v>
      </c>
      <c r="M132" s="44">
        <v>24.0</v>
      </c>
      <c r="N132" s="42">
        <f t="shared" si="116"/>
        <v>30</v>
      </c>
      <c r="O132" s="38"/>
      <c r="P132" s="49" t="s">
        <v>73</v>
      </c>
      <c r="Q132" s="38"/>
      <c r="R132" s="45">
        <f>MIN(Rules!$E$2,(MAX(H132/N132,N132/H132)))</f>
        <v>1.066666667</v>
      </c>
      <c r="S132" s="45">
        <f>VLOOKUP(B132,Rules!A:B,2,FALSE)</f>
        <v>80</v>
      </c>
      <c r="T132" s="38"/>
      <c r="U132" s="46">
        <f>1/(10^(-(E132+(IF(P132="Y",Rules!$I$2,0))-K132)/Rules!$E$12)+1)</f>
        <v>0.4792885923</v>
      </c>
      <c r="V132" s="47">
        <f t="shared" si="117"/>
        <v>44</v>
      </c>
      <c r="W132" s="47">
        <f t="shared" si="118"/>
        <v>-44</v>
      </c>
      <c r="X132" s="47"/>
      <c r="Y132" s="47"/>
      <c r="Z132" s="48"/>
      <c r="AA132" s="7">
        <f t="shared" ref="AA132:BL132" si="146">IF($D132=AA$1,$E132+$V132,(IF($J132=AA$1,$K132+$W132,AA131)))</f>
        <v>1560</v>
      </c>
      <c r="AB132" s="7">
        <f t="shared" si="146"/>
        <v>860</v>
      </c>
      <c r="AC132" s="7">
        <f t="shared" si="146"/>
        <v>1418</v>
      </c>
      <c r="AD132" s="7">
        <f t="shared" si="146"/>
        <v>79</v>
      </c>
      <c r="AE132" s="7">
        <f t="shared" si="146"/>
        <v>2059</v>
      </c>
      <c r="AF132" s="7">
        <f t="shared" si="146"/>
        <v>1920</v>
      </c>
      <c r="AG132" s="7">
        <f t="shared" si="146"/>
        <v>1004</v>
      </c>
      <c r="AH132" s="7">
        <f t="shared" si="146"/>
        <v>952</v>
      </c>
      <c r="AI132" s="7">
        <f t="shared" si="146"/>
        <v>1290</v>
      </c>
      <c r="AJ132" s="7">
        <f t="shared" si="146"/>
        <v>1768</v>
      </c>
      <c r="AK132" s="7">
        <f t="shared" si="146"/>
        <v>155</v>
      </c>
      <c r="AL132" s="7">
        <f t="shared" si="146"/>
        <v>717</v>
      </c>
      <c r="AM132" s="7">
        <f t="shared" si="146"/>
        <v>2163</v>
      </c>
      <c r="AN132" s="7">
        <f t="shared" si="146"/>
        <v>1484</v>
      </c>
      <c r="AO132" s="7">
        <f t="shared" si="146"/>
        <v>1167</v>
      </c>
      <c r="AP132" s="7">
        <f t="shared" si="146"/>
        <v>2083</v>
      </c>
      <c r="AQ132" s="7">
        <f t="shared" si="146"/>
        <v>424</v>
      </c>
      <c r="AR132" s="7">
        <f t="shared" si="146"/>
        <v>1575</v>
      </c>
      <c r="AS132" s="7">
        <f t="shared" si="146"/>
        <v>338</v>
      </c>
      <c r="AT132" s="7">
        <f t="shared" si="146"/>
        <v>2295</v>
      </c>
      <c r="AU132" s="7">
        <f t="shared" si="146"/>
        <v>904</v>
      </c>
      <c r="AV132" s="7">
        <f t="shared" si="146"/>
        <v>479</v>
      </c>
      <c r="AW132" s="7">
        <f t="shared" si="146"/>
        <v>378</v>
      </c>
      <c r="AX132" s="7">
        <f t="shared" si="146"/>
        <v>1021</v>
      </c>
      <c r="AY132" s="7">
        <f t="shared" si="146"/>
        <v>1231</v>
      </c>
      <c r="AZ132" s="7">
        <f t="shared" si="146"/>
        <v>549</v>
      </c>
      <c r="BA132" s="7">
        <f t="shared" si="146"/>
        <v>0</v>
      </c>
      <c r="BB132" s="7">
        <f t="shared" si="146"/>
        <v>1385</v>
      </c>
      <c r="BC132" s="7">
        <f t="shared" si="146"/>
        <v>899</v>
      </c>
      <c r="BD132" s="7">
        <f t="shared" si="146"/>
        <v>718</v>
      </c>
      <c r="BE132" s="7">
        <f t="shared" si="146"/>
        <v>638</v>
      </c>
      <c r="BF132" s="7">
        <f t="shared" si="146"/>
        <v>2093</v>
      </c>
      <c r="BG132" s="7">
        <f t="shared" si="146"/>
        <v>780</v>
      </c>
      <c r="BH132" s="7">
        <f t="shared" si="146"/>
        <v>712</v>
      </c>
      <c r="BI132" s="7">
        <f t="shared" si="146"/>
        <v>1911</v>
      </c>
      <c r="BJ132" s="7">
        <f t="shared" si="146"/>
        <v>1399</v>
      </c>
      <c r="BK132" s="7">
        <f t="shared" si="146"/>
        <v>1925</v>
      </c>
      <c r="BL132" s="7">
        <f t="shared" si="146"/>
        <v>1142</v>
      </c>
    </row>
    <row r="133" ht="13.5" customHeight="1">
      <c r="A133" s="83">
        <v>44156.0</v>
      </c>
      <c r="B133" s="37" t="s">
        <v>76</v>
      </c>
      <c r="C133" s="38"/>
      <c r="D133" s="39" t="s">
        <v>25</v>
      </c>
      <c r="E133" s="40">
        <f t="shared" si="2"/>
        <v>1911</v>
      </c>
      <c r="F133" s="41">
        <v>3.0</v>
      </c>
      <c r="G133" s="41">
        <v>27.0</v>
      </c>
      <c r="H133" s="42">
        <f t="shared" si="115"/>
        <v>36</v>
      </c>
      <c r="I133" s="38"/>
      <c r="J133" s="43" t="s">
        <v>21</v>
      </c>
      <c r="K133" s="40">
        <f t="shared" si="4"/>
        <v>2059</v>
      </c>
      <c r="L133" s="44">
        <v>3.0</v>
      </c>
      <c r="M133" s="44">
        <v>18.0</v>
      </c>
      <c r="N133" s="42">
        <f t="shared" si="116"/>
        <v>27</v>
      </c>
      <c r="O133" s="38"/>
      <c r="P133" s="49" t="s">
        <v>73</v>
      </c>
      <c r="Q133" s="38"/>
      <c r="R133" s="45">
        <f>MIN(Rules!$E$2,(MAX(H133/N133,N133/H133)))</f>
        <v>1.333333333</v>
      </c>
      <c r="S133" s="45">
        <f>VLOOKUP(B133,Rules!A:B,2,FALSE)</f>
        <v>80</v>
      </c>
      <c r="T133" s="38"/>
      <c r="U133" s="46">
        <f>1/(10^(-(E133+(IF(P133="Y",Rules!$I$2,0))-K133)/Rules!$E$12)+1)</f>
        <v>0.3359120585</v>
      </c>
      <c r="V133" s="47">
        <f t="shared" si="117"/>
        <v>71</v>
      </c>
      <c r="W133" s="47">
        <f t="shared" si="118"/>
        <v>-71</v>
      </c>
      <c r="X133" s="47"/>
      <c r="Y133" s="47"/>
      <c r="Z133" s="48"/>
      <c r="AA133" s="7">
        <f t="shared" ref="AA133:BL133" si="147">IF($D133=AA$1,$E133+$V133,(IF($J133=AA$1,$K133+$W133,AA132)))</f>
        <v>1560</v>
      </c>
      <c r="AB133" s="7">
        <f t="shared" si="147"/>
        <v>860</v>
      </c>
      <c r="AC133" s="7">
        <f t="shared" si="147"/>
        <v>1418</v>
      </c>
      <c r="AD133" s="7">
        <f t="shared" si="147"/>
        <v>79</v>
      </c>
      <c r="AE133" s="7">
        <f t="shared" si="147"/>
        <v>1988</v>
      </c>
      <c r="AF133" s="7">
        <f t="shared" si="147"/>
        <v>1920</v>
      </c>
      <c r="AG133" s="7">
        <f t="shared" si="147"/>
        <v>1004</v>
      </c>
      <c r="AH133" s="7">
        <f t="shared" si="147"/>
        <v>952</v>
      </c>
      <c r="AI133" s="7">
        <f t="shared" si="147"/>
        <v>1290</v>
      </c>
      <c r="AJ133" s="7">
        <f t="shared" si="147"/>
        <v>1768</v>
      </c>
      <c r="AK133" s="7">
        <f t="shared" si="147"/>
        <v>155</v>
      </c>
      <c r="AL133" s="7">
        <f t="shared" si="147"/>
        <v>717</v>
      </c>
      <c r="AM133" s="7">
        <f t="shared" si="147"/>
        <v>2163</v>
      </c>
      <c r="AN133" s="7">
        <f t="shared" si="147"/>
        <v>1484</v>
      </c>
      <c r="AO133" s="7">
        <f t="shared" si="147"/>
        <v>1167</v>
      </c>
      <c r="AP133" s="7">
        <f t="shared" si="147"/>
        <v>2083</v>
      </c>
      <c r="AQ133" s="7">
        <f t="shared" si="147"/>
        <v>424</v>
      </c>
      <c r="AR133" s="7">
        <f t="shared" si="147"/>
        <v>1575</v>
      </c>
      <c r="AS133" s="7">
        <f t="shared" si="147"/>
        <v>338</v>
      </c>
      <c r="AT133" s="7">
        <f t="shared" si="147"/>
        <v>2295</v>
      </c>
      <c r="AU133" s="7">
        <f t="shared" si="147"/>
        <v>904</v>
      </c>
      <c r="AV133" s="7">
        <f t="shared" si="147"/>
        <v>479</v>
      </c>
      <c r="AW133" s="7">
        <f t="shared" si="147"/>
        <v>378</v>
      </c>
      <c r="AX133" s="7">
        <f t="shared" si="147"/>
        <v>1021</v>
      </c>
      <c r="AY133" s="7">
        <f t="shared" si="147"/>
        <v>1231</v>
      </c>
      <c r="AZ133" s="7">
        <f t="shared" si="147"/>
        <v>549</v>
      </c>
      <c r="BA133" s="7">
        <f t="shared" si="147"/>
        <v>0</v>
      </c>
      <c r="BB133" s="7">
        <f t="shared" si="147"/>
        <v>1385</v>
      </c>
      <c r="BC133" s="7">
        <f t="shared" si="147"/>
        <v>899</v>
      </c>
      <c r="BD133" s="7">
        <f t="shared" si="147"/>
        <v>718</v>
      </c>
      <c r="BE133" s="7">
        <f t="shared" si="147"/>
        <v>638</v>
      </c>
      <c r="BF133" s="7">
        <f t="shared" si="147"/>
        <v>2093</v>
      </c>
      <c r="BG133" s="7">
        <f t="shared" si="147"/>
        <v>780</v>
      </c>
      <c r="BH133" s="7">
        <f t="shared" si="147"/>
        <v>712</v>
      </c>
      <c r="BI133" s="7">
        <f t="shared" si="147"/>
        <v>1982</v>
      </c>
      <c r="BJ133" s="7">
        <f t="shared" si="147"/>
        <v>1399</v>
      </c>
      <c r="BK133" s="7">
        <f t="shared" si="147"/>
        <v>1925</v>
      </c>
      <c r="BL133" s="7">
        <f t="shared" si="147"/>
        <v>1142</v>
      </c>
    </row>
    <row r="134" ht="13.5" customHeight="1">
      <c r="A134" s="83">
        <v>44156.0</v>
      </c>
      <c r="B134" s="37" t="s">
        <v>74</v>
      </c>
      <c r="C134" s="38"/>
      <c r="D134" s="39" t="s">
        <v>38</v>
      </c>
      <c r="E134" s="40">
        <f t="shared" si="2"/>
        <v>1231</v>
      </c>
      <c r="F134" s="41">
        <v>1.0</v>
      </c>
      <c r="G134" s="41">
        <v>19.0</v>
      </c>
      <c r="H134" s="42">
        <f t="shared" si="115"/>
        <v>22</v>
      </c>
      <c r="I134" s="38"/>
      <c r="J134" s="43" t="s">
        <v>32</v>
      </c>
      <c r="K134" s="40">
        <f t="shared" si="4"/>
        <v>1399</v>
      </c>
      <c r="L134" s="44">
        <v>2.0</v>
      </c>
      <c r="M134" s="44">
        <v>20.0</v>
      </c>
      <c r="N134" s="42">
        <f t="shared" si="116"/>
        <v>26</v>
      </c>
      <c r="O134" s="38"/>
      <c r="P134" s="49" t="s">
        <v>72</v>
      </c>
      <c r="Q134" s="38"/>
      <c r="R134" s="45">
        <f>MIN(Rules!$E$2,(MAX(H134/N134,N134/H134)))</f>
        <v>1.181818182</v>
      </c>
      <c r="S134" s="45">
        <f>VLOOKUP(B134,Rules!A:B,2,FALSE)</f>
        <v>50</v>
      </c>
      <c r="T134" s="38"/>
      <c r="U134" s="46">
        <f>1/(10^(-(E134+(IF(P134="Y",Rules!$I$2,0))-K134)/Rules!$E$12)+1)</f>
        <v>0.4792885923</v>
      </c>
      <c r="V134" s="47">
        <f t="shared" si="117"/>
        <v>-28</v>
      </c>
      <c r="W134" s="47">
        <f t="shared" si="118"/>
        <v>28</v>
      </c>
      <c r="X134" s="47"/>
      <c r="Y134" s="47"/>
      <c r="Z134" s="48"/>
      <c r="AA134" s="7">
        <f t="shared" ref="AA134:BL134" si="148">IF($D134=AA$1,$E134+$V134,(IF($J134=AA$1,$K134+$W134,AA133)))</f>
        <v>1560</v>
      </c>
      <c r="AB134" s="7">
        <f t="shared" si="148"/>
        <v>860</v>
      </c>
      <c r="AC134" s="7">
        <f t="shared" si="148"/>
        <v>1418</v>
      </c>
      <c r="AD134" s="7">
        <f t="shared" si="148"/>
        <v>79</v>
      </c>
      <c r="AE134" s="7">
        <f t="shared" si="148"/>
        <v>1988</v>
      </c>
      <c r="AF134" s="7">
        <f t="shared" si="148"/>
        <v>1920</v>
      </c>
      <c r="AG134" s="7">
        <f t="shared" si="148"/>
        <v>1004</v>
      </c>
      <c r="AH134" s="7">
        <f t="shared" si="148"/>
        <v>952</v>
      </c>
      <c r="AI134" s="7">
        <f t="shared" si="148"/>
        <v>1290</v>
      </c>
      <c r="AJ134" s="7">
        <f t="shared" si="148"/>
        <v>1768</v>
      </c>
      <c r="AK134" s="7">
        <f t="shared" si="148"/>
        <v>155</v>
      </c>
      <c r="AL134" s="7">
        <f t="shared" si="148"/>
        <v>717</v>
      </c>
      <c r="AM134" s="7">
        <f t="shared" si="148"/>
        <v>2163</v>
      </c>
      <c r="AN134" s="7">
        <f t="shared" si="148"/>
        <v>1484</v>
      </c>
      <c r="AO134" s="7">
        <f t="shared" si="148"/>
        <v>1167</v>
      </c>
      <c r="AP134" s="7">
        <f t="shared" si="148"/>
        <v>2083</v>
      </c>
      <c r="AQ134" s="7">
        <f t="shared" si="148"/>
        <v>424</v>
      </c>
      <c r="AR134" s="7">
        <f t="shared" si="148"/>
        <v>1575</v>
      </c>
      <c r="AS134" s="7">
        <f t="shared" si="148"/>
        <v>338</v>
      </c>
      <c r="AT134" s="7">
        <f t="shared" si="148"/>
        <v>2295</v>
      </c>
      <c r="AU134" s="7">
        <f t="shared" si="148"/>
        <v>904</v>
      </c>
      <c r="AV134" s="7">
        <f t="shared" si="148"/>
        <v>479</v>
      </c>
      <c r="AW134" s="7">
        <f t="shared" si="148"/>
        <v>378</v>
      </c>
      <c r="AX134" s="7">
        <f t="shared" si="148"/>
        <v>1021</v>
      </c>
      <c r="AY134" s="7">
        <f t="shared" si="148"/>
        <v>1203</v>
      </c>
      <c r="AZ134" s="7">
        <f t="shared" si="148"/>
        <v>549</v>
      </c>
      <c r="BA134" s="7">
        <f t="shared" si="148"/>
        <v>0</v>
      </c>
      <c r="BB134" s="7">
        <f t="shared" si="148"/>
        <v>1385</v>
      </c>
      <c r="BC134" s="7">
        <f t="shared" si="148"/>
        <v>899</v>
      </c>
      <c r="BD134" s="7">
        <f t="shared" si="148"/>
        <v>718</v>
      </c>
      <c r="BE134" s="7">
        <f t="shared" si="148"/>
        <v>638</v>
      </c>
      <c r="BF134" s="7">
        <f t="shared" si="148"/>
        <v>2093</v>
      </c>
      <c r="BG134" s="7">
        <f t="shared" si="148"/>
        <v>780</v>
      </c>
      <c r="BH134" s="7">
        <f t="shared" si="148"/>
        <v>712</v>
      </c>
      <c r="BI134" s="7">
        <f t="shared" si="148"/>
        <v>1982</v>
      </c>
      <c r="BJ134" s="7">
        <f t="shared" si="148"/>
        <v>1427</v>
      </c>
      <c r="BK134" s="7">
        <f t="shared" si="148"/>
        <v>1925</v>
      </c>
      <c r="BL134" s="7">
        <f t="shared" si="148"/>
        <v>1142</v>
      </c>
    </row>
    <row r="135" ht="13.5" customHeight="1">
      <c r="A135" s="83">
        <v>44156.0</v>
      </c>
      <c r="B135" s="37" t="s">
        <v>74</v>
      </c>
      <c r="C135" s="38"/>
      <c r="D135" s="39" t="s">
        <v>34</v>
      </c>
      <c r="E135" s="40">
        <f t="shared" si="2"/>
        <v>1484</v>
      </c>
      <c r="F135" s="41">
        <v>2.0</v>
      </c>
      <c r="G135" s="41">
        <v>22.0</v>
      </c>
      <c r="H135" s="42">
        <f t="shared" si="115"/>
        <v>28</v>
      </c>
      <c r="I135" s="38"/>
      <c r="J135" s="43" t="s">
        <v>28</v>
      </c>
      <c r="K135" s="40">
        <f t="shared" si="4"/>
        <v>1418</v>
      </c>
      <c r="L135" s="44">
        <v>1.0</v>
      </c>
      <c r="M135" s="44">
        <v>23.0</v>
      </c>
      <c r="N135" s="42">
        <f t="shared" si="116"/>
        <v>26</v>
      </c>
      <c r="O135" s="38"/>
      <c r="P135" s="49" t="s">
        <v>72</v>
      </c>
      <c r="Q135" s="38"/>
      <c r="R135" s="45">
        <f>MIN(Rules!$E$2,(MAX(H135/N135,N135/H135)))</f>
        <v>1.076923077</v>
      </c>
      <c r="S135" s="45">
        <f>VLOOKUP(B135,Rules!A:B,2,FALSE)</f>
        <v>50</v>
      </c>
      <c r="T135" s="38"/>
      <c r="U135" s="46">
        <f>1/(10^(-(E135+(IF(P135="Y",Rules!$I$2,0))-K135)/Rules!$E$12)+1)</f>
        <v>0.7300185635</v>
      </c>
      <c r="V135" s="47">
        <f t="shared" si="117"/>
        <v>15</v>
      </c>
      <c r="W135" s="47">
        <f t="shared" si="118"/>
        <v>-15</v>
      </c>
      <c r="X135" s="47"/>
      <c r="Y135" s="47"/>
      <c r="Z135" s="48"/>
      <c r="AA135" s="7">
        <f t="shared" ref="AA135:BL135" si="149">IF($D135=AA$1,$E135+$V135,(IF($J135=AA$1,$K135+$W135,AA134)))</f>
        <v>1560</v>
      </c>
      <c r="AB135" s="7">
        <f t="shared" si="149"/>
        <v>860</v>
      </c>
      <c r="AC135" s="7">
        <f t="shared" si="149"/>
        <v>1403</v>
      </c>
      <c r="AD135" s="7">
        <f t="shared" si="149"/>
        <v>79</v>
      </c>
      <c r="AE135" s="7">
        <f t="shared" si="149"/>
        <v>1988</v>
      </c>
      <c r="AF135" s="7">
        <f t="shared" si="149"/>
        <v>1920</v>
      </c>
      <c r="AG135" s="7">
        <f t="shared" si="149"/>
        <v>1004</v>
      </c>
      <c r="AH135" s="7">
        <f t="shared" si="149"/>
        <v>952</v>
      </c>
      <c r="AI135" s="7">
        <f t="shared" si="149"/>
        <v>1290</v>
      </c>
      <c r="AJ135" s="7">
        <f t="shared" si="149"/>
        <v>1768</v>
      </c>
      <c r="AK135" s="7">
        <f t="shared" si="149"/>
        <v>155</v>
      </c>
      <c r="AL135" s="7">
        <f t="shared" si="149"/>
        <v>717</v>
      </c>
      <c r="AM135" s="7">
        <f t="shared" si="149"/>
        <v>2163</v>
      </c>
      <c r="AN135" s="7">
        <f t="shared" si="149"/>
        <v>1499</v>
      </c>
      <c r="AO135" s="7">
        <f t="shared" si="149"/>
        <v>1167</v>
      </c>
      <c r="AP135" s="7">
        <f t="shared" si="149"/>
        <v>2083</v>
      </c>
      <c r="AQ135" s="7">
        <f t="shared" si="149"/>
        <v>424</v>
      </c>
      <c r="AR135" s="7">
        <f t="shared" si="149"/>
        <v>1575</v>
      </c>
      <c r="AS135" s="7">
        <f t="shared" si="149"/>
        <v>338</v>
      </c>
      <c r="AT135" s="7">
        <f t="shared" si="149"/>
        <v>2295</v>
      </c>
      <c r="AU135" s="7">
        <f t="shared" si="149"/>
        <v>904</v>
      </c>
      <c r="AV135" s="7">
        <f t="shared" si="149"/>
        <v>479</v>
      </c>
      <c r="AW135" s="7">
        <f t="shared" si="149"/>
        <v>378</v>
      </c>
      <c r="AX135" s="7">
        <f t="shared" si="149"/>
        <v>1021</v>
      </c>
      <c r="AY135" s="7">
        <f t="shared" si="149"/>
        <v>1203</v>
      </c>
      <c r="AZ135" s="7">
        <f t="shared" si="149"/>
        <v>549</v>
      </c>
      <c r="BA135" s="7">
        <f t="shared" si="149"/>
        <v>0</v>
      </c>
      <c r="BB135" s="7">
        <f t="shared" si="149"/>
        <v>1385</v>
      </c>
      <c r="BC135" s="7">
        <f t="shared" si="149"/>
        <v>899</v>
      </c>
      <c r="BD135" s="7">
        <f t="shared" si="149"/>
        <v>718</v>
      </c>
      <c r="BE135" s="7">
        <f t="shared" si="149"/>
        <v>638</v>
      </c>
      <c r="BF135" s="7">
        <f t="shared" si="149"/>
        <v>2093</v>
      </c>
      <c r="BG135" s="7">
        <f t="shared" si="149"/>
        <v>780</v>
      </c>
      <c r="BH135" s="7">
        <f t="shared" si="149"/>
        <v>712</v>
      </c>
      <c r="BI135" s="7">
        <f t="shared" si="149"/>
        <v>1982</v>
      </c>
      <c r="BJ135" s="7">
        <f t="shared" si="149"/>
        <v>1427</v>
      </c>
      <c r="BK135" s="7">
        <f t="shared" si="149"/>
        <v>1925</v>
      </c>
      <c r="BL135" s="7">
        <f t="shared" si="149"/>
        <v>1142</v>
      </c>
    </row>
    <row r="136" ht="13.5" customHeight="1">
      <c r="A136" s="83">
        <v>44157.0</v>
      </c>
      <c r="B136" s="37" t="s">
        <v>74</v>
      </c>
      <c r="C136" s="38"/>
      <c r="D136" s="39" t="s">
        <v>33</v>
      </c>
      <c r="E136" s="40">
        <f t="shared" si="2"/>
        <v>1290</v>
      </c>
      <c r="F136" s="41">
        <v>0.0</v>
      </c>
      <c r="G136" s="41">
        <v>22.0</v>
      </c>
      <c r="H136" s="42">
        <f t="shared" si="115"/>
        <v>22</v>
      </c>
      <c r="I136" s="38"/>
      <c r="J136" s="43" t="s">
        <v>29</v>
      </c>
      <c r="K136" s="40">
        <f t="shared" si="4"/>
        <v>1167</v>
      </c>
      <c r="L136" s="44">
        <v>3.0</v>
      </c>
      <c r="M136" s="44">
        <v>16.0</v>
      </c>
      <c r="N136" s="42">
        <f t="shared" si="116"/>
        <v>25</v>
      </c>
      <c r="O136" s="38"/>
      <c r="P136" s="49" t="s">
        <v>73</v>
      </c>
      <c r="Q136" s="38"/>
      <c r="R136" s="45">
        <f>MIN(Rules!$E$2,(MAX(H136/N136,N136/H136)))</f>
        <v>1.136363636</v>
      </c>
      <c r="S136" s="45">
        <f>VLOOKUP(B136,Rules!A:B,2,FALSE)</f>
        <v>50</v>
      </c>
      <c r="T136" s="38"/>
      <c r="U136" s="46">
        <f>1/(10^(-(E136+(IF(P136="Y",Rules!$I$2,0))-K136)/Rules!$E$12)+1)</f>
        <v>0.6379403792</v>
      </c>
      <c r="V136" s="47">
        <f t="shared" si="117"/>
        <v>-36</v>
      </c>
      <c r="W136" s="47">
        <f t="shared" si="118"/>
        <v>36</v>
      </c>
      <c r="X136" s="47"/>
      <c r="Y136" s="47"/>
      <c r="Z136" s="48"/>
      <c r="AA136" s="7">
        <f t="shared" ref="AA136:BL136" si="150">IF($D136=AA$1,$E136+$V136,(IF($J136=AA$1,$K136+$W136,AA135)))</f>
        <v>1560</v>
      </c>
      <c r="AB136" s="7">
        <f t="shared" si="150"/>
        <v>860</v>
      </c>
      <c r="AC136" s="7">
        <f t="shared" si="150"/>
        <v>1403</v>
      </c>
      <c r="AD136" s="7">
        <f t="shared" si="150"/>
        <v>79</v>
      </c>
      <c r="AE136" s="7">
        <f t="shared" si="150"/>
        <v>1988</v>
      </c>
      <c r="AF136" s="7">
        <f t="shared" si="150"/>
        <v>1920</v>
      </c>
      <c r="AG136" s="7">
        <f t="shared" si="150"/>
        <v>1004</v>
      </c>
      <c r="AH136" s="7">
        <f t="shared" si="150"/>
        <v>952</v>
      </c>
      <c r="AI136" s="7">
        <f t="shared" si="150"/>
        <v>1254</v>
      </c>
      <c r="AJ136" s="7">
        <f t="shared" si="150"/>
        <v>1768</v>
      </c>
      <c r="AK136" s="7">
        <f t="shared" si="150"/>
        <v>155</v>
      </c>
      <c r="AL136" s="7">
        <f t="shared" si="150"/>
        <v>717</v>
      </c>
      <c r="AM136" s="7">
        <f t="shared" si="150"/>
        <v>2163</v>
      </c>
      <c r="AN136" s="7">
        <f t="shared" si="150"/>
        <v>1499</v>
      </c>
      <c r="AO136" s="7">
        <f t="shared" si="150"/>
        <v>1203</v>
      </c>
      <c r="AP136" s="7">
        <f t="shared" si="150"/>
        <v>2083</v>
      </c>
      <c r="AQ136" s="7">
        <f t="shared" si="150"/>
        <v>424</v>
      </c>
      <c r="AR136" s="7">
        <f t="shared" si="150"/>
        <v>1575</v>
      </c>
      <c r="AS136" s="7">
        <f t="shared" si="150"/>
        <v>338</v>
      </c>
      <c r="AT136" s="7">
        <f t="shared" si="150"/>
        <v>2295</v>
      </c>
      <c r="AU136" s="7">
        <f t="shared" si="150"/>
        <v>904</v>
      </c>
      <c r="AV136" s="7">
        <f t="shared" si="150"/>
        <v>479</v>
      </c>
      <c r="AW136" s="7">
        <f t="shared" si="150"/>
        <v>378</v>
      </c>
      <c r="AX136" s="7">
        <f t="shared" si="150"/>
        <v>1021</v>
      </c>
      <c r="AY136" s="7">
        <f t="shared" si="150"/>
        <v>1203</v>
      </c>
      <c r="AZ136" s="7">
        <f t="shared" si="150"/>
        <v>549</v>
      </c>
      <c r="BA136" s="7">
        <f t="shared" si="150"/>
        <v>0</v>
      </c>
      <c r="BB136" s="7">
        <f t="shared" si="150"/>
        <v>1385</v>
      </c>
      <c r="BC136" s="7">
        <f t="shared" si="150"/>
        <v>899</v>
      </c>
      <c r="BD136" s="7">
        <f t="shared" si="150"/>
        <v>718</v>
      </c>
      <c r="BE136" s="7">
        <f t="shared" si="150"/>
        <v>638</v>
      </c>
      <c r="BF136" s="7">
        <f t="shared" si="150"/>
        <v>2093</v>
      </c>
      <c r="BG136" s="7">
        <f t="shared" si="150"/>
        <v>780</v>
      </c>
      <c r="BH136" s="7">
        <f t="shared" si="150"/>
        <v>712</v>
      </c>
      <c r="BI136" s="7">
        <f t="shared" si="150"/>
        <v>1982</v>
      </c>
      <c r="BJ136" s="7">
        <f t="shared" si="150"/>
        <v>1427</v>
      </c>
      <c r="BK136" s="7">
        <f t="shared" si="150"/>
        <v>1925</v>
      </c>
      <c r="BL136" s="7">
        <f t="shared" si="150"/>
        <v>1142</v>
      </c>
    </row>
    <row r="137" ht="13.5" customHeight="1">
      <c r="A137" s="83">
        <v>44157.0</v>
      </c>
      <c r="B137" s="37" t="s">
        <v>74</v>
      </c>
      <c r="C137" s="38"/>
      <c r="D137" s="39" t="s">
        <v>37</v>
      </c>
      <c r="E137" s="40">
        <f t="shared" si="2"/>
        <v>952</v>
      </c>
      <c r="F137" s="41">
        <v>3.0</v>
      </c>
      <c r="G137" s="41">
        <v>18.0</v>
      </c>
      <c r="H137" s="42">
        <f t="shared" si="115"/>
        <v>27</v>
      </c>
      <c r="I137" s="38"/>
      <c r="J137" s="43" t="s">
        <v>39</v>
      </c>
      <c r="K137" s="40">
        <f t="shared" si="4"/>
        <v>1021</v>
      </c>
      <c r="L137" s="44">
        <v>0.0</v>
      </c>
      <c r="M137" s="44">
        <v>21.0</v>
      </c>
      <c r="N137" s="42">
        <f t="shared" si="116"/>
        <v>21</v>
      </c>
      <c r="O137" s="38"/>
      <c r="P137" s="49" t="s">
        <v>73</v>
      </c>
      <c r="Q137" s="38"/>
      <c r="R137" s="45">
        <f>MIN(Rules!$E$2,(MAX(H137/N137,N137/H137)))</f>
        <v>1.285714286</v>
      </c>
      <c r="S137" s="45">
        <f>VLOOKUP(B137,Rules!A:B,2,FALSE)</f>
        <v>50</v>
      </c>
      <c r="T137" s="38"/>
      <c r="U137" s="46">
        <f>1/(10^(-(E137+(IF(P137="Y",Rules!$I$2,0))-K137)/Rules!$E$12)+1)</f>
        <v>0.4212225439</v>
      </c>
      <c r="V137" s="47">
        <f t="shared" si="117"/>
        <v>37</v>
      </c>
      <c r="W137" s="47">
        <f t="shared" si="118"/>
        <v>-37</v>
      </c>
      <c r="X137" s="47"/>
      <c r="Y137" s="47"/>
      <c r="Z137" s="48"/>
      <c r="AA137" s="7">
        <f t="shared" ref="AA137:BL137" si="151">IF($D137=AA$1,$E137+$V137,(IF($J137=AA$1,$K137+$W137,AA136)))</f>
        <v>1560</v>
      </c>
      <c r="AB137" s="7">
        <f t="shared" si="151"/>
        <v>860</v>
      </c>
      <c r="AC137" s="7">
        <f t="shared" si="151"/>
        <v>1403</v>
      </c>
      <c r="AD137" s="7">
        <f t="shared" si="151"/>
        <v>79</v>
      </c>
      <c r="AE137" s="7">
        <f t="shared" si="151"/>
        <v>1988</v>
      </c>
      <c r="AF137" s="7">
        <f t="shared" si="151"/>
        <v>1920</v>
      </c>
      <c r="AG137" s="7">
        <f t="shared" si="151"/>
        <v>1004</v>
      </c>
      <c r="AH137" s="7">
        <f t="shared" si="151"/>
        <v>989</v>
      </c>
      <c r="AI137" s="7">
        <f t="shared" si="151"/>
        <v>1254</v>
      </c>
      <c r="AJ137" s="7">
        <f t="shared" si="151"/>
        <v>1768</v>
      </c>
      <c r="AK137" s="7">
        <f t="shared" si="151"/>
        <v>155</v>
      </c>
      <c r="AL137" s="7">
        <f t="shared" si="151"/>
        <v>717</v>
      </c>
      <c r="AM137" s="7">
        <f t="shared" si="151"/>
        <v>2163</v>
      </c>
      <c r="AN137" s="7">
        <f t="shared" si="151"/>
        <v>1499</v>
      </c>
      <c r="AO137" s="7">
        <f t="shared" si="151"/>
        <v>1203</v>
      </c>
      <c r="AP137" s="7">
        <f t="shared" si="151"/>
        <v>2083</v>
      </c>
      <c r="AQ137" s="7">
        <f t="shared" si="151"/>
        <v>424</v>
      </c>
      <c r="AR137" s="7">
        <f t="shared" si="151"/>
        <v>1575</v>
      </c>
      <c r="AS137" s="7">
        <f t="shared" si="151"/>
        <v>338</v>
      </c>
      <c r="AT137" s="7">
        <f t="shared" si="151"/>
        <v>2295</v>
      </c>
      <c r="AU137" s="7">
        <f t="shared" si="151"/>
        <v>904</v>
      </c>
      <c r="AV137" s="7">
        <f t="shared" si="151"/>
        <v>479</v>
      </c>
      <c r="AW137" s="7">
        <f t="shared" si="151"/>
        <v>378</v>
      </c>
      <c r="AX137" s="7">
        <f t="shared" si="151"/>
        <v>984</v>
      </c>
      <c r="AY137" s="7">
        <f t="shared" si="151"/>
        <v>1203</v>
      </c>
      <c r="AZ137" s="7">
        <f t="shared" si="151"/>
        <v>549</v>
      </c>
      <c r="BA137" s="7">
        <f t="shared" si="151"/>
        <v>0</v>
      </c>
      <c r="BB137" s="7">
        <f t="shared" si="151"/>
        <v>1385</v>
      </c>
      <c r="BC137" s="7">
        <f t="shared" si="151"/>
        <v>899</v>
      </c>
      <c r="BD137" s="7">
        <f t="shared" si="151"/>
        <v>718</v>
      </c>
      <c r="BE137" s="7">
        <f t="shared" si="151"/>
        <v>638</v>
      </c>
      <c r="BF137" s="7">
        <f t="shared" si="151"/>
        <v>2093</v>
      </c>
      <c r="BG137" s="7">
        <f t="shared" si="151"/>
        <v>780</v>
      </c>
      <c r="BH137" s="7">
        <f t="shared" si="151"/>
        <v>712</v>
      </c>
      <c r="BI137" s="7">
        <f t="shared" si="151"/>
        <v>1982</v>
      </c>
      <c r="BJ137" s="7">
        <f t="shared" si="151"/>
        <v>1427</v>
      </c>
      <c r="BK137" s="7">
        <f t="shared" si="151"/>
        <v>1925</v>
      </c>
      <c r="BL137" s="7">
        <f t="shared" si="151"/>
        <v>1142</v>
      </c>
    </row>
    <row r="138" ht="13.5" customHeight="1">
      <c r="A138" s="83">
        <v>44163.0</v>
      </c>
      <c r="B138" s="37" t="s">
        <v>76</v>
      </c>
      <c r="C138" s="38"/>
      <c r="D138" s="39" t="s">
        <v>22</v>
      </c>
      <c r="E138" s="40">
        <f t="shared" si="2"/>
        <v>2083</v>
      </c>
      <c r="F138" s="41">
        <v>2.0</v>
      </c>
      <c r="G138" s="41">
        <v>23.0</v>
      </c>
      <c r="H138" s="42">
        <f t="shared" si="115"/>
        <v>29</v>
      </c>
      <c r="I138" s="38"/>
      <c r="J138" s="43" t="s">
        <v>25</v>
      </c>
      <c r="K138" s="40">
        <f t="shared" si="4"/>
        <v>1982</v>
      </c>
      <c r="L138" s="44">
        <v>2.0</v>
      </c>
      <c r="M138" s="44">
        <v>27.0</v>
      </c>
      <c r="N138" s="42">
        <f t="shared" si="116"/>
        <v>33</v>
      </c>
      <c r="O138" s="38"/>
      <c r="P138" s="49" t="s">
        <v>73</v>
      </c>
      <c r="Q138" s="38"/>
      <c r="R138" s="45">
        <f>MIN(Rules!$E$2,(MAX(H138/N138,N138/H138)))</f>
        <v>1.137931034</v>
      </c>
      <c r="S138" s="45">
        <f>VLOOKUP(B138,Rules!A:B,2,FALSE)</f>
        <v>80</v>
      </c>
      <c r="T138" s="38"/>
      <c r="U138" s="46">
        <f>1/(10^(-(E138+(IF(P138="Y",Rules!$I$2,0))-K138)/Rules!$E$12)+1)</f>
        <v>0.614228596</v>
      </c>
      <c r="V138" s="47">
        <f t="shared" si="117"/>
        <v>-56</v>
      </c>
      <c r="W138" s="47">
        <f t="shared" si="118"/>
        <v>56</v>
      </c>
      <c r="X138" s="47"/>
      <c r="Y138" s="47"/>
      <c r="Z138" s="48"/>
      <c r="AA138" s="7">
        <f t="shared" ref="AA138:BL138" si="152">IF($D138=AA$1,$E138+$V138,(IF($J138=AA$1,$K138+$W138,AA133)))</f>
        <v>1560</v>
      </c>
      <c r="AB138" s="7">
        <f t="shared" si="152"/>
        <v>860</v>
      </c>
      <c r="AC138" s="7">
        <f t="shared" si="152"/>
        <v>1418</v>
      </c>
      <c r="AD138" s="7">
        <f t="shared" si="152"/>
        <v>79</v>
      </c>
      <c r="AE138" s="7">
        <f t="shared" si="152"/>
        <v>1988</v>
      </c>
      <c r="AF138" s="7">
        <f t="shared" si="152"/>
        <v>1920</v>
      </c>
      <c r="AG138" s="7">
        <f t="shared" si="152"/>
        <v>1004</v>
      </c>
      <c r="AH138" s="7">
        <f t="shared" si="152"/>
        <v>952</v>
      </c>
      <c r="AI138" s="7">
        <f t="shared" si="152"/>
        <v>1290</v>
      </c>
      <c r="AJ138" s="7">
        <f t="shared" si="152"/>
        <v>1768</v>
      </c>
      <c r="AK138" s="7">
        <f t="shared" si="152"/>
        <v>155</v>
      </c>
      <c r="AL138" s="7">
        <f t="shared" si="152"/>
        <v>717</v>
      </c>
      <c r="AM138" s="7">
        <f t="shared" si="152"/>
        <v>2163</v>
      </c>
      <c r="AN138" s="7">
        <f t="shared" si="152"/>
        <v>1484</v>
      </c>
      <c r="AO138" s="7">
        <f t="shared" si="152"/>
        <v>1167</v>
      </c>
      <c r="AP138" s="7">
        <f t="shared" si="152"/>
        <v>2027</v>
      </c>
      <c r="AQ138" s="7">
        <f t="shared" si="152"/>
        <v>424</v>
      </c>
      <c r="AR138" s="7">
        <f t="shared" si="152"/>
        <v>1575</v>
      </c>
      <c r="AS138" s="7">
        <f t="shared" si="152"/>
        <v>338</v>
      </c>
      <c r="AT138" s="7">
        <f t="shared" si="152"/>
        <v>2295</v>
      </c>
      <c r="AU138" s="7">
        <f t="shared" si="152"/>
        <v>904</v>
      </c>
      <c r="AV138" s="7">
        <f t="shared" si="152"/>
        <v>479</v>
      </c>
      <c r="AW138" s="7">
        <f t="shared" si="152"/>
        <v>378</v>
      </c>
      <c r="AX138" s="7">
        <f t="shared" si="152"/>
        <v>1021</v>
      </c>
      <c r="AY138" s="7">
        <f t="shared" si="152"/>
        <v>1231</v>
      </c>
      <c r="AZ138" s="7">
        <f t="shared" si="152"/>
        <v>549</v>
      </c>
      <c r="BA138" s="7">
        <f t="shared" si="152"/>
        <v>0</v>
      </c>
      <c r="BB138" s="7">
        <f t="shared" si="152"/>
        <v>1385</v>
      </c>
      <c r="BC138" s="7">
        <f t="shared" si="152"/>
        <v>899</v>
      </c>
      <c r="BD138" s="7">
        <f t="shared" si="152"/>
        <v>718</v>
      </c>
      <c r="BE138" s="7">
        <f t="shared" si="152"/>
        <v>638</v>
      </c>
      <c r="BF138" s="7">
        <f t="shared" si="152"/>
        <v>2093</v>
      </c>
      <c r="BG138" s="7">
        <f t="shared" si="152"/>
        <v>780</v>
      </c>
      <c r="BH138" s="7">
        <f t="shared" si="152"/>
        <v>712</v>
      </c>
      <c r="BI138" s="7">
        <f t="shared" si="152"/>
        <v>2038</v>
      </c>
      <c r="BJ138" s="7">
        <f t="shared" si="152"/>
        <v>1399</v>
      </c>
      <c r="BK138" s="7">
        <f t="shared" si="152"/>
        <v>1925</v>
      </c>
      <c r="BL138" s="7">
        <f t="shared" si="152"/>
        <v>1142</v>
      </c>
    </row>
    <row r="139" ht="13.5" customHeight="1">
      <c r="A139" s="83">
        <v>44163.0</v>
      </c>
      <c r="B139" s="37" t="s">
        <v>74</v>
      </c>
      <c r="C139" s="38"/>
      <c r="D139" s="39" t="s">
        <v>38</v>
      </c>
      <c r="E139" s="40">
        <f t="shared" si="2"/>
        <v>1231</v>
      </c>
      <c r="F139" s="41">
        <v>3.0</v>
      </c>
      <c r="G139" s="41">
        <v>10.0</v>
      </c>
      <c r="H139" s="42">
        <f t="shared" si="115"/>
        <v>19</v>
      </c>
      <c r="I139" s="38"/>
      <c r="J139" s="43" t="s">
        <v>30</v>
      </c>
      <c r="K139" s="40">
        <f t="shared" si="4"/>
        <v>1560</v>
      </c>
      <c r="L139" s="44">
        <v>2.0</v>
      </c>
      <c r="M139" s="44">
        <v>30.0</v>
      </c>
      <c r="N139" s="42">
        <f t="shared" si="116"/>
        <v>36</v>
      </c>
      <c r="O139" s="38"/>
      <c r="P139" s="49" t="s">
        <v>72</v>
      </c>
      <c r="Q139" s="38"/>
      <c r="R139" s="45">
        <f>MIN(Rules!$E$2,(MAX(H139/N139,N139/H139)))</f>
        <v>1.894736842</v>
      </c>
      <c r="S139" s="45">
        <f>VLOOKUP(B139,Rules!A:B,2,FALSE)</f>
        <v>50</v>
      </c>
      <c r="T139" s="38"/>
      <c r="U139" s="46">
        <f>1/(10^(-(E139+(IF(P139="Y",Rules!$I$2,0))-K139)/Rules!$E$12)+1)</f>
        <v>0.3048462563</v>
      </c>
      <c r="V139" s="47">
        <f t="shared" si="117"/>
        <v>-29</v>
      </c>
      <c r="W139" s="47">
        <f t="shared" si="118"/>
        <v>29</v>
      </c>
      <c r="X139" s="47"/>
      <c r="Y139" s="47"/>
      <c r="Z139" s="48"/>
      <c r="AA139" s="7">
        <f t="shared" ref="AA139:BL139" si="153">IF($D139=AA$1,$E139+$V139,(IF($J139=AA$1,$K139+$W139,AA138)))</f>
        <v>1589</v>
      </c>
      <c r="AB139" s="7">
        <f t="shared" si="153"/>
        <v>860</v>
      </c>
      <c r="AC139" s="7">
        <f t="shared" si="153"/>
        <v>1418</v>
      </c>
      <c r="AD139" s="7">
        <f t="shared" si="153"/>
        <v>79</v>
      </c>
      <c r="AE139" s="7">
        <f t="shared" si="153"/>
        <v>1988</v>
      </c>
      <c r="AF139" s="7">
        <f t="shared" si="153"/>
        <v>1920</v>
      </c>
      <c r="AG139" s="7">
        <f t="shared" si="153"/>
        <v>1004</v>
      </c>
      <c r="AH139" s="7">
        <f t="shared" si="153"/>
        <v>952</v>
      </c>
      <c r="AI139" s="7">
        <f t="shared" si="153"/>
        <v>1290</v>
      </c>
      <c r="AJ139" s="7">
        <f t="shared" si="153"/>
        <v>1768</v>
      </c>
      <c r="AK139" s="7">
        <f t="shared" si="153"/>
        <v>155</v>
      </c>
      <c r="AL139" s="7">
        <f t="shared" si="153"/>
        <v>717</v>
      </c>
      <c r="AM139" s="7">
        <f t="shared" si="153"/>
        <v>2163</v>
      </c>
      <c r="AN139" s="7">
        <f t="shared" si="153"/>
        <v>1484</v>
      </c>
      <c r="AO139" s="7">
        <f t="shared" si="153"/>
        <v>1167</v>
      </c>
      <c r="AP139" s="7">
        <f t="shared" si="153"/>
        <v>2027</v>
      </c>
      <c r="AQ139" s="7">
        <f t="shared" si="153"/>
        <v>424</v>
      </c>
      <c r="AR139" s="7">
        <f t="shared" si="153"/>
        <v>1575</v>
      </c>
      <c r="AS139" s="7">
        <f t="shared" si="153"/>
        <v>338</v>
      </c>
      <c r="AT139" s="7">
        <f t="shared" si="153"/>
        <v>2295</v>
      </c>
      <c r="AU139" s="7">
        <f t="shared" si="153"/>
        <v>904</v>
      </c>
      <c r="AV139" s="7">
        <f t="shared" si="153"/>
        <v>479</v>
      </c>
      <c r="AW139" s="7">
        <f t="shared" si="153"/>
        <v>378</v>
      </c>
      <c r="AX139" s="7">
        <f t="shared" si="153"/>
        <v>1021</v>
      </c>
      <c r="AY139" s="7">
        <f t="shared" si="153"/>
        <v>1202</v>
      </c>
      <c r="AZ139" s="7">
        <f t="shared" si="153"/>
        <v>549</v>
      </c>
      <c r="BA139" s="7">
        <f t="shared" si="153"/>
        <v>0</v>
      </c>
      <c r="BB139" s="7">
        <f t="shared" si="153"/>
        <v>1385</v>
      </c>
      <c r="BC139" s="7">
        <f t="shared" si="153"/>
        <v>899</v>
      </c>
      <c r="BD139" s="7">
        <f t="shared" si="153"/>
        <v>718</v>
      </c>
      <c r="BE139" s="7">
        <f t="shared" si="153"/>
        <v>638</v>
      </c>
      <c r="BF139" s="7">
        <f t="shared" si="153"/>
        <v>2093</v>
      </c>
      <c r="BG139" s="7">
        <f t="shared" si="153"/>
        <v>780</v>
      </c>
      <c r="BH139" s="7">
        <f t="shared" si="153"/>
        <v>712</v>
      </c>
      <c r="BI139" s="7">
        <f t="shared" si="153"/>
        <v>2038</v>
      </c>
      <c r="BJ139" s="7">
        <f t="shared" si="153"/>
        <v>1399</v>
      </c>
      <c r="BK139" s="7">
        <f t="shared" si="153"/>
        <v>1925</v>
      </c>
      <c r="BL139" s="7">
        <f t="shared" si="153"/>
        <v>1142</v>
      </c>
    </row>
    <row r="140" ht="13.5" customHeight="1">
      <c r="A140" s="83">
        <v>44163.0</v>
      </c>
      <c r="B140" s="37" t="s">
        <v>74</v>
      </c>
      <c r="C140" s="38"/>
      <c r="D140" s="39" t="s">
        <v>32</v>
      </c>
      <c r="E140" s="40">
        <f t="shared" si="2"/>
        <v>1399</v>
      </c>
      <c r="F140" s="41">
        <v>1.0</v>
      </c>
      <c r="G140" s="41">
        <v>21.0</v>
      </c>
      <c r="H140" s="42">
        <f t="shared" si="115"/>
        <v>24</v>
      </c>
      <c r="I140" s="38"/>
      <c r="J140" s="43" t="s">
        <v>28</v>
      </c>
      <c r="K140" s="40">
        <f t="shared" si="4"/>
        <v>1418</v>
      </c>
      <c r="L140" s="44">
        <v>2.0</v>
      </c>
      <c r="M140" s="44">
        <v>13.0</v>
      </c>
      <c r="N140" s="42">
        <f t="shared" si="116"/>
        <v>19</v>
      </c>
      <c r="O140" s="38"/>
      <c r="P140" s="49" t="s">
        <v>72</v>
      </c>
      <c r="Q140" s="38"/>
      <c r="R140" s="45">
        <f>MIN(Rules!$E$2,(MAX(H140/N140,N140/H140)))</f>
        <v>1.263157895</v>
      </c>
      <c r="S140" s="45">
        <f>VLOOKUP(B140,Rules!A:B,2,FALSE)</f>
        <v>50</v>
      </c>
      <c r="T140" s="38"/>
      <c r="U140" s="46">
        <f>1/(10^(-(E140+(IF(P140="Y",Rules!$I$2,0))-K140)/Rules!$E$12)+1)</f>
        <v>0.6464057411</v>
      </c>
      <c r="V140" s="47">
        <f t="shared" si="117"/>
        <v>22</v>
      </c>
      <c r="W140" s="47">
        <f t="shared" si="118"/>
        <v>-22</v>
      </c>
      <c r="X140" s="47"/>
      <c r="Y140" s="47"/>
      <c r="Z140" s="48"/>
      <c r="AA140" s="7">
        <f t="shared" ref="AA140:BL140" si="154">IF($D140=AA$1,$E140+$V140,(IF($J140=AA$1,$K140+$W140,AA139)))</f>
        <v>1589</v>
      </c>
      <c r="AB140" s="7">
        <f t="shared" si="154"/>
        <v>860</v>
      </c>
      <c r="AC140" s="7">
        <f t="shared" si="154"/>
        <v>1396</v>
      </c>
      <c r="AD140" s="7">
        <f t="shared" si="154"/>
        <v>79</v>
      </c>
      <c r="AE140" s="7">
        <f t="shared" si="154"/>
        <v>1988</v>
      </c>
      <c r="AF140" s="7">
        <f t="shared" si="154"/>
        <v>1920</v>
      </c>
      <c r="AG140" s="7">
        <f t="shared" si="154"/>
        <v>1004</v>
      </c>
      <c r="AH140" s="7">
        <f t="shared" si="154"/>
        <v>952</v>
      </c>
      <c r="AI140" s="7">
        <f t="shared" si="154"/>
        <v>1290</v>
      </c>
      <c r="AJ140" s="7">
        <f t="shared" si="154"/>
        <v>1768</v>
      </c>
      <c r="AK140" s="7">
        <f t="shared" si="154"/>
        <v>155</v>
      </c>
      <c r="AL140" s="7">
        <f t="shared" si="154"/>
        <v>717</v>
      </c>
      <c r="AM140" s="7">
        <f t="shared" si="154"/>
        <v>2163</v>
      </c>
      <c r="AN140" s="7">
        <f t="shared" si="154"/>
        <v>1484</v>
      </c>
      <c r="AO140" s="7">
        <f t="shared" si="154"/>
        <v>1167</v>
      </c>
      <c r="AP140" s="7">
        <f t="shared" si="154"/>
        <v>2027</v>
      </c>
      <c r="AQ140" s="7">
        <f t="shared" si="154"/>
        <v>424</v>
      </c>
      <c r="AR140" s="7">
        <f t="shared" si="154"/>
        <v>1575</v>
      </c>
      <c r="AS140" s="7">
        <f t="shared" si="154"/>
        <v>338</v>
      </c>
      <c r="AT140" s="7">
        <f t="shared" si="154"/>
        <v>2295</v>
      </c>
      <c r="AU140" s="7">
        <f t="shared" si="154"/>
        <v>904</v>
      </c>
      <c r="AV140" s="7">
        <f t="shared" si="154"/>
        <v>479</v>
      </c>
      <c r="AW140" s="7">
        <f t="shared" si="154"/>
        <v>378</v>
      </c>
      <c r="AX140" s="7">
        <f t="shared" si="154"/>
        <v>1021</v>
      </c>
      <c r="AY140" s="7">
        <f t="shared" si="154"/>
        <v>1202</v>
      </c>
      <c r="AZ140" s="7">
        <f t="shared" si="154"/>
        <v>549</v>
      </c>
      <c r="BA140" s="7">
        <f t="shared" si="154"/>
        <v>0</v>
      </c>
      <c r="BB140" s="7">
        <f t="shared" si="154"/>
        <v>1385</v>
      </c>
      <c r="BC140" s="7">
        <f t="shared" si="154"/>
        <v>899</v>
      </c>
      <c r="BD140" s="7">
        <f t="shared" si="154"/>
        <v>718</v>
      </c>
      <c r="BE140" s="7">
        <f t="shared" si="154"/>
        <v>638</v>
      </c>
      <c r="BF140" s="7">
        <f t="shared" si="154"/>
        <v>2093</v>
      </c>
      <c r="BG140" s="7">
        <f t="shared" si="154"/>
        <v>780</v>
      </c>
      <c r="BH140" s="7">
        <f t="shared" si="154"/>
        <v>712</v>
      </c>
      <c r="BI140" s="7">
        <f t="shared" si="154"/>
        <v>2038</v>
      </c>
      <c r="BJ140" s="7">
        <f t="shared" si="154"/>
        <v>1421</v>
      </c>
      <c r="BK140" s="7">
        <f t="shared" si="154"/>
        <v>1925</v>
      </c>
      <c r="BL140" s="7">
        <f t="shared" si="154"/>
        <v>1142</v>
      </c>
    </row>
    <row r="141" ht="13.5" customHeight="1">
      <c r="A141" s="83">
        <v>44163.0</v>
      </c>
      <c r="B141" s="37" t="s">
        <v>74</v>
      </c>
      <c r="C141" s="38"/>
      <c r="D141" s="39" t="s">
        <v>48</v>
      </c>
      <c r="E141" s="40">
        <f t="shared" si="2"/>
        <v>155</v>
      </c>
      <c r="F141" s="41">
        <v>2.0</v>
      </c>
      <c r="G141" s="41">
        <v>8.0</v>
      </c>
      <c r="H141" s="42">
        <f t="shared" si="115"/>
        <v>14</v>
      </c>
      <c r="I141" s="38"/>
      <c r="J141" s="43" t="s">
        <v>47</v>
      </c>
      <c r="K141" s="40">
        <f t="shared" si="4"/>
        <v>378</v>
      </c>
      <c r="L141" s="44">
        <v>2.0</v>
      </c>
      <c r="M141" s="44">
        <v>19.0</v>
      </c>
      <c r="N141" s="42">
        <f t="shared" si="116"/>
        <v>25</v>
      </c>
      <c r="O141" s="38"/>
      <c r="P141" s="49" t="s">
        <v>73</v>
      </c>
      <c r="Q141" s="38"/>
      <c r="R141" s="45">
        <f>MIN(Rules!$E$2,(MAX(H141/N141,N141/H141)))</f>
        <v>1.785714286</v>
      </c>
      <c r="S141" s="45">
        <f>VLOOKUP(B141,Rules!A:B,2,FALSE)</f>
        <v>50</v>
      </c>
      <c r="T141" s="38"/>
      <c r="U141" s="46">
        <f>1/(10^(-(E141+(IF(P141="Y",Rules!$I$2,0))-K141)/Rules!$E$12)+1)</f>
        <v>0.2636752644</v>
      </c>
      <c r="V141" s="47">
        <f t="shared" si="117"/>
        <v>-24</v>
      </c>
      <c r="W141" s="47">
        <f t="shared" si="118"/>
        <v>24</v>
      </c>
      <c r="X141" s="47"/>
      <c r="Y141" s="47"/>
      <c r="Z141" s="48"/>
      <c r="AA141" s="7">
        <f t="shared" ref="AA141:BL141" si="155">IF($D141=AA$1,$E141+$V141,(IF($J141=AA$1,$K141+$W141,AA140)))</f>
        <v>1589</v>
      </c>
      <c r="AB141" s="7">
        <f t="shared" si="155"/>
        <v>860</v>
      </c>
      <c r="AC141" s="7">
        <f t="shared" si="155"/>
        <v>1396</v>
      </c>
      <c r="AD141" s="7">
        <f t="shared" si="155"/>
        <v>79</v>
      </c>
      <c r="AE141" s="7">
        <f t="shared" si="155"/>
        <v>1988</v>
      </c>
      <c r="AF141" s="7">
        <f t="shared" si="155"/>
        <v>1920</v>
      </c>
      <c r="AG141" s="7">
        <f t="shared" si="155"/>
        <v>1004</v>
      </c>
      <c r="AH141" s="7">
        <f t="shared" si="155"/>
        <v>952</v>
      </c>
      <c r="AI141" s="7">
        <f t="shared" si="155"/>
        <v>1290</v>
      </c>
      <c r="AJ141" s="7">
        <f t="shared" si="155"/>
        <v>1768</v>
      </c>
      <c r="AK141" s="7">
        <f t="shared" si="155"/>
        <v>131</v>
      </c>
      <c r="AL141" s="7">
        <f t="shared" si="155"/>
        <v>717</v>
      </c>
      <c r="AM141" s="7">
        <f t="shared" si="155"/>
        <v>2163</v>
      </c>
      <c r="AN141" s="7">
        <f t="shared" si="155"/>
        <v>1484</v>
      </c>
      <c r="AO141" s="7">
        <f t="shared" si="155"/>
        <v>1167</v>
      </c>
      <c r="AP141" s="7">
        <f t="shared" si="155"/>
        <v>2027</v>
      </c>
      <c r="AQ141" s="7">
        <f t="shared" si="155"/>
        <v>424</v>
      </c>
      <c r="AR141" s="7">
        <f t="shared" si="155"/>
        <v>1575</v>
      </c>
      <c r="AS141" s="7">
        <f t="shared" si="155"/>
        <v>338</v>
      </c>
      <c r="AT141" s="7">
        <f t="shared" si="155"/>
        <v>2295</v>
      </c>
      <c r="AU141" s="7">
        <f t="shared" si="155"/>
        <v>904</v>
      </c>
      <c r="AV141" s="7">
        <f t="shared" si="155"/>
        <v>479</v>
      </c>
      <c r="AW141" s="7">
        <f t="shared" si="155"/>
        <v>402</v>
      </c>
      <c r="AX141" s="7">
        <f t="shared" si="155"/>
        <v>1021</v>
      </c>
      <c r="AY141" s="7">
        <f t="shared" si="155"/>
        <v>1202</v>
      </c>
      <c r="AZ141" s="7">
        <f t="shared" si="155"/>
        <v>549</v>
      </c>
      <c r="BA141" s="7">
        <f t="shared" si="155"/>
        <v>0</v>
      </c>
      <c r="BB141" s="7">
        <f t="shared" si="155"/>
        <v>1385</v>
      </c>
      <c r="BC141" s="7">
        <f t="shared" si="155"/>
        <v>899</v>
      </c>
      <c r="BD141" s="7">
        <f t="shared" si="155"/>
        <v>718</v>
      </c>
      <c r="BE141" s="7">
        <f t="shared" si="155"/>
        <v>638</v>
      </c>
      <c r="BF141" s="7">
        <f t="shared" si="155"/>
        <v>2093</v>
      </c>
      <c r="BG141" s="7">
        <f t="shared" si="155"/>
        <v>780</v>
      </c>
      <c r="BH141" s="7">
        <f t="shared" si="155"/>
        <v>712</v>
      </c>
      <c r="BI141" s="7">
        <f t="shared" si="155"/>
        <v>2038</v>
      </c>
      <c r="BJ141" s="7">
        <f t="shared" si="155"/>
        <v>1421</v>
      </c>
      <c r="BK141" s="7">
        <f t="shared" si="155"/>
        <v>1925</v>
      </c>
      <c r="BL141" s="7">
        <f t="shared" si="155"/>
        <v>1142</v>
      </c>
    </row>
    <row r="142" ht="13.5" customHeight="1">
      <c r="A142" s="83">
        <v>44164.0</v>
      </c>
      <c r="B142" s="37" t="s">
        <v>76</v>
      </c>
      <c r="C142" s="38"/>
      <c r="D142" s="39" t="s">
        <v>20</v>
      </c>
      <c r="E142" s="40">
        <f t="shared" si="2"/>
        <v>2295</v>
      </c>
      <c r="F142" s="41">
        <v>0.0</v>
      </c>
      <c r="G142" s="41">
        <v>27.0</v>
      </c>
      <c r="H142" s="42">
        <f t="shared" si="115"/>
        <v>27</v>
      </c>
      <c r="I142" s="38"/>
      <c r="J142" s="43" t="s">
        <v>23</v>
      </c>
      <c r="K142" s="40">
        <f t="shared" si="4"/>
        <v>2163</v>
      </c>
      <c r="L142" s="44">
        <v>0.0</v>
      </c>
      <c r="M142" s="44">
        <v>24.0</v>
      </c>
      <c r="N142" s="42">
        <f t="shared" si="116"/>
        <v>24</v>
      </c>
      <c r="O142" s="38"/>
      <c r="P142" s="49" t="s">
        <v>73</v>
      </c>
      <c r="Q142" s="38"/>
      <c r="R142" s="45">
        <f>MIN(Rules!$E$2,(MAX(H142/N142,N142/H142)))</f>
        <v>1.125</v>
      </c>
      <c r="S142" s="45">
        <f>VLOOKUP(B142,Rules!A:B,2,FALSE)</f>
        <v>80</v>
      </c>
      <c r="T142" s="38"/>
      <c r="U142" s="46">
        <f>1/(10^(-(E142+(IF(P142="Y",Rules!$I$2,0))-K142)/Rules!$E$12)+1)</f>
        <v>0.6474576124</v>
      </c>
      <c r="V142" s="47">
        <f t="shared" si="117"/>
        <v>32</v>
      </c>
      <c r="W142" s="47">
        <f t="shared" si="118"/>
        <v>-32</v>
      </c>
      <c r="X142" s="47"/>
      <c r="Y142" s="47"/>
      <c r="Z142" s="48"/>
      <c r="AA142" s="7">
        <f t="shared" ref="AA142:BL142" si="156">IF($D142=AA$1,$E142+$V142,(IF($J142=AA$1,$K142+$W142,AA138)))</f>
        <v>1560</v>
      </c>
      <c r="AB142" s="7">
        <f t="shared" si="156"/>
        <v>860</v>
      </c>
      <c r="AC142" s="7">
        <f t="shared" si="156"/>
        <v>1418</v>
      </c>
      <c r="AD142" s="7">
        <f t="shared" si="156"/>
        <v>79</v>
      </c>
      <c r="AE142" s="7">
        <f t="shared" si="156"/>
        <v>1988</v>
      </c>
      <c r="AF142" s="7">
        <f t="shared" si="156"/>
        <v>1920</v>
      </c>
      <c r="AG142" s="7">
        <f t="shared" si="156"/>
        <v>1004</v>
      </c>
      <c r="AH142" s="7">
        <f t="shared" si="156"/>
        <v>952</v>
      </c>
      <c r="AI142" s="7">
        <f t="shared" si="156"/>
        <v>1290</v>
      </c>
      <c r="AJ142" s="7">
        <f t="shared" si="156"/>
        <v>1768</v>
      </c>
      <c r="AK142" s="7">
        <f t="shared" si="156"/>
        <v>155</v>
      </c>
      <c r="AL142" s="7">
        <f t="shared" si="156"/>
        <v>717</v>
      </c>
      <c r="AM142" s="7">
        <f t="shared" si="156"/>
        <v>2131</v>
      </c>
      <c r="AN142" s="7">
        <f t="shared" si="156"/>
        <v>1484</v>
      </c>
      <c r="AO142" s="7">
        <f t="shared" si="156"/>
        <v>1167</v>
      </c>
      <c r="AP142" s="7">
        <f t="shared" si="156"/>
        <v>2027</v>
      </c>
      <c r="AQ142" s="7">
        <f t="shared" si="156"/>
        <v>424</v>
      </c>
      <c r="AR142" s="7">
        <f t="shared" si="156"/>
        <v>1575</v>
      </c>
      <c r="AS142" s="7">
        <f t="shared" si="156"/>
        <v>338</v>
      </c>
      <c r="AT142" s="7">
        <f t="shared" si="156"/>
        <v>2327</v>
      </c>
      <c r="AU142" s="7">
        <f t="shared" si="156"/>
        <v>904</v>
      </c>
      <c r="AV142" s="7">
        <f t="shared" si="156"/>
        <v>479</v>
      </c>
      <c r="AW142" s="7">
        <f t="shared" si="156"/>
        <v>378</v>
      </c>
      <c r="AX142" s="7">
        <f t="shared" si="156"/>
        <v>1021</v>
      </c>
      <c r="AY142" s="7">
        <f t="shared" si="156"/>
        <v>1231</v>
      </c>
      <c r="AZ142" s="7">
        <f t="shared" si="156"/>
        <v>549</v>
      </c>
      <c r="BA142" s="7">
        <f t="shared" si="156"/>
        <v>0</v>
      </c>
      <c r="BB142" s="7">
        <f t="shared" si="156"/>
        <v>1385</v>
      </c>
      <c r="BC142" s="7">
        <f t="shared" si="156"/>
        <v>899</v>
      </c>
      <c r="BD142" s="7">
        <f t="shared" si="156"/>
        <v>718</v>
      </c>
      <c r="BE142" s="7">
        <f t="shared" si="156"/>
        <v>638</v>
      </c>
      <c r="BF142" s="7">
        <f t="shared" si="156"/>
        <v>2093</v>
      </c>
      <c r="BG142" s="7">
        <f t="shared" si="156"/>
        <v>780</v>
      </c>
      <c r="BH142" s="7">
        <f t="shared" si="156"/>
        <v>712</v>
      </c>
      <c r="BI142" s="7">
        <f t="shared" si="156"/>
        <v>2038</v>
      </c>
      <c r="BJ142" s="7">
        <f t="shared" si="156"/>
        <v>1399</v>
      </c>
      <c r="BK142" s="7">
        <f t="shared" si="156"/>
        <v>1925</v>
      </c>
      <c r="BL142" s="7">
        <f t="shared" si="156"/>
        <v>1142</v>
      </c>
    </row>
    <row r="143" ht="13.5" customHeight="1">
      <c r="A143" s="83">
        <v>44178.0</v>
      </c>
      <c r="B143" s="37" t="s">
        <v>74</v>
      </c>
      <c r="C143" s="38"/>
      <c r="D143" s="39" t="s">
        <v>34</v>
      </c>
      <c r="E143" s="40">
        <f t="shared" si="2"/>
        <v>1484</v>
      </c>
      <c r="F143" s="41">
        <v>1.0</v>
      </c>
      <c r="G143" s="41">
        <v>17.0</v>
      </c>
      <c r="H143" s="42">
        <f t="shared" si="115"/>
        <v>20</v>
      </c>
      <c r="I143" s="38"/>
      <c r="J143" s="43" t="s">
        <v>30</v>
      </c>
      <c r="K143" s="40">
        <f t="shared" si="4"/>
        <v>1560</v>
      </c>
      <c r="L143" s="44">
        <v>0.0</v>
      </c>
      <c r="M143" s="44">
        <v>22.0</v>
      </c>
      <c r="N143" s="42">
        <f t="shared" si="116"/>
        <v>22</v>
      </c>
      <c r="O143" s="38"/>
      <c r="P143" s="49" t="s">
        <v>73</v>
      </c>
      <c r="Q143" s="38"/>
      <c r="R143" s="45">
        <f>MIN(Rules!$E$2,(MAX(H143/N143,N143/H143)))</f>
        <v>1.1</v>
      </c>
      <c r="S143" s="45">
        <f>VLOOKUP(B143,Rules!A:B,2,FALSE)</f>
        <v>50</v>
      </c>
      <c r="T143" s="38"/>
      <c r="U143" s="46">
        <f>1/(10^(-(E143+(IF(P143="Y",Rules!$I$2,0))-K143)/Rules!$E$12)+1)</f>
        <v>0.4133841345</v>
      </c>
      <c r="V143" s="47">
        <f t="shared" si="117"/>
        <v>-23</v>
      </c>
      <c r="W143" s="47">
        <f t="shared" si="118"/>
        <v>23</v>
      </c>
      <c r="X143" s="47"/>
      <c r="Y143" s="47"/>
      <c r="Z143" s="48"/>
      <c r="AA143" s="7">
        <f t="shared" ref="AA143:BL143" si="157">IF($D143=AA$1,$E143+$V143,(IF($J143=AA$1,$K143+$W143,AA142)))</f>
        <v>1583</v>
      </c>
      <c r="AB143" s="7">
        <f t="shared" si="157"/>
        <v>860</v>
      </c>
      <c r="AC143" s="7">
        <f t="shared" si="157"/>
        <v>1418</v>
      </c>
      <c r="AD143" s="7">
        <f t="shared" si="157"/>
        <v>79</v>
      </c>
      <c r="AE143" s="7">
        <f t="shared" si="157"/>
        <v>1988</v>
      </c>
      <c r="AF143" s="7">
        <f t="shared" si="157"/>
        <v>1920</v>
      </c>
      <c r="AG143" s="7">
        <f t="shared" si="157"/>
        <v>1004</v>
      </c>
      <c r="AH143" s="7">
        <f t="shared" si="157"/>
        <v>952</v>
      </c>
      <c r="AI143" s="7">
        <f t="shared" si="157"/>
        <v>1290</v>
      </c>
      <c r="AJ143" s="7">
        <f t="shared" si="157"/>
        <v>1768</v>
      </c>
      <c r="AK143" s="7">
        <f t="shared" si="157"/>
        <v>155</v>
      </c>
      <c r="AL143" s="7">
        <f t="shared" si="157"/>
        <v>717</v>
      </c>
      <c r="AM143" s="7">
        <f t="shared" si="157"/>
        <v>2131</v>
      </c>
      <c r="AN143" s="7">
        <f t="shared" si="157"/>
        <v>1461</v>
      </c>
      <c r="AO143" s="7">
        <f t="shared" si="157"/>
        <v>1167</v>
      </c>
      <c r="AP143" s="7">
        <f t="shared" si="157"/>
        <v>2027</v>
      </c>
      <c r="AQ143" s="7">
        <f t="shared" si="157"/>
        <v>424</v>
      </c>
      <c r="AR143" s="7">
        <f t="shared" si="157"/>
        <v>1575</v>
      </c>
      <c r="AS143" s="7">
        <f t="shared" si="157"/>
        <v>338</v>
      </c>
      <c r="AT143" s="7">
        <f t="shared" si="157"/>
        <v>2327</v>
      </c>
      <c r="AU143" s="7">
        <f t="shared" si="157"/>
        <v>904</v>
      </c>
      <c r="AV143" s="7">
        <f t="shared" si="157"/>
        <v>479</v>
      </c>
      <c r="AW143" s="7">
        <f t="shared" si="157"/>
        <v>378</v>
      </c>
      <c r="AX143" s="7">
        <f t="shared" si="157"/>
        <v>1021</v>
      </c>
      <c r="AY143" s="7">
        <f t="shared" si="157"/>
        <v>1231</v>
      </c>
      <c r="AZ143" s="7">
        <f t="shared" si="157"/>
        <v>549</v>
      </c>
      <c r="BA143" s="7">
        <f t="shared" si="157"/>
        <v>0</v>
      </c>
      <c r="BB143" s="7">
        <f t="shared" si="157"/>
        <v>1385</v>
      </c>
      <c r="BC143" s="7">
        <f t="shared" si="157"/>
        <v>899</v>
      </c>
      <c r="BD143" s="7">
        <f t="shared" si="157"/>
        <v>718</v>
      </c>
      <c r="BE143" s="7">
        <f t="shared" si="157"/>
        <v>638</v>
      </c>
      <c r="BF143" s="7">
        <f t="shared" si="157"/>
        <v>2093</v>
      </c>
      <c r="BG143" s="7">
        <f t="shared" si="157"/>
        <v>780</v>
      </c>
      <c r="BH143" s="7">
        <f t="shared" si="157"/>
        <v>712</v>
      </c>
      <c r="BI143" s="7">
        <f t="shared" si="157"/>
        <v>2038</v>
      </c>
      <c r="BJ143" s="7">
        <f t="shared" si="157"/>
        <v>1399</v>
      </c>
      <c r="BK143" s="7">
        <f t="shared" si="157"/>
        <v>1925</v>
      </c>
      <c r="BL143" s="7">
        <f t="shared" si="157"/>
        <v>1142</v>
      </c>
    </row>
    <row r="144" ht="13.5" customHeight="1">
      <c r="A144" s="83">
        <v>44178.0</v>
      </c>
      <c r="B144" s="37" t="s">
        <v>76</v>
      </c>
      <c r="C144" s="38"/>
      <c r="D144" s="39" t="s">
        <v>25</v>
      </c>
      <c r="E144" s="40">
        <f t="shared" si="2"/>
        <v>2038</v>
      </c>
      <c r="F144" s="41">
        <v>0.0</v>
      </c>
      <c r="G144" s="41">
        <v>19.0</v>
      </c>
      <c r="H144" s="42">
        <f t="shared" si="115"/>
        <v>19</v>
      </c>
      <c r="I144" s="38"/>
      <c r="J144" s="43" t="s">
        <v>20</v>
      </c>
      <c r="K144" s="40">
        <f t="shared" si="4"/>
        <v>2327</v>
      </c>
      <c r="L144" s="44">
        <v>0.0</v>
      </c>
      <c r="M144" s="44">
        <v>30.0</v>
      </c>
      <c r="N144" s="42">
        <f t="shared" si="116"/>
        <v>30</v>
      </c>
      <c r="O144" s="38"/>
      <c r="P144" s="49" t="s">
        <v>73</v>
      </c>
      <c r="Q144" s="38"/>
      <c r="R144" s="45">
        <f>MIN(Rules!$E$2,(MAX(H144/N144,N144/H144)))</f>
        <v>1.578947368</v>
      </c>
      <c r="S144" s="45">
        <f>VLOOKUP(B144,Rules!A:B,2,FALSE)</f>
        <v>80</v>
      </c>
      <c r="T144" s="38"/>
      <c r="U144" s="46">
        <f>1/(10^(-(E144+(IF(P144="Y",Rules!$I$2,0))-K144)/Rules!$E$12)+1)</f>
        <v>0.2090114952</v>
      </c>
      <c r="V144" s="47">
        <f t="shared" si="117"/>
        <v>-26</v>
      </c>
      <c r="W144" s="47">
        <f t="shared" si="118"/>
        <v>26</v>
      </c>
      <c r="X144" s="47"/>
      <c r="Y144" s="47"/>
      <c r="Z144" s="48"/>
      <c r="AA144" s="7">
        <f t="shared" ref="AA144:BL144" si="158">IF($D144=AA$1,$E144+$V144,(IF($J144=AA$1,$K144+$W144,AA142)))</f>
        <v>1560</v>
      </c>
      <c r="AB144" s="7">
        <f t="shared" si="158"/>
        <v>860</v>
      </c>
      <c r="AC144" s="7">
        <f t="shared" si="158"/>
        <v>1418</v>
      </c>
      <c r="AD144" s="7">
        <f t="shared" si="158"/>
        <v>79</v>
      </c>
      <c r="AE144" s="7">
        <f t="shared" si="158"/>
        <v>1988</v>
      </c>
      <c r="AF144" s="7">
        <f t="shared" si="158"/>
        <v>1920</v>
      </c>
      <c r="AG144" s="7">
        <f t="shared" si="158"/>
        <v>1004</v>
      </c>
      <c r="AH144" s="7">
        <f t="shared" si="158"/>
        <v>952</v>
      </c>
      <c r="AI144" s="7">
        <f t="shared" si="158"/>
        <v>1290</v>
      </c>
      <c r="AJ144" s="7">
        <f t="shared" si="158"/>
        <v>1768</v>
      </c>
      <c r="AK144" s="7">
        <f t="shared" si="158"/>
        <v>155</v>
      </c>
      <c r="AL144" s="7">
        <f t="shared" si="158"/>
        <v>717</v>
      </c>
      <c r="AM144" s="7">
        <f t="shared" si="158"/>
        <v>2131</v>
      </c>
      <c r="AN144" s="7">
        <f t="shared" si="158"/>
        <v>1484</v>
      </c>
      <c r="AO144" s="7">
        <f t="shared" si="158"/>
        <v>1167</v>
      </c>
      <c r="AP144" s="7">
        <f t="shared" si="158"/>
        <v>2027</v>
      </c>
      <c r="AQ144" s="7">
        <f t="shared" si="158"/>
        <v>424</v>
      </c>
      <c r="AR144" s="7">
        <f t="shared" si="158"/>
        <v>1575</v>
      </c>
      <c r="AS144" s="7">
        <f t="shared" si="158"/>
        <v>338</v>
      </c>
      <c r="AT144" s="7">
        <f t="shared" si="158"/>
        <v>2353</v>
      </c>
      <c r="AU144" s="7">
        <f t="shared" si="158"/>
        <v>904</v>
      </c>
      <c r="AV144" s="7">
        <f t="shared" si="158"/>
        <v>479</v>
      </c>
      <c r="AW144" s="7">
        <f t="shared" si="158"/>
        <v>378</v>
      </c>
      <c r="AX144" s="7">
        <f t="shared" si="158"/>
        <v>1021</v>
      </c>
      <c r="AY144" s="7">
        <f t="shared" si="158"/>
        <v>1231</v>
      </c>
      <c r="AZ144" s="7">
        <f t="shared" si="158"/>
        <v>549</v>
      </c>
      <c r="BA144" s="7">
        <f t="shared" si="158"/>
        <v>0</v>
      </c>
      <c r="BB144" s="7">
        <f t="shared" si="158"/>
        <v>1385</v>
      </c>
      <c r="BC144" s="7">
        <f t="shared" si="158"/>
        <v>899</v>
      </c>
      <c r="BD144" s="7">
        <f t="shared" si="158"/>
        <v>718</v>
      </c>
      <c r="BE144" s="7">
        <f t="shared" si="158"/>
        <v>638</v>
      </c>
      <c r="BF144" s="7">
        <f t="shared" si="158"/>
        <v>2093</v>
      </c>
      <c r="BG144" s="7">
        <f t="shared" si="158"/>
        <v>780</v>
      </c>
      <c r="BH144" s="7">
        <f t="shared" si="158"/>
        <v>712</v>
      </c>
      <c r="BI144" s="7">
        <f t="shared" si="158"/>
        <v>2012</v>
      </c>
      <c r="BJ144" s="7">
        <f t="shared" si="158"/>
        <v>1399</v>
      </c>
      <c r="BK144" s="7">
        <f t="shared" si="158"/>
        <v>1925</v>
      </c>
      <c r="BL144" s="7">
        <f t="shared" si="158"/>
        <v>1142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75"/>
  <cols>
    <col customWidth="1" min="1" max="1" width="11.14"/>
    <col customWidth="1" min="2" max="2" width="8.43"/>
    <col customWidth="1" min="3" max="3" width="3.86"/>
    <col customWidth="1" min="4" max="4" width="11.86"/>
    <col customWidth="1" min="5" max="5" width="7.71"/>
    <col customWidth="1" min="6" max="6" width="2.29"/>
    <col customWidth="1" min="7" max="7" width="3.0"/>
    <col customWidth="1" min="8" max="8" width="3.29"/>
    <col customWidth="1" min="9" max="9" width="3.0"/>
    <col customWidth="1" min="10" max="10" width="11.86"/>
    <col customWidth="1" min="11" max="11" width="7.71"/>
    <col customWidth="1" min="12" max="12" width="2.29"/>
    <col customWidth="1" min="13" max="13" width="3.0"/>
    <col customWidth="1" min="14" max="14" width="3.43"/>
    <col customWidth="1" min="15" max="17" width="5.0"/>
    <col customWidth="1" min="18" max="18" width="8.14"/>
    <col customWidth="1" min="19" max="19" width="7.71"/>
    <col customWidth="1" min="20" max="20" width="2.43"/>
    <col customWidth="1" min="21" max="23" width="10.43"/>
    <col customWidth="1" min="24" max="25" width="3.71"/>
    <col customWidth="1" min="26" max="26" width="10.43"/>
    <col customWidth="1" min="27" max="64" width="8.86"/>
  </cols>
  <sheetData>
    <row r="1" ht="13.5" customHeight="1">
      <c r="A1" s="65" t="s">
        <v>55</v>
      </c>
      <c r="B1" s="20" t="s">
        <v>56</v>
      </c>
      <c r="C1" s="20"/>
      <c r="D1" s="21" t="s">
        <v>57</v>
      </c>
      <c r="E1" s="22" t="s">
        <v>58</v>
      </c>
      <c r="F1" s="23" t="s">
        <v>59</v>
      </c>
      <c r="G1" s="23" t="s">
        <v>60</v>
      </c>
      <c r="H1" s="23" t="s">
        <v>61</v>
      </c>
      <c r="I1" s="20"/>
      <c r="J1" s="24" t="s">
        <v>62</v>
      </c>
      <c r="K1" s="22" t="s">
        <v>58</v>
      </c>
      <c r="L1" s="23" t="s">
        <v>59</v>
      </c>
      <c r="M1" s="23" t="s">
        <v>60</v>
      </c>
      <c r="N1" s="23" t="s">
        <v>61</v>
      </c>
      <c r="O1" s="20"/>
      <c r="P1" s="20" t="s">
        <v>63</v>
      </c>
      <c r="Q1" s="20"/>
      <c r="R1" s="20" t="s">
        <v>64</v>
      </c>
      <c r="S1" s="20" t="s">
        <v>65</v>
      </c>
      <c r="T1" s="20"/>
      <c r="U1" s="89" t="s">
        <v>78</v>
      </c>
      <c r="V1" s="20" t="s">
        <v>67</v>
      </c>
      <c r="W1" s="20" t="s">
        <v>68</v>
      </c>
      <c r="X1" s="20"/>
      <c r="Y1" s="20"/>
      <c r="Z1" s="26"/>
      <c r="AA1" s="20" t="s">
        <v>30</v>
      </c>
      <c r="AB1" s="20" t="s">
        <v>43</v>
      </c>
      <c r="AC1" s="20" t="s">
        <v>28</v>
      </c>
      <c r="AD1" s="20" t="s">
        <v>49</v>
      </c>
      <c r="AE1" s="20" t="s">
        <v>21</v>
      </c>
      <c r="AF1" s="20" t="s">
        <v>19</v>
      </c>
      <c r="AG1" s="20" t="s">
        <v>35</v>
      </c>
      <c r="AH1" s="20" t="s">
        <v>37</v>
      </c>
      <c r="AI1" s="20" t="s">
        <v>33</v>
      </c>
      <c r="AJ1" s="20" t="s">
        <v>26</v>
      </c>
      <c r="AK1" s="20" t="s">
        <v>48</v>
      </c>
      <c r="AL1" s="3" t="s">
        <v>45</v>
      </c>
      <c r="AM1" s="20" t="s">
        <v>23</v>
      </c>
      <c r="AN1" s="20" t="s">
        <v>34</v>
      </c>
      <c r="AO1" s="20" t="s">
        <v>29</v>
      </c>
      <c r="AP1" s="20" t="s">
        <v>22</v>
      </c>
      <c r="AQ1" s="3" t="s">
        <v>54</v>
      </c>
      <c r="AR1" s="20" t="s">
        <v>31</v>
      </c>
      <c r="AS1" s="20" t="s">
        <v>52</v>
      </c>
      <c r="AT1" s="20" t="s">
        <v>20</v>
      </c>
      <c r="AU1" s="20" t="s">
        <v>36</v>
      </c>
      <c r="AV1" s="20" t="s">
        <v>50</v>
      </c>
      <c r="AW1" s="20" t="s">
        <v>47</v>
      </c>
      <c r="AX1" s="20" t="s">
        <v>39</v>
      </c>
      <c r="AY1" s="20" t="s">
        <v>38</v>
      </c>
      <c r="AZ1" s="20" t="s">
        <v>51</v>
      </c>
      <c r="BA1" s="20" t="s">
        <v>69</v>
      </c>
      <c r="BB1" s="20" t="s">
        <v>27</v>
      </c>
      <c r="BC1" s="20" t="s">
        <v>41</v>
      </c>
      <c r="BD1" s="20" t="s">
        <v>44</v>
      </c>
      <c r="BE1" s="20" t="s">
        <v>46</v>
      </c>
      <c r="BF1" s="20" t="s">
        <v>18</v>
      </c>
      <c r="BG1" s="20" t="s">
        <v>42</v>
      </c>
      <c r="BH1" s="20" t="s">
        <v>53</v>
      </c>
      <c r="BI1" s="20" t="s">
        <v>25</v>
      </c>
      <c r="BJ1" s="20" t="s">
        <v>32</v>
      </c>
      <c r="BK1" s="20" t="s">
        <v>24</v>
      </c>
      <c r="BL1" s="20" t="s">
        <v>40</v>
      </c>
    </row>
    <row r="2" ht="13.5" customHeight="1">
      <c r="A2" s="66"/>
      <c r="B2" s="28"/>
      <c r="C2" s="28"/>
      <c r="D2" s="29"/>
      <c r="E2" s="30"/>
      <c r="F2" s="31"/>
      <c r="G2" s="31"/>
      <c r="H2" s="31"/>
      <c r="I2" s="28"/>
      <c r="J2" s="32"/>
      <c r="K2" s="30"/>
      <c r="L2" s="31"/>
      <c r="M2" s="31"/>
      <c r="N2" s="31"/>
      <c r="O2" s="28"/>
      <c r="P2" s="28"/>
      <c r="Q2" s="28"/>
      <c r="R2" s="28"/>
      <c r="S2" s="28"/>
      <c r="T2" s="28"/>
      <c r="U2" s="33"/>
      <c r="V2" s="28"/>
      <c r="W2" s="28"/>
      <c r="X2" s="28"/>
      <c r="Y2" s="28"/>
      <c r="Z2" s="34" t="s">
        <v>70</v>
      </c>
      <c r="AA2" s="35">
        <f>LOOKUP(9.999E+307,'2018'!AA:AA)</f>
        <v>1381</v>
      </c>
      <c r="AB2" s="35">
        <f>LOOKUP(9.999E+307,'2018'!AB:AB)</f>
        <v>867</v>
      </c>
      <c r="AC2" s="35">
        <f>LOOKUP(9.999E+307,'2018'!AC:AC)</f>
        <v>1542</v>
      </c>
      <c r="AD2" s="35">
        <f>LOOKUP(9.999E+307,'2018'!AD:AD)</f>
        <v>212</v>
      </c>
      <c r="AE2" s="35">
        <f>LOOKUP(9.999E+307,'2018'!AE:AE)</f>
        <v>2048</v>
      </c>
      <c r="AF2" s="35">
        <f>LOOKUP(9.999E+307,'2018'!AF:AF)</f>
        <v>1991</v>
      </c>
      <c r="AG2" s="35">
        <f>LOOKUP(9.999E+307,'2018'!AG:AG)</f>
        <v>906</v>
      </c>
      <c r="AH2" s="35">
        <f>LOOKUP(9.999E+307,'2018'!AH:AH)</f>
        <v>1042</v>
      </c>
      <c r="AI2" s="35">
        <f>LOOKUP(9.999E+307,'2018'!AI:AI)</f>
        <v>1196</v>
      </c>
      <c r="AJ2" s="35">
        <f>LOOKUP(9.999E+307,'2018'!AJ:AJ)</f>
        <v>1736</v>
      </c>
      <c r="AK2" s="35">
        <f>LOOKUP(9.999E+307,'2018'!AK:AK)</f>
        <v>90</v>
      </c>
      <c r="AL2" s="35">
        <f>LOOKUP(9.999E+307,'2018'!AL:AL)</f>
        <v>717</v>
      </c>
      <c r="AM2" s="35">
        <f>LOOKUP(9.999E+307,'2018'!AM:AM)</f>
        <v>2230</v>
      </c>
      <c r="AN2" s="35">
        <f>LOOKUP(9.999E+307,'2018'!AN:AN)</f>
        <v>1457</v>
      </c>
      <c r="AO2" s="35">
        <f>LOOKUP(9.999E+307,'2018'!AO:AO)</f>
        <v>1164</v>
      </c>
      <c r="AP2" s="35">
        <f>LOOKUP(9.999E+307,'2018'!AP:AP)</f>
        <v>2049</v>
      </c>
      <c r="AQ2" s="35">
        <f>LOOKUP(9.999E+307,'2018'!AQ:AQ)</f>
        <v>379</v>
      </c>
      <c r="AR2" s="35">
        <f>LOOKUP(9.999E+307,'2018'!AR:AR)</f>
        <v>1447</v>
      </c>
      <c r="AS2" s="35">
        <f>LOOKUP(9.999E+307,'2018'!AS:AS)</f>
        <v>316</v>
      </c>
      <c r="AT2" s="35">
        <f>LOOKUP(9.999E+307,'2018'!AT:AT)</f>
        <v>2161</v>
      </c>
      <c r="AU2" s="35">
        <f>LOOKUP(9.999E+307,'2018'!AU:AU)</f>
        <v>1113</v>
      </c>
      <c r="AV2" s="35">
        <f>LOOKUP(9.999E+307,'2018'!AV:AV)</f>
        <v>480</v>
      </c>
      <c r="AW2" s="35">
        <f>LOOKUP(9.999E+307,'2018'!AW:AW)</f>
        <v>603</v>
      </c>
      <c r="AX2" s="35">
        <f>LOOKUP(9.999E+307,'2018'!AX:AX)</f>
        <v>1067</v>
      </c>
      <c r="AY2" s="35">
        <f>LOOKUP(9.999E+307,'2018'!AY:AY)</f>
        <v>1140</v>
      </c>
      <c r="AZ2" s="35">
        <f>LOOKUP(9.999E+307,'2018'!AZ:AZ)</f>
        <v>771</v>
      </c>
      <c r="BA2" s="35">
        <f>LOOKUP(9.999E+307,'2018'!BA:BA)</f>
        <v>0</v>
      </c>
      <c r="BB2" s="35">
        <f>LOOKUP(9.999E+307,'2018'!BB:BB)</f>
        <v>1442</v>
      </c>
      <c r="BC2" s="35">
        <f>LOOKUP(9.999E+307,'2018'!BC:BC)</f>
        <v>867</v>
      </c>
      <c r="BD2" s="35">
        <f>LOOKUP(9.999E+307,'2018'!BD:BD)</f>
        <v>413</v>
      </c>
      <c r="BE2" s="35">
        <f>LOOKUP(9.999E+307,'2018'!BE:BE)</f>
        <v>638</v>
      </c>
      <c r="BF2" s="35">
        <f>LOOKUP(9.999E+307,'2018'!BF:BF)</f>
        <v>2008</v>
      </c>
      <c r="BG2" s="35">
        <f>LOOKUP(9.999E+307,'2018'!BG:BG)</f>
        <v>796</v>
      </c>
      <c r="BH2" s="35">
        <f>LOOKUP(9.999E+307,'2018'!BH:BH)</f>
        <v>879</v>
      </c>
      <c r="BI2" s="35">
        <f>LOOKUP(9.999E+307,'2018'!BI:BI)</f>
        <v>1908</v>
      </c>
      <c r="BJ2" s="35">
        <f>LOOKUP(9.999E+307,'2018'!BJ:BJ)</f>
        <v>1447</v>
      </c>
      <c r="BK2" s="35">
        <f>LOOKUP(9.999E+307,'2018'!BK:BK)</f>
        <v>1897</v>
      </c>
      <c r="BL2" s="35">
        <f>LOOKUP(9.999E+307,'2018'!BL:BL)</f>
        <v>1115</v>
      </c>
    </row>
    <row r="3" ht="13.5" customHeight="1">
      <c r="A3" s="83">
        <v>43491.0</v>
      </c>
      <c r="B3" s="84" t="s">
        <v>71</v>
      </c>
      <c r="C3" s="38"/>
      <c r="D3" s="39" t="s">
        <v>18</v>
      </c>
      <c r="E3" s="40">
        <f t="shared" ref="E3:E180" si="2">HLOOKUP(D3,AA$1:CB$10062,ROW()-1,FALSE)</f>
        <v>2008</v>
      </c>
      <c r="F3" s="41">
        <v>2.0</v>
      </c>
      <c r="G3" s="41">
        <v>16.0</v>
      </c>
      <c r="H3" s="42">
        <f t="shared" ref="H3:H180" si="3">F3*3+G3</f>
        <v>22</v>
      </c>
      <c r="I3" s="38"/>
      <c r="J3" s="43" t="s">
        <v>21</v>
      </c>
      <c r="K3" s="40">
        <f t="shared" ref="K3:K180" si="4">HLOOKUP(J3,AA$1:CB$10062,ROW()-1,FALSE)</f>
        <v>2048</v>
      </c>
      <c r="L3" s="44">
        <v>1.0</v>
      </c>
      <c r="M3" s="44">
        <v>11.0</v>
      </c>
      <c r="N3" s="42">
        <f t="shared" ref="N3:N132" si="5">L3*3+M3</f>
        <v>14</v>
      </c>
      <c r="O3" s="38"/>
      <c r="P3" s="45" t="s">
        <v>72</v>
      </c>
      <c r="Q3" s="38"/>
      <c r="R3" s="45">
        <f>MIN(Rules!$E$2,(MAX(H3/N3,N3/H3)))</f>
        <v>1.571428571</v>
      </c>
      <c r="S3" s="45">
        <f>VLOOKUP(B3,Rules!A:B,2,FALSE)</f>
        <v>40</v>
      </c>
      <c r="T3" s="38"/>
      <c r="U3" s="46">
        <f>1/(10^(-(E3+(IF(P3="Y",Rules!$I$2,0))-K3)/Rules!$E$12)+1)</f>
        <v>0.6240017586</v>
      </c>
      <c r="V3" s="47">
        <f t="shared" ref="V3:V180" si="6">ROUND(IF(H3&gt;N3,(S3*R3*(1-U3)),IF(H3&lt;N3,(S3*R3*(0-U3)),S3*R3*(0.5-U3))),0)</f>
        <v>24</v>
      </c>
      <c r="W3" s="47">
        <f t="shared" ref="W3:W180" si="7">-1*V3</f>
        <v>-24</v>
      </c>
      <c r="X3" s="47"/>
      <c r="Y3" s="47"/>
      <c r="Z3" s="48"/>
      <c r="AA3" s="7">
        <f t="shared" ref="AA3:BL3" si="1">IF($D3=AA$1,$E3+$V3,(IF($J3=AA$1,$K3+$W3,AA2)))</f>
        <v>1381</v>
      </c>
      <c r="AB3" s="7">
        <f t="shared" si="1"/>
        <v>867</v>
      </c>
      <c r="AC3" s="7">
        <f t="shared" si="1"/>
        <v>1542</v>
      </c>
      <c r="AD3" s="7">
        <f t="shared" si="1"/>
        <v>212</v>
      </c>
      <c r="AE3" s="7">
        <f t="shared" si="1"/>
        <v>2024</v>
      </c>
      <c r="AF3" s="7">
        <f t="shared" si="1"/>
        <v>1991</v>
      </c>
      <c r="AG3" s="7">
        <f t="shared" si="1"/>
        <v>906</v>
      </c>
      <c r="AH3" s="7">
        <f t="shared" si="1"/>
        <v>1042</v>
      </c>
      <c r="AI3" s="7">
        <f t="shared" si="1"/>
        <v>1196</v>
      </c>
      <c r="AJ3" s="7">
        <f t="shared" si="1"/>
        <v>1736</v>
      </c>
      <c r="AK3" s="7">
        <f t="shared" si="1"/>
        <v>90</v>
      </c>
      <c r="AL3" s="7">
        <f t="shared" si="1"/>
        <v>717</v>
      </c>
      <c r="AM3" s="7">
        <f t="shared" si="1"/>
        <v>2230</v>
      </c>
      <c r="AN3" s="7">
        <f t="shared" si="1"/>
        <v>1457</v>
      </c>
      <c r="AO3" s="7">
        <f t="shared" si="1"/>
        <v>1164</v>
      </c>
      <c r="AP3" s="7">
        <f t="shared" si="1"/>
        <v>2049</v>
      </c>
      <c r="AQ3" s="7">
        <f t="shared" si="1"/>
        <v>379</v>
      </c>
      <c r="AR3" s="7">
        <f t="shared" si="1"/>
        <v>1447</v>
      </c>
      <c r="AS3" s="7">
        <f t="shared" si="1"/>
        <v>316</v>
      </c>
      <c r="AT3" s="7">
        <f t="shared" si="1"/>
        <v>2161</v>
      </c>
      <c r="AU3" s="7">
        <f t="shared" si="1"/>
        <v>1113</v>
      </c>
      <c r="AV3" s="7">
        <f t="shared" si="1"/>
        <v>480</v>
      </c>
      <c r="AW3" s="7">
        <f t="shared" si="1"/>
        <v>603</v>
      </c>
      <c r="AX3" s="7">
        <f t="shared" si="1"/>
        <v>1067</v>
      </c>
      <c r="AY3" s="7">
        <f t="shared" si="1"/>
        <v>1140</v>
      </c>
      <c r="AZ3" s="7">
        <f t="shared" si="1"/>
        <v>771</v>
      </c>
      <c r="BA3" s="7">
        <f t="shared" si="1"/>
        <v>0</v>
      </c>
      <c r="BB3" s="7">
        <f t="shared" si="1"/>
        <v>1442</v>
      </c>
      <c r="BC3" s="7">
        <f t="shared" si="1"/>
        <v>867</v>
      </c>
      <c r="BD3" s="7">
        <f t="shared" si="1"/>
        <v>413</v>
      </c>
      <c r="BE3" s="7">
        <f t="shared" si="1"/>
        <v>638</v>
      </c>
      <c r="BF3" s="7">
        <f t="shared" si="1"/>
        <v>2032</v>
      </c>
      <c r="BG3" s="7">
        <f t="shared" si="1"/>
        <v>796</v>
      </c>
      <c r="BH3" s="7">
        <f t="shared" si="1"/>
        <v>879</v>
      </c>
      <c r="BI3" s="7">
        <f t="shared" si="1"/>
        <v>1908</v>
      </c>
      <c r="BJ3" s="7">
        <f t="shared" si="1"/>
        <v>1447</v>
      </c>
      <c r="BK3" s="7">
        <f t="shared" si="1"/>
        <v>1897</v>
      </c>
      <c r="BL3" s="7">
        <f t="shared" si="1"/>
        <v>1115</v>
      </c>
    </row>
    <row r="4" ht="13.5" customHeight="1">
      <c r="A4" s="83">
        <v>43491.0</v>
      </c>
      <c r="B4" s="84" t="s">
        <v>71</v>
      </c>
      <c r="C4" s="38"/>
      <c r="D4" s="39" t="s">
        <v>26</v>
      </c>
      <c r="E4" s="40">
        <f t="shared" si="2"/>
        <v>1736</v>
      </c>
      <c r="F4" s="41">
        <v>3.0</v>
      </c>
      <c r="G4" s="41">
        <v>15.0</v>
      </c>
      <c r="H4" s="42">
        <f t="shared" si="3"/>
        <v>24</v>
      </c>
      <c r="I4" s="38"/>
      <c r="J4" s="43" t="s">
        <v>28</v>
      </c>
      <c r="K4" s="40">
        <f t="shared" si="4"/>
        <v>1542</v>
      </c>
      <c r="L4" s="44">
        <v>0.0</v>
      </c>
      <c r="M4" s="44">
        <v>18.0</v>
      </c>
      <c r="N4" s="42">
        <f t="shared" si="5"/>
        <v>18</v>
      </c>
      <c r="O4" s="38"/>
      <c r="P4" s="45" t="s">
        <v>72</v>
      </c>
      <c r="Q4" s="38"/>
      <c r="R4" s="45">
        <f>MIN(Rules!$E$2,(MAX(H4/N4,N4/H4)))</f>
        <v>1.333333333</v>
      </c>
      <c r="S4" s="45">
        <f>VLOOKUP(B4,Rules!A:B,2,FALSE)</f>
        <v>40</v>
      </c>
      <c r="T4" s="38"/>
      <c r="U4" s="46">
        <f>1/(10^(-(E4+(IF(P4="Y",Rules!$I$2,0))-K4)/Rules!$E$12)+1)</f>
        <v>0.8297954879</v>
      </c>
      <c r="V4" s="47">
        <f t="shared" si="6"/>
        <v>9</v>
      </c>
      <c r="W4" s="47">
        <f t="shared" si="7"/>
        <v>-9</v>
      </c>
      <c r="X4" s="47"/>
      <c r="Y4" s="47"/>
      <c r="Z4" s="48"/>
      <c r="AA4" s="7">
        <f t="shared" ref="AA4:BL4" si="8">IF($D4=AA$1,$E4+$V4,(IF($J4=AA$1,$K4+$W4,AA3)))</f>
        <v>1381</v>
      </c>
      <c r="AB4" s="7">
        <f t="shared" si="8"/>
        <v>867</v>
      </c>
      <c r="AC4" s="7">
        <f t="shared" si="8"/>
        <v>1533</v>
      </c>
      <c r="AD4" s="7">
        <f t="shared" si="8"/>
        <v>212</v>
      </c>
      <c r="AE4" s="7">
        <f t="shared" si="8"/>
        <v>2024</v>
      </c>
      <c r="AF4" s="7">
        <f t="shared" si="8"/>
        <v>1991</v>
      </c>
      <c r="AG4" s="7">
        <f t="shared" si="8"/>
        <v>906</v>
      </c>
      <c r="AH4" s="7">
        <f t="shared" si="8"/>
        <v>1042</v>
      </c>
      <c r="AI4" s="7">
        <f t="shared" si="8"/>
        <v>1196</v>
      </c>
      <c r="AJ4" s="7">
        <f t="shared" si="8"/>
        <v>1745</v>
      </c>
      <c r="AK4" s="7">
        <f t="shared" si="8"/>
        <v>90</v>
      </c>
      <c r="AL4" s="7">
        <f t="shared" si="8"/>
        <v>717</v>
      </c>
      <c r="AM4" s="7">
        <f t="shared" si="8"/>
        <v>2230</v>
      </c>
      <c r="AN4" s="7">
        <f t="shared" si="8"/>
        <v>1457</v>
      </c>
      <c r="AO4" s="7">
        <f t="shared" si="8"/>
        <v>1164</v>
      </c>
      <c r="AP4" s="7">
        <f t="shared" si="8"/>
        <v>2049</v>
      </c>
      <c r="AQ4" s="7">
        <f t="shared" si="8"/>
        <v>379</v>
      </c>
      <c r="AR4" s="7">
        <f t="shared" si="8"/>
        <v>1447</v>
      </c>
      <c r="AS4" s="7">
        <f t="shared" si="8"/>
        <v>316</v>
      </c>
      <c r="AT4" s="7">
        <f t="shared" si="8"/>
        <v>2161</v>
      </c>
      <c r="AU4" s="7">
        <f t="shared" si="8"/>
        <v>1113</v>
      </c>
      <c r="AV4" s="7">
        <f t="shared" si="8"/>
        <v>480</v>
      </c>
      <c r="AW4" s="7">
        <f t="shared" si="8"/>
        <v>603</v>
      </c>
      <c r="AX4" s="7">
        <f t="shared" si="8"/>
        <v>1067</v>
      </c>
      <c r="AY4" s="7">
        <f t="shared" si="8"/>
        <v>1140</v>
      </c>
      <c r="AZ4" s="7">
        <f t="shared" si="8"/>
        <v>771</v>
      </c>
      <c r="BA4" s="7">
        <f t="shared" si="8"/>
        <v>0</v>
      </c>
      <c r="BB4" s="7">
        <f t="shared" si="8"/>
        <v>1442</v>
      </c>
      <c r="BC4" s="7">
        <f t="shared" si="8"/>
        <v>867</v>
      </c>
      <c r="BD4" s="7">
        <f t="shared" si="8"/>
        <v>413</v>
      </c>
      <c r="BE4" s="7">
        <f t="shared" si="8"/>
        <v>638</v>
      </c>
      <c r="BF4" s="7">
        <f t="shared" si="8"/>
        <v>2032</v>
      </c>
      <c r="BG4" s="7">
        <f t="shared" si="8"/>
        <v>796</v>
      </c>
      <c r="BH4" s="7">
        <f t="shared" si="8"/>
        <v>879</v>
      </c>
      <c r="BI4" s="7">
        <f t="shared" si="8"/>
        <v>1908</v>
      </c>
      <c r="BJ4" s="7">
        <f t="shared" si="8"/>
        <v>1447</v>
      </c>
      <c r="BK4" s="7">
        <f t="shared" si="8"/>
        <v>1897</v>
      </c>
      <c r="BL4" s="7">
        <f t="shared" si="8"/>
        <v>1115</v>
      </c>
    </row>
    <row r="5" ht="13.5" customHeight="1">
      <c r="A5" s="83">
        <v>43491.0</v>
      </c>
      <c r="B5" s="84" t="s">
        <v>71</v>
      </c>
      <c r="C5" s="38"/>
      <c r="D5" s="39" t="s">
        <v>30</v>
      </c>
      <c r="E5" s="40">
        <f t="shared" si="2"/>
        <v>1381</v>
      </c>
      <c r="F5" s="41">
        <v>2.0</v>
      </c>
      <c r="G5" s="41">
        <v>16.0</v>
      </c>
      <c r="H5" s="42">
        <f t="shared" si="3"/>
        <v>22</v>
      </c>
      <c r="I5" s="38"/>
      <c r="J5" s="43" t="s">
        <v>34</v>
      </c>
      <c r="K5" s="40">
        <f t="shared" si="4"/>
        <v>1457</v>
      </c>
      <c r="L5" s="44">
        <v>1.0</v>
      </c>
      <c r="M5" s="44">
        <v>21.0</v>
      </c>
      <c r="N5" s="42">
        <f t="shared" si="5"/>
        <v>24</v>
      </c>
      <c r="O5" s="38"/>
      <c r="P5" s="45" t="s">
        <v>72</v>
      </c>
      <c r="Q5" s="38"/>
      <c r="R5" s="45">
        <f>MIN(Rules!$E$2,(MAX(H5/N5,N5/H5)))</f>
        <v>1.090909091</v>
      </c>
      <c r="S5" s="45">
        <f>VLOOKUP(B5,Rules!A:B,2,FALSE)</f>
        <v>40</v>
      </c>
      <c r="T5" s="38"/>
      <c r="U5" s="46">
        <f>1/(10^(-(E5+(IF(P5="Y",Rules!$I$2,0))-K5)/Rules!$E$12)+1)</f>
        <v>0.5843806118</v>
      </c>
      <c r="V5" s="47">
        <f t="shared" si="6"/>
        <v>-26</v>
      </c>
      <c r="W5" s="47">
        <f t="shared" si="7"/>
        <v>26</v>
      </c>
      <c r="X5" s="47"/>
      <c r="Y5" s="47"/>
      <c r="Z5" s="48"/>
      <c r="AA5" s="7">
        <f t="shared" ref="AA5:BL5" si="9">IF($D5=AA$1,$E5+$V5,(IF($J5=AA$1,$K5+$W5,AA4)))</f>
        <v>1355</v>
      </c>
      <c r="AB5" s="7">
        <f t="shared" si="9"/>
        <v>867</v>
      </c>
      <c r="AC5" s="7">
        <f t="shared" si="9"/>
        <v>1533</v>
      </c>
      <c r="AD5" s="7">
        <f t="shared" si="9"/>
        <v>212</v>
      </c>
      <c r="AE5" s="7">
        <f t="shared" si="9"/>
        <v>2024</v>
      </c>
      <c r="AF5" s="7">
        <f t="shared" si="9"/>
        <v>1991</v>
      </c>
      <c r="AG5" s="7">
        <f t="shared" si="9"/>
        <v>906</v>
      </c>
      <c r="AH5" s="7">
        <f t="shared" si="9"/>
        <v>1042</v>
      </c>
      <c r="AI5" s="7">
        <f t="shared" si="9"/>
        <v>1196</v>
      </c>
      <c r="AJ5" s="7">
        <f t="shared" si="9"/>
        <v>1745</v>
      </c>
      <c r="AK5" s="7">
        <f t="shared" si="9"/>
        <v>90</v>
      </c>
      <c r="AL5" s="7">
        <f t="shared" si="9"/>
        <v>717</v>
      </c>
      <c r="AM5" s="7">
        <f t="shared" si="9"/>
        <v>2230</v>
      </c>
      <c r="AN5" s="7">
        <f t="shared" si="9"/>
        <v>1483</v>
      </c>
      <c r="AO5" s="7">
        <f t="shared" si="9"/>
        <v>1164</v>
      </c>
      <c r="AP5" s="7">
        <f t="shared" si="9"/>
        <v>2049</v>
      </c>
      <c r="AQ5" s="7">
        <f t="shared" si="9"/>
        <v>379</v>
      </c>
      <c r="AR5" s="7">
        <f t="shared" si="9"/>
        <v>1447</v>
      </c>
      <c r="AS5" s="7">
        <f t="shared" si="9"/>
        <v>316</v>
      </c>
      <c r="AT5" s="7">
        <f t="shared" si="9"/>
        <v>2161</v>
      </c>
      <c r="AU5" s="7">
        <f t="shared" si="9"/>
        <v>1113</v>
      </c>
      <c r="AV5" s="7">
        <f t="shared" si="9"/>
        <v>480</v>
      </c>
      <c r="AW5" s="7">
        <f t="shared" si="9"/>
        <v>603</v>
      </c>
      <c r="AX5" s="7">
        <f t="shared" si="9"/>
        <v>1067</v>
      </c>
      <c r="AY5" s="7">
        <f t="shared" si="9"/>
        <v>1140</v>
      </c>
      <c r="AZ5" s="7">
        <f t="shared" si="9"/>
        <v>771</v>
      </c>
      <c r="BA5" s="7">
        <f t="shared" si="9"/>
        <v>0</v>
      </c>
      <c r="BB5" s="7">
        <f t="shared" si="9"/>
        <v>1442</v>
      </c>
      <c r="BC5" s="7">
        <f t="shared" si="9"/>
        <v>867</v>
      </c>
      <c r="BD5" s="7">
        <f t="shared" si="9"/>
        <v>413</v>
      </c>
      <c r="BE5" s="7">
        <f t="shared" si="9"/>
        <v>638</v>
      </c>
      <c r="BF5" s="7">
        <f t="shared" si="9"/>
        <v>2032</v>
      </c>
      <c r="BG5" s="7">
        <f t="shared" si="9"/>
        <v>796</v>
      </c>
      <c r="BH5" s="7">
        <f t="shared" si="9"/>
        <v>879</v>
      </c>
      <c r="BI5" s="7">
        <f t="shared" si="9"/>
        <v>1908</v>
      </c>
      <c r="BJ5" s="7">
        <f t="shared" si="9"/>
        <v>1447</v>
      </c>
      <c r="BK5" s="7">
        <f t="shared" si="9"/>
        <v>1897</v>
      </c>
      <c r="BL5" s="7">
        <f t="shared" si="9"/>
        <v>1115</v>
      </c>
    </row>
    <row r="6" ht="13.5" customHeight="1">
      <c r="A6" s="83">
        <v>43491.0</v>
      </c>
      <c r="B6" s="84" t="s">
        <v>71</v>
      </c>
      <c r="C6" s="38"/>
      <c r="D6" s="39" t="s">
        <v>33</v>
      </c>
      <c r="E6" s="40">
        <f t="shared" si="2"/>
        <v>1196</v>
      </c>
      <c r="F6" s="41">
        <v>0.0</v>
      </c>
      <c r="G6" s="41">
        <v>14.0</v>
      </c>
      <c r="H6" s="42">
        <f t="shared" si="3"/>
        <v>14</v>
      </c>
      <c r="I6" s="38"/>
      <c r="J6" s="43" t="s">
        <v>35</v>
      </c>
      <c r="K6" s="40">
        <f t="shared" si="4"/>
        <v>906</v>
      </c>
      <c r="L6" s="44">
        <v>1.0</v>
      </c>
      <c r="M6" s="44">
        <v>16.0</v>
      </c>
      <c r="N6" s="42">
        <f t="shared" si="5"/>
        <v>19</v>
      </c>
      <c r="O6" s="38"/>
      <c r="P6" s="45" t="s">
        <v>72</v>
      </c>
      <c r="Q6" s="38"/>
      <c r="R6" s="45">
        <f>MIN(Rules!$E$2,(MAX(H6/N6,N6/H6)))</f>
        <v>1.357142857</v>
      </c>
      <c r="S6" s="45">
        <f>VLOOKUP(B6,Rules!A:B,2,FALSE)</f>
        <v>40</v>
      </c>
      <c r="T6" s="38"/>
      <c r="U6" s="46">
        <f>1/(10^(-(E6+(IF(P6="Y",Rules!$I$2,0))-K6)/Rules!$E$12)+1)</f>
        <v>0.8835282881</v>
      </c>
      <c r="V6" s="47">
        <f t="shared" si="6"/>
        <v>-48</v>
      </c>
      <c r="W6" s="47">
        <f t="shared" si="7"/>
        <v>48</v>
      </c>
      <c r="X6" s="47"/>
      <c r="Y6" s="47"/>
      <c r="Z6" s="48"/>
      <c r="AA6" s="7">
        <f t="shared" ref="AA6:BL6" si="10">IF($D6=AA$1,$E6+$V6,(IF($J6=AA$1,$K6+$W6,AA5)))</f>
        <v>1355</v>
      </c>
      <c r="AB6" s="7">
        <f t="shared" si="10"/>
        <v>867</v>
      </c>
      <c r="AC6" s="7">
        <f t="shared" si="10"/>
        <v>1533</v>
      </c>
      <c r="AD6" s="7">
        <f t="shared" si="10"/>
        <v>212</v>
      </c>
      <c r="AE6" s="7">
        <f t="shared" si="10"/>
        <v>2024</v>
      </c>
      <c r="AF6" s="7">
        <f t="shared" si="10"/>
        <v>1991</v>
      </c>
      <c r="AG6" s="7">
        <f t="shared" si="10"/>
        <v>954</v>
      </c>
      <c r="AH6" s="7">
        <f t="shared" si="10"/>
        <v>1042</v>
      </c>
      <c r="AI6" s="7">
        <f t="shared" si="10"/>
        <v>1148</v>
      </c>
      <c r="AJ6" s="7">
        <f t="shared" si="10"/>
        <v>1745</v>
      </c>
      <c r="AK6" s="7">
        <f t="shared" si="10"/>
        <v>90</v>
      </c>
      <c r="AL6" s="7">
        <f t="shared" si="10"/>
        <v>717</v>
      </c>
      <c r="AM6" s="7">
        <f t="shared" si="10"/>
        <v>2230</v>
      </c>
      <c r="AN6" s="7">
        <f t="shared" si="10"/>
        <v>1483</v>
      </c>
      <c r="AO6" s="7">
        <f t="shared" si="10"/>
        <v>1164</v>
      </c>
      <c r="AP6" s="7">
        <f t="shared" si="10"/>
        <v>2049</v>
      </c>
      <c r="AQ6" s="7">
        <f t="shared" si="10"/>
        <v>379</v>
      </c>
      <c r="AR6" s="7">
        <f t="shared" si="10"/>
        <v>1447</v>
      </c>
      <c r="AS6" s="7">
        <f t="shared" si="10"/>
        <v>316</v>
      </c>
      <c r="AT6" s="7">
        <f t="shared" si="10"/>
        <v>2161</v>
      </c>
      <c r="AU6" s="7">
        <f t="shared" si="10"/>
        <v>1113</v>
      </c>
      <c r="AV6" s="7">
        <f t="shared" si="10"/>
        <v>480</v>
      </c>
      <c r="AW6" s="7">
        <f t="shared" si="10"/>
        <v>603</v>
      </c>
      <c r="AX6" s="7">
        <f t="shared" si="10"/>
        <v>1067</v>
      </c>
      <c r="AY6" s="7">
        <f t="shared" si="10"/>
        <v>1140</v>
      </c>
      <c r="AZ6" s="7">
        <f t="shared" si="10"/>
        <v>771</v>
      </c>
      <c r="BA6" s="7">
        <f t="shared" si="10"/>
        <v>0</v>
      </c>
      <c r="BB6" s="7">
        <f t="shared" si="10"/>
        <v>1442</v>
      </c>
      <c r="BC6" s="7">
        <f t="shared" si="10"/>
        <v>867</v>
      </c>
      <c r="BD6" s="7">
        <f t="shared" si="10"/>
        <v>413</v>
      </c>
      <c r="BE6" s="7">
        <f t="shared" si="10"/>
        <v>638</v>
      </c>
      <c r="BF6" s="7">
        <f t="shared" si="10"/>
        <v>2032</v>
      </c>
      <c r="BG6" s="7">
        <f t="shared" si="10"/>
        <v>796</v>
      </c>
      <c r="BH6" s="7">
        <f t="shared" si="10"/>
        <v>879</v>
      </c>
      <c r="BI6" s="7">
        <f t="shared" si="10"/>
        <v>1908</v>
      </c>
      <c r="BJ6" s="7">
        <f t="shared" si="10"/>
        <v>1447</v>
      </c>
      <c r="BK6" s="7">
        <f t="shared" si="10"/>
        <v>1897</v>
      </c>
      <c r="BL6" s="7">
        <f t="shared" si="10"/>
        <v>1115</v>
      </c>
    </row>
    <row r="7" ht="13.5" customHeight="1">
      <c r="A7" s="83">
        <v>43491.0</v>
      </c>
      <c r="B7" s="84" t="s">
        <v>71</v>
      </c>
      <c r="C7" s="38"/>
      <c r="D7" s="39" t="s">
        <v>53</v>
      </c>
      <c r="E7" s="40">
        <f t="shared" si="2"/>
        <v>879</v>
      </c>
      <c r="F7" s="41">
        <v>0.0</v>
      </c>
      <c r="G7" s="41">
        <v>11.0</v>
      </c>
      <c r="H7" s="42">
        <f t="shared" si="3"/>
        <v>11</v>
      </c>
      <c r="I7" s="38"/>
      <c r="J7" s="43" t="s">
        <v>40</v>
      </c>
      <c r="K7" s="40">
        <f t="shared" si="4"/>
        <v>1115</v>
      </c>
      <c r="L7" s="44">
        <v>2.0</v>
      </c>
      <c r="M7" s="44">
        <v>20.0</v>
      </c>
      <c r="N7" s="42">
        <f t="shared" si="5"/>
        <v>26</v>
      </c>
      <c r="O7" s="38"/>
      <c r="P7" s="45" t="s">
        <v>72</v>
      </c>
      <c r="Q7" s="38"/>
      <c r="R7" s="45">
        <f>MIN(Rules!$E$2,(MAX(H7/N7,N7/H7)))</f>
        <v>2</v>
      </c>
      <c r="S7" s="45">
        <f>VLOOKUP(B7,Rules!A:B,2,FALSE)</f>
        <v>40</v>
      </c>
      <c r="T7" s="38"/>
      <c r="U7" s="46">
        <f>1/(10^(-(E7+(IF(P7="Y",Rules!$I$2,0))-K7)/Rules!$E$12)+1)</f>
        <v>0.4022630285</v>
      </c>
      <c r="V7" s="47">
        <f t="shared" si="6"/>
        <v>-32</v>
      </c>
      <c r="W7" s="47">
        <f t="shared" si="7"/>
        <v>32</v>
      </c>
      <c r="X7" s="47"/>
      <c r="Y7" s="47"/>
      <c r="Z7" s="48"/>
      <c r="AA7" s="7">
        <f t="shared" ref="AA7:BL7" si="11">IF($D7=AA$1,$E7+$V7,(IF($J7=AA$1,$K7+$W7,AA6)))</f>
        <v>1355</v>
      </c>
      <c r="AB7" s="7">
        <f t="shared" si="11"/>
        <v>867</v>
      </c>
      <c r="AC7" s="7">
        <f t="shared" si="11"/>
        <v>1533</v>
      </c>
      <c r="AD7" s="7">
        <f t="shared" si="11"/>
        <v>212</v>
      </c>
      <c r="AE7" s="7">
        <f t="shared" si="11"/>
        <v>2024</v>
      </c>
      <c r="AF7" s="7">
        <f t="shared" si="11"/>
        <v>1991</v>
      </c>
      <c r="AG7" s="7">
        <f t="shared" si="11"/>
        <v>954</v>
      </c>
      <c r="AH7" s="7">
        <f t="shared" si="11"/>
        <v>1042</v>
      </c>
      <c r="AI7" s="7">
        <f t="shared" si="11"/>
        <v>1148</v>
      </c>
      <c r="AJ7" s="7">
        <f t="shared" si="11"/>
        <v>1745</v>
      </c>
      <c r="AK7" s="7">
        <f t="shared" si="11"/>
        <v>90</v>
      </c>
      <c r="AL7" s="7">
        <f t="shared" si="11"/>
        <v>717</v>
      </c>
      <c r="AM7" s="7">
        <f t="shared" si="11"/>
        <v>2230</v>
      </c>
      <c r="AN7" s="7">
        <f t="shared" si="11"/>
        <v>1483</v>
      </c>
      <c r="AO7" s="7">
        <f t="shared" si="11"/>
        <v>1164</v>
      </c>
      <c r="AP7" s="7">
        <f t="shared" si="11"/>
        <v>2049</v>
      </c>
      <c r="AQ7" s="7">
        <f t="shared" si="11"/>
        <v>379</v>
      </c>
      <c r="AR7" s="7">
        <f t="shared" si="11"/>
        <v>1447</v>
      </c>
      <c r="AS7" s="7">
        <f t="shared" si="11"/>
        <v>316</v>
      </c>
      <c r="AT7" s="7">
        <f t="shared" si="11"/>
        <v>2161</v>
      </c>
      <c r="AU7" s="7">
        <f t="shared" si="11"/>
        <v>1113</v>
      </c>
      <c r="AV7" s="7">
        <f t="shared" si="11"/>
        <v>480</v>
      </c>
      <c r="AW7" s="7">
        <f t="shared" si="11"/>
        <v>603</v>
      </c>
      <c r="AX7" s="7">
        <f t="shared" si="11"/>
        <v>1067</v>
      </c>
      <c r="AY7" s="7">
        <f t="shared" si="11"/>
        <v>1140</v>
      </c>
      <c r="AZ7" s="7">
        <f t="shared" si="11"/>
        <v>771</v>
      </c>
      <c r="BA7" s="7">
        <f t="shared" si="11"/>
        <v>0</v>
      </c>
      <c r="BB7" s="7">
        <f t="shared" si="11"/>
        <v>1442</v>
      </c>
      <c r="BC7" s="7">
        <f t="shared" si="11"/>
        <v>867</v>
      </c>
      <c r="BD7" s="7">
        <f t="shared" si="11"/>
        <v>413</v>
      </c>
      <c r="BE7" s="7">
        <f t="shared" si="11"/>
        <v>638</v>
      </c>
      <c r="BF7" s="7">
        <f t="shared" si="11"/>
        <v>2032</v>
      </c>
      <c r="BG7" s="7">
        <f t="shared" si="11"/>
        <v>796</v>
      </c>
      <c r="BH7" s="7">
        <f t="shared" si="11"/>
        <v>847</v>
      </c>
      <c r="BI7" s="7">
        <f t="shared" si="11"/>
        <v>1908</v>
      </c>
      <c r="BJ7" s="7">
        <f t="shared" si="11"/>
        <v>1447</v>
      </c>
      <c r="BK7" s="7">
        <f t="shared" si="11"/>
        <v>1897</v>
      </c>
      <c r="BL7" s="7">
        <f t="shared" si="11"/>
        <v>1147</v>
      </c>
    </row>
    <row r="8" ht="13.5" customHeight="1">
      <c r="A8" s="83">
        <v>43491.0</v>
      </c>
      <c r="B8" s="84" t="s">
        <v>71</v>
      </c>
      <c r="C8" s="38"/>
      <c r="D8" s="39" t="s">
        <v>54</v>
      </c>
      <c r="E8" s="40">
        <f t="shared" si="2"/>
        <v>379</v>
      </c>
      <c r="F8" s="41">
        <v>0.0</v>
      </c>
      <c r="G8" s="41">
        <v>10.0</v>
      </c>
      <c r="H8" s="42">
        <f t="shared" si="3"/>
        <v>10</v>
      </c>
      <c r="I8" s="38"/>
      <c r="J8" s="43" t="s">
        <v>42</v>
      </c>
      <c r="K8" s="40">
        <f t="shared" si="4"/>
        <v>796</v>
      </c>
      <c r="L8" s="44">
        <v>2.0</v>
      </c>
      <c r="M8" s="44">
        <v>17.0</v>
      </c>
      <c r="N8" s="42">
        <f t="shared" si="5"/>
        <v>23</v>
      </c>
      <c r="O8" s="38"/>
      <c r="P8" s="49" t="s">
        <v>73</v>
      </c>
      <c r="Q8" s="38"/>
      <c r="R8" s="45">
        <f>MIN(Rules!$E$2,(MAX(H8/N8,N8/H8)))</f>
        <v>2</v>
      </c>
      <c r="S8" s="45">
        <f>VLOOKUP(B8,Rules!A:B,2,FALSE)</f>
        <v>40</v>
      </c>
      <c r="T8" s="38"/>
      <c r="U8" s="46">
        <f>1/(10^(-(E8+(IF(P8="Y",Rules!$I$2,0))-K8)/Rules!$E$12)+1)</f>
        <v>0.1278218766</v>
      </c>
      <c r="V8" s="47">
        <f t="shared" si="6"/>
        <v>-10</v>
      </c>
      <c r="W8" s="47">
        <f t="shared" si="7"/>
        <v>10</v>
      </c>
      <c r="X8" s="47"/>
      <c r="Y8" s="47"/>
      <c r="Z8" s="48"/>
      <c r="AA8" s="7">
        <f t="shared" ref="AA8:BL8" si="12">IF($D8=AA$1,$E8+$V8,(IF($J8=AA$1,$K8+$W8,AA7)))</f>
        <v>1355</v>
      </c>
      <c r="AB8" s="7">
        <f t="shared" si="12"/>
        <v>867</v>
      </c>
      <c r="AC8" s="7">
        <f t="shared" si="12"/>
        <v>1533</v>
      </c>
      <c r="AD8" s="7">
        <f t="shared" si="12"/>
        <v>212</v>
      </c>
      <c r="AE8" s="7">
        <f t="shared" si="12"/>
        <v>2024</v>
      </c>
      <c r="AF8" s="7">
        <f t="shared" si="12"/>
        <v>1991</v>
      </c>
      <c r="AG8" s="7">
        <f t="shared" si="12"/>
        <v>954</v>
      </c>
      <c r="AH8" s="7">
        <f t="shared" si="12"/>
        <v>1042</v>
      </c>
      <c r="AI8" s="7">
        <f t="shared" si="12"/>
        <v>1148</v>
      </c>
      <c r="AJ8" s="7">
        <f t="shared" si="12"/>
        <v>1745</v>
      </c>
      <c r="AK8" s="7">
        <f t="shared" si="12"/>
        <v>90</v>
      </c>
      <c r="AL8" s="7">
        <f t="shared" si="12"/>
        <v>717</v>
      </c>
      <c r="AM8" s="7">
        <f t="shared" si="12"/>
        <v>2230</v>
      </c>
      <c r="AN8" s="7">
        <f t="shared" si="12"/>
        <v>1483</v>
      </c>
      <c r="AO8" s="7">
        <f t="shared" si="12"/>
        <v>1164</v>
      </c>
      <c r="AP8" s="7">
        <f t="shared" si="12"/>
        <v>2049</v>
      </c>
      <c r="AQ8" s="7">
        <f t="shared" si="12"/>
        <v>369</v>
      </c>
      <c r="AR8" s="7">
        <f t="shared" si="12"/>
        <v>1447</v>
      </c>
      <c r="AS8" s="7">
        <f t="shared" si="12"/>
        <v>316</v>
      </c>
      <c r="AT8" s="7">
        <f t="shared" si="12"/>
        <v>2161</v>
      </c>
      <c r="AU8" s="7">
        <f t="shared" si="12"/>
        <v>1113</v>
      </c>
      <c r="AV8" s="7">
        <f t="shared" si="12"/>
        <v>480</v>
      </c>
      <c r="AW8" s="7">
        <f t="shared" si="12"/>
        <v>603</v>
      </c>
      <c r="AX8" s="7">
        <f t="shared" si="12"/>
        <v>1067</v>
      </c>
      <c r="AY8" s="7">
        <f t="shared" si="12"/>
        <v>1140</v>
      </c>
      <c r="AZ8" s="7">
        <f t="shared" si="12"/>
        <v>771</v>
      </c>
      <c r="BA8" s="7">
        <f t="shared" si="12"/>
        <v>0</v>
      </c>
      <c r="BB8" s="7">
        <f t="shared" si="12"/>
        <v>1442</v>
      </c>
      <c r="BC8" s="7">
        <f t="shared" si="12"/>
        <v>867</v>
      </c>
      <c r="BD8" s="7">
        <f t="shared" si="12"/>
        <v>413</v>
      </c>
      <c r="BE8" s="7">
        <f t="shared" si="12"/>
        <v>638</v>
      </c>
      <c r="BF8" s="7">
        <f t="shared" si="12"/>
        <v>2032</v>
      </c>
      <c r="BG8" s="7">
        <f t="shared" si="12"/>
        <v>806</v>
      </c>
      <c r="BH8" s="7">
        <f t="shared" si="12"/>
        <v>847</v>
      </c>
      <c r="BI8" s="7">
        <f t="shared" si="12"/>
        <v>1908</v>
      </c>
      <c r="BJ8" s="7">
        <f t="shared" si="12"/>
        <v>1447</v>
      </c>
      <c r="BK8" s="7">
        <f t="shared" si="12"/>
        <v>1897</v>
      </c>
      <c r="BL8" s="7">
        <f t="shared" si="12"/>
        <v>1147</v>
      </c>
    </row>
    <row r="9" ht="13.5" customHeight="1">
      <c r="A9" s="83">
        <v>43492.0</v>
      </c>
      <c r="B9" s="84" t="s">
        <v>71</v>
      </c>
      <c r="C9" s="38"/>
      <c r="D9" s="39" t="s">
        <v>22</v>
      </c>
      <c r="E9" s="40">
        <f t="shared" si="2"/>
        <v>2049</v>
      </c>
      <c r="F9" s="41">
        <v>2.0</v>
      </c>
      <c r="G9" s="41">
        <v>18.0</v>
      </c>
      <c r="H9" s="42">
        <f t="shared" si="3"/>
        <v>24</v>
      </c>
      <c r="I9" s="38"/>
      <c r="J9" s="43" t="s">
        <v>19</v>
      </c>
      <c r="K9" s="40">
        <f t="shared" si="4"/>
        <v>1991</v>
      </c>
      <c r="L9" s="44">
        <v>0.0</v>
      </c>
      <c r="M9" s="44">
        <v>17.0</v>
      </c>
      <c r="N9" s="42">
        <f t="shared" si="5"/>
        <v>17</v>
      </c>
      <c r="O9" s="38"/>
      <c r="P9" s="45" t="s">
        <v>72</v>
      </c>
      <c r="Q9" s="38"/>
      <c r="R9" s="45">
        <f>MIN(Rules!$E$2,(MAX(H9/N9,N9/H9)))</f>
        <v>1.411764706</v>
      </c>
      <c r="S9" s="45">
        <f>VLOOKUP(B9,Rules!A:B,2,FALSE)</f>
        <v>40</v>
      </c>
      <c r="T9" s="38"/>
      <c r="U9" s="46">
        <f>1/(10^(-(E9+(IF(P9="Y",Rules!$I$2,0))-K9)/Rules!$E$12)+1)</f>
        <v>0.722696223</v>
      </c>
      <c r="V9" s="47">
        <f t="shared" si="6"/>
        <v>16</v>
      </c>
      <c r="W9" s="47">
        <f t="shared" si="7"/>
        <v>-16</v>
      </c>
      <c r="X9" s="47"/>
      <c r="Y9" s="47"/>
      <c r="Z9" s="48"/>
      <c r="AA9" s="7">
        <f t="shared" ref="AA9:BL9" si="13">IF($D9=AA$1,$E9+$V9,(IF($J9=AA$1,$K9+$W9,AA8)))</f>
        <v>1355</v>
      </c>
      <c r="AB9" s="7">
        <f t="shared" si="13"/>
        <v>867</v>
      </c>
      <c r="AC9" s="7">
        <f t="shared" si="13"/>
        <v>1533</v>
      </c>
      <c r="AD9" s="7">
        <f t="shared" si="13"/>
        <v>212</v>
      </c>
      <c r="AE9" s="7">
        <f t="shared" si="13"/>
        <v>2024</v>
      </c>
      <c r="AF9" s="7">
        <f t="shared" si="13"/>
        <v>1975</v>
      </c>
      <c r="AG9" s="7">
        <f t="shared" si="13"/>
        <v>954</v>
      </c>
      <c r="AH9" s="7">
        <f t="shared" si="13"/>
        <v>1042</v>
      </c>
      <c r="AI9" s="7">
        <f t="shared" si="13"/>
        <v>1148</v>
      </c>
      <c r="AJ9" s="7">
        <f t="shared" si="13"/>
        <v>1745</v>
      </c>
      <c r="AK9" s="7">
        <f t="shared" si="13"/>
        <v>90</v>
      </c>
      <c r="AL9" s="7">
        <f t="shared" si="13"/>
        <v>717</v>
      </c>
      <c r="AM9" s="7">
        <f t="shared" si="13"/>
        <v>2230</v>
      </c>
      <c r="AN9" s="7">
        <f t="shared" si="13"/>
        <v>1483</v>
      </c>
      <c r="AO9" s="7">
        <f t="shared" si="13"/>
        <v>1164</v>
      </c>
      <c r="AP9" s="7">
        <f t="shared" si="13"/>
        <v>2065</v>
      </c>
      <c r="AQ9" s="7">
        <f t="shared" si="13"/>
        <v>369</v>
      </c>
      <c r="AR9" s="7">
        <f t="shared" si="13"/>
        <v>1447</v>
      </c>
      <c r="AS9" s="7">
        <f t="shared" si="13"/>
        <v>316</v>
      </c>
      <c r="AT9" s="7">
        <f t="shared" si="13"/>
        <v>2161</v>
      </c>
      <c r="AU9" s="7">
        <f t="shared" si="13"/>
        <v>1113</v>
      </c>
      <c r="AV9" s="7">
        <f t="shared" si="13"/>
        <v>480</v>
      </c>
      <c r="AW9" s="7">
        <f t="shared" si="13"/>
        <v>603</v>
      </c>
      <c r="AX9" s="7">
        <f t="shared" si="13"/>
        <v>1067</v>
      </c>
      <c r="AY9" s="7">
        <f t="shared" si="13"/>
        <v>1140</v>
      </c>
      <c r="AZ9" s="7">
        <f t="shared" si="13"/>
        <v>771</v>
      </c>
      <c r="BA9" s="7">
        <f t="shared" si="13"/>
        <v>0</v>
      </c>
      <c r="BB9" s="7">
        <f t="shared" si="13"/>
        <v>1442</v>
      </c>
      <c r="BC9" s="7">
        <f t="shared" si="13"/>
        <v>867</v>
      </c>
      <c r="BD9" s="7">
        <f t="shared" si="13"/>
        <v>413</v>
      </c>
      <c r="BE9" s="7">
        <f t="shared" si="13"/>
        <v>638</v>
      </c>
      <c r="BF9" s="7">
        <f t="shared" si="13"/>
        <v>2032</v>
      </c>
      <c r="BG9" s="7">
        <f t="shared" si="13"/>
        <v>806</v>
      </c>
      <c r="BH9" s="7">
        <f t="shared" si="13"/>
        <v>847</v>
      </c>
      <c r="BI9" s="7">
        <f t="shared" si="13"/>
        <v>1908</v>
      </c>
      <c r="BJ9" s="7">
        <f t="shared" si="13"/>
        <v>1447</v>
      </c>
      <c r="BK9" s="7">
        <f t="shared" si="13"/>
        <v>1897</v>
      </c>
      <c r="BL9" s="7">
        <f t="shared" si="13"/>
        <v>1147</v>
      </c>
    </row>
    <row r="10" ht="13.5" customHeight="1">
      <c r="A10" s="83">
        <v>43492.0</v>
      </c>
      <c r="B10" s="84" t="s">
        <v>71</v>
      </c>
      <c r="C10" s="38"/>
      <c r="D10" s="39" t="s">
        <v>24</v>
      </c>
      <c r="E10" s="40">
        <f t="shared" si="2"/>
        <v>1897</v>
      </c>
      <c r="F10" s="41">
        <v>2.0</v>
      </c>
      <c r="G10" s="41">
        <v>11.0</v>
      </c>
      <c r="H10" s="42">
        <f t="shared" si="3"/>
        <v>17</v>
      </c>
      <c r="I10" s="38"/>
      <c r="J10" s="43" t="s">
        <v>20</v>
      </c>
      <c r="K10" s="40">
        <f t="shared" si="4"/>
        <v>2161</v>
      </c>
      <c r="L10" s="44">
        <v>1.0</v>
      </c>
      <c r="M10" s="44">
        <v>17.0</v>
      </c>
      <c r="N10" s="42">
        <f t="shared" si="5"/>
        <v>20</v>
      </c>
      <c r="O10" s="38"/>
      <c r="P10" s="45" t="s">
        <v>72</v>
      </c>
      <c r="Q10" s="38"/>
      <c r="R10" s="45">
        <f>MIN(Rules!$E$2,(MAX(H10/N10,N10/H10)))</f>
        <v>1.176470588</v>
      </c>
      <c r="S10" s="45">
        <f>VLOOKUP(B10,Rules!A:B,2,FALSE)</f>
        <v>40</v>
      </c>
      <c r="T10" s="38"/>
      <c r="U10" s="46">
        <f>1/(10^(-(E10+(IF(P10="Y",Rules!$I$2,0))-K10)/Rules!$E$12)+1)</f>
        <v>0.3716862869</v>
      </c>
      <c r="V10" s="47">
        <f t="shared" si="6"/>
        <v>-17</v>
      </c>
      <c r="W10" s="47">
        <f t="shared" si="7"/>
        <v>17</v>
      </c>
      <c r="X10" s="47"/>
      <c r="Y10" s="47"/>
      <c r="Z10" s="48"/>
      <c r="AA10" s="7">
        <f t="shared" ref="AA10:BL10" si="14">IF($D10=AA$1,$E10+$V10,(IF($J10=AA$1,$K10+$W10,AA9)))</f>
        <v>1355</v>
      </c>
      <c r="AB10" s="7">
        <f t="shared" si="14"/>
        <v>867</v>
      </c>
      <c r="AC10" s="7">
        <f t="shared" si="14"/>
        <v>1533</v>
      </c>
      <c r="AD10" s="7">
        <f t="shared" si="14"/>
        <v>212</v>
      </c>
      <c r="AE10" s="7">
        <f t="shared" si="14"/>
        <v>2024</v>
      </c>
      <c r="AF10" s="7">
        <f t="shared" si="14"/>
        <v>1975</v>
      </c>
      <c r="AG10" s="7">
        <f t="shared" si="14"/>
        <v>954</v>
      </c>
      <c r="AH10" s="7">
        <f t="shared" si="14"/>
        <v>1042</v>
      </c>
      <c r="AI10" s="7">
        <f t="shared" si="14"/>
        <v>1148</v>
      </c>
      <c r="AJ10" s="7">
        <f t="shared" si="14"/>
        <v>1745</v>
      </c>
      <c r="AK10" s="7">
        <f t="shared" si="14"/>
        <v>90</v>
      </c>
      <c r="AL10" s="7">
        <f t="shared" si="14"/>
        <v>717</v>
      </c>
      <c r="AM10" s="7">
        <f t="shared" si="14"/>
        <v>2230</v>
      </c>
      <c r="AN10" s="7">
        <f t="shared" si="14"/>
        <v>1483</v>
      </c>
      <c r="AO10" s="7">
        <f t="shared" si="14"/>
        <v>1164</v>
      </c>
      <c r="AP10" s="7">
        <f t="shared" si="14"/>
        <v>2065</v>
      </c>
      <c r="AQ10" s="7">
        <f t="shared" si="14"/>
        <v>369</v>
      </c>
      <c r="AR10" s="7">
        <f t="shared" si="14"/>
        <v>1447</v>
      </c>
      <c r="AS10" s="7">
        <f t="shared" si="14"/>
        <v>316</v>
      </c>
      <c r="AT10" s="7">
        <f t="shared" si="14"/>
        <v>2178</v>
      </c>
      <c r="AU10" s="7">
        <f t="shared" si="14"/>
        <v>1113</v>
      </c>
      <c r="AV10" s="7">
        <f t="shared" si="14"/>
        <v>480</v>
      </c>
      <c r="AW10" s="7">
        <f t="shared" si="14"/>
        <v>603</v>
      </c>
      <c r="AX10" s="7">
        <f t="shared" si="14"/>
        <v>1067</v>
      </c>
      <c r="AY10" s="7">
        <f t="shared" si="14"/>
        <v>1140</v>
      </c>
      <c r="AZ10" s="7">
        <f t="shared" si="14"/>
        <v>771</v>
      </c>
      <c r="BA10" s="7">
        <f t="shared" si="14"/>
        <v>0</v>
      </c>
      <c r="BB10" s="7">
        <f t="shared" si="14"/>
        <v>1442</v>
      </c>
      <c r="BC10" s="7">
        <f t="shared" si="14"/>
        <v>867</v>
      </c>
      <c r="BD10" s="7">
        <f t="shared" si="14"/>
        <v>413</v>
      </c>
      <c r="BE10" s="7">
        <f t="shared" si="14"/>
        <v>638</v>
      </c>
      <c r="BF10" s="7">
        <f t="shared" si="14"/>
        <v>2032</v>
      </c>
      <c r="BG10" s="7">
        <f t="shared" si="14"/>
        <v>806</v>
      </c>
      <c r="BH10" s="7">
        <f t="shared" si="14"/>
        <v>847</v>
      </c>
      <c r="BI10" s="7">
        <f t="shared" si="14"/>
        <v>1908</v>
      </c>
      <c r="BJ10" s="7">
        <f t="shared" si="14"/>
        <v>1447</v>
      </c>
      <c r="BK10" s="7">
        <f t="shared" si="14"/>
        <v>1880</v>
      </c>
      <c r="BL10" s="7">
        <f t="shared" si="14"/>
        <v>1147</v>
      </c>
    </row>
    <row r="11" ht="13.5" customHeight="1">
      <c r="A11" s="83">
        <v>43492.0</v>
      </c>
      <c r="B11" s="84" t="s">
        <v>71</v>
      </c>
      <c r="C11" s="38"/>
      <c r="D11" s="39" t="s">
        <v>23</v>
      </c>
      <c r="E11" s="40">
        <f t="shared" si="2"/>
        <v>2230</v>
      </c>
      <c r="F11" s="41">
        <v>1.0</v>
      </c>
      <c r="G11" s="41">
        <v>27.0</v>
      </c>
      <c r="H11" s="42">
        <f t="shared" si="3"/>
        <v>30</v>
      </c>
      <c r="I11" s="38"/>
      <c r="J11" s="43" t="s">
        <v>31</v>
      </c>
      <c r="K11" s="40">
        <f t="shared" si="4"/>
        <v>1447</v>
      </c>
      <c r="L11" s="44">
        <v>2.0</v>
      </c>
      <c r="M11" s="44">
        <v>15.0</v>
      </c>
      <c r="N11" s="42">
        <f t="shared" si="5"/>
        <v>21</v>
      </c>
      <c r="O11" s="38"/>
      <c r="P11" s="45" t="s">
        <v>72</v>
      </c>
      <c r="Q11" s="38"/>
      <c r="R11" s="45">
        <f>MIN(Rules!$E$2,(MAX(H11/N11,N11/H11)))</f>
        <v>1.428571429</v>
      </c>
      <c r="S11" s="45">
        <f>VLOOKUP(B11,Rules!A:B,2,FALSE)</f>
        <v>40</v>
      </c>
      <c r="T11" s="38"/>
      <c r="U11" s="46">
        <f>1/(10^(-(E11+(IF(P11="Y",Rules!$I$2,0))-K11)/Rules!$E$12)+1)</f>
        <v>0.9865684168</v>
      </c>
      <c r="V11" s="47">
        <f t="shared" si="6"/>
        <v>1</v>
      </c>
      <c r="W11" s="47">
        <f t="shared" si="7"/>
        <v>-1</v>
      </c>
      <c r="X11" s="47"/>
      <c r="Y11" s="47"/>
      <c r="Z11" s="48"/>
      <c r="AA11" s="7">
        <f t="shared" ref="AA11:BL11" si="15">IF($D11=AA$1,$E11+$V11,(IF($J11=AA$1,$K11+$W11,AA10)))</f>
        <v>1355</v>
      </c>
      <c r="AB11" s="7">
        <f t="shared" si="15"/>
        <v>867</v>
      </c>
      <c r="AC11" s="7">
        <f t="shared" si="15"/>
        <v>1533</v>
      </c>
      <c r="AD11" s="7">
        <f t="shared" si="15"/>
        <v>212</v>
      </c>
      <c r="AE11" s="7">
        <f t="shared" si="15"/>
        <v>2024</v>
      </c>
      <c r="AF11" s="7">
        <f t="shared" si="15"/>
        <v>1975</v>
      </c>
      <c r="AG11" s="7">
        <f t="shared" si="15"/>
        <v>954</v>
      </c>
      <c r="AH11" s="7">
        <f t="shared" si="15"/>
        <v>1042</v>
      </c>
      <c r="AI11" s="7">
        <f t="shared" si="15"/>
        <v>1148</v>
      </c>
      <c r="AJ11" s="7">
        <f t="shared" si="15"/>
        <v>1745</v>
      </c>
      <c r="AK11" s="7">
        <f t="shared" si="15"/>
        <v>90</v>
      </c>
      <c r="AL11" s="7">
        <f t="shared" si="15"/>
        <v>717</v>
      </c>
      <c r="AM11" s="7">
        <f t="shared" si="15"/>
        <v>2231</v>
      </c>
      <c r="AN11" s="7">
        <f t="shared" si="15"/>
        <v>1483</v>
      </c>
      <c r="AO11" s="7">
        <f t="shared" si="15"/>
        <v>1164</v>
      </c>
      <c r="AP11" s="7">
        <f t="shared" si="15"/>
        <v>2065</v>
      </c>
      <c r="AQ11" s="7">
        <f t="shared" si="15"/>
        <v>369</v>
      </c>
      <c r="AR11" s="7">
        <f t="shared" si="15"/>
        <v>1446</v>
      </c>
      <c r="AS11" s="7">
        <f t="shared" si="15"/>
        <v>316</v>
      </c>
      <c r="AT11" s="7">
        <f t="shared" si="15"/>
        <v>2178</v>
      </c>
      <c r="AU11" s="7">
        <f t="shared" si="15"/>
        <v>1113</v>
      </c>
      <c r="AV11" s="7">
        <f t="shared" si="15"/>
        <v>480</v>
      </c>
      <c r="AW11" s="7">
        <f t="shared" si="15"/>
        <v>603</v>
      </c>
      <c r="AX11" s="7">
        <f t="shared" si="15"/>
        <v>1067</v>
      </c>
      <c r="AY11" s="7">
        <f t="shared" si="15"/>
        <v>1140</v>
      </c>
      <c r="AZ11" s="7">
        <f t="shared" si="15"/>
        <v>771</v>
      </c>
      <c r="BA11" s="7">
        <f t="shared" si="15"/>
        <v>0</v>
      </c>
      <c r="BB11" s="7">
        <f t="shared" si="15"/>
        <v>1442</v>
      </c>
      <c r="BC11" s="7">
        <f t="shared" si="15"/>
        <v>867</v>
      </c>
      <c r="BD11" s="7">
        <f t="shared" si="15"/>
        <v>413</v>
      </c>
      <c r="BE11" s="7">
        <f t="shared" si="15"/>
        <v>638</v>
      </c>
      <c r="BF11" s="7">
        <f t="shared" si="15"/>
        <v>2032</v>
      </c>
      <c r="BG11" s="7">
        <f t="shared" si="15"/>
        <v>806</v>
      </c>
      <c r="BH11" s="7">
        <f t="shared" si="15"/>
        <v>847</v>
      </c>
      <c r="BI11" s="7">
        <f t="shared" si="15"/>
        <v>1908</v>
      </c>
      <c r="BJ11" s="7">
        <f t="shared" si="15"/>
        <v>1447</v>
      </c>
      <c r="BK11" s="7">
        <f t="shared" si="15"/>
        <v>1880</v>
      </c>
      <c r="BL11" s="7">
        <f t="shared" si="15"/>
        <v>1147</v>
      </c>
    </row>
    <row r="12" ht="13.5" customHeight="1">
      <c r="A12" s="83">
        <v>43492.0</v>
      </c>
      <c r="B12" s="84" t="s">
        <v>71</v>
      </c>
      <c r="C12" s="38"/>
      <c r="D12" s="39" t="s">
        <v>25</v>
      </c>
      <c r="E12" s="40">
        <f t="shared" si="2"/>
        <v>1908</v>
      </c>
      <c r="F12" s="41">
        <v>2.0</v>
      </c>
      <c r="G12" s="41">
        <v>28.0</v>
      </c>
      <c r="H12" s="42">
        <f t="shared" si="3"/>
        <v>34</v>
      </c>
      <c r="I12" s="38"/>
      <c r="J12" s="43" t="s">
        <v>27</v>
      </c>
      <c r="K12" s="40">
        <f t="shared" si="4"/>
        <v>1442</v>
      </c>
      <c r="L12" s="44">
        <v>0.0</v>
      </c>
      <c r="M12" s="44">
        <v>7.0</v>
      </c>
      <c r="N12" s="42">
        <f t="shared" si="5"/>
        <v>7</v>
      </c>
      <c r="O12" s="38"/>
      <c r="P12" s="45" t="s">
        <v>72</v>
      </c>
      <c r="Q12" s="38"/>
      <c r="R12" s="45">
        <f>MIN(Rules!$E$2,(MAX(H12/N12,N12/H12)))</f>
        <v>2</v>
      </c>
      <c r="S12" s="45">
        <f>VLOOKUP(B12,Rules!A:B,2,FALSE)</f>
        <v>40</v>
      </c>
      <c r="T12" s="38"/>
      <c r="U12" s="46">
        <f>1/(10^(-(E12+(IF(P12="Y",Rules!$I$2,0))-K12)/Rules!$E$12)+1)</f>
        <v>0.9446315403</v>
      </c>
      <c r="V12" s="47">
        <f t="shared" si="6"/>
        <v>4</v>
      </c>
      <c r="W12" s="47">
        <f t="shared" si="7"/>
        <v>-4</v>
      </c>
      <c r="X12" s="47"/>
      <c r="Y12" s="47"/>
      <c r="Z12" s="48"/>
      <c r="AA12" s="7">
        <f t="shared" ref="AA12:BL12" si="16">IF($D12=AA$1,$E12+$V12,(IF($J12=AA$1,$K12+$W12,AA11)))</f>
        <v>1355</v>
      </c>
      <c r="AB12" s="7">
        <f t="shared" si="16"/>
        <v>867</v>
      </c>
      <c r="AC12" s="7">
        <f t="shared" si="16"/>
        <v>1533</v>
      </c>
      <c r="AD12" s="7">
        <f t="shared" si="16"/>
        <v>212</v>
      </c>
      <c r="AE12" s="7">
        <f t="shared" si="16"/>
        <v>2024</v>
      </c>
      <c r="AF12" s="7">
        <f t="shared" si="16"/>
        <v>1975</v>
      </c>
      <c r="AG12" s="7">
        <f t="shared" si="16"/>
        <v>954</v>
      </c>
      <c r="AH12" s="7">
        <f t="shared" si="16"/>
        <v>1042</v>
      </c>
      <c r="AI12" s="7">
        <f t="shared" si="16"/>
        <v>1148</v>
      </c>
      <c r="AJ12" s="7">
        <f t="shared" si="16"/>
        <v>1745</v>
      </c>
      <c r="AK12" s="7">
        <f t="shared" si="16"/>
        <v>90</v>
      </c>
      <c r="AL12" s="7">
        <f t="shared" si="16"/>
        <v>717</v>
      </c>
      <c r="AM12" s="7">
        <f t="shared" si="16"/>
        <v>2231</v>
      </c>
      <c r="AN12" s="7">
        <f t="shared" si="16"/>
        <v>1483</v>
      </c>
      <c r="AO12" s="7">
        <f t="shared" si="16"/>
        <v>1164</v>
      </c>
      <c r="AP12" s="7">
        <f t="shared" si="16"/>
        <v>2065</v>
      </c>
      <c r="AQ12" s="7">
        <f t="shared" si="16"/>
        <v>369</v>
      </c>
      <c r="AR12" s="7">
        <f t="shared" si="16"/>
        <v>1446</v>
      </c>
      <c r="AS12" s="7">
        <f t="shared" si="16"/>
        <v>316</v>
      </c>
      <c r="AT12" s="7">
        <f t="shared" si="16"/>
        <v>2178</v>
      </c>
      <c r="AU12" s="7">
        <f t="shared" si="16"/>
        <v>1113</v>
      </c>
      <c r="AV12" s="7">
        <f t="shared" si="16"/>
        <v>480</v>
      </c>
      <c r="AW12" s="7">
        <f t="shared" si="16"/>
        <v>603</v>
      </c>
      <c r="AX12" s="7">
        <f t="shared" si="16"/>
        <v>1067</v>
      </c>
      <c r="AY12" s="7">
        <f t="shared" si="16"/>
        <v>1140</v>
      </c>
      <c r="AZ12" s="7">
        <f t="shared" si="16"/>
        <v>771</v>
      </c>
      <c r="BA12" s="7">
        <f t="shared" si="16"/>
        <v>0</v>
      </c>
      <c r="BB12" s="7">
        <f t="shared" si="16"/>
        <v>1438</v>
      </c>
      <c r="BC12" s="7">
        <f t="shared" si="16"/>
        <v>867</v>
      </c>
      <c r="BD12" s="7">
        <f t="shared" si="16"/>
        <v>413</v>
      </c>
      <c r="BE12" s="7">
        <f t="shared" si="16"/>
        <v>638</v>
      </c>
      <c r="BF12" s="7">
        <f t="shared" si="16"/>
        <v>2032</v>
      </c>
      <c r="BG12" s="7">
        <f t="shared" si="16"/>
        <v>806</v>
      </c>
      <c r="BH12" s="7">
        <f t="shared" si="16"/>
        <v>847</v>
      </c>
      <c r="BI12" s="7">
        <f t="shared" si="16"/>
        <v>1912</v>
      </c>
      <c r="BJ12" s="7">
        <f t="shared" si="16"/>
        <v>1447</v>
      </c>
      <c r="BK12" s="7">
        <f t="shared" si="16"/>
        <v>1880</v>
      </c>
      <c r="BL12" s="7">
        <f t="shared" si="16"/>
        <v>1147</v>
      </c>
    </row>
    <row r="13" ht="13.5" customHeight="1">
      <c r="A13" s="83">
        <v>43492.0</v>
      </c>
      <c r="B13" s="84" t="s">
        <v>71</v>
      </c>
      <c r="C13" s="38"/>
      <c r="D13" s="39" t="s">
        <v>32</v>
      </c>
      <c r="E13" s="40">
        <f t="shared" si="2"/>
        <v>1447</v>
      </c>
      <c r="F13" s="41">
        <v>2.0</v>
      </c>
      <c r="G13" s="41">
        <v>17.0</v>
      </c>
      <c r="H13" s="42">
        <f t="shared" si="3"/>
        <v>23</v>
      </c>
      <c r="I13" s="38"/>
      <c r="J13" s="43" t="s">
        <v>36</v>
      </c>
      <c r="K13" s="40">
        <f t="shared" si="4"/>
        <v>1113</v>
      </c>
      <c r="L13" s="44">
        <v>0.0</v>
      </c>
      <c r="M13" s="44">
        <v>15.0</v>
      </c>
      <c r="N13" s="42">
        <f t="shared" si="5"/>
        <v>15</v>
      </c>
      <c r="O13" s="38"/>
      <c r="P13" s="45" t="s">
        <v>72</v>
      </c>
      <c r="Q13" s="38"/>
      <c r="R13" s="45">
        <f>MIN(Rules!$E$2,(MAX(H13/N13,N13/H13)))</f>
        <v>1.533333333</v>
      </c>
      <c r="S13" s="45">
        <f>VLOOKUP(B13,Rules!A:B,2,FALSE)</f>
        <v>40</v>
      </c>
      <c r="T13" s="38"/>
      <c r="U13" s="46">
        <f>1/(10^(-(E13+(IF(P13="Y",Rules!$I$2,0))-K13)/Rules!$E$12)+1)</f>
        <v>0.9028150955</v>
      </c>
      <c r="V13" s="47">
        <f t="shared" si="6"/>
        <v>6</v>
      </c>
      <c r="W13" s="47">
        <f t="shared" si="7"/>
        <v>-6</v>
      </c>
      <c r="X13" s="47"/>
      <c r="Y13" s="47"/>
      <c r="Z13" s="48"/>
      <c r="AA13" s="7">
        <f t="shared" ref="AA13:BL13" si="17">IF($D13=AA$1,$E13+$V13,(IF($J13=AA$1,$K13+$W13,AA12)))</f>
        <v>1355</v>
      </c>
      <c r="AB13" s="7">
        <f t="shared" si="17"/>
        <v>867</v>
      </c>
      <c r="AC13" s="7">
        <f t="shared" si="17"/>
        <v>1533</v>
      </c>
      <c r="AD13" s="7">
        <f t="shared" si="17"/>
        <v>212</v>
      </c>
      <c r="AE13" s="7">
        <f t="shared" si="17"/>
        <v>2024</v>
      </c>
      <c r="AF13" s="7">
        <f t="shared" si="17"/>
        <v>1975</v>
      </c>
      <c r="AG13" s="7">
        <f t="shared" si="17"/>
        <v>954</v>
      </c>
      <c r="AH13" s="7">
        <f t="shared" si="17"/>
        <v>1042</v>
      </c>
      <c r="AI13" s="7">
        <f t="shared" si="17"/>
        <v>1148</v>
      </c>
      <c r="AJ13" s="7">
        <f t="shared" si="17"/>
        <v>1745</v>
      </c>
      <c r="AK13" s="7">
        <f t="shared" si="17"/>
        <v>90</v>
      </c>
      <c r="AL13" s="7">
        <f t="shared" si="17"/>
        <v>717</v>
      </c>
      <c r="AM13" s="7">
        <f t="shared" si="17"/>
        <v>2231</v>
      </c>
      <c r="AN13" s="7">
        <f t="shared" si="17"/>
        <v>1483</v>
      </c>
      <c r="AO13" s="7">
        <f t="shared" si="17"/>
        <v>1164</v>
      </c>
      <c r="AP13" s="7">
        <f t="shared" si="17"/>
        <v>2065</v>
      </c>
      <c r="AQ13" s="7">
        <f t="shared" si="17"/>
        <v>369</v>
      </c>
      <c r="AR13" s="7">
        <f t="shared" si="17"/>
        <v>1446</v>
      </c>
      <c r="AS13" s="7">
        <f t="shared" si="17"/>
        <v>316</v>
      </c>
      <c r="AT13" s="7">
        <f t="shared" si="17"/>
        <v>2178</v>
      </c>
      <c r="AU13" s="7">
        <f t="shared" si="17"/>
        <v>1107</v>
      </c>
      <c r="AV13" s="7">
        <f t="shared" si="17"/>
        <v>480</v>
      </c>
      <c r="AW13" s="7">
        <f t="shared" si="17"/>
        <v>603</v>
      </c>
      <c r="AX13" s="7">
        <f t="shared" si="17"/>
        <v>1067</v>
      </c>
      <c r="AY13" s="7">
        <f t="shared" si="17"/>
        <v>1140</v>
      </c>
      <c r="AZ13" s="7">
        <f t="shared" si="17"/>
        <v>771</v>
      </c>
      <c r="BA13" s="7">
        <f t="shared" si="17"/>
        <v>0</v>
      </c>
      <c r="BB13" s="7">
        <f t="shared" si="17"/>
        <v>1438</v>
      </c>
      <c r="BC13" s="7">
        <f t="shared" si="17"/>
        <v>867</v>
      </c>
      <c r="BD13" s="7">
        <f t="shared" si="17"/>
        <v>413</v>
      </c>
      <c r="BE13" s="7">
        <f t="shared" si="17"/>
        <v>638</v>
      </c>
      <c r="BF13" s="7">
        <f t="shared" si="17"/>
        <v>2032</v>
      </c>
      <c r="BG13" s="7">
        <f t="shared" si="17"/>
        <v>806</v>
      </c>
      <c r="BH13" s="7">
        <f t="shared" si="17"/>
        <v>847</v>
      </c>
      <c r="BI13" s="7">
        <f t="shared" si="17"/>
        <v>1912</v>
      </c>
      <c r="BJ13" s="7">
        <f t="shared" si="17"/>
        <v>1453</v>
      </c>
      <c r="BK13" s="7">
        <f t="shared" si="17"/>
        <v>1880</v>
      </c>
      <c r="BL13" s="7">
        <f t="shared" si="17"/>
        <v>1147</v>
      </c>
    </row>
    <row r="14" ht="13.5" customHeight="1">
      <c r="A14" s="83">
        <v>43492.0</v>
      </c>
      <c r="B14" s="84" t="s">
        <v>71</v>
      </c>
      <c r="C14" s="38"/>
      <c r="D14" s="39" t="s">
        <v>39</v>
      </c>
      <c r="E14" s="40">
        <f t="shared" si="2"/>
        <v>1067</v>
      </c>
      <c r="F14" s="41">
        <v>0.0</v>
      </c>
      <c r="G14" s="41">
        <v>17.0</v>
      </c>
      <c r="H14" s="42">
        <f t="shared" si="3"/>
        <v>17</v>
      </c>
      <c r="I14" s="38"/>
      <c r="J14" s="43" t="s">
        <v>38</v>
      </c>
      <c r="K14" s="40">
        <f t="shared" si="4"/>
        <v>1140</v>
      </c>
      <c r="L14" s="44">
        <v>0.0</v>
      </c>
      <c r="M14" s="44">
        <v>17.0</v>
      </c>
      <c r="N14" s="42">
        <f t="shared" si="5"/>
        <v>17</v>
      </c>
      <c r="O14" s="38"/>
      <c r="P14" s="45" t="s">
        <v>72</v>
      </c>
      <c r="Q14" s="38"/>
      <c r="R14" s="45">
        <f>MIN(Rules!$E$2,(MAX(H14/N14,N14/H14)))</f>
        <v>1</v>
      </c>
      <c r="S14" s="45">
        <f>VLOOKUP(B14,Rules!A:B,2,FALSE)</f>
        <v>40</v>
      </c>
      <c r="T14" s="38"/>
      <c r="U14" s="46">
        <f>1/(10^(-(E14+(IF(P14="Y",Rules!$I$2,0))-K14)/Rules!$E$12)+1)</f>
        <v>0.5877321614</v>
      </c>
      <c r="V14" s="47">
        <f t="shared" si="6"/>
        <v>-4</v>
      </c>
      <c r="W14" s="47">
        <f t="shared" si="7"/>
        <v>4</v>
      </c>
      <c r="X14" s="47"/>
      <c r="Y14" s="47"/>
      <c r="Z14" s="48"/>
      <c r="AA14" s="7">
        <f t="shared" ref="AA14:BL14" si="18">IF($D14=AA$1,$E14+$V14,(IF($J14=AA$1,$K14+$W14,AA13)))</f>
        <v>1355</v>
      </c>
      <c r="AB14" s="7">
        <f t="shared" si="18"/>
        <v>867</v>
      </c>
      <c r="AC14" s="7">
        <f t="shared" si="18"/>
        <v>1533</v>
      </c>
      <c r="AD14" s="7">
        <f t="shared" si="18"/>
        <v>212</v>
      </c>
      <c r="AE14" s="7">
        <f t="shared" si="18"/>
        <v>2024</v>
      </c>
      <c r="AF14" s="7">
        <f t="shared" si="18"/>
        <v>1975</v>
      </c>
      <c r="AG14" s="7">
        <f t="shared" si="18"/>
        <v>954</v>
      </c>
      <c r="AH14" s="7">
        <f t="shared" si="18"/>
        <v>1042</v>
      </c>
      <c r="AI14" s="7">
        <f t="shared" si="18"/>
        <v>1148</v>
      </c>
      <c r="AJ14" s="7">
        <f t="shared" si="18"/>
        <v>1745</v>
      </c>
      <c r="AK14" s="7">
        <f t="shared" si="18"/>
        <v>90</v>
      </c>
      <c r="AL14" s="7">
        <f t="shared" si="18"/>
        <v>717</v>
      </c>
      <c r="AM14" s="7">
        <f t="shared" si="18"/>
        <v>2231</v>
      </c>
      <c r="AN14" s="7">
        <f t="shared" si="18"/>
        <v>1483</v>
      </c>
      <c r="AO14" s="7">
        <f t="shared" si="18"/>
        <v>1164</v>
      </c>
      <c r="AP14" s="7">
        <f t="shared" si="18"/>
        <v>2065</v>
      </c>
      <c r="AQ14" s="7">
        <f t="shared" si="18"/>
        <v>369</v>
      </c>
      <c r="AR14" s="7">
        <f t="shared" si="18"/>
        <v>1446</v>
      </c>
      <c r="AS14" s="7">
        <f t="shared" si="18"/>
        <v>316</v>
      </c>
      <c r="AT14" s="7">
        <f t="shared" si="18"/>
        <v>2178</v>
      </c>
      <c r="AU14" s="7">
        <f t="shared" si="18"/>
        <v>1107</v>
      </c>
      <c r="AV14" s="7">
        <f t="shared" si="18"/>
        <v>480</v>
      </c>
      <c r="AW14" s="7">
        <f t="shared" si="18"/>
        <v>603</v>
      </c>
      <c r="AX14" s="7">
        <f t="shared" si="18"/>
        <v>1063</v>
      </c>
      <c r="AY14" s="7">
        <f t="shared" si="18"/>
        <v>1144</v>
      </c>
      <c r="AZ14" s="7">
        <f t="shared" si="18"/>
        <v>771</v>
      </c>
      <c r="BA14" s="7">
        <f t="shared" si="18"/>
        <v>0</v>
      </c>
      <c r="BB14" s="7">
        <f t="shared" si="18"/>
        <v>1438</v>
      </c>
      <c r="BC14" s="7">
        <f t="shared" si="18"/>
        <v>867</v>
      </c>
      <c r="BD14" s="7">
        <f t="shared" si="18"/>
        <v>413</v>
      </c>
      <c r="BE14" s="7">
        <f t="shared" si="18"/>
        <v>638</v>
      </c>
      <c r="BF14" s="7">
        <f t="shared" si="18"/>
        <v>2032</v>
      </c>
      <c r="BG14" s="7">
        <f t="shared" si="18"/>
        <v>806</v>
      </c>
      <c r="BH14" s="7">
        <f t="shared" si="18"/>
        <v>847</v>
      </c>
      <c r="BI14" s="7">
        <f t="shared" si="18"/>
        <v>1912</v>
      </c>
      <c r="BJ14" s="7">
        <f t="shared" si="18"/>
        <v>1453</v>
      </c>
      <c r="BK14" s="7">
        <f t="shared" si="18"/>
        <v>1880</v>
      </c>
      <c r="BL14" s="7">
        <f t="shared" si="18"/>
        <v>1147</v>
      </c>
    </row>
    <row r="15" ht="13.5" customHeight="1">
      <c r="A15" s="83">
        <v>43492.0</v>
      </c>
      <c r="B15" s="84" t="s">
        <v>71</v>
      </c>
      <c r="C15" s="38"/>
      <c r="D15" s="39" t="s">
        <v>37</v>
      </c>
      <c r="E15" s="40">
        <f t="shared" si="2"/>
        <v>1042</v>
      </c>
      <c r="F15" s="41">
        <v>1.0</v>
      </c>
      <c r="G15" s="41">
        <v>13.0</v>
      </c>
      <c r="H15" s="42">
        <f t="shared" si="3"/>
        <v>16</v>
      </c>
      <c r="I15" s="38"/>
      <c r="J15" s="43" t="s">
        <v>29</v>
      </c>
      <c r="K15" s="40">
        <f t="shared" si="4"/>
        <v>1164</v>
      </c>
      <c r="L15" s="44">
        <v>2.0</v>
      </c>
      <c r="M15" s="44">
        <v>16.0</v>
      </c>
      <c r="N15" s="42">
        <f t="shared" si="5"/>
        <v>22</v>
      </c>
      <c r="O15" s="38"/>
      <c r="P15" s="45" t="s">
        <v>72</v>
      </c>
      <c r="Q15" s="38"/>
      <c r="R15" s="45">
        <f>MIN(Rules!$E$2,(MAX(H15/N15,N15/H15)))</f>
        <v>1.375</v>
      </c>
      <c r="S15" s="45">
        <f>VLOOKUP(B15,Rules!A:B,2,FALSE)</f>
        <v>40</v>
      </c>
      <c r="T15" s="38"/>
      <c r="U15" s="46">
        <f>1/(10^(-(E15+(IF(P15="Y",Rules!$I$2,0))-K15)/Rules!$E$12)+1)</f>
        <v>0.5321916002</v>
      </c>
      <c r="V15" s="47">
        <f t="shared" si="6"/>
        <v>-29</v>
      </c>
      <c r="W15" s="47">
        <f t="shared" si="7"/>
        <v>29</v>
      </c>
      <c r="X15" s="47"/>
      <c r="Y15" s="47"/>
      <c r="Z15" s="48"/>
      <c r="AA15" s="7">
        <f t="shared" ref="AA15:BL15" si="19">IF($D15=AA$1,$E15+$V15,(IF($J15=AA$1,$K15+$W15,AA14)))</f>
        <v>1355</v>
      </c>
      <c r="AB15" s="7">
        <f t="shared" si="19"/>
        <v>867</v>
      </c>
      <c r="AC15" s="7">
        <f t="shared" si="19"/>
        <v>1533</v>
      </c>
      <c r="AD15" s="7">
        <f t="shared" si="19"/>
        <v>212</v>
      </c>
      <c r="AE15" s="7">
        <f t="shared" si="19"/>
        <v>2024</v>
      </c>
      <c r="AF15" s="7">
        <f t="shared" si="19"/>
        <v>1975</v>
      </c>
      <c r="AG15" s="7">
        <f t="shared" si="19"/>
        <v>954</v>
      </c>
      <c r="AH15" s="7">
        <f t="shared" si="19"/>
        <v>1013</v>
      </c>
      <c r="AI15" s="7">
        <f t="shared" si="19"/>
        <v>1148</v>
      </c>
      <c r="AJ15" s="7">
        <f t="shared" si="19"/>
        <v>1745</v>
      </c>
      <c r="AK15" s="7">
        <f t="shared" si="19"/>
        <v>90</v>
      </c>
      <c r="AL15" s="7">
        <f t="shared" si="19"/>
        <v>717</v>
      </c>
      <c r="AM15" s="7">
        <f t="shared" si="19"/>
        <v>2231</v>
      </c>
      <c r="AN15" s="7">
        <f t="shared" si="19"/>
        <v>1483</v>
      </c>
      <c r="AO15" s="7">
        <f t="shared" si="19"/>
        <v>1193</v>
      </c>
      <c r="AP15" s="7">
        <f t="shared" si="19"/>
        <v>2065</v>
      </c>
      <c r="AQ15" s="7">
        <f t="shared" si="19"/>
        <v>369</v>
      </c>
      <c r="AR15" s="7">
        <f t="shared" si="19"/>
        <v>1446</v>
      </c>
      <c r="AS15" s="7">
        <f t="shared" si="19"/>
        <v>316</v>
      </c>
      <c r="AT15" s="7">
        <f t="shared" si="19"/>
        <v>2178</v>
      </c>
      <c r="AU15" s="7">
        <f t="shared" si="19"/>
        <v>1107</v>
      </c>
      <c r="AV15" s="7">
        <f t="shared" si="19"/>
        <v>480</v>
      </c>
      <c r="AW15" s="7">
        <f t="shared" si="19"/>
        <v>603</v>
      </c>
      <c r="AX15" s="7">
        <f t="shared" si="19"/>
        <v>1063</v>
      </c>
      <c r="AY15" s="7">
        <f t="shared" si="19"/>
        <v>1144</v>
      </c>
      <c r="AZ15" s="7">
        <f t="shared" si="19"/>
        <v>771</v>
      </c>
      <c r="BA15" s="7">
        <f t="shared" si="19"/>
        <v>0</v>
      </c>
      <c r="BB15" s="7">
        <f t="shared" si="19"/>
        <v>1438</v>
      </c>
      <c r="BC15" s="7">
        <f t="shared" si="19"/>
        <v>867</v>
      </c>
      <c r="BD15" s="7">
        <f t="shared" si="19"/>
        <v>413</v>
      </c>
      <c r="BE15" s="7">
        <f t="shared" si="19"/>
        <v>638</v>
      </c>
      <c r="BF15" s="7">
        <f t="shared" si="19"/>
        <v>2032</v>
      </c>
      <c r="BG15" s="7">
        <f t="shared" si="19"/>
        <v>806</v>
      </c>
      <c r="BH15" s="7">
        <f t="shared" si="19"/>
        <v>847</v>
      </c>
      <c r="BI15" s="7">
        <f t="shared" si="19"/>
        <v>1912</v>
      </c>
      <c r="BJ15" s="7">
        <f t="shared" si="19"/>
        <v>1453</v>
      </c>
      <c r="BK15" s="7">
        <f t="shared" si="19"/>
        <v>1880</v>
      </c>
      <c r="BL15" s="7">
        <f t="shared" si="19"/>
        <v>1147</v>
      </c>
    </row>
    <row r="16" ht="13.5" customHeight="1">
      <c r="A16" s="83">
        <v>43492.0</v>
      </c>
      <c r="B16" s="84" t="s">
        <v>71</v>
      </c>
      <c r="C16" s="38"/>
      <c r="D16" s="39" t="s">
        <v>47</v>
      </c>
      <c r="E16" s="40">
        <f t="shared" si="2"/>
        <v>603</v>
      </c>
      <c r="F16" s="41">
        <v>1.0</v>
      </c>
      <c r="G16" s="41">
        <v>12.0</v>
      </c>
      <c r="H16" s="42">
        <f t="shared" si="3"/>
        <v>15</v>
      </c>
      <c r="I16" s="38"/>
      <c r="J16" s="43" t="s">
        <v>41</v>
      </c>
      <c r="K16" s="40">
        <f t="shared" si="4"/>
        <v>867</v>
      </c>
      <c r="L16" s="44">
        <v>3.0</v>
      </c>
      <c r="M16" s="44">
        <v>18.0</v>
      </c>
      <c r="N16" s="42">
        <f t="shared" si="5"/>
        <v>27</v>
      </c>
      <c r="O16" s="38"/>
      <c r="P16" s="45" t="s">
        <v>72</v>
      </c>
      <c r="Q16" s="38"/>
      <c r="R16" s="45">
        <f>MIN(Rules!$E$2,(MAX(H16/N16,N16/H16)))</f>
        <v>1.8</v>
      </c>
      <c r="S16" s="45">
        <f>VLOOKUP(B16,Rules!A:B,2,FALSE)</f>
        <v>40</v>
      </c>
      <c r="T16" s="38"/>
      <c r="U16" s="46">
        <f>1/(10^(-(E16+(IF(P16="Y",Rules!$I$2,0))-K16)/Rules!$E$12)+1)</f>
        <v>0.3716862869</v>
      </c>
      <c r="V16" s="47">
        <f t="shared" si="6"/>
        <v>-27</v>
      </c>
      <c r="W16" s="47">
        <f t="shared" si="7"/>
        <v>27</v>
      </c>
      <c r="X16" s="47"/>
      <c r="Y16" s="47"/>
      <c r="Z16" s="48"/>
      <c r="AA16" s="7">
        <f t="shared" ref="AA16:BL16" si="20">IF($D16=AA$1,$E16+$V16,(IF($J16=AA$1,$K16+$W16,AA15)))</f>
        <v>1355</v>
      </c>
      <c r="AB16" s="7">
        <f t="shared" si="20"/>
        <v>867</v>
      </c>
      <c r="AC16" s="7">
        <f t="shared" si="20"/>
        <v>1533</v>
      </c>
      <c r="AD16" s="7">
        <f t="shared" si="20"/>
        <v>212</v>
      </c>
      <c r="AE16" s="7">
        <f t="shared" si="20"/>
        <v>2024</v>
      </c>
      <c r="AF16" s="7">
        <f t="shared" si="20"/>
        <v>1975</v>
      </c>
      <c r="AG16" s="7">
        <f t="shared" si="20"/>
        <v>954</v>
      </c>
      <c r="AH16" s="7">
        <f t="shared" si="20"/>
        <v>1013</v>
      </c>
      <c r="AI16" s="7">
        <f t="shared" si="20"/>
        <v>1148</v>
      </c>
      <c r="AJ16" s="7">
        <f t="shared" si="20"/>
        <v>1745</v>
      </c>
      <c r="AK16" s="7">
        <f t="shared" si="20"/>
        <v>90</v>
      </c>
      <c r="AL16" s="7">
        <f t="shared" si="20"/>
        <v>717</v>
      </c>
      <c r="AM16" s="7">
        <f t="shared" si="20"/>
        <v>2231</v>
      </c>
      <c r="AN16" s="7">
        <f t="shared" si="20"/>
        <v>1483</v>
      </c>
      <c r="AO16" s="7">
        <f t="shared" si="20"/>
        <v>1193</v>
      </c>
      <c r="AP16" s="7">
        <f t="shared" si="20"/>
        <v>2065</v>
      </c>
      <c r="AQ16" s="7">
        <f t="shared" si="20"/>
        <v>369</v>
      </c>
      <c r="AR16" s="7">
        <f t="shared" si="20"/>
        <v>1446</v>
      </c>
      <c r="AS16" s="7">
        <f t="shared" si="20"/>
        <v>316</v>
      </c>
      <c r="AT16" s="7">
        <f t="shared" si="20"/>
        <v>2178</v>
      </c>
      <c r="AU16" s="7">
        <f t="shared" si="20"/>
        <v>1107</v>
      </c>
      <c r="AV16" s="7">
        <f t="shared" si="20"/>
        <v>480</v>
      </c>
      <c r="AW16" s="7">
        <f t="shared" si="20"/>
        <v>576</v>
      </c>
      <c r="AX16" s="7">
        <f t="shared" si="20"/>
        <v>1063</v>
      </c>
      <c r="AY16" s="7">
        <f t="shared" si="20"/>
        <v>1144</v>
      </c>
      <c r="AZ16" s="7">
        <f t="shared" si="20"/>
        <v>771</v>
      </c>
      <c r="BA16" s="7">
        <f t="shared" si="20"/>
        <v>0</v>
      </c>
      <c r="BB16" s="7">
        <f t="shared" si="20"/>
        <v>1438</v>
      </c>
      <c r="BC16" s="7">
        <f t="shared" si="20"/>
        <v>894</v>
      </c>
      <c r="BD16" s="7">
        <f t="shared" si="20"/>
        <v>413</v>
      </c>
      <c r="BE16" s="7">
        <f t="shared" si="20"/>
        <v>638</v>
      </c>
      <c r="BF16" s="7">
        <f t="shared" si="20"/>
        <v>2032</v>
      </c>
      <c r="BG16" s="7">
        <f t="shared" si="20"/>
        <v>806</v>
      </c>
      <c r="BH16" s="7">
        <f t="shared" si="20"/>
        <v>847</v>
      </c>
      <c r="BI16" s="7">
        <f t="shared" si="20"/>
        <v>1912</v>
      </c>
      <c r="BJ16" s="7">
        <f t="shared" si="20"/>
        <v>1453</v>
      </c>
      <c r="BK16" s="7">
        <f t="shared" si="20"/>
        <v>1880</v>
      </c>
      <c r="BL16" s="7">
        <f t="shared" si="20"/>
        <v>1147</v>
      </c>
    </row>
    <row r="17" ht="13.5" customHeight="1">
      <c r="A17" s="83">
        <v>43492.0</v>
      </c>
      <c r="B17" s="84" t="s">
        <v>71</v>
      </c>
      <c r="C17" s="38"/>
      <c r="D17" s="39" t="s">
        <v>51</v>
      </c>
      <c r="E17" s="40">
        <f t="shared" si="2"/>
        <v>771</v>
      </c>
      <c r="F17" s="41">
        <v>0.0</v>
      </c>
      <c r="G17" s="41">
        <v>5.0</v>
      </c>
      <c r="H17" s="42">
        <f t="shared" si="3"/>
        <v>5</v>
      </c>
      <c r="I17" s="38"/>
      <c r="J17" s="43" t="s">
        <v>43</v>
      </c>
      <c r="K17" s="40">
        <f t="shared" si="4"/>
        <v>867</v>
      </c>
      <c r="L17" s="44">
        <v>4.0</v>
      </c>
      <c r="M17" s="44">
        <v>11.0</v>
      </c>
      <c r="N17" s="42">
        <f t="shared" si="5"/>
        <v>23</v>
      </c>
      <c r="O17" s="38"/>
      <c r="P17" s="45" t="s">
        <v>72</v>
      </c>
      <c r="Q17" s="38"/>
      <c r="R17" s="45">
        <f>MIN(Rules!$E$2,(MAX(H17/N17,N17/H17)))</f>
        <v>2</v>
      </c>
      <c r="S17" s="45">
        <f>VLOOKUP(B17,Rules!A:B,2,FALSE)</f>
        <v>40</v>
      </c>
      <c r="T17" s="38"/>
      <c r="U17" s="46">
        <f>1/(10^(-(E17+(IF(P17="Y",Rules!$I$2,0))-K17)/Rules!$E$12)+1)</f>
        <v>0.5618513779</v>
      </c>
      <c r="V17" s="47">
        <f t="shared" si="6"/>
        <v>-45</v>
      </c>
      <c r="W17" s="47">
        <f t="shared" si="7"/>
        <v>45</v>
      </c>
      <c r="X17" s="47"/>
      <c r="Y17" s="47"/>
      <c r="Z17" s="48"/>
      <c r="AA17" s="7">
        <f t="shared" ref="AA17:BL17" si="21">IF($D17=AA$1,$E17+$V17,(IF($J17=AA$1,$K17+$W17,AA16)))</f>
        <v>1355</v>
      </c>
      <c r="AB17" s="7">
        <f t="shared" si="21"/>
        <v>912</v>
      </c>
      <c r="AC17" s="7">
        <f t="shared" si="21"/>
        <v>1533</v>
      </c>
      <c r="AD17" s="7">
        <f t="shared" si="21"/>
        <v>212</v>
      </c>
      <c r="AE17" s="7">
        <f t="shared" si="21"/>
        <v>2024</v>
      </c>
      <c r="AF17" s="7">
        <f t="shared" si="21"/>
        <v>1975</v>
      </c>
      <c r="AG17" s="7">
        <f t="shared" si="21"/>
        <v>954</v>
      </c>
      <c r="AH17" s="7">
        <f t="shared" si="21"/>
        <v>1013</v>
      </c>
      <c r="AI17" s="7">
        <f t="shared" si="21"/>
        <v>1148</v>
      </c>
      <c r="AJ17" s="7">
        <f t="shared" si="21"/>
        <v>1745</v>
      </c>
      <c r="AK17" s="7">
        <f t="shared" si="21"/>
        <v>90</v>
      </c>
      <c r="AL17" s="7">
        <f t="shared" si="21"/>
        <v>717</v>
      </c>
      <c r="AM17" s="7">
        <f t="shared" si="21"/>
        <v>2231</v>
      </c>
      <c r="AN17" s="7">
        <f t="shared" si="21"/>
        <v>1483</v>
      </c>
      <c r="AO17" s="7">
        <f t="shared" si="21"/>
        <v>1193</v>
      </c>
      <c r="AP17" s="7">
        <f t="shared" si="21"/>
        <v>2065</v>
      </c>
      <c r="AQ17" s="7">
        <f t="shared" si="21"/>
        <v>369</v>
      </c>
      <c r="AR17" s="7">
        <f t="shared" si="21"/>
        <v>1446</v>
      </c>
      <c r="AS17" s="7">
        <f t="shared" si="21"/>
        <v>316</v>
      </c>
      <c r="AT17" s="7">
        <f t="shared" si="21"/>
        <v>2178</v>
      </c>
      <c r="AU17" s="7">
        <f t="shared" si="21"/>
        <v>1107</v>
      </c>
      <c r="AV17" s="7">
        <f t="shared" si="21"/>
        <v>480</v>
      </c>
      <c r="AW17" s="7">
        <f t="shared" si="21"/>
        <v>576</v>
      </c>
      <c r="AX17" s="7">
        <f t="shared" si="21"/>
        <v>1063</v>
      </c>
      <c r="AY17" s="7">
        <f t="shared" si="21"/>
        <v>1144</v>
      </c>
      <c r="AZ17" s="7">
        <f t="shared" si="21"/>
        <v>726</v>
      </c>
      <c r="BA17" s="7">
        <f t="shared" si="21"/>
        <v>0</v>
      </c>
      <c r="BB17" s="7">
        <f t="shared" si="21"/>
        <v>1438</v>
      </c>
      <c r="BC17" s="7">
        <f t="shared" si="21"/>
        <v>894</v>
      </c>
      <c r="BD17" s="7">
        <f t="shared" si="21"/>
        <v>413</v>
      </c>
      <c r="BE17" s="7">
        <f t="shared" si="21"/>
        <v>638</v>
      </c>
      <c r="BF17" s="7">
        <f t="shared" si="21"/>
        <v>2032</v>
      </c>
      <c r="BG17" s="7">
        <f t="shared" si="21"/>
        <v>806</v>
      </c>
      <c r="BH17" s="7">
        <f t="shared" si="21"/>
        <v>847</v>
      </c>
      <c r="BI17" s="7">
        <f t="shared" si="21"/>
        <v>1912</v>
      </c>
      <c r="BJ17" s="7">
        <f t="shared" si="21"/>
        <v>1453</v>
      </c>
      <c r="BK17" s="7">
        <f t="shared" si="21"/>
        <v>1880</v>
      </c>
      <c r="BL17" s="7">
        <f t="shared" si="21"/>
        <v>1147</v>
      </c>
    </row>
    <row r="18" ht="13.5" customHeight="1">
      <c r="A18" s="83">
        <v>43492.0</v>
      </c>
      <c r="B18" s="84" t="s">
        <v>71</v>
      </c>
      <c r="C18" s="38"/>
      <c r="D18" s="39" t="s">
        <v>49</v>
      </c>
      <c r="E18" s="40">
        <f t="shared" si="2"/>
        <v>212</v>
      </c>
      <c r="F18" s="41">
        <v>2.0</v>
      </c>
      <c r="G18" s="41">
        <v>9.0</v>
      </c>
      <c r="H18" s="42">
        <f t="shared" si="3"/>
        <v>15</v>
      </c>
      <c r="I18" s="38"/>
      <c r="J18" s="43" t="s">
        <v>52</v>
      </c>
      <c r="K18" s="40">
        <f t="shared" si="4"/>
        <v>316</v>
      </c>
      <c r="L18" s="44">
        <v>1.0</v>
      </c>
      <c r="M18" s="44">
        <v>11.0</v>
      </c>
      <c r="N18" s="42">
        <f t="shared" si="5"/>
        <v>14</v>
      </c>
      <c r="O18" s="38"/>
      <c r="P18" s="45" t="s">
        <v>72</v>
      </c>
      <c r="Q18" s="38"/>
      <c r="R18" s="45">
        <f>MIN(Rules!$E$2,(MAX(H18/N18,N18/H18)))</f>
        <v>1.071428571</v>
      </c>
      <c r="S18" s="45">
        <f>VLOOKUP(B18,Rules!A:B,2,FALSE)</f>
        <v>40</v>
      </c>
      <c r="T18" s="38"/>
      <c r="U18" s="46">
        <f>1/(10^(-(E18+(IF(P18="Y",Rules!$I$2,0))-K18)/Rules!$E$12)+1)</f>
        <v>0.5527622944</v>
      </c>
      <c r="V18" s="47">
        <f t="shared" si="6"/>
        <v>19</v>
      </c>
      <c r="W18" s="47">
        <f t="shared" si="7"/>
        <v>-19</v>
      </c>
      <c r="X18" s="47"/>
      <c r="Y18" s="47"/>
      <c r="Z18" s="48"/>
      <c r="AA18" s="7">
        <f t="shared" ref="AA18:BL18" si="22">IF($D18=AA$1,$E18+$V18,(IF($J18=AA$1,$K18+$W18,AA17)))</f>
        <v>1355</v>
      </c>
      <c r="AB18" s="7">
        <f t="shared" si="22"/>
        <v>912</v>
      </c>
      <c r="AC18" s="7">
        <f t="shared" si="22"/>
        <v>1533</v>
      </c>
      <c r="AD18" s="7">
        <f t="shared" si="22"/>
        <v>231</v>
      </c>
      <c r="AE18" s="7">
        <f t="shared" si="22"/>
        <v>2024</v>
      </c>
      <c r="AF18" s="7">
        <f t="shared" si="22"/>
        <v>1975</v>
      </c>
      <c r="AG18" s="7">
        <f t="shared" si="22"/>
        <v>954</v>
      </c>
      <c r="AH18" s="7">
        <f t="shared" si="22"/>
        <v>1013</v>
      </c>
      <c r="AI18" s="7">
        <f t="shared" si="22"/>
        <v>1148</v>
      </c>
      <c r="AJ18" s="7">
        <f t="shared" si="22"/>
        <v>1745</v>
      </c>
      <c r="AK18" s="7">
        <f t="shared" si="22"/>
        <v>90</v>
      </c>
      <c r="AL18" s="7">
        <f t="shared" si="22"/>
        <v>717</v>
      </c>
      <c r="AM18" s="7">
        <f t="shared" si="22"/>
        <v>2231</v>
      </c>
      <c r="AN18" s="7">
        <f t="shared" si="22"/>
        <v>1483</v>
      </c>
      <c r="AO18" s="7">
        <f t="shared" si="22"/>
        <v>1193</v>
      </c>
      <c r="AP18" s="7">
        <f t="shared" si="22"/>
        <v>2065</v>
      </c>
      <c r="AQ18" s="7">
        <f t="shared" si="22"/>
        <v>369</v>
      </c>
      <c r="AR18" s="7">
        <f t="shared" si="22"/>
        <v>1446</v>
      </c>
      <c r="AS18" s="7">
        <f t="shared" si="22"/>
        <v>297</v>
      </c>
      <c r="AT18" s="7">
        <f t="shared" si="22"/>
        <v>2178</v>
      </c>
      <c r="AU18" s="7">
        <f t="shared" si="22"/>
        <v>1107</v>
      </c>
      <c r="AV18" s="7">
        <f t="shared" si="22"/>
        <v>480</v>
      </c>
      <c r="AW18" s="7">
        <f t="shared" si="22"/>
        <v>576</v>
      </c>
      <c r="AX18" s="7">
        <f t="shared" si="22"/>
        <v>1063</v>
      </c>
      <c r="AY18" s="7">
        <f t="shared" si="22"/>
        <v>1144</v>
      </c>
      <c r="AZ18" s="7">
        <f t="shared" si="22"/>
        <v>726</v>
      </c>
      <c r="BA18" s="7">
        <f t="shared" si="22"/>
        <v>0</v>
      </c>
      <c r="BB18" s="7">
        <f t="shared" si="22"/>
        <v>1438</v>
      </c>
      <c r="BC18" s="7">
        <f t="shared" si="22"/>
        <v>894</v>
      </c>
      <c r="BD18" s="7">
        <f t="shared" si="22"/>
        <v>413</v>
      </c>
      <c r="BE18" s="7">
        <f t="shared" si="22"/>
        <v>638</v>
      </c>
      <c r="BF18" s="7">
        <f t="shared" si="22"/>
        <v>2032</v>
      </c>
      <c r="BG18" s="7">
        <f t="shared" si="22"/>
        <v>806</v>
      </c>
      <c r="BH18" s="7">
        <f t="shared" si="22"/>
        <v>847</v>
      </c>
      <c r="BI18" s="7">
        <f t="shared" si="22"/>
        <v>1912</v>
      </c>
      <c r="BJ18" s="7">
        <f t="shared" si="22"/>
        <v>1453</v>
      </c>
      <c r="BK18" s="7">
        <f t="shared" si="22"/>
        <v>1880</v>
      </c>
      <c r="BL18" s="7">
        <f t="shared" si="22"/>
        <v>1147</v>
      </c>
    </row>
    <row r="19" ht="13.5" customHeight="1">
      <c r="A19" s="83">
        <v>43492.0</v>
      </c>
      <c r="B19" s="84" t="s">
        <v>71</v>
      </c>
      <c r="C19" s="38"/>
      <c r="D19" s="39" t="s">
        <v>44</v>
      </c>
      <c r="E19" s="40">
        <f t="shared" si="2"/>
        <v>413</v>
      </c>
      <c r="F19" s="41">
        <v>2.0</v>
      </c>
      <c r="G19" s="41">
        <v>14.0</v>
      </c>
      <c r="H19" s="42">
        <f t="shared" si="3"/>
        <v>20</v>
      </c>
      <c r="I19" s="38"/>
      <c r="J19" s="43" t="s">
        <v>48</v>
      </c>
      <c r="K19" s="40">
        <f t="shared" si="4"/>
        <v>90</v>
      </c>
      <c r="L19" s="44">
        <v>1.0</v>
      </c>
      <c r="M19" s="44">
        <v>16.0</v>
      </c>
      <c r="N19" s="42">
        <f t="shared" si="5"/>
        <v>19</v>
      </c>
      <c r="O19" s="38"/>
      <c r="P19" s="45" t="s">
        <v>72</v>
      </c>
      <c r="Q19" s="38"/>
      <c r="R19" s="45">
        <f>MIN(Rules!$E$2,(MAX(H19/N19,N19/H19)))</f>
        <v>1.052631579</v>
      </c>
      <c r="S19" s="45">
        <f>VLOOKUP(B19,Rules!A:B,2,FALSE)</f>
        <v>40</v>
      </c>
      <c r="T19" s="38"/>
      <c r="U19" s="46">
        <f>1/(10^(-(E19+(IF(P19="Y",Rules!$I$2,0))-K19)/Rules!$E$12)+1)</f>
        <v>0.8982788683</v>
      </c>
      <c r="V19" s="47">
        <f t="shared" si="6"/>
        <v>4</v>
      </c>
      <c r="W19" s="47">
        <f t="shared" si="7"/>
        <v>-4</v>
      </c>
      <c r="X19" s="47"/>
      <c r="Y19" s="47"/>
      <c r="Z19" s="48"/>
      <c r="AA19" s="7">
        <f t="shared" ref="AA19:BL19" si="23">IF($D19=AA$1,$E19+$V19,(IF($J19=AA$1,$K19+$W19,AA18)))</f>
        <v>1355</v>
      </c>
      <c r="AB19" s="7">
        <f t="shared" si="23"/>
        <v>912</v>
      </c>
      <c r="AC19" s="7">
        <f t="shared" si="23"/>
        <v>1533</v>
      </c>
      <c r="AD19" s="7">
        <f t="shared" si="23"/>
        <v>231</v>
      </c>
      <c r="AE19" s="7">
        <f t="shared" si="23"/>
        <v>2024</v>
      </c>
      <c r="AF19" s="7">
        <f t="shared" si="23"/>
        <v>1975</v>
      </c>
      <c r="AG19" s="7">
        <f t="shared" si="23"/>
        <v>954</v>
      </c>
      <c r="AH19" s="7">
        <f t="shared" si="23"/>
        <v>1013</v>
      </c>
      <c r="AI19" s="7">
        <f t="shared" si="23"/>
        <v>1148</v>
      </c>
      <c r="AJ19" s="7">
        <f t="shared" si="23"/>
        <v>1745</v>
      </c>
      <c r="AK19" s="7">
        <f t="shared" si="23"/>
        <v>86</v>
      </c>
      <c r="AL19" s="7">
        <f t="shared" si="23"/>
        <v>717</v>
      </c>
      <c r="AM19" s="7">
        <f t="shared" si="23"/>
        <v>2231</v>
      </c>
      <c r="AN19" s="7">
        <f t="shared" si="23"/>
        <v>1483</v>
      </c>
      <c r="AO19" s="7">
        <f t="shared" si="23"/>
        <v>1193</v>
      </c>
      <c r="AP19" s="7">
        <f t="shared" si="23"/>
        <v>2065</v>
      </c>
      <c r="AQ19" s="7">
        <f t="shared" si="23"/>
        <v>369</v>
      </c>
      <c r="AR19" s="7">
        <f t="shared" si="23"/>
        <v>1446</v>
      </c>
      <c r="AS19" s="7">
        <f t="shared" si="23"/>
        <v>297</v>
      </c>
      <c r="AT19" s="7">
        <f t="shared" si="23"/>
        <v>2178</v>
      </c>
      <c r="AU19" s="7">
        <f t="shared" si="23"/>
        <v>1107</v>
      </c>
      <c r="AV19" s="7">
        <f t="shared" si="23"/>
        <v>480</v>
      </c>
      <c r="AW19" s="7">
        <f t="shared" si="23"/>
        <v>576</v>
      </c>
      <c r="AX19" s="7">
        <f t="shared" si="23"/>
        <v>1063</v>
      </c>
      <c r="AY19" s="7">
        <f t="shared" si="23"/>
        <v>1144</v>
      </c>
      <c r="AZ19" s="7">
        <f t="shared" si="23"/>
        <v>726</v>
      </c>
      <c r="BA19" s="7">
        <f t="shared" si="23"/>
        <v>0</v>
      </c>
      <c r="BB19" s="7">
        <f t="shared" si="23"/>
        <v>1438</v>
      </c>
      <c r="BC19" s="7">
        <f t="shared" si="23"/>
        <v>894</v>
      </c>
      <c r="BD19" s="7">
        <f t="shared" si="23"/>
        <v>417</v>
      </c>
      <c r="BE19" s="7">
        <f t="shared" si="23"/>
        <v>638</v>
      </c>
      <c r="BF19" s="7">
        <f t="shared" si="23"/>
        <v>2032</v>
      </c>
      <c r="BG19" s="7">
        <f t="shared" si="23"/>
        <v>806</v>
      </c>
      <c r="BH19" s="7">
        <f t="shared" si="23"/>
        <v>847</v>
      </c>
      <c r="BI19" s="7">
        <f t="shared" si="23"/>
        <v>1912</v>
      </c>
      <c r="BJ19" s="7">
        <f t="shared" si="23"/>
        <v>1453</v>
      </c>
      <c r="BK19" s="7">
        <f t="shared" si="23"/>
        <v>1880</v>
      </c>
      <c r="BL19" s="7">
        <f t="shared" si="23"/>
        <v>1147</v>
      </c>
    </row>
    <row r="20" ht="13.5" customHeight="1">
      <c r="A20" s="83">
        <v>43498.0</v>
      </c>
      <c r="B20" s="84" t="s">
        <v>71</v>
      </c>
      <c r="C20" s="38"/>
      <c r="D20" s="39" t="s">
        <v>20</v>
      </c>
      <c r="E20" s="40">
        <f t="shared" si="2"/>
        <v>2178</v>
      </c>
      <c r="F20" s="41">
        <v>1.0</v>
      </c>
      <c r="G20" s="41">
        <v>21.0</v>
      </c>
      <c r="H20" s="42">
        <f t="shared" si="3"/>
        <v>24</v>
      </c>
      <c r="I20" s="38"/>
      <c r="J20" s="43" t="s">
        <v>18</v>
      </c>
      <c r="K20" s="40">
        <f t="shared" si="4"/>
        <v>2032</v>
      </c>
      <c r="L20" s="44">
        <v>1.0</v>
      </c>
      <c r="M20" s="44">
        <v>14.0</v>
      </c>
      <c r="N20" s="42">
        <f t="shared" si="5"/>
        <v>17</v>
      </c>
      <c r="O20" s="38"/>
      <c r="P20" s="45" t="s">
        <v>72</v>
      </c>
      <c r="Q20" s="38"/>
      <c r="R20" s="45">
        <f>MIN(Rules!$E$2,(MAX(H20/N20,N20/H20)))</f>
        <v>1.411764706</v>
      </c>
      <c r="S20" s="45">
        <f>VLOOKUP(B20,Rules!A:B,2,FALSE)</f>
        <v>40</v>
      </c>
      <c r="T20" s="38"/>
      <c r="U20" s="46">
        <f>1/(10^(-(E20+(IF(P20="Y",Rules!$I$2,0))-K20)/Rules!$E$12)+1)</f>
        <v>0.7962679947</v>
      </c>
      <c r="V20" s="47">
        <f t="shared" si="6"/>
        <v>12</v>
      </c>
      <c r="W20" s="47">
        <f t="shared" si="7"/>
        <v>-12</v>
      </c>
      <c r="X20" s="47"/>
      <c r="Y20" s="47"/>
      <c r="Z20" s="48"/>
      <c r="AA20" s="7">
        <f t="shared" ref="AA20:BL20" si="24">IF($D20=AA$1,$E20+$V20,(IF($J20=AA$1,$K20+$W20,AA19)))</f>
        <v>1355</v>
      </c>
      <c r="AB20" s="7">
        <f t="shared" si="24"/>
        <v>912</v>
      </c>
      <c r="AC20" s="7">
        <f t="shared" si="24"/>
        <v>1533</v>
      </c>
      <c r="AD20" s="7">
        <f t="shared" si="24"/>
        <v>231</v>
      </c>
      <c r="AE20" s="7">
        <f t="shared" si="24"/>
        <v>2024</v>
      </c>
      <c r="AF20" s="7">
        <f t="shared" si="24"/>
        <v>1975</v>
      </c>
      <c r="AG20" s="7">
        <f t="shared" si="24"/>
        <v>954</v>
      </c>
      <c r="AH20" s="7">
        <f t="shared" si="24"/>
        <v>1013</v>
      </c>
      <c r="AI20" s="7">
        <f t="shared" si="24"/>
        <v>1148</v>
      </c>
      <c r="AJ20" s="7">
        <f t="shared" si="24"/>
        <v>1745</v>
      </c>
      <c r="AK20" s="7">
        <f t="shared" si="24"/>
        <v>86</v>
      </c>
      <c r="AL20" s="7">
        <f t="shared" si="24"/>
        <v>717</v>
      </c>
      <c r="AM20" s="7">
        <f t="shared" si="24"/>
        <v>2231</v>
      </c>
      <c r="AN20" s="7">
        <f t="shared" si="24"/>
        <v>1483</v>
      </c>
      <c r="AO20" s="7">
        <f t="shared" si="24"/>
        <v>1193</v>
      </c>
      <c r="AP20" s="7">
        <f t="shared" si="24"/>
        <v>2065</v>
      </c>
      <c r="AQ20" s="7">
        <f t="shared" si="24"/>
        <v>369</v>
      </c>
      <c r="AR20" s="7">
        <f t="shared" si="24"/>
        <v>1446</v>
      </c>
      <c r="AS20" s="7">
        <f t="shared" si="24"/>
        <v>297</v>
      </c>
      <c r="AT20" s="7">
        <f t="shared" si="24"/>
        <v>2190</v>
      </c>
      <c r="AU20" s="7">
        <f t="shared" si="24"/>
        <v>1107</v>
      </c>
      <c r="AV20" s="7">
        <f t="shared" si="24"/>
        <v>480</v>
      </c>
      <c r="AW20" s="7">
        <f t="shared" si="24"/>
        <v>576</v>
      </c>
      <c r="AX20" s="7">
        <f t="shared" si="24"/>
        <v>1063</v>
      </c>
      <c r="AY20" s="7">
        <f t="shared" si="24"/>
        <v>1144</v>
      </c>
      <c r="AZ20" s="7">
        <f t="shared" si="24"/>
        <v>726</v>
      </c>
      <c r="BA20" s="7">
        <f t="shared" si="24"/>
        <v>0</v>
      </c>
      <c r="BB20" s="7">
        <f t="shared" si="24"/>
        <v>1438</v>
      </c>
      <c r="BC20" s="7">
        <f t="shared" si="24"/>
        <v>894</v>
      </c>
      <c r="BD20" s="7">
        <f t="shared" si="24"/>
        <v>417</v>
      </c>
      <c r="BE20" s="7">
        <f t="shared" si="24"/>
        <v>638</v>
      </c>
      <c r="BF20" s="7">
        <f t="shared" si="24"/>
        <v>2020</v>
      </c>
      <c r="BG20" s="7">
        <f t="shared" si="24"/>
        <v>806</v>
      </c>
      <c r="BH20" s="7">
        <f t="shared" si="24"/>
        <v>847</v>
      </c>
      <c r="BI20" s="7">
        <f t="shared" si="24"/>
        <v>1912</v>
      </c>
      <c r="BJ20" s="7">
        <f t="shared" si="24"/>
        <v>1453</v>
      </c>
      <c r="BK20" s="7">
        <f t="shared" si="24"/>
        <v>1880</v>
      </c>
      <c r="BL20" s="7">
        <f t="shared" si="24"/>
        <v>1147</v>
      </c>
    </row>
    <row r="21" ht="13.5" customHeight="1">
      <c r="A21" s="83">
        <v>43498.0</v>
      </c>
      <c r="B21" s="84" t="s">
        <v>71</v>
      </c>
      <c r="C21" s="38"/>
      <c r="D21" s="39" t="s">
        <v>29</v>
      </c>
      <c r="E21" s="40">
        <f t="shared" si="2"/>
        <v>1193</v>
      </c>
      <c r="F21" s="41">
        <v>8.0</v>
      </c>
      <c r="G21" s="41">
        <v>19.0</v>
      </c>
      <c r="H21" s="42">
        <f t="shared" si="3"/>
        <v>43</v>
      </c>
      <c r="I21" s="38"/>
      <c r="J21" s="43" t="s">
        <v>53</v>
      </c>
      <c r="K21" s="40">
        <f t="shared" si="4"/>
        <v>847</v>
      </c>
      <c r="L21" s="44">
        <v>0.0</v>
      </c>
      <c r="M21" s="44">
        <v>6.0</v>
      </c>
      <c r="N21" s="42">
        <f t="shared" si="5"/>
        <v>6</v>
      </c>
      <c r="O21" s="38"/>
      <c r="P21" s="45" t="s">
        <v>72</v>
      </c>
      <c r="Q21" s="38"/>
      <c r="R21" s="45">
        <f>MIN(Rules!$E$2,(MAX(H21/N21,N21/H21)))</f>
        <v>2</v>
      </c>
      <c r="S21" s="45">
        <f>VLOOKUP(B21,Rules!A:B,2,FALSE)</f>
        <v>40</v>
      </c>
      <c r="T21" s="38"/>
      <c r="U21" s="46">
        <f>1/(10^(-(E21+(IF(P21="Y",Rules!$I$2,0))-K21)/Rules!$E$12)+1)</f>
        <v>0.9075570232</v>
      </c>
      <c r="V21" s="47">
        <f t="shared" si="6"/>
        <v>7</v>
      </c>
      <c r="W21" s="47">
        <f t="shared" si="7"/>
        <v>-7</v>
      </c>
      <c r="X21" s="47"/>
      <c r="Y21" s="47"/>
      <c r="Z21" s="48"/>
      <c r="AA21" s="7">
        <f t="shared" ref="AA21:BL21" si="25">IF($D21=AA$1,$E21+$V21,(IF($J21=AA$1,$K21+$W21,AA20)))</f>
        <v>1355</v>
      </c>
      <c r="AB21" s="7">
        <f t="shared" si="25"/>
        <v>912</v>
      </c>
      <c r="AC21" s="7">
        <f t="shared" si="25"/>
        <v>1533</v>
      </c>
      <c r="AD21" s="7">
        <f t="shared" si="25"/>
        <v>231</v>
      </c>
      <c r="AE21" s="7">
        <f t="shared" si="25"/>
        <v>2024</v>
      </c>
      <c r="AF21" s="7">
        <f t="shared" si="25"/>
        <v>1975</v>
      </c>
      <c r="AG21" s="7">
        <f t="shared" si="25"/>
        <v>954</v>
      </c>
      <c r="AH21" s="7">
        <f t="shared" si="25"/>
        <v>1013</v>
      </c>
      <c r="AI21" s="7">
        <f t="shared" si="25"/>
        <v>1148</v>
      </c>
      <c r="AJ21" s="7">
        <f t="shared" si="25"/>
        <v>1745</v>
      </c>
      <c r="AK21" s="7">
        <f t="shared" si="25"/>
        <v>86</v>
      </c>
      <c r="AL21" s="7">
        <f t="shared" si="25"/>
        <v>717</v>
      </c>
      <c r="AM21" s="7">
        <f t="shared" si="25"/>
        <v>2231</v>
      </c>
      <c r="AN21" s="7">
        <f t="shared" si="25"/>
        <v>1483</v>
      </c>
      <c r="AO21" s="7">
        <f t="shared" si="25"/>
        <v>1200</v>
      </c>
      <c r="AP21" s="7">
        <f t="shared" si="25"/>
        <v>2065</v>
      </c>
      <c r="AQ21" s="7">
        <f t="shared" si="25"/>
        <v>369</v>
      </c>
      <c r="AR21" s="7">
        <f t="shared" si="25"/>
        <v>1446</v>
      </c>
      <c r="AS21" s="7">
        <f t="shared" si="25"/>
        <v>297</v>
      </c>
      <c r="AT21" s="7">
        <f t="shared" si="25"/>
        <v>2190</v>
      </c>
      <c r="AU21" s="7">
        <f t="shared" si="25"/>
        <v>1107</v>
      </c>
      <c r="AV21" s="7">
        <f t="shared" si="25"/>
        <v>480</v>
      </c>
      <c r="AW21" s="7">
        <f t="shared" si="25"/>
        <v>576</v>
      </c>
      <c r="AX21" s="7">
        <f t="shared" si="25"/>
        <v>1063</v>
      </c>
      <c r="AY21" s="7">
        <f t="shared" si="25"/>
        <v>1144</v>
      </c>
      <c r="AZ21" s="7">
        <f t="shared" si="25"/>
        <v>726</v>
      </c>
      <c r="BA21" s="7">
        <f t="shared" si="25"/>
        <v>0</v>
      </c>
      <c r="BB21" s="7">
        <f t="shared" si="25"/>
        <v>1438</v>
      </c>
      <c r="BC21" s="7">
        <f t="shared" si="25"/>
        <v>894</v>
      </c>
      <c r="BD21" s="7">
        <f t="shared" si="25"/>
        <v>417</v>
      </c>
      <c r="BE21" s="7">
        <f t="shared" si="25"/>
        <v>638</v>
      </c>
      <c r="BF21" s="7">
        <f t="shared" si="25"/>
        <v>2020</v>
      </c>
      <c r="BG21" s="7">
        <f t="shared" si="25"/>
        <v>806</v>
      </c>
      <c r="BH21" s="7">
        <f t="shared" si="25"/>
        <v>840</v>
      </c>
      <c r="BI21" s="7">
        <f t="shared" si="25"/>
        <v>1912</v>
      </c>
      <c r="BJ21" s="7">
        <f t="shared" si="25"/>
        <v>1453</v>
      </c>
      <c r="BK21" s="7">
        <f t="shared" si="25"/>
        <v>1880</v>
      </c>
      <c r="BL21" s="7">
        <f t="shared" si="25"/>
        <v>1147</v>
      </c>
    </row>
    <row r="22" ht="13.5" customHeight="1">
      <c r="A22" s="83">
        <v>43499.0</v>
      </c>
      <c r="B22" s="84" t="s">
        <v>71</v>
      </c>
      <c r="C22" s="38"/>
      <c r="D22" s="39" t="s">
        <v>21</v>
      </c>
      <c r="E22" s="40">
        <f t="shared" si="2"/>
        <v>2024</v>
      </c>
      <c r="F22" s="41">
        <v>2.0</v>
      </c>
      <c r="G22" s="41">
        <v>20.0</v>
      </c>
      <c r="H22" s="42">
        <f t="shared" si="3"/>
        <v>26</v>
      </c>
      <c r="I22" s="38"/>
      <c r="J22" s="43" t="s">
        <v>22</v>
      </c>
      <c r="K22" s="40">
        <f t="shared" si="4"/>
        <v>2065</v>
      </c>
      <c r="L22" s="44">
        <v>1.0</v>
      </c>
      <c r="M22" s="44">
        <v>22.0</v>
      </c>
      <c r="N22" s="42">
        <f t="shared" si="5"/>
        <v>25</v>
      </c>
      <c r="O22" s="38"/>
      <c r="P22" s="45" t="s">
        <v>72</v>
      </c>
      <c r="Q22" s="38"/>
      <c r="R22" s="45">
        <f>MIN(Rules!$E$2,(MAX(H22/N22,N22/H22)))</f>
        <v>1.04</v>
      </c>
      <c r="S22" s="45">
        <f>VLOOKUP(B22,Rules!A:B,2,FALSE)</f>
        <v>40</v>
      </c>
      <c r="T22" s="38"/>
      <c r="U22" s="46">
        <f>1/(10^(-(E22+(IF(P22="Y",Rules!$I$2,0))-K22)/Rules!$E$12)+1)</f>
        <v>0.6229206617</v>
      </c>
      <c r="V22" s="47">
        <f t="shared" si="6"/>
        <v>16</v>
      </c>
      <c r="W22" s="47">
        <f t="shared" si="7"/>
        <v>-16</v>
      </c>
      <c r="X22" s="47"/>
      <c r="Y22" s="47"/>
      <c r="Z22" s="48"/>
      <c r="AA22" s="7">
        <f t="shared" ref="AA22:BL22" si="26">IF($D22=AA$1,$E22+$V22,(IF($J22=AA$1,$K22+$W22,AA21)))</f>
        <v>1355</v>
      </c>
      <c r="AB22" s="7">
        <f t="shared" si="26"/>
        <v>912</v>
      </c>
      <c r="AC22" s="7">
        <f t="shared" si="26"/>
        <v>1533</v>
      </c>
      <c r="AD22" s="7">
        <f t="shared" si="26"/>
        <v>231</v>
      </c>
      <c r="AE22" s="7">
        <f t="shared" si="26"/>
        <v>2040</v>
      </c>
      <c r="AF22" s="7">
        <f t="shared" si="26"/>
        <v>1975</v>
      </c>
      <c r="AG22" s="7">
        <f t="shared" si="26"/>
        <v>954</v>
      </c>
      <c r="AH22" s="7">
        <f t="shared" si="26"/>
        <v>1013</v>
      </c>
      <c r="AI22" s="7">
        <f t="shared" si="26"/>
        <v>1148</v>
      </c>
      <c r="AJ22" s="7">
        <f t="shared" si="26"/>
        <v>1745</v>
      </c>
      <c r="AK22" s="7">
        <f t="shared" si="26"/>
        <v>86</v>
      </c>
      <c r="AL22" s="7">
        <f t="shared" si="26"/>
        <v>717</v>
      </c>
      <c r="AM22" s="7">
        <f t="shared" si="26"/>
        <v>2231</v>
      </c>
      <c r="AN22" s="7">
        <f t="shared" si="26"/>
        <v>1483</v>
      </c>
      <c r="AO22" s="7">
        <f t="shared" si="26"/>
        <v>1200</v>
      </c>
      <c r="AP22" s="7">
        <f t="shared" si="26"/>
        <v>2049</v>
      </c>
      <c r="AQ22" s="7">
        <f t="shared" si="26"/>
        <v>369</v>
      </c>
      <c r="AR22" s="7">
        <f t="shared" si="26"/>
        <v>1446</v>
      </c>
      <c r="AS22" s="7">
        <f t="shared" si="26"/>
        <v>297</v>
      </c>
      <c r="AT22" s="7">
        <f t="shared" si="26"/>
        <v>2190</v>
      </c>
      <c r="AU22" s="7">
        <f t="shared" si="26"/>
        <v>1107</v>
      </c>
      <c r="AV22" s="7">
        <f t="shared" si="26"/>
        <v>480</v>
      </c>
      <c r="AW22" s="7">
        <f t="shared" si="26"/>
        <v>576</v>
      </c>
      <c r="AX22" s="7">
        <f t="shared" si="26"/>
        <v>1063</v>
      </c>
      <c r="AY22" s="7">
        <f t="shared" si="26"/>
        <v>1144</v>
      </c>
      <c r="AZ22" s="7">
        <f t="shared" si="26"/>
        <v>726</v>
      </c>
      <c r="BA22" s="7">
        <f t="shared" si="26"/>
        <v>0</v>
      </c>
      <c r="BB22" s="7">
        <f t="shared" si="26"/>
        <v>1438</v>
      </c>
      <c r="BC22" s="7">
        <f t="shared" si="26"/>
        <v>894</v>
      </c>
      <c r="BD22" s="7">
        <f t="shared" si="26"/>
        <v>417</v>
      </c>
      <c r="BE22" s="7">
        <f t="shared" si="26"/>
        <v>638</v>
      </c>
      <c r="BF22" s="7">
        <f t="shared" si="26"/>
        <v>2020</v>
      </c>
      <c r="BG22" s="7">
        <f t="shared" si="26"/>
        <v>806</v>
      </c>
      <c r="BH22" s="7">
        <f t="shared" si="26"/>
        <v>840</v>
      </c>
      <c r="BI22" s="7">
        <f t="shared" si="26"/>
        <v>1912</v>
      </c>
      <c r="BJ22" s="7">
        <f t="shared" si="26"/>
        <v>1453</v>
      </c>
      <c r="BK22" s="7">
        <f t="shared" si="26"/>
        <v>1880</v>
      </c>
      <c r="BL22" s="7">
        <f t="shared" si="26"/>
        <v>1147</v>
      </c>
    </row>
    <row r="23" ht="13.5" customHeight="1">
      <c r="A23" s="83">
        <v>43499.0</v>
      </c>
      <c r="B23" s="84" t="s">
        <v>71</v>
      </c>
      <c r="C23" s="38"/>
      <c r="D23" s="39" t="s">
        <v>19</v>
      </c>
      <c r="E23" s="40">
        <f t="shared" si="2"/>
        <v>1975</v>
      </c>
      <c r="F23" s="41">
        <v>0.0</v>
      </c>
      <c r="G23" s="41">
        <v>17.0</v>
      </c>
      <c r="H23" s="42">
        <f t="shared" si="3"/>
        <v>17</v>
      </c>
      <c r="I23" s="38"/>
      <c r="J23" s="43" t="s">
        <v>24</v>
      </c>
      <c r="K23" s="40">
        <f t="shared" si="4"/>
        <v>1880</v>
      </c>
      <c r="L23" s="44">
        <v>1.0</v>
      </c>
      <c r="M23" s="44">
        <v>18.0</v>
      </c>
      <c r="N23" s="42">
        <f t="shared" si="5"/>
        <v>21</v>
      </c>
      <c r="O23" s="38"/>
      <c r="P23" s="45" t="s">
        <v>72</v>
      </c>
      <c r="Q23" s="38"/>
      <c r="R23" s="45">
        <f>MIN(Rules!$E$2,(MAX(H23/N23,N23/H23)))</f>
        <v>1.235294118</v>
      </c>
      <c r="S23" s="45">
        <f>VLOOKUP(B23,Rules!A:B,2,FALSE)</f>
        <v>40</v>
      </c>
      <c r="T23" s="38"/>
      <c r="U23" s="46">
        <f>1/(10^(-(E23+(IF(P23="Y",Rules!$I$2,0))-K23)/Rules!$E$12)+1)</f>
        <v>0.7555188821</v>
      </c>
      <c r="V23" s="47">
        <f t="shared" si="6"/>
        <v>-37</v>
      </c>
      <c r="W23" s="47">
        <f t="shared" si="7"/>
        <v>37</v>
      </c>
      <c r="X23" s="47"/>
      <c r="Y23" s="47"/>
      <c r="Z23" s="48"/>
      <c r="AA23" s="7">
        <f t="shared" ref="AA23:BL23" si="27">IF($D23=AA$1,$E23+$V23,(IF($J23=AA$1,$K23+$W23,AA22)))</f>
        <v>1355</v>
      </c>
      <c r="AB23" s="7">
        <f t="shared" si="27"/>
        <v>912</v>
      </c>
      <c r="AC23" s="7">
        <f t="shared" si="27"/>
        <v>1533</v>
      </c>
      <c r="AD23" s="7">
        <f t="shared" si="27"/>
        <v>231</v>
      </c>
      <c r="AE23" s="7">
        <f t="shared" si="27"/>
        <v>2040</v>
      </c>
      <c r="AF23" s="7">
        <f t="shared" si="27"/>
        <v>1938</v>
      </c>
      <c r="AG23" s="7">
        <f t="shared" si="27"/>
        <v>954</v>
      </c>
      <c r="AH23" s="7">
        <f t="shared" si="27"/>
        <v>1013</v>
      </c>
      <c r="AI23" s="7">
        <f t="shared" si="27"/>
        <v>1148</v>
      </c>
      <c r="AJ23" s="7">
        <f t="shared" si="27"/>
        <v>1745</v>
      </c>
      <c r="AK23" s="7">
        <f t="shared" si="27"/>
        <v>86</v>
      </c>
      <c r="AL23" s="7">
        <f t="shared" si="27"/>
        <v>717</v>
      </c>
      <c r="AM23" s="7">
        <f t="shared" si="27"/>
        <v>2231</v>
      </c>
      <c r="AN23" s="7">
        <f t="shared" si="27"/>
        <v>1483</v>
      </c>
      <c r="AO23" s="7">
        <f t="shared" si="27"/>
        <v>1200</v>
      </c>
      <c r="AP23" s="7">
        <f t="shared" si="27"/>
        <v>2049</v>
      </c>
      <c r="AQ23" s="7">
        <f t="shared" si="27"/>
        <v>369</v>
      </c>
      <c r="AR23" s="7">
        <f t="shared" si="27"/>
        <v>1446</v>
      </c>
      <c r="AS23" s="7">
        <f t="shared" si="27"/>
        <v>297</v>
      </c>
      <c r="AT23" s="7">
        <f t="shared" si="27"/>
        <v>2190</v>
      </c>
      <c r="AU23" s="7">
        <f t="shared" si="27"/>
        <v>1107</v>
      </c>
      <c r="AV23" s="7">
        <f t="shared" si="27"/>
        <v>480</v>
      </c>
      <c r="AW23" s="7">
        <f t="shared" si="27"/>
        <v>576</v>
      </c>
      <c r="AX23" s="7">
        <f t="shared" si="27"/>
        <v>1063</v>
      </c>
      <c r="AY23" s="7">
        <f t="shared" si="27"/>
        <v>1144</v>
      </c>
      <c r="AZ23" s="7">
        <f t="shared" si="27"/>
        <v>726</v>
      </c>
      <c r="BA23" s="7">
        <f t="shared" si="27"/>
        <v>0</v>
      </c>
      <c r="BB23" s="7">
        <f t="shared" si="27"/>
        <v>1438</v>
      </c>
      <c r="BC23" s="7">
        <f t="shared" si="27"/>
        <v>894</v>
      </c>
      <c r="BD23" s="7">
        <f t="shared" si="27"/>
        <v>417</v>
      </c>
      <c r="BE23" s="7">
        <f t="shared" si="27"/>
        <v>638</v>
      </c>
      <c r="BF23" s="7">
        <f t="shared" si="27"/>
        <v>2020</v>
      </c>
      <c r="BG23" s="7">
        <f t="shared" si="27"/>
        <v>806</v>
      </c>
      <c r="BH23" s="7">
        <f t="shared" si="27"/>
        <v>840</v>
      </c>
      <c r="BI23" s="7">
        <f t="shared" si="27"/>
        <v>1912</v>
      </c>
      <c r="BJ23" s="7">
        <f t="shared" si="27"/>
        <v>1453</v>
      </c>
      <c r="BK23" s="7">
        <f t="shared" si="27"/>
        <v>1917</v>
      </c>
      <c r="BL23" s="7">
        <f t="shared" si="27"/>
        <v>1147</v>
      </c>
    </row>
    <row r="24" ht="13.5" customHeight="1">
      <c r="A24" s="83">
        <v>43499.0</v>
      </c>
      <c r="B24" s="84" t="s">
        <v>71</v>
      </c>
      <c r="C24" s="38"/>
      <c r="D24" s="39" t="s">
        <v>28</v>
      </c>
      <c r="E24" s="40">
        <f t="shared" si="2"/>
        <v>1533</v>
      </c>
      <c r="F24" s="41">
        <v>0.0</v>
      </c>
      <c r="G24" s="41">
        <v>20.0</v>
      </c>
      <c r="H24" s="42">
        <f t="shared" si="3"/>
        <v>20</v>
      </c>
      <c r="I24" s="38"/>
      <c r="J24" s="43" t="s">
        <v>23</v>
      </c>
      <c r="K24" s="40">
        <f t="shared" si="4"/>
        <v>2231</v>
      </c>
      <c r="L24" s="44">
        <v>0.0</v>
      </c>
      <c r="M24" s="44">
        <v>20.0</v>
      </c>
      <c r="N24" s="42">
        <f t="shared" si="5"/>
        <v>20</v>
      </c>
      <c r="O24" s="38"/>
      <c r="P24" s="45" t="s">
        <v>72</v>
      </c>
      <c r="Q24" s="38"/>
      <c r="R24" s="45">
        <f>MIN(Rules!$E$2,(MAX(H24/N24,N24/H24)))</f>
        <v>1</v>
      </c>
      <c r="S24" s="45">
        <f>VLOOKUP(B24,Rules!A:B,2,FALSE)</f>
        <v>40</v>
      </c>
      <c r="T24" s="38"/>
      <c r="U24" s="46">
        <f>1/(10^(-(E24+(IF(P24="Y",Rules!$I$2,0))-K24)/Rules!$E$12)+1)</f>
        <v>0.07421791861</v>
      </c>
      <c r="V24" s="47">
        <f t="shared" si="6"/>
        <v>17</v>
      </c>
      <c r="W24" s="47">
        <f t="shared" si="7"/>
        <v>-17</v>
      </c>
      <c r="X24" s="47"/>
      <c r="Y24" s="47"/>
      <c r="Z24" s="48"/>
      <c r="AA24" s="7">
        <f t="shared" ref="AA24:BL24" si="28">IF($D24=AA$1,$E24+$V24,(IF($J24=AA$1,$K24+$W24,AA23)))</f>
        <v>1355</v>
      </c>
      <c r="AB24" s="7">
        <f t="shared" si="28"/>
        <v>912</v>
      </c>
      <c r="AC24" s="7">
        <f t="shared" si="28"/>
        <v>1550</v>
      </c>
      <c r="AD24" s="7">
        <f t="shared" si="28"/>
        <v>231</v>
      </c>
      <c r="AE24" s="7">
        <f t="shared" si="28"/>
        <v>2040</v>
      </c>
      <c r="AF24" s="7">
        <f t="shared" si="28"/>
        <v>1938</v>
      </c>
      <c r="AG24" s="7">
        <f t="shared" si="28"/>
        <v>954</v>
      </c>
      <c r="AH24" s="7">
        <f t="shared" si="28"/>
        <v>1013</v>
      </c>
      <c r="AI24" s="7">
        <f t="shared" si="28"/>
        <v>1148</v>
      </c>
      <c r="AJ24" s="7">
        <f t="shared" si="28"/>
        <v>1745</v>
      </c>
      <c r="AK24" s="7">
        <f t="shared" si="28"/>
        <v>86</v>
      </c>
      <c r="AL24" s="7">
        <f t="shared" si="28"/>
        <v>717</v>
      </c>
      <c r="AM24" s="7">
        <f t="shared" si="28"/>
        <v>2214</v>
      </c>
      <c r="AN24" s="7">
        <f t="shared" si="28"/>
        <v>1483</v>
      </c>
      <c r="AO24" s="7">
        <f t="shared" si="28"/>
        <v>1200</v>
      </c>
      <c r="AP24" s="7">
        <f t="shared" si="28"/>
        <v>2049</v>
      </c>
      <c r="AQ24" s="7">
        <f t="shared" si="28"/>
        <v>369</v>
      </c>
      <c r="AR24" s="7">
        <f t="shared" si="28"/>
        <v>1446</v>
      </c>
      <c r="AS24" s="7">
        <f t="shared" si="28"/>
        <v>297</v>
      </c>
      <c r="AT24" s="7">
        <f t="shared" si="28"/>
        <v>2190</v>
      </c>
      <c r="AU24" s="7">
        <f t="shared" si="28"/>
        <v>1107</v>
      </c>
      <c r="AV24" s="7">
        <f t="shared" si="28"/>
        <v>480</v>
      </c>
      <c r="AW24" s="7">
        <f t="shared" si="28"/>
        <v>576</v>
      </c>
      <c r="AX24" s="7">
        <f t="shared" si="28"/>
        <v>1063</v>
      </c>
      <c r="AY24" s="7">
        <f t="shared" si="28"/>
        <v>1144</v>
      </c>
      <c r="AZ24" s="7">
        <f t="shared" si="28"/>
        <v>726</v>
      </c>
      <c r="BA24" s="7">
        <f t="shared" si="28"/>
        <v>0</v>
      </c>
      <c r="BB24" s="7">
        <f t="shared" si="28"/>
        <v>1438</v>
      </c>
      <c r="BC24" s="7">
        <f t="shared" si="28"/>
        <v>894</v>
      </c>
      <c r="BD24" s="7">
        <f t="shared" si="28"/>
        <v>417</v>
      </c>
      <c r="BE24" s="7">
        <f t="shared" si="28"/>
        <v>638</v>
      </c>
      <c r="BF24" s="7">
        <f t="shared" si="28"/>
        <v>2020</v>
      </c>
      <c r="BG24" s="7">
        <f t="shared" si="28"/>
        <v>806</v>
      </c>
      <c r="BH24" s="7">
        <f t="shared" si="28"/>
        <v>840</v>
      </c>
      <c r="BI24" s="7">
        <f t="shared" si="28"/>
        <v>1912</v>
      </c>
      <c r="BJ24" s="7">
        <f t="shared" si="28"/>
        <v>1453</v>
      </c>
      <c r="BK24" s="7">
        <f t="shared" si="28"/>
        <v>1917</v>
      </c>
      <c r="BL24" s="7">
        <f t="shared" si="28"/>
        <v>1147</v>
      </c>
    </row>
    <row r="25" ht="13.5" customHeight="1">
      <c r="A25" s="83">
        <v>43499.0</v>
      </c>
      <c r="B25" s="84" t="s">
        <v>71</v>
      </c>
      <c r="C25" s="38"/>
      <c r="D25" s="39" t="s">
        <v>31</v>
      </c>
      <c r="E25" s="40">
        <f t="shared" si="2"/>
        <v>1446</v>
      </c>
      <c r="F25" s="41">
        <v>1.0</v>
      </c>
      <c r="G25" s="41">
        <v>15.0</v>
      </c>
      <c r="H25" s="42">
        <f t="shared" si="3"/>
        <v>18</v>
      </c>
      <c r="I25" s="38"/>
      <c r="J25" s="43" t="s">
        <v>25</v>
      </c>
      <c r="K25" s="40">
        <f t="shared" si="4"/>
        <v>1912</v>
      </c>
      <c r="L25" s="44">
        <v>4.0</v>
      </c>
      <c r="M25" s="44">
        <v>22.0</v>
      </c>
      <c r="N25" s="42">
        <f t="shared" si="5"/>
        <v>34</v>
      </c>
      <c r="O25" s="38"/>
      <c r="P25" s="45" t="s">
        <v>72</v>
      </c>
      <c r="Q25" s="38"/>
      <c r="R25" s="45">
        <f>MIN(Rules!$E$2,(MAX(H25/N25,N25/H25)))</f>
        <v>1.888888889</v>
      </c>
      <c r="S25" s="45">
        <f>VLOOKUP(B25,Rules!A:B,2,FALSE)</f>
        <v>40</v>
      </c>
      <c r="T25" s="38"/>
      <c r="U25" s="46">
        <f>1/(10^(-(E25+(IF(P25="Y",Rules!$I$2,0))-K25)/Rules!$E$12)+1)</f>
        <v>0.189197389</v>
      </c>
      <c r="V25" s="47">
        <f t="shared" si="6"/>
        <v>-14</v>
      </c>
      <c r="W25" s="47">
        <f t="shared" si="7"/>
        <v>14</v>
      </c>
      <c r="X25" s="47"/>
      <c r="Y25" s="47"/>
      <c r="Z25" s="48"/>
      <c r="AA25" s="7">
        <f t="shared" ref="AA25:BL25" si="29">IF($D25=AA$1,$E25+$V25,(IF($J25=AA$1,$K25+$W25,AA24)))</f>
        <v>1355</v>
      </c>
      <c r="AB25" s="7">
        <f t="shared" si="29"/>
        <v>912</v>
      </c>
      <c r="AC25" s="7">
        <f t="shared" si="29"/>
        <v>1550</v>
      </c>
      <c r="AD25" s="7">
        <f t="shared" si="29"/>
        <v>231</v>
      </c>
      <c r="AE25" s="7">
        <f t="shared" si="29"/>
        <v>2040</v>
      </c>
      <c r="AF25" s="7">
        <f t="shared" si="29"/>
        <v>1938</v>
      </c>
      <c r="AG25" s="7">
        <f t="shared" si="29"/>
        <v>954</v>
      </c>
      <c r="AH25" s="7">
        <f t="shared" si="29"/>
        <v>1013</v>
      </c>
      <c r="AI25" s="7">
        <f t="shared" si="29"/>
        <v>1148</v>
      </c>
      <c r="AJ25" s="7">
        <f t="shared" si="29"/>
        <v>1745</v>
      </c>
      <c r="AK25" s="7">
        <f t="shared" si="29"/>
        <v>86</v>
      </c>
      <c r="AL25" s="7">
        <f t="shared" si="29"/>
        <v>717</v>
      </c>
      <c r="AM25" s="7">
        <f t="shared" si="29"/>
        <v>2214</v>
      </c>
      <c r="AN25" s="7">
        <f t="shared" si="29"/>
        <v>1483</v>
      </c>
      <c r="AO25" s="7">
        <f t="shared" si="29"/>
        <v>1200</v>
      </c>
      <c r="AP25" s="7">
        <f t="shared" si="29"/>
        <v>2049</v>
      </c>
      <c r="AQ25" s="7">
        <f t="shared" si="29"/>
        <v>369</v>
      </c>
      <c r="AR25" s="7">
        <f t="shared" si="29"/>
        <v>1432</v>
      </c>
      <c r="AS25" s="7">
        <f t="shared" si="29"/>
        <v>297</v>
      </c>
      <c r="AT25" s="7">
        <f t="shared" si="29"/>
        <v>2190</v>
      </c>
      <c r="AU25" s="7">
        <f t="shared" si="29"/>
        <v>1107</v>
      </c>
      <c r="AV25" s="7">
        <f t="shared" si="29"/>
        <v>480</v>
      </c>
      <c r="AW25" s="7">
        <f t="shared" si="29"/>
        <v>576</v>
      </c>
      <c r="AX25" s="7">
        <f t="shared" si="29"/>
        <v>1063</v>
      </c>
      <c r="AY25" s="7">
        <f t="shared" si="29"/>
        <v>1144</v>
      </c>
      <c r="AZ25" s="7">
        <f t="shared" si="29"/>
        <v>726</v>
      </c>
      <c r="BA25" s="7">
        <f t="shared" si="29"/>
        <v>0</v>
      </c>
      <c r="BB25" s="7">
        <f t="shared" si="29"/>
        <v>1438</v>
      </c>
      <c r="BC25" s="7">
        <f t="shared" si="29"/>
        <v>894</v>
      </c>
      <c r="BD25" s="7">
        <f t="shared" si="29"/>
        <v>417</v>
      </c>
      <c r="BE25" s="7">
        <f t="shared" si="29"/>
        <v>638</v>
      </c>
      <c r="BF25" s="7">
        <f t="shared" si="29"/>
        <v>2020</v>
      </c>
      <c r="BG25" s="7">
        <f t="shared" si="29"/>
        <v>806</v>
      </c>
      <c r="BH25" s="7">
        <f t="shared" si="29"/>
        <v>840</v>
      </c>
      <c r="BI25" s="7">
        <f t="shared" si="29"/>
        <v>1926</v>
      </c>
      <c r="BJ25" s="7">
        <f t="shared" si="29"/>
        <v>1453</v>
      </c>
      <c r="BK25" s="7">
        <f t="shared" si="29"/>
        <v>1917</v>
      </c>
      <c r="BL25" s="7">
        <f t="shared" si="29"/>
        <v>1147</v>
      </c>
    </row>
    <row r="26" ht="13.5" customHeight="1">
      <c r="A26" s="83">
        <v>43499.0</v>
      </c>
      <c r="B26" s="84" t="s">
        <v>71</v>
      </c>
      <c r="C26" s="38"/>
      <c r="D26" s="39" t="s">
        <v>27</v>
      </c>
      <c r="E26" s="40">
        <f t="shared" si="2"/>
        <v>1438</v>
      </c>
      <c r="F26" s="41">
        <v>0.0</v>
      </c>
      <c r="G26" s="41">
        <v>12.0</v>
      </c>
      <c r="H26" s="42">
        <f t="shared" si="3"/>
        <v>12</v>
      </c>
      <c r="I26" s="38"/>
      <c r="J26" s="43" t="s">
        <v>26</v>
      </c>
      <c r="K26" s="40">
        <f t="shared" si="4"/>
        <v>1745</v>
      </c>
      <c r="L26" s="44">
        <v>2.0</v>
      </c>
      <c r="M26" s="44">
        <v>19.0</v>
      </c>
      <c r="N26" s="42">
        <f t="shared" si="5"/>
        <v>25</v>
      </c>
      <c r="O26" s="38"/>
      <c r="P26" s="45" t="s">
        <v>72</v>
      </c>
      <c r="Q26" s="38"/>
      <c r="R26" s="45">
        <f>MIN(Rules!$E$2,(MAX(H26/N26,N26/H26)))</f>
        <v>2</v>
      </c>
      <c r="S26" s="45">
        <f>VLOOKUP(B26,Rules!A:B,2,FALSE)</f>
        <v>40</v>
      </c>
      <c r="T26" s="38"/>
      <c r="U26" s="46">
        <f>1/(10^(-(E26+(IF(P26="Y",Rules!$I$2,0))-K26)/Rules!$E$12)+1)</f>
        <v>0.3267301269</v>
      </c>
      <c r="V26" s="47">
        <f t="shared" si="6"/>
        <v>-26</v>
      </c>
      <c r="W26" s="47">
        <f t="shared" si="7"/>
        <v>26</v>
      </c>
      <c r="X26" s="47"/>
      <c r="Y26" s="47"/>
      <c r="Z26" s="48"/>
      <c r="AA26" s="7">
        <f t="shared" ref="AA26:BL26" si="30">IF($D26=AA$1,$E26+$V26,(IF($J26=AA$1,$K26+$W26,AA25)))</f>
        <v>1355</v>
      </c>
      <c r="AB26" s="7">
        <f t="shared" si="30"/>
        <v>912</v>
      </c>
      <c r="AC26" s="7">
        <f t="shared" si="30"/>
        <v>1550</v>
      </c>
      <c r="AD26" s="7">
        <f t="shared" si="30"/>
        <v>231</v>
      </c>
      <c r="AE26" s="7">
        <f t="shared" si="30"/>
        <v>2040</v>
      </c>
      <c r="AF26" s="7">
        <f t="shared" si="30"/>
        <v>1938</v>
      </c>
      <c r="AG26" s="7">
        <f t="shared" si="30"/>
        <v>954</v>
      </c>
      <c r="AH26" s="7">
        <f t="shared" si="30"/>
        <v>1013</v>
      </c>
      <c r="AI26" s="7">
        <f t="shared" si="30"/>
        <v>1148</v>
      </c>
      <c r="AJ26" s="7">
        <f t="shared" si="30"/>
        <v>1771</v>
      </c>
      <c r="AK26" s="7">
        <f t="shared" si="30"/>
        <v>86</v>
      </c>
      <c r="AL26" s="7">
        <f t="shared" si="30"/>
        <v>717</v>
      </c>
      <c r="AM26" s="7">
        <f t="shared" si="30"/>
        <v>2214</v>
      </c>
      <c r="AN26" s="7">
        <f t="shared" si="30"/>
        <v>1483</v>
      </c>
      <c r="AO26" s="7">
        <f t="shared" si="30"/>
        <v>1200</v>
      </c>
      <c r="AP26" s="7">
        <f t="shared" si="30"/>
        <v>2049</v>
      </c>
      <c r="AQ26" s="7">
        <f t="shared" si="30"/>
        <v>369</v>
      </c>
      <c r="AR26" s="7">
        <f t="shared" si="30"/>
        <v>1432</v>
      </c>
      <c r="AS26" s="7">
        <f t="shared" si="30"/>
        <v>297</v>
      </c>
      <c r="AT26" s="7">
        <f t="shared" si="30"/>
        <v>2190</v>
      </c>
      <c r="AU26" s="7">
        <f t="shared" si="30"/>
        <v>1107</v>
      </c>
      <c r="AV26" s="7">
        <f t="shared" si="30"/>
        <v>480</v>
      </c>
      <c r="AW26" s="7">
        <f t="shared" si="30"/>
        <v>576</v>
      </c>
      <c r="AX26" s="7">
        <f t="shared" si="30"/>
        <v>1063</v>
      </c>
      <c r="AY26" s="7">
        <f t="shared" si="30"/>
        <v>1144</v>
      </c>
      <c r="AZ26" s="7">
        <f t="shared" si="30"/>
        <v>726</v>
      </c>
      <c r="BA26" s="7">
        <f t="shared" si="30"/>
        <v>0</v>
      </c>
      <c r="BB26" s="7">
        <f t="shared" si="30"/>
        <v>1412</v>
      </c>
      <c r="BC26" s="7">
        <f t="shared" si="30"/>
        <v>894</v>
      </c>
      <c r="BD26" s="7">
        <f t="shared" si="30"/>
        <v>417</v>
      </c>
      <c r="BE26" s="7">
        <f t="shared" si="30"/>
        <v>638</v>
      </c>
      <c r="BF26" s="7">
        <f t="shared" si="30"/>
        <v>2020</v>
      </c>
      <c r="BG26" s="7">
        <f t="shared" si="30"/>
        <v>806</v>
      </c>
      <c r="BH26" s="7">
        <f t="shared" si="30"/>
        <v>840</v>
      </c>
      <c r="BI26" s="7">
        <f t="shared" si="30"/>
        <v>1926</v>
      </c>
      <c r="BJ26" s="7">
        <f t="shared" si="30"/>
        <v>1453</v>
      </c>
      <c r="BK26" s="7">
        <f t="shared" si="30"/>
        <v>1917</v>
      </c>
      <c r="BL26" s="7">
        <f t="shared" si="30"/>
        <v>1147</v>
      </c>
    </row>
    <row r="27" ht="13.5" customHeight="1">
      <c r="A27" s="83">
        <v>43499.0</v>
      </c>
      <c r="B27" s="84" t="s">
        <v>71</v>
      </c>
      <c r="C27" s="38"/>
      <c r="D27" s="39" t="s">
        <v>34</v>
      </c>
      <c r="E27" s="40">
        <f t="shared" si="2"/>
        <v>1483</v>
      </c>
      <c r="F27" s="41">
        <v>2.0</v>
      </c>
      <c r="G27" s="41">
        <v>17.0</v>
      </c>
      <c r="H27" s="42">
        <f t="shared" si="3"/>
        <v>23</v>
      </c>
      <c r="I27" s="38"/>
      <c r="J27" s="43" t="s">
        <v>32</v>
      </c>
      <c r="K27" s="40">
        <f t="shared" si="4"/>
        <v>1453</v>
      </c>
      <c r="L27" s="44">
        <v>4.0</v>
      </c>
      <c r="M27" s="44">
        <v>13.0</v>
      </c>
      <c r="N27" s="42">
        <f t="shared" si="5"/>
        <v>25</v>
      </c>
      <c r="O27" s="38"/>
      <c r="P27" s="45" t="s">
        <v>72</v>
      </c>
      <c r="Q27" s="38"/>
      <c r="R27" s="45">
        <f>MIN(Rules!$E$2,(MAX(H27/N27,N27/H27)))</f>
        <v>1.086956522</v>
      </c>
      <c r="S27" s="45">
        <f>VLOOKUP(B27,Rules!A:B,2,FALSE)</f>
        <v>40</v>
      </c>
      <c r="T27" s="38"/>
      <c r="U27" s="46">
        <f>1/(10^(-(E27+(IF(P27="Y",Rules!$I$2,0))-K27)/Rules!$E$12)+1)</f>
        <v>0.6961287704</v>
      </c>
      <c r="V27" s="47">
        <f t="shared" si="6"/>
        <v>-30</v>
      </c>
      <c r="W27" s="47">
        <f t="shared" si="7"/>
        <v>30</v>
      </c>
      <c r="X27" s="47"/>
      <c r="Y27" s="47"/>
      <c r="Z27" s="48"/>
      <c r="AA27" s="7">
        <f t="shared" ref="AA27:BL27" si="31">IF($D27=AA$1,$E27+$V27,(IF($J27=AA$1,$K27+$W27,AA26)))</f>
        <v>1355</v>
      </c>
      <c r="AB27" s="7">
        <f t="shared" si="31"/>
        <v>912</v>
      </c>
      <c r="AC27" s="7">
        <f t="shared" si="31"/>
        <v>1550</v>
      </c>
      <c r="AD27" s="7">
        <f t="shared" si="31"/>
        <v>231</v>
      </c>
      <c r="AE27" s="7">
        <f t="shared" si="31"/>
        <v>2040</v>
      </c>
      <c r="AF27" s="7">
        <f t="shared" si="31"/>
        <v>1938</v>
      </c>
      <c r="AG27" s="7">
        <f t="shared" si="31"/>
        <v>954</v>
      </c>
      <c r="AH27" s="7">
        <f t="shared" si="31"/>
        <v>1013</v>
      </c>
      <c r="AI27" s="7">
        <f t="shared" si="31"/>
        <v>1148</v>
      </c>
      <c r="AJ27" s="7">
        <f t="shared" si="31"/>
        <v>1771</v>
      </c>
      <c r="AK27" s="7">
        <f t="shared" si="31"/>
        <v>86</v>
      </c>
      <c r="AL27" s="7">
        <f t="shared" si="31"/>
        <v>717</v>
      </c>
      <c r="AM27" s="7">
        <f t="shared" si="31"/>
        <v>2214</v>
      </c>
      <c r="AN27" s="7">
        <f t="shared" si="31"/>
        <v>1453</v>
      </c>
      <c r="AO27" s="7">
        <f t="shared" si="31"/>
        <v>1200</v>
      </c>
      <c r="AP27" s="7">
        <f t="shared" si="31"/>
        <v>2049</v>
      </c>
      <c r="AQ27" s="7">
        <f t="shared" si="31"/>
        <v>369</v>
      </c>
      <c r="AR27" s="7">
        <f t="shared" si="31"/>
        <v>1432</v>
      </c>
      <c r="AS27" s="7">
        <f t="shared" si="31"/>
        <v>297</v>
      </c>
      <c r="AT27" s="7">
        <f t="shared" si="31"/>
        <v>2190</v>
      </c>
      <c r="AU27" s="7">
        <f t="shared" si="31"/>
        <v>1107</v>
      </c>
      <c r="AV27" s="7">
        <f t="shared" si="31"/>
        <v>480</v>
      </c>
      <c r="AW27" s="7">
        <f t="shared" si="31"/>
        <v>576</v>
      </c>
      <c r="AX27" s="7">
        <f t="shared" si="31"/>
        <v>1063</v>
      </c>
      <c r="AY27" s="7">
        <f t="shared" si="31"/>
        <v>1144</v>
      </c>
      <c r="AZ27" s="7">
        <f t="shared" si="31"/>
        <v>726</v>
      </c>
      <c r="BA27" s="7">
        <f t="shared" si="31"/>
        <v>0</v>
      </c>
      <c r="BB27" s="7">
        <f t="shared" si="31"/>
        <v>1412</v>
      </c>
      <c r="BC27" s="7">
        <f t="shared" si="31"/>
        <v>894</v>
      </c>
      <c r="BD27" s="7">
        <f t="shared" si="31"/>
        <v>417</v>
      </c>
      <c r="BE27" s="7">
        <f t="shared" si="31"/>
        <v>638</v>
      </c>
      <c r="BF27" s="7">
        <f t="shared" si="31"/>
        <v>2020</v>
      </c>
      <c r="BG27" s="7">
        <f t="shared" si="31"/>
        <v>806</v>
      </c>
      <c r="BH27" s="7">
        <f t="shared" si="31"/>
        <v>840</v>
      </c>
      <c r="BI27" s="7">
        <f t="shared" si="31"/>
        <v>1926</v>
      </c>
      <c r="BJ27" s="7">
        <f t="shared" si="31"/>
        <v>1483</v>
      </c>
      <c r="BK27" s="7">
        <f t="shared" si="31"/>
        <v>1917</v>
      </c>
      <c r="BL27" s="7">
        <f t="shared" si="31"/>
        <v>1147</v>
      </c>
    </row>
    <row r="28" ht="13.5" customHeight="1">
      <c r="A28" s="83">
        <v>43499.0</v>
      </c>
      <c r="B28" s="84" t="s">
        <v>71</v>
      </c>
      <c r="C28" s="38"/>
      <c r="D28" s="39" t="s">
        <v>38</v>
      </c>
      <c r="E28" s="40">
        <f t="shared" si="2"/>
        <v>1144</v>
      </c>
      <c r="F28" s="41">
        <v>2.0</v>
      </c>
      <c r="G28" s="41">
        <v>15.0</v>
      </c>
      <c r="H28" s="42">
        <f t="shared" si="3"/>
        <v>21</v>
      </c>
      <c r="I28" s="38"/>
      <c r="J28" s="43" t="s">
        <v>30</v>
      </c>
      <c r="K28" s="40">
        <f t="shared" si="4"/>
        <v>1355</v>
      </c>
      <c r="L28" s="44">
        <v>3.0</v>
      </c>
      <c r="M28" s="44">
        <v>13.0</v>
      </c>
      <c r="N28" s="42">
        <f t="shared" si="5"/>
        <v>22</v>
      </c>
      <c r="O28" s="38"/>
      <c r="P28" s="45" t="s">
        <v>72</v>
      </c>
      <c r="Q28" s="38"/>
      <c r="R28" s="45">
        <f>MIN(Rules!$E$2,(MAX(H28/N28,N28/H28)))</f>
        <v>1.047619048</v>
      </c>
      <c r="S28" s="45">
        <f>VLOOKUP(B28,Rules!A:B,2,FALSE)</f>
        <v>40</v>
      </c>
      <c r="T28" s="38"/>
      <c r="U28" s="46">
        <f>1/(10^(-(E28+(IF(P28="Y",Rules!$I$2,0))-K28)/Rules!$E$12)+1)</f>
        <v>0.4302293724</v>
      </c>
      <c r="V28" s="47">
        <f t="shared" si="6"/>
        <v>-18</v>
      </c>
      <c r="W28" s="47">
        <f t="shared" si="7"/>
        <v>18</v>
      </c>
      <c r="X28" s="47"/>
      <c r="Y28" s="47"/>
      <c r="Z28" s="48"/>
      <c r="AA28" s="7">
        <f t="shared" ref="AA28:BL28" si="32">IF($D28=AA$1,$E28+$V28,(IF($J28=AA$1,$K28+$W28,AA27)))</f>
        <v>1373</v>
      </c>
      <c r="AB28" s="7">
        <f t="shared" si="32"/>
        <v>912</v>
      </c>
      <c r="AC28" s="7">
        <f t="shared" si="32"/>
        <v>1550</v>
      </c>
      <c r="AD28" s="7">
        <f t="shared" si="32"/>
        <v>231</v>
      </c>
      <c r="AE28" s="7">
        <f t="shared" si="32"/>
        <v>2040</v>
      </c>
      <c r="AF28" s="7">
        <f t="shared" si="32"/>
        <v>1938</v>
      </c>
      <c r="AG28" s="7">
        <f t="shared" si="32"/>
        <v>954</v>
      </c>
      <c r="AH28" s="7">
        <f t="shared" si="32"/>
        <v>1013</v>
      </c>
      <c r="AI28" s="7">
        <f t="shared" si="32"/>
        <v>1148</v>
      </c>
      <c r="AJ28" s="7">
        <f t="shared" si="32"/>
        <v>1771</v>
      </c>
      <c r="AK28" s="7">
        <f t="shared" si="32"/>
        <v>86</v>
      </c>
      <c r="AL28" s="7">
        <f t="shared" si="32"/>
        <v>717</v>
      </c>
      <c r="AM28" s="7">
        <f t="shared" si="32"/>
        <v>2214</v>
      </c>
      <c r="AN28" s="7">
        <f t="shared" si="32"/>
        <v>1453</v>
      </c>
      <c r="AO28" s="7">
        <f t="shared" si="32"/>
        <v>1200</v>
      </c>
      <c r="AP28" s="7">
        <f t="shared" si="32"/>
        <v>2049</v>
      </c>
      <c r="AQ28" s="7">
        <f t="shared" si="32"/>
        <v>369</v>
      </c>
      <c r="AR28" s="7">
        <f t="shared" si="32"/>
        <v>1432</v>
      </c>
      <c r="AS28" s="7">
        <f t="shared" si="32"/>
        <v>297</v>
      </c>
      <c r="AT28" s="7">
        <f t="shared" si="32"/>
        <v>2190</v>
      </c>
      <c r="AU28" s="7">
        <f t="shared" si="32"/>
        <v>1107</v>
      </c>
      <c r="AV28" s="7">
        <f t="shared" si="32"/>
        <v>480</v>
      </c>
      <c r="AW28" s="7">
        <f t="shared" si="32"/>
        <v>576</v>
      </c>
      <c r="AX28" s="7">
        <f t="shared" si="32"/>
        <v>1063</v>
      </c>
      <c r="AY28" s="7">
        <f t="shared" si="32"/>
        <v>1126</v>
      </c>
      <c r="AZ28" s="7">
        <f t="shared" si="32"/>
        <v>726</v>
      </c>
      <c r="BA28" s="7">
        <f t="shared" si="32"/>
        <v>0</v>
      </c>
      <c r="BB28" s="7">
        <f t="shared" si="32"/>
        <v>1412</v>
      </c>
      <c r="BC28" s="7">
        <f t="shared" si="32"/>
        <v>894</v>
      </c>
      <c r="BD28" s="7">
        <f t="shared" si="32"/>
        <v>417</v>
      </c>
      <c r="BE28" s="7">
        <f t="shared" si="32"/>
        <v>638</v>
      </c>
      <c r="BF28" s="7">
        <f t="shared" si="32"/>
        <v>2020</v>
      </c>
      <c r="BG28" s="7">
        <f t="shared" si="32"/>
        <v>806</v>
      </c>
      <c r="BH28" s="7">
        <f t="shared" si="32"/>
        <v>840</v>
      </c>
      <c r="BI28" s="7">
        <f t="shared" si="32"/>
        <v>1926</v>
      </c>
      <c r="BJ28" s="7">
        <f t="shared" si="32"/>
        <v>1483</v>
      </c>
      <c r="BK28" s="7">
        <f t="shared" si="32"/>
        <v>1917</v>
      </c>
      <c r="BL28" s="7">
        <f t="shared" si="32"/>
        <v>1147</v>
      </c>
    </row>
    <row r="29" ht="13.5" customHeight="1">
      <c r="A29" s="83">
        <v>43499.0</v>
      </c>
      <c r="B29" s="84" t="s">
        <v>71</v>
      </c>
      <c r="C29" s="38"/>
      <c r="D29" s="39" t="s">
        <v>40</v>
      </c>
      <c r="E29" s="40">
        <f t="shared" si="2"/>
        <v>1147</v>
      </c>
      <c r="F29" s="41">
        <v>0.0</v>
      </c>
      <c r="G29" s="41">
        <v>15.0</v>
      </c>
      <c r="H29" s="42">
        <f t="shared" si="3"/>
        <v>15</v>
      </c>
      <c r="I29" s="38"/>
      <c r="J29" s="43" t="s">
        <v>33</v>
      </c>
      <c r="K29" s="40">
        <f t="shared" si="4"/>
        <v>1148</v>
      </c>
      <c r="L29" s="44">
        <v>1.0</v>
      </c>
      <c r="M29" s="44">
        <v>23.0</v>
      </c>
      <c r="N29" s="42">
        <f t="shared" si="5"/>
        <v>26</v>
      </c>
      <c r="O29" s="38"/>
      <c r="P29" s="45" t="s">
        <v>72</v>
      </c>
      <c r="Q29" s="38"/>
      <c r="R29" s="45">
        <f>MIN(Rules!$E$2,(MAX(H29/N29,N29/H29)))</f>
        <v>1.733333333</v>
      </c>
      <c r="S29" s="45">
        <f>VLOOKUP(B29,Rules!A:B,2,FALSE)</f>
        <v>40</v>
      </c>
      <c r="T29" s="38"/>
      <c r="U29" s="46">
        <f>1/(10^(-(E29+(IF(P29="Y",Rules!$I$2,0))-K29)/Rules!$E$12)+1)</f>
        <v>0.665114463</v>
      </c>
      <c r="V29" s="47">
        <f t="shared" si="6"/>
        <v>-46</v>
      </c>
      <c r="W29" s="47">
        <f t="shared" si="7"/>
        <v>46</v>
      </c>
      <c r="X29" s="47"/>
      <c r="Y29" s="47"/>
      <c r="Z29" s="48"/>
      <c r="AA29" s="7">
        <f t="shared" ref="AA29:BL29" si="33">IF($D29=AA$1,$E29+$V29,(IF($J29=AA$1,$K29+$W29,AA28)))</f>
        <v>1373</v>
      </c>
      <c r="AB29" s="7">
        <f t="shared" si="33"/>
        <v>912</v>
      </c>
      <c r="AC29" s="7">
        <f t="shared" si="33"/>
        <v>1550</v>
      </c>
      <c r="AD29" s="7">
        <f t="shared" si="33"/>
        <v>231</v>
      </c>
      <c r="AE29" s="7">
        <f t="shared" si="33"/>
        <v>2040</v>
      </c>
      <c r="AF29" s="7">
        <f t="shared" si="33"/>
        <v>1938</v>
      </c>
      <c r="AG29" s="7">
        <f t="shared" si="33"/>
        <v>954</v>
      </c>
      <c r="AH29" s="7">
        <f t="shared" si="33"/>
        <v>1013</v>
      </c>
      <c r="AI29" s="7">
        <f t="shared" si="33"/>
        <v>1194</v>
      </c>
      <c r="AJ29" s="7">
        <f t="shared" si="33"/>
        <v>1771</v>
      </c>
      <c r="AK29" s="7">
        <f t="shared" si="33"/>
        <v>86</v>
      </c>
      <c r="AL29" s="7">
        <f t="shared" si="33"/>
        <v>717</v>
      </c>
      <c r="AM29" s="7">
        <f t="shared" si="33"/>
        <v>2214</v>
      </c>
      <c r="AN29" s="7">
        <f t="shared" si="33"/>
        <v>1453</v>
      </c>
      <c r="AO29" s="7">
        <f t="shared" si="33"/>
        <v>1200</v>
      </c>
      <c r="AP29" s="7">
        <f t="shared" si="33"/>
        <v>2049</v>
      </c>
      <c r="AQ29" s="7">
        <f t="shared" si="33"/>
        <v>369</v>
      </c>
      <c r="AR29" s="7">
        <f t="shared" si="33"/>
        <v>1432</v>
      </c>
      <c r="AS29" s="7">
        <f t="shared" si="33"/>
        <v>297</v>
      </c>
      <c r="AT29" s="7">
        <f t="shared" si="33"/>
        <v>2190</v>
      </c>
      <c r="AU29" s="7">
        <f t="shared" si="33"/>
        <v>1107</v>
      </c>
      <c r="AV29" s="7">
        <f t="shared" si="33"/>
        <v>480</v>
      </c>
      <c r="AW29" s="7">
        <f t="shared" si="33"/>
        <v>576</v>
      </c>
      <c r="AX29" s="7">
        <f t="shared" si="33"/>
        <v>1063</v>
      </c>
      <c r="AY29" s="7">
        <f t="shared" si="33"/>
        <v>1126</v>
      </c>
      <c r="AZ29" s="7">
        <f t="shared" si="33"/>
        <v>726</v>
      </c>
      <c r="BA29" s="7">
        <f t="shared" si="33"/>
        <v>0</v>
      </c>
      <c r="BB29" s="7">
        <f t="shared" si="33"/>
        <v>1412</v>
      </c>
      <c r="BC29" s="7">
        <f t="shared" si="33"/>
        <v>894</v>
      </c>
      <c r="BD29" s="7">
        <f t="shared" si="33"/>
        <v>417</v>
      </c>
      <c r="BE29" s="7">
        <f t="shared" si="33"/>
        <v>638</v>
      </c>
      <c r="BF29" s="7">
        <f t="shared" si="33"/>
        <v>2020</v>
      </c>
      <c r="BG29" s="7">
        <f t="shared" si="33"/>
        <v>806</v>
      </c>
      <c r="BH29" s="7">
        <f t="shared" si="33"/>
        <v>840</v>
      </c>
      <c r="BI29" s="7">
        <f t="shared" si="33"/>
        <v>1926</v>
      </c>
      <c r="BJ29" s="7">
        <f t="shared" si="33"/>
        <v>1483</v>
      </c>
      <c r="BK29" s="7">
        <f t="shared" si="33"/>
        <v>1917</v>
      </c>
      <c r="BL29" s="7">
        <f t="shared" si="33"/>
        <v>1101</v>
      </c>
    </row>
    <row r="30" ht="13.5" customHeight="1">
      <c r="A30" s="83">
        <v>43499.0</v>
      </c>
      <c r="B30" s="84" t="s">
        <v>71</v>
      </c>
      <c r="C30" s="38"/>
      <c r="D30" s="39" t="s">
        <v>35</v>
      </c>
      <c r="E30" s="40">
        <f t="shared" si="2"/>
        <v>954</v>
      </c>
      <c r="F30" s="41">
        <v>3.0</v>
      </c>
      <c r="G30" s="41">
        <v>18.0</v>
      </c>
      <c r="H30" s="42">
        <f t="shared" si="3"/>
        <v>27</v>
      </c>
      <c r="I30" s="38"/>
      <c r="J30" s="43" t="s">
        <v>37</v>
      </c>
      <c r="K30" s="40">
        <f t="shared" si="4"/>
        <v>1013</v>
      </c>
      <c r="L30" s="44">
        <v>0.0</v>
      </c>
      <c r="M30" s="44">
        <v>12.0</v>
      </c>
      <c r="N30" s="42">
        <f t="shared" si="5"/>
        <v>12</v>
      </c>
      <c r="O30" s="38"/>
      <c r="P30" s="45" t="s">
        <v>72</v>
      </c>
      <c r="Q30" s="38"/>
      <c r="R30" s="45">
        <f>MIN(Rules!$E$2,(MAX(H30/N30,N30/H30)))</f>
        <v>2</v>
      </c>
      <c r="S30" s="45">
        <f>VLOOKUP(B30,Rules!A:B,2,FALSE)</f>
        <v>40</v>
      </c>
      <c r="T30" s="38"/>
      <c r="U30" s="46">
        <f>1/(10^(-(E30+(IF(P30="Y",Rules!$I$2,0))-K30)/Rules!$E$12)+1)</f>
        <v>0.6032608042</v>
      </c>
      <c r="V30" s="47">
        <f t="shared" si="6"/>
        <v>32</v>
      </c>
      <c r="W30" s="47">
        <f t="shared" si="7"/>
        <v>-32</v>
      </c>
      <c r="X30" s="47"/>
      <c r="Y30" s="47"/>
      <c r="Z30" s="48"/>
      <c r="AA30" s="7">
        <f t="shared" ref="AA30:BL30" si="34">IF($D30=AA$1,$E30+$V30,(IF($J30=AA$1,$K30+$W30,AA29)))</f>
        <v>1373</v>
      </c>
      <c r="AB30" s="7">
        <f t="shared" si="34"/>
        <v>912</v>
      </c>
      <c r="AC30" s="7">
        <f t="shared" si="34"/>
        <v>1550</v>
      </c>
      <c r="AD30" s="7">
        <f t="shared" si="34"/>
        <v>231</v>
      </c>
      <c r="AE30" s="7">
        <f t="shared" si="34"/>
        <v>2040</v>
      </c>
      <c r="AF30" s="7">
        <f t="shared" si="34"/>
        <v>1938</v>
      </c>
      <c r="AG30" s="7">
        <f t="shared" si="34"/>
        <v>986</v>
      </c>
      <c r="AH30" s="7">
        <f t="shared" si="34"/>
        <v>981</v>
      </c>
      <c r="AI30" s="7">
        <f t="shared" si="34"/>
        <v>1194</v>
      </c>
      <c r="AJ30" s="7">
        <f t="shared" si="34"/>
        <v>1771</v>
      </c>
      <c r="AK30" s="7">
        <f t="shared" si="34"/>
        <v>86</v>
      </c>
      <c r="AL30" s="7">
        <f t="shared" si="34"/>
        <v>717</v>
      </c>
      <c r="AM30" s="7">
        <f t="shared" si="34"/>
        <v>2214</v>
      </c>
      <c r="AN30" s="7">
        <f t="shared" si="34"/>
        <v>1453</v>
      </c>
      <c r="AO30" s="7">
        <f t="shared" si="34"/>
        <v>1200</v>
      </c>
      <c r="AP30" s="7">
        <f t="shared" si="34"/>
        <v>2049</v>
      </c>
      <c r="AQ30" s="7">
        <f t="shared" si="34"/>
        <v>369</v>
      </c>
      <c r="AR30" s="7">
        <f t="shared" si="34"/>
        <v>1432</v>
      </c>
      <c r="AS30" s="7">
        <f t="shared" si="34"/>
        <v>297</v>
      </c>
      <c r="AT30" s="7">
        <f t="shared" si="34"/>
        <v>2190</v>
      </c>
      <c r="AU30" s="7">
        <f t="shared" si="34"/>
        <v>1107</v>
      </c>
      <c r="AV30" s="7">
        <f t="shared" si="34"/>
        <v>480</v>
      </c>
      <c r="AW30" s="7">
        <f t="shared" si="34"/>
        <v>576</v>
      </c>
      <c r="AX30" s="7">
        <f t="shared" si="34"/>
        <v>1063</v>
      </c>
      <c r="AY30" s="7">
        <f t="shared" si="34"/>
        <v>1126</v>
      </c>
      <c r="AZ30" s="7">
        <f t="shared" si="34"/>
        <v>726</v>
      </c>
      <c r="BA30" s="7">
        <f t="shared" si="34"/>
        <v>0</v>
      </c>
      <c r="BB30" s="7">
        <f t="shared" si="34"/>
        <v>1412</v>
      </c>
      <c r="BC30" s="7">
        <f t="shared" si="34"/>
        <v>894</v>
      </c>
      <c r="BD30" s="7">
        <f t="shared" si="34"/>
        <v>417</v>
      </c>
      <c r="BE30" s="7">
        <f t="shared" si="34"/>
        <v>638</v>
      </c>
      <c r="BF30" s="7">
        <f t="shared" si="34"/>
        <v>2020</v>
      </c>
      <c r="BG30" s="7">
        <f t="shared" si="34"/>
        <v>806</v>
      </c>
      <c r="BH30" s="7">
        <f t="shared" si="34"/>
        <v>840</v>
      </c>
      <c r="BI30" s="7">
        <f t="shared" si="34"/>
        <v>1926</v>
      </c>
      <c r="BJ30" s="7">
        <f t="shared" si="34"/>
        <v>1483</v>
      </c>
      <c r="BK30" s="7">
        <f t="shared" si="34"/>
        <v>1917</v>
      </c>
      <c r="BL30" s="7">
        <f t="shared" si="34"/>
        <v>1101</v>
      </c>
    </row>
    <row r="31" ht="13.5" customHeight="1">
      <c r="A31" s="83">
        <v>43499.0</v>
      </c>
      <c r="B31" s="84" t="s">
        <v>71</v>
      </c>
      <c r="C31" s="38"/>
      <c r="D31" s="39" t="s">
        <v>43</v>
      </c>
      <c r="E31" s="40">
        <f t="shared" si="2"/>
        <v>912</v>
      </c>
      <c r="F31" s="41">
        <v>2.0</v>
      </c>
      <c r="G31" s="41">
        <v>14.0</v>
      </c>
      <c r="H31" s="42">
        <f t="shared" si="3"/>
        <v>20</v>
      </c>
      <c r="I31" s="38"/>
      <c r="J31" s="43" t="s">
        <v>54</v>
      </c>
      <c r="K31" s="40">
        <f t="shared" si="4"/>
        <v>369</v>
      </c>
      <c r="L31" s="44">
        <v>0.0</v>
      </c>
      <c r="M31" s="44">
        <v>12.0</v>
      </c>
      <c r="N31" s="42">
        <f t="shared" si="5"/>
        <v>12</v>
      </c>
      <c r="O31" s="38"/>
      <c r="P31" s="45" t="s">
        <v>72</v>
      </c>
      <c r="Q31" s="38"/>
      <c r="R31" s="45">
        <f>MIN(Rules!$E$2,(MAX(H31/N31,N31/H31)))</f>
        <v>1.666666667</v>
      </c>
      <c r="S31" s="45">
        <f>VLOOKUP(B31,Rules!A:B,2,FALSE)</f>
        <v>40</v>
      </c>
      <c r="T31" s="38"/>
      <c r="U31" s="46">
        <f>1/(10^(-(E31+(IF(P31="Y",Rules!$I$2,0))-K31)/Rules!$E$12)+1)</f>
        <v>0.9605087111</v>
      </c>
      <c r="V31" s="47">
        <f t="shared" si="6"/>
        <v>3</v>
      </c>
      <c r="W31" s="47">
        <f t="shared" si="7"/>
        <v>-3</v>
      </c>
      <c r="X31" s="47"/>
      <c r="Y31" s="47"/>
      <c r="Z31" s="48"/>
      <c r="AA31" s="7">
        <f t="shared" ref="AA31:BL31" si="35">IF($D31=AA$1,$E31+$V31,(IF($J31=AA$1,$K31+$W31,AA30)))</f>
        <v>1373</v>
      </c>
      <c r="AB31" s="7">
        <f t="shared" si="35"/>
        <v>915</v>
      </c>
      <c r="AC31" s="7">
        <f t="shared" si="35"/>
        <v>1550</v>
      </c>
      <c r="AD31" s="7">
        <f t="shared" si="35"/>
        <v>231</v>
      </c>
      <c r="AE31" s="7">
        <f t="shared" si="35"/>
        <v>2040</v>
      </c>
      <c r="AF31" s="7">
        <f t="shared" si="35"/>
        <v>1938</v>
      </c>
      <c r="AG31" s="7">
        <f t="shared" si="35"/>
        <v>986</v>
      </c>
      <c r="AH31" s="7">
        <f t="shared" si="35"/>
        <v>981</v>
      </c>
      <c r="AI31" s="7">
        <f t="shared" si="35"/>
        <v>1194</v>
      </c>
      <c r="AJ31" s="7">
        <f t="shared" si="35"/>
        <v>1771</v>
      </c>
      <c r="AK31" s="7">
        <f t="shared" si="35"/>
        <v>86</v>
      </c>
      <c r="AL31" s="7">
        <f t="shared" si="35"/>
        <v>717</v>
      </c>
      <c r="AM31" s="7">
        <f t="shared" si="35"/>
        <v>2214</v>
      </c>
      <c r="AN31" s="7">
        <f t="shared" si="35"/>
        <v>1453</v>
      </c>
      <c r="AO31" s="7">
        <f t="shared" si="35"/>
        <v>1200</v>
      </c>
      <c r="AP31" s="7">
        <f t="shared" si="35"/>
        <v>2049</v>
      </c>
      <c r="AQ31" s="7">
        <f t="shared" si="35"/>
        <v>366</v>
      </c>
      <c r="AR31" s="7">
        <f t="shared" si="35"/>
        <v>1432</v>
      </c>
      <c r="AS31" s="7">
        <f t="shared" si="35"/>
        <v>297</v>
      </c>
      <c r="AT31" s="7">
        <f t="shared" si="35"/>
        <v>2190</v>
      </c>
      <c r="AU31" s="7">
        <f t="shared" si="35"/>
        <v>1107</v>
      </c>
      <c r="AV31" s="7">
        <f t="shared" si="35"/>
        <v>480</v>
      </c>
      <c r="AW31" s="7">
        <f t="shared" si="35"/>
        <v>576</v>
      </c>
      <c r="AX31" s="7">
        <f t="shared" si="35"/>
        <v>1063</v>
      </c>
      <c r="AY31" s="7">
        <f t="shared" si="35"/>
        <v>1126</v>
      </c>
      <c r="AZ31" s="7">
        <f t="shared" si="35"/>
        <v>726</v>
      </c>
      <c r="BA31" s="7">
        <f t="shared" si="35"/>
        <v>0</v>
      </c>
      <c r="BB31" s="7">
        <f t="shared" si="35"/>
        <v>1412</v>
      </c>
      <c r="BC31" s="7">
        <f t="shared" si="35"/>
        <v>894</v>
      </c>
      <c r="BD31" s="7">
        <f t="shared" si="35"/>
        <v>417</v>
      </c>
      <c r="BE31" s="7">
        <f t="shared" si="35"/>
        <v>638</v>
      </c>
      <c r="BF31" s="7">
        <f t="shared" si="35"/>
        <v>2020</v>
      </c>
      <c r="BG31" s="7">
        <f t="shared" si="35"/>
        <v>806</v>
      </c>
      <c r="BH31" s="7">
        <f t="shared" si="35"/>
        <v>840</v>
      </c>
      <c r="BI31" s="7">
        <f t="shared" si="35"/>
        <v>1926</v>
      </c>
      <c r="BJ31" s="7">
        <f t="shared" si="35"/>
        <v>1483</v>
      </c>
      <c r="BK31" s="7">
        <f t="shared" si="35"/>
        <v>1917</v>
      </c>
      <c r="BL31" s="7">
        <f t="shared" si="35"/>
        <v>1101</v>
      </c>
    </row>
    <row r="32" ht="13.5" customHeight="1">
      <c r="A32" s="83">
        <v>43499.0</v>
      </c>
      <c r="B32" s="84" t="s">
        <v>71</v>
      </c>
      <c r="C32" s="38"/>
      <c r="D32" s="39" t="s">
        <v>41</v>
      </c>
      <c r="E32" s="40">
        <f t="shared" si="2"/>
        <v>894</v>
      </c>
      <c r="F32" s="41">
        <v>1.0</v>
      </c>
      <c r="G32" s="41">
        <v>21.0</v>
      </c>
      <c r="H32" s="42">
        <f t="shared" si="3"/>
        <v>24</v>
      </c>
      <c r="I32" s="38"/>
      <c r="J32" s="43" t="s">
        <v>51</v>
      </c>
      <c r="K32" s="40">
        <f t="shared" si="4"/>
        <v>726</v>
      </c>
      <c r="L32" s="44">
        <v>0.0</v>
      </c>
      <c r="M32" s="44">
        <v>14.0</v>
      </c>
      <c r="N32" s="42">
        <f t="shared" si="5"/>
        <v>14</v>
      </c>
      <c r="O32" s="38"/>
      <c r="P32" s="45" t="s">
        <v>72</v>
      </c>
      <c r="Q32" s="38"/>
      <c r="R32" s="45">
        <f>MIN(Rules!$E$2,(MAX(H32/N32,N32/H32)))</f>
        <v>1.714285714</v>
      </c>
      <c r="S32" s="45">
        <f>VLOOKUP(B32,Rules!A:B,2,FALSE)</f>
        <v>40</v>
      </c>
      <c r="T32" s="38"/>
      <c r="U32" s="46">
        <f>1/(10^(-(E32+(IF(P32="Y",Rules!$I$2,0))-K32)/Rules!$E$12)+1)</f>
        <v>0.8122114503</v>
      </c>
      <c r="V32" s="47">
        <f t="shared" si="6"/>
        <v>13</v>
      </c>
      <c r="W32" s="47">
        <f t="shared" si="7"/>
        <v>-13</v>
      </c>
      <c r="X32" s="47"/>
      <c r="Y32" s="47"/>
      <c r="Z32" s="48"/>
      <c r="AA32" s="7">
        <f t="shared" ref="AA32:BL32" si="36">IF($D32=AA$1,$E32+$V32,(IF($J32=AA$1,$K32+$W32,AA31)))</f>
        <v>1373</v>
      </c>
      <c r="AB32" s="7">
        <f t="shared" si="36"/>
        <v>915</v>
      </c>
      <c r="AC32" s="7">
        <f t="shared" si="36"/>
        <v>1550</v>
      </c>
      <c r="AD32" s="7">
        <f t="shared" si="36"/>
        <v>231</v>
      </c>
      <c r="AE32" s="7">
        <f t="shared" si="36"/>
        <v>2040</v>
      </c>
      <c r="AF32" s="7">
        <f t="shared" si="36"/>
        <v>1938</v>
      </c>
      <c r="AG32" s="7">
        <f t="shared" si="36"/>
        <v>986</v>
      </c>
      <c r="AH32" s="7">
        <f t="shared" si="36"/>
        <v>981</v>
      </c>
      <c r="AI32" s="7">
        <f t="shared" si="36"/>
        <v>1194</v>
      </c>
      <c r="AJ32" s="7">
        <f t="shared" si="36"/>
        <v>1771</v>
      </c>
      <c r="AK32" s="7">
        <f t="shared" si="36"/>
        <v>86</v>
      </c>
      <c r="AL32" s="7">
        <f t="shared" si="36"/>
        <v>717</v>
      </c>
      <c r="AM32" s="7">
        <f t="shared" si="36"/>
        <v>2214</v>
      </c>
      <c r="AN32" s="7">
        <f t="shared" si="36"/>
        <v>1453</v>
      </c>
      <c r="AO32" s="7">
        <f t="shared" si="36"/>
        <v>1200</v>
      </c>
      <c r="AP32" s="7">
        <f t="shared" si="36"/>
        <v>2049</v>
      </c>
      <c r="AQ32" s="7">
        <f t="shared" si="36"/>
        <v>366</v>
      </c>
      <c r="AR32" s="7">
        <f t="shared" si="36"/>
        <v>1432</v>
      </c>
      <c r="AS32" s="7">
        <f t="shared" si="36"/>
        <v>297</v>
      </c>
      <c r="AT32" s="7">
        <f t="shared" si="36"/>
        <v>2190</v>
      </c>
      <c r="AU32" s="7">
        <f t="shared" si="36"/>
        <v>1107</v>
      </c>
      <c r="AV32" s="7">
        <f t="shared" si="36"/>
        <v>480</v>
      </c>
      <c r="AW32" s="7">
        <f t="shared" si="36"/>
        <v>576</v>
      </c>
      <c r="AX32" s="7">
        <f t="shared" si="36"/>
        <v>1063</v>
      </c>
      <c r="AY32" s="7">
        <f t="shared" si="36"/>
        <v>1126</v>
      </c>
      <c r="AZ32" s="7">
        <f t="shared" si="36"/>
        <v>713</v>
      </c>
      <c r="BA32" s="7">
        <f t="shared" si="36"/>
        <v>0</v>
      </c>
      <c r="BB32" s="7">
        <f t="shared" si="36"/>
        <v>1412</v>
      </c>
      <c r="BC32" s="7">
        <f t="shared" si="36"/>
        <v>907</v>
      </c>
      <c r="BD32" s="7">
        <f t="shared" si="36"/>
        <v>417</v>
      </c>
      <c r="BE32" s="7">
        <f t="shared" si="36"/>
        <v>638</v>
      </c>
      <c r="BF32" s="7">
        <f t="shared" si="36"/>
        <v>2020</v>
      </c>
      <c r="BG32" s="7">
        <f t="shared" si="36"/>
        <v>806</v>
      </c>
      <c r="BH32" s="7">
        <f t="shared" si="36"/>
        <v>840</v>
      </c>
      <c r="BI32" s="7">
        <f t="shared" si="36"/>
        <v>1926</v>
      </c>
      <c r="BJ32" s="7">
        <f t="shared" si="36"/>
        <v>1483</v>
      </c>
      <c r="BK32" s="7">
        <f t="shared" si="36"/>
        <v>1917</v>
      </c>
      <c r="BL32" s="7">
        <f t="shared" si="36"/>
        <v>1101</v>
      </c>
    </row>
    <row r="33" ht="13.5" customHeight="1">
      <c r="A33" s="83">
        <v>43499.0</v>
      </c>
      <c r="B33" s="84" t="s">
        <v>71</v>
      </c>
      <c r="C33" s="38"/>
      <c r="D33" s="39" t="s">
        <v>42</v>
      </c>
      <c r="E33" s="40">
        <f t="shared" si="2"/>
        <v>806</v>
      </c>
      <c r="F33" s="41">
        <v>2.0</v>
      </c>
      <c r="G33" s="41">
        <v>23.0</v>
      </c>
      <c r="H33" s="42">
        <f t="shared" si="3"/>
        <v>29</v>
      </c>
      <c r="I33" s="38"/>
      <c r="J33" s="43" t="s">
        <v>47</v>
      </c>
      <c r="K33" s="40">
        <f t="shared" si="4"/>
        <v>576</v>
      </c>
      <c r="L33" s="44">
        <v>1.0</v>
      </c>
      <c r="M33" s="44">
        <v>11.0</v>
      </c>
      <c r="N33" s="42">
        <f t="shared" si="5"/>
        <v>14</v>
      </c>
      <c r="O33" s="38"/>
      <c r="P33" s="45" t="s">
        <v>72</v>
      </c>
      <c r="Q33" s="38"/>
      <c r="R33" s="45">
        <f>MIN(Rules!$E$2,(MAX(H33/N33,N33/H33)))</f>
        <v>2</v>
      </c>
      <c r="S33" s="45">
        <f>VLOOKUP(B33,Rules!A:B,2,FALSE)</f>
        <v>40</v>
      </c>
      <c r="T33" s="38"/>
      <c r="U33" s="46">
        <f>1/(10^(-(E33+(IF(P33="Y",Rules!$I$2,0))-K33)/Rules!$E$12)+1)</f>
        <v>0.8519483459</v>
      </c>
      <c r="V33" s="47">
        <f t="shared" si="6"/>
        <v>12</v>
      </c>
      <c r="W33" s="47">
        <f t="shared" si="7"/>
        <v>-12</v>
      </c>
      <c r="X33" s="47"/>
      <c r="Y33" s="47"/>
      <c r="Z33" s="48"/>
      <c r="AA33" s="7">
        <f t="shared" ref="AA33:BL33" si="37">IF($D33=AA$1,$E33+$V33,(IF($J33=AA$1,$K33+$W33,AA32)))</f>
        <v>1373</v>
      </c>
      <c r="AB33" s="7">
        <f t="shared" si="37"/>
        <v>915</v>
      </c>
      <c r="AC33" s="7">
        <f t="shared" si="37"/>
        <v>1550</v>
      </c>
      <c r="AD33" s="7">
        <f t="shared" si="37"/>
        <v>231</v>
      </c>
      <c r="AE33" s="7">
        <f t="shared" si="37"/>
        <v>2040</v>
      </c>
      <c r="AF33" s="7">
        <f t="shared" si="37"/>
        <v>1938</v>
      </c>
      <c r="AG33" s="7">
        <f t="shared" si="37"/>
        <v>986</v>
      </c>
      <c r="AH33" s="7">
        <f t="shared" si="37"/>
        <v>981</v>
      </c>
      <c r="AI33" s="7">
        <f t="shared" si="37"/>
        <v>1194</v>
      </c>
      <c r="AJ33" s="7">
        <f t="shared" si="37"/>
        <v>1771</v>
      </c>
      <c r="AK33" s="7">
        <f t="shared" si="37"/>
        <v>86</v>
      </c>
      <c r="AL33" s="7">
        <f t="shared" si="37"/>
        <v>717</v>
      </c>
      <c r="AM33" s="7">
        <f t="shared" si="37"/>
        <v>2214</v>
      </c>
      <c r="AN33" s="7">
        <f t="shared" si="37"/>
        <v>1453</v>
      </c>
      <c r="AO33" s="7">
        <f t="shared" si="37"/>
        <v>1200</v>
      </c>
      <c r="AP33" s="7">
        <f t="shared" si="37"/>
        <v>2049</v>
      </c>
      <c r="AQ33" s="7">
        <f t="shared" si="37"/>
        <v>366</v>
      </c>
      <c r="AR33" s="7">
        <f t="shared" si="37"/>
        <v>1432</v>
      </c>
      <c r="AS33" s="7">
        <f t="shared" si="37"/>
        <v>297</v>
      </c>
      <c r="AT33" s="7">
        <f t="shared" si="37"/>
        <v>2190</v>
      </c>
      <c r="AU33" s="7">
        <f t="shared" si="37"/>
        <v>1107</v>
      </c>
      <c r="AV33" s="7">
        <f t="shared" si="37"/>
        <v>480</v>
      </c>
      <c r="AW33" s="7">
        <f t="shared" si="37"/>
        <v>564</v>
      </c>
      <c r="AX33" s="7">
        <f t="shared" si="37"/>
        <v>1063</v>
      </c>
      <c r="AY33" s="7">
        <f t="shared" si="37"/>
        <v>1126</v>
      </c>
      <c r="AZ33" s="7">
        <f t="shared" si="37"/>
        <v>713</v>
      </c>
      <c r="BA33" s="7">
        <f t="shared" si="37"/>
        <v>0</v>
      </c>
      <c r="BB33" s="7">
        <f t="shared" si="37"/>
        <v>1412</v>
      </c>
      <c r="BC33" s="7">
        <f t="shared" si="37"/>
        <v>907</v>
      </c>
      <c r="BD33" s="7">
        <f t="shared" si="37"/>
        <v>417</v>
      </c>
      <c r="BE33" s="7">
        <f t="shared" si="37"/>
        <v>638</v>
      </c>
      <c r="BF33" s="7">
        <f t="shared" si="37"/>
        <v>2020</v>
      </c>
      <c r="BG33" s="7">
        <f t="shared" si="37"/>
        <v>818</v>
      </c>
      <c r="BH33" s="7">
        <f t="shared" si="37"/>
        <v>840</v>
      </c>
      <c r="BI33" s="7">
        <f t="shared" si="37"/>
        <v>1926</v>
      </c>
      <c r="BJ33" s="7">
        <f t="shared" si="37"/>
        <v>1483</v>
      </c>
      <c r="BK33" s="7">
        <f t="shared" si="37"/>
        <v>1917</v>
      </c>
      <c r="BL33" s="7">
        <f t="shared" si="37"/>
        <v>1101</v>
      </c>
    </row>
    <row r="34" ht="13.5" customHeight="1">
      <c r="A34" s="83">
        <v>43499.0</v>
      </c>
      <c r="B34" s="84" t="s">
        <v>71</v>
      </c>
      <c r="C34" s="38"/>
      <c r="D34" s="39" t="s">
        <v>52</v>
      </c>
      <c r="E34" s="40">
        <f t="shared" si="2"/>
        <v>297</v>
      </c>
      <c r="F34" s="41">
        <v>0.0</v>
      </c>
      <c r="G34" s="41">
        <v>19.0</v>
      </c>
      <c r="H34" s="42">
        <f t="shared" si="3"/>
        <v>19</v>
      </c>
      <c r="I34" s="38"/>
      <c r="J34" s="43" t="s">
        <v>44</v>
      </c>
      <c r="K34" s="40">
        <f t="shared" si="4"/>
        <v>417</v>
      </c>
      <c r="L34" s="44">
        <v>2.0</v>
      </c>
      <c r="M34" s="44">
        <v>14.0</v>
      </c>
      <c r="N34" s="42">
        <f t="shared" si="5"/>
        <v>20</v>
      </c>
      <c r="O34" s="38"/>
      <c r="P34" s="45" t="s">
        <v>72</v>
      </c>
      <c r="Q34" s="38"/>
      <c r="R34" s="45">
        <f>MIN(Rules!$E$2,(MAX(H34/N34,N34/H34)))</f>
        <v>1.052631579</v>
      </c>
      <c r="S34" s="45">
        <f>VLOOKUP(B34,Rules!A:B,2,FALSE)</f>
        <v>40</v>
      </c>
      <c r="T34" s="38"/>
      <c r="U34" s="46">
        <f>1/(10^(-(E34+(IF(P34="Y",Rules!$I$2,0))-K34)/Rules!$E$12)+1)</f>
        <v>0.5344839447</v>
      </c>
      <c r="V34" s="47">
        <f t="shared" si="6"/>
        <v>-23</v>
      </c>
      <c r="W34" s="47">
        <f t="shared" si="7"/>
        <v>23</v>
      </c>
      <c r="X34" s="47"/>
      <c r="Y34" s="47"/>
      <c r="Z34" s="48"/>
      <c r="AA34" s="7">
        <f t="shared" ref="AA34:BL34" si="38">IF($D34=AA$1,$E34+$V34,(IF($J34=AA$1,$K34+$W34,AA33)))</f>
        <v>1373</v>
      </c>
      <c r="AB34" s="7">
        <f t="shared" si="38"/>
        <v>915</v>
      </c>
      <c r="AC34" s="7">
        <f t="shared" si="38"/>
        <v>1550</v>
      </c>
      <c r="AD34" s="7">
        <f t="shared" si="38"/>
        <v>231</v>
      </c>
      <c r="AE34" s="7">
        <f t="shared" si="38"/>
        <v>2040</v>
      </c>
      <c r="AF34" s="7">
        <f t="shared" si="38"/>
        <v>1938</v>
      </c>
      <c r="AG34" s="7">
        <f t="shared" si="38"/>
        <v>986</v>
      </c>
      <c r="AH34" s="7">
        <f t="shared" si="38"/>
        <v>981</v>
      </c>
      <c r="AI34" s="7">
        <f t="shared" si="38"/>
        <v>1194</v>
      </c>
      <c r="AJ34" s="7">
        <f t="shared" si="38"/>
        <v>1771</v>
      </c>
      <c r="AK34" s="7">
        <f t="shared" si="38"/>
        <v>86</v>
      </c>
      <c r="AL34" s="7">
        <f t="shared" si="38"/>
        <v>717</v>
      </c>
      <c r="AM34" s="7">
        <f t="shared" si="38"/>
        <v>2214</v>
      </c>
      <c r="AN34" s="7">
        <f t="shared" si="38"/>
        <v>1453</v>
      </c>
      <c r="AO34" s="7">
        <f t="shared" si="38"/>
        <v>1200</v>
      </c>
      <c r="AP34" s="7">
        <f t="shared" si="38"/>
        <v>2049</v>
      </c>
      <c r="AQ34" s="7">
        <f t="shared" si="38"/>
        <v>366</v>
      </c>
      <c r="AR34" s="7">
        <f t="shared" si="38"/>
        <v>1432</v>
      </c>
      <c r="AS34" s="7">
        <f t="shared" si="38"/>
        <v>274</v>
      </c>
      <c r="AT34" s="7">
        <f t="shared" si="38"/>
        <v>2190</v>
      </c>
      <c r="AU34" s="7">
        <f t="shared" si="38"/>
        <v>1107</v>
      </c>
      <c r="AV34" s="7">
        <f t="shared" si="38"/>
        <v>480</v>
      </c>
      <c r="AW34" s="7">
        <f t="shared" si="38"/>
        <v>564</v>
      </c>
      <c r="AX34" s="7">
        <f t="shared" si="38"/>
        <v>1063</v>
      </c>
      <c r="AY34" s="7">
        <f t="shared" si="38"/>
        <v>1126</v>
      </c>
      <c r="AZ34" s="7">
        <f t="shared" si="38"/>
        <v>713</v>
      </c>
      <c r="BA34" s="7">
        <f t="shared" si="38"/>
        <v>0</v>
      </c>
      <c r="BB34" s="7">
        <f t="shared" si="38"/>
        <v>1412</v>
      </c>
      <c r="BC34" s="7">
        <f t="shared" si="38"/>
        <v>907</v>
      </c>
      <c r="BD34" s="7">
        <f t="shared" si="38"/>
        <v>440</v>
      </c>
      <c r="BE34" s="7">
        <f t="shared" si="38"/>
        <v>638</v>
      </c>
      <c r="BF34" s="7">
        <f t="shared" si="38"/>
        <v>2020</v>
      </c>
      <c r="BG34" s="7">
        <f t="shared" si="38"/>
        <v>818</v>
      </c>
      <c r="BH34" s="7">
        <f t="shared" si="38"/>
        <v>840</v>
      </c>
      <c r="BI34" s="7">
        <f t="shared" si="38"/>
        <v>1926</v>
      </c>
      <c r="BJ34" s="7">
        <f t="shared" si="38"/>
        <v>1483</v>
      </c>
      <c r="BK34" s="7">
        <f t="shared" si="38"/>
        <v>1917</v>
      </c>
      <c r="BL34" s="7">
        <f t="shared" si="38"/>
        <v>1101</v>
      </c>
    </row>
    <row r="35" ht="13.5" customHeight="1">
      <c r="A35" s="83">
        <v>43506.0</v>
      </c>
      <c r="B35" s="84" t="s">
        <v>71</v>
      </c>
      <c r="C35" s="38"/>
      <c r="D35" s="39" t="s">
        <v>48</v>
      </c>
      <c r="E35" s="40">
        <f t="shared" si="2"/>
        <v>86</v>
      </c>
      <c r="F35" s="41">
        <v>2.0</v>
      </c>
      <c r="G35" s="41">
        <v>7.0</v>
      </c>
      <c r="H35" s="42">
        <f t="shared" si="3"/>
        <v>13</v>
      </c>
      <c r="I35" s="38"/>
      <c r="J35" s="43" t="s">
        <v>50</v>
      </c>
      <c r="K35" s="40">
        <f t="shared" si="4"/>
        <v>480</v>
      </c>
      <c r="L35" s="44">
        <v>1.0</v>
      </c>
      <c r="M35" s="44">
        <v>16.0</v>
      </c>
      <c r="N35" s="42">
        <f t="shared" si="5"/>
        <v>19</v>
      </c>
      <c r="O35" s="38"/>
      <c r="P35" s="45" t="s">
        <v>72</v>
      </c>
      <c r="Q35" s="38"/>
      <c r="R35" s="45">
        <f>MIN(Rules!$E$2,(MAX(H35/N35,N35/H35)))</f>
        <v>1.461538462</v>
      </c>
      <c r="S35" s="45">
        <f>VLOOKUP(B35,Rules!A:B,2,FALSE)</f>
        <v>40</v>
      </c>
      <c r="T35" s="38"/>
      <c r="U35" s="46">
        <f>1/(10^(-(E35+(IF(P35="Y",Rules!$I$2,0))-K35)/Rules!$E$12)+1)</f>
        <v>0.24533274</v>
      </c>
      <c r="V35" s="47">
        <f t="shared" si="6"/>
        <v>-14</v>
      </c>
      <c r="W35" s="47">
        <f t="shared" si="7"/>
        <v>14</v>
      </c>
      <c r="X35" s="47"/>
      <c r="Y35" s="47"/>
      <c r="Z35" s="48"/>
      <c r="AA35" s="7">
        <f t="shared" ref="AA35:BL35" si="39">IF($D35=AA$1,$E35+$V35,(IF($J35=AA$1,$K35+$W35,AA34)))</f>
        <v>1373</v>
      </c>
      <c r="AB35" s="7">
        <f t="shared" si="39"/>
        <v>915</v>
      </c>
      <c r="AC35" s="7">
        <f t="shared" si="39"/>
        <v>1550</v>
      </c>
      <c r="AD35" s="7">
        <f t="shared" si="39"/>
        <v>231</v>
      </c>
      <c r="AE35" s="7">
        <f t="shared" si="39"/>
        <v>2040</v>
      </c>
      <c r="AF35" s="7">
        <f t="shared" si="39"/>
        <v>1938</v>
      </c>
      <c r="AG35" s="7">
        <f t="shared" si="39"/>
        <v>986</v>
      </c>
      <c r="AH35" s="7">
        <f t="shared" si="39"/>
        <v>981</v>
      </c>
      <c r="AI35" s="7">
        <f t="shared" si="39"/>
        <v>1194</v>
      </c>
      <c r="AJ35" s="7">
        <f t="shared" si="39"/>
        <v>1771</v>
      </c>
      <c r="AK35" s="7">
        <f t="shared" si="39"/>
        <v>72</v>
      </c>
      <c r="AL35" s="7">
        <f t="shared" si="39"/>
        <v>717</v>
      </c>
      <c r="AM35" s="7">
        <f t="shared" si="39"/>
        <v>2214</v>
      </c>
      <c r="AN35" s="7">
        <f t="shared" si="39"/>
        <v>1453</v>
      </c>
      <c r="AO35" s="7">
        <f t="shared" si="39"/>
        <v>1200</v>
      </c>
      <c r="AP35" s="7">
        <f t="shared" si="39"/>
        <v>2049</v>
      </c>
      <c r="AQ35" s="7">
        <f t="shared" si="39"/>
        <v>366</v>
      </c>
      <c r="AR35" s="7">
        <f t="shared" si="39"/>
        <v>1432</v>
      </c>
      <c r="AS35" s="7">
        <f t="shared" si="39"/>
        <v>274</v>
      </c>
      <c r="AT35" s="7">
        <f t="shared" si="39"/>
        <v>2190</v>
      </c>
      <c r="AU35" s="7">
        <f t="shared" si="39"/>
        <v>1107</v>
      </c>
      <c r="AV35" s="7">
        <f t="shared" si="39"/>
        <v>494</v>
      </c>
      <c r="AW35" s="7">
        <f t="shared" si="39"/>
        <v>564</v>
      </c>
      <c r="AX35" s="7">
        <f t="shared" si="39"/>
        <v>1063</v>
      </c>
      <c r="AY35" s="7">
        <f t="shared" si="39"/>
        <v>1126</v>
      </c>
      <c r="AZ35" s="7">
        <f t="shared" si="39"/>
        <v>713</v>
      </c>
      <c r="BA35" s="7">
        <f t="shared" si="39"/>
        <v>0</v>
      </c>
      <c r="BB35" s="7">
        <f t="shared" si="39"/>
        <v>1412</v>
      </c>
      <c r="BC35" s="7">
        <f t="shared" si="39"/>
        <v>907</v>
      </c>
      <c r="BD35" s="7">
        <f t="shared" si="39"/>
        <v>440</v>
      </c>
      <c r="BE35" s="7">
        <f t="shared" si="39"/>
        <v>638</v>
      </c>
      <c r="BF35" s="7">
        <f t="shared" si="39"/>
        <v>2020</v>
      </c>
      <c r="BG35" s="7">
        <f t="shared" si="39"/>
        <v>818</v>
      </c>
      <c r="BH35" s="7">
        <f t="shared" si="39"/>
        <v>840</v>
      </c>
      <c r="BI35" s="7">
        <f t="shared" si="39"/>
        <v>1926</v>
      </c>
      <c r="BJ35" s="7">
        <f t="shared" si="39"/>
        <v>1483</v>
      </c>
      <c r="BK35" s="7">
        <f t="shared" si="39"/>
        <v>1917</v>
      </c>
      <c r="BL35" s="7">
        <f t="shared" si="39"/>
        <v>1101</v>
      </c>
    </row>
    <row r="36" ht="13.5" customHeight="1">
      <c r="A36" s="83">
        <v>43512.0</v>
      </c>
      <c r="B36" s="84" t="s">
        <v>71</v>
      </c>
      <c r="C36" s="38"/>
      <c r="D36" s="39" t="s">
        <v>19</v>
      </c>
      <c r="E36" s="40">
        <f t="shared" si="2"/>
        <v>1938</v>
      </c>
      <c r="F36" s="41">
        <v>1.0</v>
      </c>
      <c r="G36" s="41">
        <v>20.0</v>
      </c>
      <c r="H36" s="42">
        <f t="shared" si="3"/>
        <v>23</v>
      </c>
      <c r="I36" s="38"/>
      <c r="J36" s="43" t="s">
        <v>21</v>
      </c>
      <c r="K36" s="40">
        <f t="shared" si="4"/>
        <v>2040</v>
      </c>
      <c r="L36" s="44">
        <v>0.0</v>
      </c>
      <c r="M36" s="44">
        <v>20.0</v>
      </c>
      <c r="N36" s="42">
        <f t="shared" si="5"/>
        <v>20</v>
      </c>
      <c r="O36" s="38"/>
      <c r="P36" s="45" t="s">
        <v>72</v>
      </c>
      <c r="Q36" s="38"/>
      <c r="R36" s="45">
        <f>MIN(Rules!$E$2,(MAX(H36/N36,N36/H36)))</f>
        <v>1.15</v>
      </c>
      <c r="S36" s="45">
        <f>VLOOKUP(B36,Rules!A:B,2,FALSE)</f>
        <v>40</v>
      </c>
      <c r="T36" s="38"/>
      <c r="U36" s="46">
        <f>1/(10^(-(E36+(IF(P36="Y",Rules!$I$2,0))-K36)/Rules!$E$12)+1)</f>
        <v>0.5550381171</v>
      </c>
      <c r="V36" s="47">
        <f t="shared" si="6"/>
        <v>20</v>
      </c>
      <c r="W36" s="47">
        <f t="shared" si="7"/>
        <v>-20</v>
      </c>
      <c r="X36" s="47"/>
      <c r="Y36" s="47"/>
      <c r="Z36" s="48"/>
      <c r="AA36" s="7">
        <f t="shared" ref="AA36:BL36" si="40">IF($D36=AA$1,$E36+$V36,(IF($J36=AA$1,$K36+$W36,AA35)))</f>
        <v>1373</v>
      </c>
      <c r="AB36" s="7">
        <f t="shared" si="40"/>
        <v>915</v>
      </c>
      <c r="AC36" s="7">
        <f t="shared" si="40"/>
        <v>1550</v>
      </c>
      <c r="AD36" s="7">
        <f t="shared" si="40"/>
        <v>231</v>
      </c>
      <c r="AE36" s="7">
        <f t="shared" si="40"/>
        <v>2020</v>
      </c>
      <c r="AF36" s="7">
        <f t="shared" si="40"/>
        <v>1958</v>
      </c>
      <c r="AG36" s="7">
        <f t="shared" si="40"/>
        <v>986</v>
      </c>
      <c r="AH36" s="7">
        <f t="shared" si="40"/>
        <v>981</v>
      </c>
      <c r="AI36" s="7">
        <f t="shared" si="40"/>
        <v>1194</v>
      </c>
      <c r="AJ36" s="7">
        <f t="shared" si="40"/>
        <v>1771</v>
      </c>
      <c r="AK36" s="7">
        <f t="shared" si="40"/>
        <v>72</v>
      </c>
      <c r="AL36" s="7">
        <f t="shared" si="40"/>
        <v>717</v>
      </c>
      <c r="AM36" s="7">
        <f t="shared" si="40"/>
        <v>2214</v>
      </c>
      <c r="AN36" s="7">
        <f t="shared" si="40"/>
        <v>1453</v>
      </c>
      <c r="AO36" s="7">
        <f t="shared" si="40"/>
        <v>1200</v>
      </c>
      <c r="AP36" s="7">
        <f t="shared" si="40"/>
        <v>2049</v>
      </c>
      <c r="AQ36" s="7">
        <f t="shared" si="40"/>
        <v>366</v>
      </c>
      <c r="AR36" s="7">
        <f t="shared" si="40"/>
        <v>1432</v>
      </c>
      <c r="AS36" s="7">
        <f t="shared" si="40"/>
        <v>274</v>
      </c>
      <c r="AT36" s="7">
        <f t="shared" si="40"/>
        <v>2190</v>
      </c>
      <c r="AU36" s="7">
        <f t="shared" si="40"/>
        <v>1107</v>
      </c>
      <c r="AV36" s="7">
        <f t="shared" si="40"/>
        <v>494</v>
      </c>
      <c r="AW36" s="7">
        <f t="shared" si="40"/>
        <v>564</v>
      </c>
      <c r="AX36" s="7">
        <f t="shared" si="40"/>
        <v>1063</v>
      </c>
      <c r="AY36" s="7">
        <f t="shared" si="40"/>
        <v>1126</v>
      </c>
      <c r="AZ36" s="7">
        <f t="shared" si="40"/>
        <v>713</v>
      </c>
      <c r="BA36" s="7">
        <f t="shared" si="40"/>
        <v>0</v>
      </c>
      <c r="BB36" s="7">
        <f t="shared" si="40"/>
        <v>1412</v>
      </c>
      <c r="BC36" s="7">
        <f t="shared" si="40"/>
        <v>907</v>
      </c>
      <c r="BD36" s="7">
        <f t="shared" si="40"/>
        <v>440</v>
      </c>
      <c r="BE36" s="7">
        <f t="shared" si="40"/>
        <v>638</v>
      </c>
      <c r="BF36" s="7">
        <f t="shared" si="40"/>
        <v>2020</v>
      </c>
      <c r="BG36" s="7">
        <f t="shared" si="40"/>
        <v>818</v>
      </c>
      <c r="BH36" s="7">
        <f t="shared" si="40"/>
        <v>840</v>
      </c>
      <c r="BI36" s="7">
        <f t="shared" si="40"/>
        <v>1926</v>
      </c>
      <c r="BJ36" s="7">
        <f t="shared" si="40"/>
        <v>1483</v>
      </c>
      <c r="BK36" s="7">
        <f t="shared" si="40"/>
        <v>1917</v>
      </c>
      <c r="BL36" s="7">
        <f t="shared" si="40"/>
        <v>1101</v>
      </c>
    </row>
    <row r="37" ht="13.5" customHeight="1">
      <c r="A37" s="83">
        <v>43512.0</v>
      </c>
      <c r="B37" s="84" t="s">
        <v>71</v>
      </c>
      <c r="C37" s="38"/>
      <c r="D37" s="39" t="s">
        <v>31</v>
      </c>
      <c r="E37" s="40">
        <f t="shared" si="2"/>
        <v>1432</v>
      </c>
      <c r="F37" s="41">
        <v>3.0</v>
      </c>
      <c r="G37" s="41">
        <v>17.0</v>
      </c>
      <c r="H37" s="42">
        <f t="shared" si="3"/>
        <v>26</v>
      </c>
      <c r="I37" s="38"/>
      <c r="J37" s="43" t="s">
        <v>27</v>
      </c>
      <c r="K37" s="40">
        <f t="shared" si="4"/>
        <v>1412</v>
      </c>
      <c r="L37" s="44">
        <v>2.0</v>
      </c>
      <c r="M37" s="44">
        <v>16.0</v>
      </c>
      <c r="N37" s="42">
        <f t="shared" si="5"/>
        <v>22</v>
      </c>
      <c r="O37" s="38"/>
      <c r="P37" s="45" t="s">
        <v>72</v>
      </c>
      <c r="Q37" s="38"/>
      <c r="R37" s="45">
        <f>MIN(Rules!$E$2,(MAX(H37/N37,N37/H37)))</f>
        <v>1.181818182</v>
      </c>
      <c r="S37" s="45">
        <f>VLOOKUP(B37,Rules!A:B,2,FALSE)</f>
        <v>40</v>
      </c>
      <c r="T37" s="38"/>
      <c r="U37" s="46">
        <f>1/(10^(-(E37+(IF(P37="Y",Rules!$I$2,0))-K37)/Rules!$E$12)+1)</f>
        <v>0.6863002577</v>
      </c>
      <c r="V37" s="47">
        <f t="shared" si="6"/>
        <v>15</v>
      </c>
      <c r="W37" s="47">
        <f t="shared" si="7"/>
        <v>-15</v>
      </c>
      <c r="X37" s="47"/>
      <c r="Y37" s="47"/>
      <c r="Z37" s="48"/>
      <c r="AA37" s="7">
        <f t="shared" ref="AA37:BL37" si="41">IF($D37=AA$1,$E37+$V37,(IF($J37=AA$1,$K37+$W37,AA36)))</f>
        <v>1373</v>
      </c>
      <c r="AB37" s="7">
        <f t="shared" si="41"/>
        <v>915</v>
      </c>
      <c r="AC37" s="7">
        <f t="shared" si="41"/>
        <v>1550</v>
      </c>
      <c r="AD37" s="7">
        <f t="shared" si="41"/>
        <v>231</v>
      </c>
      <c r="AE37" s="7">
        <f t="shared" si="41"/>
        <v>2020</v>
      </c>
      <c r="AF37" s="7">
        <f t="shared" si="41"/>
        <v>1958</v>
      </c>
      <c r="AG37" s="7">
        <f t="shared" si="41"/>
        <v>986</v>
      </c>
      <c r="AH37" s="7">
        <f t="shared" si="41"/>
        <v>981</v>
      </c>
      <c r="AI37" s="7">
        <f t="shared" si="41"/>
        <v>1194</v>
      </c>
      <c r="AJ37" s="7">
        <f t="shared" si="41"/>
        <v>1771</v>
      </c>
      <c r="AK37" s="7">
        <f t="shared" si="41"/>
        <v>72</v>
      </c>
      <c r="AL37" s="7">
        <f t="shared" si="41"/>
        <v>717</v>
      </c>
      <c r="AM37" s="7">
        <f t="shared" si="41"/>
        <v>2214</v>
      </c>
      <c r="AN37" s="7">
        <f t="shared" si="41"/>
        <v>1453</v>
      </c>
      <c r="AO37" s="7">
        <f t="shared" si="41"/>
        <v>1200</v>
      </c>
      <c r="AP37" s="7">
        <f t="shared" si="41"/>
        <v>2049</v>
      </c>
      <c r="AQ37" s="7">
        <f t="shared" si="41"/>
        <v>366</v>
      </c>
      <c r="AR37" s="7">
        <f t="shared" si="41"/>
        <v>1447</v>
      </c>
      <c r="AS37" s="7">
        <f t="shared" si="41"/>
        <v>274</v>
      </c>
      <c r="AT37" s="7">
        <f t="shared" si="41"/>
        <v>2190</v>
      </c>
      <c r="AU37" s="7">
        <f t="shared" si="41"/>
        <v>1107</v>
      </c>
      <c r="AV37" s="7">
        <f t="shared" si="41"/>
        <v>494</v>
      </c>
      <c r="AW37" s="7">
        <f t="shared" si="41"/>
        <v>564</v>
      </c>
      <c r="AX37" s="7">
        <f t="shared" si="41"/>
        <v>1063</v>
      </c>
      <c r="AY37" s="7">
        <f t="shared" si="41"/>
        <v>1126</v>
      </c>
      <c r="AZ37" s="7">
        <f t="shared" si="41"/>
        <v>713</v>
      </c>
      <c r="BA37" s="7">
        <f t="shared" si="41"/>
        <v>0</v>
      </c>
      <c r="BB37" s="7">
        <f t="shared" si="41"/>
        <v>1397</v>
      </c>
      <c r="BC37" s="7">
        <f t="shared" si="41"/>
        <v>907</v>
      </c>
      <c r="BD37" s="7">
        <f t="shared" si="41"/>
        <v>440</v>
      </c>
      <c r="BE37" s="7">
        <f t="shared" si="41"/>
        <v>638</v>
      </c>
      <c r="BF37" s="7">
        <f t="shared" si="41"/>
        <v>2020</v>
      </c>
      <c r="BG37" s="7">
        <f t="shared" si="41"/>
        <v>818</v>
      </c>
      <c r="BH37" s="7">
        <f t="shared" si="41"/>
        <v>840</v>
      </c>
      <c r="BI37" s="7">
        <f t="shared" si="41"/>
        <v>1926</v>
      </c>
      <c r="BJ37" s="7">
        <f t="shared" si="41"/>
        <v>1483</v>
      </c>
      <c r="BK37" s="7">
        <f t="shared" si="41"/>
        <v>1917</v>
      </c>
      <c r="BL37" s="7">
        <f t="shared" si="41"/>
        <v>1101</v>
      </c>
    </row>
    <row r="38" ht="13.5" customHeight="1">
      <c r="A38" s="83">
        <v>43512.0</v>
      </c>
      <c r="B38" s="84" t="s">
        <v>71</v>
      </c>
      <c r="C38" s="38"/>
      <c r="D38" s="39" t="s">
        <v>25</v>
      </c>
      <c r="E38" s="40">
        <f t="shared" si="2"/>
        <v>1926</v>
      </c>
      <c r="F38" s="41">
        <v>3.0</v>
      </c>
      <c r="G38" s="41">
        <v>15.0</v>
      </c>
      <c r="H38" s="42">
        <f t="shared" si="3"/>
        <v>24</v>
      </c>
      <c r="I38" s="38"/>
      <c r="J38" s="43" t="s">
        <v>28</v>
      </c>
      <c r="K38" s="40">
        <f t="shared" si="4"/>
        <v>1550</v>
      </c>
      <c r="L38" s="44">
        <v>0.0</v>
      </c>
      <c r="M38" s="44">
        <v>10.0</v>
      </c>
      <c r="N38" s="42">
        <f t="shared" si="5"/>
        <v>10</v>
      </c>
      <c r="O38" s="38"/>
      <c r="P38" s="45" t="s">
        <v>72</v>
      </c>
      <c r="Q38" s="38"/>
      <c r="R38" s="45">
        <f>MIN(Rules!$E$2,(MAX(H38/N38,N38/H38)))</f>
        <v>2</v>
      </c>
      <c r="S38" s="45">
        <f>VLOOKUP(B38,Rules!A:B,2,FALSE)</f>
        <v>40</v>
      </c>
      <c r="T38" s="38"/>
      <c r="U38" s="46">
        <f>1/(10^(-(E38+(IF(P38="Y",Rules!$I$2,0))-K38)/Rules!$E$12)+1)</f>
        <v>0.9185135208</v>
      </c>
      <c r="V38" s="47">
        <f t="shared" si="6"/>
        <v>7</v>
      </c>
      <c r="W38" s="47">
        <f t="shared" si="7"/>
        <v>-7</v>
      </c>
      <c r="X38" s="47"/>
      <c r="Y38" s="47"/>
      <c r="Z38" s="48"/>
      <c r="AA38" s="7">
        <f t="shared" ref="AA38:BL38" si="42">IF($D38=AA$1,$E38+$V38,(IF($J38=AA$1,$K38+$W38,AA37)))</f>
        <v>1373</v>
      </c>
      <c r="AB38" s="7">
        <f t="shared" si="42"/>
        <v>915</v>
      </c>
      <c r="AC38" s="7">
        <f t="shared" si="42"/>
        <v>1543</v>
      </c>
      <c r="AD38" s="7">
        <f t="shared" si="42"/>
        <v>231</v>
      </c>
      <c r="AE38" s="7">
        <f t="shared" si="42"/>
        <v>2020</v>
      </c>
      <c r="AF38" s="7">
        <f t="shared" si="42"/>
        <v>1958</v>
      </c>
      <c r="AG38" s="7">
        <f t="shared" si="42"/>
        <v>986</v>
      </c>
      <c r="AH38" s="7">
        <f t="shared" si="42"/>
        <v>981</v>
      </c>
      <c r="AI38" s="7">
        <f t="shared" si="42"/>
        <v>1194</v>
      </c>
      <c r="AJ38" s="7">
        <f t="shared" si="42"/>
        <v>1771</v>
      </c>
      <c r="AK38" s="7">
        <f t="shared" si="42"/>
        <v>72</v>
      </c>
      <c r="AL38" s="7">
        <f t="shared" si="42"/>
        <v>717</v>
      </c>
      <c r="AM38" s="7">
        <f t="shared" si="42"/>
        <v>2214</v>
      </c>
      <c r="AN38" s="7">
        <f t="shared" si="42"/>
        <v>1453</v>
      </c>
      <c r="AO38" s="7">
        <f t="shared" si="42"/>
        <v>1200</v>
      </c>
      <c r="AP38" s="7">
        <f t="shared" si="42"/>
        <v>2049</v>
      </c>
      <c r="AQ38" s="7">
        <f t="shared" si="42"/>
        <v>366</v>
      </c>
      <c r="AR38" s="7">
        <f t="shared" si="42"/>
        <v>1447</v>
      </c>
      <c r="AS38" s="7">
        <f t="shared" si="42"/>
        <v>274</v>
      </c>
      <c r="AT38" s="7">
        <f t="shared" si="42"/>
        <v>2190</v>
      </c>
      <c r="AU38" s="7">
        <f t="shared" si="42"/>
        <v>1107</v>
      </c>
      <c r="AV38" s="7">
        <f t="shared" si="42"/>
        <v>494</v>
      </c>
      <c r="AW38" s="7">
        <f t="shared" si="42"/>
        <v>564</v>
      </c>
      <c r="AX38" s="7">
        <f t="shared" si="42"/>
        <v>1063</v>
      </c>
      <c r="AY38" s="7">
        <f t="shared" si="42"/>
        <v>1126</v>
      </c>
      <c r="AZ38" s="7">
        <f t="shared" si="42"/>
        <v>713</v>
      </c>
      <c r="BA38" s="7">
        <f t="shared" si="42"/>
        <v>0</v>
      </c>
      <c r="BB38" s="7">
        <f t="shared" si="42"/>
        <v>1397</v>
      </c>
      <c r="BC38" s="7">
        <f t="shared" si="42"/>
        <v>907</v>
      </c>
      <c r="BD38" s="7">
        <f t="shared" si="42"/>
        <v>440</v>
      </c>
      <c r="BE38" s="7">
        <f t="shared" si="42"/>
        <v>638</v>
      </c>
      <c r="BF38" s="7">
        <f t="shared" si="42"/>
        <v>2020</v>
      </c>
      <c r="BG38" s="7">
        <f t="shared" si="42"/>
        <v>818</v>
      </c>
      <c r="BH38" s="7">
        <f t="shared" si="42"/>
        <v>840</v>
      </c>
      <c r="BI38" s="7">
        <f t="shared" si="42"/>
        <v>1933</v>
      </c>
      <c r="BJ38" s="7">
        <f t="shared" si="42"/>
        <v>1483</v>
      </c>
      <c r="BK38" s="7">
        <f t="shared" si="42"/>
        <v>1917</v>
      </c>
      <c r="BL38" s="7">
        <f t="shared" si="42"/>
        <v>1101</v>
      </c>
    </row>
    <row r="39" ht="13.5" customHeight="1">
      <c r="A39" s="83">
        <v>43512.0</v>
      </c>
      <c r="B39" s="84" t="s">
        <v>71</v>
      </c>
      <c r="C39" s="38"/>
      <c r="D39" s="39" t="s">
        <v>54</v>
      </c>
      <c r="E39" s="40">
        <f t="shared" si="2"/>
        <v>366</v>
      </c>
      <c r="F39" s="41">
        <v>1.0</v>
      </c>
      <c r="G39" s="41">
        <v>13.0</v>
      </c>
      <c r="H39" s="42">
        <f t="shared" si="3"/>
        <v>16</v>
      </c>
      <c r="I39" s="38"/>
      <c r="J39" s="43" t="s">
        <v>47</v>
      </c>
      <c r="K39" s="40">
        <f t="shared" si="4"/>
        <v>564</v>
      </c>
      <c r="L39" s="44">
        <v>2.0</v>
      </c>
      <c r="M39" s="44">
        <v>12.0</v>
      </c>
      <c r="N39" s="42">
        <f t="shared" si="5"/>
        <v>18</v>
      </c>
      <c r="O39" s="38"/>
      <c r="P39" s="49" t="s">
        <v>73</v>
      </c>
      <c r="Q39" s="38"/>
      <c r="R39" s="45">
        <f>MIN(Rules!$E$2,(MAX(H39/N39,N39/H39)))</f>
        <v>1.125</v>
      </c>
      <c r="S39" s="45">
        <f>VLOOKUP(B39,Rules!A:B,2,FALSE)</f>
        <v>40</v>
      </c>
      <c r="T39" s="38"/>
      <c r="U39" s="46">
        <f>1/(10^(-(E39+(IF(P39="Y",Rules!$I$2,0))-K39)/Rules!$E$12)+1)</f>
        <v>0.2866267975</v>
      </c>
      <c r="V39" s="47">
        <f t="shared" si="6"/>
        <v>-13</v>
      </c>
      <c r="W39" s="47">
        <f t="shared" si="7"/>
        <v>13</v>
      </c>
      <c r="X39" s="47"/>
      <c r="Y39" s="47"/>
      <c r="Z39" s="48"/>
      <c r="AA39" s="7">
        <f t="shared" ref="AA39:BL39" si="43">IF($D39=AA$1,$E39+$V39,(IF($J39=AA$1,$K39+$W39,AA38)))</f>
        <v>1373</v>
      </c>
      <c r="AB39" s="7">
        <f t="shared" si="43"/>
        <v>915</v>
      </c>
      <c r="AC39" s="7">
        <f t="shared" si="43"/>
        <v>1543</v>
      </c>
      <c r="AD39" s="7">
        <f t="shared" si="43"/>
        <v>231</v>
      </c>
      <c r="AE39" s="7">
        <f t="shared" si="43"/>
        <v>2020</v>
      </c>
      <c r="AF39" s="7">
        <f t="shared" si="43"/>
        <v>1958</v>
      </c>
      <c r="AG39" s="7">
        <f t="shared" si="43"/>
        <v>986</v>
      </c>
      <c r="AH39" s="7">
        <f t="shared" si="43"/>
        <v>981</v>
      </c>
      <c r="AI39" s="7">
        <f t="shared" si="43"/>
        <v>1194</v>
      </c>
      <c r="AJ39" s="7">
        <f t="shared" si="43"/>
        <v>1771</v>
      </c>
      <c r="AK39" s="7">
        <f t="shared" si="43"/>
        <v>72</v>
      </c>
      <c r="AL39" s="7">
        <f t="shared" si="43"/>
        <v>717</v>
      </c>
      <c r="AM39" s="7">
        <f t="shared" si="43"/>
        <v>2214</v>
      </c>
      <c r="AN39" s="7">
        <f t="shared" si="43"/>
        <v>1453</v>
      </c>
      <c r="AO39" s="7">
        <f t="shared" si="43"/>
        <v>1200</v>
      </c>
      <c r="AP39" s="7">
        <f t="shared" si="43"/>
        <v>2049</v>
      </c>
      <c r="AQ39" s="7">
        <f t="shared" si="43"/>
        <v>353</v>
      </c>
      <c r="AR39" s="7">
        <f t="shared" si="43"/>
        <v>1447</v>
      </c>
      <c r="AS39" s="7">
        <f t="shared" si="43"/>
        <v>274</v>
      </c>
      <c r="AT39" s="7">
        <f t="shared" si="43"/>
        <v>2190</v>
      </c>
      <c r="AU39" s="7">
        <f t="shared" si="43"/>
        <v>1107</v>
      </c>
      <c r="AV39" s="7">
        <f t="shared" si="43"/>
        <v>494</v>
      </c>
      <c r="AW39" s="7">
        <f t="shared" si="43"/>
        <v>577</v>
      </c>
      <c r="AX39" s="7">
        <f t="shared" si="43"/>
        <v>1063</v>
      </c>
      <c r="AY39" s="7">
        <f t="shared" si="43"/>
        <v>1126</v>
      </c>
      <c r="AZ39" s="7">
        <f t="shared" si="43"/>
        <v>713</v>
      </c>
      <c r="BA39" s="7">
        <f t="shared" si="43"/>
        <v>0</v>
      </c>
      <c r="BB39" s="7">
        <f t="shared" si="43"/>
        <v>1397</v>
      </c>
      <c r="BC39" s="7">
        <f t="shared" si="43"/>
        <v>907</v>
      </c>
      <c r="BD39" s="7">
        <f t="shared" si="43"/>
        <v>440</v>
      </c>
      <c r="BE39" s="7">
        <f t="shared" si="43"/>
        <v>638</v>
      </c>
      <c r="BF39" s="7">
        <f t="shared" si="43"/>
        <v>2020</v>
      </c>
      <c r="BG39" s="7">
        <f t="shared" si="43"/>
        <v>818</v>
      </c>
      <c r="BH39" s="7">
        <f t="shared" si="43"/>
        <v>840</v>
      </c>
      <c r="BI39" s="7">
        <f t="shared" si="43"/>
        <v>1933</v>
      </c>
      <c r="BJ39" s="7">
        <f t="shared" si="43"/>
        <v>1483</v>
      </c>
      <c r="BK39" s="7">
        <f t="shared" si="43"/>
        <v>1917</v>
      </c>
      <c r="BL39" s="7">
        <f t="shared" si="43"/>
        <v>1101</v>
      </c>
    </row>
    <row r="40" ht="13.5" customHeight="1">
      <c r="A40" s="83">
        <v>43513.0</v>
      </c>
      <c r="B40" s="84" t="s">
        <v>71</v>
      </c>
      <c r="C40" s="38"/>
      <c r="D40" s="39" t="s">
        <v>22</v>
      </c>
      <c r="E40" s="40">
        <f t="shared" si="2"/>
        <v>2049</v>
      </c>
      <c r="F40" s="41">
        <v>0.0</v>
      </c>
      <c r="G40" s="41">
        <v>15.0</v>
      </c>
      <c r="H40" s="42">
        <f t="shared" si="3"/>
        <v>15</v>
      </c>
      <c r="I40" s="38"/>
      <c r="J40" s="43" t="s">
        <v>20</v>
      </c>
      <c r="K40" s="40">
        <f t="shared" si="4"/>
        <v>2190</v>
      </c>
      <c r="L40" s="44">
        <v>2.0</v>
      </c>
      <c r="M40" s="44">
        <v>18.0</v>
      </c>
      <c r="N40" s="42">
        <f t="shared" si="5"/>
        <v>24</v>
      </c>
      <c r="O40" s="38"/>
      <c r="P40" s="45" t="s">
        <v>72</v>
      </c>
      <c r="Q40" s="38"/>
      <c r="R40" s="45">
        <f>MIN(Rules!$E$2,(MAX(H40/N40,N40/H40)))</f>
        <v>1.6</v>
      </c>
      <c r="S40" s="45">
        <f>VLOOKUP(B40,Rules!A:B,2,FALSE)</f>
        <v>40</v>
      </c>
      <c r="T40" s="38"/>
      <c r="U40" s="46">
        <f>1/(10^(-(E40+(IF(P40="Y",Rules!$I$2,0))-K40)/Rules!$E$12)+1)</f>
        <v>0.5103601499</v>
      </c>
      <c r="V40" s="47">
        <f t="shared" si="6"/>
        <v>-33</v>
      </c>
      <c r="W40" s="47">
        <f t="shared" si="7"/>
        <v>33</v>
      </c>
      <c r="X40" s="47"/>
      <c r="Y40" s="47"/>
      <c r="Z40" s="48"/>
      <c r="AA40" s="7">
        <f t="shared" ref="AA40:BL40" si="44">IF($D40=AA$1,$E40+$V40,(IF($J40=AA$1,$K40+$W40,AA39)))</f>
        <v>1373</v>
      </c>
      <c r="AB40" s="7">
        <f t="shared" si="44"/>
        <v>915</v>
      </c>
      <c r="AC40" s="7">
        <f t="shared" si="44"/>
        <v>1543</v>
      </c>
      <c r="AD40" s="7">
        <f t="shared" si="44"/>
        <v>231</v>
      </c>
      <c r="AE40" s="7">
        <f t="shared" si="44"/>
        <v>2020</v>
      </c>
      <c r="AF40" s="7">
        <f t="shared" si="44"/>
        <v>1958</v>
      </c>
      <c r="AG40" s="7">
        <f t="shared" si="44"/>
        <v>986</v>
      </c>
      <c r="AH40" s="7">
        <f t="shared" si="44"/>
        <v>981</v>
      </c>
      <c r="AI40" s="7">
        <f t="shared" si="44"/>
        <v>1194</v>
      </c>
      <c r="AJ40" s="7">
        <f t="shared" si="44"/>
        <v>1771</v>
      </c>
      <c r="AK40" s="7">
        <f t="shared" si="44"/>
        <v>72</v>
      </c>
      <c r="AL40" s="7">
        <f t="shared" si="44"/>
        <v>717</v>
      </c>
      <c r="AM40" s="7">
        <f t="shared" si="44"/>
        <v>2214</v>
      </c>
      <c r="AN40" s="7">
        <f t="shared" si="44"/>
        <v>1453</v>
      </c>
      <c r="AO40" s="7">
        <f t="shared" si="44"/>
        <v>1200</v>
      </c>
      <c r="AP40" s="7">
        <f t="shared" si="44"/>
        <v>2016</v>
      </c>
      <c r="AQ40" s="7">
        <f t="shared" si="44"/>
        <v>353</v>
      </c>
      <c r="AR40" s="7">
        <f t="shared" si="44"/>
        <v>1447</v>
      </c>
      <c r="AS40" s="7">
        <f t="shared" si="44"/>
        <v>274</v>
      </c>
      <c r="AT40" s="7">
        <f t="shared" si="44"/>
        <v>2223</v>
      </c>
      <c r="AU40" s="7">
        <f t="shared" si="44"/>
        <v>1107</v>
      </c>
      <c r="AV40" s="7">
        <f t="shared" si="44"/>
        <v>494</v>
      </c>
      <c r="AW40" s="7">
        <f t="shared" si="44"/>
        <v>577</v>
      </c>
      <c r="AX40" s="7">
        <f t="shared" si="44"/>
        <v>1063</v>
      </c>
      <c r="AY40" s="7">
        <f t="shared" si="44"/>
        <v>1126</v>
      </c>
      <c r="AZ40" s="7">
        <f t="shared" si="44"/>
        <v>713</v>
      </c>
      <c r="BA40" s="7">
        <f t="shared" si="44"/>
        <v>0</v>
      </c>
      <c r="BB40" s="7">
        <f t="shared" si="44"/>
        <v>1397</v>
      </c>
      <c r="BC40" s="7">
        <f t="shared" si="44"/>
        <v>907</v>
      </c>
      <c r="BD40" s="7">
        <f t="shared" si="44"/>
        <v>440</v>
      </c>
      <c r="BE40" s="7">
        <f t="shared" si="44"/>
        <v>638</v>
      </c>
      <c r="BF40" s="7">
        <f t="shared" si="44"/>
        <v>2020</v>
      </c>
      <c r="BG40" s="7">
        <f t="shared" si="44"/>
        <v>818</v>
      </c>
      <c r="BH40" s="7">
        <f t="shared" si="44"/>
        <v>840</v>
      </c>
      <c r="BI40" s="7">
        <f t="shared" si="44"/>
        <v>1933</v>
      </c>
      <c r="BJ40" s="7">
        <f t="shared" si="44"/>
        <v>1483</v>
      </c>
      <c r="BK40" s="7">
        <f t="shared" si="44"/>
        <v>1917</v>
      </c>
      <c r="BL40" s="7">
        <f t="shared" si="44"/>
        <v>1101</v>
      </c>
    </row>
    <row r="41" ht="13.5" customHeight="1">
      <c r="A41" s="83">
        <v>43513.0</v>
      </c>
      <c r="B41" s="84" t="s">
        <v>71</v>
      </c>
      <c r="C41" s="38"/>
      <c r="D41" s="39" t="s">
        <v>24</v>
      </c>
      <c r="E41" s="40">
        <f t="shared" si="2"/>
        <v>1917</v>
      </c>
      <c r="F41" s="41">
        <v>1.0</v>
      </c>
      <c r="G41" s="41">
        <v>15.0</v>
      </c>
      <c r="H41" s="42">
        <f t="shared" si="3"/>
        <v>18</v>
      </c>
      <c r="I41" s="38"/>
      <c r="J41" s="43" t="s">
        <v>18</v>
      </c>
      <c r="K41" s="40">
        <f t="shared" si="4"/>
        <v>2020</v>
      </c>
      <c r="L41" s="44">
        <v>1.0</v>
      </c>
      <c r="M41" s="44">
        <v>14.0</v>
      </c>
      <c r="N41" s="42">
        <f t="shared" si="5"/>
        <v>17</v>
      </c>
      <c r="O41" s="38"/>
      <c r="P41" s="45" t="s">
        <v>72</v>
      </c>
      <c r="Q41" s="38"/>
      <c r="R41" s="45">
        <f>MIN(Rules!$E$2,(MAX(H41/N41,N41/H41)))</f>
        <v>1.058823529</v>
      </c>
      <c r="S41" s="45">
        <f>VLOOKUP(B41,Rules!A:B,2,FALSE)</f>
        <v>40</v>
      </c>
      <c r="T41" s="38"/>
      <c r="U41" s="46">
        <f>1/(10^(-(E41+(IF(P41="Y",Rules!$I$2,0))-K41)/Rules!$E$12)+1)</f>
        <v>0.5539004882</v>
      </c>
      <c r="V41" s="47">
        <f t="shared" si="6"/>
        <v>19</v>
      </c>
      <c r="W41" s="47">
        <f t="shared" si="7"/>
        <v>-19</v>
      </c>
      <c r="X41" s="47"/>
      <c r="Y41" s="47"/>
      <c r="Z41" s="48"/>
      <c r="AA41" s="7">
        <f t="shared" ref="AA41:BL41" si="45">IF($D41=AA$1,$E41+$V41,(IF($J41=AA$1,$K41+$W41,AA40)))</f>
        <v>1373</v>
      </c>
      <c r="AB41" s="7">
        <f t="shared" si="45"/>
        <v>915</v>
      </c>
      <c r="AC41" s="7">
        <f t="shared" si="45"/>
        <v>1543</v>
      </c>
      <c r="AD41" s="7">
        <f t="shared" si="45"/>
        <v>231</v>
      </c>
      <c r="AE41" s="7">
        <f t="shared" si="45"/>
        <v>2020</v>
      </c>
      <c r="AF41" s="7">
        <f t="shared" si="45"/>
        <v>1958</v>
      </c>
      <c r="AG41" s="7">
        <f t="shared" si="45"/>
        <v>986</v>
      </c>
      <c r="AH41" s="7">
        <f t="shared" si="45"/>
        <v>981</v>
      </c>
      <c r="AI41" s="7">
        <f t="shared" si="45"/>
        <v>1194</v>
      </c>
      <c r="AJ41" s="7">
        <f t="shared" si="45"/>
        <v>1771</v>
      </c>
      <c r="AK41" s="7">
        <f t="shared" si="45"/>
        <v>72</v>
      </c>
      <c r="AL41" s="7">
        <f t="shared" si="45"/>
        <v>717</v>
      </c>
      <c r="AM41" s="7">
        <f t="shared" si="45"/>
        <v>2214</v>
      </c>
      <c r="AN41" s="7">
        <f t="shared" si="45"/>
        <v>1453</v>
      </c>
      <c r="AO41" s="7">
        <f t="shared" si="45"/>
        <v>1200</v>
      </c>
      <c r="AP41" s="7">
        <f t="shared" si="45"/>
        <v>2016</v>
      </c>
      <c r="AQ41" s="7">
        <f t="shared" si="45"/>
        <v>353</v>
      </c>
      <c r="AR41" s="7">
        <f t="shared" si="45"/>
        <v>1447</v>
      </c>
      <c r="AS41" s="7">
        <f t="shared" si="45"/>
        <v>274</v>
      </c>
      <c r="AT41" s="7">
        <f t="shared" si="45"/>
        <v>2223</v>
      </c>
      <c r="AU41" s="7">
        <f t="shared" si="45"/>
        <v>1107</v>
      </c>
      <c r="AV41" s="7">
        <f t="shared" si="45"/>
        <v>494</v>
      </c>
      <c r="AW41" s="7">
        <f t="shared" si="45"/>
        <v>577</v>
      </c>
      <c r="AX41" s="7">
        <f t="shared" si="45"/>
        <v>1063</v>
      </c>
      <c r="AY41" s="7">
        <f t="shared" si="45"/>
        <v>1126</v>
      </c>
      <c r="AZ41" s="7">
        <f t="shared" si="45"/>
        <v>713</v>
      </c>
      <c r="BA41" s="7">
        <f t="shared" si="45"/>
        <v>0</v>
      </c>
      <c r="BB41" s="7">
        <f t="shared" si="45"/>
        <v>1397</v>
      </c>
      <c r="BC41" s="7">
        <f t="shared" si="45"/>
        <v>907</v>
      </c>
      <c r="BD41" s="7">
        <f t="shared" si="45"/>
        <v>440</v>
      </c>
      <c r="BE41" s="7">
        <f t="shared" si="45"/>
        <v>638</v>
      </c>
      <c r="BF41" s="7">
        <f t="shared" si="45"/>
        <v>2001</v>
      </c>
      <c r="BG41" s="7">
        <f t="shared" si="45"/>
        <v>818</v>
      </c>
      <c r="BH41" s="7">
        <f t="shared" si="45"/>
        <v>840</v>
      </c>
      <c r="BI41" s="7">
        <f t="shared" si="45"/>
        <v>1933</v>
      </c>
      <c r="BJ41" s="7">
        <f t="shared" si="45"/>
        <v>1483</v>
      </c>
      <c r="BK41" s="7">
        <f t="shared" si="45"/>
        <v>1936</v>
      </c>
      <c r="BL41" s="7">
        <f t="shared" si="45"/>
        <v>1101</v>
      </c>
    </row>
    <row r="42" ht="13.5" customHeight="1">
      <c r="A42" s="83">
        <v>43513.0</v>
      </c>
      <c r="B42" s="84" t="s">
        <v>71</v>
      </c>
      <c r="C42" s="38"/>
      <c r="D42" s="39" t="s">
        <v>23</v>
      </c>
      <c r="E42" s="40">
        <f t="shared" si="2"/>
        <v>2214</v>
      </c>
      <c r="F42" s="41">
        <v>0.0</v>
      </c>
      <c r="G42" s="41">
        <v>20.0</v>
      </c>
      <c r="H42" s="42">
        <f t="shared" si="3"/>
        <v>20</v>
      </c>
      <c r="I42" s="38"/>
      <c r="J42" s="43" t="s">
        <v>26</v>
      </c>
      <c r="K42" s="40">
        <f t="shared" si="4"/>
        <v>1771</v>
      </c>
      <c r="L42" s="44">
        <v>1.0</v>
      </c>
      <c r="M42" s="44">
        <v>11.0</v>
      </c>
      <c r="N42" s="42">
        <f t="shared" si="5"/>
        <v>14</v>
      </c>
      <c r="O42" s="38"/>
      <c r="P42" s="45" t="s">
        <v>72</v>
      </c>
      <c r="Q42" s="38"/>
      <c r="R42" s="45">
        <f>MIN(Rules!$E$2,(MAX(H42/N42,N42/H42)))</f>
        <v>1.428571429</v>
      </c>
      <c r="S42" s="45">
        <f>VLOOKUP(B42,Rules!A:B,2,FALSE)</f>
        <v>40</v>
      </c>
      <c r="T42" s="38"/>
      <c r="U42" s="46">
        <f>1/(10^(-(E42+(IF(P42="Y",Rules!$I$2,0))-K42)/Rules!$E$12)+1)</f>
        <v>0.9388235892</v>
      </c>
      <c r="V42" s="47">
        <f t="shared" si="6"/>
        <v>3</v>
      </c>
      <c r="W42" s="47">
        <f t="shared" si="7"/>
        <v>-3</v>
      </c>
      <c r="X42" s="47"/>
      <c r="Y42" s="47"/>
      <c r="Z42" s="48"/>
      <c r="AA42" s="7">
        <f t="shared" ref="AA42:BL42" si="46">IF($D42=AA$1,$E42+$V42,(IF($J42=AA$1,$K42+$W42,AA41)))</f>
        <v>1373</v>
      </c>
      <c r="AB42" s="7">
        <f t="shared" si="46"/>
        <v>915</v>
      </c>
      <c r="AC42" s="7">
        <f t="shared" si="46"/>
        <v>1543</v>
      </c>
      <c r="AD42" s="7">
        <f t="shared" si="46"/>
        <v>231</v>
      </c>
      <c r="AE42" s="7">
        <f t="shared" si="46"/>
        <v>2020</v>
      </c>
      <c r="AF42" s="7">
        <f t="shared" si="46"/>
        <v>1958</v>
      </c>
      <c r="AG42" s="7">
        <f t="shared" si="46"/>
        <v>986</v>
      </c>
      <c r="AH42" s="7">
        <f t="shared" si="46"/>
        <v>981</v>
      </c>
      <c r="AI42" s="7">
        <f t="shared" si="46"/>
        <v>1194</v>
      </c>
      <c r="AJ42" s="7">
        <f t="shared" si="46"/>
        <v>1768</v>
      </c>
      <c r="AK42" s="7">
        <f t="shared" si="46"/>
        <v>72</v>
      </c>
      <c r="AL42" s="7">
        <f t="shared" si="46"/>
        <v>717</v>
      </c>
      <c r="AM42" s="7">
        <f t="shared" si="46"/>
        <v>2217</v>
      </c>
      <c r="AN42" s="7">
        <f t="shared" si="46"/>
        <v>1453</v>
      </c>
      <c r="AO42" s="7">
        <f t="shared" si="46"/>
        <v>1200</v>
      </c>
      <c r="AP42" s="7">
        <f t="shared" si="46"/>
        <v>2016</v>
      </c>
      <c r="AQ42" s="7">
        <f t="shared" si="46"/>
        <v>353</v>
      </c>
      <c r="AR42" s="7">
        <f t="shared" si="46"/>
        <v>1447</v>
      </c>
      <c r="AS42" s="7">
        <f t="shared" si="46"/>
        <v>274</v>
      </c>
      <c r="AT42" s="7">
        <f t="shared" si="46"/>
        <v>2223</v>
      </c>
      <c r="AU42" s="7">
        <f t="shared" si="46"/>
        <v>1107</v>
      </c>
      <c r="AV42" s="7">
        <f t="shared" si="46"/>
        <v>494</v>
      </c>
      <c r="AW42" s="7">
        <f t="shared" si="46"/>
        <v>577</v>
      </c>
      <c r="AX42" s="7">
        <f t="shared" si="46"/>
        <v>1063</v>
      </c>
      <c r="AY42" s="7">
        <f t="shared" si="46"/>
        <v>1126</v>
      </c>
      <c r="AZ42" s="7">
        <f t="shared" si="46"/>
        <v>713</v>
      </c>
      <c r="BA42" s="7">
        <f t="shared" si="46"/>
        <v>0</v>
      </c>
      <c r="BB42" s="7">
        <f t="shared" si="46"/>
        <v>1397</v>
      </c>
      <c r="BC42" s="7">
        <f t="shared" si="46"/>
        <v>907</v>
      </c>
      <c r="BD42" s="7">
        <f t="shared" si="46"/>
        <v>440</v>
      </c>
      <c r="BE42" s="7">
        <f t="shared" si="46"/>
        <v>638</v>
      </c>
      <c r="BF42" s="7">
        <f t="shared" si="46"/>
        <v>2001</v>
      </c>
      <c r="BG42" s="7">
        <f t="shared" si="46"/>
        <v>818</v>
      </c>
      <c r="BH42" s="7">
        <f t="shared" si="46"/>
        <v>840</v>
      </c>
      <c r="BI42" s="7">
        <f t="shared" si="46"/>
        <v>1933</v>
      </c>
      <c r="BJ42" s="7">
        <f t="shared" si="46"/>
        <v>1483</v>
      </c>
      <c r="BK42" s="7">
        <f t="shared" si="46"/>
        <v>1936</v>
      </c>
      <c r="BL42" s="7">
        <f t="shared" si="46"/>
        <v>1101</v>
      </c>
    </row>
    <row r="43" ht="13.5" customHeight="1">
      <c r="A43" s="83">
        <v>43513.0</v>
      </c>
      <c r="B43" s="84" t="s">
        <v>71</v>
      </c>
      <c r="C43" s="38"/>
      <c r="D43" s="39" t="s">
        <v>38</v>
      </c>
      <c r="E43" s="40">
        <f t="shared" si="2"/>
        <v>1126</v>
      </c>
      <c r="F43" s="41">
        <v>3.0</v>
      </c>
      <c r="G43" s="41">
        <v>16.0</v>
      </c>
      <c r="H43" s="42">
        <f t="shared" si="3"/>
        <v>25</v>
      </c>
      <c r="I43" s="38"/>
      <c r="J43" s="43" t="s">
        <v>36</v>
      </c>
      <c r="K43" s="40">
        <f t="shared" si="4"/>
        <v>1107</v>
      </c>
      <c r="L43" s="44">
        <v>3.0</v>
      </c>
      <c r="M43" s="44">
        <v>10.0</v>
      </c>
      <c r="N43" s="42">
        <f t="shared" si="5"/>
        <v>19</v>
      </c>
      <c r="O43" s="38"/>
      <c r="P43" s="45" t="s">
        <v>72</v>
      </c>
      <c r="Q43" s="38"/>
      <c r="R43" s="45">
        <f>MIN(Rules!$E$2,(MAX(H43/N43,N43/H43)))</f>
        <v>1.315789474</v>
      </c>
      <c r="S43" s="45">
        <f>VLOOKUP(B43,Rules!A:B,2,FALSE)</f>
        <v>40</v>
      </c>
      <c r="T43" s="38"/>
      <c r="U43" s="46">
        <f>1/(10^(-(E43+(IF(P43="Y",Rules!$I$2,0))-K43)/Rules!$E$12)+1)</f>
        <v>0.6853079508</v>
      </c>
      <c r="V43" s="47">
        <f t="shared" si="6"/>
        <v>17</v>
      </c>
      <c r="W43" s="47">
        <f t="shared" si="7"/>
        <v>-17</v>
      </c>
      <c r="X43" s="47"/>
      <c r="Y43" s="47"/>
      <c r="Z43" s="48"/>
      <c r="AA43" s="7">
        <f t="shared" ref="AA43:BL43" si="47">IF($D43=AA$1,$E43+$V43,(IF($J43=AA$1,$K43+$W43,AA42)))</f>
        <v>1373</v>
      </c>
      <c r="AB43" s="7">
        <f t="shared" si="47"/>
        <v>915</v>
      </c>
      <c r="AC43" s="7">
        <f t="shared" si="47"/>
        <v>1543</v>
      </c>
      <c r="AD43" s="7">
        <f t="shared" si="47"/>
        <v>231</v>
      </c>
      <c r="AE43" s="7">
        <f t="shared" si="47"/>
        <v>2020</v>
      </c>
      <c r="AF43" s="7">
        <f t="shared" si="47"/>
        <v>1958</v>
      </c>
      <c r="AG43" s="7">
        <f t="shared" si="47"/>
        <v>986</v>
      </c>
      <c r="AH43" s="7">
        <f t="shared" si="47"/>
        <v>981</v>
      </c>
      <c r="AI43" s="7">
        <f t="shared" si="47"/>
        <v>1194</v>
      </c>
      <c r="AJ43" s="7">
        <f t="shared" si="47"/>
        <v>1768</v>
      </c>
      <c r="AK43" s="7">
        <f t="shared" si="47"/>
        <v>72</v>
      </c>
      <c r="AL43" s="7">
        <f t="shared" si="47"/>
        <v>717</v>
      </c>
      <c r="AM43" s="7">
        <f t="shared" si="47"/>
        <v>2217</v>
      </c>
      <c r="AN43" s="7">
        <f t="shared" si="47"/>
        <v>1453</v>
      </c>
      <c r="AO43" s="7">
        <f t="shared" si="47"/>
        <v>1200</v>
      </c>
      <c r="AP43" s="7">
        <f t="shared" si="47"/>
        <v>2016</v>
      </c>
      <c r="AQ43" s="7">
        <f t="shared" si="47"/>
        <v>353</v>
      </c>
      <c r="AR43" s="7">
        <f t="shared" si="47"/>
        <v>1447</v>
      </c>
      <c r="AS43" s="7">
        <f t="shared" si="47"/>
        <v>274</v>
      </c>
      <c r="AT43" s="7">
        <f t="shared" si="47"/>
        <v>2223</v>
      </c>
      <c r="AU43" s="7">
        <f t="shared" si="47"/>
        <v>1090</v>
      </c>
      <c r="AV43" s="7">
        <f t="shared" si="47"/>
        <v>494</v>
      </c>
      <c r="AW43" s="7">
        <f t="shared" si="47"/>
        <v>577</v>
      </c>
      <c r="AX43" s="7">
        <f t="shared" si="47"/>
        <v>1063</v>
      </c>
      <c r="AY43" s="7">
        <f t="shared" si="47"/>
        <v>1143</v>
      </c>
      <c r="AZ43" s="7">
        <f t="shared" si="47"/>
        <v>713</v>
      </c>
      <c r="BA43" s="7">
        <f t="shared" si="47"/>
        <v>0</v>
      </c>
      <c r="BB43" s="7">
        <f t="shared" si="47"/>
        <v>1397</v>
      </c>
      <c r="BC43" s="7">
        <f t="shared" si="47"/>
        <v>907</v>
      </c>
      <c r="BD43" s="7">
        <f t="shared" si="47"/>
        <v>440</v>
      </c>
      <c r="BE43" s="7">
        <f t="shared" si="47"/>
        <v>638</v>
      </c>
      <c r="BF43" s="7">
        <f t="shared" si="47"/>
        <v>2001</v>
      </c>
      <c r="BG43" s="7">
        <f t="shared" si="47"/>
        <v>818</v>
      </c>
      <c r="BH43" s="7">
        <f t="shared" si="47"/>
        <v>840</v>
      </c>
      <c r="BI43" s="7">
        <f t="shared" si="47"/>
        <v>1933</v>
      </c>
      <c r="BJ43" s="7">
        <f t="shared" si="47"/>
        <v>1483</v>
      </c>
      <c r="BK43" s="7">
        <f t="shared" si="47"/>
        <v>1936</v>
      </c>
      <c r="BL43" s="7">
        <f t="shared" si="47"/>
        <v>1101</v>
      </c>
    </row>
    <row r="44" ht="13.5" customHeight="1">
      <c r="A44" s="83">
        <v>43513.0</v>
      </c>
      <c r="B44" s="84" t="s">
        <v>71</v>
      </c>
      <c r="C44" s="38"/>
      <c r="D44" s="39" t="s">
        <v>34</v>
      </c>
      <c r="E44" s="40">
        <f t="shared" si="2"/>
        <v>1453</v>
      </c>
      <c r="F44" s="41">
        <v>3.0</v>
      </c>
      <c r="G44" s="41">
        <v>18.0</v>
      </c>
      <c r="H44" s="42">
        <f t="shared" si="3"/>
        <v>27</v>
      </c>
      <c r="I44" s="38"/>
      <c r="J44" s="43" t="s">
        <v>39</v>
      </c>
      <c r="K44" s="40">
        <f t="shared" si="4"/>
        <v>1063</v>
      </c>
      <c r="L44" s="44">
        <v>0.0</v>
      </c>
      <c r="M44" s="44">
        <v>9.0</v>
      </c>
      <c r="N44" s="42">
        <f t="shared" si="5"/>
        <v>9</v>
      </c>
      <c r="O44" s="38"/>
      <c r="P44" s="45" t="s">
        <v>72</v>
      </c>
      <c r="Q44" s="38"/>
      <c r="R44" s="45">
        <f>MIN(Rules!$E$2,(MAX(H44/N44,N44/H44)))</f>
        <v>2</v>
      </c>
      <c r="S44" s="45">
        <f>VLOOKUP(B44,Rules!A:B,2,FALSE)</f>
        <v>40</v>
      </c>
      <c r="T44" s="38"/>
      <c r="U44" s="46">
        <f>1/(10^(-(E44+(IF(P44="Y",Rules!$I$2,0))-K44)/Rules!$E$12)+1)</f>
        <v>0.9232106803</v>
      </c>
      <c r="V44" s="47">
        <f t="shared" si="6"/>
        <v>6</v>
      </c>
      <c r="W44" s="47">
        <f t="shared" si="7"/>
        <v>-6</v>
      </c>
      <c r="X44" s="47"/>
      <c r="Y44" s="47"/>
      <c r="Z44" s="48"/>
      <c r="AA44" s="7">
        <f t="shared" ref="AA44:BL44" si="48">IF($D44=AA$1,$E44+$V44,(IF($J44=AA$1,$K44+$W44,AA43)))</f>
        <v>1373</v>
      </c>
      <c r="AB44" s="7">
        <f t="shared" si="48"/>
        <v>915</v>
      </c>
      <c r="AC44" s="7">
        <f t="shared" si="48"/>
        <v>1543</v>
      </c>
      <c r="AD44" s="7">
        <f t="shared" si="48"/>
        <v>231</v>
      </c>
      <c r="AE44" s="7">
        <f t="shared" si="48"/>
        <v>2020</v>
      </c>
      <c r="AF44" s="7">
        <f t="shared" si="48"/>
        <v>1958</v>
      </c>
      <c r="AG44" s="7">
        <f t="shared" si="48"/>
        <v>986</v>
      </c>
      <c r="AH44" s="7">
        <f t="shared" si="48"/>
        <v>981</v>
      </c>
      <c r="AI44" s="7">
        <f t="shared" si="48"/>
        <v>1194</v>
      </c>
      <c r="AJ44" s="7">
        <f t="shared" si="48"/>
        <v>1768</v>
      </c>
      <c r="AK44" s="7">
        <f t="shared" si="48"/>
        <v>72</v>
      </c>
      <c r="AL44" s="7">
        <f t="shared" si="48"/>
        <v>717</v>
      </c>
      <c r="AM44" s="7">
        <f t="shared" si="48"/>
        <v>2217</v>
      </c>
      <c r="AN44" s="7">
        <f t="shared" si="48"/>
        <v>1459</v>
      </c>
      <c r="AO44" s="7">
        <f t="shared" si="48"/>
        <v>1200</v>
      </c>
      <c r="AP44" s="7">
        <f t="shared" si="48"/>
        <v>2016</v>
      </c>
      <c r="AQ44" s="7">
        <f t="shared" si="48"/>
        <v>353</v>
      </c>
      <c r="AR44" s="7">
        <f t="shared" si="48"/>
        <v>1447</v>
      </c>
      <c r="AS44" s="7">
        <f t="shared" si="48"/>
        <v>274</v>
      </c>
      <c r="AT44" s="7">
        <f t="shared" si="48"/>
        <v>2223</v>
      </c>
      <c r="AU44" s="7">
        <f t="shared" si="48"/>
        <v>1090</v>
      </c>
      <c r="AV44" s="7">
        <f t="shared" si="48"/>
        <v>494</v>
      </c>
      <c r="AW44" s="7">
        <f t="shared" si="48"/>
        <v>577</v>
      </c>
      <c r="AX44" s="7">
        <f t="shared" si="48"/>
        <v>1057</v>
      </c>
      <c r="AY44" s="7">
        <f t="shared" si="48"/>
        <v>1143</v>
      </c>
      <c r="AZ44" s="7">
        <f t="shared" si="48"/>
        <v>713</v>
      </c>
      <c r="BA44" s="7">
        <f t="shared" si="48"/>
        <v>0</v>
      </c>
      <c r="BB44" s="7">
        <f t="shared" si="48"/>
        <v>1397</v>
      </c>
      <c r="BC44" s="7">
        <f t="shared" si="48"/>
        <v>907</v>
      </c>
      <c r="BD44" s="7">
        <f t="shared" si="48"/>
        <v>440</v>
      </c>
      <c r="BE44" s="7">
        <f t="shared" si="48"/>
        <v>638</v>
      </c>
      <c r="BF44" s="7">
        <f t="shared" si="48"/>
        <v>2001</v>
      </c>
      <c r="BG44" s="7">
        <f t="shared" si="48"/>
        <v>818</v>
      </c>
      <c r="BH44" s="7">
        <f t="shared" si="48"/>
        <v>840</v>
      </c>
      <c r="BI44" s="7">
        <f t="shared" si="48"/>
        <v>1933</v>
      </c>
      <c r="BJ44" s="7">
        <f t="shared" si="48"/>
        <v>1483</v>
      </c>
      <c r="BK44" s="7">
        <f t="shared" si="48"/>
        <v>1936</v>
      </c>
      <c r="BL44" s="7">
        <f t="shared" si="48"/>
        <v>1101</v>
      </c>
    </row>
    <row r="45" ht="13.5" customHeight="1">
      <c r="A45" s="83">
        <v>43513.0</v>
      </c>
      <c r="B45" s="84" t="s">
        <v>71</v>
      </c>
      <c r="C45" s="38"/>
      <c r="D45" s="39" t="s">
        <v>30</v>
      </c>
      <c r="E45" s="40">
        <f t="shared" si="2"/>
        <v>1373</v>
      </c>
      <c r="F45" s="41">
        <v>1.0</v>
      </c>
      <c r="G45" s="41">
        <v>15.0</v>
      </c>
      <c r="H45" s="42">
        <f t="shared" si="3"/>
        <v>18</v>
      </c>
      <c r="I45" s="38"/>
      <c r="J45" s="43" t="s">
        <v>32</v>
      </c>
      <c r="K45" s="40">
        <f t="shared" si="4"/>
        <v>1483</v>
      </c>
      <c r="L45" s="44">
        <v>1.0</v>
      </c>
      <c r="M45" s="44">
        <v>17.0</v>
      </c>
      <c r="N45" s="42">
        <f t="shared" si="5"/>
        <v>20</v>
      </c>
      <c r="O45" s="38"/>
      <c r="P45" s="45" t="s">
        <v>72</v>
      </c>
      <c r="Q45" s="38"/>
      <c r="R45" s="45">
        <f>MIN(Rules!$E$2,(MAX(H45/N45,N45/H45)))</f>
        <v>1.111111111</v>
      </c>
      <c r="S45" s="45">
        <f>VLOOKUP(B45,Rules!A:B,2,FALSE)</f>
        <v>40</v>
      </c>
      <c r="T45" s="38"/>
      <c r="U45" s="46">
        <f>1/(10^(-(E45+(IF(P45="Y",Rules!$I$2,0))-K45)/Rules!$E$12)+1)</f>
        <v>0.5459219228</v>
      </c>
      <c r="V45" s="47">
        <f t="shared" si="6"/>
        <v>-24</v>
      </c>
      <c r="W45" s="47">
        <f t="shared" si="7"/>
        <v>24</v>
      </c>
      <c r="X45" s="47"/>
      <c r="Y45" s="47"/>
      <c r="Z45" s="48"/>
      <c r="AA45" s="7">
        <f t="shared" ref="AA45:BL45" si="49">IF($D45=AA$1,$E45+$V45,(IF($J45=AA$1,$K45+$W45,AA44)))</f>
        <v>1349</v>
      </c>
      <c r="AB45" s="7">
        <f t="shared" si="49"/>
        <v>915</v>
      </c>
      <c r="AC45" s="7">
        <f t="shared" si="49"/>
        <v>1543</v>
      </c>
      <c r="AD45" s="7">
        <f t="shared" si="49"/>
        <v>231</v>
      </c>
      <c r="AE45" s="7">
        <f t="shared" si="49"/>
        <v>2020</v>
      </c>
      <c r="AF45" s="7">
        <f t="shared" si="49"/>
        <v>1958</v>
      </c>
      <c r="AG45" s="7">
        <f t="shared" si="49"/>
        <v>986</v>
      </c>
      <c r="AH45" s="7">
        <f t="shared" si="49"/>
        <v>981</v>
      </c>
      <c r="AI45" s="7">
        <f t="shared" si="49"/>
        <v>1194</v>
      </c>
      <c r="AJ45" s="7">
        <f t="shared" si="49"/>
        <v>1768</v>
      </c>
      <c r="AK45" s="7">
        <f t="shared" si="49"/>
        <v>72</v>
      </c>
      <c r="AL45" s="7">
        <f t="shared" si="49"/>
        <v>717</v>
      </c>
      <c r="AM45" s="7">
        <f t="shared" si="49"/>
        <v>2217</v>
      </c>
      <c r="AN45" s="7">
        <f t="shared" si="49"/>
        <v>1459</v>
      </c>
      <c r="AO45" s="7">
        <f t="shared" si="49"/>
        <v>1200</v>
      </c>
      <c r="AP45" s="7">
        <f t="shared" si="49"/>
        <v>2016</v>
      </c>
      <c r="AQ45" s="7">
        <f t="shared" si="49"/>
        <v>353</v>
      </c>
      <c r="AR45" s="7">
        <f t="shared" si="49"/>
        <v>1447</v>
      </c>
      <c r="AS45" s="7">
        <f t="shared" si="49"/>
        <v>274</v>
      </c>
      <c r="AT45" s="7">
        <f t="shared" si="49"/>
        <v>2223</v>
      </c>
      <c r="AU45" s="7">
        <f t="shared" si="49"/>
        <v>1090</v>
      </c>
      <c r="AV45" s="7">
        <f t="shared" si="49"/>
        <v>494</v>
      </c>
      <c r="AW45" s="7">
        <f t="shared" si="49"/>
        <v>577</v>
      </c>
      <c r="AX45" s="7">
        <f t="shared" si="49"/>
        <v>1057</v>
      </c>
      <c r="AY45" s="7">
        <f t="shared" si="49"/>
        <v>1143</v>
      </c>
      <c r="AZ45" s="7">
        <f t="shared" si="49"/>
        <v>713</v>
      </c>
      <c r="BA45" s="7">
        <f t="shared" si="49"/>
        <v>0</v>
      </c>
      <c r="BB45" s="7">
        <f t="shared" si="49"/>
        <v>1397</v>
      </c>
      <c r="BC45" s="7">
        <f t="shared" si="49"/>
        <v>907</v>
      </c>
      <c r="BD45" s="7">
        <f t="shared" si="49"/>
        <v>440</v>
      </c>
      <c r="BE45" s="7">
        <f t="shared" si="49"/>
        <v>638</v>
      </c>
      <c r="BF45" s="7">
        <f t="shared" si="49"/>
        <v>2001</v>
      </c>
      <c r="BG45" s="7">
        <f t="shared" si="49"/>
        <v>818</v>
      </c>
      <c r="BH45" s="7">
        <f t="shared" si="49"/>
        <v>840</v>
      </c>
      <c r="BI45" s="7">
        <f t="shared" si="49"/>
        <v>1933</v>
      </c>
      <c r="BJ45" s="7">
        <f t="shared" si="49"/>
        <v>1507</v>
      </c>
      <c r="BK45" s="7">
        <f t="shared" si="49"/>
        <v>1936</v>
      </c>
      <c r="BL45" s="7">
        <f t="shared" si="49"/>
        <v>1101</v>
      </c>
    </row>
    <row r="46" ht="13.5" customHeight="1">
      <c r="A46" s="83">
        <v>43513.0</v>
      </c>
      <c r="B46" s="84" t="s">
        <v>71</v>
      </c>
      <c r="C46" s="38"/>
      <c r="D46" s="39" t="s">
        <v>53</v>
      </c>
      <c r="E46" s="40">
        <f t="shared" si="2"/>
        <v>840</v>
      </c>
      <c r="F46" s="41">
        <v>0.0</v>
      </c>
      <c r="G46" s="41">
        <v>11.0</v>
      </c>
      <c r="H46" s="42">
        <f t="shared" si="3"/>
        <v>11</v>
      </c>
      <c r="I46" s="38"/>
      <c r="J46" s="43" t="s">
        <v>33</v>
      </c>
      <c r="K46" s="40">
        <f t="shared" si="4"/>
        <v>1194</v>
      </c>
      <c r="L46" s="44">
        <v>1.0</v>
      </c>
      <c r="M46" s="44">
        <v>16.0</v>
      </c>
      <c r="N46" s="42">
        <f t="shared" si="5"/>
        <v>19</v>
      </c>
      <c r="O46" s="38"/>
      <c r="P46" s="45" t="s">
        <v>72</v>
      </c>
      <c r="Q46" s="38"/>
      <c r="R46" s="45">
        <f>MIN(Rules!$E$2,(MAX(H46/N46,N46/H46)))</f>
        <v>1.727272727</v>
      </c>
      <c r="S46" s="45">
        <f>VLOOKUP(B46,Rules!A:B,2,FALSE)</f>
        <v>40</v>
      </c>
      <c r="T46" s="38"/>
      <c r="U46" s="46">
        <f>1/(10^(-(E46+(IF(P46="Y",Rules!$I$2,0))-K46)/Rules!$E$12)+1)</f>
        <v>0.2810105002</v>
      </c>
      <c r="V46" s="47">
        <f t="shared" si="6"/>
        <v>-19</v>
      </c>
      <c r="W46" s="47">
        <f t="shared" si="7"/>
        <v>19</v>
      </c>
      <c r="X46" s="47"/>
      <c r="Y46" s="47"/>
      <c r="Z46" s="48"/>
      <c r="AA46" s="7">
        <f t="shared" ref="AA46:BL46" si="50">IF($D46=AA$1,$E46+$V46,(IF($J46=AA$1,$K46+$W46,AA45)))</f>
        <v>1349</v>
      </c>
      <c r="AB46" s="7">
        <f t="shared" si="50"/>
        <v>915</v>
      </c>
      <c r="AC46" s="7">
        <f t="shared" si="50"/>
        <v>1543</v>
      </c>
      <c r="AD46" s="7">
        <f t="shared" si="50"/>
        <v>231</v>
      </c>
      <c r="AE46" s="7">
        <f t="shared" si="50"/>
        <v>2020</v>
      </c>
      <c r="AF46" s="7">
        <f t="shared" si="50"/>
        <v>1958</v>
      </c>
      <c r="AG46" s="7">
        <f t="shared" si="50"/>
        <v>986</v>
      </c>
      <c r="AH46" s="7">
        <f t="shared" si="50"/>
        <v>981</v>
      </c>
      <c r="AI46" s="7">
        <f t="shared" si="50"/>
        <v>1213</v>
      </c>
      <c r="AJ46" s="7">
        <f t="shared" si="50"/>
        <v>1768</v>
      </c>
      <c r="AK46" s="7">
        <f t="shared" si="50"/>
        <v>72</v>
      </c>
      <c r="AL46" s="7">
        <f t="shared" si="50"/>
        <v>717</v>
      </c>
      <c r="AM46" s="7">
        <f t="shared" si="50"/>
        <v>2217</v>
      </c>
      <c r="AN46" s="7">
        <f t="shared" si="50"/>
        <v>1459</v>
      </c>
      <c r="AO46" s="7">
        <f t="shared" si="50"/>
        <v>1200</v>
      </c>
      <c r="AP46" s="7">
        <f t="shared" si="50"/>
        <v>2016</v>
      </c>
      <c r="AQ46" s="7">
        <f t="shared" si="50"/>
        <v>353</v>
      </c>
      <c r="AR46" s="7">
        <f t="shared" si="50"/>
        <v>1447</v>
      </c>
      <c r="AS46" s="7">
        <f t="shared" si="50"/>
        <v>274</v>
      </c>
      <c r="AT46" s="7">
        <f t="shared" si="50"/>
        <v>2223</v>
      </c>
      <c r="AU46" s="7">
        <f t="shared" si="50"/>
        <v>1090</v>
      </c>
      <c r="AV46" s="7">
        <f t="shared" si="50"/>
        <v>494</v>
      </c>
      <c r="AW46" s="7">
        <f t="shared" si="50"/>
        <v>577</v>
      </c>
      <c r="AX46" s="7">
        <f t="shared" si="50"/>
        <v>1057</v>
      </c>
      <c r="AY46" s="7">
        <f t="shared" si="50"/>
        <v>1143</v>
      </c>
      <c r="AZ46" s="7">
        <f t="shared" si="50"/>
        <v>713</v>
      </c>
      <c r="BA46" s="7">
        <f t="shared" si="50"/>
        <v>0</v>
      </c>
      <c r="BB46" s="7">
        <f t="shared" si="50"/>
        <v>1397</v>
      </c>
      <c r="BC46" s="7">
        <f t="shared" si="50"/>
        <v>907</v>
      </c>
      <c r="BD46" s="7">
        <f t="shared" si="50"/>
        <v>440</v>
      </c>
      <c r="BE46" s="7">
        <f t="shared" si="50"/>
        <v>638</v>
      </c>
      <c r="BF46" s="7">
        <f t="shared" si="50"/>
        <v>2001</v>
      </c>
      <c r="BG46" s="7">
        <f t="shared" si="50"/>
        <v>818</v>
      </c>
      <c r="BH46" s="7">
        <f t="shared" si="50"/>
        <v>821</v>
      </c>
      <c r="BI46" s="7">
        <f t="shared" si="50"/>
        <v>1933</v>
      </c>
      <c r="BJ46" s="7">
        <f t="shared" si="50"/>
        <v>1507</v>
      </c>
      <c r="BK46" s="7">
        <f t="shared" si="50"/>
        <v>1936</v>
      </c>
      <c r="BL46" s="7">
        <f t="shared" si="50"/>
        <v>1101</v>
      </c>
    </row>
    <row r="47" ht="13.5" customHeight="1">
      <c r="A47" s="83">
        <v>43513.0</v>
      </c>
      <c r="B47" s="84" t="s">
        <v>71</v>
      </c>
      <c r="C47" s="38"/>
      <c r="D47" s="39" t="s">
        <v>37</v>
      </c>
      <c r="E47" s="40">
        <f t="shared" si="2"/>
        <v>981</v>
      </c>
      <c r="F47" s="41">
        <v>0.0</v>
      </c>
      <c r="G47" s="41">
        <v>15.0</v>
      </c>
      <c r="H47" s="42">
        <f t="shared" si="3"/>
        <v>15</v>
      </c>
      <c r="I47" s="38"/>
      <c r="J47" s="43" t="s">
        <v>40</v>
      </c>
      <c r="K47" s="40">
        <f t="shared" si="4"/>
        <v>1101</v>
      </c>
      <c r="L47" s="44">
        <v>2.0</v>
      </c>
      <c r="M47" s="44">
        <v>14.0</v>
      </c>
      <c r="N47" s="42">
        <f t="shared" si="5"/>
        <v>20</v>
      </c>
      <c r="O47" s="38"/>
      <c r="P47" s="45" t="s">
        <v>72</v>
      </c>
      <c r="Q47" s="38"/>
      <c r="R47" s="45">
        <f>MIN(Rules!$E$2,(MAX(H47/N47,N47/H47)))</f>
        <v>1.333333333</v>
      </c>
      <c r="S47" s="45">
        <f>VLOOKUP(B47,Rules!A:B,2,FALSE)</f>
        <v>40</v>
      </c>
      <c r="T47" s="38"/>
      <c r="U47" s="46">
        <f>1/(10^(-(E47+(IF(P47="Y",Rules!$I$2,0))-K47)/Rules!$E$12)+1)</f>
        <v>0.5344839447</v>
      </c>
      <c r="V47" s="47">
        <f t="shared" si="6"/>
        <v>-29</v>
      </c>
      <c r="W47" s="47">
        <f t="shared" si="7"/>
        <v>29</v>
      </c>
      <c r="X47" s="47"/>
      <c r="Y47" s="47"/>
      <c r="Z47" s="48"/>
      <c r="AA47" s="7">
        <f t="shared" ref="AA47:BL47" si="51">IF($D47=AA$1,$E47+$V47,(IF($J47=AA$1,$K47+$W47,AA46)))</f>
        <v>1349</v>
      </c>
      <c r="AB47" s="7">
        <f t="shared" si="51"/>
        <v>915</v>
      </c>
      <c r="AC47" s="7">
        <f t="shared" si="51"/>
        <v>1543</v>
      </c>
      <c r="AD47" s="7">
        <f t="shared" si="51"/>
        <v>231</v>
      </c>
      <c r="AE47" s="7">
        <f t="shared" si="51"/>
        <v>2020</v>
      </c>
      <c r="AF47" s="7">
        <f t="shared" si="51"/>
        <v>1958</v>
      </c>
      <c r="AG47" s="7">
        <f t="shared" si="51"/>
        <v>986</v>
      </c>
      <c r="AH47" s="7">
        <f t="shared" si="51"/>
        <v>952</v>
      </c>
      <c r="AI47" s="7">
        <f t="shared" si="51"/>
        <v>1213</v>
      </c>
      <c r="AJ47" s="7">
        <f t="shared" si="51"/>
        <v>1768</v>
      </c>
      <c r="AK47" s="7">
        <f t="shared" si="51"/>
        <v>72</v>
      </c>
      <c r="AL47" s="7">
        <f t="shared" si="51"/>
        <v>717</v>
      </c>
      <c r="AM47" s="7">
        <f t="shared" si="51"/>
        <v>2217</v>
      </c>
      <c r="AN47" s="7">
        <f t="shared" si="51"/>
        <v>1459</v>
      </c>
      <c r="AO47" s="7">
        <f t="shared" si="51"/>
        <v>1200</v>
      </c>
      <c r="AP47" s="7">
        <f t="shared" si="51"/>
        <v>2016</v>
      </c>
      <c r="AQ47" s="7">
        <f t="shared" si="51"/>
        <v>353</v>
      </c>
      <c r="AR47" s="7">
        <f t="shared" si="51"/>
        <v>1447</v>
      </c>
      <c r="AS47" s="7">
        <f t="shared" si="51"/>
        <v>274</v>
      </c>
      <c r="AT47" s="7">
        <f t="shared" si="51"/>
        <v>2223</v>
      </c>
      <c r="AU47" s="7">
        <f t="shared" si="51"/>
        <v>1090</v>
      </c>
      <c r="AV47" s="7">
        <f t="shared" si="51"/>
        <v>494</v>
      </c>
      <c r="AW47" s="7">
        <f t="shared" si="51"/>
        <v>577</v>
      </c>
      <c r="AX47" s="7">
        <f t="shared" si="51"/>
        <v>1057</v>
      </c>
      <c r="AY47" s="7">
        <f t="shared" si="51"/>
        <v>1143</v>
      </c>
      <c r="AZ47" s="7">
        <f t="shared" si="51"/>
        <v>713</v>
      </c>
      <c r="BA47" s="7">
        <f t="shared" si="51"/>
        <v>0</v>
      </c>
      <c r="BB47" s="7">
        <f t="shared" si="51"/>
        <v>1397</v>
      </c>
      <c r="BC47" s="7">
        <f t="shared" si="51"/>
        <v>907</v>
      </c>
      <c r="BD47" s="7">
        <f t="shared" si="51"/>
        <v>440</v>
      </c>
      <c r="BE47" s="7">
        <f t="shared" si="51"/>
        <v>638</v>
      </c>
      <c r="BF47" s="7">
        <f t="shared" si="51"/>
        <v>2001</v>
      </c>
      <c r="BG47" s="7">
        <f t="shared" si="51"/>
        <v>818</v>
      </c>
      <c r="BH47" s="7">
        <f t="shared" si="51"/>
        <v>821</v>
      </c>
      <c r="BI47" s="7">
        <f t="shared" si="51"/>
        <v>1933</v>
      </c>
      <c r="BJ47" s="7">
        <f t="shared" si="51"/>
        <v>1507</v>
      </c>
      <c r="BK47" s="7">
        <f t="shared" si="51"/>
        <v>1936</v>
      </c>
      <c r="BL47" s="7">
        <f t="shared" si="51"/>
        <v>1130</v>
      </c>
    </row>
    <row r="48" ht="13.5" customHeight="1">
      <c r="A48" s="83">
        <v>43513.0</v>
      </c>
      <c r="B48" s="84" t="s">
        <v>71</v>
      </c>
      <c r="C48" s="38"/>
      <c r="D48" s="39" t="s">
        <v>29</v>
      </c>
      <c r="E48" s="40">
        <f t="shared" si="2"/>
        <v>1200</v>
      </c>
      <c r="F48" s="41">
        <v>1.0</v>
      </c>
      <c r="G48" s="41">
        <v>16.0</v>
      </c>
      <c r="H48" s="42">
        <f t="shared" si="3"/>
        <v>19</v>
      </c>
      <c r="I48" s="38"/>
      <c r="J48" s="43" t="s">
        <v>35</v>
      </c>
      <c r="K48" s="40">
        <f t="shared" si="4"/>
        <v>986</v>
      </c>
      <c r="L48" s="44">
        <v>0.0</v>
      </c>
      <c r="M48" s="44">
        <v>21.0</v>
      </c>
      <c r="N48" s="42">
        <f t="shared" si="5"/>
        <v>21</v>
      </c>
      <c r="O48" s="38"/>
      <c r="P48" s="45" t="s">
        <v>72</v>
      </c>
      <c r="Q48" s="38"/>
      <c r="R48" s="45">
        <f>MIN(Rules!$E$2,(MAX(H48/N48,N48/H48)))</f>
        <v>1.105263158</v>
      </c>
      <c r="S48" s="45">
        <f>VLOOKUP(B48,Rules!A:B,2,FALSE)</f>
        <v>40</v>
      </c>
      <c r="T48" s="38"/>
      <c r="U48" s="46">
        <f>1/(10^(-(E48+(IF(P48="Y",Rules!$I$2,0))-K48)/Rules!$E$12)+1)</f>
        <v>0.8424115718</v>
      </c>
      <c r="V48" s="47">
        <f t="shared" si="6"/>
        <v>-37</v>
      </c>
      <c r="W48" s="47">
        <f t="shared" si="7"/>
        <v>37</v>
      </c>
      <c r="X48" s="47"/>
      <c r="Y48" s="47"/>
      <c r="Z48" s="48"/>
      <c r="AA48" s="7">
        <f t="shared" ref="AA48:BL48" si="52">IF($D48=AA$1,$E48+$V48,(IF($J48=AA$1,$K48+$W48,AA47)))</f>
        <v>1349</v>
      </c>
      <c r="AB48" s="7">
        <f t="shared" si="52"/>
        <v>915</v>
      </c>
      <c r="AC48" s="7">
        <f t="shared" si="52"/>
        <v>1543</v>
      </c>
      <c r="AD48" s="7">
        <f t="shared" si="52"/>
        <v>231</v>
      </c>
      <c r="AE48" s="7">
        <f t="shared" si="52"/>
        <v>2020</v>
      </c>
      <c r="AF48" s="7">
        <f t="shared" si="52"/>
        <v>1958</v>
      </c>
      <c r="AG48" s="7">
        <f t="shared" si="52"/>
        <v>1023</v>
      </c>
      <c r="AH48" s="7">
        <f t="shared" si="52"/>
        <v>952</v>
      </c>
      <c r="AI48" s="7">
        <f t="shared" si="52"/>
        <v>1213</v>
      </c>
      <c r="AJ48" s="7">
        <f t="shared" si="52"/>
        <v>1768</v>
      </c>
      <c r="AK48" s="7">
        <f t="shared" si="52"/>
        <v>72</v>
      </c>
      <c r="AL48" s="7">
        <f t="shared" si="52"/>
        <v>717</v>
      </c>
      <c r="AM48" s="7">
        <f t="shared" si="52"/>
        <v>2217</v>
      </c>
      <c r="AN48" s="7">
        <f t="shared" si="52"/>
        <v>1459</v>
      </c>
      <c r="AO48" s="7">
        <f t="shared" si="52"/>
        <v>1163</v>
      </c>
      <c r="AP48" s="7">
        <f t="shared" si="52"/>
        <v>2016</v>
      </c>
      <c r="AQ48" s="7">
        <f t="shared" si="52"/>
        <v>353</v>
      </c>
      <c r="AR48" s="7">
        <f t="shared" si="52"/>
        <v>1447</v>
      </c>
      <c r="AS48" s="7">
        <f t="shared" si="52"/>
        <v>274</v>
      </c>
      <c r="AT48" s="7">
        <f t="shared" si="52"/>
        <v>2223</v>
      </c>
      <c r="AU48" s="7">
        <f t="shared" si="52"/>
        <v>1090</v>
      </c>
      <c r="AV48" s="7">
        <f t="shared" si="52"/>
        <v>494</v>
      </c>
      <c r="AW48" s="7">
        <f t="shared" si="52"/>
        <v>577</v>
      </c>
      <c r="AX48" s="7">
        <f t="shared" si="52"/>
        <v>1057</v>
      </c>
      <c r="AY48" s="7">
        <f t="shared" si="52"/>
        <v>1143</v>
      </c>
      <c r="AZ48" s="7">
        <f t="shared" si="52"/>
        <v>713</v>
      </c>
      <c r="BA48" s="7">
        <f t="shared" si="52"/>
        <v>0</v>
      </c>
      <c r="BB48" s="7">
        <f t="shared" si="52"/>
        <v>1397</v>
      </c>
      <c r="BC48" s="7">
        <f t="shared" si="52"/>
        <v>907</v>
      </c>
      <c r="BD48" s="7">
        <f t="shared" si="52"/>
        <v>440</v>
      </c>
      <c r="BE48" s="7">
        <f t="shared" si="52"/>
        <v>638</v>
      </c>
      <c r="BF48" s="7">
        <f t="shared" si="52"/>
        <v>2001</v>
      </c>
      <c r="BG48" s="7">
        <f t="shared" si="52"/>
        <v>818</v>
      </c>
      <c r="BH48" s="7">
        <f t="shared" si="52"/>
        <v>821</v>
      </c>
      <c r="BI48" s="7">
        <f t="shared" si="52"/>
        <v>1933</v>
      </c>
      <c r="BJ48" s="7">
        <f t="shared" si="52"/>
        <v>1507</v>
      </c>
      <c r="BK48" s="7">
        <f t="shared" si="52"/>
        <v>1936</v>
      </c>
      <c r="BL48" s="7">
        <f t="shared" si="52"/>
        <v>1130</v>
      </c>
    </row>
    <row r="49" ht="13.5" customHeight="1">
      <c r="A49" s="83">
        <v>43513.0</v>
      </c>
      <c r="B49" s="84" t="s">
        <v>71</v>
      </c>
      <c r="C49" s="38"/>
      <c r="D49" s="39" t="s">
        <v>43</v>
      </c>
      <c r="E49" s="40">
        <f t="shared" si="2"/>
        <v>915</v>
      </c>
      <c r="F49" s="41">
        <v>1.0</v>
      </c>
      <c r="G49" s="41">
        <v>11.0</v>
      </c>
      <c r="H49" s="42">
        <f t="shared" si="3"/>
        <v>14</v>
      </c>
      <c r="I49" s="38"/>
      <c r="J49" s="43" t="s">
        <v>41</v>
      </c>
      <c r="K49" s="40">
        <f t="shared" si="4"/>
        <v>907</v>
      </c>
      <c r="L49" s="44">
        <v>0.0</v>
      </c>
      <c r="M49" s="44">
        <v>18.0</v>
      </c>
      <c r="N49" s="42">
        <f t="shared" si="5"/>
        <v>18</v>
      </c>
      <c r="O49" s="38"/>
      <c r="P49" s="45" t="s">
        <v>72</v>
      </c>
      <c r="Q49" s="38"/>
      <c r="R49" s="45">
        <f>MIN(Rules!$E$2,(MAX(H49/N49,N49/H49)))</f>
        <v>1.285714286</v>
      </c>
      <c r="S49" s="45">
        <f>VLOOKUP(B49,Rules!A:B,2,FALSE)</f>
        <v>40</v>
      </c>
      <c r="T49" s="38"/>
      <c r="U49" s="46">
        <f>1/(10^(-(E49+(IF(P49="Y",Rules!$I$2,0))-K49)/Rules!$E$12)+1)</f>
        <v>0.6742820977</v>
      </c>
      <c r="V49" s="47">
        <f t="shared" si="6"/>
        <v>-35</v>
      </c>
      <c r="W49" s="47">
        <f t="shared" si="7"/>
        <v>35</v>
      </c>
      <c r="X49" s="47"/>
      <c r="Y49" s="47"/>
      <c r="Z49" s="48"/>
      <c r="AA49" s="7">
        <f t="shared" ref="AA49:BL49" si="53">IF($D49=AA$1,$E49+$V49,(IF($J49=AA$1,$K49+$W49,AA48)))</f>
        <v>1349</v>
      </c>
      <c r="AB49" s="7">
        <f t="shared" si="53"/>
        <v>880</v>
      </c>
      <c r="AC49" s="7">
        <f t="shared" si="53"/>
        <v>1543</v>
      </c>
      <c r="AD49" s="7">
        <f t="shared" si="53"/>
        <v>231</v>
      </c>
      <c r="AE49" s="7">
        <f t="shared" si="53"/>
        <v>2020</v>
      </c>
      <c r="AF49" s="7">
        <f t="shared" si="53"/>
        <v>1958</v>
      </c>
      <c r="AG49" s="7">
        <f t="shared" si="53"/>
        <v>1023</v>
      </c>
      <c r="AH49" s="7">
        <f t="shared" si="53"/>
        <v>952</v>
      </c>
      <c r="AI49" s="7">
        <f t="shared" si="53"/>
        <v>1213</v>
      </c>
      <c r="AJ49" s="7">
        <f t="shared" si="53"/>
        <v>1768</v>
      </c>
      <c r="AK49" s="7">
        <f t="shared" si="53"/>
        <v>72</v>
      </c>
      <c r="AL49" s="7">
        <f t="shared" si="53"/>
        <v>717</v>
      </c>
      <c r="AM49" s="7">
        <f t="shared" si="53"/>
        <v>2217</v>
      </c>
      <c r="AN49" s="7">
        <f t="shared" si="53"/>
        <v>1459</v>
      </c>
      <c r="AO49" s="7">
        <f t="shared" si="53"/>
        <v>1163</v>
      </c>
      <c r="AP49" s="7">
        <f t="shared" si="53"/>
        <v>2016</v>
      </c>
      <c r="AQ49" s="7">
        <f t="shared" si="53"/>
        <v>353</v>
      </c>
      <c r="AR49" s="7">
        <f t="shared" si="53"/>
        <v>1447</v>
      </c>
      <c r="AS49" s="7">
        <f t="shared" si="53"/>
        <v>274</v>
      </c>
      <c r="AT49" s="7">
        <f t="shared" si="53"/>
        <v>2223</v>
      </c>
      <c r="AU49" s="7">
        <f t="shared" si="53"/>
        <v>1090</v>
      </c>
      <c r="AV49" s="7">
        <f t="shared" si="53"/>
        <v>494</v>
      </c>
      <c r="AW49" s="7">
        <f t="shared" si="53"/>
        <v>577</v>
      </c>
      <c r="AX49" s="7">
        <f t="shared" si="53"/>
        <v>1057</v>
      </c>
      <c r="AY49" s="7">
        <f t="shared" si="53"/>
        <v>1143</v>
      </c>
      <c r="AZ49" s="7">
        <f t="shared" si="53"/>
        <v>713</v>
      </c>
      <c r="BA49" s="7">
        <f t="shared" si="53"/>
        <v>0</v>
      </c>
      <c r="BB49" s="7">
        <f t="shared" si="53"/>
        <v>1397</v>
      </c>
      <c r="BC49" s="7">
        <f t="shared" si="53"/>
        <v>942</v>
      </c>
      <c r="BD49" s="7">
        <f t="shared" si="53"/>
        <v>440</v>
      </c>
      <c r="BE49" s="7">
        <f t="shared" si="53"/>
        <v>638</v>
      </c>
      <c r="BF49" s="7">
        <f t="shared" si="53"/>
        <v>2001</v>
      </c>
      <c r="BG49" s="7">
        <f t="shared" si="53"/>
        <v>818</v>
      </c>
      <c r="BH49" s="7">
        <f t="shared" si="53"/>
        <v>821</v>
      </c>
      <c r="BI49" s="7">
        <f t="shared" si="53"/>
        <v>1933</v>
      </c>
      <c r="BJ49" s="7">
        <f t="shared" si="53"/>
        <v>1507</v>
      </c>
      <c r="BK49" s="7">
        <f t="shared" si="53"/>
        <v>1936</v>
      </c>
      <c r="BL49" s="7">
        <f t="shared" si="53"/>
        <v>1130</v>
      </c>
    </row>
    <row r="50" ht="13.5" customHeight="1">
      <c r="A50" s="83">
        <v>43513.0</v>
      </c>
      <c r="B50" s="84" t="s">
        <v>71</v>
      </c>
      <c r="C50" s="38"/>
      <c r="D50" s="39" t="s">
        <v>42</v>
      </c>
      <c r="E50" s="40">
        <f t="shared" si="2"/>
        <v>818</v>
      </c>
      <c r="F50" s="41">
        <v>2.0</v>
      </c>
      <c r="G50" s="41">
        <v>13.0</v>
      </c>
      <c r="H50" s="42">
        <f t="shared" si="3"/>
        <v>19</v>
      </c>
      <c r="I50" s="38"/>
      <c r="J50" s="43" t="s">
        <v>51</v>
      </c>
      <c r="K50" s="40">
        <f t="shared" si="4"/>
        <v>713</v>
      </c>
      <c r="L50" s="44">
        <v>4.0</v>
      </c>
      <c r="M50" s="44">
        <v>12.0</v>
      </c>
      <c r="N50" s="42">
        <f t="shared" si="5"/>
        <v>24</v>
      </c>
      <c r="O50" s="38"/>
      <c r="P50" s="45" t="s">
        <v>72</v>
      </c>
      <c r="Q50" s="38"/>
      <c r="R50" s="45">
        <f>MIN(Rules!$E$2,(MAX(H50/N50,N50/H50)))</f>
        <v>1.263157895</v>
      </c>
      <c r="S50" s="45">
        <f>VLOOKUP(B50,Rules!A:B,2,FALSE)</f>
        <v>40</v>
      </c>
      <c r="T50" s="38"/>
      <c r="U50" s="46">
        <f>1/(10^(-(E50+(IF(P50="Y",Rules!$I$2,0))-K50)/Rules!$E$12)+1)</f>
        <v>0.7639246991</v>
      </c>
      <c r="V50" s="47">
        <f t="shared" si="6"/>
        <v>-39</v>
      </c>
      <c r="W50" s="47">
        <f t="shared" si="7"/>
        <v>39</v>
      </c>
      <c r="X50" s="47"/>
      <c r="Y50" s="47"/>
      <c r="Z50" s="48"/>
      <c r="AA50" s="7">
        <f t="shared" ref="AA50:BL50" si="54">IF($D50=AA$1,$E50+$V50,(IF($J50=AA$1,$K50+$W50,AA49)))</f>
        <v>1349</v>
      </c>
      <c r="AB50" s="7">
        <f t="shared" si="54"/>
        <v>880</v>
      </c>
      <c r="AC50" s="7">
        <f t="shared" si="54"/>
        <v>1543</v>
      </c>
      <c r="AD50" s="7">
        <f t="shared" si="54"/>
        <v>231</v>
      </c>
      <c r="AE50" s="7">
        <f t="shared" si="54"/>
        <v>2020</v>
      </c>
      <c r="AF50" s="7">
        <f t="shared" si="54"/>
        <v>1958</v>
      </c>
      <c r="AG50" s="7">
        <f t="shared" si="54"/>
        <v>1023</v>
      </c>
      <c r="AH50" s="7">
        <f t="shared" si="54"/>
        <v>952</v>
      </c>
      <c r="AI50" s="7">
        <f t="shared" si="54"/>
        <v>1213</v>
      </c>
      <c r="AJ50" s="7">
        <f t="shared" si="54"/>
        <v>1768</v>
      </c>
      <c r="AK50" s="7">
        <f t="shared" si="54"/>
        <v>72</v>
      </c>
      <c r="AL50" s="7">
        <f t="shared" si="54"/>
        <v>717</v>
      </c>
      <c r="AM50" s="7">
        <f t="shared" si="54"/>
        <v>2217</v>
      </c>
      <c r="AN50" s="7">
        <f t="shared" si="54"/>
        <v>1459</v>
      </c>
      <c r="AO50" s="7">
        <f t="shared" si="54"/>
        <v>1163</v>
      </c>
      <c r="AP50" s="7">
        <f t="shared" si="54"/>
        <v>2016</v>
      </c>
      <c r="AQ50" s="7">
        <f t="shared" si="54"/>
        <v>353</v>
      </c>
      <c r="AR50" s="7">
        <f t="shared" si="54"/>
        <v>1447</v>
      </c>
      <c r="AS50" s="7">
        <f t="shared" si="54"/>
        <v>274</v>
      </c>
      <c r="AT50" s="7">
        <f t="shared" si="54"/>
        <v>2223</v>
      </c>
      <c r="AU50" s="7">
        <f t="shared" si="54"/>
        <v>1090</v>
      </c>
      <c r="AV50" s="7">
        <f t="shared" si="54"/>
        <v>494</v>
      </c>
      <c r="AW50" s="7">
        <f t="shared" si="54"/>
        <v>577</v>
      </c>
      <c r="AX50" s="7">
        <f t="shared" si="54"/>
        <v>1057</v>
      </c>
      <c r="AY50" s="7">
        <f t="shared" si="54"/>
        <v>1143</v>
      </c>
      <c r="AZ50" s="7">
        <f t="shared" si="54"/>
        <v>752</v>
      </c>
      <c r="BA50" s="7">
        <f t="shared" si="54"/>
        <v>0</v>
      </c>
      <c r="BB50" s="7">
        <f t="shared" si="54"/>
        <v>1397</v>
      </c>
      <c r="BC50" s="7">
        <f t="shared" si="54"/>
        <v>942</v>
      </c>
      <c r="BD50" s="7">
        <f t="shared" si="54"/>
        <v>440</v>
      </c>
      <c r="BE50" s="7">
        <f t="shared" si="54"/>
        <v>638</v>
      </c>
      <c r="BF50" s="7">
        <f t="shared" si="54"/>
        <v>2001</v>
      </c>
      <c r="BG50" s="7">
        <f t="shared" si="54"/>
        <v>779</v>
      </c>
      <c r="BH50" s="7">
        <f t="shared" si="54"/>
        <v>821</v>
      </c>
      <c r="BI50" s="7">
        <f t="shared" si="54"/>
        <v>1933</v>
      </c>
      <c r="BJ50" s="7">
        <f t="shared" si="54"/>
        <v>1507</v>
      </c>
      <c r="BK50" s="7">
        <f t="shared" si="54"/>
        <v>1936</v>
      </c>
      <c r="BL50" s="7">
        <f t="shared" si="54"/>
        <v>1130</v>
      </c>
    </row>
    <row r="51" ht="13.5" customHeight="1">
      <c r="A51" s="83">
        <v>43513.0</v>
      </c>
      <c r="B51" s="84" t="s">
        <v>71</v>
      </c>
      <c r="C51" s="38"/>
      <c r="D51" s="39" t="s">
        <v>50</v>
      </c>
      <c r="E51" s="40">
        <f t="shared" si="2"/>
        <v>494</v>
      </c>
      <c r="F51" s="41">
        <v>2.0</v>
      </c>
      <c r="G51" s="41">
        <v>18.0</v>
      </c>
      <c r="H51" s="42">
        <f t="shared" si="3"/>
        <v>24</v>
      </c>
      <c r="I51" s="38"/>
      <c r="J51" s="43" t="s">
        <v>52</v>
      </c>
      <c r="K51" s="40">
        <f t="shared" si="4"/>
        <v>274</v>
      </c>
      <c r="L51" s="44">
        <v>0.0</v>
      </c>
      <c r="M51" s="44">
        <v>16.0</v>
      </c>
      <c r="N51" s="42">
        <f t="shared" si="5"/>
        <v>16</v>
      </c>
      <c r="O51" s="38"/>
      <c r="P51" s="45" t="s">
        <v>72</v>
      </c>
      <c r="Q51" s="38"/>
      <c r="R51" s="45">
        <f>MIN(Rules!$E$2,(MAX(H51/N51,N51/H51)))</f>
        <v>1.5</v>
      </c>
      <c r="S51" s="45">
        <f>VLOOKUP(B51,Rules!A:B,2,FALSE)</f>
        <v>40</v>
      </c>
      <c r="T51" s="38"/>
      <c r="U51" s="46">
        <f>1/(10^(-(E51+(IF(P51="Y",Rules!$I$2,0))-K51)/Rules!$E$12)+1)</f>
        <v>0.8460451004</v>
      </c>
      <c r="V51" s="47">
        <f t="shared" si="6"/>
        <v>9</v>
      </c>
      <c r="W51" s="47">
        <f t="shared" si="7"/>
        <v>-9</v>
      </c>
      <c r="X51" s="47"/>
      <c r="Y51" s="47"/>
      <c r="Z51" s="48"/>
      <c r="AA51" s="7">
        <f t="shared" ref="AA51:BL51" si="55">IF($D51=AA$1,$E51+$V51,(IF($J51=AA$1,$K51+$W51,AA50)))</f>
        <v>1349</v>
      </c>
      <c r="AB51" s="7">
        <f t="shared" si="55"/>
        <v>880</v>
      </c>
      <c r="AC51" s="7">
        <f t="shared" si="55"/>
        <v>1543</v>
      </c>
      <c r="AD51" s="7">
        <f t="shared" si="55"/>
        <v>231</v>
      </c>
      <c r="AE51" s="7">
        <f t="shared" si="55"/>
        <v>2020</v>
      </c>
      <c r="AF51" s="7">
        <f t="shared" si="55"/>
        <v>1958</v>
      </c>
      <c r="AG51" s="7">
        <f t="shared" si="55"/>
        <v>1023</v>
      </c>
      <c r="AH51" s="7">
        <f t="shared" si="55"/>
        <v>952</v>
      </c>
      <c r="AI51" s="7">
        <f t="shared" si="55"/>
        <v>1213</v>
      </c>
      <c r="AJ51" s="7">
        <f t="shared" si="55"/>
        <v>1768</v>
      </c>
      <c r="AK51" s="7">
        <f t="shared" si="55"/>
        <v>72</v>
      </c>
      <c r="AL51" s="7">
        <f t="shared" si="55"/>
        <v>717</v>
      </c>
      <c r="AM51" s="7">
        <f t="shared" si="55"/>
        <v>2217</v>
      </c>
      <c r="AN51" s="7">
        <f t="shared" si="55"/>
        <v>1459</v>
      </c>
      <c r="AO51" s="7">
        <f t="shared" si="55"/>
        <v>1163</v>
      </c>
      <c r="AP51" s="7">
        <f t="shared" si="55"/>
        <v>2016</v>
      </c>
      <c r="AQ51" s="7">
        <f t="shared" si="55"/>
        <v>353</v>
      </c>
      <c r="AR51" s="7">
        <f t="shared" si="55"/>
        <v>1447</v>
      </c>
      <c r="AS51" s="7">
        <f t="shared" si="55"/>
        <v>265</v>
      </c>
      <c r="AT51" s="7">
        <f t="shared" si="55"/>
        <v>2223</v>
      </c>
      <c r="AU51" s="7">
        <f t="shared" si="55"/>
        <v>1090</v>
      </c>
      <c r="AV51" s="7">
        <f t="shared" si="55"/>
        <v>503</v>
      </c>
      <c r="AW51" s="7">
        <f t="shared" si="55"/>
        <v>577</v>
      </c>
      <c r="AX51" s="7">
        <f t="shared" si="55"/>
        <v>1057</v>
      </c>
      <c r="AY51" s="7">
        <f t="shared" si="55"/>
        <v>1143</v>
      </c>
      <c r="AZ51" s="7">
        <f t="shared" si="55"/>
        <v>752</v>
      </c>
      <c r="BA51" s="7">
        <f t="shared" si="55"/>
        <v>0</v>
      </c>
      <c r="BB51" s="7">
        <f t="shared" si="55"/>
        <v>1397</v>
      </c>
      <c r="BC51" s="7">
        <f t="shared" si="55"/>
        <v>942</v>
      </c>
      <c r="BD51" s="7">
        <f t="shared" si="55"/>
        <v>440</v>
      </c>
      <c r="BE51" s="7">
        <f t="shared" si="55"/>
        <v>638</v>
      </c>
      <c r="BF51" s="7">
        <f t="shared" si="55"/>
        <v>2001</v>
      </c>
      <c r="BG51" s="7">
        <f t="shared" si="55"/>
        <v>779</v>
      </c>
      <c r="BH51" s="7">
        <f t="shared" si="55"/>
        <v>821</v>
      </c>
      <c r="BI51" s="7">
        <f t="shared" si="55"/>
        <v>1933</v>
      </c>
      <c r="BJ51" s="7">
        <f t="shared" si="55"/>
        <v>1507</v>
      </c>
      <c r="BK51" s="7">
        <f t="shared" si="55"/>
        <v>1936</v>
      </c>
      <c r="BL51" s="7">
        <f t="shared" si="55"/>
        <v>1130</v>
      </c>
    </row>
    <row r="52" ht="13.5" customHeight="1">
      <c r="A52" s="83">
        <v>43513.0</v>
      </c>
      <c r="B52" s="84" t="s">
        <v>71</v>
      </c>
      <c r="C52" s="38"/>
      <c r="D52" s="39" t="s">
        <v>44</v>
      </c>
      <c r="E52" s="40">
        <f t="shared" si="2"/>
        <v>440</v>
      </c>
      <c r="F52" s="41">
        <v>4.0</v>
      </c>
      <c r="G52" s="41">
        <v>9.0</v>
      </c>
      <c r="H52" s="42">
        <f t="shared" si="3"/>
        <v>21</v>
      </c>
      <c r="I52" s="38"/>
      <c r="J52" s="43" t="s">
        <v>49</v>
      </c>
      <c r="K52" s="40">
        <f t="shared" si="4"/>
        <v>231</v>
      </c>
      <c r="L52" s="44">
        <v>2.0</v>
      </c>
      <c r="M52" s="44">
        <v>6.0</v>
      </c>
      <c r="N52" s="42">
        <f t="shared" si="5"/>
        <v>12</v>
      </c>
      <c r="O52" s="38"/>
      <c r="P52" s="45" t="s">
        <v>72</v>
      </c>
      <c r="Q52" s="38"/>
      <c r="R52" s="45">
        <f>MIN(Rules!$E$2,(MAX(H52/N52,N52/H52)))</f>
        <v>1.75</v>
      </c>
      <c r="S52" s="45">
        <f>VLOOKUP(B52,Rules!A:B,2,FALSE)</f>
        <v>40</v>
      </c>
      <c r="T52" s="38"/>
      <c r="U52" s="46">
        <f>1/(10^(-(E52+(IF(P52="Y",Rules!$I$2,0))-K52)/Rules!$E$12)+1)</f>
        <v>0.8393306357</v>
      </c>
      <c r="V52" s="47">
        <f t="shared" si="6"/>
        <v>11</v>
      </c>
      <c r="W52" s="47">
        <f t="shared" si="7"/>
        <v>-11</v>
      </c>
      <c r="X52" s="47"/>
      <c r="Y52" s="47"/>
      <c r="Z52" s="48"/>
      <c r="AA52" s="7">
        <f t="shared" ref="AA52:BL52" si="56">IF($D52=AA$1,$E52+$V52,(IF($J52=AA$1,$K52+$W52,AA51)))</f>
        <v>1349</v>
      </c>
      <c r="AB52" s="7">
        <f t="shared" si="56"/>
        <v>880</v>
      </c>
      <c r="AC52" s="7">
        <f t="shared" si="56"/>
        <v>1543</v>
      </c>
      <c r="AD52" s="7">
        <f t="shared" si="56"/>
        <v>220</v>
      </c>
      <c r="AE52" s="7">
        <f t="shared" si="56"/>
        <v>2020</v>
      </c>
      <c r="AF52" s="7">
        <f t="shared" si="56"/>
        <v>1958</v>
      </c>
      <c r="AG52" s="7">
        <f t="shared" si="56"/>
        <v>1023</v>
      </c>
      <c r="AH52" s="7">
        <f t="shared" si="56"/>
        <v>952</v>
      </c>
      <c r="AI52" s="7">
        <f t="shared" si="56"/>
        <v>1213</v>
      </c>
      <c r="AJ52" s="7">
        <f t="shared" si="56"/>
        <v>1768</v>
      </c>
      <c r="AK52" s="7">
        <f t="shared" si="56"/>
        <v>72</v>
      </c>
      <c r="AL52" s="7">
        <f t="shared" si="56"/>
        <v>717</v>
      </c>
      <c r="AM52" s="7">
        <f t="shared" si="56"/>
        <v>2217</v>
      </c>
      <c r="AN52" s="7">
        <f t="shared" si="56"/>
        <v>1459</v>
      </c>
      <c r="AO52" s="7">
        <f t="shared" si="56"/>
        <v>1163</v>
      </c>
      <c r="AP52" s="7">
        <f t="shared" si="56"/>
        <v>2016</v>
      </c>
      <c r="AQ52" s="7">
        <f t="shared" si="56"/>
        <v>353</v>
      </c>
      <c r="AR52" s="7">
        <f t="shared" si="56"/>
        <v>1447</v>
      </c>
      <c r="AS52" s="7">
        <f t="shared" si="56"/>
        <v>265</v>
      </c>
      <c r="AT52" s="7">
        <f t="shared" si="56"/>
        <v>2223</v>
      </c>
      <c r="AU52" s="7">
        <f t="shared" si="56"/>
        <v>1090</v>
      </c>
      <c r="AV52" s="7">
        <f t="shared" si="56"/>
        <v>503</v>
      </c>
      <c r="AW52" s="7">
        <f t="shared" si="56"/>
        <v>577</v>
      </c>
      <c r="AX52" s="7">
        <f t="shared" si="56"/>
        <v>1057</v>
      </c>
      <c r="AY52" s="7">
        <f t="shared" si="56"/>
        <v>1143</v>
      </c>
      <c r="AZ52" s="7">
        <f t="shared" si="56"/>
        <v>752</v>
      </c>
      <c r="BA52" s="7">
        <f t="shared" si="56"/>
        <v>0</v>
      </c>
      <c r="BB52" s="7">
        <f t="shared" si="56"/>
        <v>1397</v>
      </c>
      <c r="BC52" s="7">
        <f t="shared" si="56"/>
        <v>942</v>
      </c>
      <c r="BD52" s="7">
        <f t="shared" si="56"/>
        <v>451</v>
      </c>
      <c r="BE52" s="7">
        <f t="shared" si="56"/>
        <v>638</v>
      </c>
      <c r="BF52" s="7">
        <f t="shared" si="56"/>
        <v>2001</v>
      </c>
      <c r="BG52" s="7">
        <f t="shared" si="56"/>
        <v>779</v>
      </c>
      <c r="BH52" s="7">
        <f t="shared" si="56"/>
        <v>821</v>
      </c>
      <c r="BI52" s="7">
        <f t="shared" si="56"/>
        <v>1933</v>
      </c>
      <c r="BJ52" s="7">
        <f t="shared" si="56"/>
        <v>1507</v>
      </c>
      <c r="BK52" s="7">
        <f t="shared" si="56"/>
        <v>1936</v>
      </c>
      <c r="BL52" s="7">
        <f t="shared" si="56"/>
        <v>1130</v>
      </c>
    </row>
    <row r="53" ht="13.5" customHeight="1">
      <c r="A53" s="83">
        <v>43519.0</v>
      </c>
      <c r="B53" s="84" t="s">
        <v>71</v>
      </c>
      <c r="C53" s="38"/>
      <c r="D53" s="39" t="s">
        <v>36</v>
      </c>
      <c r="E53" s="40">
        <f t="shared" si="2"/>
        <v>1090</v>
      </c>
      <c r="F53" s="41">
        <v>1.0</v>
      </c>
      <c r="G53" s="41">
        <v>11.0</v>
      </c>
      <c r="H53" s="42">
        <f t="shared" si="3"/>
        <v>14</v>
      </c>
      <c r="I53" s="38"/>
      <c r="J53" s="43" t="s">
        <v>34</v>
      </c>
      <c r="K53" s="40">
        <f t="shared" si="4"/>
        <v>1459</v>
      </c>
      <c r="L53" s="44">
        <v>3.0</v>
      </c>
      <c r="M53" s="44">
        <v>27.0</v>
      </c>
      <c r="N53" s="42">
        <f t="shared" si="5"/>
        <v>36</v>
      </c>
      <c r="O53" s="38"/>
      <c r="P53" s="45" t="s">
        <v>72</v>
      </c>
      <c r="Q53" s="38"/>
      <c r="R53" s="45">
        <f>MIN(Rules!$E$2,(MAX(H53/N53,N53/H53)))</f>
        <v>2</v>
      </c>
      <c r="S53" s="45">
        <f>VLOOKUP(B53,Rules!A:B,2,FALSE)</f>
        <v>40</v>
      </c>
      <c r="T53" s="38"/>
      <c r="U53" s="46">
        <f>1/(10^(-(E53+(IF(P53="Y",Rules!$I$2,0))-K53)/Rules!$E$12)+1)</f>
        <v>0.267267186</v>
      </c>
      <c r="V53" s="47">
        <f t="shared" si="6"/>
        <v>-21</v>
      </c>
      <c r="W53" s="47">
        <f t="shared" si="7"/>
        <v>21</v>
      </c>
      <c r="X53" s="47"/>
      <c r="Y53" s="47"/>
      <c r="Z53" s="48"/>
      <c r="AA53" s="7">
        <f t="shared" ref="AA53:BL53" si="57">IF($D53=AA$1,$E53+$V53,(IF($J53=AA$1,$K53+$W53,AA52)))</f>
        <v>1349</v>
      </c>
      <c r="AB53" s="7">
        <f t="shared" si="57"/>
        <v>880</v>
      </c>
      <c r="AC53" s="7">
        <f t="shared" si="57"/>
        <v>1543</v>
      </c>
      <c r="AD53" s="7">
        <f t="shared" si="57"/>
        <v>220</v>
      </c>
      <c r="AE53" s="7">
        <f t="shared" si="57"/>
        <v>2020</v>
      </c>
      <c r="AF53" s="7">
        <f t="shared" si="57"/>
        <v>1958</v>
      </c>
      <c r="AG53" s="7">
        <f t="shared" si="57"/>
        <v>1023</v>
      </c>
      <c r="AH53" s="7">
        <f t="shared" si="57"/>
        <v>952</v>
      </c>
      <c r="AI53" s="7">
        <f t="shared" si="57"/>
        <v>1213</v>
      </c>
      <c r="AJ53" s="7">
        <f t="shared" si="57"/>
        <v>1768</v>
      </c>
      <c r="AK53" s="7">
        <f t="shared" si="57"/>
        <v>72</v>
      </c>
      <c r="AL53" s="7">
        <f t="shared" si="57"/>
        <v>717</v>
      </c>
      <c r="AM53" s="7">
        <f t="shared" si="57"/>
        <v>2217</v>
      </c>
      <c r="AN53" s="7">
        <f t="shared" si="57"/>
        <v>1480</v>
      </c>
      <c r="AO53" s="7">
        <f t="shared" si="57"/>
        <v>1163</v>
      </c>
      <c r="AP53" s="7">
        <f t="shared" si="57"/>
        <v>2016</v>
      </c>
      <c r="AQ53" s="7">
        <f t="shared" si="57"/>
        <v>353</v>
      </c>
      <c r="AR53" s="7">
        <f t="shared" si="57"/>
        <v>1447</v>
      </c>
      <c r="AS53" s="7">
        <f t="shared" si="57"/>
        <v>265</v>
      </c>
      <c r="AT53" s="7">
        <f t="shared" si="57"/>
        <v>2223</v>
      </c>
      <c r="AU53" s="7">
        <f t="shared" si="57"/>
        <v>1069</v>
      </c>
      <c r="AV53" s="7">
        <f t="shared" si="57"/>
        <v>503</v>
      </c>
      <c r="AW53" s="7">
        <f t="shared" si="57"/>
        <v>577</v>
      </c>
      <c r="AX53" s="7">
        <f t="shared" si="57"/>
        <v>1057</v>
      </c>
      <c r="AY53" s="7">
        <f t="shared" si="57"/>
        <v>1143</v>
      </c>
      <c r="AZ53" s="7">
        <f t="shared" si="57"/>
        <v>752</v>
      </c>
      <c r="BA53" s="7">
        <f t="shared" si="57"/>
        <v>0</v>
      </c>
      <c r="BB53" s="7">
        <f t="shared" si="57"/>
        <v>1397</v>
      </c>
      <c r="BC53" s="7">
        <f t="shared" si="57"/>
        <v>942</v>
      </c>
      <c r="BD53" s="7">
        <f t="shared" si="57"/>
        <v>451</v>
      </c>
      <c r="BE53" s="7">
        <f t="shared" si="57"/>
        <v>638</v>
      </c>
      <c r="BF53" s="7">
        <f t="shared" si="57"/>
        <v>2001</v>
      </c>
      <c r="BG53" s="7">
        <f t="shared" si="57"/>
        <v>779</v>
      </c>
      <c r="BH53" s="7">
        <f t="shared" si="57"/>
        <v>821</v>
      </c>
      <c r="BI53" s="7">
        <f t="shared" si="57"/>
        <v>1933</v>
      </c>
      <c r="BJ53" s="7">
        <f t="shared" si="57"/>
        <v>1507</v>
      </c>
      <c r="BK53" s="7">
        <f t="shared" si="57"/>
        <v>1936</v>
      </c>
      <c r="BL53" s="7">
        <f t="shared" si="57"/>
        <v>1130</v>
      </c>
    </row>
    <row r="54" ht="13.5" customHeight="1">
      <c r="A54" s="83">
        <v>43519.0</v>
      </c>
      <c r="B54" s="84" t="s">
        <v>71</v>
      </c>
      <c r="C54" s="38"/>
      <c r="D54" s="39" t="s">
        <v>53</v>
      </c>
      <c r="E54" s="40">
        <f t="shared" si="2"/>
        <v>821</v>
      </c>
      <c r="F54" s="41">
        <v>3.0</v>
      </c>
      <c r="G54" s="41">
        <v>11.0</v>
      </c>
      <c r="H54" s="42">
        <f t="shared" si="3"/>
        <v>20</v>
      </c>
      <c r="I54" s="38"/>
      <c r="J54" s="43" t="s">
        <v>35</v>
      </c>
      <c r="K54" s="40">
        <f t="shared" si="4"/>
        <v>1023</v>
      </c>
      <c r="L54" s="44">
        <v>2.0</v>
      </c>
      <c r="M54" s="44">
        <v>18.0</v>
      </c>
      <c r="N54" s="42">
        <f t="shared" si="5"/>
        <v>24</v>
      </c>
      <c r="O54" s="38"/>
      <c r="P54" s="45" t="s">
        <v>72</v>
      </c>
      <c r="Q54" s="38"/>
      <c r="R54" s="45">
        <f>MIN(Rules!$E$2,(MAX(H54/N54,N54/H54)))</f>
        <v>1.2</v>
      </c>
      <c r="S54" s="45">
        <f>VLOOKUP(B54,Rules!A:B,2,FALSE)</f>
        <v>40</v>
      </c>
      <c r="T54" s="38"/>
      <c r="U54" s="46">
        <f>1/(10^(-(E54+(IF(P54="Y",Rules!$I$2,0))-K54)/Rules!$E$12)+1)</f>
        <v>0.4404172485</v>
      </c>
      <c r="V54" s="47">
        <f t="shared" si="6"/>
        <v>-21</v>
      </c>
      <c r="W54" s="47">
        <f t="shared" si="7"/>
        <v>21</v>
      </c>
      <c r="X54" s="47"/>
      <c r="Y54" s="47"/>
      <c r="Z54" s="48"/>
      <c r="AA54" s="7">
        <f t="shared" ref="AA54:BL54" si="58">IF($D54=AA$1,$E54+$V54,(IF($J54=AA$1,$K54+$W54,AA53)))</f>
        <v>1349</v>
      </c>
      <c r="AB54" s="7">
        <f t="shared" si="58"/>
        <v>880</v>
      </c>
      <c r="AC54" s="7">
        <f t="shared" si="58"/>
        <v>1543</v>
      </c>
      <c r="AD54" s="7">
        <f t="shared" si="58"/>
        <v>220</v>
      </c>
      <c r="AE54" s="7">
        <f t="shared" si="58"/>
        <v>2020</v>
      </c>
      <c r="AF54" s="7">
        <f t="shared" si="58"/>
        <v>1958</v>
      </c>
      <c r="AG54" s="7">
        <f t="shared" si="58"/>
        <v>1044</v>
      </c>
      <c r="AH54" s="7">
        <f t="shared" si="58"/>
        <v>952</v>
      </c>
      <c r="AI54" s="7">
        <f t="shared" si="58"/>
        <v>1213</v>
      </c>
      <c r="AJ54" s="7">
        <f t="shared" si="58"/>
        <v>1768</v>
      </c>
      <c r="AK54" s="7">
        <f t="shared" si="58"/>
        <v>72</v>
      </c>
      <c r="AL54" s="7">
        <f t="shared" si="58"/>
        <v>717</v>
      </c>
      <c r="AM54" s="7">
        <f t="shared" si="58"/>
        <v>2217</v>
      </c>
      <c r="AN54" s="7">
        <f t="shared" si="58"/>
        <v>1480</v>
      </c>
      <c r="AO54" s="7">
        <f t="shared" si="58"/>
        <v>1163</v>
      </c>
      <c r="AP54" s="7">
        <f t="shared" si="58"/>
        <v>2016</v>
      </c>
      <c r="AQ54" s="7">
        <f t="shared" si="58"/>
        <v>353</v>
      </c>
      <c r="AR54" s="7">
        <f t="shared" si="58"/>
        <v>1447</v>
      </c>
      <c r="AS54" s="7">
        <f t="shared" si="58"/>
        <v>265</v>
      </c>
      <c r="AT54" s="7">
        <f t="shared" si="58"/>
        <v>2223</v>
      </c>
      <c r="AU54" s="7">
        <f t="shared" si="58"/>
        <v>1069</v>
      </c>
      <c r="AV54" s="7">
        <f t="shared" si="58"/>
        <v>503</v>
      </c>
      <c r="AW54" s="7">
        <f t="shared" si="58"/>
        <v>577</v>
      </c>
      <c r="AX54" s="7">
        <f t="shared" si="58"/>
        <v>1057</v>
      </c>
      <c r="AY54" s="7">
        <f t="shared" si="58"/>
        <v>1143</v>
      </c>
      <c r="AZ54" s="7">
        <f t="shared" si="58"/>
        <v>752</v>
      </c>
      <c r="BA54" s="7">
        <f t="shared" si="58"/>
        <v>0</v>
      </c>
      <c r="BB54" s="7">
        <f t="shared" si="58"/>
        <v>1397</v>
      </c>
      <c r="BC54" s="7">
        <f t="shared" si="58"/>
        <v>942</v>
      </c>
      <c r="BD54" s="7">
        <f t="shared" si="58"/>
        <v>451</v>
      </c>
      <c r="BE54" s="7">
        <f t="shared" si="58"/>
        <v>638</v>
      </c>
      <c r="BF54" s="7">
        <f t="shared" si="58"/>
        <v>2001</v>
      </c>
      <c r="BG54" s="7">
        <f t="shared" si="58"/>
        <v>779</v>
      </c>
      <c r="BH54" s="7">
        <f t="shared" si="58"/>
        <v>800</v>
      </c>
      <c r="BI54" s="7">
        <f t="shared" si="58"/>
        <v>1933</v>
      </c>
      <c r="BJ54" s="7">
        <f t="shared" si="58"/>
        <v>1507</v>
      </c>
      <c r="BK54" s="7">
        <f t="shared" si="58"/>
        <v>1936</v>
      </c>
      <c r="BL54" s="7">
        <f t="shared" si="58"/>
        <v>1130</v>
      </c>
    </row>
    <row r="55" ht="13.5" customHeight="1">
      <c r="A55" s="83">
        <v>43520.0</v>
      </c>
      <c r="B55" s="84" t="s">
        <v>71</v>
      </c>
      <c r="C55" s="38"/>
      <c r="D55" s="39" t="s">
        <v>21</v>
      </c>
      <c r="E55" s="40">
        <f t="shared" si="2"/>
        <v>2020</v>
      </c>
      <c r="F55" s="41">
        <v>2.0</v>
      </c>
      <c r="G55" s="41">
        <v>22.0</v>
      </c>
      <c r="H55" s="42">
        <f t="shared" si="3"/>
        <v>28</v>
      </c>
      <c r="I55" s="38"/>
      <c r="J55" s="43" t="s">
        <v>24</v>
      </c>
      <c r="K55" s="40">
        <f t="shared" si="4"/>
        <v>1936</v>
      </c>
      <c r="L55" s="44">
        <v>1.0</v>
      </c>
      <c r="M55" s="44">
        <v>22.0</v>
      </c>
      <c r="N55" s="42">
        <f t="shared" si="5"/>
        <v>25</v>
      </c>
      <c r="O55" s="38"/>
      <c r="P55" s="45" t="s">
        <v>72</v>
      </c>
      <c r="Q55" s="38"/>
      <c r="R55" s="45">
        <f>MIN(Rules!$E$2,(MAX(H55/N55,N55/H55)))</f>
        <v>1.12</v>
      </c>
      <c r="S55" s="45">
        <f>VLOOKUP(B55,Rules!A:B,2,FALSE)</f>
        <v>40</v>
      </c>
      <c r="T55" s="38"/>
      <c r="U55" s="46">
        <f>1/(10^(-(E55+(IF(P55="Y",Rules!$I$2,0))-K55)/Rules!$E$12)+1)</f>
        <v>0.7460413982</v>
      </c>
      <c r="V55" s="47">
        <f t="shared" si="6"/>
        <v>11</v>
      </c>
      <c r="W55" s="47">
        <f t="shared" si="7"/>
        <v>-11</v>
      </c>
      <c r="X55" s="47"/>
      <c r="Y55" s="47"/>
      <c r="Z55" s="48"/>
      <c r="AA55" s="7">
        <f t="shared" ref="AA55:BL55" si="59">IF($D55=AA$1,$E55+$V55,(IF($J55=AA$1,$K55+$W55,AA54)))</f>
        <v>1349</v>
      </c>
      <c r="AB55" s="7">
        <f t="shared" si="59"/>
        <v>880</v>
      </c>
      <c r="AC55" s="7">
        <f t="shared" si="59"/>
        <v>1543</v>
      </c>
      <c r="AD55" s="7">
        <f t="shared" si="59"/>
        <v>220</v>
      </c>
      <c r="AE55" s="7">
        <f t="shared" si="59"/>
        <v>2031</v>
      </c>
      <c r="AF55" s="7">
        <f t="shared" si="59"/>
        <v>1958</v>
      </c>
      <c r="AG55" s="7">
        <f t="shared" si="59"/>
        <v>1044</v>
      </c>
      <c r="AH55" s="7">
        <f t="shared" si="59"/>
        <v>952</v>
      </c>
      <c r="AI55" s="7">
        <f t="shared" si="59"/>
        <v>1213</v>
      </c>
      <c r="AJ55" s="7">
        <f t="shared" si="59"/>
        <v>1768</v>
      </c>
      <c r="AK55" s="7">
        <f t="shared" si="59"/>
        <v>72</v>
      </c>
      <c r="AL55" s="7">
        <f t="shared" si="59"/>
        <v>717</v>
      </c>
      <c r="AM55" s="7">
        <f t="shared" si="59"/>
        <v>2217</v>
      </c>
      <c r="AN55" s="7">
        <f t="shared" si="59"/>
        <v>1480</v>
      </c>
      <c r="AO55" s="7">
        <f t="shared" si="59"/>
        <v>1163</v>
      </c>
      <c r="AP55" s="7">
        <f t="shared" si="59"/>
        <v>2016</v>
      </c>
      <c r="AQ55" s="7">
        <f t="shared" si="59"/>
        <v>353</v>
      </c>
      <c r="AR55" s="7">
        <f t="shared" si="59"/>
        <v>1447</v>
      </c>
      <c r="AS55" s="7">
        <f t="shared" si="59"/>
        <v>265</v>
      </c>
      <c r="AT55" s="7">
        <f t="shared" si="59"/>
        <v>2223</v>
      </c>
      <c r="AU55" s="7">
        <f t="shared" si="59"/>
        <v>1069</v>
      </c>
      <c r="AV55" s="7">
        <f t="shared" si="59"/>
        <v>503</v>
      </c>
      <c r="AW55" s="7">
        <f t="shared" si="59"/>
        <v>577</v>
      </c>
      <c r="AX55" s="7">
        <f t="shared" si="59"/>
        <v>1057</v>
      </c>
      <c r="AY55" s="7">
        <f t="shared" si="59"/>
        <v>1143</v>
      </c>
      <c r="AZ55" s="7">
        <f t="shared" si="59"/>
        <v>752</v>
      </c>
      <c r="BA55" s="7">
        <f t="shared" si="59"/>
        <v>0</v>
      </c>
      <c r="BB55" s="7">
        <f t="shared" si="59"/>
        <v>1397</v>
      </c>
      <c r="BC55" s="7">
        <f t="shared" si="59"/>
        <v>942</v>
      </c>
      <c r="BD55" s="7">
        <f t="shared" si="59"/>
        <v>451</v>
      </c>
      <c r="BE55" s="7">
        <f t="shared" si="59"/>
        <v>638</v>
      </c>
      <c r="BF55" s="7">
        <f t="shared" si="59"/>
        <v>2001</v>
      </c>
      <c r="BG55" s="7">
        <f t="shared" si="59"/>
        <v>779</v>
      </c>
      <c r="BH55" s="7">
        <f t="shared" si="59"/>
        <v>800</v>
      </c>
      <c r="BI55" s="7">
        <f t="shared" si="59"/>
        <v>1933</v>
      </c>
      <c r="BJ55" s="7">
        <f t="shared" si="59"/>
        <v>1507</v>
      </c>
      <c r="BK55" s="7">
        <f t="shared" si="59"/>
        <v>1925</v>
      </c>
      <c r="BL55" s="7">
        <f t="shared" si="59"/>
        <v>1130</v>
      </c>
    </row>
    <row r="56" ht="13.5" customHeight="1">
      <c r="A56" s="83">
        <v>43520.0</v>
      </c>
      <c r="B56" s="84" t="s">
        <v>71</v>
      </c>
      <c r="C56" s="38"/>
      <c r="D56" s="39" t="s">
        <v>18</v>
      </c>
      <c r="E56" s="40">
        <f t="shared" si="2"/>
        <v>2001</v>
      </c>
      <c r="F56" s="41">
        <v>0.0</v>
      </c>
      <c r="G56" s="41">
        <v>17.0</v>
      </c>
      <c r="H56" s="42">
        <f t="shared" si="3"/>
        <v>17</v>
      </c>
      <c r="I56" s="38"/>
      <c r="J56" s="43" t="s">
        <v>22</v>
      </c>
      <c r="K56" s="40">
        <f t="shared" si="4"/>
        <v>2016</v>
      </c>
      <c r="L56" s="44">
        <v>0.0</v>
      </c>
      <c r="M56" s="44">
        <v>18.0</v>
      </c>
      <c r="N56" s="42">
        <f t="shared" si="5"/>
        <v>18</v>
      </c>
      <c r="O56" s="38"/>
      <c r="P56" s="45" t="s">
        <v>72</v>
      </c>
      <c r="Q56" s="38"/>
      <c r="R56" s="45">
        <f>MIN(Rules!$E$2,(MAX(H56/N56,N56/H56)))</f>
        <v>1.058823529</v>
      </c>
      <c r="S56" s="45">
        <f>VLOOKUP(B56,Rules!A:B,2,FALSE)</f>
        <v>40</v>
      </c>
      <c r="T56" s="38"/>
      <c r="U56" s="46">
        <f>1/(10^(-(E56+(IF(P56="Y",Rules!$I$2,0))-K56)/Rules!$E$12)+1)</f>
        <v>0.6506046279</v>
      </c>
      <c r="V56" s="47">
        <f t="shared" si="6"/>
        <v>-28</v>
      </c>
      <c r="W56" s="47">
        <f t="shared" si="7"/>
        <v>28</v>
      </c>
      <c r="X56" s="47"/>
      <c r="Y56" s="47"/>
      <c r="Z56" s="48"/>
      <c r="AA56" s="7">
        <f t="shared" ref="AA56:BL56" si="60">IF($D56=AA$1,$E56+$V56,(IF($J56=AA$1,$K56+$W56,AA55)))</f>
        <v>1349</v>
      </c>
      <c r="AB56" s="7">
        <f t="shared" si="60"/>
        <v>880</v>
      </c>
      <c r="AC56" s="7">
        <f t="shared" si="60"/>
        <v>1543</v>
      </c>
      <c r="AD56" s="7">
        <f t="shared" si="60"/>
        <v>220</v>
      </c>
      <c r="AE56" s="7">
        <f t="shared" si="60"/>
        <v>2031</v>
      </c>
      <c r="AF56" s="7">
        <f t="shared" si="60"/>
        <v>1958</v>
      </c>
      <c r="AG56" s="7">
        <f t="shared" si="60"/>
        <v>1044</v>
      </c>
      <c r="AH56" s="7">
        <f t="shared" si="60"/>
        <v>952</v>
      </c>
      <c r="AI56" s="7">
        <f t="shared" si="60"/>
        <v>1213</v>
      </c>
      <c r="AJ56" s="7">
        <f t="shared" si="60"/>
        <v>1768</v>
      </c>
      <c r="AK56" s="7">
        <f t="shared" si="60"/>
        <v>72</v>
      </c>
      <c r="AL56" s="7">
        <f t="shared" si="60"/>
        <v>717</v>
      </c>
      <c r="AM56" s="7">
        <f t="shared" si="60"/>
        <v>2217</v>
      </c>
      <c r="AN56" s="7">
        <f t="shared" si="60"/>
        <v>1480</v>
      </c>
      <c r="AO56" s="7">
        <f t="shared" si="60"/>
        <v>1163</v>
      </c>
      <c r="AP56" s="7">
        <f t="shared" si="60"/>
        <v>2044</v>
      </c>
      <c r="AQ56" s="7">
        <f t="shared" si="60"/>
        <v>353</v>
      </c>
      <c r="AR56" s="7">
        <f t="shared" si="60"/>
        <v>1447</v>
      </c>
      <c r="AS56" s="7">
        <f t="shared" si="60"/>
        <v>265</v>
      </c>
      <c r="AT56" s="7">
        <f t="shared" si="60"/>
        <v>2223</v>
      </c>
      <c r="AU56" s="7">
        <f t="shared" si="60"/>
        <v>1069</v>
      </c>
      <c r="AV56" s="7">
        <f t="shared" si="60"/>
        <v>503</v>
      </c>
      <c r="AW56" s="7">
        <f t="shared" si="60"/>
        <v>577</v>
      </c>
      <c r="AX56" s="7">
        <f t="shared" si="60"/>
        <v>1057</v>
      </c>
      <c r="AY56" s="7">
        <f t="shared" si="60"/>
        <v>1143</v>
      </c>
      <c r="AZ56" s="7">
        <f t="shared" si="60"/>
        <v>752</v>
      </c>
      <c r="BA56" s="7">
        <f t="shared" si="60"/>
        <v>0</v>
      </c>
      <c r="BB56" s="7">
        <f t="shared" si="60"/>
        <v>1397</v>
      </c>
      <c r="BC56" s="7">
        <f t="shared" si="60"/>
        <v>942</v>
      </c>
      <c r="BD56" s="7">
        <f t="shared" si="60"/>
        <v>451</v>
      </c>
      <c r="BE56" s="7">
        <f t="shared" si="60"/>
        <v>638</v>
      </c>
      <c r="BF56" s="7">
        <f t="shared" si="60"/>
        <v>1973</v>
      </c>
      <c r="BG56" s="7">
        <f t="shared" si="60"/>
        <v>779</v>
      </c>
      <c r="BH56" s="7">
        <f t="shared" si="60"/>
        <v>800</v>
      </c>
      <c r="BI56" s="7">
        <f t="shared" si="60"/>
        <v>1933</v>
      </c>
      <c r="BJ56" s="7">
        <f t="shared" si="60"/>
        <v>1507</v>
      </c>
      <c r="BK56" s="7">
        <f t="shared" si="60"/>
        <v>1925</v>
      </c>
      <c r="BL56" s="7">
        <f t="shared" si="60"/>
        <v>1130</v>
      </c>
    </row>
    <row r="57" ht="13.5" customHeight="1">
      <c r="A57" s="83">
        <v>43520.0</v>
      </c>
      <c r="B57" s="84" t="s">
        <v>71</v>
      </c>
      <c r="C57" s="38"/>
      <c r="D57" s="39" t="s">
        <v>20</v>
      </c>
      <c r="E57" s="40">
        <f t="shared" si="2"/>
        <v>2223</v>
      </c>
      <c r="F57" s="41">
        <v>1.0</v>
      </c>
      <c r="G57" s="41">
        <v>21.0</v>
      </c>
      <c r="H57" s="42">
        <f t="shared" si="3"/>
        <v>24</v>
      </c>
      <c r="I57" s="38"/>
      <c r="J57" s="43" t="s">
        <v>19</v>
      </c>
      <c r="K57" s="40">
        <f t="shared" si="4"/>
        <v>1958</v>
      </c>
      <c r="L57" s="44">
        <v>2.0</v>
      </c>
      <c r="M57" s="44">
        <v>21.0</v>
      </c>
      <c r="N57" s="42">
        <f t="shared" si="5"/>
        <v>27</v>
      </c>
      <c r="O57" s="38"/>
      <c r="P57" s="45" t="s">
        <v>72</v>
      </c>
      <c r="Q57" s="38"/>
      <c r="R57" s="45">
        <f>MIN(Rules!$E$2,(MAX(H57/N57,N57/H57)))</f>
        <v>1.125</v>
      </c>
      <c r="S57" s="45">
        <f>VLOOKUP(B57,Rules!A:B,2,FALSE)</f>
        <v>40</v>
      </c>
      <c r="T57" s="38"/>
      <c r="U57" s="46">
        <f>1/(10^(-(E57+(IF(P57="Y",Rules!$I$2,0))-K57)/Rules!$E$12)+1)</f>
        <v>0.8711477984</v>
      </c>
      <c r="V57" s="47">
        <f t="shared" si="6"/>
        <v>-39</v>
      </c>
      <c r="W57" s="47">
        <f t="shared" si="7"/>
        <v>39</v>
      </c>
      <c r="X57" s="47"/>
      <c r="Y57" s="47"/>
      <c r="Z57" s="48"/>
      <c r="AA57" s="7">
        <f t="shared" ref="AA57:BL57" si="61">IF($D57=AA$1,$E57+$V57,(IF($J57=AA$1,$K57+$W57,AA56)))</f>
        <v>1349</v>
      </c>
      <c r="AB57" s="7">
        <f t="shared" si="61"/>
        <v>880</v>
      </c>
      <c r="AC57" s="7">
        <f t="shared" si="61"/>
        <v>1543</v>
      </c>
      <c r="AD57" s="7">
        <f t="shared" si="61"/>
        <v>220</v>
      </c>
      <c r="AE57" s="7">
        <f t="shared" si="61"/>
        <v>2031</v>
      </c>
      <c r="AF57" s="7">
        <f t="shared" si="61"/>
        <v>1997</v>
      </c>
      <c r="AG57" s="7">
        <f t="shared" si="61"/>
        <v>1044</v>
      </c>
      <c r="AH57" s="7">
        <f t="shared" si="61"/>
        <v>952</v>
      </c>
      <c r="AI57" s="7">
        <f t="shared" si="61"/>
        <v>1213</v>
      </c>
      <c r="AJ57" s="7">
        <f t="shared" si="61"/>
        <v>1768</v>
      </c>
      <c r="AK57" s="7">
        <f t="shared" si="61"/>
        <v>72</v>
      </c>
      <c r="AL57" s="7">
        <f t="shared" si="61"/>
        <v>717</v>
      </c>
      <c r="AM57" s="7">
        <f t="shared" si="61"/>
        <v>2217</v>
      </c>
      <c r="AN57" s="7">
        <f t="shared" si="61"/>
        <v>1480</v>
      </c>
      <c r="AO57" s="7">
        <f t="shared" si="61"/>
        <v>1163</v>
      </c>
      <c r="AP57" s="7">
        <f t="shared" si="61"/>
        <v>2044</v>
      </c>
      <c r="AQ57" s="7">
        <f t="shared" si="61"/>
        <v>353</v>
      </c>
      <c r="AR57" s="7">
        <f t="shared" si="61"/>
        <v>1447</v>
      </c>
      <c r="AS57" s="7">
        <f t="shared" si="61"/>
        <v>265</v>
      </c>
      <c r="AT57" s="7">
        <f t="shared" si="61"/>
        <v>2184</v>
      </c>
      <c r="AU57" s="7">
        <f t="shared" si="61"/>
        <v>1069</v>
      </c>
      <c r="AV57" s="7">
        <f t="shared" si="61"/>
        <v>503</v>
      </c>
      <c r="AW57" s="7">
        <f t="shared" si="61"/>
        <v>577</v>
      </c>
      <c r="AX57" s="7">
        <f t="shared" si="61"/>
        <v>1057</v>
      </c>
      <c r="AY57" s="7">
        <f t="shared" si="61"/>
        <v>1143</v>
      </c>
      <c r="AZ57" s="7">
        <f t="shared" si="61"/>
        <v>752</v>
      </c>
      <c r="BA57" s="7">
        <f t="shared" si="61"/>
        <v>0</v>
      </c>
      <c r="BB57" s="7">
        <f t="shared" si="61"/>
        <v>1397</v>
      </c>
      <c r="BC57" s="7">
        <f t="shared" si="61"/>
        <v>942</v>
      </c>
      <c r="BD57" s="7">
        <f t="shared" si="61"/>
        <v>451</v>
      </c>
      <c r="BE57" s="7">
        <f t="shared" si="61"/>
        <v>638</v>
      </c>
      <c r="BF57" s="7">
        <f t="shared" si="61"/>
        <v>1973</v>
      </c>
      <c r="BG57" s="7">
        <f t="shared" si="61"/>
        <v>779</v>
      </c>
      <c r="BH57" s="7">
        <f t="shared" si="61"/>
        <v>800</v>
      </c>
      <c r="BI57" s="7">
        <f t="shared" si="61"/>
        <v>1933</v>
      </c>
      <c r="BJ57" s="7">
        <f t="shared" si="61"/>
        <v>1507</v>
      </c>
      <c r="BK57" s="7">
        <f t="shared" si="61"/>
        <v>1925</v>
      </c>
      <c r="BL57" s="7">
        <f t="shared" si="61"/>
        <v>1130</v>
      </c>
    </row>
    <row r="58" ht="13.5" customHeight="1">
      <c r="A58" s="83">
        <v>43520.0</v>
      </c>
      <c r="B58" s="84" t="s">
        <v>71</v>
      </c>
      <c r="C58" s="38"/>
      <c r="D58" s="39" t="s">
        <v>27</v>
      </c>
      <c r="E58" s="40">
        <f t="shared" si="2"/>
        <v>1397</v>
      </c>
      <c r="F58" s="41">
        <v>0.0</v>
      </c>
      <c r="G58" s="41">
        <v>14.0</v>
      </c>
      <c r="H58" s="42">
        <f t="shared" si="3"/>
        <v>14</v>
      </c>
      <c r="I58" s="38"/>
      <c r="J58" s="43" t="s">
        <v>23</v>
      </c>
      <c r="K58" s="40">
        <f t="shared" si="4"/>
        <v>2217</v>
      </c>
      <c r="L58" s="44">
        <v>2.0</v>
      </c>
      <c r="M58" s="44">
        <v>20.0</v>
      </c>
      <c r="N58" s="42">
        <f t="shared" si="5"/>
        <v>26</v>
      </c>
      <c r="O58" s="38"/>
      <c r="P58" s="45" t="s">
        <v>72</v>
      </c>
      <c r="Q58" s="38"/>
      <c r="R58" s="45">
        <f>MIN(Rules!$E$2,(MAX(H58/N58,N58/H58)))</f>
        <v>1.857142857</v>
      </c>
      <c r="S58" s="45">
        <f>VLOOKUP(B58,Rules!A:B,2,FALSE)</f>
        <v>40</v>
      </c>
      <c r="T58" s="38"/>
      <c r="U58" s="46">
        <f>1/(10^(-(E58+(IF(P58="Y",Rules!$I$2,0))-K58)/Rules!$E$12)+1)</f>
        <v>0.04371084774</v>
      </c>
      <c r="V58" s="47">
        <f t="shared" si="6"/>
        <v>-3</v>
      </c>
      <c r="W58" s="47">
        <f t="shared" si="7"/>
        <v>3</v>
      </c>
      <c r="X58" s="47"/>
      <c r="Y58" s="47"/>
      <c r="Z58" s="48"/>
      <c r="AA58" s="7">
        <f t="shared" ref="AA58:BL58" si="62">IF($D58=AA$1,$E58+$V58,(IF($J58=AA$1,$K58+$W58,AA57)))</f>
        <v>1349</v>
      </c>
      <c r="AB58" s="7">
        <f t="shared" si="62"/>
        <v>880</v>
      </c>
      <c r="AC58" s="7">
        <f t="shared" si="62"/>
        <v>1543</v>
      </c>
      <c r="AD58" s="7">
        <f t="shared" si="62"/>
        <v>220</v>
      </c>
      <c r="AE58" s="7">
        <f t="shared" si="62"/>
        <v>2031</v>
      </c>
      <c r="AF58" s="7">
        <f t="shared" si="62"/>
        <v>1997</v>
      </c>
      <c r="AG58" s="7">
        <f t="shared" si="62"/>
        <v>1044</v>
      </c>
      <c r="AH58" s="7">
        <f t="shared" si="62"/>
        <v>952</v>
      </c>
      <c r="AI58" s="7">
        <f t="shared" si="62"/>
        <v>1213</v>
      </c>
      <c r="AJ58" s="7">
        <f t="shared" si="62"/>
        <v>1768</v>
      </c>
      <c r="AK58" s="7">
        <f t="shared" si="62"/>
        <v>72</v>
      </c>
      <c r="AL58" s="7">
        <f t="shared" si="62"/>
        <v>717</v>
      </c>
      <c r="AM58" s="7">
        <f t="shared" si="62"/>
        <v>2220</v>
      </c>
      <c r="AN58" s="7">
        <f t="shared" si="62"/>
        <v>1480</v>
      </c>
      <c r="AO58" s="7">
        <f t="shared" si="62"/>
        <v>1163</v>
      </c>
      <c r="AP58" s="7">
        <f t="shared" si="62"/>
        <v>2044</v>
      </c>
      <c r="AQ58" s="7">
        <f t="shared" si="62"/>
        <v>353</v>
      </c>
      <c r="AR58" s="7">
        <f t="shared" si="62"/>
        <v>1447</v>
      </c>
      <c r="AS58" s="7">
        <f t="shared" si="62"/>
        <v>265</v>
      </c>
      <c r="AT58" s="7">
        <f t="shared" si="62"/>
        <v>2184</v>
      </c>
      <c r="AU58" s="7">
        <f t="shared" si="62"/>
        <v>1069</v>
      </c>
      <c r="AV58" s="7">
        <f t="shared" si="62"/>
        <v>503</v>
      </c>
      <c r="AW58" s="7">
        <f t="shared" si="62"/>
        <v>577</v>
      </c>
      <c r="AX58" s="7">
        <f t="shared" si="62"/>
        <v>1057</v>
      </c>
      <c r="AY58" s="7">
        <f t="shared" si="62"/>
        <v>1143</v>
      </c>
      <c r="AZ58" s="7">
        <f t="shared" si="62"/>
        <v>752</v>
      </c>
      <c r="BA58" s="7">
        <f t="shared" si="62"/>
        <v>0</v>
      </c>
      <c r="BB58" s="7">
        <f t="shared" si="62"/>
        <v>1394</v>
      </c>
      <c r="BC58" s="7">
        <f t="shared" si="62"/>
        <v>942</v>
      </c>
      <c r="BD58" s="7">
        <f t="shared" si="62"/>
        <v>451</v>
      </c>
      <c r="BE58" s="7">
        <f t="shared" si="62"/>
        <v>638</v>
      </c>
      <c r="BF58" s="7">
        <f t="shared" si="62"/>
        <v>1973</v>
      </c>
      <c r="BG58" s="7">
        <f t="shared" si="62"/>
        <v>779</v>
      </c>
      <c r="BH58" s="7">
        <f t="shared" si="62"/>
        <v>800</v>
      </c>
      <c r="BI58" s="7">
        <f t="shared" si="62"/>
        <v>1933</v>
      </c>
      <c r="BJ58" s="7">
        <f t="shared" si="62"/>
        <v>1507</v>
      </c>
      <c r="BK58" s="7">
        <f t="shared" si="62"/>
        <v>1925</v>
      </c>
      <c r="BL58" s="7">
        <f t="shared" si="62"/>
        <v>1130</v>
      </c>
    </row>
    <row r="59" ht="13.5" customHeight="1">
      <c r="A59" s="83">
        <v>43520.0</v>
      </c>
      <c r="B59" s="84" t="s">
        <v>71</v>
      </c>
      <c r="C59" s="38"/>
      <c r="D59" s="39" t="s">
        <v>28</v>
      </c>
      <c r="E59" s="40">
        <f t="shared" si="2"/>
        <v>1543</v>
      </c>
      <c r="F59" s="41">
        <v>0.0</v>
      </c>
      <c r="G59" s="41">
        <v>17.0</v>
      </c>
      <c r="H59" s="42">
        <f t="shared" si="3"/>
        <v>17</v>
      </c>
      <c r="I59" s="38"/>
      <c r="J59" s="43" t="s">
        <v>31</v>
      </c>
      <c r="K59" s="40">
        <f t="shared" si="4"/>
        <v>1447</v>
      </c>
      <c r="L59" s="44">
        <v>0.0</v>
      </c>
      <c r="M59" s="44">
        <v>17.0</v>
      </c>
      <c r="N59" s="42">
        <f t="shared" si="5"/>
        <v>17</v>
      </c>
      <c r="O59" s="38"/>
      <c r="P59" s="45" t="s">
        <v>72</v>
      </c>
      <c r="Q59" s="38"/>
      <c r="R59" s="45">
        <f>MIN(Rules!$E$2,(MAX(H59/N59,N59/H59)))</f>
        <v>1</v>
      </c>
      <c r="S59" s="45">
        <f>VLOOKUP(B59,Rules!A:B,2,FALSE)</f>
        <v>40</v>
      </c>
      <c r="T59" s="38"/>
      <c r="U59" s="46">
        <f>1/(10^(-(E59+(IF(P59="Y",Rules!$I$2,0))-K59)/Rules!$E$12)+1)</f>
        <v>0.7563685023</v>
      </c>
      <c r="V59" s="47">
        <f t="shared" si="6"/>
        <v>-10</v>
      </c>
      <c r="W59" s="47">
        <f t="shared" si="7"/>
        <v>10</v>
      </c>
      <c r="X59" s="47"/>
      <c r="Y59" s="47"/>
      <c r="Z59" s="48"/>
      <c r="AA59" s="7">
        <f t="shared" ref="AA59:BL59" si="63">IF($D59=AA$1,$E59+$V59,(IF($J59=AA$1,$K59+$W59,AA58)))</f>
        <v>1349</v>
      </c>
      <c r="AB59" s="7">
        <f t="shared" si="63"/>
        <v>880</v>
      </c>
      <c r="AC59" s="7">
        <f t="shared" si="63"/>
        <v>1533</v>
      </c>
      <c r="AD59" s="7">
        <f t="shared" si="63"/>
        <v>220</v>
      </c>
      <c r="AE59" s="7">
        <f t="shared" si="63"/>
        <v>2031</v>
      </c>
      <c r="AF59" s="7">
        <f t="shared" si="63"/>
        <v>1997</v>
      </c>
      <c r="AG59" s="7">
        <f t="shared" si="63"/>
        <v>1044</v>
      </c>
      <c r="AH59" s="7">
        <f t="shared" si="63"/>
        <v>952</v>
      </c>
      <c r="AI59" s="7">
        <f t="shared" si="63"/>
        <v>1213</v>
      </c>
      <c r="AJ59" s="7">
        <f t="shared" si="63"/>
        <v>1768</v>
      </c>
      <c r="AK59" s="7">
        <f t="shared" si="63"/>
        <v>72</v>
      </c>
      <c r="AL59" s="7">
        <f t="shared" si="63"/>
        <v>717</v>
      </c>
      <c r="AM59" s="7">
        <f t="shared" si="63"/>
        <v>2220</v>
      </c>
      <c r="AN59" s="7">
        <f t="shared" si="63"/>
        <v>1480</v>
      </c>
      <c r="AO59" s="7">
        <f t="shared" si="63"/>
        <v>1163</v>
      </c>
      <c r="AP59" s="7">
        <f t="shared" si="63"/>
        <v>2044</v>
      </c>
      <c r="AQ59" s="7">
        <f t="shared" si="63"/>
        <v>353</v>
      </c>
      <c r="AR59" s="7">
        <f t="shared" si="63"/>
        <v>1457</v>
      </c>
      <c r="AS59" s="7">
        <f t="shared" si="63"/>
        <v>265</v>
      </c>
      <c r="AT59" s="7">
        <f t="shared" si="63"/>
        <v>2184</v>
      </c>
      <c r="AU59" s="7">
        <f t="shared" si="63"/>
        <v>1069</v>
      </c>
      <c r="AV59" s="7">
        <f t="shared" si="63"/>
        <v>503</v>
      </c>
      <c r="AW59" s="7">
        <f t="shared" si="63"/>
        <v>577</v>
      </c>
      <c r="AX59" s="7">
        <f t="shared" si="63"/>
        <v>1057</v>
      </c>
      <c r="AY59" s="7">
        <f t="shared" si="63"/>
        <v>1143</v>
      </c>
      <c r="AZ59" s="7">
        <f t="shared" si="63"/>
        <v>752</v>
      </c>
      <c r="BA59" s="7">
        <f t="shared" si="63"/>
        <v>0</v>
      </c>
      <c r="BB59" s="7">
        <f t="shared" si="63"/>
        <v>1394</v>
      </c>
      <c r="BC59" s="7">
        <f t="shared" si="63"/>
        <v>942</v>
      </c>
      <c r="BD59" s="7">
        <f t="shared" si="63"/>
        <v>451</v>
      </c>
      <c r="BE59" s="7">
        <f t="shared" si="63"/>
        <v>638</v>
      </c>
      <c r="BF59" s="7">
        <f t="shared" si="63"/>
        <v>1973</v>
      </c>
      <c r="BG59" s="7">
        <f t="shared" si="63"/>
        <v>779</v>
      </c>
      <c r="BH59" s="7">
        <f t="shared" si="63"/>
        <v>800</v>
      </c>
      <c r="BI59" s="7">
        <f t="shared" si="63"/>
        <v>1933</v>
      </c>
      <c r="BJ59" s="7">
        <f t="shared" si="63"/>
        <v>1507</v>
      </c>
      <c r="BK59" s="7">
        <f t="shared" si="63"/>
        <v>1925</v>
      </c>
      <c r="BL59" s="7">
        <f t="shared" si="63"/>
        <v>1130</v>
      </c>
    </row>
    <row r="60" ht="13.5" customHeight="1">
      <c r="A60" s="83">
        <v>43520.0</v>
      </c>
      <c r="B60" s="84" t="s">
        <v>71</v>
      </c>
      <c r="C60" s="38"/>
      <c r="D60" s="39" t="s">
        <v>26</v>
      </c>
      <c r="E60" s="40">
        <f t="shared" si="2"/>
        <v>1768</v>
      </c>
      <c r="F60" s="41">
        <v>1.0</v>
      </c>
      <c r="G60" s="41">
        <v>26.0</v>
      </c>
      <c r="H60" s="42">
        <f t="shared" si="3"/>
        <v>29</v>
      </c>
      <c r="I60" s="38"/>
      <c r="J60" s="43" t="s">
        <v>25</v>
      </c>
      <c r="K60" s="40">
        <f t="shared" si="4"/>
        <v>1933</v>
      </c>
      <c r="L60" s="44">
        <v>4.0</v>
      </c>
      <c r="M60" s="44">
        <v>15.0</v>
      </c>
      <c r="N60" s="42">
        <f t="shared" si="5"/>
        <v>27</v>
      </c>
      <c r="O60" s="38"/>
      <c r="P60" s="45" t="s">
        <v>72</v>
      </c>
      <c r="Q60" s="38"/>
      <c r="R60" s="45">
        <f>MIN(Rules!$E$2,(MAX(H60/N60,N60/H60)))</f>
        <v>1.074074074</v>
      </c>
      <c r="S60" s="45">
        <f>VLOOKUP(B60,Rules!A:B,2,FALSE)</f>
        <v>40</v>
      </c>
      <c r="T60" s="38"/>
      <c r="U60" s="46">
        <f>1/(10^(-(E60+(IF(P60="Y",Rules!$I$2,0))-K60)/Rules!$E$12)+1)</f>
        <v>0.4827374756</v>
      </c>
      <c r="V60" s="47">
        <f t="shared" si="6"/>
        <v>22</v>
      </c>
      <c r="W60" s="47">
        <f t="shared" si="7"/>
        <v>-22</v>
      </c>
      <c r="X60" s="47"/>
      <c r="Y60" s="47"/>
      <c r="Z60" s="48"/>
      <c r="AA60" s="7">
        <f t="shared" ref="AA60:BL60" si="64">IF($D60=AA$1,$E60+$V60,(IF($J60=AA$1,$K60+$W60,AA59)))</f>
        <v>1349</v>
      </c>
      <c r="AB60" s="7">
        <f t="shared" si="64"/>
        <v>880</v>
      </c>
      <c r="AC60" s="7">
        <f t="shared" si="64"/>
        <v>1533</v>
      </c>
      <c r="AD60" s="7">
        <f t="shared" si="64"/>
        <v>220</v>
      </c>
      <c r="AE60" s="7">
        <f t="shared" si="64"/>
        <v>2031</v>
      </c>
      <c r="AF60" s="7">
        <f t="shared" si="64"/>
        <v>1997</v>
      </c>
      <c r="AG60" s="7">
        <f t="shared" si="64"/>
        <v>1044</v>
      </c>
      <c r="AH60" s="7">
        <f t="shared" si="64"/>
        <v>952</v>
      </c>
      <c r="AI60" s="7">
        <f t="shared" si="64"/>
        <v>1213</v>
      </c>
      <c r="AJ60" s="7">
        <f t="shared" si="64"/>
        <v>1790</v>
      </c>
      <c r="AK60" s="7">
        <f t="shared" si="64"/>
        <v>72</v>
      </c>
      <c r="AL60" s="7">
        <f t="shared" si="64"/>
        <v>717</v>
      </c>
      <c r="AM60" s="7">
        <f t="shared" si="64"/>
        <v>2220</v>
      </c>
      <c r="AN60" s="7">
        <f t="shared" si="64"/>
        <v>1480</v>
      </c>
      <c r="AO60" s="7">
        <f t="shared" si="64"/>
        <v>1163</v>
      </c>
      <c r="AP60" s="7">
        <f t="shared" si="64"/>
        <v>2044</v>
      </c>
      <c r="AQ60" s="7">
        <f t="shared" si="64"/>
        <v>353</v>
      </c>
      <c r="AR60" s="7">
        <f t="shared" si="64"/>
        <v>1457</v>
      </c>
      <c r="AS60" s="7">
        <f t="shared" si="64"/>
        <v>265</v>
      </c>
      <c r="AT60" s="7">
        <f t="shared" si="64"/>
        <v>2184</v>
      </c>
      <c r="AU60" s="7">
        <f t="shared" si="64"/>
        <v>1069</v>
      </c>
      <c r="AV60" s="7">
        <f t="shared" si="64"/>
        <v>503</v>
      </c>
      <c r="AW60" s="7">
        <f t="shared" si="64"/>
        <v>577</v>
      </c>
      <c r="AX60" s="7">
        <f t="shared" si="64"/>
        <v>1057</v>
      </c>
      <c r="AY60" s="7">
        <f t="shared" si="64"/>
        <v>1143</v>
      </c>
      <c r="AZ60" s="7">
        <f t="shared" si="64"/>
        <v>752</v>
      </c>
      <c r="BA60" s="7">
        <f t="shared" si="64"/>
        <v>0</v>
      </c>
      <c r="BB60" s="7">
        <f t="shared" si="64"/>
        <v>1394</v>
      </c>
      <c r="BC60" s="7">
        <f t="shared" si="64"/>
        <v>942</v>
      </c>
      <c r="BD60" s="7">
        <f t="shared" si="64"/>
        <v>451</v>
      </c>
      <c r="BE60" s="7">
        <f t="shared" si="64"/>
        <v>638</v>
      </c>
      <c r="BF60" s="7">
        <f t="shared" si="64"/>
        <v>1973</v>
      </c>
      <c r="BG60" s="7">
        <f t="shared" si="64"/>
        <v>779</v>
      </c>
      <c r="BH60" s="7">
        <f t="shared" si="64"/>
        <v>800</v>
      </c>
      <c r="BI60" s="7">
        <f t="shared" si="64"/>
        <v>1911</v>
      </c>
      <c r="BJ60" s="7">
        <f t="shared" si="64"/>
        <v>1507</v>
      </c>
      <c r="BK60" s="7">
        <f t="shared" si="64"/>
        <v>1925</v>
      </c>
      <c r="BL60" s="7">
        <f t="shared" si="64"/>
        <v>1130</v>
      </c>
    </row>
    <row r="61" ht="13.5" customHeight="1">
      <c r="A61" s="83">
        <v>43520.0</v>
      </c>
      <c r="B61" s="84" t="s">
        <v>71</v>
      </c>
      <c r="C61" s="38"/>
      <c r="D61" s="39" t="s">
        <v>32</v>
      </c>
      <c r="E61" s="40">
        <f t="shared" si="2"/>
        <v>1507</v>
      </c>
      <c r="F61" s="41">
        <v>1.0</v>
      </c>
      <c r="G61" s="41">
        <v>20.0</v>
      </c>
      <c r="H61" s="42">
        <f t="shared" si="3"/>
        <v>23</v>
      </c>
      <c r="I61" s="38"/>
      <c r="J61" s="43" t="s">
        <v>38</v>
      </c>
      <c r="K61" s="40">
        <f t="shared" si="4"/>
        <v>1143</v>
      </c>
      <c r="L61" s="44">
        <v>0.0</v>
      </c>
      <c r="M61" s="44">
        <v>20.0</v>
      </c>
      <c r="N61" s="42">
        <f t="shared" si="5"/>
        <v>20</v>
      </c>
      <c r="O61" s="38"/>
      <c r="P61" s="45" t="s">
        <v>72</v>
      </c>
      <c r="Q61" s="38"/>
      <c r="R61" s="45">
        <f>MIN(Rules!$E$2,(MAX(H61/N61,N61/H61)))</f>
        <v>1.15</v>
      </c>
      <c r="S61" s="45">
        <f>VLOOKUP(B61,Rules!A:B,2,FALSE)</f>
        <v>40</v>
      </c>
      <c r="T61" s="38"/>
      <c r="U61" s="46">
        <f>1/(10^(-(E61+(IF(P61="Y",Rules!$I$2,0))-K61)/Rules!$E$12)+1)</f>
        <v>0.914280531</v>
      </c>
      <c r="V61" s="47">
        <f t="shared" si="6"/>
        <v>4</v>
      </c>
      <c r="W61" s="47">
        <f t="shared" si="7"/>
        <v>-4</v>
      </c>
      <c r="X61" s="47"/>
      <c r="Y61" s="47"/>
      <c r="Z61" s="48"/>
      <c r="AA61" s="7">
        <f t="shared" ref="AA61:BL61" si="65">IF($D61=AA$1,$E61+$V61,(IF($J61=AA$1,$K61+$W61,AA60)))</f>
        <v>1349</v>
      </c>
      <c r="AB61" s="7">
        <f t="shared" si="65"/>
        <v>880</v>
      </c>
      <c r="AC61" s="7">
        <f t="shared" si="65"/>
        <v>1533</v>
      </c>
      <c r="AD61" s="7">
        <f t="shared" si="65"/>
        <v>220</v>
      </c>
      <c r="AE61" s="7">
        <f t="shared" si="65"/>
        <v>2031</v>
      </c>
      <c r="AF61" s="7">
        <f t="shared" si="65"/>
        <v>1997</v>
      </c>
      <c r="AG61" s="7">
        <f t="shared" si="65"/>
        <v>1044</v>
      </c>
      <c r="AH61" s="7">
        <f t="shared" si="65"/>
        <v>952</v>
      </c>
      <c r="AI61" s="7">
        <f t="shared" si="65"/>
        <v>1213</v>
      </c>
      <c r="AJ61" s="7">
        <f t="shared" si="65"/>
        <v>1790</v>
      </c>
      <c r="AK61" s="7">
        <f t="shared" si="65"/>
        <v>72</v>
      </c>
      <c r="AL61" s="7">
        <f t="shared" si="65"/>
        <v>717</v>
      </c>
      <c r="AM61" s="7">
        <f t="shared" si="65"/>
        <v>2220</v>
      </c>
      <c r="AN61" s="7">
        <f t="shared" si="65"/>
        <v>1480</v>
      </c>
      <c r="AO61" s="7">
        <f t="shared" si="65"/>
        <v>1163</v>
      </c>
      <c r="AP61" s="7">
        <f t="shared" si="65"/>
        <v>2044</v>
      </c>
      <c r="AQ61" s="7">
        <f t="shared" si="65"/>
        <v>353</v>
      </c>
      <c r="AR61" s="7">
        <f t="shared" si="65"/>
        <v>1457</v>
      </c>
      <c r="AS61" s="7">
        <f t="shared" si="65"/>
        <v>265</v>
      </c>
      <c r="AT61" s="7">
        <f t="shared" si="65"/>
        <v>2184</v>
      </c>
      <c r="AU61" s="7">
        <f t="shared" si="65"/>
        <v>1069</v>
      </c>
      <c r="AV61" s="7">
        <f t="shared" si="65"/>
        <v>503</v>
      </c>
      <c r="AW61" s="7">
        <f t="shared" si="65"/>
        <v>577</v>
      </c>
      <c r="AX61" s="7">
        <f t="shared" si="65"/>
        <v>1057</v>
      </c>
      <c r="AY61" s="7">
        <f t="shared" si="65"/>
        <v>1139</v>
      </c>
      <c r="AZ61" s="7">
        <f t="shared" si="65"/>
        <v>752</v>
      </c>
      <c r="BA61" s="7">
        <f t="shared" si="65"/>
        <v>0</v>
      </c>
      <c r="BB61" s="7">
        <f t="shared" si="65"/>
        <v>1394</v>
      </c>
      <c r="BC61" s="7">
        <f t="shared" si="65"/>
        <v>942</v>
      </c>
      <c r="BD61" s="7">
        <f t="shared" si="65"/>
        <v>451</v>
      </c>
      <c r="BE61" s="7">
        <f t="shared" si="65"/>
        <v>638</v>
      </c>
      <c r="BF61" s="7">
        <f t="shared" si="65"/>
        <v>1973</v>
      </c>
      <c r="BG61" s="7">
        <f t="shared" si="65"/>
        <v>779</v>
      </c>
      <c r="BH61" s="7">
        <f t="shared" si="65"/>
        <v>800</v>
      </c>
      <c r="BI61" s="7">
        <f t="shared" si="65"/>
        <v>1911</v>
      </c>
      <c r="BJ61" s="7">
        <f t="shared" si="65"/>
        <v>1511</v>
      </c>
      <c r="BK61" s="7">
        <f t="shared" si="65"/>
        <v>1925</v>
      </c>
      <c r="BL61" s="7">
        <f t="shared" si="65"/>
        <v>1130</v>
      </c>
    </row>
    <row r="62" ht="13.5" customHeight="1">
      <c r="A62" s="83">
        <v>43520.0</v>
      </c>
      <c r="B62" s="84" t="s">
        <v>71</v>
      </c>
      <c r="C62" s="38"/>
      <c r="D62" s="39" t="s">
        <v>39</v>
      </c>
      <c r="E62" s="40">
        <f t="shared" si="2"/>
        <v>1057</v>
      </c>
      <c r="F62" s="41">
        <v>0.0</v>
      </c>
      <c r="G62" s="41">
        <v>13.0</v>
      </c>
      <c r="H62" s="42">
        <f t="shared" si="3"/>
        <v>13</v>
      </c>
      <c r="I62" s="38"/>
      <c r="J62" s="43" t="s">
        <v>30</v>
      </c>
      <c r="K62" s="40">
        <f t="shared" si="4"/>
        <v>1349</v>
      </c>
      <c r="L62" s="44">
        <v>5.0</v>
      </c>
      <c r="M62" s="44">
        <v>18.0</v>
      </c>
      <c r="N62" s="42">
        <f t="shared" si="5"/>
        <v>33</v>
      </c>
      <c r="O62" s="38"/>
      <c r="P62" s="45" t="s">
        <v>72</v>
      </c>
      <c r="Q62" s="38"/>
      <c r="R62" s="45">
        <f>MIN(Rules!$E$2,(MAX(H62/N62,N62/H62)))</f>
        <v>2</v>
      </c>
      <c r="S62" s="45">
        <f>VLOOKUP(B62,Rules!A:B,2,FALSE)</f>
        <v>40</v>
      </c>
      <c r="T62" s="38"/>
      <c r="U62" s="46">
        <f>1/(10^(-(E62+(IF(P62="Y",Rules!$I$2,0))-K62)/Rules!$E$12)+1)</f>
        <v>0.3421035304</v>
      </c>
      <c r="V62" s="47">
        <f t="shared" si="6"/>
        <v>-27</v>
      </c>
      <c r="W62" s="47">
        <f t="shared" si="7"/>
        <v>27</v>
      </c>
      <c r="X62" s="47"/>
      <c r="Y62" s="47"/>
      <c r="Z62" s="48"/>
      <c r="AA62" s="7">
        <f t="shared" ref="AA62:BL62" si="66">IF($D62=AA$1,$E62+$V62,(IF($J62=AA$1,$K62+$W62,AA61)))</f>
        <v>1376</v>
      </c>
      <c r="AB62" s="7">
        <f t="shared" si="66"/>
        <v>880</v>
      </c>
      <c r="AC62" s="7">
        <f t="shared" si="66"/>
        <v>1533</v>
      </c>
      <c r="AD62" s="7">
        <f t="shared" si="66"/>
        <v>220</v>
      </c>
      <c r="AE62" s="7">
        <f t="shared" si="66"/>
        <v>2031</v>
      </c>
      <c r="AF62" s="7">
        <f t="shared" si="66"/>
        <v>1997</v>
      </c>
      <c r="AG62" s="7">
        <f t="shared" si="66"/>
        <v>1044</v>
      </c>
      <c r="AH62" s="7">
        <f t="shared" si="66"/>
        <v>952</v>
      </c>
      <c r="AI62" s="7">
        <f t="shared" si="66"/>
        <v>1213</v>
      </c>
      <c r="AJ62" s="7">
        <f t="shared" si="66"/>
        <v>1790</v>
      </c>
      <c r="AK62" s="7">
        <f t="shared" si="66"/>
        <v>72</v>
      </c>
      <c r="AL62" s="7">
        <f t="shared" si="66"/>
        <v>717</v>
      </c>
      <c r="AM62" s="7">
        <f t="shared" si="66"/>
        <v>2220</v>
      </c>
      <c r="AN62" s="7">
        <f t="shared" si="66"/>
        <v>1480</v>
      </c>
      <c r="AO62" s="7">
        <f t="shared" si="66"/>
        <v>1163</v>
      </c>
      <c r="AP62" s="7">
        <f t="shared" si="66"/>
        <v>2044</v>
      </c>
      <c r="AQ62" s="7">
        <f t="shared" si="66"/>
        <v>353</v>
      </c>
      <c r="AR62" s="7">
        <f t="shared" si="66"/>
        <v>1457</v>
      </c>
      <c r="AS62" s="7">
        <f t="shared" si="66"/>
        <v>265</v>
      </c>
      <c r="AT62" s="7">
        <f t="shared" si="66"/>
        <v>2184</v>
      </c>
      <c r="AU62" s="7">
        <f t="shared" si="66"/>
        <v>1069</v>
      </c>
      <c r="AV62" s="7">
        <f t="shared" si="66"/>
        <v>503</v>
      </c>
      <c r="AW62" s="7">
        <f t="shared" si="66"/>
        <v>577</v>
      </c>
      <c r="AX62" s="7">
        <f t="shared" si="66"/>
        <v>1030</v>
      </c>
      <c r="AY62" s="7">
        <f t="shared" si="66"/>
        <v>1139</v>
      </c>
      <c r="AZ62" s="7">
        <f t="shared" si="66"/>
        <v>752</v>
      </c>
      <c r="BA62" s="7">
        <f t="shared" si="66"/>
        <v>0</v>
      </c>
      <c r="BB62" s="7">
        <f t="shared" si="66"/>
        <v>1394</v>
      </c>
      <c r="BC62" s="7">
        <f t="shared" si="66"/>
        <v>942</v>
      </c>
      <c r="BD62" s="7">
        <f t="shared" si="66"/>
        <v>451</v>
      </c>
      <c r="BE62" s="7">
        <f t="shared" si="66"/>
        <v>638</v>
      </c>
      <c r="BF62" s="7">
        <f t="shared" si="66"/>
        <v>1973</v>
      </c>
      <c r="BG62" s="7">
        <f t="shared" si="66"/>
        <v>779</v>
      </c>
      <c r="BH62" s="7">
        <f t="shared" si="66"/>
        <v>800</v>
      </c>
      <c r="BI62" s="7">
        <f t="shared" si="66"/>
        <v>1911</v>
      </c>
      <c r="BJ62" s="7">
        <f t="shared" si="66"/>
        <v>1511</v>
      </c>
      <c r="BK62" s="7">
        <f t="shared" si="66"/>
        <v>1925</v>
      </c>
      <c r="BL62" s="7">
        <f t="shared" si="66"/>
        <v>1130</v>
      </c>
    </row>
    <row r="63" ht="13.5" customHeight="1">
      <c r="A63" s="83">
        <v>43520.0</v>
      </c>
      <c r="B63" s="84" t="s">
        <v>71</v>
      </c>
      <c r="C63" s="38"/>
      <c r="D63" s="39" t="s">
        <v>33</v>
      </c>
      <c r="E63" s="40">
        <f t="shared" si="2"/>
        <v>1213</v>
      </c>
      <c r="F63" s="41">
        <v>3.0</v>
      </c>
      <c r="G63" s="41">
        <v>21.0</v>
      </c>
      <c r="H63" s="42">
        <f t="shared" si="3"/>
        <v>30</v>
      </c>
      <c r="I63" s="38"/>
      <c r="J63" s="43" t="s">
        <v>37</v>
      </c>
      <c r="K63" s="40">
        <f t="shared" si="4"/>
        <v>952</v>
      </c>
      <c r="L63" s="44">
        <v>1.0</v>
      </c>
      <c r="M63" s="44">
        <v>15.0</v>
      </c>
      <c r="N63" s="42">
        <f t="shared" si="5"/>
        <v>18</v>
      </c>
      <c r="O63" s="38"/>
      <c r="P63" s="45" t="s">
        <v>72</v>
      </c>
      <c r="Q63" s="38"/>
      <c r="R63" s="45">
        <f>MIN(Rules!$E$2,(MAX(H63/N63,N63/H63)))</f>
        <v>1.666666667</v>
      </c>
      <c r="S63" s="45">
        <f>VLOOKUP(B63,Rules!A:B,2,FALSE)</f>
        <v>40</v>
      </c>
      <c r="T63" s="38"/>
      <c r="U63" s="46">
        <f>1/(10^(-(E63+(IF(P63="Y",Rules!$I$2,0))-K63)/Rules!$E$12)+1)</f>
        <v>0.8690659151</v>
      </c>
      <c r="V63" s="47">
        <f t="shared" si="6"/>
        <v>9</v>
      </c>
      <c r="W63" s="47">
        <f t="shared" si="7"/>
        <v>-9</v>
      </c>
      <c r="X63" s="47"/>
      <c r="Y63" s="47"/>
      <c r="Z63" s="48"/>
      <c r="AA63" s="7">
        <f t="shared" ref="AA63:BL63" si="67">IF($D63=AA$1,$E63+$V63,(IF($J63=AA$1,$K63+$W63,AA62)))</f>
        <v>1376</v>
      </c>
      <c r="AB63" s="7">
        <f t="shared" si="67"/>
        <v>880</v>
      </c>
      <c r="AC63" s="7">
        <f t="shared" si="67"/>
        <v>1533</v>
      </c>
      <c r="AD63" s="7">
        <f t="shared" si="67"/>
        <v>220</v>
      </c>
      <c r="AE63" s="7">
        <f t="shared" si="67"/>
        <v>2031</v>
      </c>
      <c r="AF63" s="7">
        <f t="shared" si="67"/>
        <v>1997</v>
      </c>
      <c r="AG63" s="7">
        <f t="shared" si="67"/>
        <v>1044</v>
      </c>
      <c r="AH63" s="7">
        <f t="shared" si="67"/>
        <v>943</v>
      </c>
      <c r="AI63" s="7">
        <f t="shared" si="67"/>
        <v>1222</v>
      </c>
      <c r="AJ63" s="7">
        <f t="shared" si="67"/>
        <v>1790</v>
      </c>
      <c r="AK63" s="7">
        <f t="shared" si="67"/>
        <v>72</v>
      </c>
      <c r="AL63" s="7">
        <f t="shared" si="67"/>
        <v>717</v>
      </c>
      <c r="AM63" s="7">
        <f t="shared" si="67"/>
        <v>2220</v>
      </c>
      <c r="AN63" s="7">
        <f t="shared" si="67"/>
        <v>1480</v>
      </c>
      <c r="AO63" s="7">
        <f t="shared" si="67"/>
        <v>1163</v>
      </c>
      <c r="AP63" s="7">
        <f t="shared" si="67"/>
        <v>2044</v>
      </c>
      <c r="AQ63" s="7">
        <f t="shared" si="67"/>
        <v>353</v>
      </c>
      <c r="AR63" s="7">
        <f t="shared" si="67"/>
        <v>1457</v>
      </c>
      <c r="AS63" s="7">
        <f t="shared" si="67"/>
        <v>265</v>
      </c>
      <c r="AT63" s="7">
        <f t="shared" si="67"/>
        <v>2184</v>
      </c>
      <c r="AU63" s="7">
        <f t="shared" si="67"/>
        <v>1069</v>
      </c>
      <c r="AV63" s="7">
        <f t="shared" si="67"/>
        <v>503</v>
      </c>
      <c r="AW63" s="7">
        <f t="shared" si="67"/>
        <v>577</v>
      </c>
      <c r="AX63" s="7">
        <f t="shared" si="67"/>
        <v>1030</v>
      </c>
      <c r="AY63" s="7">
        <f t="shared" si="67"/>
        <v>1139</v>
      </c>
      <c r="AZ63" s="7">
        <f t="shared" si="67"/>
        <v>752</v>
      </c>
      <c r="BA63" s="7">
        <f t="shared" si="67"/>
        <v>0</v>
      </c>
      <c r="BB63" s="7">
        <f t="shared" si="67"/>
        <v>1394</v>
      </c>
      <c r="BC63" s="7">
        <f t="shared" si="67"/>
        <v>942</v>
      </c>
      <c r="BD63" s="7">
        <f t="shared" si="67"/>
        <v>451</v>
      </c>
      <c r="BE63" s="7">
        <f t="shared" si="67"/>
        <v>638</v>
      </c>
      <c r="BF63" s="7">
        <f t="shared" si="67"/>
        <v>1973</v>
      </c>
      <c r="BG63" s="7">
        <f t="shared" si="67"/>
        <v>779</v>
      </c>
      <c r="BH63" s="7">
        <f t="shared" si="67"/>
        <v>800</v>
      </c>
      <c r="BI63" s="7">
        <f t="shared" si="67"/>
        <v>1911</v>
      </c>
      <c r="BJ63" s="7">
        <f t="shared" si="67"/>
        <v>1511</v>
      </c>
      <c r="BK63" s="7">
        <f t="shared" si="67"/>
        <v>1925</v>
      </c>
      <c r="BL63" s="7">
        <f t="shared" si="67"/>
        <v>1130</v>
      </c>
    </row>
    <row r="64" ht="13.5" customHeight="1">
      <c r="A64" s="83">
        <v>43520.0</v>
      </c>
      <c r="B64" s="84" t="s">
        <v>71</v>
      </c>
      <c r="C64" s="38"/>
      <c r="D64" s="39" t="s">
        <v>40</v>
      </c>
      <c r="E64" s="40">
        <f t="shared" si="2"/>
        <v>1130</v>
      </c>
      <c r="F64" s="41">
        <v>2.0</v>
      </c>
      <c r="G64" s="41">
        <v>17.0</v>
      </c>
      <c r="H64" s="42">
        <f t="shared" si="3"/>
        <v>23</v>
      </c>
      <c r="I64" s="38"/>
      <c r="J64" s="43" t="s">
        <v>29</v>
      </c>
      <c r="K64" s="40">
        <f t="shared" si="4"/>
        <v>1163</v>
      </c>
      <c r="L64" s="44">
        <v>1.0</v>
      </c>
      <c r="M64" s="44">
        <v>17.0</v>
      </c>
      <c r="N64" s="42">
        <f t="shared" si="5"/>
        <v>20</v>
      </c>
      <c r="O64" s="38"/>
      <c r="P64" s="45" t="s">
        <v>72</v>
      </c>
      <c r="Q64" s="38"/>
      <c r="R64" s="45">
        <f>MIN(Rules!$E$2,(MAX(H64/N64,N64/H64)))</f>
        <v>1.15</v>
      </c>
      <c r="S64" s="45">
        <f>VLOOKUP(B64,Rules!A:B,2,FALSE)</f>
        <v>40</v>
      </c>
      <c r="T64" s="38"/>
      <c r="U64" s="46">
        <f>1/(10^(-(E64+(IF(P64="Y",Rules!$I$2,0))-K64)/Rules!$E$12)+1)</f>
        <v>0.631534366</v>
      </c>
      <c r="V64" s="47">
        <f t="shared" si="6"/>
        <v>17</v>
      </c>
      <c r="W64" s="47">
        <f t="shared" si="7"/>
        <v>-17</v>
      </c>
      <c r="X64" s="47"/>
      <c r="Y64" s="47"/>
      <c r="Z64" s="48"/>
      <c r="AA64" s="7">
        <f t="shared" ref="AA64:BL64" si="68">IF($D64=AA$1,$E64+$V64,(IF($J64=AA$1,$K64+$W64,AA63)))</f>
        <v>1376</v>
      </c>
      <c r="AB64" s="7">
        <f t="shared" si="68"/>
        <v>880</v>
      </c>
      <c r="AC64" s="7">
        <f t="shared" si="68"/>
        <v>1533</v>
      </c>
      <c r="AD64" s="7">
        <f t="shared" si="68"/>
        <v>220</v>
      </c>
      <c r="AE64" s="7">
        <f t="shared" si="68"/>
        <v>2031</v>
      </c>
      <c r="AF64" s="7">
        <f t="shared" si="68"/>
        <v>1997</v>
      </c>
      <c r="AG64" s="7">
        <f t="shared" si="68"/>
        <v>1044</v>
      </c>
      <c r="AH64" s="7">
        <f t="shared" si="68"/>
        <v>943</v>
      </c>
      <c r="AI64" s="7">
        <f t="shared" si="68"/>
        <v>1222</v>
      </c>
      <c r="AJ64" s="7">
        <f t="shared" si="68"/>
        <v>1790</v>
      </c>
      <c r="AK64" s="7">
        <f t="shared" si="68"/>
        <v>72</v>
      </c>
      <c r="AL64" s="7">
        <f t="shared" si="68"/>
        <v>717</v>
      </c>
      <c r="AM64" s="7">
        <f t="shared" si="68"/>
        <v>2220</v>
      </c>
      <c r="AN64" s="7">
        <f t="shared" si="68"/>
        <v>1480</v>
      </c>
      <c r="AO64" s="7">
        <f t="shared" si="68"/>
        <v>1146</v>
      </c>
      <c r="AP64" s="7">
        <f t="shared" si="68"/>
        <v>2044</v>
      </c>
      <c r="AQ64" s="7">
        <f t="shared" si="68"/>
        <v>353</v>
      </c>
      <c r="AR64" s="7">
        <f t="shared" si="68"/>
        <v>1457</v>
      </c>
      <c r="AS64" s="7">
        <f t="shared" si="68"/>
        <v>265</v>
      </c>
      <c r="AT64" s="7">
        <f t="shared" si="68"/>
        <v>2184</v>
      </c>
      <c r="AU64" s="7">
        <f t="shared" si="68"/>
        <v>1069</v>
      </c>
      <c r="AV64" s="7">
        <f t="shared" si="68"/>
        <v>503</v>
      </c>
      <c r="AW64" s="7">
        <f t="shared" si="68"/>
        <v>577</v>
      </c>
      <c r="AX64" s="7">
        <f t="shared" si="68"/>
        <v>1030</v>
      </c>
      <c r="AY64" s="7">
        <f t="shared" si="68"/>
        <v>1139</v>
      </c>
      <c r="AZ64" s="7">
        <f t="shared" si="68"/>
        <v>752</v>
      </c>
      <c r="BA64" s="7">
        <f t="shared" si="68"/>
        <v>0</v>
      </c>
      <c r="BB64" s="7">
        <f t="shared" si="68"/>
        <v>1394</v>
      </c>
      <c r="BC64" s="7">
        <f t="shared" si="68"/>
        <v>942</v>
      </c>
      <c r="BD64" s="7">
        <f t="shared" si="68"/>
        <v>451</v>
      </c>
      <c r="BE64" s="7">
        <f t="shared" si="68"/>
        <v>638</v>
      </c>
      <c r="BF64" s="7">
        <f t="shared" si="68"/>
        <v>1973</v>
      </c>
      <c r="BG64" s="7">
        <f t="shared" si="68"/>
        <v>779</v>
      </c>
      <c r="BH64" s="7">
        <f t="shared" si="68"/>
        <v>800</v>
      </c>
      <c r="BI64" s="7">
        <f t="shared" si="68"/>
        <v>1911</v>
      </c>
      <c r="BJ64" s="7">
        <f t="shared" si="68"/>
        <v>1511</v>
      </c>
      <c r="BK64" s="7">
        <f t="shared" si="68"/>
        <v>1925</v>
      </c>
      <c r="BL64" s="7">
        <f t="shared" si="68"/>
        <v>1147</v>
      </c>
    </row>
    <row r="65" ht="13.5" customHeight="1">
      <c r="A65" s="83">
        <v>43520.0</v>
      </c>
      <c r="B65" s="84" t="s">
        <v>71</v>
      </c>
      <c r="C65" s="38"/>
      <c r="D65" s="39" t="s">
        <v>47</v>
      </c>
      <c r="E65" s="40">
        <f t="shared" si="2"/>
        <v>577</v>
      </c>
      <c r="F65" s="41">
        <v>2.0</v>
      </c>
      <c r="G65" s="41">
        <v>6.0</v>
      </c>
      <c r="H65" s="42">
        <f t="shared" si="3"/>
        <v>12</v>
      </c>
      <c r="I65" s="38"/>
      <c r="J65" s="43" t="s">
        <v>43</v>
      </c>
      <c r="K65" s="40">
        <f t="shared" si="4"/>
        <v>880</v>
      </c>
      <c r="L65" s="44">
        <v>2.0</v>
      </c>
      <c r="M65" s="44">
        <v>17.0</v>
      </c>
      <c r="N65" s="42">
        <f t="shared" si="5"/>
        <v>23</v>
      </c>
      <c r="O65" s="38"/>
      <c r="P65" s="45" t="s">
        <v>72</v>
      </c>
      <c r="Q65" s="38"/>
      <c r="R65" s="45">
        <f>MIN(Rules!$E$2,(MAX(H65/N65,N65/H65)))</f>
        <v>1.916666667</v>
      </c>
      <c r="S65" s="45">
        <f>VLOOKUP(B65,Rules!A:B,2,FALSE)</f>
        <v>40</v>
      </c>
      <c r="T65" s="38"/>
      <c r="U65" s="46">
        <f>1/(10^(-(E65+(IF(P65="Y",Rules!$I$2,0))-K65)/Rules!$E$12)+1)</f>
        <v>0.3307951227</v>
      </c>
      <c r="V65" s="47">
        <f t="shared" si="6"/>
        <v>-25</v>
      </c>
      <c r="W65" s="47">
        <f t="shared" si="7"/>
        <v>25</v>
      </c>
      <c r="X65" s="47"/>
      <c r="Y65" s="47"/>
      <c r="Z65" s="48"/>
      <c r="AA65" s="7">
        <f t="shared" ref="AA65:BL65" si="69">IF($D65=AA$1,$E65+$V65,(IF($J65=AA$1,$K65+$W65,AA64)))</f>
        <v>1376</v>
      </c>
      <c r="AB65" s="7">
        <f t="shared" si="69"/>
        <v>905</v>
      </c>
      <c r="AC65" s="7">
        <f t="shared" si="69"/>
        <v>1533</v>
      </c>
      <c r="AD65" s="7">
        <f t="shared" si="69"/>
        <v>220</v>
      </c>
      <c r="AE65" s="7">
        <f t="shared" si="69"/>
        <v>2031</v>
      </c>
      <c r="AF65" s="7">
        <f t="shared" si="69"/>
        <v>1997</v>
      </c>
      <c r="AG65" s="7">
        <f t="shared" si="69"/>
        <v>1044</v>
      </c>
      <c r="AH65" s="7">
        <f t="shared" si="69"/>
        <v>943</v>
      </c>
      <c r="AI65" s="7">
        <f t="shared" si="69"/>
        <v>1222</v>
      </c>
      <c r="AJ65" s="7">
        <f t="shared" si="69"/>
        <v>1790</v>
      </c>
      <c r="AK65" s="7">
        <f t="shared" si="69"/>
        <v>72</v>
      </c>
      <c r="AL65" s="7">
        <f t="shared" si="69"/>
        <v>717</v>
      </c>
      <c r="AM65" s="7">
        <f t="shared" si="69"/>
        <v>2220</v>
      </c>
      <c r="AN65" s="7">
        <f t="shared" si="69"/>
        <v>1480</v>
      </c>
      <c r="AO65" s="7">
        <f t="shared" si="69"/>
        <v>1146</v>
      </c>
      <c r="AP65" s="7">
        <f t="shared" si="69"/>
        <v>2044</v>
      </c>
      <c r="AQ65" s="7">
        <f t="shared" si="69"/>
        <v>353</v>
      </c>
      <c r="AR65" s="7">
        <f t="shared" si="69"/>
        <v>1457</v>
      </c>
      <c r="AS65" s="7">
        <f t="shared" si="69"/>
        <v>265</v>
      </c>
      <c r="AT65" s="7">
        <f t="shared" si="69"/>
        <v>2184</v>
      </c>
      <c r="AU65" s="7">
        <f t="shared" si="69"/>
        <v>1069</v>
      </c>
      <c r="AV65" s="7">
        <f t="shared" si="69"/>
        <v>503</v>
      </c>
      <c r="AW65" s="7">
        <f t="shared" si="69"/>
        <v>552</v>
      </c>
      <c r="AX65" s="7">
        <f t="shared" si="69"/>
        <v>1030</v>
      </c>
      <c r="AY65" s="7">
        <f t="shared" si="69"/>
        <v>1139</v>
      </c>
      <c r="AZ65" s="7">
        <f t="shared" si="69"/>
        <v>752</v>
      </c>
      <c r="BA65" s="7">
        <f t="shared" si="69"/>
        <v>0</v>
      </c>
      <c r="BB65" s="7">
        <f t="shared" si="69"/>
        <v>1394</v>
      </c>
      <c r="BC65" s="7">
        <f t="shared" si="69"/>
        <v>942</v>
      </c>
      <c r="BD65" s="7">
        <f t="shared" si="69"/>
        <v>451</v>
      </c>
      <c r="BE65" s="7">
        <f t="shared" si="69"/>
        <v>638</v>
      </c>
      <c r="BF65" s="7">
        <f t="shared" si="69"/>
        <v>1973</v>
      </c>
      <c r="BG65" s="7">
        <f t="shared" si="69"/>
        <v>779</v>
      </c>
      <c r="BH65" s="7">
        <f t="shared" si="69"/>
        <v>800</v>
      </c>
      <c r="BI65" s="7">
        <f t="shared" si="69"/>
        <v>1911</v>
      </c>
      <c r="BJ65" s="7">
        <f t="shared" si="69"/>
        <v>1511</v>
      </c>
      <c r="BK65" s="7">
        <f t="shared" si="69"/>
        <v>1925</v>
      </c>
      <c r="BL65" s="7">
        <f t="shared" si="69"/>
        <v>1147</v>
      </c>
    </row>
    <row r="66" ht="13.5" customHeight="1">
      <c r="A66" s="83">
        <v>43520.0</v>
      </c>
      <c r="B66" s="84" t="s">
        <v>71</v>
      </c>
      <c r="C66" s="38"/>
      <c r="D66" s="39" t="s">
        <v>51</v>
      </c>
      <c r="E66" s="40">
        <f t="shared" si="2"/>
        <v>752</v>
      </c>
      <c r="F66" s="41">
        <v>3.0</v>
      </c>
      <c r="G66" s="41">
        <v>17.0</v>
      </c>
      <c r="H66" s="42">
        <f t="shared" si="3"/>
        <v>26</v>
      </c>
      <c r="I66" s="38"/>
      <c r="J66" s="43" t="s">
        <v>54</v>
      </c>
      <c r="K66" s="40">
        <f t="shared" si="4"/>
        <v>353</v>
      </c>
      <c r="L66" s="44">
        <v>0.0</v>
      </c>
      <c r="M66" s="44">
        <v>16.0</v>
      </c>
      <c r="N66" s="42">
        <f t="shared" si="5"/>
        <v>16</v>
      </c>
      <c r="O66" s="38"/>
      <c r="P66" s="45" t="s">
        <v>72</v>
      </c>
      <c r="Q66" s="38"/>
      <c r="R66" s="45">
        <f>MIN(Rules!$E$2,(MAX(H66/N66,N66/H66)))</f>
        <v>1.625</v>
      </c>
      <c r="S66" s="45">
        <f>VLOOKUP(B66,Rules!A:B,2,FALSE)</f>
        <v>40</v>
      </c>
      <c r="T66" s="38"/>
      <c r="U66" s="46">
        <f>1/(10^(-(E66+(IF(P66="Y",Rules!$I$2,0))-K66)/Rules!$E$12)+1)</f>
        <v>0.9260978811</v>
      </c>
      <c r="V66" s="47">
        <f t="shared" si="6"/>
        <v>5</v>
      </c>
      <c r="W66" s="47">
        <f t="shared" si="7"/>
        <v>-5</v>
      </c>
      <c r="X66" s="47"/>
      <c r="Y66" s="47"/>
      <c r="Z66" s="48"/>
      <c r="AA66" s="7">
        <f t="shared" ref="AA66:BL66" si="70">IF($D66=AA$1,$E66+$V66,(IF($J66=AA$1,$K66+$W66,AA65)))</f>
        <v>1376</v>
      </c>
      <c r="AB66" s="7">
        <f t="shared" si="70"/>
        <v>905</v>
      </c>
      <c r="AC66" s="7">
        <f t="shared" si="70"/>
        <v>1533</v>
      </c>
      <c r="AD66" s="7">
        <f t="shared" si="70"/>
        <v>220</v>
      </c>
      <c r="AE66" s="7">
        <f t="shared" si="70"/>
        <v>2031</v>
      </c>
      <c r="AF66" s="7">
        <f t="shared" si="70"/>
        <v>1997</v>
      </c>
      <c r="AG66" s="7">
        <f t="shared" si="70"/>
        <v>1044</v>
      </c>
      <c r="AH66" s="7">
        <f t="shared" si="70"/>
        <v>943</v>
      </c>
      <c r="AI66" s="7">
        <f t="shared" si="70"/>
        <v>1222</v>
      </c>
      <c r="AJ66" s="7">
        <f t="shared" si="70"/>
        <v>1790</v>
      </c>
      <c r="AK66" s="7">
        <f t="shared" si="70"/>
        <v>72</v>
      </c>
      <c r="AL66" s="7">
        <f t="shared" si="70"/>
        <v>717</v>
      </c>
      <c r="AM66" s="7">
        <f t="shared" si="70"/>
        <v>2220</v>
      </c>
      <c r="AN66" s="7">
        <f t="shared" si="70"/>
        <v>1480</v>
      </c>
      <c r="AO66" s="7">
        <f t="shared" si="70"/>
        <v>1146</v>
      </c>
      <c r="AP66" s="7">
        <f t="shared" si="70"/>
        <v>2044</v>
      </c>
      <c r="AQ66" s="7">
        <f t="shared" si="70"/>
        <v>348</v>
      </c>
      <c r="AR66" s="7">
        <f t="shared" si="70"/>
        <v>1457</v>
      </c>
      <c r="AS66" s="7">
        <f t="shared" si="70"/>
        <v>265</v>
      </c>
      <c r="AT66" s="7">
        <f t="shared" si="70"/>
        <v>2184</v>
      </c>
      <c r="AU66" s="7">
        <f t="shared" si="70"/>
        <v>1069</v>
      </c>
      <c r="AV66" s="7">
        <f t="shared" si="70"/>
        <v>503</v>
      </c>
      <c r="AW66" s="7">
        <f t="shared" si="70"/>
        <v>552</v>
      </c>
      <c r="AX66" s="7">
        <f t="shared" si="70"/>
        <v>1030</v>
      </c>
      <c r="AY66" s="7">
        <f t="shared" si="70"/>
        <v>1139</v>
      </c>
      <c r="AZ66" s="7">
        <f t="shared" si="70"/>
        <v>757</v>
      </c>
      <c r="BA66" s="7">
        <f t="shared" si="70"/>
        <v>0</v>
      </c>
      <c r="BB66" s="7">
        <f t="shared" si="70"/>
        <v>1394</v>
      </c>
      <c r="BC66" s="7">
        <f t="shared" si="70"/>
        <v>942</v>
      </c>
      <c r="BD66" s="7">
        <f t="shared" si="70"/>
        <v>451</v>
      </c>
      <c r="BE66" s="7">
        <f t="shared" si="70"/>
        <v>638</v>
      </c>
      <c r="BF66" s="7">
        <f t="shared" si="70"/>
        <v>1973</v>
      </c>
      <c r="BG66" s="7">
        <f t="shared" si="70"/>
        <v>779</v>
      </c>
      <c r="BH66" s="7">
        <f t="shared" si="70"/>
        <v>800</v>
      </c>
      <c r="BI66" s="7">
        <f t="shared" si="70"/>
        <v>1911</v>
      </c>
      <c r="BJ66" s="7">
        <f t="shared" si="70"/>
        <v>1511</v>
      </c>
      <c r="BK66" s="7">
        <f t="shared" si="70"/>
        <v>1925</v>
      </c>
      <c r="BL66" s="7">
        <f t="shared" si="70"/>
        <v>1147</v>
      </c>
    </row>
    <row r="67" ht="13.5" customHeight="1">
      <c r="A67" s="83">
        <v>43520.0</v>
      </c>
      <c r="B67" s="84" t="s">
        <v>71</v>
      </c>
      <c r="C67" s="38"/>
      <c r="D67" s="39" t="s">
        <v>41</v>
      </c>
      <c r="E67" s="40">
        <f t="shared" si="2"/>
        <v>942</v>
      </c>
      <c r="F67" s="41">
        <v>1.0</v>
      </c>
      <c r="G67" s="41">
        <v>26.0</v>
      </c>
      <c r="H67" s="42">
        <f t="shared" si="3"/>
        <v>29</v>
      </c>
      <c r="I67" s="38"/>
      <c r="J67" s="43" t="s">
        <v>42</v>
      </c>
      <c r="K67" s="40">
        <f t="shared" si="4"/>
        <v>779</v>
      </c>
      <c r="L67" s="44">
        <v>1.0</v>
      </c>
      <c r="M67" s="44">
        <v>11.0</v>
      </c>
      <c r="N67" s="42">
        <f t="shared" si="5"/>
        <v>14</v>
      </c>
      <c r="O67" s="38"/>
      <c r="P67" s="45" t="s">
        <v>72</v>
      </c>
      <c r="Q67" s="38"/>
      <c r="R67" s="45">
        <f>MIN(Rules!$E$2,(MAX(H67/N67,N67/H67)))</f>
        <v>2</v>
      </c>
      <c r="S67" s="45">
        <f>VLOOKUP(B67,Rules!A:B,2,FALSE)</f>
        <v>40</v>
      </c>
      <c r="T67" s="38"/>
      <c r="U67" s="46">
        <f>1/(10^(-(E67+(IF(P67="Y",Rules!$I$2,0))-K67)/Rules!$E$12)+1)</f>
        <v>0.8086741823</v>
      </c>
      <c r="V67" s="47">
        <f t="shared" si="6"/>
        <v>15</v>
      </c>
      <c r="W67" s="47">
        <f t="shared" si="7"/>
        <v>-15</v>
      </c>
      <c r="X67" s="47"/>
      <c r="Y67" s="47"/>
      <c r="Z67" s="48"/>
      <c r="AA67" s="7">
        <f t="shared" ref="AA67:BL67" si="71">IF($D67=AA$1,$E67+$V67,(IF($J67=AA$1,$K67+$W67,AA66)))</f>
        <v>1376</v>
      </c>
      <c r="AB67" s="7">
        <f t="shared" si="71"/>
        <v>905</v>
      </c>
      <c r="AC67" s="7">
        <f t="shared" si="71"/>
        <v>1533</v>
      </c>
      <c r="AD67" s="7">
        <f t="shared" si="71"/>
        <v>220</v>
      </c>
      <c r="AE67" s="7">
        <f t="shared" si="71"/>
        <v>2031</v>
      </c>
      <c r="AF67" s="7">
        <f t="shared" si="71"/>
        <v>1997</v>
      </c>
      <c r="AG67" s="7">
        <f t="shared" si="71"/>
        <v>1044</v>
      </c>
      <c r="AH67" s="7">
        <f t="shared" si="71"/>
        <v>943</v>
      </c>
      <c r="AI67" s="7">
        <f t="shared" si="71"/>
        <v>1222</v>
      </c>
      <c r="AJ67" s="7">
        <f t="shared" si="71"/>
        <v>1790</v>
      </c>
      <c r="AK67" s="7">
        <f t="shared" si="71"/>
        <v>72</v>
      </c>
      <c r="AL67" s="7">
        <f t="shared" si="71"/>
        <v>717</v>
      </c>
      <c r="AM67" s="7">
        <f t="shared" si="71"/>
        <v>2220</v>
      </c>
      <c r="AN67" s="7">
        <f t="shared" si="71"/>
        <v>1480</v>
      </c>
      <c r="AO67" s="7">
        <f t="shared" si="71"/>
        <v>1146</v>
      </c>
      <c r="AP67" s="7">
        <f t="shared" si="71"/>
        <v>2044</v>
      </c>
      <c r="AQ67" s="7">
        <f t="shared" si="71"/>
        <v>348</v>
      </c>
      <c r="AR67" s="7">
        <f t="shared" si="71"/>
        <v>1457</v>
      </c>
      <c r="AS67" s="7">
        <f t="shared" si="71"/>
        <v>265</v>
      </c>
      <c r="AT67" s="7">
        <f t="shared" si="71"/>
        <v>2184</v>
      </c>
      <c r="AU67" s="7">
        <f t="shared" si="71"/>
        <v>1069</v>
      </c>
      <c r="AV67" s="7">
        <f t="shared" si="71"/>
        <v>503</v>
      </c>
      <c r="AW67" s="7">
        <f t="shared" si="71"/>
        <v>552</v>
      </c>
      <c r="AX67" s="7">
        <f t="shared" si="71"/>
        <v>1030</v>
      </c>
      <c r="AY67" s="7">
        <f t="shared" si="71"/>
        <v>1139</v>
      </c>
      <c r="AZ67" s="7">
        <f t="shared" si="71"/>
        <v>757</v>
      </c>
      <c r="BA67" s="7">
        <f t="shared" si="71"/>
        <v>0</v>
      </c>
      <c r="BB67" s="7">
        <f t="shared" si="71"/>
        <v>1394</v>
      </c>
      <c r="BC67" s="7">
        <f t="shared" si="71"/>
        <v>957</v>
      </c>
      <c r="BD67" s="7">
        <f t="shared" si="71"/>
        <v>451</v>
      </c>
      <c r="BE67" s="7">
        <f t="shared" si="71"/>
        <v>638</v>
      </c>
      <c r="BF67" s="7">
        <f t="shared" si="71"/>
        <v>1973</v>
      </c>
      <c r="BG67" s="7">
        <f t="shared" si="71"/>
        <v>764</v>
      </c>
      <c r="BH67" s="7">
        <f t="shared" si="71"/>
        <v>800</v>
      </c>
      <c r="BI67" s="7">
        <f t="shared" si="71"/>
        <v>1911</v>
      </c>
      <c r="BJ67" s="7">
        <f t="shared" si="71"/>
        <v>1511</v>
      </c>
      <c r="BK67" s="7">
        <f t="shared" si="71"/>
        <v>1925</v>
      </c>
      <c r="BL67" s="7">
        <f t="shared" si="71"/>
        <v>1147</v>
      </c>
    </row>
    <row r="68" ht="13.5" customHeight="1">
      <c r="A68" s="83">
        <v>43520.0</v>
      </c>
      <c r="B68" s="84" t="s">
        <v>71</v>
      </c>
      <c r="C68" s="38"/>
      <c r="D68" s="39" t="s">
        <v>49</v>
      </c>
      <c r="E68" s="40">
        <f t="shared" si="2"/>
        <v>220</v>
      </c>
      <c r="F68" s="41">
        <v>0.0</v>
      </c>
      <c r="G68" s="41">
        <v>13.0</v>
      </c>
      <c r="H68" s="42">
        <f t="shared" si="3"/>
        <v>13</v>
      </c>
      <c r="I68" s="38"/>
      <c r="J68" s="43" t="s">
        <v>50</v>
      </c>
      <c r="K68" s="40">
        <f t="shared" si="4"/>
        <v>503</v>
      </c>
      <c r="L68" s="44">
        <v>3.0</v>
      </c>
      <c r="M68" s="44">
        <v>10.0</v>
      </c>
      <c r="N68" s="42">
        <f t="shared" si="5"/>
        <v>19</v>
      </c>
      <c r="O68" s="38"/>
      <c r="P68" s="45" t="s">
        <v>72</v>
      </c>
      <c r="Q68" s="38"/>
      <c r="R68" s="45">
        <f>MIN(Rules!$E$2,(MAX(H68/N68,N68/H68)))</f>
        <v>1.461538462</v>
      </c>
      <c r="S68" s="45">
        <f>VLOOKUP(B68,Rules!A:B,2,FALSE)</f>
        <v>40</v>
      </c>
      <c r="T68" s="38"/>
      <c r="U68" s="46">
        <f>1/(10^(-(E68+(IF(P68="Y",Rules!$I$2,0))-K68)/Rules!$E$12)+1)</f>
        <v>0.3514919439</v>
      </c>
      <c r="V68" s="47">
        <f t="shared" si="6"/>
        <v>-21</v>
      </c>
      <c r="W68" s="47">
        <f t="shared" si="7"/>
        <v>21</v>
      </c>
      <c r="X68" s="47"/>
      <c r="Y68" s="47"/>
      <c r="Z68" s="48"/>
      <c r="AA68" s="7">
        <f t="shared" ref="AA68:BL68" si="72">IF($D68=AA$1,$E68+$V68,(IF($J68=AA$1,$K68+$W68,AA67)))</f>
        <v>1376</v>
      </c>
      <c r="AB68" s="7">
        <f t="shared" si="72"/>
        <v>905</v>
      </c>
      <c r="AC68" s="7">
        <f t="shared" si="72"/>
        <v>1533</v>
      </c>
      <c r="AD68" s="7">
        <f t="shared" si="72"/>
        <v>199</v>
      </c>
      <c r="AE68" s="7">
        <f t="shared" si="72"/>
        <v>2031</v>
      </c>
      <c r="AF68" s="7">
        <f t="shared" si="72"/>
        <v>1997</v>
      </c>
      <c r="AG68" s="7">
        <f t="shared" si="72"/>
        <v>1044</v>
      </c>
      <c r="AH68" s="7">
        <f t="shared" si="72"/>
        <v>943</v>
      </c>
      <c r="AI68" s="7">
        <f t="shared" si="72"/>
        <v>1222</v>
      </c>
      <c r="AJ68" s="7">
        <f t="shared" si="72"/>
        <v>1790</v>
      </c>
      <c r="AK68" s="7">
        <f t="shared" si="72"/>
        <v>72</v>
      </c>
      <c r="AL68" s="7">
        <f t="shared" si="72"/>
        <v>717</v>
      </c>
      <c r="AM68" s="7">
        <f t="shared" si="72"/>
        <v>2220</v>
      </c>
      <c r="AN68" s="7">
        <f t="shared" si="72"/>
        <v>1480</v>
      </c>
      <c r="AO68" s="7">
        <f t="shared" si="72"/>
        <v>1146</v>
      </c>
      <c r="AP68" s="7">
        <f t="shared" si="72"/>
        <v>2044</v>
      </c>
      <c r="AQ68" s="7">
        <f t="shared" si="72"/>
        <v>348</v>
      </c>
      <c r="AR68" s="7">
        <f t="shared" si="72"/>
        <v>1457</v>
      </c>
      <c r="AS68" s="7">
        <f t="shared" si="72"/>
        <v>265</v>
      </c>
      <c r="AT68" s="7">
        <f t="shared" si="72"/>
        <v>2184</v>
      </c>
      <c r="AU68" s="7">
        <f t="shared" si="72"/>
        <v>1069</v>
      </c>
      <c r="AV68" s="7">
        <f t="shared" si="72"/>
        <v>524</v>
      </c>
      <c r="AW68" s="7">
        <f t="shared" si="72"/>
        <v>552</v>
      </c>
      <c r="AX68" s="7">
        <f t="shared" si="72"/>
        <v>1030</v>
      </c>
      <c r="AY68" s="7">
        <f t="shared" si="72"/>
        <v>1139</v>
      </c>
      <c r="AZ68" s="7">
        <f t="shared" si="72"/>
        <v>757</v>
      </c>
      <c r="BA68" s="7">
        <f t="shared" si="72"/>
        <v>0</v>
      </c>
      <c r="BB68" s="7">
        <f t="shared" si="72"/>
        <v>1394</v>
      </c>
      <c r="BC68" s="7">
        <f t="shared" si="72"/>
        <v>957</v>
      </c>
      <c r="BD68" s="7">
        <f t="shared" si="72"/>
        <v>451</v>
      </c>
      <c r="BE68" s="7">
        <f t="shared" si="72"/>
        <v>638</v>
      </c>
      <c r="BF68" s="7">
        <f t="shared" si="72"/>
        <v>1973</v>
      </c>
      <c r="BG68" s="7">
        <f t="shared" si="72"/>
        <v>764</v>
      </c>
      <c r="BH68" s="7">
        <f t="shared" si="72"/>
        <v>800</v>
      </c>
      <c r="BI68" s="7">
        <f t="shared" si="72"/>
        <v>1911</v>
      </c>
      <c r="BJ68" s="7">
        <f t="shared" si="72"/>
        <v>1511</v>
      </c>
      <c r="BK68" s="7">
        <f t="shared" si="72"/>
        <v>1925</v>
      </c>
      <c r="BL68" s="7">
        <f t="shared" si="72"/>
        <v>1147</v>
      </c>
    </row>
    <row r="69" ht="13.5" customHeight="1">
      <c r="A69" s="83">
        <v>43520.0</v>
      </c>
      <c r="B69" s="84" t="s">
        <v>71</v>
      </c>
      <c r="C69" s="38"/>
      <c r="D69" s="39" t="s">
        <v>52</v>
      </c>
      <c r="E69" s="40">
        <f t="shared" si="2"/>
        <v>265</v>
      </c>
      <c r="F69" s="41">
        <v>1.0</v>
      </c>
      <c r="G69" s="41">
        <v>12.0</v>
      </c>
      <c r="H69" s="42">
        <f t="shared" si="3"/>
        <v>15</v>
      </c>
      <c r="I69" s="38"/>
      <c r="J69" s="43" t="s">
        <v>48</v>
      </c>
      <c r="K69" s="40">
        <f t="shared" si="4"/>
        <v>72</v>
      </c>
      <c r="L69" s="44">
        <v>2.0</v>
      </c>
      <c r="M69" s="44">
        <v>15.0</v>
      </c>
      <c r="N69" s="42">
        <f t="shared" si="5"/>
        <v>21</v>
      </c>
      <c r="O69" s="38"/>
      <c r="P69" s="45" t="s">
        <v>72</v>
      </c>
      <c r="Q69" s="38"/>
      <c r="R69" s="45">
        <f>MIN(Rules!$E$2,(MAX(H69/N69,N69/H69)))</f>
        <v>1.4</v>
      </c>
      <c r="S69" s="45">
        <f>VLOOKUP(B69,Rules!A:B,2,FALSE)</f>
        <v>40</v>
      </c>
      <c r="T69" s="38"/>
      <c r="U69" s="46">
        <f>1/(10^(-(E69+(IF(P69="Y",Rules!$I$2,0))-K69)/Rules!$E$12)+1)</f>
        <v>0.8291440888</v>
      </c>
      <c r="V69" s="47">
        <f t="shared" si="6"/>
        <v>-46</v>
      </c>
      <c r="W69" s="47">
        <f t="shared" si="7"/>
        <v>46</v>
      </c>
      <c r="X69" s="47"/>
      <c r="Y69" s="47"/>
      <c r="Z69" s="48"/>
      <c r="AA69" s="7">
        <f t="shared" ref="AA69:BL69" si="73">IF($D69=AA$1,$E69+$V69,(IF($J69=AA$1,$K69+$W69,AA68)))</f>
        <v>1376</v>
      </c>
      <c r="AB69" s="7">
        <f t="shared" si="73"/>
        <v>905</v>
      </c>
      <c r="AC69" s="7">
        <f t="shared" si="73"/>
        <v>1533</v>
      </c>
      <c r="AD69" s="7">
        <f t="shared" si="73"/>
        <v>199</v>
      </c>
      <c r="AE69" s="7">
        <f t="shared" si="73"/>
        <v>2031</v>
      </c>
      <c r="AF69" s="7">
        <f t="shared" si="73"/>
        <v>1997</v>
      </c>
      <c r="AG69" s="7">
        <f t="shared" si="73"/>
        <v>1044</v>
      </c>
      <c r="AH69" s="7">
        <f t="shared" si="73"/>
        <v>943</v>
      </c>
      <c r="AI69" s="7">
        <f t="shared" si="73"/>
        <v>1222</v>
      </c>
      <c r="AJ69" s="7">
        <f t="shared" si="73"/>
        <v>1790</v>
      </c>
      <c r="AK69" s="7">
        <f t="shared" si="73"/>
        <v>118</v>
      </c>
      <c r="AL69" s="7">
        <f t="shared" si="73"/>
        <v>717</v>
      </c>
      <c r="AM69" s="7">
        <f t="shared" si="73"/>
        <v>2220</v>
      </c>
      <c r="AN69" s="7">
        <f t="shared" si="73"/>
        <v>1480</v>
      </c>
      <c r="AO69" s="7">
        <f t="shared" si="73"/>
        <v>1146</v>
      </c>
      <c r="AP69" s="7">
        <f t="shared" si="73"/>
        <v>2044</v>
      </c>
      <c r="AQ69" s="7">
        <f t="shared" si="73"/>
        <v>348</v>
      </c>
      <c r="AR69" s="7">
        <f t="shared" si="73"/>
        <v>1457</v>
      </c>
      <c r="AS69" s="7">
        <f t="shared" si="73"/>
        <v>219</v>
      </c>
      <c r="AT69" s="7">
        <f t="shared" si="73"/>
        <v>2184</v>
      </c>
      <c r="AU69" s="7">
        <f t="shared" si="73"/>
        <v>1069</v>
      </c>
      <c r="AV69" s="7">
        <f t="shared" si="73"/>
        <v>524</v>
      </c>
      <c r="AW69" s="7">
        <f t="shared" si="73"/>
        <v>552</v>
      </c>
      <c r="AX69" s="7">
        <f t="shared" si="73"/>
        <v>1030</v>
      </c>
      <c r="AY69" s="7">
        <f t="shared" si="73"/>
        <v>1139</v>
      </c>
      <c r="AZ69" s="7">
        <f t="shared" si="73"/>
        <v>757</v>
      </c>
      <c r="BA69" s="7">
        <f t="shared" si="73"/>
        <v>0</v>
      </c>
      <c r="BB69" s="7">
        <f t="shared" si="73"/>
        <v>1394</v>
      </c>
      <c r="BC69" s="7">
        <f t="shared" si="73"/>
        <v>957</v>
      </c>
      <c r="BD69" s="7">
        <f t="shared" si="73"/>
        <v>451</v>
      </c>
      <c r="BE69" s="7">
        <f t="shared" si="73"/>
        <v>638</v>
      </c>
      <c r="BF69" s="7">
        <f t="shared" si="73"/>
        <v>1973</v>
      </c>
      <c r="BG69" s="7">
        <f t="shared" si="73"/>
        <v>764</v>
      </c>
      <c r="BH69" s="7">
        <f t="shared" si="73"/>
        <v>800</v>
      </c>
      <c r="BI69" s="7">
        <f t="shared" si="73"/>
        <v>1911</v>
      </c>
      <c r="BJ69" s="7">
        <f t="shared" si="73"/>
        <v>1511</v>
      </c>
      <c r="BK69" s="7">
        <f t="shared" si="73"/>
        <v>1925</v>
      </c>
      <c r="BL69" s="7">
        <f t="shared" si="73"/>
        <v>1147</v>
      </c>
    </row>
    <row r="70" ht="13.5" customHeight="1">
      <c r="A70" s="83">
        <v>43527.0</v>
      </c>
      <c r="B70" s="84" t="s">
        <v>71</v>
      </c>
      <c r="C70" s="38"/>
      <c r="D70" s="39" t="s">
        <v>21</v>
      </c>
      <c r="E70" s="40">
        <f t="shared" si="2"/>
        <v>2031</v>
      </c>
      <c r="F70" s="41">
        <v>2.0</v>
      </c>
      <c r="G70" s="41">
        <v>11.0</v>
      </c>
      <c r="H70" s="42">
        <f t="shared" si="3"/>
        <v>17</v>
      </c>
      <c r="I70" s="38"/>
      <c r="J70" s="43" t="s">
        <v>20</v>
      </c>
      <c r="K70" s="40">
        <f t="shared" si="4"/>
        <v>2184</v>
      </c>
      <c r="L70" s="44">
        <v>1.0</v>
      </c>
      <c r="M70" s="44">
        <v>14.0</v>
      </c>
      <c r="N70" s="42">
        <f t="shared" si="5"/>
        <v>17</v>
      </c>
      <c r="O70" s="38"/>
      <c r="P70" s="45" t="s">
        <v>72</v>
      </c>
      <c r="Q70" s="38"/>
      <c r="R70" s="45">
        <f>MIN(Rules!$E$2,(MAX(H70/N70,N70/H70)))</f>
        <v>1</v>
      </c>
      <c r="S70" s="45">
        <f>VLOOKUP(B70,Rules!A:B,2,FALSE)</f>
        <v>40</v>
      </c>
      <c r="T70" s="38"/>
      <c r="U70" s="46">
        <f>1/(10^(-(E70+(IF(P70="Y",Rules!$I$2,0))-K70)/Rules!$E$12)+1)</f>
        <v>0.4965461773</v>
      </c>
      <c r="V70" s="47">
        <f t="shared" si="6"/>
        <v>0</v>
      </c>
      <c r="W70" s="47">
        <f t="shared" si="7"/>
        <v>0</v>
      </c>
      <c r="X70" s="47"/>
      <c r="Y70" s="47"/>
      <c r="Z70" s="48"/>
      <c r="AA70" s="7">
        <f t="shared" ref="AA70:BL70" si="74">IF($D70=AA$1,$E70+$V70,(IF($J70=AA$1,$K70+$W70,AA69)))</f>
        <v>1376</v>
      </c>
      <c r="AB70" s="7">
        <f t="shared" si="74"/>
        <v>905</v>
      </c>
      <c r="AC70" s="7">
        <f t="shared" si="74"/>
        <v>1533</v>
      </c>
      <c r="AD70" s="7">
        <f t="shared" si="74"/>
        <v>199</v>
      </c>
      <c r="AE70" s="7">
        <f t="shared" si="74"/>
        <v>2031</v>
      </c>
      <c r="AF70" s="7">
        <f t="shared" si="74"/>
        <v>1997</v>
      </c>
      <c r="AG70" s="7">
        <f t="shared" si="74"/>
        <v>1044</v>
      </c>
      <c r="AH70" s="7">
        <f t="shared" si="74"/>
        <v>943</v>
      </c>
      <c r="AI70" s="7">
        <f t="shared" si="74"/>
        <v>1222</v>
      </c>
      <c r="AJ70" s="7">
        <f t="shared" si="74"/>
        <v>1790</v>
      </c>
      <c r="AK70" s="7">
        <f t="shared" si="74"/>
        <v>118</v>
      </c>
      <c r="AL70" s="7">
        <f t="shared" si="74"/>
        <v>717</v>
      </c>
      <c r="AM70" s="7">
        <f t="shared" si="74"/>
        <v>2220</v>
      </c>
      <c r="AN70" s="7">
        <f t="shared" si="74"/>
        <v>1480</v>
      </c>
      <c r="AO70" s="7">
        <f t="shared" si="74"/>
        <v>1146</v>
      </c>
      <c r="AP70" s="7">
        <f t="shared" si="74"/>
        <v>2044</v>
      </c>
      <c r="AQ70" s="7">
        <f t="shared" si="74"/>
        <v>348</v>
      </c>
      <c r="AR70" s="7">
        <f t="shared" si="74"/>
        <v>1457</v>
      </c>
      <c r="AS70" s="7">
        <f t="shared" si="74"/>
        <v>219</v>
      </c>
      <c r="AT70" s="7">
        <f t="shared" si="74"/>
        <v>2184</v>
      </c>
      <c r="AU70" s="7">
        <f t="shared" si="74"/>
        <v>1069</v>
      </c>
      <c r="AV70" s="7">
        <f t="shared" si="74"/>
        <v>524</v>
      </c>
      <c r="AW70" s="7">
        <f t="shared" si="74"/>
        <v>552</v>
      </c>
      <c r="AX70" s="7">
        <f t="shared" si="74"/>
        <v>1030</v>
      </c>
      <c r="AY70" s="7">
        <f t="shared" si="74"/>
        <v>1139</v>
      </c>
      <c r="AZ70" s="7">
        <f t="shared" si="74"/>
        <v>757</v>
      </c>
      <c r="BA70" s="7">
        <f t="shared" si="74"/>
        <v>0</v>
      </c>
      <c r="BB70" s="7">
        <f t="shared" si="74"/>
        <v>1394</v>
      </c>
      <c r="BC70" s="7">
        <f t="shared" si="74"/>
        <v>957</v>
      </c>
      <c r="BD70" s="7">
        <f t="shared" si="74"/>
        <v>451</v>
      </c>
      <c r="BE70" s="7">
        <f t="shared" si="74"/>
        <v>638</v>
      </c>
      <c r="BF70" s="7">
        <f t="shared" si="74"/>
        <v>1973</v>
      </c>
      <c r="BG70" s="7">
        <f t="shared" si="74"/>
        <v>764</v>
      </c>
      <c r="BH70" s="7">
        <f t="shared" si="74"/>
        <v>800</v>
      </c>
      <c r="BI70" s="7">
        <f t="shared" si="74"/>
        <v>1911</v>
      </c>
      <c r="BJ70" s="7">
        <f t="shared" si="74"/>
        <v>1511</v>
      </c>
      <c r="BK70" s="7">
        <f t="shared" si="74"/>
        <v>1925</v>
      </c>
      <c r="BL70" s="7">
        <f t="shared" si="74"/>
        <v>1147</v>
      </c>
    </row>
    <row r="71" ht="13.5" customHeight="1">
      <c r="A71" s="83">
        <v>43527.0</v>
      </c>
      <c r="B71" s="84" t="s">
        <v>71</v>
      </c>
      <c r="C71" s="38"/>
      <c r="D71" s="39" t="s">
        <v>27</v>
      </c>
      <c r="E71" s="40">
        <f t="shared" si="2"/>
        <v>1394</v>
      </c>
      <c r="F71" s="41">
        <v>4.0</v>
      </c>
      <c r="G71" s="41">
        <v>8.0</v>
      </c>
      <c r="H71" s="42">
        <f t="shared" si="3"/>
        <v>20</v>
      </c>
      <c r="I71" s="38"/>
      <c r="J71" s="43" t="s">
        <v>28</v>
      </c>
      <c r="K71" s="40">
        <f t="shared" si="4"/>
        <v>1533</v>
      </c>
      <c r="L71" s="44">
        <v>1.0</v>
      </c>
      <c r="M71" s="44">
        <v>10.0</v>
      </c>
      <c r="N71" s="42">
        <f t="shared" si="5"/>
        <v>13</v>
      </c>
      <c r="O71" s="38"/>
      <c r="P71" s="45" t="s">
        <v>72</v>
      </c>
      <c r="Q71" s="38"/>
      <c r="R71" s="45">
        <f>MIN(Rules!$E$2,(MAX(H71/N71,N71/H71)))</f>
        <v>1.538461538</v>
      </c>
      <c r="S71" s="45">
        <f>VLOOKUP(B71,Rules!A:B,2,FALSE)</f>
        <v>40</v>
      </c>
      <c r="T71" s="38"/>
      <c r="U71" s="46">
        <f>1/(10^(-(E71+(IF(P71="Y",Rules!$I$2,0))-K71)/Rules!$E$12)+1)</f>
        <v>0.5126615105</v>
      </c>
      <c r="V71" s="47">
        <f t="shared" si="6"/>
        <v>30</v>
      </c>
      <c r="W71" s="47">
        <f t="shared" si="7"/>
        <v>-30</v>
      </c>
      <c r="X71" s="47"/>
      <c r="Y71" s="47"/>
      <c r="Z71" s="48"/>
      <c r="AA71" s="7">
        <f t="shared" ref="AA71:BL71" si="75">IF($D71=AA$1,$E71+$V71,(IF($J71=AA$1,$K71+$W71,AA70)))</f>
        <v>1376</v>
      </c>
      <c r="AB71" s="7">
        <f t="shared" si="75"/>
        <v>905</v>
      </c>
      <c r="AC71" s="7">
        <f t="shared" si="75"/>
        <v>1503</v>
      </c>
      <c r="AD71" s="7">
        <f t="shared" si="75"/>
        <v>199</v>
      </c>
      <c r="AE71" s="7">
        <f t="shared" si="75"/>
        <v>2031</v>
      </c>
      <c r="AF71" s="7">
        <f t="shared" si="75"/>
        <v>1997</v>
      </c>
      <c r="AG71" s="7">
        <f t="shared" si="75"/>
        <v>1044</v>
      </c>
      <c r="AH71" s="7">
        <f t="shared" si="75"/>
        <v>943</v>
      </c>
      <c r="AI71" s="7">
        <f t="shared" si="75"/>
        <v>1222</v>
      </c>
      <c r="AJ71" s="7">
        <f t="shared" si="75"/>
        <v>1790</v>
      </c>
      <c r="AK71" s="7">
        <f t="shared" si="75"/>
        <v>118</v>
      </c>
      <c r="AL71" s="7">
        <f t="shared" si="75"/>
        <v>717</v>
      </c>
      <c r="AM71" s="7">
        <f t="shared" si="75"/>
        <v>2220</v>
      </c>
      <c r="AN71" s="7">
        <f t="shared" si="75"/>
        <v>1480</v>
      </c>
      <c r="AO71" s="7">
        <f t="shared" si="75"/>
        <v>1146</v>
      </c>
      <c r="AP71" s="7">
        <f t="shared" si="75"/>
        <v>2044</v>
      </c>
      <c r="AQ71" s="7">
        <f t="shared" si="75"/>
        <v>348</v>
      </c>
      <c r="AR71" s="7">
        <f t="shared" si="75"/>
        <v>1457</v>
      </c>
      <c r="AS71" s="7">
        <f t="shared" si="75"/>
        <v>219</v>
      </c>
      <c r="AT71" s="7">
        <f t="shared" si="75"/>
        <v>2184</v>
      </c>
      <c r="AU71" s="7">
        <f t="shared" si="75"/>
        <v>1069</v>
      </c>
      <c r="AV71" s="7">
        <f t="shared" si="75"/>
        <v>524</v>
      </c>
      <c r="AW71" s="7">
        <f t="shared" si="75"/>
        <v>552</v>
      </c>
      <c r="AX71" s="7">
        <f t="shared" si="75"/>
        <v>1030</v>
      </c>
      <c r="AY71" s="7">
        <f t="shared" si="75"/>
        <v>1139</v>
      </c>
      <c r="AZ71" s="7">
        <f t="shared" si="75"/>
        <v>757</v>
      </c>
      <c r="BA71" s="7">
        <f t="shared" si="75"/>
        <v>0</v>
      </c>
      <c r="BB71" s="7">
        <f t="shared" si="75"/>
        <v>1424</v>
      </c>
      <c r="BC71" s="7">
        <f t="shared" si="75"/>
        <v>957</v>
      </c>
      <c r="BD71" s="7">
        <f t="shared" si="75"/>
        <v>451</v>
      </c>
      <c r="BE71" s="7">
        <f t="shared" si="75"/>
        <v>638</v>
      </c>
      <c r="BF71" s="7">
        <f t="shared" si="75"/>
        <v>1973</v>
      </c>
      <c r="BG71" s="7">
        <f t="shared" si="75"/>
        <v>764</v>
      </c>
      <c r="BH71" s="7">
        <f t="shared" si="75"/>
        <v>800</v>
      </c>
      <c r="BI71" s="7">
        <f t="shared" si="75"/>
        <v>1911</v>
      </c>
      <c r="BJ71" s="7">
        <f t="shared" si="75"/>
        <v>1511</v>
      </c>
      <c r="BK71" s="7">
        <f t="shared" si="75"/>
        <v>1925</v>
      </c>
      <c r="BL71" s="7">
        <f t="shared" si="75"/>
        <v>1147</v>
      </c>
    </row>
    <row r="72" ht="13.5" customHeight="1">
      <c r="A72" s="83">
        <v>43527.0</v>
      </c>
      <c r="B72" s="84" t="s">
        <v>71</v>
      </c>
      <c r="C72" s="38"/>
      <c r="D72" s="39" t="s">
        <v>26</v>
      </c>
      <c r="E72" s="40">
        <f t="shared" si="2"/>
        <v>1790</v>
      </c>
      <c r="F72" s="41">
        <v>0.0</v>
      </c>
      <c r="G72" s="41">
        <v>13.0</v>
      </c>
      <c r="H72" s="42">
        <f t="shared" si="3"/>
        <v>13</v>
      </c>
      <c r="I72" s="38"/>
      <c r="J72" s="43" t="s">
        <v>31</v>
      </c>
      <c r="K72" s="40">
        <f t="shared" si="4"/>
        <v>1457</v>
      </c>
      <c r="L72" s="44">
        <v>0.0</v>
      </c>
      <c r="M72" s="44">
        <v>11.0</v>
      </c>
      <c r="N72" s="42">
        <f t="shared" si="5"/>
        <v>11</v>
      </c>
      <c r="O72" s="38"/>
      <c r="P72" s="45" t="s">
        <v>72</v>
      </c>
      <c r="Q72" s="38"/>
      <c r="R72" s="45">
        <f>MIN(Rules!$E$2,(MAX(H72/N72,N72/H72)))</f>
        <v>1.181818182</v>
      </c>
      <c r="S72" s="45">
        <f>VLOOKUP(B72,Rules!A:B,2,FALSE)</f>
        <v>40</v>
      </c>
      <c r="T72" s="38"/>
      <c r="U72" s="46">
        <f>1/(10^(-(E72+(IF(P72="Y",Rules!$I$2,0))-K72)/Rules!$E$12)+1)</f>
        <v>0.9024102877</v>
      </c>
      <c r="V72" s="47">
        <f t="shared" si="6"/>
        <v>5</v>
      </c>
      <c r="W72" s="47">
        <f t="shared" si="7"/>
        <v>-5</v>
      </c>
      <c r="X72" s="47"/>
      <c r="Y72" s="47"/>
      <c r="Z72" s="48"/>
      <c r="AA72" s="7">
        <f t="shared" ref="AA72:BL72" si="76">IF($D72=AA$1,$E72+$V72,(IF($J72=AA$1,$K72+$W72,AA71)))</f>
        <v>1376</v>
      </c>
      <c r="AB72" s="7">
        <f t="shared" si="76"/>
        <v>905</v>
      </c>
      <c r="AC72" s="7">
        <f t="shared" si="76"/>
        <v>1503</v>
      </c>
      <c r="AD72" s="7">
        <f t="shared" si="76"/>
        <v>199</v>
      </c>
      <c r="AE72" s="7">
        <f t="shared" si="76"/>
        <v>2031</v>
      </c>
      <c r="AF72" s="7">
        <f t="shared" si="76"/>
        <v>1997</v>
      </c>
      <c r="AG72" s="7">
        <f t="shared" si="76"/>
        <v>1044</v>
      </c>
      <c r="AH72" s="7">
        <f t="shared" si="76"/>
        <v>943</v>
      </c>
      <c r="AI72" s="7">
        <f t="shared" si="76"/>
        <v>1222</v>
      </c>
      <c r="AJ72" s="7">
        <f t="shared" si="76"/>
        <v>1795</v>
      </c>
      <c r="AK72" s="7">
        <f t="shared" si="76"/>
        <v>118</v>
      </c>
      <c r="AL72" s="7">
        <f t="shared" si="76"/>
        <v>717</v>
      </c>
      <c r="AM72" s="7">
        <f t="shared" si="76"/>
        <v>2220</v>
      </c>
      <c r="AN72" s="7">
        <f t="shared" si="76"/>
        <v>1480</v>
      </c>
      <c r="AO72" s="7">
        <f t="shared" si="76"/>
        <v>1146</v>
      </c>
      <c r="AP72" s="7">
        <f t="shared" si="76"/>
        <v>2044</v>
      </c>
      <c r="AQ72" s="7">
        <f t="shared" si="76"/>
        <v>348</v>
      </c>
      <c r="AR72" s="7">
        <f t="shared" si="76"/>
        <v>1452</v>
      </c>
      <c r="AS72" s="7">
        <f t="shared" si="76"/>
        <v>219</v>
      </c>
      <c r="AT72" s="7">
        <f t="shared" si="76"/>
        <v>2184</v>
      </c>
      <c r="AU72" s="7">
        <f t="shared" si="76"/>
        <v>1069</v>
      </c>
      <c r="AV72" s="7">
        <f t="shared" si="76"/>
        <v>524</v>
      </c>
      <c r="AW72" s="7">
        <f t="shared" si="76"/>
        <v>552</v>
      </c>
      <c r="AX72" s="7">
        <f t="shared" si="76"/>
        <v>1030</v>
      </c>
      <c r="AY72" s="7">
        <f t="shared" si="76"/>
        <v>1139</v>
      </c>
      <c r="AZ72" s="7">
        <f t="shared" si="76"/>
        <v>757</v>
      </c>
      <c r="BA72" s="7">
        <f t="shared" si="76"/>
        <v>0</v>
      </c>
      <c r="BB72" s="7">
        <f t="shared" si="76"/>
        <v>1424</v>
      </c>
      <c r="BC72" s="7">
        <f t="shared" si="76"/>
        <v>957</v>
      </c>
      <c r="BD72" s="7">
        <f t="shared" si="76"/>
        <v>451</v>
      </c>
      <c r="BE72" s="7">
        <f t="shared" si="76"/>
        <v>638</v>
      </c>
      <c r="BF72" s="7">
        <f t="shared" si="76"/>
        <v>1973</v>
      </c>
      <c r="BG72" s="7">
        <f t="shared" si="76"/>
        <v>764</v>
      </c>
      <c r="BH72" s="7">
        <f t="shared" si="76"/>
        <v>800</v>
      </c>
      <c r="BI72" s="7">
        <f t="shared" si="76"/>
        <v>1911</v>
      </c>
      <c r="BJ72" s="7">
        <f t="shared" si="76"/>
        <v>1511</v>
      </c>
      <c r="BK72" s="7">
        <f t="shared" si="76"/>
        <v>1925</v>
      </c>
      <c r="BL72" s="7">
        <f t="shared" si="76"/>
        <v>1147</v>
      </c>
    </row>
    <row r="73" ht="13.5" customHeight="1">
      <c r="A73" s="83">
        <v>43527.0</v>
      </c>
      <c r="B73" s="84" t="s">
        <v>71</v>
      </c>
      <c r="C73" s="38"/>
      <c r="D73" s="39" t="s">
        <v>30</v>
      </c>
      <c r="E73" s="40">
        <f t="shared" si="2"/>
        <v>1376</v>
      </c>
      <c r="F73" s="41">
        <v>1.0</v>
      </c>
      <c r="G73" s="41">
        <v>16.0</v>
      </c>
      <c r="H73" s="42">
        <f t="shared" si="3"/>
        <v>19</v>
      </c>
      <c r="I73" s="38"/>
      <c r="J73" s="43" t="s">
        <v>36</v>
      </c>
      <c r="K73" s="40">
        <f t="shared" si="4"/>
        <v>1069</v>
      </c>
      <c r="L73" s="44">
        <v>0.0</v>
      </c>
      <c r="M73" s="44">
        <v>17.0</v>
      </c>
      <c r="N73" s="42">
        <f t="shared" si="5"/>
        <v>17</v>
      </c>
      <c r="O73" s="38"/>
      <c r="P73" s="45" t="s">
        <v>72</v>
      </c>
      <c r="Q73" s="38"/>
      <c r="R73" s="45">
        <f>MIN(Rules!$E$2,(MAX(H73/N73,N73/H73)))</f>
        <v>1.117647059</v>
      </c>
      <c r="S73" s="45">
        <f>VLOOKUP(B73,Rules!A:B,2,FALSE)</f>
        <v>40</v>
      </c>
      <c r="T73" s="38"/>
      <c r="U73" s="46">
        <f>1/(10^(-(E73+(IF(P73="Y",Rules!$I$2,0))-K73)/Rules!$E$12)+1)</f>
        <v>0.891345866</v>
      </c>
      <c r="V73" s="47">
        <f t="shared" si="6"/>
        <v>5</v>
      </c>
      <c r="W73" s="47">
        <f t="shared" si="7"/>
        <v>-5</v>
      </c>
      <c r="X73" s="47"/>
      <c r="Y73" s="47"/>
      <c r="Z73" s="48"/>
      <c r="AA73" s="7">
        <f t="shared" ref="AA73:BL73" si="77">IF($D73=AA$1,$E73+$V73,(IF($J73=AA$1,$K73+$W73,AA72)))</f>
        <v>1381</v>
      </c>
      <c r="AB73" s="7">
        <f t="shared" si="77"/>
        <v>905</v>
      </c>
      <c r="AC73" s="7">
        <f t="shared" si="77"/>
        <v>1503</v>
      </c>
      <c r="AD73" s="7">
        <f t="shared" si="77"/>
        <v>199</v>
      </c>
      <c r="AE73" s="7">
        <f t="shared" si="77"/>
        <v>2031</v>
      </c>
      <c r="AF73" s="7">
        <f t="shared" si="77"/>
        <v>1997</v>
      </c>
      <c r="AG73" s="7">
        <f t="shared" si="77"/>
        <v>1044</v>
      </c>
      <c r="AH73" s="7">
        <f t="shared" si="77"/>
        <v>943</v>
      </c>
      <c r="AI73" s="7">
        <f t="shared" si="77"/>
        <v>1222</v>
      </c>
      <c r="AJ73" s="7">
        <f t="shared" si="77"/>
        <v>1795</v>
      </c>
      <c r="AK73" s="7">
        <f t="shared" si="77"/>
        <v>118</v>
      </c>
      <c r="AL73" s="7">
        <f t="shared" si="77"/>
        <v>717</v>
      </c>
      <c r="AM73" s="7">
        <f t="shared" si="77"/>
        <v>2220</v>
      </c>
      <c r="AN73" s="7">
        <f t="shared" si="77"/>
        <v>1480</v>
      </c>
      <c r="AO73" s="7">
        <f t="shared" si="77"/>
        <v>1146</v>
      </c>
      <c r="AP73" s="7">
        <f t="shared" si="77"/>
        <v>2044</v>
      </c>
      <c r="AQ73" s="7">
        <f t="shared" si="77"/>
        <v>348</v>
      </c>
      <c r="AR73" s="7">
        <f t="shared" si="77"/>
        <v>1452</v>
      </c>
      <c r="AS73" s="7">
        <f t="shared" si="77"/>
        <v>219</v>
      </c>
      <c r="AT73" s="7">
        <f t="shared" si="77"/>
        <v>2184</v>
      </c>
      <c r="AU73" s="7">
        <f t="shared" si="77"/>
        <v>1064</v>
      </c>
      <c r="AV73" s="7">
        <f t="shared" si="77"/>
        <v>524</v>
      </c>
      <c r="AW73" s="7">
        <f t="shared" si="77"/>
        <v>552</v>
      </c>
      <c r="AX73" s="7">
        <f t="shared" si="77"/>
        <v>1030</v>
      </c>
      <c r="AY73" s="7">
        <f t="shared" si="77"/>
        <v>1139</v>
      </c>
      <c r="AZ73" s="7">
        <f t="shared" si="77"/>
        <v>757</v>
      </c>
      <c r="BA73" s="7">
        <f t="shared" si="77"/>
        <v>0</v>
      </c>
      <c r="BB73" s="7">
        <f t="shared" si="77"/>
        <v>1424</v>
      </c>
      <c r="BC73" s="7">
        <f t="shared" si="77"/>
        <v>957</v>
      </c>
      <c r="BD73" s="7">
        <f t="shared" si="77"/>
        <v>451</v>
      </c>
      <c r="BE73" s="7">
        <f t="shared" si="77"/>
        <v>638</v>
      </c>
      <c r="BF73" s="7">
        <f t="shared" si="77"/>
        <v>1973</v>
      </c>
      <c r="BG73" s="7">
        <f t="shared" si="77"/>
        <v>764</v>
      </c>
      <c r="BH73" s="7">
        <f t="shared" si="77"/>
        <v>800</v>
      </c>
      <c r="BI73" s="7">
        <f t="shared" si="77"/>
        <v>1911</v>
      </c>
      <c r="BJ73" s="7">
        <f t="shared" si="77"/>
        <v>1511</v>
      </c>
      <c r="BK73" s="7">
        <f t="shared" si="77"/>
        <v>1925</v>
      </c>
      <c r="BL73" s="7">
        <f t="shared" si="77"/>
        <v>1147</v>
      </c>
    </row>
    <row r="74" ht="13.5" customHeight="1">
      <c r="A74" s="83">
        <v>43527.0</v>
      </c>
      <c r="B74" s="84" t="s">
        <v>71</v>
      </c>
      <c r="C74" s="38"/>
      <c r="D74" s="39" t="s">
        <v>34</v>
      </c>
      <c r="E74" s="40">
        <f t="shared" si="2"/>
        <v>1480</v>
      </c>
      <c r="F74" s="41">
        <v>3.0</v>
      </c>
      <c r="G74" s="41">
        <v>15.0</v>
      </c>
      <c r="H74" s="42">
        <f t="shared" si="3"/>
        <v>24</v>
      </c>
      <c r="I74" s="38"/>
      <c r="J74" s="43" t="s">
        <v>38</v>
      </c>
      <c r="K74" s="40">
        <f t="shared" si="4"/>
        <v>1139</v>
      </c>
      <c r="L74" s="44">
        <v>0.0</v>
      </c>
      <c r="M74" s="44">
        <v>8.0</v>
      </c>
      <c r="N74" s="42">
        <f t="shared" si="5"/>
        <v>8</v>
      </c>
      <c r="O74" s="38"/>
      <c r="P74" s="45" t="s">
        <v>72</v>
      </c>
      <c r="Q74" s="38"/>
      <c r="R74" s="45">
        <f>MIN(Rules!$E$2,(MAX(H74/N74,N74/H74)))</f>
        <v>2</v>
      </c>
      <c r="S74" s="45">
        <f>VLOOKUP(B74,Rules!A:B,2,FALSE)</f>
        <v>40</v>
      </c>
      <c r="T74" s="38"/>
      <c r="U74" s="46">
        <f>1/(10^(-(E74+(IF(P74="Y",Rules!$I$2,0))-K74)/Rules!$E$12)+1)</f>
        <v>0.9056070036</v>
      </c>
      <c r="V74" s="47">
        <f t="shared" si="6"/>
        <v>8</v>
      </c>
      <c r="W74" s="47">
        <f t="shared" si="7"/>
        <v>-8</v>
      </c>
      <c r="X74" s="47"/>
      <c r="Y74" s="47"/>
      <c r="Z74" s="48"/>
      <c r="AA74" s="7">
        <f t="shared" ref="AA74:BL74" si="78">IF($D74=AA$1,$E74+$V74,(IF($J74=AA$1,$K74+$W74,AA73)))</f>
        <v>1381</v>
      </c>
      <c r="AB74" s="7">
        <f t="shared" si="78"/>
        <v>905</v>
      </c>
      <c r="AC74" s="7">
        <f t="shared" si="78"/>
        <v>1503</v>
      </c>
      <c r="AD74" s="7">
        <f t="shared" si="78"/>
        <v>199</v>
      </c>
      <c r="AE74" s="7">
        <f t="shared" si="78"/>
        <v>2031</v>
      </c>
      <c r="AF74" s="7">
        <f t="shared" si="78"/>
        <v>1997</v>
      </c>
      <c r="AG74" s="7">
        <f t="shared" si="78"/>
        <v>1044</v>
      </c>
      <c r="AH74" s="7">
        <f t="shared" si="78"/>
        <v>943</v>
      </c>
      <c r="AI74" s="7">
        <f t="shared" si="78"/>
        <v>1222</v>
      </c>
      <c r="AJ74" s="7">
        <f t="shared" si="78"/>
        <v>1795</v>
      </c>
      <c r="AK74" s="7">
        <f t="shared" si="78"/>
        <v>118</v>
      </c>
      <c r="AL74" s="7">
        <f t="shared" si="78"/>
        <v>717</v>
      </c>
      <c r="AM74" s="7">
        <f t="shared" si="78"/>
        <v>2220</v>
      </c>
      <c r="AN74" s="7">
        <f t="shared" si="78"/>
        <v>1488</v>
      </c>
      <c r="AO74" s="7">
        <f t="shared" si="78"/>
        <v>1146</v>
      </c>
      <c r="AP74" s="7">
        <f t="shared" si="78"/>
        <v>2044</v>
      </c>
      <c r="AQ74" s="7">
        <f t="shared" si="78"/>
        <v>348</v>
      </c>
      <c r="AR74" s="7">
        <f t="shared" si="78"/>
        <v>1452</v>
      </c>
      <c r="AS74" s="7">
        <f t="shared" si="78"/>
        <v>219</v>
      </c>
      <c r="AT74" s="7">
        <f t="shared" si="78"/>
        <v>2184</v>
      </c>
      <c r="AU74" s="7">
        <f t="shared" si="78"/>
        <v>1064</v>
      </c>
      <c r="AV74" s="7">
        <f t="shared" si="78"/>
        <v>524</v>
      </c>
      <c r="AW74" s="7">
        <f t="shared" si="78"/>
        <v>552</v>
      </c>
      <c r="AX74" s="7">
        <f t="shared" si="78"/>
        <v>1030</v>
      </c>
      <c r="AY74" s="7">
        <f t="shared" si="78"/>
        <v>1131</v>
      </c>
      <c r="AZ74" s="7">
        <f t="shared" si="78"/>
        <v>757</v>
      </c>
      <c r="BA74" s="7">
        <f t="shared" si="78"/>
        <v>0</v>
      </c>
      <c r="BB74" s="7">
        <f t="shared" si="78"/>
        <v>1424</v>
      </c>
      <c r="BC74" s="7">
        <f t="shared" si="78"/>
        <v>957</v>
      </c>
      <c r="BD74" s="7">
        <f t="shared" si="78"/>
        <v>451</v>
      </c>
      <c r="BE74" s="7">
        <f t="shared" si="78"/>
        <v>638</v>
      </c>
      <c r="BF74" s="7">
        <f t="shared" si="78"/>
        <v>1973</v>
      </c>
      <c r="BG74" s="7">
        <f t="shared" si="78"/>
        <v>764</v>
      </c>
      <c r="BH74" s="7">
        <f t="shared" si="78"/>
        <v>800</v>
      </c>
      <c r="BI74" s="7">
        <f t="shared" si="78"/>
        <v>1911</v>
      </c>
      <c r="BJ74" s="7">
        <f t="shared" si="78"/>
        <v>1511</v>
      </c>
      <c r="BK74" s="7">
        <f t="shared" si="78"/>
        <v>1925</v>
      </c>
      <c r="BL74" s="7">
        <f t="shared" si="78"/>
        <v>1147</v>
      </c>
    </row>
    <row r="75" ht="13.5" customHeight="1">
      <c r="A75" s="83">
        <v>43527.0</v>
      </c>
      <c r="B75" s="84" t="s">
        <v>71</v>
      </c>
      <c r="C75" s="38"/>
      <c r="D75" s="39" t="s">
        <v>32</v>
      </c>
      <c r="E75" s="40">
        <f t="shared" si="2"/>
        <v>1511</v>
      </c>
      <c r="F75" s="41">
        <v>2.0</v>
      </c>
      <c r="G75" s="41">
        <v>12.0</v>
      </c>
      <c r="H75" s="42">
        <f t="shared" si="3"/>
        <v>18</v>
      </c>
      <c r="I75" s="38"/>
      <c r="J75" s="43" t="s">
        <v>39</v>
      </c>
      <c r="K75" s="40">
        <f t="shared" si="4"/>
        <v>1030</v>
      </c>
      <c r="L75" s="44">
        <v>0.0</v>
      </c>
      <c r="M75" s="44">
        <v>6.0</v>
      </c>
      <c r="N75" s="42">
        <f t="shared" si="5"/>
        <v>6</v>
      </c>
      <c r="O75" s="38"/>
      <c r="P75" s="45" t="s">
        <v>72</v>
      </c>
      <c r="Q75" s="38"/>
      <c r="R75" s="45">
        <f>MIN(Rules!$E$2,(MAX(H75/N75,N75/H75)))</f>
        <v>2</v>
      </c>
      <c r="S75" s="45">
        <f>VLOOKUP(B75,Rules!A:B,2,FALSE)</f>
        <v>40</v>
      </c>
      <c r="T75" s="38"/>
      <c r="U75" s="46">
        <f>1/(10^(-(E75+(IF(P75="Y",Rules!$I$2,0))-K75)/Rules!$E$12)+1)</f>
        <v>0.948135476</v>
      </c>
      <c r="V75" s="47">
        <f t="shared" si="6"/>
        <v>4</v>
      </c>
      <c r="W75" s="47">
        <f t="shared" si="7"/>
        <v>-4</v>
      </c>
      <c r="X75" s="47"/>
      <c r="Y75" s="47"/>
      <c r="Z75" s="48"/>
      <c r="AA75" s="7">
        <f t="shared" ref="AA75:BL75" si="79">IF($D75=AA$1,$E75+$V75,(IF($J75=AA$1,$K75+$W75,AA74)))</f>
        <v>1381</v>
      </c>
      <c r="AB75" s="7">
        <f t="shared" si="79"/>
        <v>905</v>
      </c>
      <c r="AC75" s="7">
        <f t="shared" si="79"/>
        <v>1503</v>
      </c>
      <c r="AD75" s="7">
        <f t="shared" si="79"/>
        <v>199</v>
      </c>
      <c r="AE75" s="7">
        <f t="shared" si="79"/>
        <v>2031</v>
      </c>
      <c r="AF75" s="7">
        <f t="shared" si="79"/>
        <v>1997</v>
      </c>
      <c r="AG75" s="7">
        <f t="shared" si="79"/>
        <v>1044</v>
      </c>
      <c r="AH75" s="7">
        <f t="shared" si="79"/>
        <v>943</v>
      </c>
      <c r="AI75" s="7">
        <f t="shared" si="79"/>
        <v>1222</v>
      </c>
      <c r="AJ75" s="7">
        <f t="shared" si="79"/>
        <v>1795</v>
      </c>
      <c r="AK75" s="7">
        <f t="shared" si="79"/>
        <v>118</v>
      </c>
      <c r="AL75" s="7">
        <f t="shared" si="79"/>
        <v>717</v>
      </c>
      <c r="AM75" s="7">
        <f t="shared" si="79"/>
        <v>2220</v>
      </c>
      <c r="AN75" s="7">
        <f t="shared" si="79"/>
        <v>1488</v>
      </c>
      <c r="AO75" s="7">
        <f t="shared" si="79"/>
        <v>1146</v>
      </c>
      <c r="AP75" s="7">
        <f t="shared" si="79"/>
        <v>2044</v>
      </c>
      <c r="AQ75" s="7">
        <f t="shared" si="79"/>
        <v>348</v>
      </c>
      <c r="AR75" s="7">
        <f t="shared" si="79"/>
        <v>1452</v>
      </c>
      <c r="AS75" s="7">
        <f t="shared" si="79"/>
        <v>219</v>
      </c>
      <c r="AT75" s="7">
        <f t="shared" si="79"/>
        <v>2184</v>
      </c>
      <c r="AU75" s="7">
        <f t="shared" si="79"/>
        <v>1064</v>
      </c>
      <c r="AV75" s="7">
        <f t="shared" si="79"/>
        <v>524</v>
      </c>
      <c r="AW75" s="7">
        <f t="shared" si="79"/>
        <v>552</v>
      </c>
      <c r="AX75" s="7">
        <f t="shared" si="79"/>
        <v>1026</v>
      </c>
      <c r="AY75" s="7">
        <f t="shared" si="79"/>
        <v>1131</v>
      </c>
      <c r="AZ75" s="7">
        <f t="shared" si="79"/>
        <v>757</v>
      </c>
      <c r="BA75" s="7">
        <f t="shared" si="79"/>
        <v>0</v>
      </c>
      <c r="BB75" s="7">
        <f t="shared" si="79"/>
        <v>1424</v>
      </c>
      <c r="BC75" s="7">
        <f t="shared" si="79"/>
        <v>957</v>
      </c>
      <c r="BD75" s="7">
        <f t="shared" si="79"/>
        <v>451</v>
      </c>
      <c r="BE75" s="7">
        <f t="shared" si="79"/>
        <v>638</v>
      </c>
      <c r="BF75" s="7">
        <f t="shared" si="79"/>
        <v>1973</v>
      </c>
      <c r="BG75" s="7">
        <f t="shared" si="79"/>
        <v>764</v>
      </c>
      <c r="BH75" s="7">
        <f t="shared" si="79"/>
        <v>800</v>
      </c>
      <c r="BI75" s="7">
        <f t="shared" si="79"/>
        <v>1911</v>
      </c>
      <c r="BJ75" s="7">
        <f t="shared" si="79"/>
        <v>1515</v>
      </c>
      <c r="BK75" s="7">
        <f t="shared" si="79"/>
        <v>1925</v>
      </c>
      <c r="BL75" s="7">
        <f t="shared" si="79"/>
        <v>1147</v>
      </c>
    </row>
    <row r="76" ht="13.5" customHeight="1">
      <c r="A76" s="83">
        <v>43527.0</v>
      </c>
      <c r="B76" s="84" t="s">
        <v>71</v>
      </c>
      <c r="C76" s="38"/>
      <c r="D76" s="39" t="s">
        <v>35</v>
      </c>
      <c r="E76" s="40">
        <f t="shared" si="2"/>
        <v>1044</v>
      </c>
      <c r="F76" s="41">
        <v>0.0</v>
      </c>
      <c r="G76" s="41">
        <v>16.0</v>
      </c>
      <c r="H76" s="42">
        <f t="shared" si="3"/>
        <v>16</v>
      </c>
      <c r="I76" s="38"/>
      <c r="J76" s="43" t="s">
        <v>40</v>
      </c>
      <c r="K76" s="40">
        <f t="shared" si="4"/>
        <v>1147</v>
      </c>
      <c r="L76" s="44">
        <v>2.0</v>
      </c>
      <c r="M76" s="44">
        <v>16.0</v>
      </c>
      <c r="N76" s="42">
        <f t="shared" si="5"/>
        <v>22</v>
      </c>
      <c r="O76" s="38"/>
      <c r="P76" s="45" t="s">
        <v>72</v>
      </c>
      <c r="Q76" s="38"/>
      <c r="R76" s="45">
        <f>MIN(Rules!$E$2,(MAX(H76/N76,N76/H76)))</f>
        <v>1.375</v>
      </c>
      <c r="S76" s="45">
        <f>VLOOKUP(B76,Rules!A:B,2,FALSE)</f>
        <v>40</v>
      </c>
      <c r="T76" s="38"/>
      <c r="U76" s="46">
        <f>1/(10^(-(E76+(IF(P76="Y",Rules!$I$2,0))-K76)/Rules!$E$12)+1)</f>
        <v>0.5539004882</v>
      </c>
      <c r="V76" s="47">
        <f t="shared" si="6"/>
        <v>-30</v>
      </c>
      <c r="W76" s="47">
        <f t="shared" si="7"/>
        <v>30</v>
      </c>
      <c r="X76" s="47"/>
      <c r="Y76" s="47"/>
      <c r="Z76" s="48"/>
      <c r="AA76" s="7">
        <f t="shared" ref="AA76:BL76" si="80">IF($D76=AA$1,$E76+$V76,(IF($J76=AA$1,$K76+$W76,AA75)))</f>
        <v>1381</v>
      </c>
      <c r="AB76" s="7">
        <f t="shared" si="80"/>
        <v>905</v>
      </c>
      <c r="AC76" s="7">
        <f t="shared" si="80"/>
        <v>1503</v>
      </c>
      <c r="AD76" s="7">
        <f t="shared" si="80"/>
        <v>199</v>
      </c>
      <c r="AE76" s="7">
        <f t="shared" si="80"/>
        <v>2031</v>
      </c>
      <c r="AF76" s="7">
        <f t="shared" si="80"/>
        <v>1997</v>
      </c>
      <c r="AG76" s="7">
        <f t="shared" si="80"/>
        <v>1014</v>
      </c>
      <c r="AH76" s="7">
        <f t="shared" si="80"/>
        <v>943</v>
      </c>
      <c r="AI76" s="7">
        <f t="shared" si="80"/>
        <v>1222</v>
      </c>
      <c r="AJ76" s="7">
        <f t="shared" si="80"/>
        <v>1795</v>
      </c>
      <c r="AK76" s="7">
        <f t="shared" si="80"/>
        <v>118</v>
      </c>
      <c r="AL76" s="7">
        <f t="shared" si="80"/>
        <v>717</v>
      </c>
      <c r="AM76" s="7">
        <f t="shared" si="80"/>
        <v>2220</v>
      </c>
      <c r="AN76" s="7">
        <f t="shared" si="80"/>
        <v>1488</v>
      </c>
      <c r="AO76" s="7">
        <f t="shared" si="80"/>
        <v>1146</v>
      </c>
      <c r="AP76" s="7">
        <f t="shared" si="80"/>
        <v>2044</v>
      </c>
      <c r="AQ76" s="7">
        <f t="shared" si="80"/>
        <v>348</v>
      </c>
      <c r="AR76" s="7">
        <f t="shared" si="80"/>
        <v>1452</v>
      </c>
      <c r="AS76" s="7">
        <f t="shared" si="80"/>
        <v>219</v>
      </c>
      <c r="AT76" s="7">
        <f t="shared" si="80"/>
        <v>2184</v>
      </c>
      <c r="AU76" s="7">
        <f t="shared" si="80"/>
        <v>1064</v>
      </c>
      <c r="AV76" s="7">
        <f t="shared" si="80"/>
        <v>524</v>
      </c>
      <c r="AW76" s="7">
        <f t="shared" si="80"/>
        <v>552</v>
      </c>
      <c r="AX76" s="7">
        <f t="shared" si="80"/>
        <v>1026</v>
      </c>
      <c r="AY76" s="7">
        <f t="shared" si="80"/>
        <v>1131</v>
      </c>
      <c r="AZ76" s="7">
        <f t="shared" si="80"/>
        <v>757</v>
      </c>
      <c r="BA76" s="7">
        <f t="shared" si="80"/>
        <v>0</v>
      </c>
      <c r="BB76" s="7">
        <f t="shared" si="80"/>
        <v>1424</v>
      </c>
      <c r="BC76" s="7">
        <f t="shared" si="80"/>
        <v>957</v>
      </c>
      <c r="BD76" s="7">
        <f t="shared" si="80"/>
        <v>451</v>
      </c>
      <c r="BE76" s="7">
        <f t="shared" si="80"/>
        <v>638</v>
      </c>
      <c r="BF76" s="7">
        <f t="shared" si="80"/>
        <v>1973</v>
      </c>
      <c r="BG76" s="7">
        <f t="shared" si="80"/>
        <v>764</v>
      </c>
      <c r="BH76" s="7">
        <f t="shared" si="80"/>
        <v>800</v>
      </c>
      <c r="BI76" s="7">
        <f t="shared" si="80"/>
        <v>1911</v>
      </c>
      <c r="BJ76" s="7">
        <f t="shared" si="80"/>
        <v>1515</v>
      </c>
      <c r="BK76" s="7">
        <f t="shared" si="80"/>
        <v>1925</v>
      </c>
      <c r="BL76" s="7">
        <f t="shared" si="80"/>
        <v>1177</v>
      </c>
    </row>
    <row r="77" ht="13.5" customHeight="1">
      <c r="A77" s="83">
        <v>43527.0</v>
      </c>
      <c r="B77" s="84" t="s">
        <v>71</v>
      </c>
      <c r="C77" s="38"/>
      <c r="D77" s="39" t="s">
        <v>37</v>
      </c>
      <c r="E77" s="40">
        <f t="shared" si="2"/>
        <v>943</v>
      </c>
      <c r="F77" s="41">
        <v>5.0</v>
      </c>
      <c r="G77" s="41">
        <v>18.0</v>
      </c>
      <c r="H77" s="42">
        <f t="shared" si="3"/>
        <v>33</v>
      </c>
      <c r="I77" s="38"/>
      <c r="J77" s="43" t="s">
        <v>53</v>
      </c>
      <c r="K77" s="40">
        <f t="shared" si="4"/>
        <v>800</v>
      </c>
      <c r="L77" s="44">
        <v>0.0</v>
      </c>
      <c r="M77" s="44">
        <v>17.0</v>
      </c>
      <c r="N77" s="42">
        <f t="shared" si="5"/>
        <v>17</v>
      </c>
      <c r="O77" s="38"/>
      <c r="P77" s="45" t="s">
        <v>72</v>
      </c>
      <c r="Q77" s="38"/>
      <c r="R77" s="45">
        <f>MIN(Rules!$E$2,(MAX(H77/N77,N77/H77)))</f>
        <v>1.941176471</v>
      </c>
      <c r="S77" s="45">
        <f>VLOOKUP(B77,Rules!A:B,2,FALSE)</f>
        <v>40</v>
      </c>
      <c r="T77" s="38"/>
      <c r="U77" s="46">
        <f>1/(10^(-(E77+(IF(P77="Y",Rules!$I$2,0))-K77)/Rules!$E$12)+1)</f>
        <v>0.7940175944</v>
      </c>
      <c r="V77" s="47">
        <f t="shared" si="6"/>
        <v>16</v>
      </c>
      <c r="W77" s="47">
        <f t="shared" si="7"/>
        <v>-16</v>
      </c>
      <c r="X77" s="47"/>
      <c r="Y77" s="47"/>
      <c r="Z77" s="48"/>
      <c r="AA77" s="7">
        <f t="shared" ref="AA77:BL77" si="81">IF($D77=AA$1,$E77+$V77,(IF($J77=AA$1,$K77+$W77,AA76)))</f>
        <v>1381</v>
      </c>
      <c r="AB77" s="7">
        <f t="shared" si="81"/>
        <v>905</v>
      </c>
      <c r="AC77" s="7">
        <f t="shared" si="81"/>
        <v>1503</v>
      </c>
      <c r="AD77" s="7">
        <f t="shared" si="81"/>
        <v>199</v>
      </c>
      <c r="AE77" s="7">
        <f t="shared" si="81"/>
        <v>2031</v>
      </c>
      <c r="AF77" s="7">
        <f t="shared" si="81"/>
        <v>1997</v>
      </c>
      <c r="AG77" s="7">
        <f t="shared" si="81"/>
        <v>1014</v>
      </c>
      <c r="AH77" s="7">
        <f t="shared" si="81"/>
        <v>959</v>
      </c>
      <c r="AI77" s="7">
        <f t="shared" si="81"/>
        <v>1222</v>
      </c>
      <c r="AJ77" s="7">
        <f t="shared" si="81"/>
        <v>1795</v>
      </c>
      <c r="AK77" s="7">
        <f t="shared" si="81"/>
        <v>118</v>
      </c>
      <c r="AL77" s="7">
        <f t="shared" si="81"/>
        <v>717</v>
      </c>
      <c r="AM77" s="7">
        <f t="shared" si="81"/>
        <v>2220</v>
      </c>
      <c r="AN77" s="7">
        <f t="shared" si="81"/>
        <v>1488</v>
      </c>
      <c r="AO77" s="7">
        <f t="shared" si="81"/>
        <v>1146</v>
      </c>
      <c r="AP77" s="7">
        <f t="shared" si="81"/>
        <v>2044</v>
      </c>
      <c r="AQ77" s="7">
        <f t="shared" si="81"/>
        <v>348</v>
      </c>
      <c r="AR77" s="7">
        <f t="shared" si="81"/>
        <v>1452</v>
      </c>
      <c r="AS77" s="7">
        <f t="shared" si="81"/>
        <v>219</v>
      </c>
      <c r="AT77" s="7">
        <f t="shared" si="81"/>
        <v>2184</v>
      </c>
      <c r="AU77" s="7">
        <f t="shared" si="81"/>
        <v>1064</v>
      </c>
      <c r="AV77" s="7">
        <f t="shared" si="81"/>
        <v>524</v>
      </c>
      <c r="AW77" s="7">
        <f t="shared" si="81"/>
        <v>552</v>
      </c>
      <c r="AX77" s="7">
        <f t="shared" si="81"/>
        <v>1026</v>
      </c>
      <c r="AY77" s="7">
        <f t="shared" si="81"/>
        <v>1131</v>
      </c>
      <c r="AZ77" s="7">
        <f t="shared" si="81"/>
        <v>757</v>
      </c>
      <c r="BA77" s="7">
        <f t="shared" si="81"/>
        <v>0</v>
      </c>
      <c r="BB77" s="7">
        <f t="shared" si="81"/>
        <v>1424</v>
      </c>
      <c r="BC77" s="7">
        <f t="shared" si="81"/>
        <v>957</v>
      </c>
      <c r="BD77" s="7">
        <f t="shared" si="81"/>
        <v>451</v>
      </c>
      <c r="BE77" s="7">
        <f t="shared" si="81"/>
        <v>638</v>
      </c>
      <c r="BF77" s="7">
        <f t="shared" si="81"/>
        <v>1973</v>
      </c>
      <c r="BG77" s="7">
        <f t="shared" si="81"/>
        <v>764</v>
      </c>
      <c r="BH77" s="7">
        <f t="shared" si="81"/>
        <v>784</v>
      </c>
      <c r="BI77" s="7">
        <f t="shared" si="81"/>
        <v>1911</v>
      </c>
      <c r="BJ77" s="7">
        <f t="shared" si="81"/>
        <v>1515</v>
      </c>
      <c r="BK77" s="7">
        <f t="shared" si="81"/>
        <v>1925</v>
      </c>
      <c r="BL77" s="7">
        <f t="shared" si="81"/>
        <v>1177</v>
      </c>
    </row>
    <row r="78" ht="13.5" customHeight="1">
      <c r="A78" s="83">
        <v>43527.0</v>
      </c>
      <c r="B78" s="84" t="s">
        <v>71</v>
      </c>
      <c r="C78" s="38"/>
      <c r="D78" s="39" t="s">
        <v>29</v>
      </c>
      <c r="E78" s="40">
        <f t="shared" si="2"/>
        <v>1146</v>
      </c>
      <c r="F78" s="41">
        <v>0.0</v>
      </c>
      <c r="G78" s="41">
        <v>13.0</v>
      </c>
      <c r="H78" s="42">
        <f t="shared" si="3"/>
        <v>13</v>
      </c>
      <c r="I78" s="38"/>
      <c r="J78" s="43" t="s">
        <v>33</v>
      </c>
      <c r="K78" s="40">
        <f t="shared" si="4"/>
        <v>1222</v>
      </c>
      <c r="L78" s="44">
        <v>1.0</v>
      </c>
      <c r="M78" s="44">
        <v>6.0</v>
      </c>
      <c r="N78" s="42">
        <f t="shared" si="5"/>
        <v>9</v>
      </c>
      <c r="O78" s="38"/>
      <c r="P78" s="45" t="s">
        <v>72</v>
      </c>
      <c r="Q78" s="38"/>
      <c r="R78" s="45">
        <f>MIN(Rules!$E$2,(MAX(H78/N78,N78/H78)))</f>
        <v>1.444444444</v>
      </c>
      <c r="S78" s="45">
        <f>VLOOKUP(B78,Rules!A:B,2,FALSE)</f>
        <v>40</v>
      </c>
      <c r="T78" s="38"/>
      <c r="U78" s="46">
        <f>1/(10^(-(E78+(IF(P78="Y",Rules!$I$2,0))-K78)/Rules!$E$12)+1)</f>
        <v>0.5843806118</v>
      </c>
      <c r="V78" s="47">
        <f t="shared" si="6"/>
        <v>24</v>
      </c>
      <c r="W78" s="47">
        <f t="shared" si="7"/>
        <v>-24</v>
      </c>
      <c r="X78" s="47"/>
      <c r="Y78" s="47"/>
      <c r="Z78" s="48"/>
      <c r="AA78" s="7">
        <f t="shared" ref="AA78:BL78" si="82">IF($D78=AA$1,$E78+$V78,(IF($J78=AA$1,$K78+$W78,AA77)))</f>
        <v>1381</v>
      </c>
      <c r="AB78" s="7">
        <f t="shared" si="82"/>
        <v>905</v>
      </c>
      <c r="AC78" s="7">
        <f t="shared" si="82"/>
        <v>1503</v>
      </c>
      <c r="AD78" s="7">
        <f t="shared" si="82"/>
        <v>199</v>
      </c>
      <c r="AE78" s="7">
        <f t="shared" si="82"/>
        <v>2031</v>
      </c>
      <c r="AF78" s="7">
        <f t="shared" si="82"/>
        <v>1997</v>
      </c>
      <c r="AG78" s="7">
        <f t="shared" si="82"/>
        <v>1014</v>
      </c>
      <c r="AH78" s="7">
        <f t="shared" si="82"/>
        <v>959</v>
      </c>
      <c r="AI78" s="7">
        <f t="shared" si="82"/>
        <v>1198</v>
      </c>
      <c r="AJ78" s="7">
        <f t="shared" si="82"/>
        <v>1795</v>
      </c>
      <c r="AK78" s="7">
        <f t="shared" si="82"/>
        <v>118</v>
      </c>
      <c r="AL78" s="7">
        <f t="shared" si="82"/>
        <v>717</v>
      </c>
      <c r="AM78" s="7">
        <f t="shared" si="82"/>
        <v>2220</v>
      </c>
      <c r="AN78" s="7">
        <f t="shared" si="82"/>
        <v>1488</v>
      </c>
      <c r="AO78" s="7">
        <f t="shared" si="82"/>
        <v>1170</v>
      </c>
      <c r="AP78" s="7">
        <f t="shared" si="82"/>
        <v>2044</v>
      </c>
      <c r="AQ78" s="7">
        <f t="shared" si="82"/>
        <v>348</v>
      </c>
      <c r="AR78" s="7">
        <f t="shared" si="82"/>
        <v>1452</v>
      </c>
      <c r="AS78" s="7">
        <f t="shared" si="82"/>
        <v>219</v>
      </c>
      <c r="AT78" s="7">
        <f t="shared" si="82"/>
        <v>2184</v>
      </c>
      <c r="AU78" s="7">
        <f t="shared" si="82"/>
        <v>1064</v>
      </c>
      <c r="AV78" s="7">
        <f t="shared" si="82"/>
        <v>524</v>
      </c>
      <c r="AW78" s="7">
        <f t="shared" si="82"/>
        <v>552</v>
      </c>
      <c r="AX78" s="7">
        <f t="shared" si="82"/>
        <v>1026</v>
      </c>
      <c r="AY78" s="7">
        <f t="shared" si="82"/>
        <v>1131</v>
      </c>
      <c r="AZ78" s="7">
        <f t="shared" si="82"/>
        <v>757</v>
      </c>
      <c r="BA78" s="7">
        <f t="shared" si="82"/>
        <v>0</v>
      </c>
      <c r="BB78" s="7">
        <f t="shared" si="82"/>
        <v>1424</v>
      </c>
      <c r="BC78" s="7">
        <f t="shared" si="82"/>
        <v>957</v>
      </c>
      <c r="BD78" s="7">
        <f t="shared" si="82"/>
        <v>451</v>
      </c>
      <c r="BE78" s="7">
        <f t="shared" si="82"/>
        <v>638</v>
      </c>
      <c r="BF78" s="7">
        <f t="shared" si="82"/>
        <v>1973</v>
      </c>
      <c r="BG78" s="7">
        <f t="shared" si="82"/>
        <v>764</v>
      </c>
      <c r="BH78" s="7">
        <f t="shared" si="82"/>
        <v>784</v>
      </c>
      <c r="BI78" s="7">
        <f t="shared" si="82"/>
        <v>1911</v>
      </c>
      <c r="BJ78" s="7">
        <f t="shared" si="82"/>
        <v>1515</v>
      </c>
      <c r="BK78" s="7">
        <f t="shared" si="82"/>
        <v>1925</v>
      </c>
      <c r="BL78" s="7">
        <f t="shared" si="82"/>
        <v>1177</v>
      </c>
    </row>
    <row r="79" ht="13.5" customHeight="1">
      <c r="A79" s="83">
        <v>43527.0</v>
      </c>
      <c r="B79" s="84" t="s">
        <v>71</v>
      </c>
      <c r="C79" s="38"/>
      <c r="D79" s="39" t="s">
        <v>47</v>
      </c>
      <c r="E79" s="40">
        <f t="shared" si="2"/>
        <v>552</v>
      </c>
      <c r="F79" s="41">
        <v>1.0</v>
      </c>
      <c r="G79" s="41">
        <v>10.0</v>
      </c>
      <c r="H79" s="42">
        <f t="shared" si="3"/>
        <v>13</v>
      </c>
      <c r="I79" s="38"/>
      <c r="J79" s="43" t="s">
        <v>51</v>
      </c>
      <c r="K79" s="40">
        <f t="shared" si="4"/>
        <v>757</v>
      </c>
      <c r="L79" s="44">
        <v>1.0</v>
      </c>
      <c r="M79" s="44">
        <v>11.0</v>
      </c>
      <c r="N79" s="42">
        <f t="shared" si="5"/>
        <v>14</v>
      </c>
      <c r="O79" s="38"/>
      <c r="P79" s="45" t="s">
        <v>72</v>
      </c>
      <c r="Q79" s="38"/>
      <c r="R79" s="45">
        <f>MIN(Rules!$E$2,(MAX(H79/N79,N79/H79)))</f>
        <v>1.076923077</v>
      </c>
      <c r="S79" s="45">
        <f>VLOOKUP(B79,Rules!A:B,2,FALSE)</f>
        <v>40</v>
      </c>
      <c r="T79" s="38"/>
      <c r="U79" s="46">
        <f>1/(10^(-(E79+(IF(P79="Y",Rules!$I$2,0))-K79)/Rules!$E$12)+1)</f>
        <v>0.4370152719</v>
      </c>
      <c r="V79" s="47">
        <f t="shared" si="6"/>
        <v>-19</v>
      </c>
      <c r="W79" s="47">
        <f t="shared" si="7"/>
        <v>19</v>
      </c>
      <c r="X79" s="47"/>
      <c r="Y79" s="47"/>
      <c r="Z79" s="48"/>
      <c r="AA79" s="7">
        <f t="shared" ref="AA79:BL79" si="83">IF($D79=AA$1,$E79+$V79,(IF($J79=AA$1,$K79+$W79,AA78)))</f>
        <v>1381</v>
      </c>
      <c r="AB79" s="7">
        <f t="shared" si="83"/>
        <v>905</v>
      </c>
      <c r="AC79" s="7">
        <f t="shared" si="83"/>
        <v>1503</v>
      </c>
      <c r="AD79" s="7">
        <f t="shared" si="83"/>
        <v>199</v>
      </c>
      <c r="AE79" s="7">
        <f t="shared" si="83"/>
        <v>2031</v>
      </c>
      <c r="AF79" s="7">
        <f t="shared" si="83"/>
        <v>1997</v>
      </c>
      <c r="AG79" s="7">
        <f t="shared" si="83"/>
        <v>1014</v>
      </c>
      <c r="AH79" s="7">
        <f t="shared" si="83"/>
        <v>959</v>
      </c>
      <c r="AI79" s="7">
        <f t="shared" si="83"/>
        <v>1198</v>
      </c>
      <c r="AJ79" s="7">
        <f t="shared" si="83"/>
        <v>1795</v>
      </c>
      <c r="AK79" s="7">
        <f t="shared" si="83"/>
        <v>118</v>
      </c>
      <c r="AL79" s="7">
        <f t="shared" si="83"/>
        <v>717</v>
      </c>
      <c r="AM79" s="7">
        <f t="shared" si="83"/>
        <v>2220</v>
      </c>
      <c r="AN79" s="7">
        <f t="shared" si="83"/>
        <v>1488</v>
      </c>
      <c r="AO79" s="7">
        <f t="shared" si="83"/>
        <v>1170</v>
      </c>
      <c r="AP79" s="7">
        <f t="shared" si="83"/>
        <v>2044</v>
      </c>
      <c r="AQ79" s="7">
        <f t="shared" si="83"/>
        <v>348</v>
      </c>
      <c r="AR79" s="7">
        <f t="shared" si="83"/>
        <v>1452</v>
      </c>
      <c r="AS79" s="7">
        <f t="shared" si="83"/>
        <v>219</v>
      </c>
      <c r="AT79" s="7">
        <f t="shared" si="83"/>
        <v>2184</v>
      </c>
      <c r="AU79" s="7">
        <f t="shared" si="83"/>
        <v>1064</v>
      </c>
      <c r="AV79" s="7">
        <f t="shared" si="83"/>
        <v>524</v>
      </c>
      <c r="AW79" s="7">
        <f t="shared" si="83"/>
        <v>533</v>
      </c>
      <c r="AX79" s="7">
        <f t="shared" si="83"/>
        <v>1026</v>
      </c>
      <c r="AY79" s="7">
        <f t="shared" si="83"/>
        <v>1131</v>
      </c>
      <c r="AZ79" s="7">
        <f t="shared" si="83"/>
        <v>776</v>
      </c>
      <c r="BA79" s="7">
        <f t="shared" si="83"/>
        <v>0</v>
      </c>
      <c r="BB79" s="7">
        <f t="shared" si="83"/>
        <v>1424</v>
      </c>
      <c r="BC79" s="7">
        <f t="shared" si="83"/>
        <v>957</v>
      </c>
      <c r="BD79" s="7">
        <f t="shared" si="83"/>
        <v>451</v>
      </c>
      <c r="BE79" s="7">
        <f t="shared" si="83"/>
        <v>638</v>
      </c>
      <c r="BF79" s="7">
        <f t="shared" si="83"/>
        <v>1973</v>
      </c>
      <c r="BG79" s="7">
        <f t="shared" si="83"/>
        <v>764</v>
      </c>
      <c r="BH79" s="7">
        <f t="shared" si="83"/>
        <v>784</v>
      </c>
      <c r="BI79" s="7">
        <f t="shared" si="83"/>
        <v>1911</v>
      </c>
      <c r="BJ79" s="7">
        <f t="shared" si="83"/>
        <v>1515</v>
      </c>
      <c r="BK79" s="7">
        <f t="shared" si="83"/>
        <v>1925</v>
      </c>
      <c r="BL79" s="7">
        <f t="shared" si="83"/>
        <v>1177</v>
      </c>
    </row>
    <row r="80" ht="13.5" customHeight="1">
      <c r="A80" s="83">
        <v>43527.0</v>
      </c>
      <c r="B80" s="84" t="s">
        <v>71</v>
      </c>
      <c r="C80" s="38"/>
      <c r="D80" s="39" t="s">
        <v>42</v>
      </c>
      <c r="E80" s="40">
        <f t="shared" si="2"/>
        <v>764</v>
      </c>
      <c r="F80" s="41">
        <v>3.0</v>
      </c>
      <c r="G80" s="41">
        <v>16.0</v>
      </c>
      <c r="H80" s="42">
        <f t="shared" si="3"/>
        <v>25</v>
      </c>
      <c r="I80" s="38"/>
      <c r="J80" s="43" t="s">
        <v>43</v>
      </c>
      <c r="K80" s="40">
        <f t="shared" si="4"/>
        <v>905</v>
      </c>
      <c r="L80" s="44">
        <v>1.0</v>
      </c>
      <c r="M80" s="44">
        <v>16.0</v>
      </c>
      <c r="N80" s="42">
        <f t="shared" si="5"/>
        <v>19</v>
      </c>
      <c r="O80" s="38"/>
      <c r="P80" s="45" t="s">
        <v>72</v>
      </c>
      <c r="Q80" s="38"/>
      <c r="R80" s="45">
        <f>MIN(Rules!$E$2,(MAX(H80/N80,N80/H80)))</f>
        <v>1.315789474</v>
      </c>
      <c r="S80" s="45">
        <f>VLOOKUP(B80,Rules!A:B,2,FALSE)</f>
        <v>40</v>
      </c>
      <c r="T80" s="38"/>
      <c r="U80" s="46">
        <f>1/(10^(-(E80+(IF(P80="Y",Rules!$I$2,0))-K80)/Rules!$E$12)+1)</f>
        <v>0.5103601499</v>
      </c>
      <c r="V80" s="47">
        <f t="shared" si="6"/>
        <v>26</v>
      </c>
      <c r="W80" s="47">
        <f t="shared" si="7"/>
        <v>-26</v>
      </c>
      <c r="X80" s="47"/>
      <c r="Y80" s="47"/>
      <c r="Z80" s="48"/>
      <c r="AA80" s="7">
        <f t="shared" ref="AA80:BL80" si="84">IF($D80=AA$1,$E80+$V80,(IF($J80=AA$1,$K80+$W80,AA79)))</f>
        <v>1381</v>
      </c>
      <c r="AB80" s="7">
        <f t="shared" si="84"/>
        <v>879</v>
      </c>
      <c r="AC80" s="7">
        <f t="shared" si="84"/>
        <v>1503</v>
      </c>
      <c r="AD80" s="7">
        <f t="shared" si="84"/>
        <v>199</v>
      </c>
      <c r="AE80" s="7">
        <f t="shared" si="84"/>
        <v>2031</v>
      </c>
      <c r="AF80" s="7">
        <f t="shared" si="84"/>
        <v>1997</v>
      </c>
      <c r="AG80" s="7">
        <f t="shared" si="84"/>
        <v>1014</v>
      </c>
      <c r="AH80" s="7">
        <f t="shared" si="84"/>
        <v>959</v>
      </c>
      <c r="AI80" s="7">
        <f t="shared" si="84"/>
        <v>1198</v>
      </c>
      <c r="AJ80" s="7">
        <f t="shared" si="84"/>
        <v>1795</v>
      </c>
      <c r="AK80" s="7">
        <f t="shared" si="84"/>
        <v>118</v>
      </c>
      <c r="AL80" s="7">
        <f t="shared" si="84"/>
        <v>717</v>
      </c>
      <c r="AM80" s="7">
        <f t="shared" si="84"/>
        <v>2220</v>
      </c>
      <c r="AN80" s="7">
        <f t="shared" si="84"/>
        <v>1488</v>
      </c>
      <c r="AO80" s="7">
        <f t="shared" si="84"/>
        <v>1170</v>
      </c>
      <c r="AP80" s="7">
        <f t="shared" si="84"/>
        <v>2044</v>
      </c>
      <c r="AQ80" s="7">
        <f t="shared" si="84"/>
        <v>348</v>
      </c>
      <c r="AR80" s="7">
        <f t="shared" si="84"/>
        <v>1452</v>
      </c>
      <c r="AS80" s="7">
        <f t="shared" si="84"/>
        <v>219</v>
      </c>
      <c r="AT80" s="7">
        <f t="shared" si="84"/>
        <v>2184</v>
      </c>
      <c r="AU80" s="7">
        <f t="shared" si="84"/>
        <v>1064</v>
      </c>
      <c r="AV80" s="7">
        <f t="shared" si="84"/>
        <v>524</v>
      </c>
      <c r="AW80" s="7">
        <f t="shared" si="84"/>
        <v>533</v>
      </c>
      <c r="AX80" s="7">
        <f t="shared" si="84"/>
        <v>1026</v>
      </c>
      <c r="AY80" s="7">
        <f t="shared" si="84"/>
        <v>1131</v>
      </c>
      <c r="AZ80" s="7">
        <f t="shared" si="84"/>
        <v>776</v>
      </c>
      <c r="BA80" s="7">
        <f t="shared" si="84"/>
        <v>0</v>
      </c>
      <c r="BB80" s="7">
        <f t="shared" si="84"/>
        <v>1424</v>
      </c>
      <c r="BC80" s="7">
        <f t="shared" si="84"/>
        <v>957</v>
      </c>
      <c r="BD80" s="7">
        <f t="shared" si="84"/>
        <v>451</v>
      </c>
      <c r="BE80" s="7">
        <f t="shared" si="84"/>
        <v>638</v>
      </c>
      <c r="BF80" s="7">
        <f t="shared" si="84"/>
        <v>1973</v>
      </c>
      <c r="BG80" s="7">
        <f t="shared" si="84"/>
        <v>790</v>
      </c>
      <c r="BH80" s="7">
        <f t="shared" si="84"/>
        <v>784</v>
      </c>
      <c r="BI80" s="7">
        <f t="shared" si="84"/>
        <v>1911</v>
      </c>
      <c r="BJ80" s="7">
        <f t="shared" si="84"/>
        <v>1515</v>
      </c>
      <c r="BK80" s="7">
        <f t="shared" si="84"/>
        <v>1925</v>
      </c>
      <c r="BL80" s="7">
        <f t="shared" si="84"/>
        <v>1177</v>
      </c>
    </row>
    <row r="81" ht="13.5" customHeight="1">
      <c r="A81" s="83">
        <v>43527.0</v>
      </c>
      <c r="B81" s="84" t="s">
        <v>71</v>
      </c>
      <c r="C81" s="38"/>
      <c r="D81" s="39" t="s">
        <v>54</v>
      </c>
      <c r="E81" s="40">
        <f t="shared" si="2"/>
        <v>348</v>
      </c>
      <c r="F81" s="41">
        <v>2.0</v>
      </c>
      <c r="G81" s="41">
        <v>13.0</v>
      </c>
      <c r="H81" s="42">
        <f t="shared" si="3"/>
        <v>19</v>
      </c>
      <c r="I81" s="38"/>
      <c r="J81" s="43" t="s">
        <v>41</v>
      </c>
      <c r="K81" s="40">
        <f t="shared" si="4"/>
        <v>957</v>
      </c>
      <c r="L81" s="44">
        <v>1.0</v>
      </c>
      <c r="M81" s="44">
        <v>6.0</v>
      </c>
      <c r="N81" s="42">
        <f t="shared" si="5"/>
        <v>9</v>
      </c>
      <c r="O81" s="38"/>
      <c r="P81" s="49" t="s">
        <v>73</v>
      </c>
      <c r="Q81" s="38"/>
      <c r="R81" s="45">
        <f>MIN(Rules!$E$2,(MAX(H81/N81,N81/H81)))</f>
        <v>2</v>
      </c>
      <c r="S81" s="45">
        <f>VLOOKUP(B81,Rules!A:B,2,FALSE)</f>
        <v>40</v>
      </c>
      <c r="T81" s="38"/>
      <c r="U81" s="46">
        <f>1/(10^(-(E81+(IF(P81="Y",Rules!$I$2,0))-K81)/Rules!$E$12)+1)</f>
        <v>0.05707887016</v>
      </c>
      <c r="V81" s="47">
        <f t="shared" si="6"/>
        <v>75</v>
      </c>
      <c r="W81" s="47">
        <f t="shared" si="7"/>
        <v>-75</v>
      </c>
      <c r="X81" s="47"/>
      <c r="Y81" s="47"/>
      <c r="Z81" s="48"/>
      <c r="AA81" s="7">
        <f t="shared" ref="AA81:BL81" si="85">IF($D81=AA$1,$E81+$V81,(IF($J81=AA$1,$K81+$W81,AA80)))</f>
        <v>1381</v>
      </c>
      <c r="AB81" s="7">
        <f t="shared" si="85"/>
        <v>879</v>
      </c>
      <c r="AC81" s="7">
        <f t="shared" si="85"/>
        <v>1503</v>
      </c>
      <c r="AD81" s="7">
        <f t="shared" si="85"/>
        <v>199</v>
      </c>
      <c r="AE81" s="7">
        <f t="shared" si="85"/>
        <v>2031</v>
      </c>
      <c r="AF81" s="7">
        <f t="shared" si="85"/>
        <v>1997</v>
      </c>
      <c r="AG81" s="7">
        <f t="shared" si="85"/>
        <v>1014</v>
      </c>
      <c r="AH81" s="7">
        <f t="shared" si="85"/>
        <v>959</v>
      </c>
      <c r="AI81" s="7">
        <f t="shared" si="85"/>
        <v>1198</v>
      </c>
      <c r="AJ81" s="7">
        <f t="shared" si="85"/>
        <v>1795</v>
      </c>
      <c r="AK81" s="7">
        <f t="shared" si="85"/>
        <v>118</v>
      </c>
      <c r="AL81" s="7">
        <f t="shared" si="85"/>
        <v>717</v>
      </c>
      <c r="AM81" s="7">
        <f t="shared" si="85"/>
        <v>2220</v>
      </c>
      <c r="AN81" s="7">
        <f t="shared" si="85"/>
        <v>1488</v>
      </c>
      <c r="AO81" s="7">
        <f t="shared" si="85"/>
        <v>1170</v>
      </c>
      <c r="AP81" s="7">
        <f t="shared" si="85"/>
        <v>2044</v>
      </c>
      <c r="AQ81" s="7">
        <f t="shared" si="85"/>
        <v>423</v>
      </c>
      <c r="AR81" s="7">
        <f t="shared" si="85"/>
        <v>1452</v>
      </c>
      <c r="AS81" s="7">
        <f t="shared" si="85"/>
        <v>219</v>
      </c>
      <c r="AT81" s="7">
        <f t="shared" si="85"/>
        <v>2184</v>
      </c>
      <c r="AU81" s="7">
        <f t="shared" si="85"/>
        <v>1064</v>
      </c>
      <c r="AV81" s="7">
        <f t="shared" si="85"/>
        <v>524</v>
      </c>
      <c r="AW81" s="7">
        <f t="shared" si="85"/>
        <v>533</v>
      </c>
      <c r="AX81" s="7">
        <f t="shared" si="85"/>
        <v>1026</v>
      </c>
      <c r="AY81" s="7">
        <f t="shared" si="85"/>
        <v>1131</v>
      </c>
      <c r="AZ81" s="7">
        <f t="shared" si="85"/>
        <v>776</v>
      </c>
      <c r="BA81" s="7">
        <f t="shared" si="85"/>
        <v>0</v>
      </c>
      <c r="BB81" s="7">
        <f t="shared" si="85"/>
        <v>1424</v>
      </c>
      <c r="BC81" s="7">
        <f t="shared" si="85"/>
        <v>882</v>
      </c>
      <c r="BD81" s="7">
        <f t="shared" si="85"/>
        <v>451</v>
      </c>
      <c r="BE81" s="7">
        <f t="shared" si="85"/>
        <v>638</v>
      </c>
      <c r="BF81" s="7">
        <f t="shared" si="85"/>
        <v>1973</v>
      </c>
      <c r="BG81" s="7">
        <f t="shared" si="85"/>
        <v>790</v>
      </c>
      <c r="BH81" s="7">
        <f t="shared" si="85"/>
        <v>784</v>
      </c>
      <c r="BI81" s="7">
        <f t="shared" si="85"/>
        <v>1911</v>
      </c>
      <c r="BJ81" s="7">
        <f t="shared" si="85"/>
        <v>1515</v>
      </c>
      <c r="BK81" s="7">
        <f t="shared" si="85"/>
        <v>1925</v>
      </c>
      <c r="BL81" s="7">
        <f t="shared" si="85"/>
        <v>1177</v>
      </c>
    </row>
    <row r="82" ht="13.5" customHeight="1">
      <c r="A82" s="83">
        <v>43527.0</v>
      </c>
      <c r="B82" s="84" t="s">
        <v>71</v>
      </c>
      <c r="C82" s="38"/>
      <c r="D82" s="39" t="s">
        <v>48</v>
      </c>
      <c r="E82" s="40">
        <f t="shared" si="2"/>
        <v>118</v>
      </c>
      <c r="F82" s="41">
        <v>1.0</v>
      </c>
      <c r="G82" s="41">
        <v>13.0</v>
      </c>
      <c r="H82" s="42">
        <f t="shared" si="3"/>
        <v>16</v>
      </c>
      <c r="I82" s="38"/>
      <c r="J82" s="43" t="s">
        <v>49</v>
      </c>
      <c r="K82" s="40">
        <f t="shared" si="4"/>
        <v>199</v>
      </c>
      <c r="L82" s="44">
        <v>0.0</v>
      </c>
      <c r="M82" s="44">
        <v>6.0</v>
      </c>
      <c r="N82" s="42">
        <f t="shared" si="5"/>
        <v>6</v>
      </c>
      <c r="O82" s="38"/>
      <c r="P82" s="45" t="s">
        <v>72</v>
      </c>
      <c r="Q82" s="38"/>
      <c r="R82" s="45">
        <f>MIN(Rules!$E$2,(MAX(H82/N82,N82/H82)))</f>
        <v>2</v>
      </c>
      <c r="S82" s="45">
        <f>VLOOKUP(B82,Rules!A:B,2,FALSE)</f>
        <v>40</v>
      </c>
      <c r="T82" s="38"/>
      <c r="U82" s="46">
        <f>1/(10^(-(E82+(IF(P82="Y",Rules!$I$2,0))-K82)/Rules!$E$12)+1)</f>
        <v>0.5787774561</v>
      </c>
      <c r="V82" s="47">
        <f t="shared" si="6"/>
        <v>34</v>
      </c>
      <c r="W82" s="47">
        <f t="shared" si="7"/>
        <v>-34</v>
      </c>
      <c r="X82" s="47"/>
      <c r="Y82" s="47"/>
      <c r="Z82" s="48"/>
      <c r="AA82" s="7">
        <f t="shared" ref="AA82:BL82" si="86">IF($D82=AA$1,$E82+$V82,(IF($J82=AA$1,$K82+$W82,AA81)))</f>
        <v>1381</v>
      </c>
      <c r="AB82" s="7">
        <f t="shared" si="86"/>
        <v>879</v>
      </c>
      <c r="AC82" s="7">
        <f t="shared" si="86"/>
        <v>1503</v>
      </c>
      <c r="AD82" s="7">
        <f t="shared" si="86"/>
        <v>165</v>
      </c>
      <c r="AE82" s="7">
        <f t="shared" si="86"/>
        <v>2031</v>
      </c>
      <c r="AF82" s="7">
        <f t="shared" si="86"/>
        <v>1997</v>
      </c>
      <c r="AG82" s="7">
        <f t="shared" si="86"/>
        <v>1014</v>
      </c>
      <c r="AH82" s="7">
        <f t="shared" si="86"/>
        <v>959</v>
      </c>
      <c r="AI82" s="7">
        <f t="shared" si="86"/>
        <v>1198</v>
      </c>
      <c r="AJ82" s="7">
        <f t="shared" si="86"/>
        <v>1795</v>
      </c>
      <c r="AK82" s="7">
        <f t="shared" si="86"/>
        <v>152</v>
      </c>
      <c r="AL82" s="7">
        <f t="shared" si="86"/>
        <v>717</v>
      </c>
      <c r="AM82" s="7">
        <f t="shared" si="86"/>
        <v>2220</v>
      </c>
      <c r="AN82" s="7">
        <f t="shared" si="86"/>
        <v>1488</v>
      </c>
      <c r="AO82" s="7">
        <f t="shared" si="86"/>
        <v>1170</v>
      </c>
      <c r="AP82" s="7">
        <f t="shared" si="86"/>
        <v>2044</v>
      </c>
      <c r="AQ82" s="7">
        <f t="shared" si="86"/>
        <v>423</v>
      </c>
      <c r="AR82" s="7">
        <f t="shared" si="86"/>
        <v>1452</v>
      </c>
      <c r="AS82" s="7">
        <f t="shared" si="86"/>
        <v>219</v>
      </c>
      <c r="AT82" s="7">
        <f t="shared" si="86"/>
        <v>2184</v>
      </c>
      <c r="AU82" s="7">
        <f t="shared" si="86"/>
        <v>1064</v>
      </c>
      <c r="AV82" s="7">
        <f t="shared" si="86"/>
        <v>524</v>
      </c>
      <c r="AW82" s="7">
        <f t="shared" si="86"/>
        <v>533</v>
      </c>
      <c r="AX82" s="7">
        <f t="shared" si="86"/>
        <v>1026</v>
      </c>
      <c r="AY82" s="7">
        <f t="shared" si="86"/>
        <v>1131</v>
      </c>
      <c r="AZ82" s="7">
        <f t="shared" si="86"/>
        <v>776</v>
      </c>
      <c r="BA82" s="7">
        <f t="shared" si="86"/>
        <v>0</v>
      </c>
      <c r="BB82" s="7">
        <f t="shared" si="86"/>
        <v>1424</v>
      </c>
      <c r="BC82" s="7">
        <f t="shared" si="86"/>
        <v>882</v>
      </c>
      <c r="BD82" s="7">
        <f t="shared" si="86"/>
        <v>451</v>
      </c>
      <c r="BE82" s="7">
        <f t="shared" si="86"/>
        <v>638</v>
      </c>
      <c r="BF82" s="7">
        <f t="shared" si="86"/>
        <v>1973</v>
      </c>
      <c r="BG82" s="7">
        <f t="shared" si="86"/>
        <v>790</v>
      </c>
      <c r="BH82" s="7">
        <f t="shared" si="86"/>
        <v>784</v>
      </c>
      <c r="BI82" s="7">
        <f t="shared" si="86"/>
        <v>1911</v>
      </c>
      <c r="BJ82" s="7">
        <f t="shared" si="86"/>
        <v>1515</v>
      </c>
      <c r="BK82" s="7">
        <f t="shared" si="86"/>
        <v>1925</v>
      </c>
      <c r="BL82" s="7">
        <f t="shared" si="86"/>
        <v>1177</v>
      </c>
    </row>
    <row r="83" ht="13.5" customHeight="1">
      <c r="A83" s="83">
        <v>43527.0</v>
      </c>
      <c r="B83" s="84" t="s">
        <v>71</v>
      </c>
      <c r="C83" s="38"/>
      <c r="D83" s="39" t="s">
        <v>50</v>
      </c>
      <c r="E83" s="40">
        <f t="shared" si="2"/>
        <v>524</v>
      </c>
      <c r="F83" s="41">
        <v>0.0</v>
      </c>
      <c r="G83" s="41">
        <v>3.0</v>
      </c>
      <c r="H83" s="42">
        <f t="shared" si="3"/>
        <v>3</v>
      </c>
      <c r="I83" s="38"/>
      <c r="J83" s="43" t="s">
        <v>44</v>
      </c>
      <c r="K83" s="40">
        <f t="shared" si="4"/>
        <v>451</v>
      </c>
      <c r="L83" s="44">
        <v>3.0</v>
      </c>
      <c r="M83" s="44">
        <v>15.0</v>
      </c>
      <c r="N83" s="42">
        <f t="shared" si="5"/>
        <v>24</v>
      </c>
      <c r="O83" s="38"/>
      <c r="P83" s="45" t="s">
        <v>72</v>
      </c>
      <c r="Q83" s="38"/>
      <c r="R83" s="45">
        <f>MIN(Rules!$E$2,(MAX(H83/N83,N83/H83)))</f>
        <v>2</v>
      </c>
      <c r="S83" s="45">
        <f>VLOOKUP(B83,Rules!A:B,2,FALSE)</f>
        <v>40</v>
      </c>
      <c r="T83" s="38"/>
      <c r="U83" s="46">
        <f>1/(10^(-(E83+(IF(P83="Y",Rules!$I$2,0))-K83)/Rules!$E$12)+1)</f>
        <v>0.7363247356</v>
      </c>
      <c r="V83" s="47">
        <f t="shared" si="6"/>
        <v>-59</v>
      </c>
      <c r="W83" s="47">
        <f t="shared" si="7"/>
        <v>59</v>
      </c>
      <c r="X83" s="47"/>
      <c r="Y83" s="47"/>
      <c r="Z83" s="48"/>
      <c r="AA83" s="7">
        <f t="shared" ref="AA83:BL83" si="87">IF($D83=AA$1,$E83+$V83,(IF($J83=AA$1,$K83+$W83,AA82)))</f>
        <v>1381</v>
      </c>
      <c r="AB83" s="7">
        <f t="shared" si="87"/>
        <v>879</v>
      </c>
      <c r="AC83" s="7">
        <f t="shared" si="87"/>
        <v>1503</v>
      </c>
      <c r="AD83" s="7">
        <f t="shared" si="87"/>
        <v>165</v>
      </c>
      <c r="AE83" s="7">
        <f t="shared" si="87"/>
        <v>2031</v>
      </c>
      <c r="AF83" s="7">
        <f t="shared" si="87"/>
        <v>1997</v>
      </c>
      <c r="AG83" s="7">
        <f t="shared" si="87"/>
        <v>1014</v>
      </c>
      <c r="AH83" s="7">
        <f t="shared" si="87"/>
        <v>959</v>
      </c>
      <c r="AI83" s="7">
        <f t="shared" si="87"/>
        <v>1198</v>
      </c>
      <c r="AJ83" s="7">
        <f t="shared" si="87"/>
        <v>1795</v>
      </c>
      <c r="AK83" s="7">
        <f t="shared" si="87"/>
        <v>152</v>
      </c>
      <c r="AL83" s="7">
        <f t="shared" si="87"/>
        <v>717</v>
      </c>
      <c r="AM83" s="7">
        <f t="shared" si="87"/>
        <v>2220</v>
      </c>
      <c r="AN83" s="7">
        <f t="shared" si="87"/>
        <v>1488</v>
      </c>
      <c r="AO83" s="7">
        <f t="shared" si="87"/>
        <v>1170</v>
      </c>
      <c r="AP83" s="7">
        <f t="shared" si="87"/>
        <v>2044</v>
      </c>
      <c r="AQ83" s="7">
        <f t="shared" si="87"/>
        <v>423</v>
      </c>
      <c r="AR83" s="7">
        <f t="shared" si="87"/>
        <v>1452</v>
      </c>
      <c r="AS83" s="7">
        <f t="shared" si="87"/>
        <v>219</v>
      </c>
      <c r="AT83" s="7">
        <f t="shared" si="87"/>
        <v>2184</v>
      </c>
      <c r="AU83" s="7">
        <f t="shared" si="87"/>
        <v>1064</v>
      </c>
      <c r="AV83" s="7">
        <f t="shared" si="87"/>
        <v>465</v>
      </c>
      <c r="AW83" s="7">
        <f t="shared" si="87"/>
        <v>533</v>
      </c>
      <c r="AX83" s="7">
        <f t="shared" si="87"/>
        <v>1026</v>
      </c>
      <c r="AY83" s="7">
        <f t="shared" si="87"/>
        <v>1131</v>
      </c>
      <c r="AZ83" s="7">
        <f t="shared" si="87"/>
        <v>776</v>
      </c>
      <c r="BA83" s="7">
        <f t="shared" si="87"/>
        <v>0</v>
      </c>
      <c r="BB83" s="7">
        <f t="shared" si="87"/>
        <v>1424</v>
      </c>
      <c r="BC83" s="7">
        <f t="shared" si="87"/>
        <v>882</v>
      </c>
      <c r="BD83" s="7">
        <f t="shared" si="87"/>
        <v>510</v>
      </c>
      <c r="BE83" s="7">
        <f t="shared" si="87"/>
        <v>638</v>
      </c>
      <c r="BF83" s="7">
        <f t="shared" si="87"/>
        <v>1973</v>
      </c>
      <c r="BG83" s="7">
        <f t="shared" si="87"/>
        <v>790</v>
      </c>
      <c r="BH83" s="7">
        <f t="shared" si="87"/>
        <v>784</v>
      </c>
      <c r="BI83" s="7">
        <f t="shared" si="87"/>
        <v>1911</v>
      </c>
      <c r="BJ83" s="7">
        <f t="shared" si="87"/>
        <v>1515</v>
      </c>
      <c r="BK83" s="7">
        <f t="shared" si="87"/>
        <v>1925</v>
      </c>
      <c r="BL83" s="7">
        <f t="shared" si="87"/>
        <v>1177</v>
      </c>
    </row>
    <row r="84" ht="13.5" customHeight="1">
      <c r="A84" s="83">
        <v>43533.0</v>
      </c>
      <c r="B84" s="84" t="s">
        <v>71</v>
      </c>
      <c r="C84" s="38"/>
      <c r="D84" s="39" t="s">
        <v>31</v>
      </c>
      <c r="E84" s="40">
        <f t="shared" si="2"/>
        <v>1452</v>
      </c>
      <c r="F84" s="41">
        <v>0.0</v>
      </c>
      <c r="G84" s="41">
        <v>11.0</v>
      </c>
      <c r="H84" s="42">
        <f t="shared" si="3"/>
        <v>11</v>
      </c>
      <c r="I84" s="38"/>
      <c r="J84" s="43" t="s">
        <v>20</v>
      </c>
      <c r="K84" s="40">
        <f t="shared" si="4"/>
        <v>2184</v>
      </c>
      <c r="L84" s="44">
        <v>2.0</v>
      </c>
      <c r="M84" s="44">
        <v>22.0</v>
      </c>
      <c r="N84" s="42">
        <f t="shared" si="5"/>
        <v>28</v>
      </c>
      <c r="O84" s="38"/>
      <c r="P84" s="45" t="s">
        <v>72</v>
      </c>
      <c r="Q84" s="38"/>
      <c r="R84" s="45">
        <f>MIN(Rules!$E$2,(MAX(H84/N84,N84/H84)))</f>
        <v>2</v>
      </c>
      <c r="S84" s="45">
        <f>VLOOKUP(B84,Rules!A:B,2,FALSE)</f>
        <v>40</v>
      </c>
      <c r="T84" s="38"/>
      <c r="U84" s="46">
        <f>1/(10^(-(E84+(IF(P84="Y",Rules!$I$2,0))-K84)/Rules!$E$12)+1)</f>
        <v>0.06415132486</v>
      </c>
      <c r="V84" s="47">
        <f t="shared" si="6"/>
        <v>-5</v>
      </c>
      <c r="W84" s="47">
        <f t="shared" si="7"/>
        <v>5</v>
      </c>
      <c r="X84" s="47"/>
      <c r="Y84" s="47"/>
      <c r="Z84" s="48"/>
      <c r="AA84" s="7">
        <f t="shared" ref="AA84:BL84" si="88">IF($D84=AA$1,$E84+$V84,(IF($J84=AA$1,$K84+$W84,AA83)))</f>
        <v>1381</v>
      </c>
      <c r="AB84" s="7">
        <f t="shared" si="88"/>
        <v>879</v>
      </c>
      <c r="AC84" s="7">
        <f t="shared" si="88"/>
        <v>1503</v>
      </c>
      <c r="AD84" s="7">
        <f t="shared" si="88"/>
        <v>165</v>
      </c>
      <c r="AE84" s="7">
        <f t="shared" si="88"/>
        <v>2031</v>
      </c>
      <c r="AF84" s="7">
        <f t="shared" si="88"/>
        <v>1997</v>
      </c>
      <c r="AG84" s="7">
        <f t="shared" si="88"/>
        <v>1014</v>
      </c>
      <c r="AH84" s="7">
        <f t="shared" si="88"/>
        <v>959</v>
      </c>
      <c r="AI84" s="7">
        <f t="shared" si="88"/>
        <v>1198</v>
      </c>
      <c r="AJ84" s="7">
        <f t="shared" si="88"/>
        <v>1795</v>
      </c>
      <c r="AK84" s="7">
        <f t="shared" si="88"/>
        <v>152</v>
      </c>
      <c r="AL84" s="7">
        <f t="shared" si="88"/>
        <v>717</v>
      </c>
      <c r="AM84" s="7">
        <f t="shared" si="88"/>
        <v>2220</v>
      </c>
      <c r="AN84" s="7">
        <f t="shared" si="88"/>
        <v>1488</v>
      </c>
      <c r="AO84" s="7">
        <f t="shared" si="88"/>
        <v>1170</v>
      </c>
      <c r="AP84" s="7">
        <f t="shared" si="88"/>
        <v>2044</v>
      </c>
      <c r="AQ84" s="7">
        <f t="shared" si="88"/>
        <v>423</v>
      </c>
      <c r="AR84" s="7">
        <f t="shared" si="88"/>
        <v>1447</v>
      </c>
      <c r="AS84" s="7">
        <f t="shared" si="88"/>
        <v>219</v>
      </c>
      <c r="AT84" s="7">
        <f t="shared" si="88"/>
        <v>2189</v>
      </c>
      <c r="AU84" s="7">
        <f t="shared" si="88"/>
        <v>1064</v>
      </c>
      <c r="AV84" s="7">
        <f t="shared" si="88"/>
        <v>465</v>
      </c>
      <c r="AW84" s="7">
        <f t="shared" si="88"/>
        <v>533</v>
      </c>
      <c r="AX84" s="7">
        <f t="shared" si="88"/>
        <v>1026</v>
      </c>
      <c r="AY84" s="7">
        <f t="shared" si="88"/>
        <v>1131</v>
      </c>
      <c r="AZ84" s="7">
        <f t="shared" si="88"/>
        <v>776</v>
      </c>
      <c r="BA84" s="7">
        <f t="shared" si="88"/>
        <v>0</v>
      </c>
      <c r="BB84" s="7">
        <f t="shared" si="88"/>
        <v>1424</v>
      </c>
      <c r="BC84" s="7">
        <f t="shared" si="88"/>
        <v>882</v>
      </c>
      <c r="BD84" s="7">
        <f t="shared" si="88"/>
        <v>510</v>
      </c>
      <c r="BE84" s="7">
        <f t="shared" si="88"/>
        <v>638</v>
      </c>
      <c r="BF84" s="7">
        <f t="shared" si="88"/>
        <v>1973</v>
      </c>
      <c r="BG84" s="7">
        <f t="shared" si="88"/>
        <v>790</v>
      </c>
      <c r="BH84" s="7">
        <f t="shared" si="88"/>
        <v>784</v>
      </c>
      <c r="BI84" s="7">
        <f t="shared" si="88"/>
        <v>1911</v>
      </c>
      <c r="BJ84" s="7">
        <f t="shared" si="88"/>
        <v>1515</v>
      </c>
      <c r="BK84" s="7">
        <f t="shared" si="88"/>
        <v>1925</v>
      </c>
      <c r="BL84" s="7">
        <f t="shared" si="88"/>
        <v>1177</v>
      </c>
    </row>
    <row r="85" ht="13.5" customHeight="1">
      <c r="A85" s="83">
        <v>43533.0</v>
      </c>
      <c r="B85" s="84" t="s">
        <v>71</v>
      </c>
      <c r="C85" s="38"/>
      <c r="D85" s="39" t="s">
        <v>53</v>
      </c>
      <c r="E85" s="40">
        <f t="shared" si="2"/>
        <v>784</v>
      </c>
      <c r="F85" s="41">
        <v>2.0</v>
      </c>
      <c r="G85" s="41">
        <v>10.0</v>
      </c>
      <c r="H85" s="42">
        <f t="shared" si="3"/>
        <v>16</v>
      </c>
      <c r="I85" s="38"/>
      <c r="J85" s="43" t="s">
        <v>37</v>
      </c>
      <c r="K85" s="40">
        <f t="shared" si="4"/>
        <v>959</v>
      </c>
      <c r="L85" s="44">
        <v>1.0</v>
      </c>
      <c r="M85" s="44">
        <v>11.0</v>
      </c>
      <c r="N85" s="42">
        <f t="shared" si="5"/>
        <v>14</v>
      </c>
      <c r="O85" s="38"/>
      <c r="P85" s="49" t="s">
        <v>73</v>
      </c>
      <c r="Q85" s="38"/>
      <c r="R85" s="45">
        <f>MIN(Rules!$E$2,(MAX(H85/N85,N85/H85)))</f>
        <v>1.142857143</v>
      </c>
      <c r="S85" s="45">
        <f>VLOOKUP(B85,Rules!A:B,2,FALSE)</f>
        <v>40</v>
      </c>
      <c r="T85" s="38"/>
      <c r="U85" s="46">
        <f>1/(10^(-(E85+(IF(P85="Y",Rules!$I$2,0))-K85)/Rules!$E$12)+1)</f>
        <v>0.3087638476</v>
      </c>
      <c r="V85" s="47">
        <f t="shared" si="6"/>
        <v>32</v>
      </c>
      <c r="W85" s="47">
        <f t="shared" si="7"/>
        <v>-32</v>
      </c>
      <c r="X85" s="47"/>
      <c r="Y85" s="47"/>
      <c r="Z85" s="48"/>
      <c r="AA85" s="7">
        <f t="shared" ref="AA85:BL85" si="89">IF($D85=AA$1,$E85+$V85,(IF($J85=AA$1,$K85+$W85,AA84)))</f>
        <v>1381</v>
      </c>
      <c r="AB85" s="7">
        <f t="shared" si="89"/>
        <v>879</v>
      </c>
      <c r="AC85" s="7">
        <f t="shared" si="89"/>
        <v>1503</v>
      </c>
      <c r="AD85" s="7">
        <f t="shared" si="89"/>
        <v>165</v>
      </c>
      <c r="AE85" s="7">
        <f t="shared" si="89"/>
        <v>2031</v>
      </c>
      <c r="AF85" s="7">
        <f t="shared" si="89"/>
        <v>1997</v>
      </c>
      <c r="AG85" s="7">
        <f t="shared" si="89"/>
        <v>1014</v>
      </c>
      <c r="AH85" s="7">
        <f t="shared" si="89"/>
        <v>927</v>
      </c>
      <c r="AI85" s="7">
        <f t="shared" si="89"/>
        <v>1198</v>
      </c>
      <c r="AJ85" s="7">
        <f t="shared" si="89"/>
        <v>1795</v>
      </c>
      <c r="AK85" s="7">
        <f t="shared" si="89"/>
        <v>152</v>
      </c>
      <c r="AL85" s="7">
        <f t="shared" si="89"/>
        <v>717</v>
      </c>
      <c r="AM85" s="7">
        <f t="shared" si="89"/>
        <v>2220</v>
      </c>
      <c r="AN85" s="7">
        <f t="shared" si="89"/>
        <v>1488</v>
      </c>
      <c r="AO85" s="7">
        <f t="shared" si="89"/>
        <v>1170</v>
      </c>
      <c r="AP85" s="7">
        <f t="shared" si="89"/>
        <v>2044</v>
      </c>
      <c r="AQ85" s="7">
        <f t="shared" si="89"/>
        <v>423</v>
      </c>
      <c r="AR85" s="7">
        <f t="shared" si="89"/>
        <v>1447</v>
      </c>
      <c r="AS85" s="7">
        <f t="shared" si="89"/>
        <v>219</v>
      </c>
      <c r="AT85" s="7">
        <f t="shared" si="89"/>
        <v>2189</v>
      </c>
      <c r="AU85" s="7">
        <f t="shared" si="89"/>
        <v>1064</v>
      </c>
      <c r="AV85" s="7">
        <f t="shared" si="89"/>
        <v>465</v>
      </c>
      <c r="AW85" s="7">
        <f t="shared" si="89"/>
        <v>533</v>
      </c>
      <c r="AX85" s="7">
        <f t="shared" si="89"/>
        <v>1026</v>
      </c>
      <c r="AY85" s="7">
        <f t="shared" si="89"/>
        <v>1131</v>
      </c>
      <c r="AZ85" s="7">
        <f t="shared" si="89"/>
        <v>776</v>
      </c>
      <c r="BA85" s="7">
        <f t="shared" si="89"/>
        <v>0</v>
      </c>
      <c r="BB85" s="7">
        <f t="shared" si="89"/>
        <v>1424</v>
      </c>
      <c r="BC85" s="7">
        <f t="shared" si="89"/>
        <v>882</v>
      </c>
      <c r="BD85" s="7">
        <f t="shared" si="89"/>
        <v>510</v>
      </c>
      <c r="BE85" s="7">
        <f t="shared" si="89"/>
        <v>638</v>
      </c>
      <c r="BF85" s="7">
        <f t="shared" si="89"/>
        <v>1973</v>
      </c>
      <c r="BG85" s="7">
        <f t="shared" si="89"/>
        <v>790</v>
      </c>
      <c r="BH85" s="7">
        <f t="shared" si="89"/>
        <v>816</v>
      </c>
      <c r="BI85" s="7">
        <f t="shared" si="89"/>
        <v>1911</v>
      </c>
      <c r="BJ85" s="7">
        <f t="shared" si="89"/>
        <v>1515</v>
      </c>
      <c r="BK85" s="7">
        <f t="shared" si="89"/>
        <v>1925</v>
      </c>
      <c r="BL85" s="7">
        <f t="shared" si="89"/>
        <v>1177</v>
      </c>
    </row>
    <row r="86" ht="13.5" customHeight="1">
      <c r="A86" s="83">
        <v>43534.0</v>
      </c>
      <c r="B86" s="84" t="s">
        <v>71</v>
      </c>
      <c r="C86" s="38"/>
      <c r="D86" s="39" t="s">
        <v>19</v>
      </c>
      <c r="E86" s="40">
        <f t="shared" si="2"/>
        <v>1997</v>
      </c>
      <c r="F86" s="41">
        <v>1.0</v>
      </c>
      <c r="G86" s="41">
        <v>16.0</v>
      </c>
      <c r="H86" s="42">
        <f t="shared" si="3"/>
        <v>19</v>
      </c>
      <c r="I86" s="38"/>
      <c r="J86" s="43" t="s">
        <v>18</v>
      </c>
      <c r="K86" s="40">
        <f t="shared" si="4"/>
        <v>1973</v>
      </c>
      <c r="L86" s="44">
        <v>1.0</v>
      </c>
      <c r="M86" s="44">
        <v>29.0</v>
      </c>
      <c r="N86" s="42">
        <f t="shared" si="5"/>
        <v>32</v>
      </c>
      <c r="O86" s="38"/>
      <c r="P86" s="45" t="s">
        <v>72</v>
      </c>
      <c r="Q86" s="38"/>
      <c r="R86" s="45">
        <f>MIN(Rules!$E$2,(MAX(H86/N86,N86/H86)))</f>
        <v>1.684210526</v>
      </c>
      <c r="S86" s="45">
        <f>VLOOKUP(B86,Rules!A:B,2,FALSE)</f>
        <v>40</v>
      </c>
      <c r="T86" s="38"/>
      <c r="U86" s="46">
        <f>1/(10^(-(E86+(IF(P86="Y",Rules!$I$2,0))-K86)/Rules!$E$12)+1)</f>
        <v>0.6902524122</v>
      </c>
      <c r="V86" s="47">
        <f t="shared" si="6"/>
        <v>-47</v>
      </c>
      <c r="W86" s="47">
        <f t="shared" si="7"/>
        <v>47</v>
      </c>
      <c r="X86" s="47"/>
      <c r="Y86" s="47"/>
      <c r="Z86" s="48"/>
      <c r="AA86" s="7">
        <f t="shared" ref="AA86:BL86" si="90">IF($D86=AA$1,$E86+$V86,(IF($J86=AA$1,$K86+$W86,AA85)))</f>
        <v>1381</v>
      </c>
      <c r="AB86" s="7">
        <f t="shared" si="90"/>
        <v>879</v>
      </c>
      <c r="AC86" s="7">
        <f t="shared" si="90"/>
        <v>1503</v>
      </c>
      <c r="AD86" s="7">
        <f t="shared" si="90"/>
        <v>165</v>
      </c>
      <c r="AE86" s="7">
        <f t="shared" si="90"/>
        <v>2031</v>
      </c>
      <c r="AF86" s="7">
        <f t="shared" si="90"/>
        <v>1950</v>
      </c>
      <c r="AG86" s="7">
        <f t="shared" si="90"/>
        <v>1014</v>
      </c>
      <c r="AH86" s="7">
        <f t="shared" si="90"/>
        <v>927</v>
      </c>
      <c r="AI86" s="7">
        <f t="shared" si="90"/>
        <v>1198</v>
      </c>
      <c r="AJ86" s="7">
        <f t="shared" si="90"/>
        <v>1795</v>
      </c>
      <c r="AK86" s="7">
        <f t="shared" si="90"/>
        <v>152</v>
      </c>
      <c r="AL86" s="7">
        <f t="shared" si="90"/>
        <v>717</v>
      </c>
      <c r="AM86" s="7">
        <f t="shared" si="90"/>
        <v>2220</v>
      </c>
      <c r="AN86" s="7">
        <f t="shared" si="90"/>
        <v>1488</v>
      </c>
      <c r="AO86" s="7">
        <f t="shared" si="90"/>
        <v>1170</v>
      </c>
      <c r="AP86" s="7">
        <f t="shared" si="90"/>
        <v>2044</v>
      </c>
      <c r="AQ86" s="7">
        <f t="shared" si="90"/>
        <v>423</v>
      </c>
      <c r="AR86" s="7">
        <f t="shared" si="90"/>
        <v>1447</v>
      </c>
      <c r="AS86" s="7">
        <f t="shared" si="90"/>
        <v>219</v>
      </c>
      <c r="AT86" s="7">
        <f t="shared" si="90"/>
        <v>2189</v>
      </c>
      <c r="AU86" s="7">
        <f t="shared" si="90"/>
        <v>1064</v>
      </c>
      <c r="AV86" s="7">
        <f t="shared" si="90"/>
        <v>465</v>
      </c>
      <c r="AW86" s="7">
        <f t="shared" si="90"/>
        <v>533</v>
      </c>
      <c r="AX86" s="7">
        <f t="shared" si="90"/>
        <v>1026</v>
      </c>
      <c r="AY86" s="7">
        <f t="shared" si="90"/>
        <v>1131</v>
      </c>
      <c r="AZ86" s="7">
        <f t="shared" si="90"/>
        <v>776</v>
      </c>
      <c r="BA86" s="7">
        <f t="shared" si="90"/>
        <v>0</v>
      </c>
      <c r="BB86" s="7">
        <f t="shared" si="90"/>
        <v>1424</v>
      </c>
      <c r="BC86" s="7">
        <f t="shared" si="90"/>
        <v>882</v>
      </c>
      <c r="BD86" s="7">
        <f t="shared" si="90"/>
        <v>510</v>
      </c>
      <c r="BE86" s="7">
        <f t="shared" si="90"/>
        <v>638</v>
      </c>
      <c r="BF86" s="7">
        <f t="shared" si="90"/>
        <v>2020</v>
      </c>
      <c r="BG86" s="7">
        <f t="shared" si="90"/>
        <v>790</v>
      </c>
      <c r="BH86" s="7">
        <f t="shared" si="90"/>
        <v>816</v>
      </c>
      <c r="BI86" s="7">
        <f t="shared" si="90"/>
        <v>1911</v>
      </c>
      <c r="BJ86" s="7">
        <f t="shared" si="90"/>
        <v>1515</v>
      </c>
      <c r="BK86" s="7">
        <f t="shared" si="90"/>
        <v>1925</v>
      </c>
      <c r="BL86" s="7">
        <f t="shared" si="90"/>
        <v>1177</v>
      </c>
    </row>
    <row r="87" ht="13.5" customHeight="1">
      <c r="A87" s="83">
        <v>43534.0</v>
      </c>
      <c r="B87" s="84" t="s">
        <v>71</v>
      </c>
      <c r="C87" s="38"/>
      <c r="D87" s="39" t="s">
        <v>24</v>
      </c>
      <c r="E87" s="40">
        <f t="shared" si="2"/>
        <v>1925</v>
      </c>
      <c r="F87" s="41">
        <v>1.0</v>
      </c>
      <c r="G87" s="41">
        <v>19.0</v>
      </c>
      <c r="H87" s="42">
        <f t="shared" si="3"/>
        <v>22</v>
      </c>
      <c r="I87" s="38"/>
      <c r="J87" s="43" t="s">
        <v>22</v>
      </c>
      <c r="K87" s="40">
        <f t="shared" si="4"/>
        <v>2044</v>
      </c>
      <c r="L87" s="44">
        <v>1.0</v>
      </c>
      <c r="M87" s="44">
        <v>12.0</v>
      </c>
      <c r="N87" s="42">
        <f t="shared" si="5"/>
        <v>15</v>
      </c>
      <c r="O87" s="38"/>
      <c r="P87" s="45" t="s">
        <v>72</v>
      </c>
      <c r="Q87" s="38"/>
      <c r="R87" s="45">
        <f>MIN(Rules!$E$2,(MAX(H87/N87,N87/H87)))</f>
        <v>1.466666667</v>
      </c>
      <c r="S87" s="45">
        <f>VLOOKUP(B87,Rules!A:B,2,FALSE)</f>
        <v>40</v>
      </c>
      <c r="T87" s="38"/>
      <c r="U87" s="46">
        <f>1/(10^(-(E87+(IF(P87="Y",Rules!$I$2,0))-K87)/Rules!$E$12)+1)</f>
        <v>0.5356295771</v>
      </c>
      <c r="V87" s="47">
        <f t="shared" si="6"/>
        <v>27</v>
      </c>
      <c r="W87" s="47">
        <f t="shared" si="7"/>
        <v>-27</v>
      </c>
      <c r="X87" s="47"/>
      <c r="Y87" s="47"/>
      <c r="Z87" s="48"/>
      <c r="AA87" s="7">
        <f t="shared" ref="AA87:BL87" si="91">IF($D87=AA$1,$E87+$V87,(IF($J87=AA$1,$K87+$W87,AA86)))</f>
        <v>1381</v>
      </c>
      <c r="AB87" s="7">
        <f t="shared" si="91"/>
        <v>879</v>
      </c>
      <c r="AC87" s="7">
        <f t="shared" si="91"/>
        <v>1503</v>
      </c>
      <c r="AD87" s="7">
        <f t="shared" si="91"/>
        <v>165</v>
      </c>
      <c r="AE87" s="7">
        <f t="shared" si="91"/>
        <v>2031</v>
      </c>
      <c r="AF87" s="7">
        <f t="shared" si="91"/>
        <v>1950</v>
      </c>
      <c r="AG87" s="7">
        <f t="shared" si="91"/>
        <v>1014</v>
      </c>
      <c r="AH87" s="7">
        <f t="shared" si="91"/>
        <v>927</v>
      </c>
      <c r="AI87" s="7">
        <f t="shared" si="91"/>
        <v>1198</v>
      </c>
      <c r="AJ87" s="7">
        <f t="shared" si="91"/>
        <v>1795</v>
      </c>
      <c r="AK87" s="7">
        <f t="shared" si="91"/>
        <v>152</v>
      </c>
      <c r="AL87" s="7">
        <f t="shared" si="91"/>
        <v>717</v>
      </c>
      <c r="AM87" s="7">
        <f t="shared" si="91"/>
        <v>2220</v>
      </c>
      <c r="AN87" s="7">
        <f t="shared" si="91"/>
        <v>1488</v>
      </c>
      <c r="AO87" s="7">
        <f t="shared" si="91"/>
        <v>1170</v>
      </c>
      <c r="AP87" s="7">
        <f t="shared" si="91"/>
        <v>2017</v>
      </c>
      <c r="AQ87" s="7">
        <f t="shared" si="91"/>
        <v>423</v>
      </c>
      <c r="AR87" s="7">
        <f t="shared" si="91"/>
        <v>1447</v>
      </c>
      <c r="AS87" s="7">
        <f t="shared" si="91"/>
        <v>219</v>
      </c>
      <c r="AT87" s="7">
        <f t="shared" si="91"/>
        <v>2189</v>
      </c>
      <c r="AU87" s="7">
        <f t="shared" si="91"/>
        <v>1064</v>
      </c>
      <c r="AV87" s="7">
        <f t="shared" si="91"/>
        <v>465</v>
      </c>
      <c r="AW87" s="7">
        <f t="shared" si="91"/>
        <v>533</v>
      </c>
      <c r="AX87" s="7">
        <f t="shared" si="91"/>
        <v>1026</v>
      </c>
      <c r="AY87" s="7">
        <f t="shared" si="91"/>
        <v>1131</v>
      </c>
      <c r="AZ87" s="7">
        <f t="shared" si="91"/>
        <v>776</v>
      </c>
      <c r="BA87" s="7">
        <f t="shared" si="91"/>
        <v>0</v>
      </c>
      <c r="BB87" s="7">
        <f t="shared" si="91"/>
        <v>1424</v>
      </c>
      <c r="BC87" s="7">
        <f t="shared" si="91"/>
        <v>882</v>
      </c>
      <c r="BD87" s="7">
        <f t="shared" si="91"/>
        <v>510</v>
      </c>
      <c r="BE87" s="7">
        <f t="shared" si="91"/>
        <v>638</v>
      </c>
      <c r="BF87" s="7">
        <f t="shared" si="91"/>
        <v>2020</v>
      </c>
      <c r="BG87" s="7">
        <f t="shared" si="91"/>
        <v>790</v>
      </c>
      <c r="BH87" s="7">
        <f t="shared" si="91"/>
        <v>816</v>
      </c>
      <c r="BI87" s="7">
        <f t="shared" si="91"/>
        <v>1911</v>
      </c>
      <c r="BJ87" s="7">
        <f t="shared" si="91"/>
        <v>1515</v>
      </c>
      <c r="BK87" s="7">
        <f t="shared" si="91"/>
        <v>1952</v>
      </c>
      <c r="BL87" s="7">
        <f t="shared" si="91"/>
        <v>1177</v>
      </c>
    </row>
    <row r="88" ht="13.5" customHeight="1">
      <c r="A88" s="83">
        <v>43534.0</v>
      </c>
      <c r="B88" s="84" t="s">
        <v>71</v>
      </c>
      <c r="C88" s="38"/>
      <c r="D88" s="39" t="s">
        <v>25</v>
      </c>
      <c r="E88" s="40">
        <f t="shared" si="2"/>
        <v>1911</v>
      </c>
      <c r="F88" s="41">
        <v>1.0</v>
      </c>
      <c r="G88" s="41">
        <v>18.0</v>
      </c>
      <c r="H88" s="42">
        <f t="shared" si="3"/>
        <v>21</v>
      </c>
      <c r="I88" s="38"/>
      <c r="J88" s="43" t="s">
        <v>23</v>
      </c>
      <c r="K88" s="40">
        <f t="shared" si="4"/>
        <v>2220</v>
      </c>
      <c r="L88" s="44">
        <v>2.0</v>
      </c>
      <c r="M88" s="44">
        <v>13.0</v>
      </c>
      <c r="N88" s="42">
        <f t="shared" si="5"/>
        <v>19</v>
      </c>
      <c r="O88" s="38"/>
      <c r="P88" s="45" t="s">
        <v>72</v>
      </c>
      <c r="Q88" s="38"/>
      <c r="R88" s="45">
        <f>MIN(Rules!$E$2,(MAX(H88/N88,N88/H88)))</f>
        <v>1.105263158</v>
      </c>
      <c r="S88" s="45">
        <f>VLOOKUP(B88,Rules!A:B,2,FALSE)</f>
        <v>40</v>
      </c>
      <c r="T88" s="38"/>
      <c r="U88" s="46">
        <f>1/(10^(-(E88+(IF(P88="Y",Rules!$I$2,0))-K88)/Rules!$E$12)+1)</f>
        <v>0.3247073013</v>
      </c>
      <c r="V88" s="47">
        <f t="shared" si="6"/>
        <v>30</v>
      </c>
      <c r="W88" s="47">
        <f t="shared" si="7"/>
        <v>-30</v>
      </c>
      <c r="X88" s="47"/>
      <c r="Y88" s="47"/>
      <c r="Z88" s="48"/>
      <c r="AA88" s="7">
        <f t="shared" ref="AA88:BL88" si="92">IF($D88=AA$1,$E88+$V88,(IF($J88=AA$1,$K88+$W88,AA87)))</f>
        <v>1381</v>
      </c>
      <c r="AB88" s="7">
        <f t="shared" si="92"/>
        <v>879</v>
      </c>
      <c r="AC88" s="7">
        <f t="shared" si="92"/>
        <v>1503</v>
      </c>
      <c r="AD88" s="7">
        <f t="shared" si="92"/>
        <v>165</v>
      </c>
      <c r="AE88" s="7">
        <f t="shared" si="92"/>
        <v>2031</v>
      </c>
      <c r="AF88" s="7">
        <f t="shared" si="92"/>
        <v>1950</v>
      </c>
      <c r="AG88" s="7">
        <f t="shared" si="92"/>
        <v>1014</v>
      </c>
      <c r="AH88" s="7">
        <f t="shared" si="92"/>
        <v>927</v>
      </c>
      <c r="AI88" s="7">
        <f t="shared" si="92"/>
        <v>1198</v>
      </c>
      <c r="AJ88" s="7">
        <f t="shared" si="92"/>
        <v>1795</v>
      </c>
      <c r="AK88" s="7">
        <f t="shared" si="92"/>
        <v>152</v>
      </c>
      <c r="AL88" s="7">
        <f t="shared" si="92"/>
        <v>717</v>
      </c>
      <c r="AM88" s="7">
        <f t="shared" si="92"/>
        <v>2190</v>
      </c>
      <c r="AN88" s="7">
        <f t="shared" si="92"/>
        <v>1488</v>
      </c>
      <c r="AO88" s="7">
        <f t="shared" si="92"/>
        <v>1170</v>
      </c>
      <c r="AP88" s="7">
        <f t="shared" si="92"/>
        <v>2017</v>
      </c>
      <c r="AQ88" s="7">
        <f t="shared" si="92"/>
        <v>423</v>
      </c>
      <c r="AR88" s="7">
        <f t="shared" si="92"/>
        <v>1447</v>
      </c>
      <c r="AS88" s="7">
        <f t="shared" si="92"/>
        <v>219</v>
      </c>
      <c r="AT88" s="7">
        <f t="shared" si="92"/>
        <v>2189</v>
      </c>
      <c r="AU88" s="7">
        <f t="shared" si="92"/>
        <v>1064</v>
      </c>
      <c r="AV88" s="7">
        <f t="shared" si="92"/>
        <v>465</v>
      </c>
      <c r="AW88" s="7">
        <f t="shared" si="92"/>
        <v>533</v>
      </c>
      <c r="AX88" s="7">
        <f t="shared" si="92"/>
        <v>1026</v>
      </c>
      <c r="AY88" s="7">
        <f t="shared" si="92"/>
        <v>1131</v>
      </c>
      <c r="AZ88" s="7">
        <f t="shared" si="92"/>
        <v>776</v>
      </c>
      <c r="BA88" s="7">
        <f t="shared" si="92"/>
        <v>0</v>
      </c>
      <c r="BB88" s="7">
        <f t="shared" si="92"/>
        <v>1424</v>
      </c>
      <c r="BC88" s="7">
        <f t="shared" si="92"/>
        <v>882</v>
      </c>
      <c r="BD88" s="7">
        <f t="shared" si="92"/>
        <v>510</v>
      </c>
      <c r="BE88" s="7">
        <f t="shared" si="92"/>
        <v>638</v>
      </c>
      <c r="BF88" s="7">
        <f t="shared" si="92"/>
        <v>2020</v>
      </c>
      <c r="BG88" s="7">
        <f t="shared" si="92"/>
        <v>790</v>
      </c>
      <c r="BH88" s="7">
        <f t="shared" si="92"/>
        <v>816</v>
      </c>
      <c r="BI88" s="7">
        <f t="shared" si="92"/>
        <v>1941</v>
      </c>
      <c r="BJ88" s="7">
        <f t="shared" si="92"/>
        <v>1515</v>
      </c>
      <c r="BK88" s="7">
        <f t="shared" si="92"/>
        <v>1952</v>
      </c>
      <c r="BL88" s="7">
        <f t="shared" si="92"/>
        <v>1177</v>
      </c>
    </row>
    <row r="89" ht="13.5" customHeight="1">
      <c r="A89" s="83">
        <v>43534.0</v>
      </c>
      <c r="B89" s="84" t="s">
        <v>71</v>
      </c>
      <c r="C89" s="38"/>
      <c r="D89" s="39" t="s">
        <v>27</v>
      </c>
      <c r="E89" s="40">
        <f t="shared" si="2"/>
        <v>1424</v>
      </c>
      <c r="F89" s="41">
        <v>1.0</v>
      </c>
      <c r="G89" s="41">
        <v>16.0</v>
      </c>
      <c r="H89" s="42">
        <f t="shared" si="3"/>
        <v>19</v>
      </c>
      <c r="I89" s="38"/>
      <c r="J89" s="43" t="s">
        <v>28</v>
      </c>
      <c r="K89" s="40">
        <f t="shared" si="4"/>
        <v>1503</v>
      </c>
      <c r="L89" s="44">
        <v>2.0</v>
      </c>
      <c r="M89" s="44">
        <v>14.0</v>
      </c>
      <c r="N89" s="42">
        <f t="shared" si="5"/>
        <v>20</v>
      </c>
      <c r="O89" s="38"/>
      <c r="P89" s="49" t="s">
        <v>73</v>
      </c>
      <c r="Q89" s="38"/>
      <c r="R89" s="45">
        <f>MIN(Rules!$E$2,(MAX(H89/N89,N89/H89)))</f>
        <v>1.052631579</v>
      </c>
      <c r="S89" s="45">
        <f>VLOOKUP(B89,Rules!A:B,2,FALSE)</f>
        <v>40</v>
      </c>
      <c r="T89" s="38"/>
      <c r="U89" s="46">
        <f>1/(10^(-(E89+(IF(P89="Y",Rules!$I$2,0))-K89)/Rules!$E$12)+1)</f>
        <v>0.4100379625</v>
      </c>
      <c r="V89" s="47">
        <f t="shared" si="6"/>
        <v>-17</v>
      </c>
      <c r="W89" s="47">
        <f t="shared" si="7"/>
        <v>17</v>
      </c>
      <c r="X89" s="47"/>
      <c r="Y89" s="47"/>
      <c r="Z89" s="48"/>
      <c r="AA89" s="7">
        <f t="shared" ref="AA89:BL89" si="93">IF($D89=AA$1,$E89+$V89,(IF($J89=AA$1,$K89+$W89,AA88)))</f>
        <v>1381</v>
      </c>
      <c r="AB89" s="7">
        <f t="shared" si="93"/>
        <v>879</v>
      </c>
      <c r="AC89" s="7">
        <f t="shared" si="93"/>
        <v>1520</v>
      </c>
      <c r="AD89" s="7">
        <f t="shared" si="93"/>
        <v>165</v>
      </c>
      <c r="AE89" s="7">
        <f t="shared" si="93"/>
        <v>2031</v>
      </c>
      <c r="AF89" s="7">
        <f t="shared" si="93"/>
        <v>1950</v>
      </c>
      <c r="AG89" s="7">
        <f t="shared" si="93"/>
        <v>1014</v>
      </c>
      <c r="AH89" s="7">
        <f t="shared" si="93"/>
        <v>927</v>
      </c>
      <c r="AI89" s="7">
        <f t="shared" si="93"/>
        <v>1198</v>
      </c>
      <c r="AJ89" s="7">
        <f t="shared" si="93"/>
        <v>1795</v>
      </c>
      <c r="AK89" s="7">
        <f t="shared" si="93"/>
        <v>152</v>
      </c>
      <c r="AL89" s="7">
        <f t="shared" si="93"/>
        <v>717</v>
      </c>
      <c r="AM89" s="7">
        <f t="shared" si="93"/>
        <v>2190</v>
      </c>
      <c r="AN89" s="7">
        <f t="shared" si="93"/>
        <v>1488</v>
      </c>
      <c r="AO89" s="7">
        <f t="shared" si="93"/>
        <v>1170</v>
      </c>
      <c r="AP89" s="7">
        <f t="shared" si="93"/>
        <v>2017</v>
      </c>
      <c r="AQ89" s="7">
        <f t="shared" si="93"/>
        <v>423</v>
      </c>
      <c r="AR89" s="7">
        <f t="shared" si="93"/>
        <v>1447</v>
      </c>
      <c r="AS89" s="7">
        <f t="shared" si="93"/>
        <v>219</v>
      </c>
      <c r="AT89" s="7">
        <f t="shared" si="93"/>
        <v>2189</v>
      </c>
      <c r="AU89" s="7">
        <f t="shared" si="93"/>
        <v>1064</v>
      </c>
      <c r="AV89" s="7">
        <f t="shared" si="93"/>
        <v>465</v>
      </c>
      <c r="AW89" s="7">
        <f t="shared" si="93"/>
        <v>533</v>
      </c>
      <c r="AX89" s="7">
        <f t="shared" si="93"/>
        <v>1026</v>
      </c>
      <c r="AY89" s="7">
        <f t="shared" si="93"/>
        <v>1131</v>
      </c>
      <c r="AZ89" s="7">
        <f t="shared" si="93"/>
        <v>776</v>
      </c>
      <c r="BA89" s="7">
        <f t="shared" si="93"/>
        <v>0</v>
      </c>
      <c r="BB89" s="7">
        <f t="shared" si="93"/>
        <v>1407</v>
      </c>
      <c r="BC89" s="7">
        <f t="shared" si="93"/>
        <v>882</v>
      </c>
      <c r="BD89" s="7">
        <f t="shared" si="93"/>
        <v>510</v>
      </c>
      <c r="BE89" s="7">
        <f t="shared" si="93"/>
        <v>638</v>
      </c>
      <c r="BF89" s="7">
        <f t="shared" si="93"/>
        <v>2020</v>
      </c>
      <c r="BG89" s="7">
        <f t="shared" si="93"/>
        <v>790</v>
      </c>
      <c r="BH89" s="7">
        <f t="shared" si="93"/>
        <v>816</v>
      </c>
      <c r="BI89" s="7">
        <f t="shared" si="93"/>
        <v>1941</v>
      </c>
      <c r="BJ89" s="7">
        <f t="shared" si="93"/>
        <v>1515</v>
      </c>
      <c r="BK89" s="7">
        <f t="shared" si="93"/>
        <v>1952</v>
      </c>
      <c r="BL89" s="7">
        <f t="shared" si="93"/>
        <v>1177</v>
      </c>
    </row>
    <row r="90" ht="13.5" customHeight="1">
      <c r="A90" s="83">
        <v>43534.0</v>
      </c>
      <c r="B90" s="84" t="s">
        <v>71</v>
      </c>
      <c r="C90" s="38"/>
      <c r="D90" s="39" t="s">
        <v>32</v>
      </c>
      <c r="E90" s="40">
        <f t="shared" si="2"/>
        <v>1515</v>
      </c>
      <c r="F90" s="41">
        <v>0.0</v>
      </c>
      <c r="G90" s="41">
        <v>12.0</v>
      </c>
      <c r="H90" s="42">
        <f t="shared" si="3"/>
        <v>12</v>
      </c>
      <c r="I90" s="38"/>
      <c r="J90" s="43" t="s">
        <v>34</v>
      </c>
      <c r="K90" s="40">
        <f t="shared" si="4"/>
        <v>1488</v>
      </c>
      <c r="L90" s="44">
        <v>0.0</v>
      </c>
      <c r="M90" s="44">
        <v>10.0</v>
      </c>
      <c r="N90" s="42">
        <f t="shared" si="5"/>
        <v>10</v>
      </c>
      <c r="O90" s="38"/>
      <c r="P90" s="49" t="s">
        <v>73</v>
      </c>
      <c r="Q90" s="38"/>
      <c r="R90" s="45">
        <f>MIN(Rules!$E$2,(MAX(H90/N90,N90/H90)))</f>
        <v>1.2</v>
      </c>
      <c r="S90" s="45">
        <f>VLOOKUP(B90,Rules!A:B,2,FALSE)</f>
        <v>40</v>
      </c>
      <c r="T90" s="38"/>
      <c r="U90" s="46">
        <f>1/(10^(-(E90+(IF(P90="Y",Rules!$I$2,0))-K90)/Rules!$E$12)+1)</f>
        <v>0.531044912</v>
      </c>
      <c r="V90" s="47">
        <f t="shared" si="6"/>
        <v>23</v>
      </c>
      <c r="W90" s="47">
        <f t="shared" si="7"/>
        <v>-23</v>
      </c>
      <c r="X90" s="47"/>
      <c r="Y90" s="47"/>
      <c r="Z90" s="48"/>
      <c r="AA90" s="7">
        <f t="shared" ref="AA90:BL90" si="94">IF($D90=AA$1,$E90+$V90,(IF($J90=AA$1,$K90+$W90,AA89)))</f>
        <v>1381</v>
      </c>
      <c r="AB90" s="7">
        <f t="shared" si="94"/>
        <v>879</v>
      </c>
      <c r="AC90" s="7">
        <f t="shared" si="94"/>
        <v>1520</v>
      </c>
      <c r="AD90" s="7">
        <f t="shared" si="94"/>
        <v>165</v>
      </c>
      <c r="AE90" s="7">
        <f t="shared" si="94"/>
        <v>2031</v>
      </c>
      <c r="AF90" s="7">
        <f t="shared" si="94"/>
        <v>1950</v>
      </c>
      <c r="AG90" s="7">
        <f t="shared" si="94"/>
        <v>1014</v>
      </c>
      <c r="AH90" s="7">
        <f t="shared" si="94"/>
        <v>927</v>
      </c>
      <c r="AI90" s="7">
        <f t="shared" si="94"/>
        <v>1198</v>
      </c>
      <c r="AJ90" s="7">
        <f t="shared" si="94"/>
        <v>1795</v>
      </c>
      <c r="AK90" s="7">
        <f t="shared" si="94"/>
        <v>152</v>
      </c>
      <c r="AL90" s="7">
        <f t="shared" si="94"/>
        <v>717</v>
      </c>
      <c r="AM90" s="7">
        <f t="shared" si="94"/>
        <v>2190</v>
      </c>
      <c r="AN90" s="7">
        <f t="shared" si="94"/>
        <v>1465</v>
      </c>
      <c r="AO90" s="7">
        <f t="shared" si="94"/>
        <v>1170</v>
      </c>
      <c r="AP90" s="7">
        <f t="shared" si="94"/>
        <v>2017</v>
      </c>
      <c r="AQ90" s="7">
        <f t="shared" si="94"/>
        <v>423</v>
      </c>
      <c r="AR90" s="7">
        <f t="shared" si="94"/>
        <v>1447</v>
      </c>
      <c r="AS90" s="7">
        <f t="shared" si="94"/>
        <v>219</v>
      </c>
      <c r="AT90" s="7">
        <f t="shared" si="94"/>
        <v>2189</v>
      </c>
      <c r="AU90" s="7">
        <f t="shared" si="94"/>
        <v>1064</v>
      </c>
      <c r="AV90" s="7">
        <f t="shared" si="94"/>
        <v>465</v>
      </c>
      <c r="AW90" s="7">
        <f t="shared" si="94"/>
        <v>533</v>
      </c>
      <c r="AX90" s="7">
        <f t="shared" si="94"/>
        <v>1026</v>
      </c>
      <c r="AY90" s="7">
        <f t="shared" si="94"/>
        <v>1131</v>
      </c>
      <c r="AZ90" s="7">
        <f t="shared" si="94"/>
        <v>776</v>
      </c>
      <c r="BA90" s="7">
        <f t="shared" si="94"/>
        <v>0</v>
      </c>
      <c r="BB90" s="7">
        <f t="shared" si="94"/>
        <v>1407</v>
      </c>
      <c r="BC90" s="7">
        <f t="shared" si="94"/>
        <v>882</v>
      </c>
      <c r="BD90" s="7">
        <f t="shared" si="94"/>
        <v>510</v>
      </c>
      <c r="BE90" s="7">
        <f t="shared" si="94"/>
        <v>638</v>
      </c>
      <c r="BF90" s="7">
        <f t="shared" si="94"/>
        <v>2020</v>
      </c>
      <c r="BG90" s="7">
        <f t="shared" si="94"/>
        <v>790</v>
      </c>
      <c r="BH90" s="7">
        <f t="shared" si="94"/>
        <v>816</v>
      </c>
      <c r="BI90" s="7">
        <f t="shared" si="94"/>
        <v>1941</v>
      </c>
      <c r="BJ90" s="7">
        <f t="shared" si="94"/>
        <v>1538</v>
      </c>
      <c r="BK90" s="7">
        <f t="shared" si="94"/>
        <v>1952</v>
      </c>
      <c r="BL90" s="7">
        <f t="shared" si="94"/>
        <v>1177</v>
      </c>
    </row>
    <row r="91" ht="13.5" customHeight="1">
      <c r="A91" s="83">
        <v>43534.0</v>
      </c>
      <c r="B91" s="84" t="s">
        <v>71</v>
      </c>
      <c r="C91" s="38"/>
      <c r="D91" s="39" t="s">
        <v>36</v>
      </c>
      <c r="E91" s="40">
        <f t="shared" si="2"/>
        <v>1064</v>
      </c>
      <c r="F91" s="41">
        <v>1.0</v>
      </c>
      <c r="G91" s="41">
        <v>10.0</v>
      </c>
      <c r="H91" s="42">
        <f t="shared" si="3"/>
        <v>13</v>
      </c>
      <c r="I91" s="38"/>
      <c r="J91" s="43" t="s">
        <v>39</v>
      </c>
      <c r="K91" s="40">
        <f t="shared" si="4"/>
        <v>1026</v>
      </c>
      <c r="L91" s="44">
        <v>0.0</v>
      </c>
      <c r="M91" s="44">
        <v>16.0</v>
      </c>
      <c r="N91" s="42">
        <f t="shared" si="5"/>
        <v>16</v>
      </c>
      <c r="O91" s="38"/>
      <c r="P91" s="45" t="s">
        <v>72</v>
      </c>
      <c r="Q91" s="38"/>
      <c r="R91" s="45">
        <f>MIN(Rules!$E$2,(MAX(H91/N91,N91/H91)))</f>
        <v>1.230769231</v>
      </c>
      <c r="S91" s="45">
        <f>VLOOKUP(B91,Rules!A:B,2,FALSE)</f>
        <v>40</v>
      </c>
      <c r="T91" s="38"/>
      <c r="U91" s="46">
        <f>1/(10^(-(E91+(IF(P91="Y",Rules!$I$2,0))-K91)/Rules!$E$12)+1)</f>
        <v>0.7038651772</v>
      </c>
      <c r="V91" s="47">
        <f t="shared" si="6"/>
        <v>-35</v>
      </c>
      <c r="W91" s="47">
        <f t="shared" si="7"/>
        <v>35</v>
      </c>
      <c r="X91" s="47"/>
      <c r="Y91" s="47"/>
      <c r="Z91" s="48"/>
      <c r="AA91" s="7">
        <f t="shared" ref="AA91:BL91" si="95">IF($D91=AA$1,$E91+$V91,(IF($J91=AA$1,$K91+$W91,AA90)))</f>
        <v>1381</v>
      </c>
      <c r="AB91" s="7">
        <f t="shared" si="95"/>
        <v>879</v>
      </c>
      <c r="AC91" s="7">
        <f t="shared" si="95"/>
        <v>1520</v>
      </c>
      <c r="AD91" s="7">
        <f t="shared" si="95"/>
        <v>165</v>
      </c>
      <c r="AE91" s="7">
        <f t="shared" si="95"/>
        <v>2031</v>
      </c>
      <c r="AF91" s="7">
        <f t="shared" si="95"/>
        <v>1950</v>
      </c>
      <c r="AG91" s="7">
        <f t="shared" si="95"/>
        <v>1014</v>
      </c>
      <c r="AH91" s="7">
        <f t="shared" si="95"/>
        <v>927</v>
      </c>
      <c r="AI91" s="7">
        <f t="shared" si="95"/>
        <v>1198</v>
      </c>
      <c r="AJ91" s="7">
        <f t="shared" si="95"/>
        <v>1795</v>
      </c>
      <c r="AK91" s="7">
        <f t="shared" si="95"/>
        <v>152</v>
      </c>
      <c r="AL91" s="7">
        <f t="shared" si="95"/>
        <v>717</v>
      </c>
      <c r="AM91" s="7">
        <f t="shared" si="95"/>
        <v>2190</v>
      </c>
      <c r="AN91" s="7">
        <f t="shared" si="95"/>
        <v>1465</v>
      </c>
      <c r="AO91" s="7">
        <f t="shared" si="95"/>
        <v>1170</v>
      </c>
      <c r="AP91" s="7">
        <f t="shared" si="95"/>
        <v>2017</v>
      </c>
      <c r="AQ91" s="7">
        <f t="shared" si="95"/>
        <v>423</v>
      </c>
      <c r="AR91" s="7">
        <f t="shared" si="95"/>
        <v>1447</v>
      </c>
      <c r="AS91" s="7">
        <f t="shared" si="95"/>
        <v>219</v>
      </c>
      <c r="AT91" s="7">
        <f t="shared" si="95"/>
        <v>2189</v>
      </c>
      <c r="AU91" s="7">
        <f t="shared" si="95"/>
        <v>1029</v>
      </c>
      <c r="AV91" s="7">
        <f t="shared" si="95"/>
        <v>465</v>
      </c>
      <c r="AW91" s="7">
        <f t="shared" si="95"/>
        <v>533</v>
      </c>
      <c r="AX91" s="7">
        <f t="shared" si="95"/>
        <v>1061</v>
      </c>
      <c r="AY91" s="7">
        <f t="shared" si="95"/>
        <v>1131</v>
      </c>
      <c r="AZ91" s="7">
        <f t="shared" si="95"/>
        <v>776</v>
      </c>
      <c r="BA91" s="7">
        <f t="shared" si="95"/>
        <v>0</v>
      </c>
      <c r="BB91" s="7">
        <f t="shared" si="95"/>
        <v>1407</v>
      </c>
      <c r="BC91" s="7">
        <f t="shared" si="95"/>
        <v>882</v>
      </c>
      <c r="BD91" s="7">
        <f t="shared" si="95"/>
        <v>510</v>
      </c>
      <c r="BE91" s="7">
        <f t="shared" si="95"/>
        <v>638</v>
      </c>
      <c r="BF91" s="7">
        <f t="shared" si="95"/>
        <v>2020</v>
      </c>
      <c r="BG91" s="7">
        <f t="shared" si="95"/>
        <v>790</v>
      </c>
      <c r="BH91" s="7">
        <f t="shared" si="95"/>
        <v>816</v>
      </c>
      <c r="BI91" s="7">
        <f t="shared" si="95"/>
        <v>1941</v>
      </c>
      <c r="BJ91" s="7">
        <f t="shared" si="95"/>
        <v>1538</v>
      </c>
      <c r="BK91" s="7">
        <f t="shared" si="95"/>
        <v>1952</v>
      </c>
      <c r="BL91" s="7">
        <f t="shared" si="95"/>
        <v>1177</v>
      </c>
    </row>
    <row r="92" ht="13.5" customHeight="1">
      <c r="A92" s="83">
        <v>43534.0</v>
      </c>
      <c r="B92" s="84" t="s">
        <v>71</v>
      </c>
      <c r="C92" s="38"/>
      <c r="D92" s="39" t="s">
        <v>40</v>
      </c>
      <c r="E92" s="40">
        <f t="shared" si="2"/>
        <v>1177</v>
      </c>
      <c r="F92" s="41">
        <v>1.0</v>
      </c>
      <c r="G92" s="41">
        <v>9.0</v>
      </c>
      <c r="H92" s="42">
        <f t="shared" si="3"/>
        <v>12</v>
      </c>
      <c r="I92" s="38"/>
      <c r="J92" s="43" t="s">
        <v>35</v>
      </c>
      <c r="K92" s="40">
        <f t="shared" si="4"/>
        <v>1014</v>
      </c>
      <c r="L92" s="44">
        <v>0.0</v>
      </c>
      <c r="M92" s="44">
        <v>8.0</v>
      </c>
      <c r="N92" s="42">
        <f t="shared" si="5"/>
        <v>8</v>
      </c>
      <c r="O92" s="38"/>
      <c r="P92" s="49" t="s">
        <v>73</v>
      </c>
      <c r="Q92" s="38"/>
      <c r="R92" s="45">
        <f>MIN(Rules!$E$2,(MAX(H92/N92,N92/H92)))</f>
        <v>1.5</v>
      </c>
      <c r="S92" s="45">
        <f>VLOOKUP(B92,Rules!A:B,2,FALSE)</f>
        <v>40</v>
      </c>
      <c r="T92" s="38"/>
      <c r="U92" s="46">
        <f>1/(10^(-(E92+(IF(P92="Y",Rules!$I$2,0))-K92)/Rules!$E$12)+1)</f>
        <v>0.6793187329</v>
      </c>
      <c r="V92" s="47">
        <f t="shared" si="6"/>
        <v>19</v>
      </c>
      <c r="W92" s="47">
        <f t="shared" si="7"/>
        <v>-19</v>
      </c>
      <c r="X92" s="47"/>
      <c r="Y92" s="47"/>
      <c r="Z92" s="48"/>
      <c r="AA92" s="7">
        <f t="shared" ref="AA92:BL92" si="96">IF($D92=AA$1,$E92+$V92,(IF($J92=AA$1,$K92+$W92,AA91)))</f>
        <v>1381</v>
      </c>
      <c r="AB92" s="7">
        <f t="shared" si="96"/>
        <v>879</v>
      </c>
      <c r="AC92" s="7">
        <f t="shared" si="96"/>
        <v>1520</v>
      </c>
      <c r="AD92" s="7">
        <f t="shared" si="96"/>
        <v>165</v>
      </c>
      <c r="AE92" s="7">
        <f t="shared" si="96"/>
        <v>2031</v>
      </c>
      <c r="AF92" s="7">
        <f t="shared" si="96"/>
        <v>1950</v>
      </c>
      <c r="AG92" s="7">
        <f t="shared" si="96"/>
        <v>995</v>
      </c>
      <c r="AH92" s="7">
        <f t="shared" si="96"/>
        <v>927</v>
      </c>
      <c r="AI92" s="7">
        <f t="shared" si="96"/>
        <v>1198</v>
      </c>
      <c r="AJ92" s="7">
        <f t="shared" si="96"/>
        <v>1795</v>
      </c>
      <c r="AK92" s="7">
        <f t="shared" si="96"/>
        <v>152</v>
      </c>
      <c r="AL92" s="7">
        <f t="shared" si="96"/>
        <v>717</v>
      </c>
      <c r="AM92" s="7">
        <f t="shared" si="96"/>
        <v>2190</v>
      </c>
      <c r="AN92" s="7">
        <f t="shared" si="96"/>
        <v>1465</v>
      </c>
      <c r="AO92" s="7">
        <f t="shared" si="96"/>
        <v>1170</v>
      </c>
      <c r="AP92" s="7">
        <f t="shared" si="96"/>
        <v>2017</v>
      </c>
      <c r="AQ92" s="7">
        <f t="shared" si="96"/>
        <v>423</v>
      </c>
      <c r="AR92" s="7">
        <f t="shared" si="96"/>
        <v>1447</v>
      </c>
      <c r="AS92" s="7">
        <f t="shared" si="96"/>
        <v>219</v>
      </c>
      <c r="AT92" s="7">
        <f t="shared" si="96"/>
        <v>2189</v>
      </c>
      <c r="AU92" s="7">
        <f t="shared" si="96"/>
        <v>1029</v>
      </c>
      <c r="AV92" s="7">
        <f t="shared" si="96"/>
        <v>465</v>
      </c>
      <c r="AW92" s="7">
        <f t="shared" si="96"/>
        <v>533</v>
      </c>
      <c r="AX92" s="7">
        <f t="shared" si="96"/>
        <v>1061</v>
      </c>
      <c r="AY92" s="7">
        <f t="shared" si="96"/>
        <v>1131</v>
      </c>
      <c r="AZ92" s="7">
        <f t="shared" si="96"/>
        <v>776</v>
      </c>
      <c r="BA92" s="7">
        <f t="shared" si="96"/>
        <v>0</v>
      </c>
      <c r="BB92" s="7">
        <f t="shared" si="96"/>
        <v>1407</v>
      </c>
      <c r="BC92" s="7">
        <f t="shared" si="96"/>
        <v>882</v>
      </c>
      <c r="BD92" s="7">
        <f t="shared" si="96"/>
        <v>510</v>
      </c>
      <c r="BE92" s="7">
        <f t="shared" si="96"/>
        <v>638</v>
      </c>
      <c r="BF92" s="7">
        <f t="shared" si="96"/>
        <v>2020</v>
      </c>
      <c r="BG92" s="7">
        <f t="shared" si="96"/>
        <v>790</v>
      </c>
      <c r="BH92" s="7">
        <f t="shared" si="96"/>
        <v>816</v>
      </c>
      <c r="BI92" s="7">
        <f t="shared" si="96"/>
        <v>1941</v>
      </c>
      <c r="BJ92" s="7">
        <f t="shared" si="96"/>
        <v>1538</v>
      </c>
      <c r="BK92" s="7">
        <f t="shared" si="96"/>
        <v>1952</v>
      </c>
      <c r="BL92" s="7">
        <f t="shared" si="96"/>
        <v>1196</v>
      </c>
    </row>
    <row r="93" ht="13.5" customHeight="1">
      <c r="A93" s="83">
        <v>43534.0</v>
      </c>
      <c r="B93" s="84" t="s">
        <v>71</v>
      </c>
      <c r="C93" s="38"/>
      <c r="D93" s="39" t="s">
        <v>41</v>
      </c>
      <c r="E93" s="40">
        <f t="shared" si="2"/>
        <v>882</v>
      </c>
      <c r="F93" s="41">
        <v>0.0</v>
      </c>
      <c r="G93" s="41">
        <v>14.0</v>
      </c>
      <c r="H93" s="42">
        <f t="shared" si="3"/>
        <v>14</v>
      </c>
      <c r="I93" s="38"/>
      <c r="J93" s="43" t="s">
        <v>43</v>
      </c>
      <c r="K93" s="40">
        <f t="shared" si="4"/>
        <v>879</v>
      </c>
      <c r="L93" s="44">
        <v>0.0</v>
      </c>
      <c r="M93" s="44">
        <v>11.0</v>
      </c>
      <c r="N93" s="42">
        <f t="shared" si="5"/>
        <v>11</v>
      </c>
      <c r="O93" s="38"/>
      <c r="P93" s="49" t="s">
        <v>73</v>
      </c>
      <c r="Q93" s="38"/>
      <c r="R93" s="45">
        <f>MIN(Rules!$E$2,(MAX(H93/N93,N93/H93)))</f>
        <v>1.272727273</v>
      </c>
      <c r="S93" s="45">
        <f>VLOOKUP(B93,Rules!A:B,2,FALSE)</f>
        <v>40</v>
      </c>
      <c r="T93" s="38"/>
      <c r="U93" s="46">
        <f>1/(10^(-(E93+(IF(P93="Y",Rules!$I$2,0))-K93)/Rules!$E$12)+1)</f>
        <v>0.5034538227</v>
      </c>
      <c r="V93" s="47">
        <f t="shared" si="6"/>
        <v>25</v>
      </c>
      <c r="W93" s="47">
        <f t="shared" si="7"/>
        <v>-25</v>
      </c>
      <c r="X93" s="47"/>
      <c r="Y93" s="47"/>
      <c r="Z93" s="48"/>
      <c r="AA93" s="7">
        <f t="shared" ref="AA93:BL93" si="97">IF($D93=AA$1,$E93+$V93,(IF($J93=AA$1,$K93+$W93,AA92)))</f>
        <v>1381</v>
      </c>
      <c r="AB93" s="7">
        <f t="shared" si="97"/>
        <v>854</v>
      </c>
      <c r="AC93" s="7">
        <f t="shared" si="97"/>
        <v>1520</v>
      </c>
      <c r="AD93" s="7">
        <f t="shared" si="97"/>
        <v>165</v>
      </c>
      <c r="AE93" s="7">
        <f t="shared" si="97"/>
        <v>2031</v>
      </c>
      <c r="AF93" s="7">
        <f t="shared" si="97"/>
        <v>1950</v>
      </c>
      <c r="AG93" s="7">
        <f t="shared" si="97"/>
        <v>995</v>
      </c>
      <c r="AH93" s="7">
        <f t="shared" si="97"/>
        <v>927</v>
      </c>
      <c r="AI93" s="7">
        <f t="shared" si="97"/>
        <v>1198</v>
      </c>
      <c r="AJ93" s="7">
        <f t="shared" si="97"/>
        <v>1795</v>
      </c>
      <c r="AK93" s="7">
        <f t="shared" si="97"/>
        <v>152</v>
      </c>
      <c r="AL93" s="7">
        <f t="shared" si="97"/>
        <v>717</v>
      </c>
      <c r="AM93" s="7">
        <f t="shared" si="97"/>
        <v>2190</v>
      </c>
      <c r="AN93" s="7">
        <f t="shared" si="97"/>
        <v>1465</v>
      </c>
      <c r="AO93" s="7">
        <f t="shared" si="97"/>
        <v>1170</v>
      </c>
      <c r="AP93" s="7">
        <f t="shared" si="97"/>
        <v>2017</v>
      </c>
      <c r="AQ93" s="7">
        <f t="shared" si="97"/>
        <v>423</v>
      </c>
      <c r="AR93" s="7">
        <f t="shared" si="97"/>
        <v>1447</v>
      </c>
      <c r="AS93" s="7">
        <f t="shared" si="97"/>
        <v>219</v>
      </c>
      <c r="AT93" s="7">
        <f t="shared" si="97"/>
        <v>2189</v>
      </c>
      <c r="AU93" s="7">
        <f t="shared" si="97"/>
        <v>1029</v>
      </c>
      <c r="AV93" s="7">
        <f t="shared" si="97"/>
        <v>465</v>
      </c>
      <c r="AW93" s="7">
        <f t="shared" si="97"/>
        <v>533</v>
      </c>
      <c r="AX93" s="7">
        <f t="shared" si="97"/>
        <v>1061</v>
      </c>
      <c r="AY93" s="7">
        <f t="shared" si="97"/>
        <v>1131</v>
      </c>
      <c r="AZ93" s="7">
        <f t="shared" si="97"/>
        <v>776</v>
      </c>
      <c r="BA93" s="7">
        <f t="shared" si="97"/>
        <v>0</v>
      </c>
      <c r="BB93" s="7">
        <f t="shared" si="97"/>
        <v>1407</v>
      </c>
      <c r="BC93" s="7">
        <f t="shared" si="97"/>
        <v>907</v>
      </c>
      <c r="BD93" s="7">
        <f t="shared" si="97"/>
        <v>510</v>
      </c>
      <c r="BE93" s="7">
        <f t="shared" si="97"/>
        <v>638</v>
      </c>
      <c r="BF93" s="7">
        <f t="shared" si="97"/>
        <v>2020</v>
      </c>
      <c r="BG93" s="7">
        <f t="shared" si="97"/>
        <v>790</v>
      </c>
      <c r="BH93" s="7">
        <f t="shared" si="97"/>
        <v>816</v>
      </c>
      <c r="BI93" s="7">
        <f t="shared" si="97"/>
        <v>1941</v>
      </c>
      <c r="BJ93" s="7">
        <f t="shared" si="97"/>
        <v>1538</v>
      </c>
      <c r="BK93" s="7">
        <f t="shared" si="97"/>
        <v>1952</v>
      </c>
      <c r="BL93" s="7">
        <f t="shared" si="97"/>
        <v>1196</v>
      </c>
    </row>
    <row r="94" ht="13.5" customHeight="1">
      <c r="A94" s="83">
        <v>43534.0</v>
      </c>
      <c r="B94" s="84" t="s">
        <v>71</v>
      </c>
      <c r="C94" s="38"/>
      <c r="D94" s="39" t="s">
        <v>50</v>
      </c>
      <c r="E94" s="40">
        <f t="shared" si="2"/>
        <v>465</v>
      </c>
      <c r="F94" s="41">
        <v>2.0</v>
      </c>
      <c r="G94" s="41">
        <v>15.0</v>
      </c>
      <c r="H94" s="42">
        <f t="shared" si="3"/>
        <v>21</v>
      </c>
      <c r="I94" s="38"/>
      <c r="J94" s="43" t="s">
        <v>44</v>
      </c>
      <c r="K94" s="40">
        <f t="shared" si="4"/>
        <v>510</v>
      </c>
      <c r="L94" s="44">
        <v>3.0</v>
      </c>
      <c r="M94" s="44">
        <v>10.0</v>
      </c>
      <c r="N94" s="42">
        <f t="shared" si="5"/>
        <v>19</v>
      </c>
      <c r="O94" s="38"/>
      <c r="P94" s="49" t="s">
        <v>73</v>
      </c>
      <c r="Q94" s="38"/>
      <c r="R94" s="45">
        <f>MIN(Rules!$E$2,(MAX(H94/N94,N94/H94)))</f>
        <v>1.105263158</v>
      </c>
      <c r="S94" s="45">
        <f>VLOOKUP(B94,Rules!A:B,2,FALSE)</f>
        <v>40</v>
      </c>
      <c r="T94" s="38"/>
      <c r="U94" s="46">
        <f>1/(10^(-(E94+(IF(P94="Y",Rules!$I$2,0))-K94)/Rules!$E$12)+1)</f>
        <v>0.4483764527</v>
      </c>
      <c r="V94" s="47">
        <f t="shared" si="6"/>
        <v>24</v>
      </c>
      <c r="W94" s="47">
        <f t="shared" si="7"/>
        <v>-24</v>
      </c>
      <c r="X94" s="47"/>
      <c r="Y94" s="47"/>
      <c r="Z94" s="48"/>
      <c r="AA94" s="7">
        <f t="shared" ref="AA94:BL94" si="98">IF($D94=AA$1,$E94+$V94,(IF($J94=AA$1,$K94+$W94,AA93)))</f>
        <v>1381</v>
      </c>
      <c r="AB94" s="7">
        <f t="shared" si="98"/>
        <v>854</v>
      </c>
      <c r="AC94" s="7">
        <f t="shared" si="98"/>
        <v>1520</v>
      </c>
      <c r="AD94" s="7">
        <f t="shared" si="98"/>
        <v>165</v>
      </c>
      <c r="AE94" s="7">
        <f t="shared" si="98"/>
        <v>2031</v>
      </c>
      <c r="AF94" s="7">
        <f t="shared" si="98"/>
        <v>1950</v>
      </c>
      <c r="AG94" s="7">
        <f t="shared" si="98"/>
        <v>995</v>
      </c>
      <c r="AH94" s="7">
        <f t="shared" si="98"/>
        <v>927</v>
      </c>
      <c r="AI94" s="7">
        <f t="shared" si="98"/>
        <v>1198</v>
      </c>
      <c r="AJ94" s="7">
        <f t="shared" si="98"/>
        <v>1795</v>
      </c>
      <c r="AK94" s="7">
        <f t="shared" si="98"/>
        <v>152</v>
      </c>
      <c r="AL94" s="7">
        <f t="shared" si="98"/>
        <v>717</v>
      </c>
      <c r="AM94" s="7">
        <f t="shared" si="98"/>
        <v>2190</v>
      </c>
      <c r="AN94" s="7">
        <f t="shared" si="98"/>
        <v>1465</v>
      </c>
      <c r="AO94" s="7">
        <f t="shared" si="98"/>
        <v>1170</v>
      </c>
      <c r="AP94" s="7">
        <f t="shared" si="98"/>
        <v>2017</v>
      </c>
      <c r="AQ94" s="7">
        <f t="shared" si="98"/>
        <v>423</v>
      </c>
      <c r="AR94" s="7">
        <f t="shared" si="98"/>
        <v>1447</v>
      </c>
      <c r="AS94" s="7">
        <f t="shared" si="98"/>
        <v>219</v>
      </c>
      <c r="AT94" s="7">
        <f t="shared" si="98"/>
        <v>2189</v>
      </c>
      <c r="AU94" s="7">
        <f t="shared" si="98"/>
        <v>1029</v>
      </c>
      <c r="AV94" s="7">
        <f t="shared" si="98"/>
        <v>489</v>
      </c>
      <c r="AW94" s="7">
        <f t="shared" si="98"/>
        <v>533</v>
      </c>
      <c r="AX94" s="7">
        <f t="shared" si="98"/>
        <v>1061</v>
      </c>
      <c r="AY94" s="7">
        <f t="shared" si="98"/>
        <v>1131</v>
      </c>
      <c r="AZ94" s="7">
        <f t="shared" si="98"/>
        <v>776</v>
      </c>
      <c r="BA94" s="7">
        <f t="shared" si="98"/>
        <v>0</v>
      </c>
      <c r="BB94" s="7">
        <f t="shared" si="98"/>
        <v>1407</v>
      </c>
      <c r="BC94" s="7">
        <f t="shared" si="98"/>
        <v>907</v>
      </c>
      <c r="BD94" s="7">
        <f t="shared" si="98"/>
        <v>486</v>
      </c>
      <c r="BE94" s="7">
        <f t="shared" si="98"/>
        <v>638</v>
      </c>
      <c r="BF94" s="7">
        <f t="shared" si="98"/>
        <v>2020</v>
      </c>
      <c r="BG94" s="7">
        <f t="shared" si="98"/>
        <v>790</v>
      </c>
      <c r="BH94" s="7">
        <f t="shared" si="98"/>
        <v>816</v>
      </c>
      <c r="BI94" s="7">
        <f t="shared" si="98"/>
        <v>1941</v>
      </c>
      <c r="BJ94" s="7">
        <f t="shared" si="98"/>
        <v>1538</v>
      </c>
      <c r="BK94" s="7">
        <f t="shared" si="98"/>
        <v>1952</v>
      </c>
      <c r="BL94" s="7">
        <f t="shared" si="98"/>
        <v>1196</v>
      </c>
    </row>
    <row r="95" ht="13.5" customHeight="1">
      <c r="A95" s="83">
        <v>43540.0</v>
      </c>
      <c r="B95" s="84" t="s">
        <v>71</v>
      </c>
      <c r="C95" s="38"/>
      <c r="D95" s="39" t="s">
        <v>23</v>
      </c>
      <c r="E95" s="40">
        <f t="shared" si="2"/>
        <v>2190</v>
      </c>
      <c r="F95" s="41">
        <v>3.0</v>
      </c>
      <c r="G95" s="41">
        <v>21.0</v>
      </c>
      <c r="H95" s="42">
        <f t="shared" si="3"/>
        <v>30</v>
      </c>
      <c r="I95" s="38"/>
      <c r="J95" s="43" t="s">
        <v>24</v>
      </c>
      <c r="K95" s="40">
        <f t="shared" si="4"/>
        <v>1952</v>
      </c>
      <c r="L95" s="44">
        <v>3.0</v>
      </c>
      <c r="M95" s="44">
        <v>11.0</v>
      </c>
      <c r="N95" s="42">
        <f t="shared" si="5"/>
        <v>20</v>
      </c>
      <c r="O95" s="38"/>
      <c r="P95" s="45" t="s">
        <v>72</v>
      </c>
      <c r="Q95" s="38"/>
      <c r="R95" s="45">
        <f>MIN(Rules!$E$2,(MAX(H95/N95,N95/H95)))</f>
        <v>1.5</v>
      </c>
      <c r="S95" s="45">
        <f>VLOOKUP(B95,Rules!A:B,2,FALSE)</f>
        <v>40</v>
      </c>
      <c r="T95" s="38"/>
      <c r="U95" s="46">
        <f>1/(10^(-(E95+(IF(P95="Y",Rules!$I$2,0))-K95)/Rules!$E$12)+1)</f>
        <v>0.8565352401</v>
      </c>
      <c r="V95" s="47">
        <f t="shared" si="6"/>
        <v>9</v>
      </c>
      <c r="W95" s="47">
        <f t="shared" si="7"/>
        <v>-9</v>
      </c>
      <c r="X95" s="47"/>
      <c r="Y95" s="47"/>
      <c r="Z95" s="48"/>
      <c r="AA95" s="7">
        <f t="shared" ref="AA95:BL95" si="99">IF($D95=AA$1,$E95+$V95,(IF($J95=AA$1,$K95+$W95,AA94)))</f>
        <v>1381</v>
      </c>
      <c r="AB95" s="7">
        <f t="shared" si="99"/>
        <v>854</v>
      </c>
      <c r="AC95" s="7">
        <f t="shared" si="99"/>
        <v>1520</v>
      </c>
      <c r="AD95" s="7">
        <f t="shared" si="99"/>
        <v>165</v>
      </c>
      <c r="AE95" s="7">
        <f t="shared" si="99"/>
        <v>2031</v>
      </c>
      <c r="AF95" s="7">
        <f t="shared" si="99"/>
        <v>1950</v>
      </c>
      <c r="AG95" s="7">
        <f t="shared" si="99"/>
        <v>995</v>
      </c>
      <c r="AH95" s="7">
        <f t="shared" si="99"/>
        <v>927</v>
      </c>
      <c r="AI95" s="7">
        <f t="shared" si="99"/>
        <v>1198</v>
      </c>
      <c r="AJ95" s="7">
        <f t="shared" si="99"/>
        <v>1795</v>
      </c>
      <c r="AK95" s="7">
        <f t="shared" si="99"/>
        <v>152</v>
      </c>
      <c r="AL95" s="7">
        <f t="shared" si="99"/>
        <v>717</v>
      </c>
      <c r="AM95" s="7">
        <f t="shared" si="99"/>
        <v>2199</v>
      </c>
      <c r="AN95" s="7">
        <f t="shared" si="99"/>
        <v>1465</v>
      </c>
      <c r="AO95" s="7">
        <f t="shared" si="99"/>
        <v>1170</v>
      </c>
      <c r="AP95" s="7">
        <f t="shared" si="99"/>
        <v>2017</v>
      </c>
      <c r="AQ95" s="7">
        <f t="shared" si="99"/>
        <v>423</v>
      </c>
      <c r="AR95" s="7">
        <f t="shared" si="99"/>
        <v>1447</v>
      </c>
      <c r="AS95" s="7">
        <f t="shared" si="99"/>
        <v>219</v>
      </c>
      <c r="AT95" s="7">
        <f t="shared" si="99"/>
        <v>2189</v>
      </c>
      <c r="AU95" s="7">
        <f t="shared" si="99"/>
        <v>1029</v>
      </c>
      <c r="AV95" s="7">
        <f t="shared" si="99"/>
        <v>489</v>
      </c>
      <c r="AW95" s="7">
        <f t="shared" si="99"/>
        <v>533</v>
      </c>
      <c r="AX95" s="7">
        <f t="shared" si="99"/>
        <v>1061</v>
      </c>
      <c r="AY95" s="7">
        <f t="shared" si="99"/>
        <v>1131</v>
      </c>
      <c r="AZ95" s="7">
        <f t="shared" si="99"/>
        <v>776</v>
      </c>
      <c r="BA95" s="7">
        <f t="shared" si="99"/>
        <v>0</v>
      </c>
      <c r="BB95" s="7">
        <f t="shared" si="99"/>
        <v>1407</v>
      </c>
      <c r="BC95" s="7">
        <f t="shared" si="99"/>
        <v>907</v>
      </c>
      <c r="BD95" s="7">
        <f t="shared" si="99"/>
        <v>486</v>
      </c>
      <c r="BE95" s="7">
        <f t="shared" si="99"/>
        <v>638</v>
      </c>
      <c r="BF95" s="7">
        <f t="shared" si="99"/>
        <v>2020</v>
      </c>
      <c r="BG95" s="7">
        <f t="shared" si="99"/>
        <v>790</v>
      </c>
      <c r="BH95" s="7">
        <f t="shared" si="99"/>
        <v>816</v>
      </c>
      <c r="BI95" s="7">
        <f t="shared" si="99"/>
        <v>1941</v>
      </c>
      <c r="BJ95" s="7">
        <f t="shared" si="99"/>
        <v>1538</v>
      </c>
      <c r="BK95" s="7">
        <f t="shared" si="99"/>
        <v>1943</v>
      </c>
      <c r="BL95" s="7">
        <f t="shared" si="99"/>
        <v>1196</v>
      </c>
    </row>
    <row r="96" ht="13.5" customHeight="1">
      <c r="A96" s="83">
        <v>43540.0</v>
      </c>
      <c r="B96" s="84" t="s">
        <v>71</v>
      </c>
      <c r="C96" s="38"/>
      <c r="D96" s="39" t="s">
        <v>25</v>
      </c>
      <c r="E96" s="40">
        <f t="shared" si="2"/>
        <v>1941</v>
      </c>
      <c r="F96" s="41">
        <v>0.0</v>
      </c>
      <c r="G96" s="41">
        <v>31.0</v>
      </c>
      <c r="H96" s="42">
        <f t="shared" si="3"/>
        <v>31</v>
      </c>
      <c r="I96" s="38"/>
      <c r="J96" s="43" t="s">
        <v>21</v>
      </c>
      <c r="K96" s="40">
        <f t="shared" si="4"/>
        <v>2031</v>
      </c>
      <c r="L96" s="44">
        <v>1.0</v>
      </c>
      <c r="M96" s="44">
        <v>14.0</v>
      </c>
      <c r="N96" s="42">
        <f t="shared" si="5"/>
        <v>17</v>
      </c>
      <c r="O96" s="38"/>
      <c r="P96" s="45" t="s">
        <v>72</v>
      </c>
      <c r="Q96" s="38"/>
      <c r="R96" s="45">
        <f>MIN(Rules!$E$2,(MAX(H96/N96,N96/H96)))</f>
        <v>1.823529412</v>
      </c>
      <c r="S96" s="45">
        <f>VLOOKUP(B96,Rules!A:B,2,FALSE)</f>
        <v>40</v>
      </c>
      <c r="T96" s="38"/>
      <c r="U96" s="46">
        <f>1/(10^(-(E96+(IF(P96="Y",Rules!$I$2,0))-K96)/Rules!$E$12)+1)</f>
        <v>0.5686413919</v>
      </c>
      <c r="V96" s="47">
        <f t="shared" si="6"/>
        <v>31</v>
      </c>
      <c r="W96" s="47">
        <f t="shared" si="7"/>
        <v>-31</v>
      </c>
      <c r="X96" s="47"/>
      <c r="Y96" s="47"/>
      <c r="Z96" s="48"/>
      <c r="AA96" s="7">
        <f t="shared" ref="AA96:BL96" si="100">IF($D96=AA$1,$E96+$V96,(IF($J96=AA$1,$K96+$W96,AA95)))</f>
        <v>1381</v>
      </c>
      <c r="AB96" s="7">
        <f t="shared" si="100"/>
        <v>854</v>
      </c>
      <c r="AC96" s="7">
        <f t="shared" si="100"/>
        <v>1520</v>
      </c>
      <c r="AD96" s="7">
        <f t="shared" si="100"/>
        <v>165</v>
      </c>
      <c r="AE96" s="7">
        <f t="shared" si="100"/>
        <v>2000</v>
      </c>
      <c r="AF96" s="7">
        <f t="shared" si="100"/>
        <v>1950</v>
      </c>
      <c r="AG96" s="7">
        <f t="shared" si="100"/>
        <v>995</v>
      </c>
      <c r="AH96" s="7">
        <f t="shared" si="100"/>
        <v>927</v>
      </c>
      <c r="AI96" s="7">
        <f t="shared" si="100"/>
        <v>1198</v>
      </c>
      <c r="AJ96" s="7">
        <f t="shared" si="100"/>
        <v>1795</v>
      </c>
      <c r="AK96" s="7">
        <f t="shared" si="100"/>
        <v>152</v>
      </c>
      <c r="AL96" s="7">
        <f t="shared" si="100"/>
        <v>717</v>
      </c>
      <c r="AM96" s="7">
        <f t="shared" si="100"/>
        <v>2199</v>
      </c>
      <c r="AN96" s="7">
        <f t="shared" si="100"/>
        <v>1465</v>
      </c>
      <c r="AO96" s="7">
        <f t="shared" si="100"/>
        <v>1170</v>
      </c>
      <c r="AP96" s="7">
        <f t="shared" si="100"/>
        <v>2017</v>
      </c>
      <c r="AQ96" s="7">
        <f t="shared" si="100"/>
        <v>423</v>
      </c>
      <c r="AR96" s="7">
        <f t="shared" si="100"/>
        <v>1447</v>
      </c>
      <c r="AS96" s="7">
        <f t="shared" si="100"/>
        <v>219</v>
      </c>
      <c r="AT96" s="7">
        <f t="shared" si="100"/>
        <v>2189</v>
      </c>
      <c r="AU96" s="7">
        <f t="shared" si="100"/>
        <v>1029</v>
      </c>
      <c r="AV96" s="7">
        <f t="shared" si="100"/>
        <v>489</v>
      </c>
      <c r="AW96" s="7">
        <f t="shared" si="100"/>
        <v>533</v>
      </c>
      <c r="AX96" s="7">
        <f t="shared" si="100"/>
        <v>1061</v>
      </c>
      <c r="AY96" s="7">
        <f t="shared" si="100"/>
        <v>1131</v>
      </c>
      <c r="AZ96" s="7">
        <f t="shared" si="100"/>
        <v>776</v>
      </c>
      <c r="BA96" s="7">
        <f t="shared" si="100"/>
        <v>0</v>
      </c>
      <c r="BB96" s="7">
        <f t="shared" si="100"/>
        <v>1407</v>
      </c>
      <c r="BC96" s="7">
        <f t="shared" si="100"/>
        <v>907</v>
      </c>
      <c r="BD96" s="7">
        <f t="shared" si="100"/>
        <v>486</v>
      </c>
      <c r="BE96" s="7">
        <f t="shared" si="100"/>
        <v>638</v>
      </c>
      <c r="BF96" s="7">
        <f t="shared" si="100"/>
        <v>2020</v>
      </c>
      <c r="BG96" s="7">
        <f t="shared" si="100"/>
        <v>790</v>
      </c>
      <c r="BH96" s="7">
        <f t="shared" si="100"/>
        <v>816</v>
      </c>
      <c r="BI96" s="7">
        <f t="shared" si="100"/>
        <v>1972</v>
      </c>
      <c r="BJ96" s="7">
        <f t="shared" si="100"/>
        <v>1538</v>
      </c>
      <c r="BK96" s="7">
        <f t="shared" si="100"/>
        <v>1943</v>
      </c>
      <c r="BL96" s="7">
        <f t="shared" si="100"/>
        <v>1196</v>
      </c>
    </row>
    <row r="97" ht="13.5" customHeight="1">
      <c r="A97" s="83">
        <v>43540.0</v>
      </c>
      <c r="B97" s="84" t="s">
        <v>71</v>
      </c>
      <c r="C97" s="38"/>
      <c r="D97" s="39" t="s">
        <v>18</v>
      </c>
      <c r="E97" s="40">
        <f t="shared" si="2"/>
        <v>2020</v>
      </c>
      <c r="F97" s="41">
        <v>0.0</v>
      </c>
      <c r="G97" s="41">
        <v>23.0</v>
      </c>
      <c r="H97" s="42">
        <f t="shared" si="3"/>
        <v>23</v>
      </c>
      <c r="I97" s="38"/>
      <c r="J97" s="43" t="s">
        <v>26</v>
      </c>
      <c r="K97" s="40">
        <f t="shared" si="4"/>
        <v>1795</v>
      </c>
      <c r="L97" s="44">
        <v>1.0</v>
      </c>
      <c r="M97" s="44">
        <v>21.0</v>
      </c>
      <c r="N97" s="42">
        <f t="shared" si="5"/>
        <v>24</v>
      </c>
      <c r="O97" s="38"/>
      <c r="P97" s="45" t="s">
        <v>72</v>
      </c>
      <c r="Q97" s="38"/>
      <c r="R97" s="45">
        <f>MIN(Rules!$E$2,(MAX(H97/N97,N97/H97)))</f>
        <v>1.043478261</v>
      </c>
      <c r="S97" s="45">
        <f>VLOOKUP(B97,Rules!A:B,2,FALSE)</f>
        <v>40</v>
      </c>
      <c r="T97" s="38"/>
      <c r="U97" s="46">
        <f>1/(10^(-(E97+(IF(P97="Y",Rules!$I$2,0))-K97)/Rules!$E$12)+1)</f>
        <v>0.8490204428</v>
      </c>
      <c r="V97" s="47">
        <f t="shared" si="6"/>
        <v>-35</v>
      </c>
      <c r="W97" s="47">
        <f t="shared" si="7"/>
        <v>35</v>
      </c>
      <c r="X97" s="47"/>
      <c r="Y97" s="47"/>
      <c r="Z97" s="48"/>
      <c r="AA97" s="7">
        <f t="shared" ref="AA97:BL97" si="101">IF($D97=AA$1,$E97+$V97,(IF($J97=AA$1,$K97+$W97,AA96)))</f>
        <v>1381</v>
      </c>
      <c r="AB97" s="7">
        <f t="shared" si="101"/>
        <v>854</v>
      </c>
      <c r="AC97" s="7">
        <f t="shared" si="101"/>
        <v>1520</v>
      </c>
      <c r="AD97" s="7">
        <f t="shared" si="101"/>
        <v>165</v>
      </c>
      <c r="AE97" s="7">
        <f t="shared" si="101"/>
        <v>2000</v>
      </c>
      <c r="AF97" s="7">
        <f t="shared" si="101"/>
        <v>1950</v>
      </c>
      <c r="AG97" s="7">
        <f t="shared" si="101"/>
        <v>995</v>
      </c>
      <c r="AH97" s="7">
        <f t="shared" si="101"/>
        <v>927</v>
      </c>
      <c r="AI97" s="7">
        <f t="shared" si="101"/>
        <v>1198</v>
      </c>
      <c r="AJ97" s="7">
        <f t="shared" si="101"/>
        <v>1830</v>
      </c>
      <c r="AK97" s="7">
        <f t="shared" si="101"/>
        <v>152</v>
      </c>
      <c r="AL97" s="7">
        <f t="shared" si="101"/>
        <v>717</v>
      </c>
      <c r="AM97" s="7">
        <f t="shared" si="101"/>
        <v>2199</v>
      </c>
      <c r="AN97" s="7">
        <f t="shared" si="101"/>
        <v>1465</v>
      </c>
      <c r="AO97" s="7">
        <f t="shared" si="101"/>
        <v>1170</v>
      </c>
      <c r="AP97" s="7">
        <f t="shared" si="101"/>
        <v>2017</v>
      </c>
      <c r="AQ97" s="7">
        <f t="shared" si="101"/>
        <v>423</v>
      </c>
      <c r="AR97" s="7">
        <f t="shared" si="101"/>
        <v>1447</v>
      </c>
      <c r="AS97" s="7">
        <f t="shared" si="101"/>
        <v>219</v>
      </c>
      <c r="AT97" s="7">
        <f t="shared" si="101"/>
        <v>2189</v>
      </c>
      <c r="AU97" s="7">
        <f t="shared" si="101"/>
        <v>1029</v>
      </c>
      <c r="AV97" s="7">
        <f t="shared" si="101"/>
        <v>489</v>
      </c>
      <c r="AW97" s="7">
        <f t="shared" si="101"/>
        <v>533</v>
      </c>
      <c r="AX97" s="7">
        <f t="shared" si="101"/>
        <v>1061</v>
      </c>
      <c r="AY97" s="7">
        <f t="shared" si="101"/>
        <v>1131</v>
      </c>
      <c r="AZ97" s="7">
        <f t="shared" si="101"/>
        <v>776</v>
      </c>
      <c r="BA97" s="7">
        <f t="shared" si="101"/>
        <v>0</v>
      </c>
      <c r="BB97" s="7">
        <f t="shared" si="101"/>
        <v>1407</v>
      </c>
      <c r="BC97" s="7">
        <f t="shared" si="101"/>
        <v>907</v>
      </c>
      <c r="BD97" s="7">
        <f t="shared" si="101"/>
        <v>486</v>
      </c>
      <c r="BE97" s="7">
        <f t="shared" si="101"/>
        <v>638</v>
      </c>
      <c r="BF97" s="7">
        <f t="shared" si="101"/>
        <v>1985</v>
      </c>
      <c r="BG97" s="7">
        <f t="shared" si="101"/>
        <v>790</v>
      </c>
      <c r="BH97" s="7">
        <f t="shared" si="101"/>
        <v>816</v>
      </c>
      <c r="BI97" s="7">
        <f t="shared" si="101"/>
        <v>1972</v>
      </c>
      <c r="BJ97" s="7">
        <f t="shared" si="101"/>
        <v>1538</v>
      </c>
      <c r="BK97" s="7">
        <f t="shared" si="101"/>
        <v>1943</v>
      </c>
      <c r="BL97" s="7">
        <f t="shared" si="101"/>
        <v>1196</v>
      </c>
    </row>
    <row r="98" ht="13.5" customHeight="1">
      <c r="A98" s="83">
        <v>43540.0</v>
      </c>
      <c r="B98" s="84" t="s">
        <v>71</v>
      </c>
      <c r="C98" s="38"/>
      <c r="D98" s="39" t="s">
        <v>22</v>
      </c>
      <c r="E98" s="40">
        <f t="shared" si="2"/>
        <v>2017</v>
      </c>
      <c r="F98" s="41">
        <v>1.0</v>
      </c>
      <c r="G98" s="41">
        <v>16.0</v>
      </c>
      <c r="H98" s="42">
        <f t="shared" si="3"/>
        <v>19</v>
      </c>
      <c r="I98" s="38"/>
      <c r="J98" s="43" t="s">
        <v>19</v>
      </c>
      <c r="K98" s="40">
        <f t="shared" si="4"/>
        <v>1950</v>
      </c>
      <c r="L98" s="44">
        <v>2.0</v>
      </c>
      <c r="M98" s="44">
        <v>15.0</v>
      </c>
      <c r="N98" s="42">
        <f t="shared" si="5"/>
        <v>21</v>
      </c>
      <c r="O98" s="38"/>
      <c r="P98" s="45" t="s">
        <v>72</v>
      </c>
      <c r="Q98" s="38"/>
      <c r="R98" s="45">
        <f>MIN(Rules!$E$2,(MAX(H98/N98,N98/H98)))</f>
        <v>1.105263158</v>
      </c>
      <c r="S98" s="45">
        <f>VLOOKUP(B98,Rules!A:B,2,FALSE)</f>
        <v>40</v>
      </c>
      <c r="T98" s="38"/>
      <c r="U98" s="46">
        <f>1/(10^(-(E98+(IF(P98="Y",Rules!$I$2,0))-K98)/Rules!$E$12)+1)</f>
        <v>0.7309252412</v>
      </c>
      <c r="V98" s="47">
        <f t="shared" si="6"/>
        <v>-32</v>
      </c>
      <c r="W98" s="47">
        <f t="shared" si="7"/>
        <v>32</v>
      </c>
      <c r="X98" s="47"/>
      <c r="Y98" s="47"/>
      <c r="Z98" s="48"/>
      <c r="AA98" s="7">
        <f t="shared" ref="AA98:BL98" si="102">IF($D98=AA$1,$E98+$V98,(IF($J98=AA$1,$K98+$W98,AA97)))</f>
        <v>1381</v>
      </c>
      <c r="AB98" s="7">
        <f t="shared" si="102"/>
        <v>854</v>
      </c>
      <c r="AC98" s="7">
        <f t="shared" si="102"/>
        <v>1520</v>
      </c>
      <c r="AD98" s="7">
        <f t="shared" si="102"/>
        <v>165</v>
      </c>
      <c r="AE98" s="7">
        <f t="shared" si="102"/>
        <v>2000</v>
      </c>
      <c r="AF98" s="7">
        <f t="shared" si="102"/>
        <v>1982</v>
      </c>
      <c r="AG98" s="7">
        <f t="shared" si="102"/>
        <v>995</v>
      </c>
      <c r="AH98" s="7">
        <f t="shared" si="102"/>
        <v>927</v>
      </c>
      <c r="AI98" s="7">
        <f t="shared" si="102"/>
        <v>1198</v>
      </c>
      <c r="AJ98" s="7">
        <f t="shared" si="102"/>
        <v>1830</v>
      </c>
      <c r="AK98" s="7">
        <f t="shared" si="102"/>
        <v>152</v>
      </c>
      <c r="AL98" s="7">
        <f t="shared" si="102"/>
        <v>717</v>
      </c>
      <c r="AM98" s="7">
        <f t="shared" si="102"/>
        <v>2199</v>
      </c>
      <c r="AN98" s="7">
        <f t="shared" si="102"/>
        <v>1465</v>
      </c>
      <c r="AO98" s="7">
        <f t="shared" si="102"/>
        <v>1170</v>
      </c>
      <c r="AP98" s="7">
        <f t="shared" si="102"/>
        <v>1985</v>
      </c>
      <c r="AQ98" s="7">
        <f t="shared" si="102"/>
        <v>423</v>
      </c>
      <c r="AR98" s="7">
        <f t="shared" si="102"/>
        <v>1447</v>
      </c>
      <c r="AS98" s="7">
        <f t="shared" si="102"/>
        <v>219</v>
      </c>
      <c r="AT98" s="7">
        <f t="shared" si="102"/>
        <v>2189</v>
      </c>
      <c r="AU98" s="7">
        <f t="shared" si="102"/>
        <v>1029</v>
      </c>
      <c r="AV98" s="7">
        <f t="shared" si="102"/>
        <v>489</v>
      </c>
      <c r="AW98" s="7">
        <f t="shared" si="102"/>
        <v>533</v>
      </c>
      <c r="AX98" s="7">
        <f t="shared" si="102"/>
        <v>1061</v>
      </c>
      <c r="AY98" s="7">
        <f t="shared" si="102"/>
        <v>1131</v>
      </c>
      <c r="AZ98" s="7">
        <f t="shared" si="102"/>
        <v>776</v>
      </c>
      <c r="BA98" s="7">
        <f t="shared" si="102"/>
        <v>0</v>
      </c>
      <c r="BB98" s="7">
        <f t="shared" si="102"/>
        <v>1407</v>
      </c>
      <c r="BC98" s="7">
        <f t="shared" si="102"/>
        <v>907</v>
      </c>
      <c r="BD98" s="7">
        <f t="shared" si="102"/>
        <v>486</v>
      </c>
      <c r="BE98" s="7">
        <f t="shared" si="102"/>
        <v>638</v>
      </c>
      <c r="BF98" s="7">
        <f t="shared" si="102"/>
        <v>1985</v>
      </c>
      <c r="BG98" s="7">
        <f t="shared" si="102"/>
        <v>790</v>
      </c>
      <c r="BH98" s="7">
        <f t="shared" si="102"/>
        <v>816</v>
      </c>
      <c r="BI98" s="7">
        <f t="shared" si="102"/>
        <v>1972</v>
      </c>
      <c r="BJ98" s="7">
        <f t="shared" si="102"/>
        <v>1538</v>
      </c>
      <c r="BK98" s="7">
        <f t="shared" si="102"/>
        <v>1943</v>
      </c>
      <c r="BL98" s="7">
        <f t="shared" si="102"/>
        <v>1196</v>
      </c>
    </row>
    <row r="99" ht="13.5" customHeight="1">
      <c r="A99" s="83">
        <v>43548.0</v>
      </c>
      <c r="B99" s="84" t="s">
        <v>71</v>
      </c>
      <c r="C99" s="38"/>
      <c r="D99" s="39" t="s">
        <v>26</v>
      </c>
      <c r="E99" s="40">
        <f t="shared" si="2"/>
        <v>1830</v>
      </c>
      <c r="F99" s="41">
        <v>1.0</v>
      </c>
      <c r="G99" s="41">
        <v>16.0</v>
      </c>
      <c r="H99" s="42">
        <f t="shared" si="3"/>
        <v>19</v>
      </c>
      <c r="I99" s="38"/>
      <c r="J99" s="43" t="s">
        <v>20</v>
      </c>
      <c r="K99" s="40">
        <f t="shared" si="4"/>
        <v>2189</v>
      </c>
      <c r="L99" s="44">
        <v>1.0</v>
      </c>
      <c r="M99" s="44">
        <v>19.0</v>
      </c>
      <c r="N99" s="42">
        <f t="shared" si="5"/>
        <v>22</v>
      </c>
      <c r="O99" s="38"/>
      <c r="P99" s="49" t="s">
        <v>73</v>
      </c>
      <c r="Q99" s="38"/>
      <c r="R99" s="45">
        <f>MIN(Rules!$E$2,(MAX(H99/N99,N99/H99)))</f>
        <v>1.157894737</v>
      </c>
      <c r="S99" s="45">
        <f>VLOOKUP(B99,Rules!A:B,2,FALSE)</f>
        <v>40</v>
      </c>
      <c r="T99" s="38"/>
      <c r="U99" s="46">
        <f>1/(10^(-(E99+(IF(P99="Y",Rules!$I$2,0))-K99)/Rules!$E$12)+1)</f>
        <v>0.1606693643</v>
      </c>
      <c r="V99" s="47">
        <f t="shared" si="6"/>
        <v>-7</v>
      </c>
      <c r="W99" s="47">
        <f t="shared" si="7"/>
        <v>7</v>
      </c>
      <c r="X99" s="47"/>
      <c r="Y99" s="47"/>
      <c r="Z99" s="48"/>
      <c r="AA99" s="7">
        <f t="shared" ref="AA99:BL99" si="103">IF($D99=AA$1,$E99+$V99,(IF($J99=AA$1,$K99+$W99,AA98)))</f>
        <v>1381</v>
      </c>
      <c r="AB99" s="7">
        <f t="shared" si="103"/>
        <v>854</v>
      </c>
      <c r="AC99" s="7">
        <f t="shared" si="103"/>
        <v>1520</v>
      </c>
      <c r="AD99" s="7">
        <f t="shared" si="103"/>
        <v>165</v>
      </c>
      <c r="AE99" s="7">
        <f t="shared" si="103"/>
        <v>2000</v>
      </c>
      <c r="AF99" s="7">
        <f t="shared" si="103"/>
        <v>1982</v>
      </c>
      <c r="AG99" s="7">
        <f t="shared" si="103"/>
        <v>995</v>
      </c>
      <c r="AH99" s="7">
        <f t="shared" si="103"/>
        <v>927</v>
      </c>
      <c r="AI99" s="7">
        <f t="shared" si="103"/>
        <v>1198</v>
      </c>
      <c r="AJ99" s="7">
        <f t="shared" si="103"/>
        <v>1823</v>
      </c>
      <c r="AK99" s="7">
        <f t="shared" si="103"/>
        <v>152</v>
      </c>
      <c r="AL99" s="7">
        <f t="shared" si="103"/>
        <v>717</v>
      </c>
      <c r="AM99" s="7">
        <f t="shared" si="103"/>
        <v>2199</v>
      </c>
      <c r="AN99" s="7">
        <f t="shared" si="103"/>
        <v>1465</v>
      </c>
      <c r="AO99" s="7">
        <f t="shared" si="103"/>
        <v>1170</v>
      </c>
      <c r="AP99" s="7">
        <f t="shared" si="103"/>
        <v>1985</v>
      </c>
      <c r="AQ99" s="7">
        <f t="shared" si="103"/>
        <v>423</v>
      </c>
      <c r="AR99" s="7">
        <f t="shared" si="103"/>
        <v>1447</v>
      </c>
      <c r="AS99" s="7">
        <f t="shared" si="103"/>
        <v>219</v>
      </c>
      <c r="AT99" s="7">
        <f t="shared" si="103"/>
        <v>2196</v>
      </c>
      <c r="AU99" s="7">
        <f t="shared" si="103"/>
        <v>1029</v>
      </c>
      <c r="AV99" s="7">
        <f t="shared" si="103"/>
        <v>489</v>
      </c>
      <c r="AW99" s="7">
        <f t="shared" si="103"/>
        <v>533</v>
      </c>
      <c r="AX99" s="7">
        <f t="shared" si="103"/>
        <v>1061</v>
      </c>
      <c r="AY99" s="7">
        <f t="shared" si="103"/>
        <v>1131</v>
      </c>
      <c r="AZ99" s="7">
        <f t="shared" si="103"/>
        <v>776</v>
      </c>
      <c r="BA99" s="7">
        <f t="shared" si="103"/>
        <v>0</v>
      </c>
      <c r="BB99" s="7">
        <f t="shared" si="103"/>
        <v>1407</v>
      </c>
      <c r="BC99" s="7">
        <f t="shared" si="103"/>
        <v>907</v>
      </c>
      <c r="BD99" s="7">
        <f t="shared" si="103"/>
        <v>486</v>
      </c>
      <c r="BE99" s="7">
        <f t="shared" si="103"/>
        <v>638</v>
      </c>
      <c r="BF99" s="7">
        <f t="shared" si="103"/>
        <v>1985</v>
      </c>
      <c r="BG99" s="7">
        <f t="shared" si="103"/>
        <v>790</v>
      </c>
      <c r="BH99" s="7">
        <f t="shared" si="103"/>
        <v>816</v>
      </c>
      <c r="BI99" s="7">
        <f t="shared" si="103"/>
        <v>1972</v>
      </c>
      <c r="BJ99" s="7">
        <f t="shared" si="103"/>
        <v>1538</v>
      </c>
      <c r="BK99" s="7">
        <f t="shared" si="103"/>
        <v>1943</v>
      </c>
      <c r="BL99" s="7">
        <f t="shared" si="103"/>
        <v>1196</v>
      </c>
    </row>
    <row r="100" ht="13.5" customHeight="1">
      <c r="A100" s="83">
        <v>43548.0</v>
      </c>
      <c r="B100" s="84" t="s">
        <v>71</v>
      </c>
      <c r="C100" s="38"/>
      <c r="D100" s="39" t="s">
        <v>23</v>
      </c>
      <c r="E100" s="40">
        <f t="shared" si="2"/>
        <v>2199</v>
      </c>
      <c r="F100" s="41">
        <v>0.0</v>
      </c>
      <c r="G100" s="41">
        <v>19.0</v>
      </c>
      <c r="H100" s="42">
        <f t="shared" si="3"/>
        <v>19</v>
      </c>
      <c r="I100" s="38"/>
      <c r="J100" s="43" t="s">
        <v>25</v>
      </c>
      <c r="K100" s="40">
        <f t="shared" si="4"/>
        <v>1972</v>
      </c>
      <c r="L100" s="44">
        <v>1.0</v>
      </c>
      <c r="M100" s="44">
        <v>18.0</v>
      </c>
      <c r="N100" s="42">
        <f t="shared" si="5"/>
        <v>21</v>
      </c>
      <c r="O100" s="38"/>
      <c r="P100" s="49" t="s">
        <v>73</v>
      </c>
      <c r="Q100" s="38"/>
      <c r="R100" s="45">
        <f>MIN(Rules!$E$2,(MAX(H100/N100,N100/H100)))</f>
        <v>1.105263158</v>
      </c>
      <c r="S100" s="45">
        <f>VLOOKUP(B100,Rules!A:B,2,FALSE)</f>
        <v>40</v>
      </c>
      <c r="T100" s="38"/>
      <c r="U100" s="46">
        <f>1/(10^(-(E100+(IF(P100="Y",Rules!$I$2,0))-K100)/Rules!$E$12)+1)</f>
        <v>0.7398855205</v>
      </c>
      <c r="V100" s="47">
        <f t="shared" si="6"/>
        <v>-33</v>
      </c>
      <c r="W100" s="47">
        <f t="shared" si="7"/>
        <v>33</v>
      </c>
      <c r="X100" s="47"/>
      <c r="Y100" s="47"/>
      <c r="Z100" s="48"/>
      <c r="AA100" s="7">
        <f t="shared" ref="AA100:BL100" si="104">IF($D100=AA$1,$E100+$V100,(IF($J100=AA$1,$K100+$W100,AA99)))</f>
        <v>1381</v>
      </c>
      <c r="AB100" s="7">
        <f t="shared" si="104"/>
        <v>854</v>
      </c>
      <c r="AC100" s="7">
        <f t="shared" si="104"/>
        <v>1520</v>
      </c>
      <c r="AD100" s="7">
        <f t="shared" si="104"/>
        <v>165</v>
      </c>
      <c r="AE100" s="7">
        <f t="shared" si="104"/>
        <v>2000</v>
      </c>
      <c r="AF100" s="7">
        <f t="shared" si="104"/>
        <v>1982</v>
      </c>
      <c r="AG100" s="7">
        <f t="shared" si="104"/>
        <v>995</v>
      </c>
      <c r="AH100" s="7">
        <f t="shared" si="104"/>
        <v>927</v>
      </c>
      <c r="AI100" s="7">
        <f t="shared" si="104"/>
        <v>1198</v>
      </c>
      <c r="AJ100" s="7">
        <f t="shared" si="104"/>
        <v>1823</v>
      </c>
      <c r="AK100" s="7">
        <f t="shared" si="104"/>
        <v>152</v>
      </c>
      <c r="AL100" s="7">
        <f t="shared" si="104"/>
        <v>717</v>
      </c>
      <c r="AM100" s="7">
        <f t="shared" si="104"/>
        <v>2166</v>
      </c>
      <c r="AN100" s="7">
        <f t="shared" si="104"/>
        <v>1465</v>
      </c>
      <c r="AO100" s="7">
        <f t="shared" si="104"/>
        <v>1170</v>
      </c>
      <c r="AP100" s="7">
        <f t="shared" si="104"/>
        <v>1985</v>
      </c>
      <c r="AQ100" s="7">
        <f t="shared" si="104"/>
        <v>423</v>
      </c>
      <c r="AR100" s="7">
        <f t="shared" si="104"/>
        <v>1447</v>
      </c>
      <c r="AS100" s="7">
        <f t="shared" si="104"/>
        <v>219</v>
      </c>
      <c r="AT100" s="7">
        <f t="shared" si="104"/>
        <v>2196</v>
      </c>
      <c r="AU100" s="7">
        <f t="shared" si="104"/>
        <v>1029</v>
      </c>
      <c r="AV100" s="7">
        <f t="shared" si="104"/>
        <v>489</v>
      </c>
      <c r="AW100" s="7">
        <f t="shared" si="104"/>
        <v>533</v>
      </c>
      <c r="AX100" s="7">
        <f t="shared" si="104"/>
        <v>1061</v>
      </c>
      <c r="AY100" s="7">
        <f t="shared" si="104"/>
        <v>1131</v>
      </c>
      <c r="AZ100" s="7">
        <f t="shared" si="104"/>
        <v>776</v>
      </c>
      <c r="BA100" s="7">
        <f t="shared" si="104"/>
        <v>0</v>
      </c>
      <c r="BB100" s="7">
        <f t="shared" si="104"/>
        <v>1407</v>
      </c>
      <c r="BC100" s="7">
        <f t="shared" si="104"/>
        <v>907</v>
      </c>
      <c r="BD100" s="7">
        <f t="shared" si="104"/>
        <v>486</v>
      </c>
      <c r="BE100" s="7">
        <f t="shared" si="104"/>
        <v>638</v>
      </c>
      <c r="BF100" s="7">
        <f t="shared" si="104"/>
        <v>1985</v>
      </c>
      <c r="BG100" s="7">
        <f t="shared" si="104"/>
        <v>790</v>
      </c>
      <c r="BH100" s="7">
        <f t="shared" si="104"/>
        <v>816</v>
      </c>
      <c r="BI100" s="7">
        <f t="shared" si="104"/>
        <v>2005</v>
      </c>
      <c r="BJ100" s="7">
        <f t="shared" si="104"/>
        <v>1538</v>
      </c>
      <c r="BK100" s="7">
        <f t="shared" si="104"/>
        <v>1943</v>
      </c>
      <c r="BL100" s="7">
        <f t="shared" si="104"/>
        <v>1196</v>
      </c>
    </row>
    <row r="101" ht="13.5" customHeight="1">
      <c r="A101" s="83">
        <v>43555.0</v>
      </c>
      <c r="B101" s="84" t="s">
        <v>71</v>
      </c>
      <c r="C101" s="38"/>
      <c r="D101" s="39" t="s">
        <v>20</v>
      </c>
      <c r="E101" s="40">
        <f t="shared" si="2"/>
        <v>2196</v>
      </c>
      <c r="F101" s="41">
        <v>1.0</v>
      </c>
      <c r="G101" s="41">
        <v>24.0</v>
      </c>
      <c r="H101" s="42">
        <f t="shared" si="3"/>
        <v>27</v>
      </c>
      <c r="I101" s="38"/>
      <c r="J101" s="43" t="s">
        <v>25</v>
      </c>
      <c r="K101" s="40">
        <f t="shared" si="4"/>
        <v>2005</v>
      </c>
      <c r="L101" s="44">
        <v>0.0</v>
      </c>
      <c r="M101" s="44">
        <v>19.0</v>
      </c>
      <c r="N101" s="42">
        <f t="shared" si="5"/>
        <v>19</v>
      </c>
      <c r="O101" s="38"/>
      <c r="P101" s="49" t="s">
        <v>73</v>
      </c>
      <c r="Q101" s="38"/>
      <c r="R101" s="45">
        <f>MIN(Rules!$E$2,(MAX(H101/N101,N101/H101)))</f>
        <v>1.421052632</v>
      </c>
      <c r="S101" s="45">
        <f>VLOOKUP(B101,Rules!A:B,2,FALSE)</f>
        <v>40</v>
      </c>
      <c r="T101" s="38"/>
      <c r="U101" s="46">
        <f>1/(10^(-(E101+(IF(P101="Y",Rules!$I$2,0))-K101)/Rules!$E$12)+1)</f>
        <v>0.7067367348</v>
      </c>
      <c r="V101" s="47">
        <f t="shared" si="6"/>
        <v>17</v>
      </c>
      <c r="W101" s="47">
        <f t="shared" si="7"/>
        <v>-17</v>
      </c>
      <c r="X101" s="47"/>
      <c r="Y101" s="47"/>
      <c r="Z101" s="48"/>
      <c r="AA101" s="7">
        <f t="shared" ref="AA101:BL101" si="105">IF($D101=AA$1,$E101+$V101,(IF($J101=AA$1,$K101+$W101,AA100)))</f>
        <v>1381</v>
      </c>
      <c r="AB101" s="7">
        <f t="shared" si="105"/>
        <v>854</v>
      </c>
      <c r="AC101" s="7">
        <f t="shared" si="105"/>
        <v>1520</v>
      </c>
      <c r="AD101" s="7">
        <f t="shared" si="105"/>
        <v>165</v>
      </c>
      <c r="AE101" s="7">
        <f t="shared" si="105"/>
        <v>2000</v>
      </c>
      <c r="AF101" s="7">
        <f t="shared" si="105"/>
        <v>1982</v>
      </c>
      <c r="AG101" s="7">
        <f t="shared" si="105"/>
        <v>995</v>
      </c>
      <c r="AH101" s="7">
        <f t="shared" si="105"/>
        <v>927</v>
      </c>
      <c r="AI101" s="7">
        <f t="shared" si="105"/>
        <v>1198</v>
      </c>
      <c r="AJ101" s="7">
        <f t="shared" si="105"/>
        <v>1823</v>
      </c>
      <c r="AK101" s="7">
        <f t="shared" si="105"/>
        <v>152</v>
      </c>
      <c r="AL101" s="7">
        <f t="shared" si="105"/>
        <v>717</v>
      </c>
      <c r="AM101" s="7">
        <f t="shared" si="105"/>
        <v>2166</v>
      </c>
      <c r="AN101" s="7">
        <f t="shared" si="105"/>
        <v>1465</v>
      </c>
      <c r="AO101" s="7">
        <f t="shared" si="105"/>
        <v>1170</v>
      </c>
      <c r="AP101" s="7">
        <f t="shared" si="105"/>
        <v>1985</v>
      </c>
      <c r="AQ101" s="7">
        <f t="shared" si="105"/>
        <v>423</v>
      </c>
      <c r="AR101" s="7">
        <f t="shared" si="105"/>
        <v>1447</v>
      </c>
      <c r="AS101" s="7">
        <f t="shared" si="105"/>
        <v>219</v>
      </c>
      <c r="AT101" s="7">
        <f t="shared" si="105"/>
        <v>2213</v>
      </c>
      <c r="AU101" s="7">
        <f t="shared" si="105"/>
        <v>1029</v>
      </c>
      <c r="AV101" s="7">
        <f t="shared" si="105"/>
        <v>489</v>
      </c>
      <c r="AW101" s="7">
        <f t="shared" si="105"/>
        <v>533</v>
      </c>
      <c r="AX101" s="7">
        <f t="shared" si="105"/>
        <v>1061</v>
      </c>
      <c r="AY101" s="7">
        <f t="shared" si="105"/>
        <v>1131</v>
      </c>
      <c r="AZ101" s="7">
        <f t="shared" si="105"/>
        <v>776</v>
      </c>
      <c r="BA101" s="7">
        <f t="shared" si="105"/>
        <v>0</v>
      </c>
      <c r="BB101" s="7">
        <f t="shared" si="105"/>
        <v>1407</v>
      </c>
      <c r="BC101" s="7">
        <f t="shared" si="105"/>
        <v>907</v>
      </c>
      <c r="BD101" s="7">
        <f t="shared" si="105"/>
        <v>486</v>
      </c>
      <c r="BE101" s="7">
        <f t="shared" si="105"/>
        <v>638</v>
      </c>
      <c r="BF101" s="7">
        <f t="shared" si="105"/>
        <v>1985</v>
      </c>
      <c r="BG101" s="7">
        <f t="shared" si="105"/>
        <v>790</v>
      </c>
      <c r="BH101" s="7">
        <f t="shared" si="105"/>
        <v>816</v>
      </c>
      <c r="BI101" s="7">
        <f t="shared" si="105"/>
        <v>1988</v>
      </c>
      <c r="BJ101" s="7">
        <f t="shared" si="105"/>
        <v>1538</v>
      </c>
      <c r="BK101" s="7">
        <f t="shared" si="105"/>
        <v>1943</v>
      </c>
      <c r="BL101" s="7">
        <f t="shared" si="105"/>
        <v>1196</v>
      </c>
    </row>
    <row r="102" ht="13.5" customHeight="1">
      <c r="A102" s="83">
        <v>43596.0</v>
      </c>
      <c r="B102" s="37" t="s">
        <v>75</v>
      </c>
      <c r="C102" s="38"/>
      <c r="D102" s="39" t="s">
        <v>22</v>
      </c>
      <c r="E102" s="40">
        <f t="shared" si="2"/>
        <v>1985</v>
      </c>
      <c r="F102" s="41">
        <v>2.0</v>
      </c>
      <c r="G102" s="41">
        <v>23.0</v>
      </c>
      <c r="H102" s="42">
        <f t="shared" si="3"/>
        <v>29</v>
      </c>
      <c r="I102" s="38"/>
      <c r="J102" s="43" t="s">
        <v>26</v>
      </c>
      <c r="K102" s="40">
        <f t="shared" si="4"/>
        <v>1823</v>
      </c>
      <c r="L102" s="44">
        <v>1.0</v>
      </c>
      <c r="M102" s="44">
        <v>21.0</v>
      </c>
      <c r="N102" s="42">
        <f t="shared" si="5"/>
        <v>24</v>
      </c>
      <c r="O102" s="38"/>
      <c r="P102" s="45" t="s">
        <v>72</v>
      </c>
      <c r="Q102" s="38"/>
      <c r="R102" s="45">
        <f>MIN(Rules!$E$2,(MAX(H102/N102,N102/H102)))</f>
        <v>1.208333333</v>
      </c>
      <c r="S102" s="45">
        <f>VLOOKUP(B102,Rules!A:B,2,FALSE)</f>
        <v>60</v>
      </c>
      <c r="T102" s="38"/>
      <c r="U102" s="46">
        <f>1/(10^(-(E102+(IF(P102="Y",Rules!$I$2,0))-K102)/Rules!$E$12)+1)</f>
        <v>0.8079606562</v>
      </c>
      <c r="V102" s="47">
        <f t="shared" si="6"/>
        <v>14</v>
      </c>
      <c r="W102" s="47">
        <f t="shared" si="7"/>
        <v>-14</v>
      </c>
      <c r="X102" s="47"/>
      <c r="Y102" s="47"/>
      <c r="Z102" s="48"/>
      <c r="AA102" s="7">
        <f t="shared" ref="AA102:BL102" si="106">IF($D102=AA$1,$E102+$V102,(IF($J102=AA$1,$K102+$W102,AA101)))</f>
        <v>1381</v>
      </c>
      <c r="AB102" s="7">
        <f t="shared" si="106"/>
        <v>854</v>
      </c>
      <c r="AC102" s="7">
        <f t="shared" si="106"/>
        <v>1520</v>
      </c>
      <c r="AD102" s="7">
        <f t="shared" si="106"/>
        <v>165</v>
      </c>
      <c r="AE102" s="7">
        <f t="shared" si="106"/>
        <v>2000</v>
      </c>
      <c r="AF102" s="7">
        <f t="shared" si="106"/>
        <v>1982</v>
      </c>
      <c r="AG102" s="7">
        <f t="shared" si="106"/>
        <v>995</v>
      </c>
      <c r="AH102" s="7">
        <f t="shared" si="106"/>
        <v>927</v>
      </c>
      <c r="AI102" s="7">
        <f t="shared" si="106"/>
        <v>1198</v>
      </c>
      <c r="AJ102" s="7">
        <f t="shared" si="106"/>
        <v>1809</v>
      </c>
      <c r="AK102" s="7">
        <f t="shared" si="106"/>
        <v>152</v>
      </c>
      <c r="AL102" s="7">
        <f t="shared" si="106"/>
        <v>717</v>
      </c>
      <c r="AM102" s="7">
        <f t="shared" si="106"/>
        <v>2166</v>
      </c>
      <c r="AN102" s="7">
        <f t="shared" si="106"/>
        <v>1465</v>
      </c>
      <c r="AO102" s="7">
        <f t="shared" si="106"/>
        <v>1170</v>
      </c>
      <c r="AP102" s="7">
        <f t="shared" si="106"/>
        <v>1999</v>
      </c>
      <c r="AQ102" s="7">
        <f t="shared" si="106"/>
        <v>423</v>
      </c>
      <c r="AR102" s="7">
        <f t="shared" si="106"/>
        <v>1447</v>
      </c>
      <c r="AS102" s="7">
        <f t="shared" si="106"/>
        <v>219</v>
      </c>
      <c r="AT102" s="7">
        <f t="shared" si="106"/>
        <v>2213</v>
      </c>
      <c r="AU102" s="7">
        <f t="shared" si="106"/>
        <v>1029</v>
      </c>
      <c r="AV102" s="7">
        <f t="shared" si="106"/>
        <v>489</v>
      </c>
      <c r="AW102" s="7">
        <f t="shared" si="106"/>
        <v>533</v>
      </c>
      <c r="AX102" s="7">
        <f t="shared" si="106"/>
        <v>1061</v>
      </c>
      <c r="AY102" s="7">
        <f t="shared" si="106"/>
        <v>1131</v>
      </c>
      <c r="AZ102" s="7">
        <f t="shared" si="106"/>
        <v>776</v>
      </c>
      <c r="BA102" s="7">
        <f t="shared" si="106"/>
        <v>0</v>
      </c>
      <c r="BB102" s="7">
        <f t="shared" si="106"/>
        <v>1407</v>
      </c>
      <c r="BC102" s="7">
        <f t="shared" si="106"/>
        <v>907</v>
      </c>
      <c r="BD102" s="7">
        <f t="shared" si="106"/>
        <v>486</v>
      </c>
      <c r="BE102" s="7">
        <f t="shared" si="106"/>
        <v>638</v>
      </c>
      <c r="BF102" s="7">
        <f t="shared" si="106"/>
        <v>1985</v>
      </c>
      <c r="BG102" s="7">
        <f t="shared" si="106"/>
        <v>790</v>
      </c>
      <c r="BH102" s="7">
        <f t="shared" si="106"/>
        <v>816</v>
      </c>
      <c r="BI102" s="7">
        <f t="shared" si="106"/>
        <v>1988</v>
      </c>
      <c r="BJ102" s="7">
        <f t="shared" si="106"/>
        <v>1538</v>
      </c>
      <c r="BK102" s="7">
        <f t="shared" si="106"/>
        <v>1943</v>
      </c>
      <c r="BL102" s="7">
        <f t="shared" si="106"/>
        <v>1196</v>
      </c>
    </row>
    <row r="103" ht="13.5" customHeight="1">
      <c r="A103" s="83">
        <v>43596.0</v>
      </c>
      <c r="B103" s="37" t="s">
        <v>74</v>
      </c>
      <c r="C103" s="38"/>
      <c r="D103" s="39" t="s">
        <v>30</v>
      </c>
      <c r="E103" s="40">
        <f t="shared" si="2"/>
        <v>1381</v>
      </c>
      <c r="F103" s="41">
        <v>3.0</v>
      </c>
      <c r="G103" s="41">
        <v>19.0</v>
      </c>
      <c r="H103" s="42">
        <f t="shared" si="3"/>
        <v>28</v>
      </c>
      <c r="I103" s="38"/>
      <c r="J103" s="43" t="s">
        <v>34</v>
      </c>
      <c r="K103" s="40">
        <f t="shared" si="4"/>
        <v>1465</v>
      </c>
      <c r="L103" s="44">
        <v>0.0</v>
      </c>
      <c r="M103" s="44">
        <v>14.0</v>
      </c>
      <c r="N103" s="42">
        <f t="shared" si="5"/>
        <v>14</v>
      </c>
      <c r="O103" s="38"/>
      <c r="P103" s="45" t="s">
        <v>72</v>
      </c>
      <c r="Q103" s="38"/>
      <c r="R103" s="45">
        <f>MIN(Rules!$E$2,(MAX(H103/N103,N103/H103)))</f>
        <v>2</v>
      </c>
      <c r="S103" s="45">
        <f>VLOOKUP(B103,Rules!A:B,2,FALSE)</f>
        <v>50</v>
      </c>
      <c r="T103" s="38"/>
      <c r="U103" s="46">
        <f>1/(10^(-(E103+(IF(P103="Y",Rules!$I$2,0))-K103)/Rules!$E$12)+1)</f>
        <v>0.5754057</v>
      </c>
      <c r="V103" s="47">
        <f t="shared" si="6"/>
        <v>42</v>
      </c>
      <c r="W103" s="47">
        <f t="shared" si="7"/>
        <v>-42</v>
      </c>
      <c r="X103" s="47"/>
      <c r="Y103" s="47"/>
      <c r="Z103" s="48"/>
      <c r="AA103" s="7">
        <f t="shared" ref="AA103:BL103" si="107">IF($D103=AA$1,$E103+$V103,(IF($J103=AA$1,$K103+$W103,AA102)))</f>
        <v>1423</v>
      </c>
      <c r="AB103" s="7">
        <f t="shared" si="107"/>
        <v>854</v>
      </c>
      <c r="AC103" s="7">
        <f t="shared" si="107"/>
        <v>1520</v>
      </c>
      <c r="AD103" s="7">
        <f t="shared" si="107"/>
        <v>165</v>
      </c>
      <c r="AE103" s="7">
        <f t="shared" si="107"/>
        <v>2000</v>
      </c>
      <c r="AF103" s="7">
        <f t="shared" si="107"/>
        <v>1982</v>
      </c>
      <c r="AG103" s="7">
        <f t="shared" si="107"/>
        <v>995</v>
      </c>
      <c r="AH103" s="7">
        <f t="shared" si="107"/>
        <v>927</v>
      </c>
      <c r="AI103" s="7">
        <f t="shared" si="107"/>
        <v>1198</v>
      </c>
      <c r="AJ103" s="7">
        <f t="shared" si="107"/>
        <v>1809</v>
      </c>
      <c r="AK103" s="7">
        <f t="shared" si="107"/>
        <v>152</v>
      </c>
      <c r="AL103" s="7">
        <f t="shared" si="107"/>
        <v>717</v>
      </c>
      <c r="AM103" s="7">
        <f t="shared" si="107"/>
        <v>2166</v>
      </c>
      <c r="AN103" s="7">
        <f t="shared" si="107"/>
        <v>1423</v>
      </c>
      <c r="AO103" s="7">
        <f t="shared" si="107"/>
        <v>1170</v>
      </c>
      <c r="AP103" s="7">
        <f t="shared" si="107"/>
        <v>1999</v>
      </c>
      <c r="AQ103" s="7">
        <f t="shared" si="107"/>
        <v>423</v>
      </c>
      <c r="AR103" s="7">
        <f t="shared" si="107"/>
        <v>1447</v>
      </c>
      <c r="AS103" s="7">
        <f t="shared" si="107"/>
        <v>219</v>
      </c>
      <c r="AT103" s="7">
        <f t="shared" si="107"/>
        <v>2213</v>
      </c>
      <c r="AU103" s="7">
        <f t="shared" si="107"/>
        <v>1029</v>
      </c>
      <c r="AV103" s="7">
        <f t="shared" si="107"/>
        <v>489</v>
      </c>
      <c r="AW103" s="7">
        <f t="shared" si="107"/>
        <v>533</v>
      </c>
      <c r="AX103" s="7">
        <f t="shared" si="107"/>
        <v>1061</v>
      </c>
      <c r="AY103" s="7">
        <f t="shared" si="107"/>
        <v>1131</v>
      </c>
      <c r="AZ103" s="7">
        <f t="shared" si="107"/>
        <v>776</v>
      </c>
      <c r="BA103" s="7">
        <f t="shared" si="107"/>
        <v>0</v>
      </c>
      <c r="BB103" s="7">
        <f t="shared" si="107"/>
        <v>1407</v>
      </c>
      <c r="BC103" s="7">
        <f t="shared" si="107"/>
        <v>907</v>
      </c>
      <c r="BD103" s="7">
        <f t="shared" si="107"/>
        <v>486</v>
      </c>
      <c r="BE103" s="7">
        <f t="shared" si="107"/>
        <v>638</v>
      </c>
      <c r="BF103" s="7">
        <f t="shared" si="107"/>
        <v>1985</v>
      </c>
      <c r="BG103" s="7">
        <f t="shared" si="107"/>
        <v>790</v>
      </c>
      <c r="BH103" s="7">
        <f t="shared" si="107"/>
        <v>816</v>
      </c>
      <c r="BI103" s="7">
        <f t="shared" si="107"/>
        <v>1988</v>
      </c>
      <c r="BJ103" s="7">
        <f t="shared" si="107"/>
        <v>1538</v>
      </c>
      <c r="BK103" s="7">
        <f t="shared" si="107"/>
        <v>1943</v>
      </c>
      <c r="BL103" s="7">
        <f t="shared" si="107"/>
        <v>1196</v>
      </c>
    </row>
    <row r="104" ht="13.5" customHeight="1">
      <c r="A104" s="83">
        <v>43596.0</v>
      </c>
      <c r="B104" s="37" t="s">
        <v>74</v>
      </c>
      <c r="C104" s="38"/>
      <c r="D104" s="39" t="s">
        <v>27</v>
      </c>
      <c r="E104" s="40">
        <f t="shared" si="2"/>
        <v>1407</v>
      </c>
      <c r="F104" s="41">
        <v>3.0</v>
      </c>
      <c r="G104" s="41">
        <v>21.0</v>
      </c>
      <c r="H104" s="42">
        <f t="shared" si="3"/>
        <v>30</v>
      </c>
      <c r="I104" s="38"/>
      <c r="J104" s="43" t="s">
        <v>31</v>
      </c>
      <c r="K104" s="40">
        <f t="shared" si="4"/>
        <v>1447</v>
      </c>
      <c r="L104" s="44">
        <v>4.0</v>
      </c>
      <c r="M104" s="44">
        <v>22.0</v>
      </c>
      <c r="N104" s="42">
        <f t="shared" si="5"/>
        <v>34</v>
      </c>
      <c r="O104" s="38"/>
      <c r="P104" s="45" t="s">
        <v>72</v>
      </c>
      <c r="Q104" s="38"/>
      <c r="R104" s="45">
        <f>MIN(Rules!$E$2,(MAX(H104/N104,N104/H104)))</f>
        <v>1.133333333</v>
      </c>
      <c r="S104" s="45">
        <f>VLOOKUP(B104,Rules!A:B,2,FALSE)</f>
        <v>50</v>
      </c>
      <c r="T104" s="38"/>
      <c r="U104" s="46">
        <f>1/(10^(-(E104+(IF(P104="Y",Rules!$I$2,0))-K104)/Rules!$E$12)+1)</f>
        <v>0.6240017586</v>
      </c>
      <c r="V104" s="47">
        <f t="shared" si="6"/>
        <v>-35</v>
      </c>
      <c r="W104" s="47">
        <f t="shared" si="7"/>
        <v>35</v>
      </c>
      <c r="X104" s="47"/>
      <c r="Y104" s="47"/>
      <c r="Z104" s="48"/>
      <c r="AA104" s="7">
        <f t="shared" ref="AA104:BL104" si="108">IF($D104=AA$1,$E104+$V104,(IF($J104=AA$1,$K104+$W104,AA103)))</f>
        <v>1423</v>
      </c>
      <c r="AB104" s="7">
        <f t="shared" si="108"/>
        <v>854</v>
      </c>
      <c r="AC104" s="7">
        <f t="shared" si="108"/>
        <v>1520</v>
      </c>
      <c r="AD104" s="7">
        <f t="shared" si="108"/>
        <v>165</v>
      </c>
      <c r="AE104" s="7">
        <f t="shared" si="108"/>
        <v>2000</v>
      </c>
      <c r="AF104" s="7">
        <f t="shared" si="108"/>
        <v>1982</v>
      </c>
      <c r="AG104" s="7">
        <f t="shared" si="108"/>
        <v>995</v>
      </c>
      <c r="AH104" s="7">
        <f t="shared" si="108"/>
        <v>927</v>
      </c>
      <c r="AI104" s="7">
        <f t="shared" si="108"/>
        <v>1198</v>
      </c>
      <c r="AJ104" s="7">
        <f t="shared" si="108"/>
        <v>1809</v>
      </c>
      <c r="AK104" s="7">
        <f t="shared" si="108"/>
        <v>152</v>
      </c>
      <c r="AL104" s="7">
        <f t="shared" si="108"/>
        <v>717</v>
      </c>
      <c r="AM104" s="7">
        <f t="shared" si="108"/>
        <v>2166</v>
      </c>
      <c r="AN104" s="7">
        <f t="shared" si="108"/>
        <v>1423</v>
      </c>
      <c r="AO104" s="7">
        <f t="shared" si="108"/>
        <v>1170</v>
      </c>
      <c r="AP104" s="7">
        <f t="shared" si="108"/>
        <v>1999</v>
      </c>
      <c r="AQ104" s="7">
        <f t="shared" si="108"/>
        <v>423</v>
      </c>
      <c r="AR104" s="7">
        <f t="shared" si="108"/>
        <v>1482</v>
      </c>
      <c r="AS104" s="7">
        <f t="shared" si="108"/>
        <v>219</v>
      </c>
      <c r="AT104" s="7">
        <f t="shared" si="108"/>
        <v>2213</v>
      </c>
      <c r="AU104" s="7">
        <f t="shared" si="108"/>
        <v>1029</v>
      </c>
      <c r="AV104" s="7">
        <f t="shared" si="108"/>
        <v>489</v>
      </c>
      <c r="AW104" s="7">
        <f t="shared" si="108"/>
        <v>533</v>
      </c>
      <c r="AX104" s="7">
        <f t="shared" si="108"/>
        <v>1061</v>
      </c>
      <c r="AY104" s="7">
        <f t="shared" si="108"/>
        <v>1131</v>
      </c>
      <c r="AZ104" s="7">
        <f t="shared" si="108"/>
        <v>776</v>
      </c>
      <c r="BA104" s="7">
        <f t="shared" si="108"/>
        <v>0</v>
      </c>
      <c r="BB104" s="7">
        <f t="shared" si="108"/>
        <v>1372</v>
      </c>
      <c r="BC104" s="7">
        <f t="shared" si="108"/>
        <v>907</v>
      </c>
      <c r="BD104" s="7">
        <f t="shared" si="108"/>
        <v>486</v>
      </c>
      <c r="BE104" s="7">
        <f t="shared" si="108"/>
        <v>638</v>
      </c>
      <c r="BF104" s="7">
        <f t="shared" si="108"/>
        <v>1985</v>
      </c>
      <c r="BG104" s="7">
        <f t="shared" si="108"/>
        <v>790</v>
      </c>
      <c r="BH104" s="7">
        <f t="shared" si="108"/>
        <v>816</v>
      </c>
      <c r="BI104" s="7">
        <f t="shared" si="108"/>
        <v>1988</v>
      </c>
      <c r="BJ104" s="7">
        <f t="shared" si="108"/>
        <v>1538</v>
      </c>
      <c r="BK104" s="7">
        <f t="shared" si="108"/>
        <v>1943</v>
      </c>
      <c r="BL104" s="7">
        <f t="shared" si="108"/>
        <v>1196</v>
      </c>
    </row>
    <row r="105" ht="13.5" customHeight="1">
      <c r="A105" s="83">
        <v>43596.0</v>
      </c>
      <c r="B105" s="37" t="s">
        <v>74</v>
      </c>
      <c r="C105" s="38"/>
      <c r="D105" s="39" t="s">
        <v>33</v>
      </c>
      <c r="E105" s="40">
        <f t="shared" si="2"/>
        <v>1198</v>
      </c>
      <c r="F105" s="41">
        <v>3.0</v>
      </c>
      <c r="G105" s="41">
        <v>20.0</v>
      </c>
      <c r="H105" s="42">
        <f t="shared" si="3"/>
        <v>29</v>
      </c>
      <c r="I105" s="38"/>
      <c r="J105" s="43" t="s">
        <v>35</v>
      </c>
      <c r="K105" s="40">
        <f t="shared" si="4"/>
        <v>995</v>
      </c>
      <c r="L105" s="44">
        <v>2.0</v>
      </c>
      <c r="M105" s="44">
        <v>14.0</v>
      </c>
      <c r="N105" s="42">
        <f t="shared" si="5"/>
        <v>20</v>
      </c>
      <c r="O105" s="38"/>
      <c r="P105" s="45" t="s">
        <v>72</v>
      </c>
      <c r="Q105" s="38"/>
      <c r="R105" s="45">
        <f>MIN(Rules!$E$2,(MAX(H105/N105,N105/H105)))</f>
        <v>1.45</v>
      </c>
      <c r="S105" s="45">
        <f>VLOOKUP(B105,Rules!A:B,2,FALSE)</f>
        <v>50</v>
      </c>
      <c r="T105" s="38"/>
      <c r="U105" s="46">
        <f>1/(10^(-(E105+(IF(P105="Y",Rules!$I$2,0))-K105)/Rules!$E$12)+1)</f>
        <v>0.8355694362</v>
      </c>
      <c r="V105" s="47">
        <f t="shared" si="6"/>
        <v>12</v>
      </c>
      <c r="W105" s="47">
        <f t="shared" si="7"/>
        <v>-12</v>
      </c>
      <c r="X105" s="47"/>
      <c r="Y105" s="47"/>
      <c r="Z105" s="48"/>
      <c r="AA105" s="7">
        <f t="shared" ref="AA105:BL105" si="109">IF($D105=AA$1,$E105+$V105,(IF($J105=AA$1,$K105+$W105,AA104)))</f>
        <v>1423</v>
      </c>
      <c r="AB105" s="7">
        <f t="shared" si="109"/>
        <v>854</v>
      </c>
      <c r="AC105" s="7">
        <f t="shared" si="109"/>
        <v>1520</v>
      </c>
      <c r="AD105" s="7">
        <f t="shared" si="109"/>
        <v>165</v>
      </c>
      <c r="AE105" s="7">
        <f t="shared" si="109"/>
        <v>2000</v>
      </c>
      <c r="AF105" s="7">
        <f t="shared" si="109"/>
        <v>1982</v>
      </c>
      <c r="AG105" s="7">
        <f t="shared" si="109"/>
        <v>983</v>
      </c>
      <c r="AH105" s="7">
        <f t="shared" si="109"/>
        <v>927</v>
      </c>
      <c r="AI105" s="7">
        <f t="shared" si="109"/>
        <v>1210</v>
      </c>
      <c r="AJ105" s="7">
        <f t="shared" si="109"/>
        <v>1809</v>
      </c>
      <c r="AK105" s="7">
        <f t="shared" si="109"/>
        <v>152</v>
      </c>
      <c r="AL105" s="7">
        <f t="shared" si="109"/>
        <v>717</v>
      </c>
      <c r="AM105" s="7">
        <f t="shared" si="109"/>
        <v>2166</v>
      </c>
      <c r="AN105" s="7">
        <f t="shared" si="109"/>
        <v>1423</v>
      </c>
      <c r="AO105" s="7">
        <f t="shared" si="109"/>
        <v>1170</v>
      </c>
      <c r="AP105" s="7">
        <f t="shared" si="109"/>
        <v>1999</v>
      </c>
      <c r="AQ105" s="7">
        <f t="shared" si="109"/>
        <v>423</v>
      </c>
      <c r="AR105" s="7">
        <f t="shared" si="109"/>
        <v>1482</v>
      </c>
      <c r="AS105" s="7">
        <f t="shared" si="109"/>
        <v>219</v>
      </c>
      <c r="AT105" s="7">
        <f t="shared" si="109"/>
        <v>2213</v>
      </c>
      <c r="AU105" s="7">
        <f t="shared" si="109"/>
        <v>1029</v>
      </c>
      <c r="AV105" s="7">
        <f t="shared" si="109"/>
        <v>489</v>
      </c>
      <c r="AW105" s="7">
        <f t="shared" si="109"/>
        <v>533</v>
      </c>
      <c r="AX105" s="7">
        <f t="shared" si="109"/>
        <v>1061</v>
      </c>
      <c r="AY105" s="7">
        <f t="shared" si="109"/>
        <v>1131</v>
      </c>
      <c r="AZ105" s="7">
        <f t="shared" si="109"/>
        <v>776</v>
      </c>
      <c r="BA105" s="7">
        <f t="shared" si="109"/>
        <v>0</v>
      </c>
      <c r="BB105" s="7">
        <f t="shared" si="109"/>
        <v>1372</v>
      </c>
      <c r="BC105" s="7">
        <f t="shared" si="109"/>
        <v>907</v>
      </c>
      <c r="BD105" s="7">
        <f t="shared" si="109"/>
        <v>486</v>
      </c>
      <c r="BE105" s="7">
        <f t="shared" si="109"/>
        <v>638</v>
      </c>
      <c r="BF105" s="7">
        <f t="shared" si="109"/>
        <v>1985</v>
      </c>
      <c r="BG105" s="7">
        <f t="shared" si="109"/>
        <v>790</v>
      </c>
      <c r="BH105" s="7">
        <f t="shared" si="109"/>
        <v>816</v>
      </c>
      <c r="BI105" s="7">
        <f t="shared" si="109"/>
        <v>1988</v>
      </c>
      <c r="BJ105" s="7">
        <f t="shared" si="109"/>
        <v>1538</v>
      </c>
      <c r="BK105" s="7">
        <f t="shared" si="109"/>
        <v>1943</v>
      </c>
      <c r="BL105" s="7">
        <f t="shared" si="109"/>
        <v>1196</v>
      </c>
    </row>
    <row r="106" ht="13.5" customHeight="1">
      <c r="A106" s="83">
        <v>43596.0</v>
      </c>
      <c r="B106" s="37" t="s">
        <v>74</v>
      </c>
      <c r="C106" s="38"/>
      <c r="D106" s="39" t="s">
        <v>43</v>
      </c>
      <c r="E106" s="40">
        <f t="shared" si="2"/>
        <v>854</v>
      </c>
      <c r="F106" s="41">
        <v>2.0</v>
      </c>
      <c r="G106" s="41">
        <v>20.0</v>
      </c>
      <c r="H106" s="42">
        <f t="shared" si="3"/>
        <v>26</v>
      </c>
      <c r="I106" s="38"/>
      <c r="J106" s="43" t="s">
        <v>51</v>
      </c>
      <c r="K106" s="40">
        <f t="shared" si="4"/>
        <v>776</v>
      </c>
      <c r="L106" s="44">
        <v>2.0</v>
      </c>
      <c r="M106" s="44">
        <v>14.0</v>
      </c>
      <c r="N106" s="42">
        <f t="shared" si="5"/>
        <v>20</v>
      </c>
      <c r="O106" s="38"/>
      <c r="P106" s="45" t="s">
        <v>72</v>
      </c>
      <c r="Q106" s="38"/>
      <c r="R106" s="45">
        <f>MIN(Rules!$E$2,(MAX(H106/N106,N106/H106)))</f>
        <v>1.3</v>
      </c>
      <c r="S106" s="45">
        <f>VLOOKUP(B106,Rules!A:B,2,FALSE)</f>
        <v>50</v>
      </c>
      <c r="T106" s="38"/>
      <c r="U106" s="46">
        <f>1/(10^(-(E106+(IF(P106="Y",Rules!$I$2,0))-K106)/Rules!$E$12)+1)</f>
        <v>0.7407708286</v>
      </c>
      <c r="V106" s="47">
        <f t="shared" si="6"/>
        <v>17</v>
      </c>
      <c r="W106" s="47">
        <f t="shared" si="7"/>
        <v>-17</v>
      </c>
      <c r="X106" s="47"/>
      <c r="Y106" s="47"/>
      <c r="Z106" s="48"/>
      <c r="AA106" s="7">
        <f t="shared" ref="AA106:BL106" si="110">IF($D106=AA$1,$E106+$V106,(IF($J106=AA$1,$K106+$W106,AA105)))</f>
        <v>1423</v>
      </c>
      <c r="AB106" s="7">
        <f t="shared" si="110"/>
        <v>871</v>
      </c>
      <c r="AC106" s="7">
        <f t="shared" si="110"/>
        <v>1520</v>
      </c>
      <c r="AD106" s="7">
        <f t="shared" si="110"/>
        <v>165</v>
      </c>
      <c r="AE106" s="7">
        <f t="shared" si="110"/>
        <v>2000</v>
      </c>
      <c r="AF106" s="7">
        <f t="shared" si="110"/>
        <v>1982</v>
      </c>
      <c r="AG106" s="7">
        <f t="shared" si="110"/>
        <v>983</v>
      </c>
      <c r="AH106" s="7">
        <f t="shared" si="110"/>
        <v>927</v>
      </c>
      <c r="AI106" s="7">
        <f t="shared" si="110"/>
        <v>1210</v>
      </c>
      <c r="AJ106" s="7">
        <f t="shared" si="110"/>
        <v>1809</v>
      </c>
      <c r="AK106" s="7">
        <f t="shared" si="110"/>
        <v>152</v>
      </c>
      <c r="AL106" s="7">
        <f t="shared" si="110"/>
        <v>717</v>
      </c>
      <c r="AM106" s="7">
        <f t="shared" si="110"/>
        <v>2166</v>
      </c>
      <c r="AN106" s="7">
        <f t="shared" si="110"/>
        <v>1423</v>
      </c>
      <c r="AO106" s="7">
        <f t="shared" si="110"/>
        <v>1170</v>
      </c>
      <c r="AP106" s="7">
        <f t="shared" si="110"/>
        <v>1999</v>
      </c>
      <c r="AQ106" s="7">
        <f t="shared" si="110"/>
        <v>423</v>
      </c>
      <c r="AR106" s="7">
        <f t="shared" si="110"/>
        <v>1482</v>
      </c>
      <c r="AS106" s="7">
        <f t="shared" si="110"/>
        <v>219</v>
      </c>
      <c r="AT106" s="7">
        <f t="shared" si="110"/>
        <v>2213</v>
      </c>
      <c r="AU106" s="7">
        <f t="shared" si="110"/>
        <v>1029</v>
      </c>
      <c r="AV106" s="7">
        <f t="shared" si="110"/>
        <v>489</v>
      </c>
      <c r="AW106" s="7">
        <f t="shared" si="110"/>
        <v>533</v>
      </c>
      <c r="AX106" s="7">
        <f t="shared" si="110"/>
        <v>1061</v>
      </c>
      <c r="AY106" s="7">
        <f t="shared" si="110"/>
        <v>1131</v>
      </c>
      <c r="AZ106" s="7">
        <f t="shared" si="110"/>
        <v>759</v>
      </c>
      <c r="BA106" s="7">
        <f t="shared" si="110"/>
        <v>0</v>
      </c>
      <c r="BB106" s="7">
        <f t="shared" si="110"/>
        <v>1372</v>
      </c>
      <c r="BC106" s="7">
        <f t="shared" si="110"/>
        <v>907</v>
      </c>
      <c r="BD106" s="7">
        <f t="shared" si="110"/>
        <v>486</v>
      </c>
      <c r="BE106" s="7">
        <f t="shared" si="110"/>
        <v>638</v>
      </c>
      <c r="BF106" s="7">
        <f t="shared" si="110"/>
        <v>1985</v>
      </c>
      <c r="BG106" s="7">
        <f t="shared" si="110"/>
        <v>790</v>
      </c>
      <c r="BH106" s="7">
        <f t="shared" si="110"/>
        <v>816</v>
      </c>
      <c r="BI106" s="7">
        <f t="shared" si="110"/>
        <v>1988</v>
      </c>
      <c r="BJ106" s="7">
        <f t="shared" si="110"/>
        <v>1538</v>
      </c>
      <c r="BK106" s="7">
        <f t="shared" si="110"/>
        <v>1943</v>
      </c>
      <c r="BL106" s="7">
        <f t="shared" si="110"/>
        <v>1196</v>
      </c>
    </row>
    <row r="107" ht="13.5" customHeight="1">
      <c r="A107" s="83">
        <v>43596.0</v>
      </c>
      <c r="B107" s="37" t="s">
        <v>74</v>
      </c>
      <c r="C107" s="38"/>
      <c r="D107" s="39" t="s">
        <v>47</v>
      </c>
      <c r="E107" s="40">
        <f t="shared" si="2"/>
        <v>533</v>
      </c>
      <c r="F107" s="41">
        <v>1.0</v>
      </c>
      <c r="G107" s="41">
        <v>19.0</v>
      </c>
      <c r="H107" s="42">
        <f t="shared" si="3"/>
        <v>22</v>
      </c>
      <c r="I107" s="38"/>
      <c r="J107" s="43" t="s">
        <v>44</v>
      </c>
      <c r="K107" s="40">
        <f t="shared" si="4"/>
        <v>486</v>
      </c>
      <c r="L107" s="44">
        <v>2.0</v>
      </c>
      <c r="M107" s="44">
        <v>24.0</v>
      </c>
      <c r="N107" s="42">
        <f t="shared" si="5"/>
        <v>30</v>
      </c>
      <c r="O107" s="38"/>
      <c r="P107" s="45" t="s">
        <v>72</v>
      </c>
      <c r="Q107" s="38"/>
      <c r="R107" s="45">
        <f>MIN(Rules!$E$2,(MAX(H107/N107,N107/H107)))</f>
        <v>1.363636364</v>
      </c>
      <c r="S107" s="45">
        <f>VLOOKUP(B107,Rules!A:B,2,FALSE)</f>
        <v>50</v>
      </c>
      <c r="T107" s="38"/>
      <c r="U107" s="46">
        <f>1/(10^(-(E107+(IF(P107="Y",Rules!$I$2,0))-K107)/Rules!$E$12)+1)</f>
        <v>0.7124306502</v>
      </c>
      <c r="V107" s="47">
        <f t="shared" si="6"/>
        <v>-49</v>
      </c>
      <c r="W107" s="47">
        <f t="shared" si="7"/>
        <v>49</v>
      </c>
      <c r="X107" s="47"/>
      <c r="Y107" s="47"/>
      <c r="Z107" s="48"/>
      <c r="AA107" s="7">
        <f t="shared" ref="AA107:BL107" si="111">IF($D107=AA$1,$E107+$V107,(IF($J107=AA$1,$K107+$W107,AA106)))</f>
        <v>1423</v>
      </c>
      <c r="AB107" s="7">
        <f t="shared" si="111"/>
        <v>871</v>
      </c>
      <c r="AC107" s="7">
        <f t="shared" si="111"/>
        <v>1520</v>
      </c>
      <c r="AD107" s="7">
        <f t="shared" si="111"/>
        <v>165</v>
      </c>
      <c r="AE107" s="7">
        <f t="shared" si="111"/>
        <v>2000</v>
      </c>
      <c r="AF107" s="7">
        <f t="shared" si="111"/>
        <v>1982</v>
      </c>
      <c r="AG107" s="7">
        <f t="shared" si="111"/>
        <v>983</v>
      </c>
      <c r="AH107" s="7">
        <f t="shared" si="111"/>
        <v>927</v>
      </c>
      <c r="AI107" s="7">
        <f t="shared" si="111"/>
        <v>1210</v>
      </c>
      <c r="AJ107" s="7">
        <f t="shared" si="111"/>
        <v>1809</v>
      </c>
      <c r="AK107" s="7">
        <f t="shared" si="111"/>
        <v>152</v>
      </c>
      <c r="AL107" s="7">
        <f t="shared" si="111"/>
        <v>717</v>
      </c>
      <c r="AM107" s="7">
        <f t="shared" si="111"/>
        <v>2166</v>
      </c>
      <c r="AN107" s="7">
        <f t="shared" si="111"/>
        <v>1423</v>
      </c>
      <c r="AO107" s="7">
        <f t="shared" si="111"/>
        <v>1170</v>
      </c>
      <c r="AP107" s="7">
        <f t="shared" si="111"/>
        <v>1999</v>
      </c>
      <c r="AQ107" s="7">
        <f t="shared" si="111"/>
        <v>423</v>
      </c>
      <c r="AR107" s="7">
        <f t="shared" si="111"/>
        <v>1482</v>
      </c>
      <c r="AS107" s="7">
        <f t="shared" si="111"/>
        <v>219</v>
      </c>
      <c r="AT107" s="7">
        <f t="shared" si="111"/>
        <v>2213</v>
      </c>
      <c r="AU107" s="7">
        <f t="shared" si="111"/>
        <v>1029</v>
      </c>
      <c r="AV107" s="7">
        <f t="shared" si="111"/>
        <v>489</v>
      </c>
      <c r="AW107" s="7">
        <f t="shared" si="111"/>
        <v>484</v>
      </c>
      <c r="AX107" s="7">
        <f t="shared" si="111"/>
        <v>1061</v>
      </c>
      <c r="AY107" s="7">
        <f t="shared" si="111"/>
        <v>1131</v>
      </c>
      <c r="AZ107" s="7">
        <f t="shared" si="111"/>
        <v>759</v>
      </c>
      <c r="BA107" s="7">
        <f t="shared" si="111"/>
        <v>0</v>
      </c>
      <c r="BB107" s="7">
        <f t="shared" si="111"/>
        <v>1372</v>
      </c>
      <c r="BC107" s="7">
        <f t="shared" si="111"/>
        <v>907</v>
      </c>
      <c r="BD107" s="7">
        <f t="shared" si="111"/>
        <v>535</v>
      </c>
      <c r="BE107" s="7">
        <f t="shared" si="111"/>
        <v>638</v>
      </c>
      <c r="BF107" s="7">
        <f t="shared" si="111"/>
        <v>1985</v>
      </c>
      <c r="BG107" s="7">
        <f t="shared" si="111"/>
        <v>790</v>
      </c>
      <c r="BH107" s="7">
        <f t="shared" si="111"/>
        <v>816</v>
      </c>
      <c r="BI107" s="7">
        <f t="shared" si="111"/>
        <v>1988</v>
      </c>
      <c r="BJ107" s="7">
        <f t="shared" si="111"/>
        <v>1538</v>
      </c>
      <c r="BK107" s="7">
        <f t="shared" si="111"/>
        <v>1943</v>
      </c>
      <c r="BL107" s="7">
        <f t="shared" si="111"/>
        <v>1196</v>
      </c>
    </row>
    <row r="108" ht="13.5" customHeight="1">
      <c r="A108" s="83">
        <v>43597.0</v>
      </c>
      <c r="B108" s="37" t="s">
        <v>75</v>
      </c>
      <c r="C108" s="38"/>
      <c r="D108" s="39" t="s">
        <v>23</v>
      </c>
      <c r="E108" s="40">
        <f t="shared" si="2"/>
        <v>2166</v>
      </c>
      <c r="F108" s="41">
        <v>1.0</v>
      </c>
      <c r="G108" s="41">
        <v>24.0</v>
      </c>
      <c r="H108" s="42">
        <f t="shared" si="3"/>
        <v>27</v>
      </c>
      <c r="I108" s="38"/>
      <c r="J108" s="43" t="s">
        <v>28</v>
      </c>
      <c r="K108" s="40">
        <f t="shared" si="4"/>
        <v>1520</v>
      </c>
      <c r="L108" s="44">
        <v>1.0</v>
      </c>
      <c r="M108" s="44">
        <v>18.0</v>
      </c>
      <c r="N108" s="42">
        <f t="shared" si="5"/>
        <v>21</v>
      </c>
      <c r="O108" s="38"/>
      <c r="P108" s="45" t="s">
        <v>72</v>
      </c>
      <c r="Q108" s="38"/>
      <c r="R108" s="45">
        <f>MIN(Rules!$E$2,(MAX(H108/N108,N108/H108)))</f>
        <v>1.285714286</v>
      </c>
      <c r="S108" s="45">
        <f>VLOOKUP(B108,Rules!A:B,2,FALSE)</f>
        <v>60</v>
      </c>
      <c r="T108" s="38"/>
      <c r="U108" s="46">
        <f>1/(10^(-(E108+(IF(P108="Y",Rules!$I$2,0))-K108)/Rules!$E$12)+1)</f>
        <v>0.9750524457</v>
      </c>
      <c r="V108" s="47">
        <f t="shared" si="6"/>
        <v>2</v>
      </c>
      <c r="W108" s="47">
        <f t="shared" si="7"/>
        <v>-2</v>
      </c>
      <c r="X108" s="47"/>
      <c r="Y108" s="47"/>
      <c r="Z108" s="48"/>
      <c r="AA108" s="7">
        <f t="shared" ref="AA108:BL108" si="112">IF($D108=AA$1,$E108+$V108,(IF($J108=AA$1,$K108+$W108,AA107)))</f>
        <v>1423</v>
      </c>
      <c r="AB108" s="7">
        <f t="shared" si="112"/>
        <v>871</v>
      </c>
      <c r="AC108" s="7">
        <f t="shared" si="112"/>
        <v>1518</v>
      </c>
      <c r="AD108" s="7">
        <f t="shared" si="112"/>
        <v>165</v>
      </c>
      <c r="AE108" s="7">
        <f t="shared" si="112"/>
        <v>2000</v>
      </c>
      <c r="AF108" s="7">
        <f t="shared" si="112"/>
        <v>1982</v>
      </c>
      <c r="AG108" s="7">
        <f t="shared" si="112"/>
        <v>983</v>
      </c>
      <c r="AH108" s="7">
        <f t="shared" si="112"/>
        <v>927</v>
      </c>
      <c r="AI108" s="7">
        <f t="shared" si="112"/>
        <v>1210</v>
      </c>
      <c r="AJ108" s="7">
        <f t="shared" si="112"/>
        <v>1809</v>
      </c>
      <c r="AK108" s="7">
        <f t="shared" si="112"/>
        <v>152</v>
      </c>
      <c r="AL108" s="7">
        <f t="shared" si="112"/>
        <v>717</v>
      </c>
      <c r="AM108" s="7">
        <f t="shared" si="112"/>
        <v>2168</v>
      </c>
      <c r="AN108" s="7">
        <f t="shared" si="112"/>
        <v>1423</v>
      </c>
      <c r="AO108" s="7">
        <f t="shared" si="112"/>
        <v>1170</v>
      </c>
      <c r="AP108" s="7">
        <f t="shared" si="112"/>
        <v>1999</v>
      </c>
      <c r="AQ108" s="7">
        <f t="shared" si="112"/>
        <v>423</v>
      </c>
      <c r="AR108" s="7">
        <f t="shared" si="112"/>
        <v>1482</v>
      </c>
      <c r="AS108" s="7">
        <f t="shared" si="112"/>
        <v>219</v>
      </c>
      <c r="AT108" s="7">
        <f t="shared" si="112"/>
        <v>2213</v>
      </c>
      <c r="AU108" s="7">
        <f t="shared" si="112"/>
        <v>1029</v>
      </c>
      <c r="AV108" s="7">
        <f t="shared" si="112"/>
        <v>489</v>
      </c>
      <c r="AW108" s="7">
        <f t="shared" si="112"/>
        <v>484</v>
      </c>
      <c r="AX108" s="7">
        <f t="shared" si="112"/>
        <v>1061</v>
      </c>
      <c r="AY108" s="7">
        <f t="shared" si="112"/>
        <v>1131</v>
      </c>
      <c r="AZ108" s="7">
        <f t="shared" si="112"/>
        <v>759</v>
      </c>
      <c r="BA108" s="7">
        <f t="shared" si="112"/>
        <v>0</v>
      </c>
      <c r="BB108" s="7">
        <f t="shared" si="112"/>
        <v>1372</v>
      </c>
      <c r="BC108" s="7">
        <f t="shared" si="112"/>
        <v>907</v>
      </c>
      <c r="BD108" s="7">
        <f t="shared" si="112"/>
        <v>535</v>
      </c>
      <c r="BE108" s="7">
        <f t="shared" si="112"/>
        <v>638</v>
      </c>
      <c r="BF108" s="7">
        <f t="shared" si="112"/>
        <v>1985</v>
      </c>
      <c r="BG108" s="7">
        <f t="shared" si="112"/>
        <v>790</v>
      </c>
      <c r="BH108" s="7">
        <f t="shared" si="112"/>
        <v>816</v>
      </c>
      <c r="BI108" s="7">
        <f t="shared" si="112"/>
        <v>1988</v>
      </c>
      <c r="BJ108" s="7">
        <f t="shared" si="112"/>
        <v>1538</v>
      </c>
      <c r="BK108" s="7">
        <f t="shared" si="112"/>
        <v>1943</v>
      </c>
      <c r="BL108" s="7">
        <f t="shared" si="112"/>
        <v>1196</v>
      </c>
    </row>
    <row r="109" ht="13.5" customHeight="1">
      <c r="A109" s="83">
        <v>43597.0</v>
      </c>
      <c r="B109" s="37" t="s">
        <v>75</v>
      </c>
      <c r="C109" s="38"/>
      <c r="D109" s="39" t="s">
        <v>25</v>
      </c>
      <c r="E109" s="40">
        <f t="shared" si="2"/>
        <v>1988</v>
      </c>
      <c r="F109" s="41">
        <v>0.0</v>
      </c>
      <c r="G109" s="41">
        <v>22.0</v>
      </c>
      <c r="H109" s="42">
        <f t="shared" si="3"/>
        <v>22</v>
      </c>
      <c r="I109" s="38"/>
      <c r="J109" s="43" t="s">
        <v>21</v>
      </c>
      <c r="K109" s="40">
        <f t="shared" si="4"/>
        <v>2000</v>
      </c>
      <c r="L109" s="44">
        <v>1.0</v>
      </c>
      <c r="M109" s="44">
        <v>20.0</v>
      </c>
      <c r="N109" s="42">
        <f t="shared" si="5"/>
        <v>23</v>
      </c>
      <c r="O109" s="38"/>
      <c r="P109" s="45" t="s">
        <v>72</v>
      </c>
      <c r="Q109" s="38"/>
      <c r="R109" s="45">
        <f>MIN(Rules!$E$2,(MAX(H109/N109,N109/H109)))</f>
        <v>1.045454545</v>
      </c>
      <c r="S109" s="45">
        <f>VLOOKUP(B109,Rules!A:B,2,FALSE)</f>
        <v>60</v>
      </c>
      <c r="T109" s="38"/>
      <c r="U109" s="46">
        <f>1/(10^(-(E109+(IF(P109="Y",Rules!$I$2,0))-K109)/Rules!$E$12)+1)</f>
        <v>0.653738575</v>
      </c>
      <c r="V109" s="47">
        <f t="shared" si="6"/>
        <v>-41</v>
      </c>
      <c r="W109" s="47">
        <f t="shared" si="7"/>
        <v>41</v>
      </c>
      <c r="X109" s="47"/>
      <c r="Y109" s="47"/>
      <c r="Z109" s="48"/>
      <c r="AA109" s="7">
        <f t="shared" ref="AA109:BL109" si="113">IF($D109=AA$1,$E109+$V109,(IF($J109=AA$1,$K109+$W109,AA108)))</f>
        <v>1423</v>
      </c>
      <c r="AB109" s="7">
        <f t="shared" si="113"/>
        <v>871</v>
      </c>
      <c r="AC109" s="7">
        <f t="shared" si="113"/>
        <v>1518</v>
      </c>
      <c r="AD109" s="7">
        <f t="shared" si="113"/>
        <v>165</v>
      </c>
      <c r="AE109" s="7">
        <f t="shared" si="113"/>
        <v>2041</v>
      </c>
      <c r="AF109" s="7">
        <f t="shared" si="113"/>
        <v>1982</v>
      </c>
      <c r="AG109" s="7">
        <f t="shared" si="113"/>
        <v>983</v>
      </c>
      <c r="AH109" s="7">
        <f t="shared" si="113"/>
        <v>927</v>
      </c>
      <c r="AI109" s="7">
        <f t="shared" si="113"/>
        <v>1210</v>
      </c>
      <c r="AJ109" s="7">
        <f t="shared" si="113"/>
        <v>1809</v>
      </c>
      <c r="AK109" s="7">
        <f t="shared" si="113"/>
        <v>152</v>
      </c>
      <c r="AL109" s="7">
        <f t="shared" si="113"/>
        <v>717</v>
      </c>
      <c r="AM109" s="7">
        <f t="shared" si="113"/>
        <v>2168</v>
      </c>
      <c r="AN109" s="7">
        <f t="shared" si="113"/>
        <v>1423</v>
      </c>
      <c r="AO109" s="7">
        <f t="shared" si="113"/>
        <v>1170</v>
      </c>
      <c r="AP109" s="7">
        <f t="shared" si="113"/>
        <v>1999</v>
      </c>
      <c r="AQ109" s="7">
        <f t="shared" si="113"/>
        <v>423</v>
      </c>
      <c r="AR109" s="7">
        <f t="shared" si="113"/>
        <v>1482</v>
      </c>
      <c r="AS109" s="7">
        <f t="shared" si="113"/>
        <v>219</v>
      </c>
      <c r="AT109" s="7">
        <f t="shared" si="113"/>
        <v>2213</v>
      </c>
      <c r="AU109" s="7">
        <f t="shared" si="113"/>
        <v>1029</v>
      </c>
      <c r="AV109" s="7">
        <f t="shared" si="113"/>
        <v>489</v>
      </c>
      <c r="AW109" s="7">
        <f t="shared" si="113"/>
        <v>484</v>
      </c>
      <c r="AX109" s="7">
        <f t="shared" si="113"/>
        <v>1061</v>
      </c>
      <c r="AY109" s="7">
        <f t="shared" si="113"/>
        <v>1131</v>
      </c>
      <c r="AZ109" s="7">
        <f t="shared" si="113"/>
        <v>759</v>
      </c>
      <c r="BA109" s="7">
        <f t="shared" si="113"/>
        <v>0</v>
      </c>
      <c r="BB109" s="7">
        <f t="shared" si="113"/>
        <v>1372</v>
      </c>
      <c r="BC109" s="7">
        <f t="shared" si="113"/>
        <v>907</v>
      </c>
      <c r="BD109" s="7">
        <f t="shared" si="113"/>
        <v>535</v>
      </c>
      <c r="BE109" s="7">
        <f t="shared" si="113"/>
        <v>638</v>
      </c>
      <c r="BF109" s="7">
        <f t="shared" si="113"/>
        <v>1985</v>
      </c>
      <c r="BG109" s="7">
        <f t="shared" si="113"/>
        <v>790</v>
      </c>
      <c r="BH109" s="7">
        <f t="shared" si="113"/>
        <v>816</v>
      </c>
      <c r="BI109" s="7">
        <f t="shared" si="113"/>
        <v>1947</v>
      </c>
      <c r="BJ109" s="7">
        <f t="shared" si="113"/>
        <v>1538</v>
      </c>
      <c r="BK109" s="7">
        <f t="shared" si="113"/>
        <v>1943</v>
      </c>
      <c r="BL109" s="7">
        <f t="shared" si="113"/>
        <v>1196</v>
      </c>
    </row>
    <row r="110" ht="13.5" customHeight="1">
      <c r="A110" s="83">
        <v>43597.0</v>
      </c>
      <c r="B110" s="37" t="s">
        <v>75</v>
      </c>
      <c r="C110" s="38"/>
      <c r="D110" s="39" t="s">
        <v>19</v>
      </c>
      <c r="E110" s="40">
        <f t="shared" si="2"/>
        <v>1982</v>
      </c>
      <c r="F110" s="41">
        <v>2.0</v>
      </c>
      <c r="G110" s="41">
        <v>24.0</v>
      </c>
      <c r="H110" s="42">
        <f t="shared" si="3"/>
        <v>30</v>
      </c>
      <c r="I110" s="38"/>
      <c r="J110" s="43" t="s">
        <v>18</v>
      </c>
      <c r="K110" s="40">
        <f t="shared" si="4"/>
        <v>1985</v>
      </c>
      <c r="L110" s="44">
        <v>2.0</v>
      </c>
      <c r="M110" s="44">
        <v>28.0</v>
      </c>
      <c r="N110" s="42">
        <f t="shared" si="5"/>
        <v>34</v>
      </c>
      <c r="O110" s="38"/>
      <c r="P110" s="45" t="s">
        <v>72</v>
      </c>
      <c r="Q110" s="38"/>
      <c r="R110" s="45">
        <f>MIN(Rules!$E$2,(MAX(H110/N110,N110/H110)))</f>
        <v>1.133333333</v>
      </c>
      <c r="S110" s="45">
        <f>VLOOKUP(B110,Rules!A:B,2,FALSE)</f>
        <v>60</v>
      </c>
      <c r="T110" s="38"/>
      <c r="U110" s="46">
        <f>1/(10^(-(E110+(IF(P110="Y",Rules!$I$2,0))-K110)/Rules!$E$12)+1)</f>
        <v>0.6630598674</v>
      </c>
      <c r="V110" s="47">
        <f t="shared" si="6"/>
        <v>-45</v>
      </c>
      <c r="W110" s="47">
        <f t="shared" si="7"/>
        <v>45</v>
      </c>
      <c r="X110" s="47"/>
      <c r="Y110" s="47"/>
      <c r="Z110" s="48"/>
      <c r="AA110" s="7">
        <f t="shared" ref="AA110:BL110" si="114">IF($D110=AA$1,$E110+$V110,(IF($J110=AA$1,$K110+$W110,AA109)))</f>
        <v>1423</v>
      </c>
      <c r="AB110" s="7">
        <f t="shared" si="114"/>
        <v>871</v>
      </c>
      <c r="AC110" s="7">
        <f t="shared" si="114"/>
        <v>1518</v>
      </c>
      <c r="AD110" s="7">
        <f t="shared" si="114"/>
        <v>165</v>
      </c>
      <c r="AE110" s="7">
        <f t="shared" si="114"/>
        <v>2041</v>
      </c>
      <c r="AF110" s="7">
        <f t="shared" si="114"/>
        <v>1937</v>
      </c>
      <c r="AG110" s="7">
        <f t="shared" si="114"/>
        <v>983</v>
      </c>
      <c r="AH110" s="7">
        <f t="shared" si="114"/>
        <v>927</v>
      </c>
      <c r="AI110" s="7">
        <f t="shared" si="114"/>
        <v>1210</v>
      </c>
      <c r="AJ110" s="7">
        <f t="shared" si="114"/>
        <v>1809</v>
      </c>
      <c r="AK110" s="7">
        <f t="shared" si="114"/>
        <v>152</v>
      </c>
      <c r="AL110" s="7">
        <f t="shared" si="114"/>
        <v>717</v>
      </c>
      <c r="AM110" s="7">
        <f t="shared" si="114"/>
        <v>2168</v>
      </c>
      <c r="AN110" s="7">
        <f t="shared" si="114"/>
        <v>1423</v>
      </c>
      <c r="AO110" s="7">
        <f t="shared" si="114"/>
        <v>1170</v>
      </c>
      <c r="AP110" s="7">
        <f t="shared" si="114"/>
        <v>1999</v>
      </c>
      <c r="AQ110" s="7">
        <f t="shared" si="114"/>
        <v>423</v>
      </c>
      <c r="AR110" s="7">
        <f t="shared" si="114"/>
        <v>1482</v>
      </c>
      <c r="AS110" s="7">
        <f t="shared" si="114"/>
        <v>219</v>
      </c>
      <c r="AT110" s="7">
        <f t="shared" si="114"/>
        <v>2213</v>
      </c>
      <c r="AU110" s="7">
        <f t="shared" si="114"/>
        <v>1029</v>
      </c>
      <c r="AV110" s="7">
        <f t="shared" si="114"/>
        <v>489</v>
      </c>
      <c r="AW110" s="7">
        <f t="shared" si="114"/>
        <v>484</v>
      </c>
      <c r="AX110" s="7">
        <f t="shared" si="114"/>
        <v>1061</v>
      </c>
      <c r="AY110" s="7">
        <f t="shared" si="114"/>
        <v>1131</v>
      </c>
      <c r="AZ110" s="7">
        <f t="shared" si="114"/>
        <v>759</v>
      </c>
      <c r="BA110" s="7">
        <f t="shared" si="114"/>
        <v>0</v>
      </c>
      <c r="BB110" s="7">
        <f t="shared" si="114"/>
        <v>1372</v>
      </c>
      <c r="BC110" s="7">
        <f t="shared" si="114"/>
        <v>907</v>
      </c>
      <c r="BD110" s="7">
        <f t="shared" si="114"/>
        <v>535</v>
      </c>
      <c r="BE110" s="7">
        <f t="shared" si="114"/>
        <v>638</v>
      </c>
      <c r="BF110" s="7">
        <f t="shared" si="114"/>
        <v>2030</v>
      </c>
      <c r="BG110" s="7">
        <f t="shared" si="114"/>
        <v>790</v>
      </c>
      <c r="BH110" s="7">
        <f t="shared" si="114"/>
        <v>816</v>
      </c>
      <c r="BI110" s="7">
        <f t="shared" si="114"/>
        <v>1947</v>
      </c>
      <c r="BJ110" s="7">
        <f t="shared" si="114"/>
        <v>1538</v>
      </c>
      <c r="BK110" s="7">
        <f t="shared" si="114"/>
        <v>1943</v>
      </c>
      <c r="BL110" s="7">
        <f t="shared" si="114"/>
        <v>1196</v>
      </c>
    </row>
    <row r="111" ht="13.5" customHeight="1">
      <c r="A111" s="83">
        <v>43597.0</v>
      </c>
      <c r="B111" s="37" t="s">
        <v>74</v>
      </c>
      <c r="C111" s="38"/>
      <c r="D111" s="39" t="s">
        <v>41</v>
      </c>
      <c r="E111" s="40">
        <f t="shared" si="2"/>
        <v>907</v>
      </c>
      <c r="F111" s="41">
        <v>0.0</v>
      </c>
      <c r="G111" s="41">
        <v>20.0</v>
      </c>
      <c r="H111" s="42">
        <f t="shared" si="3"/>
        <v>20</v>
      </c>
      <c r="I111" s="38"/>
      <c r="J111" s="43" t="s">
        <v>29</v>
      </c>
      <c r="K111" s="40">
        <f t="shared" si="4"/>
        <v>1170</v>
      </c>
      <c r="L111" s="44">
        <v>1.0</v>
      </c>
      <c r="M111" s="44">
        <v>15.0</v>
      </c>
      <c r="N111" s="42">
        <f t="shared" si="5"/>
        <v>18</v>
      </c>
      <c r="O111" s="38"/>
      <c r="P111" s="45" t="s">
        <v>72</v>
      </c>
      <c r="Q111" s="38"/>
      <c r="R111" s="45">
        <f>MIN(Rules!$E$2,(MAX(H111/N111,N111/H111)))</f>
        <v>1.111111111</v>
      </c>
      <c r="S111" s="45">
        <f>VLOOKUP(B111,Rules!A:B,2,FALSE)</f>
        <v>50</v>
      </c>
      <c r="T111" s="38"/>
      <c r="U111" s="46">
        <f>1/(10^(-(E111+(IF(P111="Y",Rules!$I$2,0))-K111)/Rules!$E$12)+1)</f>
        <v>0.372762392</v>
      </c>
      <c r="V111" s="47">
        <f t="shared" si="6"/>
        <v>35</v>
      </c>
      <c r="W111" s="47">
        <f t="shared" si="7"/>
        <v>-35</v>
      </c>
      <c r="X111" s="47"/>
      <c r="Y111" s="47"/>
      <c r="Z111" s="48"/>
      <c r="AA111" s="7">
        <f t="shared" ref="AA111:BL111" si="115">IF($D111=AA$1,$E111+$V111,(IF($J111=AA$1,$K111+$W111,AA110)))</f>
        <v>1423</v>
      </c>
      <c r="AB111" s="7">
        <f t="shared" si="115"/>
        <v>871</v>
      </c>
      <c r="AC111" s="7">
        <f t="shared" si="115"/>
        <v>1518</v>
      </c>
      <c r="AD111" s="7">
        <f t="shared" si="115"/>
        <v>165</v>
      </c>
      <c r="AE111" s="7">
        <f t="shared" si="115"/>
        <v>2041</v>
      </c>
      <c r="AF111" s="7">
        <f t="shared" si="115"/>
        <v>1937</v>
      </c>
      <c r="AG111" s="7">
        <f t="shared" si="115"/>
        <v>983</v>
      </c>
      <c r="AH111" s="7">
        <f t="shared" si="115"/>
        <v>927</v>
      </c>
      <c r="AI111" s="7">
        <f t="shared" si="115"/>
        <v>1210</v>
      </c>
      <c r="AJ111" s="7">
        <f t="shared" si="115"/>
        <v>1809</v>
      </c>
      <c r="AK111" s="7">
        <f t="shared" si="115"/>
        <v>152</v>
      </c>
      <c r="AL111" s="7">
        <f t="shared" si="115"/>
        <v>717</v>
      </c>
      <c r="AM111" s="7">
        <f t="shared" si="115"/>
        <v>2168</v>
      </c>
      <c r="AN111" s="7">
        <f t="shared" si="115"/>
        <v>1423</v>
      </c>
      <c r="AO111" s="7">
        <f t="shared" si="115"/>
        <v>1135</v>
      </c>
      <c r="AP111" s="7">
        <f t="shared" si="115"/>
        <v>1999</v>
      </c>
      <c r="AQ111" s="7">
        <f t="shared" si="115"/>
        <v>423</v>
      </c>
      <c r="AR111" s="7">
        <f t="shared" si="115"/>
        <v>1482</v>
      </c>
      <c r="AS111" s="7">
        <f t="shared" si="115"/>
        <v>219</v>
      </c>
      <c r="AT111" s="7">
        <f t="shared" si="115"/>
        <v>2213</v>
      </c>
      <c r="AU111" s="7">
        <f t="shared" si="115"/>
        <v>1029</v>
      </c>
      <c r="AV111" s="7">
        <f t="shared" si="115"/>
        <v>489</v>
      </c>
      <c r="AW111" s="7">
        <f t="shared" si="115"/>
        <v>484</v>
      </c>
      <c r="AX111" s="7">
        <f t="shared" si="115"/>
        <v>1061</v>
      </c>
      <c r="AY111" s="7">
        <f t="shared" si="115"/>
        <v>1131</v>
      </c>
      <c r="AZ111" s="7">
        <f t="shared" si="115"/>
        <v>759</v>
      </c>
      <c r="BA111" s="7">
        <f t="shared" si="115"/>
        <v>0</v>
      </c>
      <c r="BB111" s="7">
        <f t="shared" si="115"/>
        <v>1372</v>
      </c>
      <c r="BC111" s="7">
        <f t="shared" si="115"/>
        <v>942</v>
      </c>
      <c r="BD111" s="7">
        <f t="shared" si="115"/>
        <v>535</v>
      </c>
      <c r="BE111" s="7">
        <f t="shared" si="115"/>
        <v>638</v>
      </c>
      <c r="BF111" s="7">
        <f t="shared" si="115"/>
        <v>2030</v>
      </c>
      <c r="BG111" s="7">
        <f t="shared" si="115"/>
        <v>790</v>
      </c>
      <c r="BH111" s="7">
        <f t="shared" si="115"/>
        <v>816</v>
      </c>
      <c r="BI111" s="7">
        <f t="shared" si="115"/>
        <v>1947</v>
      </c>
      <c r="BJ111" s="7">
        <f t="shared" si="115"/>
        <v>1538</v>
      </c>
      <c r="BK111" s="7">
        <f t="shared" si="115"/>
        <v>1943</v>
      </c>
      <c r="BL111" s="7">
        <f t="shared" si="115"/>
        <v>1196</v>
      </c>
    </row>
    <row r="112" ht="13.5" customHeight="1">
      <c r="A112" s="83">
        <v>43597.0</v>
      </c>
      <c r="B112" s="37" t="s">
        <v>74</v>
      </c>
      <c r="C112" s="38"/>
      <c r="D112" s="39" t="s">
        <v>38</v>
      </c>
      <c r="E112" s="40">
        <f t="shared" si="2"/>
        <v>1131</v>
      </c>
      <c r="F112" s="41">
        <v>2.0</v>
      </c>
      <c r="G112" s="41">
        <v>23.0</v>
      </c>
      <c r="H112" s="42">
        <f t="shared" si="3"/>
        <v>29</v>
      </c>
      <c r="I112" s="38"/>
      <c r="J112" s="43" t="s">
        <v>36</v>
      </c>
      <c r="K112" s="40">
        <f t="shared" si="4"/>
        <v>1029</v>
      </c>
      <c r="L112" s="44">
        <v>0.0</v>
      </c>
      <c r="M112" s="44">
        <v>13.0</v>
      </c>
      <c r="N112" s="42">
        <f t="shared" si="5"/>
        <v>13</v>
      </c>
      <c r="O112" s="38"/>
      <c r="P112" s="45" t="s">
        <v>72</v>
      </c>
      <c r="Q112" s="38"/>
      <c r="R112" s="45">
        <f>MIN(Rules!$E$2,(MAX(H112/N112,N112/H112)))</f>
        <v>2</v>
      </c>
      <c r="S112" s="45">
        <f>VLOOKUP(B112,Rules!A:B,2,FALSE)</f>
        <v>50</v>
      </c>
      <c r="T112" s="38"/>
      <c r="U112" s="46">
        <f>1/(10^(-(E112+(IF(P112="Y",Rules!$I$2,0))-K112)/Rules!$E$12)+1)</f>
        <v>0.76142408</v>
      </c>
      <c r="V112" s="47">
        <f t="shared" si="6"/>
        <v>24</v>
      </c>
      <c r="W112" s="47">
        <f t="shared" si="7"/>
        <v>-24</v>
      </c>
      <c r="X112" s="47"/>
      <c r="Y112" s="47"/>
      <c r="Z112" s="48"/>
      <c r="AA112" s="7">
        <f t="shared" ref="AA112:BL112" si="116">IF($D112=AA$1,$E112+$V112,(IF($J112=AA$1,$K112+$W112,AA111)))</f>
        <v>1423</v>
      </c>
      <c r="AB112" s="7">
        <f t="shared" si="116"/>
        <v>871</v>
      </c>
      <c r="AC112" s="7">
        <f t="shared" si="116"/>
        <v>1518</v>
      </c>
      <c r="AD112" s="7">
        <f t="shared" si="116"/>
        <v>165</v>
      </c>
      <c r="AE112" s="7">
        <f t="shared" si="116"/>
        <v>2041</v>
      </c>
      <c r="AF112" s="7">
        <f t="shared" si="116"/>
        <v>1937</v>
      </c>
      <c r="AG112" s="7">
        <f t="shared" si="116"/>
        <v>983</v>
      </c>
      <c r="AH112" s="7">
        <f t="shared" si="116"/>
        <v>927</v>
      </c>
      <c r="AI112" s="7">
        <f t="shared" si="116"/>
        <v>1210</v>
      </c>
      <c r="AJ112" s="7">
        <f t="shared" si="116"/>
        <v>1809</v>
      </c>
      <c r="AK112" s="7">
        <f t="shared" si="116"/>
        <v>152</v>
      </c>
      <c r="AL112" s="7">
        <f t="shared" si="116"/>
        <v>717</v>
      </c>
      <c r="AM112" s="7">
        <f t="shared" si="116"/>
        <v>2168</v>
      </c>
      <c r="AN112" s="7">
        <f t="shared" si="116"/>
        <v>1423</v>
      </c>
      <c r="AO112" s="7">
        <f t="shared" si="116"/>
        <v>1135</v>
      </c>
      <c r="AP112" s="7">
        <f t="shared" si="116"/>
        <v>1999</v>
      </c>
      <c r="AQ112" s="7">
        <f t="shared" si="116"/>
        <v>423</v>
      </c>
      <c r="AR112" s="7">
        <f t="shared" si="116"/>
        <v>1482</v>
      </c>
      <c r="AS112" s="7">
        <f t="shared" si="116"/>
        <v>219</v>
      </c>
      <c r="AT112" s="7">
        <f t="shared" si="116"/>
        <v>2213</v>
      </c>
      <c r="AU112" s="7">
        <f t="shared" si="116"/>
        <v>1005</v>
      </c>
      <c r="AV112" s="7">
        <f t="shared" si="116"/>
        <v>489</v>
      </c>
      <c r="AW112" s="7">
        <f t="shared" si="116"/>
        <v>484</v>
      </c>
      <c r="AX112" s="7">
        <f t="shared" si="116"/>
        <v>1061</v>
      </c>
      <c r="AY112" s="7">
        <f t="shared" si="116"/>
        <v>1155</v>
      </c>
      <c r="AZ112" s="7">
        <f t="shared" si="116"/>
        <v>759</v>
      </c>
      <c r="BA112" s="7">
        <f t="shared" si="116"/>
        <v>0</v>
      </c>
      <c r="BB112" s="7">
        <f t="shared" si="116"/>
        <v>1372</v>
      </c>
      <c r="BC112" s="7">
        <f t="shared" si="116"/>
        <v>942</v>
      </c>
      <c r="BD112" s="7">
        <f t="shared" si="116"/>
        <v>535</v>
      </c>
      <c r="BE112" s="7">
        <f t="shared" si="116"/>
        <v>638</v>
      </c>
      <c r="BF112" s="7">
        <f t="shared" si="116"/>
        <v>2030</v>
      </c>
      <c r="BG112" s="7">
        <f t="shared" si="116"/>
        <v>790</v>
      </c>
      <c r="BH112" s="7">
        <f t="shared" si="116"/>
        <v>816</v>
      </c>
      <c r="BI112" s="7">
        <f t="shared" si="116"/>
        <v>1947</v>
      </c>
      <c r="BJ112" s="7">
        <f t="shared" si="116"/>
        <v>1538</v>
      </c>
      <c r="BK112" s="7">
        <f t="shared" si="116"/>
        <v>1943</v>
      </c>
      <c r="BL112" s="7">
        <f t="shared" si="116"/>
        <v>1196</v>
      </c>
    </row>
    <row r="113" ht="13.5" customHeight="1">
      <c r="A113" s="83">
        <v>43597.0</v>
      </c>
      <c r="B113" s="37" t="s">
        <v>74</v>
      </c>
      <c r="C113" s="38"/>
      <c r="D113" s="39" t="s">
        <v>37</v>
      </c>
      <c r="E113" s="40">
        <f t="shared" si="2"/>
        <v>927</v>
      </c>
      <c r="F113" s="41">
        <v>1.0</v>
      </c>
      <c r="G113" s="41">
        <v>15.0</v>
      </c>
      <c r="H113" s="42">
        <f t="shared" si="3"/>
        <v>18</v>
      </c>
      <c r="I113" s="38"/>
      <c r="J113" s="43" t="s">
        <v>40</v>
      </c>
      <c r="K113" s="40">
        <f t="shared" si="4"/>
        <v>1196</v>
      </c>
      <c r="L113" s="44">
        <v>4.0</v>
      </c>
      <c r="M113" s="44">
        <v>12.0</v>
      </c>
      <c r="N113" s="42">
        <f t="shared" si="5"/>
        <v>24</v>
      </c>
      <c r="O113" s="38"/>
      <c r="P113" s="45" t="s">
        <v>72</v>
      </c>
      <c r="Q113" s="38"/>
      <c r="R113" s="45">
        <f>MIN(Rules!$E$2,(MAX(H113/N113,N113/H113)))</f>
        <v>1.333333333</v>
      </c>
      <c r="S113" s="45">
        <f>VLOOKUP(B113,Rules!A:B,2,FALSE)</f>
        <v>50</v>
      </c>
      <c r="T113" s="38"/>
      <c r="U113" s="46">
        <f>1/(10^(-(E113+(IF(P113="Y",Rules!$I$2,0))-K113)/Rules!$E$12)+1)</f>
        <v>0.3663250081</v>
      </c>
      <c r="V113" s="47">
        <f t="shared" si="6"/>
        <v>-24</v>
      </c>
      <c r="W113" s="47">
        <f t="shared" si="7"/>
        <v>24</v>
      </c>
      <c r="X113" s="47"/>
      <c r="Y113" s="47"/>
      <c r="Z113" s="48"/>
      <c r="AA113" s="7">
        <f t="shared" ref="AA113:BL113" si="117">IF($D113=AA$1,$E113+$V113,(IF($J113=AA$1,$K113+$W113,AA112)))</f>
        <v>1423</v>
      </c>
      <c r="AB113" s="7">
        <f t="shared" si="117"/>
        <v>871</v>
      </c>
      <c r="AC113" s="7">
        <f t="shared" si="117"/>
        <v>1518</v>
      </c>
      <c r="AD113" s="7">
        <f t="shared" si="117"/>
        <v>165</v>
      </c>
      <c r="AE113" s="7">
        <f t="shared" si="117"/>
        <v>2041</v>
      </c>
      <c r="AF113" s="7">
        <f t="shared" si="117"/>
        <v>1937</v>
      </c>
      <c r="AG113" s="7">
        <f t="shared" si="117"/>
        <v>983</v>
      </c>
      <c r="AH113" s="7">
        <f t="shared" si="117"/>
        <v>903</v>
      </c>
      <c r="AI113" s="7">
        <f t="shared" si="117"/>
        <v>1210</v>
      </c>
      <c r="AJ113" s="7">
        <f t="shared" si="117"/>
        <v>1809</v>
      </c>
      <c r="AK113" s="7">
        <f t="shared" si="117"/>
        <v>152</v>
      </c>
      <c r="AL113" s="7">
        <f t="shared" si="117"/>
        <v>717</v>
      </c>
      <c r="AM113" s="7">
        <f t="shared" si="117"/>
        <v>2168</v>
      </c>
      <c r="AN113" s="7">
        <f t="shared" si="117"/>
        <v>1423</v>
      </c>
      <c r="AO113" s="7">
        <f t="shared" si="117"/>
        <v>1135</v>
      </c>
      <c r="AP113" s="7">
        <f t="shared" si="117"/>
        <v>1999</v>
      </c>
      <c r="AQ113" s="7">
        <f t="shared" si="117"/>
        <v>423</v>
      </c>
      <c r="AR113" s="7">
        <f t="shared" si="117"/>
        <v>1482</v>
      </c>
      <c r="AS113" s="7">
        <f t="shared" si="117"/>
        <v>219</v>
      </c>
      <c r="AT113" s="7">
        <f t="shared" si="117"/>
        <v>2213</v>
      </c>
      <c r="AU113" s="7">
        <f t="shared" si="117"/>
        <v>1005</v>
      </c>
      <c r="AV113" s="7">
        <f t="shared" si="117"/>
        <v>489</v>
      </c>
      <c r="AW113" s="7">
        <f t="shared" si="117"/>
        <v>484</v>
      </c>
      <c r="AX113" s="7">
        <f t="shared" si="117"/>
        <v>1061</v>
      </c>
      <c r="AY113" s="7">
        <f t="shared" si="117"/>
        <v>1155</v>
      </c>
      <c r="AZ113" s="7">
        <f t="shared" si="117"/>
        <v>759</v>
      </c>
      <c r="BA113" s="7">
        <f t="shared" si="117"/>
        <v>0</v>
      </c>
      <c r="BB113" s="7">
        <f t="shared" si="117"/>
        <v>1372</v>
      </c>
      <c r="BC113" s="7">
        <f t="shared" si="117"/>
        <v>942</v>
      </c>
      <c r="BD113" s="7">
        <f t="shared" si="117"/>
        <v>535</v>
      </c>
      <c r="BE113" s="7">
        <f t="shared" si="117"/>
        <v>638</v>
      </c>
      <c r="BF113" s="7">
        <f t="shared" si="117"/>
        <v>2030</v>
      </c>
      <c r="BG113" s="7">
        <f t="shared" si="117"/>
        <v>790</v>
      </c>
      <c r="BH113" s="7">
        <f t="shared" si="117"/>
        <v>816</v>
      </c>
      <c r="BI113" s="7">
        <f t="shared" si="117"/>
        <v>1947</v>
      </c>
      <c r="BJ113" s="7">
        <f t="shared" si="117"/>
        <v>1538</v>
      </c>
      <c r="BK113" s="7">
        <f t="shared" si="117"/>
        <v>1943</v>
      </c>
      <c r="BL113" s="7">
        <f t="shared" si="117"/>
        <v>1220</v>
      </c>
    </row>
    <row r="114" ht="13.5" customHeight="1">
      <c r="A114" s="83">
        <v>43597.0</v>
      </c>
      <c r="B114" s="37" t="s">
        <v>74</v>
      </c>
      <c r="C114" s="38"/>
      <c r="D114" s="39" t="s">
        <v>50</v>
      </c>
      <c r="E114" s="40">
        <f t="shared" si="2"/>
        <v>489</v>
      </c>
      <c r="F114" s="41">
        <v>1.0</v>
      </c>
      <c r="G114" s="41">
        <v>12.0</v>
      </c>
      <c r="H114" s="42">
        <f t="shared" si="3"/>
        <v>15</v>
      </c>
      <c r="I114" s="38"/>
      <c r="J114" s="43" t="s">
        <v>53</v>
      </c>
      <c r="K114" s="40">
        <f t="shared" si="4"/>
        <v>816</v>
      </c>
      <c r="L114" s="44">
        <v>1.0</v>
      </c>
      <c r="M114" s="44">
        <v>15.0</v>
      </c>
      <c r="N114" s="42">
        <f t="shared" si="5"/>
        <v>18</v>
      </c>
      <c r="O114" s="38"/>
      <c r="P114" s="45" t="s">
        <v>72</v>
      </c>
      <c r="Q114" s="38"/>
      <c r="R114" s="45">
        <f>MIN(Rules!$E$2,(MAX(H114/N114,N114/H114)))</f>
        <v>1.2</v>
      </c>
      <c r="S114" s="45">
        <f>VLOOKUP(B114,Rules!A:B,2,FALSE)</f>
        <v>50</v>
      </c>
      <c r="T114" s="38"/>
      <c r="U114" s="46">
        <f>1/(10^(-(E114+(IF(P114="Y",Rules!$I$2,0))-K114)/Rules!$E$12)+1)</f>
        <v>0.3068015664</v>
      </c>
      <c r="V114" s="47">
        <f t="shared" si="6"/>
        <v>-18</v>
      </c>
      <c r="W114" s="47">
        <f t="shared" si="7"/>
        <v>18</v>
      </c>
      <c r="X114" s="47"/>
      <c r="Y114" s="47"/>
      <c r="Z114" s="48"/>
      <c r="AA114" s="7">
        <f t="shared" ref="AA114:BL114" si="118">IF($D114=AA$1,$E114+$V114,(IF($J114=AA$1,$K114+$W114,AA113)))</f>
        <v>1423</v>
      </c>
      <c r="AB114" s="7">
        <f t="shared" si="118"/>
        <v>871</v>
      </c>
      <c r="AC114" s="7">
        <f t="shared" si="118"/>
        <v>1518</v>
      </c>
      <c r="AD114" s="7">
        <f t="shared" si="118"/>
        <v>165</v>
      </c>
      <c r="AE114" s="7">
        <f t="shared" si="118"/>
        <v>2041</v>
      </c>
      <c r="AF114" s="7">
        <f t="shared" si="118"/>
        <v>1937</v>
      </c>
      <c r="AG114" s="7">
        <f t="shared" si="118"/>
        <v>983</v>
      </c>
      <c r="AH114" s="7">
        <f t="shared" si="118"/>
        <v>903</v>
      </c>
      <c r="AI114" s="7">
        <f t="shared" si="118"/>
        <v>1210</v>
      </c>
      <c r="AJ114" s="7">
        <f t="shared" si="118"/>
        <v>1809</v>
      </c>
      <c r="AK114" s="7">
        <f t="shared" si="118"/>
        <v>152</v>
      </c>
      <c r="AL114" s="7">
        <f t="shared" si="118"/>
        <v>717</v>
      </c>
      <c r="AM114" s="7">
        <f t="shared" si="118"/>
        <v>2168</v>
      </c>
      <c r="AN114" s="7">
        <f t="shared" si="118"/>
        <v>1423</v>
      </c>
      <c r="AO114" s="7">
        <f t="shared" si="118"/>
        <v>1135</v>
      </c>
      <c r="AP114" s="7">
        <f t="shared" si="118"/>
        <v>1999</v>
      </c>
      <c r="AQ114" s="7">
        <f t="shared" si="118"/>
        <v>423</v>
      </c>
      <c r="AR114" s="7">
        <f t="shared" si="118"/>
        <v>1482</v>
      </c>
      <c r="AS114" s="7">
        <f t="shared" si="118"/>
        <v>219</v>
      </c>
      <c r="AT114" s="7">
        <f t="shared" si="118"/>
        <v>2213</v>
      </c>
      <c r="AU114" s="7">
        <f t="shared" si="118"/>
        <v>1005</v>
      </c>
      <c r="AV114" s="7">
        <f t="shared" si="118"/>
        <v>471</v>
      </c>
      <c r="AW114" s="7">
        <f t="shared" si="118"/>
        <v>484</v>
      </c>
      <c r="AX114" s="7">
        <f t="shared" si="118"/>
        <v>1061</v>
      </c>
      <c r="AY114" s="7">
        <f t="shared" si="118"/>
        <v>1155</v>
      </c>
      <c r="AZ114" s="7">
        <f t="shared" si="118"/>
        <v>759</v>
      </c>
      <c r="BA114" s="7">
        <f t="shared" si="118"/>
        <v>0</v>
      </c>
      <c r="BB114" s="7">
        <f t="shared" si="118"/>
        <v>1372</v>
      </c>
      <c r="BC114" s="7">
        <f t="shared" si="118"/>
        <v>942</v>
      </c>
      <c r="BD114" s="7">
        <f t="shared" si="118"/>
        <v>535</v>
      </c>
      <c r="BE114" s="7">
        <f t="shared" si="118"/>
        <v>638</v>
      </c>
      <c r="BF114" s="7">
        <f t="shared" si="118"/>
        <v>2030</v>
      </c>
      <c r="BG114" s="7">
        <f t="shared" si="118"/>
        <v>790</v>
      </c>
      <c r="BH114" s="7">
        <f t="shared" si="118"/>
        <v>834</v>
      </c>
      <c r="BI114" s="7">
        <f t="shared" si="118"/>
        <v>1947</v>
      </c>
      <c r="BJ114" s="7">
        <f t="shared" si="118"/>
        <v>1538</v>
      </c>
      <c r="BK114" s="7">
        <f t="shared" si="118"/>
        <v>1943</v>
      </c>
      <c r="BL114" s="7">
        <f t="shared" si="118"/>
        <v>1220</v>
      </c>
    </row>
    <row r="115" ht="13.5" customHeight="1">
      <c r="A115" s="83">
        <v>43597.0</v>
      </c>
      <c r="B115" s="37" t="s">
        <v>74</v>
      </c>
      <c r="C115" s="38"/>
      <c r="D115" s="39" t="s">
        <v>42</v>
      </c>
      <c r="E115" s="40">
        <f t="shared" si="2"/>
        <v>790</v>
      </c>
      <c r="F115" s="41">
        <v>1.0</v>
      </c>
      <c r="G115" s="41">
        <v>15.0</v>
      </c>
      <c r="H115" s="42">
        <f t="shared" si="3"/>
        <v>18</v>
      </c>
      <c r="I115" s="38"/>
      <c r="J115" s="43" t="s">
        <v>39</v>
      </c>
      <c r="K115" s="40">
        <f t="shared" si="4"/>
        <v>1061</v>
      </c>
      <c r="L115" s="44">
        <v>0.0</v>
      </c>
      <c r="M115" s="44">
        <v>15.0</v>
      </c>
      <c r="N115" s="42">
        <f t="shared" si="5"/>
        <v>15</v>
      </c>
      <c r="O115" s="38"/>
      <c r="P115" s="45" t="s">
        <v>72</v>
      </c>
      <c r="Q115" s="38"/>
      <c r="R115" s="45">
        <f>MIN(Rules!$E$2,(MAX(H115/N115,N115/H115)))</f>
        <v>1.2</v>
      </c>
      <c r="S115" s="45">
        <f>VLOOKUP(B115,Rules!A:B,2,FALSE)</f>
        <v>50</v>
      </c>
      <c r="T115" s="38"/>
      <c r="U115" s="46">
        <f>1/(10^(-(E115+(IF(P115="Y",Rules!$I$2,0))-K115)/Rules!$E$12)+1)</f>
        <v>0.3641896468</v>
      </c>
      <c r="V115" s="47">
        <f t="shared" si="6"/>
        <v>38</v>
      </c>
      <c r="W115" s="47">
        <f t="shared" si="7"/>
        <v>-38</v>
      </c>
      <c r="X115" s="47"/>
      <c r="Y115" s="47"/>
      <c r="Z115" s="48"/>
      <c r="AA115" s="7">
        <f t="shared" ref="AA115:BL115" si="119">IF($D115=AA$1,$E115+$V115,(IF($J115=AA$1,$K115+$W115,AA114)))</f>
        <v>1423</v>
      </c>
      <c r="AB115" s="7">
        <f t="shared" si="119"/>
        <v>871</v>
      </c>
      <c r="AC115" s="7">
        <f t="shared" si="119"/>
        <v>1518</v>
      </c>
      <c r="AD115" s="7">
        <f t="shared" si="119"/>
        <v>165</v>
      </c>
      <c r="AE115" s="7">
        <f t="shared" si="119"/>
        <v>2041</v>
      </c>
      <c r="AF115" s="7">
        <f t="shared" si="119"/>
        <v>1937</v>
      </c>
      <c r="AG115" s="7">
        <f t="shared" si="119"/>
        <v>983</v>
      </c>
      <c r="AH115" s="7">
        <f t="shared" si="119"/>
        <v>903</v>
      </c>
      <c r="AI115" s="7">
        <f t="shared" si="119"/>
        <v>1210</v>
      </c>
      <c r="AJ115" s="7">
        <f t="shared" si="119"/>
        <v>1809</v>
      </c>
      <c r="AK115" s="7">
        <f t="shared" si="119"/>
        <v>152</v>
      </c>
      <c r="AL115" s="7">
        <f t="shared" si="119"/>
        <v>717</v>
      </c>
      <c r="AM115" s="7">
        <f t="shared" si="119"/>
        <v>2168</v>
      </c>
      <c r="AN115" s="7">
        <f t="shared" si="119"/>
        <v>1423</v>
      </c>
      <c r="AO115" s="7">
        <f t="shared" si="119"/>
        <v>1135</v>
      </c>
      <c r="AP115" s="7">
        <f t="shared" si="119"/>
        <v>1999</v>
      </c>
      <c r="AQ115" s="7">
        <f t="shared" si="119"/>
        <v>423</v>
      </c>
      <c r="AR115" s="7">
        <f t="shared" si="119"/>
        <v>1482</v>
      </c>
      <c r="AS115" s="7">
        <f t="shared" si="119"/>
        <v>219</v>
      </c>
      <c r="AT115" s="7">
        <f t="shared" si="119"/>
        <v>2213</v>
      </c>
      <c r="AU115" s="7">
        <f t="shared" si="119"/>
        <v>1005</v>
      </c>
      <c r="AV115" s="7">
        <f t="shared" si="119"/>
        <v>471</v>
      </c>
      <c r="AW115" s="7">
        <f t="shared" si="119"/>
        <v>484</v>
      </c>
      <c r="AX115" s="7">
        <f t="shared" si="119"/>
        <v>1023</v>
      </c>
      <c r="AY115" s="7">
        <f t="shared" si="119"/>
        <v>1155</v>
      </c>
      <c r="AZ115" s="7">
        <f t="shared" si="119"/>
        <v>759</v>
      </c>
      <c r="BA115" s="7">
        <f t="shared" si="119"/>
        <v>0</v>
      </c>
      <c r="BB115" s="7">
        <f t="shared" si="119"/>
        <v>1372</v>
      </c>
      <c r="BC115" s="7">
        <f t="shared" si="119"/>
        <v>942</v>
      </c>
      <c r="BD115" s="7">
        <f t="shared" si="119"/>
        <v>535</v>
      </c>
      <c r="BE115" s="7">
        <f t="shared" si="119"/>
        <v>638</v>
      </c>
      <c r="BF115" s="7">
        <f t="shared" si="119"/>
        <v>2030</v>
      </c>
      <c r="BG115" s="7">
        <f t="shared" si="119"/>
        <v>828</v>
      </c>
      <c r="BH115" s="7">
        <f t="shared" si="119"/>
        <v>834</v>
      </c>
      <c r="BI115" s="7">
        <f t="shared" si="119"/>
        <v>1947</v>
      </c>
      <c r="BJ115" s="7">
        <f t="shared" si="119"/>
        <v>1538</v>
      </c>
      <c r="BK115" s="7">
        <f t="shared" si="119"/>
        <v>1943</v>
      </c>
      <c r="BL115" s="7">
        <f t="shared" si="119"/>
        <v>1220</v>
      </c>
    </row>
    <row r="116" ht="13.5" customHeight="1">
      <c r="A116" s="83">
        <v>43603.0</v>
      </c>
      <c r="B116" s="37" t="s">
        <v>74</v>
      </c>
      <c r="C116" s="38"/>
      <c r="D116" s="39" t="s">
        <v>31</v>
      </c>
      <c r="E116" s="40">
        <f t="shared" si="2"/>
        <v>1482</v>
      </c>
      <c r="F116" s="41">
        <v>2.0</v>
      </c>
      <c r="G116" s="41">
        <v>24.0</v>
      </c>
      <c r="H116" s="42">
        <f t="shared" si="3"/>
        <v>30</v>
      </c>
      <c r="I116" s="38"/>
      <c r="J116" s="43" t="s">
        <v>30</v>
      </c>
      <c r="K116" s="40">
        <f t="shared" si="4"/>
        <v>1423</v>
      </c>
      <c r="L116" s="44">
        <v>1.0</v>
      </c>
      <c r="M116" s="44">
        <v>19.0</v>
      </c>
      <c r="N116" s="42">
        <f t="shared" si="5"/>
        <v>22</v>
      </c>
      <c r="O116" s="38"/>
      <c r="P116" s="45" t="s">
        <v>72</v>
      </c>
      <c r="Q116" s="38"/>
      <c r="R116" s="45">
        <f>MIN(Rules!$E$2,(MAX(H116/N116,N116/H116)))</f>
        <v>1.363636364</v>
      </c>
      <c r="S116" s="45">
        <f>VLOOKUP(B116,Rules!A:B,2,FALSE)</f>
        <v>50</v>
      </c>
      <c r="T116" s="38"/>
      <c r="U116" s="46">
        <f>1/(10^(-(E116+(IF(P116="Y",Rules!$I$2,0))-K116)/Rules!$E$12)+1)</f>
        <v>0.7236181814</v>
      </c>
      <c r="V116" s="47">
        <f t="shared" si="6"/>
        <v>19</v>
      </c>
      <c r="W116" s="47">
        <f t="shared" si="7"/>
        <v>-19</v>
      </c>
      <c r="X116" s="47"/>
      <c r="Y116" s="47"/>
      <c r="Z116" s="48"/>
      <c r="AA116" s="7">
        <f t="shared" ref="AA116:BL116" si="120">IF($D116=AA$1,$E116+$V116,(IF($J116=AA$1,$K116+$W116,AA115)))</f>
        <v>1404</v>
      </c>
      <c r="AB116" s="7">
        <f t="shared" si="120"/>
        <v>871</v>
      </c>
      <c r="AC116" s="7">
        <f t="shared" si="120"/>
        <v>1518</v>
      </c>
      <c r="AD116" s="7">
        <f t="shared" si="120"/>
        <v>165</v>
      </c>
      <c r="AE116" s="7">
        <f t="shared" si="120"/>
        <v>2041</v>
      </c>
      <c r="AF116" s="7">
        <f t="shared" si="120"/>
        <v>1937</v>
      </c>
      <c r="AG116" s="7">
        <f t="shared" si="120"/>
        <v>983</v>
      </c>
      <c r="AH116" s="7">
        <f t="shared" si="120"/>
        <v>903</v>
      </c>
      <c r="AI116" s="7">
        <f t="shared" si="120"/>
        <v>1210</v>
      </c>
      <c r="AJ116" s="7">
        <f t="shared" si="120"/>
        <v>1809</v>
      </c>
      <c r="AK116" s="7">
        <f t="shared" si="120"/>
        <v>152</v>
      </c>
      <c r="AL116" s="7">
        <f t="shared" si="120"/>
        <v>717</v>
      </c>
      <c r="AM116" s="7">
        <f t="shared" si="120"/>
        <v>2168</v>
      </c>
      <c r="AN116" s="7">
        <f t="shared" si="120"/>
        <v>1423</v>
      </c>
      <c r="AO116" s="7">
        <f t="shared" si="120"/>
        <v>1135</v>
      </c>
      <c r="AP116" s="7">
        <f t="shared" si="120"/>
        <v>1999</v>
      </c>
      <c r="AQ116" s="7">
        <f t="shared" si="120"/>
        <v>423</v>
      </c>
      <c r="AR116" s="7">
        <f t="shared" si="120"/>
        <v>1501</v>
      </c>
      <c r="AS116" s="7">
        <f t="shared" si="120"/>
        <v>219</v>
      </c>
      <c r="AT116" s="7">
        <f t="shared" si="120"/>
        <v>2213</v>
      </c>
      <c r="AU116" s="7">
        <f t="shared" si="120"/>
        <v>1005</v>
      </c>
      <c r="AV116" s="7">
        <f t="shared" si="120"/>
        <v>471</v>
      </c>
      <c r="AW116" s="7">
        <f t="shared" si="120"/>
        <v>484</v>
      </c>
      <c r="AX116" s="7">
        <f t="shared" si="120"/>
        <v>1023</v>
      </c>
      <c r="AY116" s="7">
        <f t="shared" si="120"/>
        <v>1155</v>
      </c>
      <c r="AZ116" s="7">
        <f t="shared" si="120"/>
        <v>759</v>
      </c>
      <c r="BA116" s="7">
        <f t="shared" si="120"/>
        <v>0</v>
      </c>
      <c r="BB116" s="7">
        <f t="shared" si="120"/>
        <v>1372</v>
      </c>
      <c r="BC116" s="7">
        <f t="shared" si="120"/>
        <v>942</v>
      </c>
      <c r="BD116" s="7">
        <f t="shared" si="120"/>
        <v>535</v>
      </c>
      <c r="BE116" s="7">
        <f t="shared" si="120"/>
        <v>638</v>
      </c>
      <c r="BF116" s="7">
        <f t="shared" si="120"/>
        <v>2030</v>
      </c>
      <c r="BG116" s="7">
        <f t="shared" si="120"/>
        <v>828</v>
      </c>
      <c r="BH116" s="7">
        <f t="shared" si="120"/>
        <v>834</v>
      </c>
      <c r="BI116" s="7">
        <f t="shared" si="120"/>
        <v>1947</v>
      </c>
      <c r="BJ116" s="7">
        <f t="shared" si="120"/>
        <v>1538</v>
      </c>
      <c r="BK116" s="7">
        <f t="shared" si="120"/>
        <v>1943</v>
      </c>
      <c r="BL116" s="7">
        <f t="shared" si="120"/>
        <v>1220</v>
      </c>
    </row>
    <row r="117" ht="13.5" customHeight="1">
      <c r="A117" s="83">
        <v>43603.0</v>
      </c>
      <c r="B117" s="37" t="s">
        <v>74</v>
      </c>
      <c r="C117" s="38"/>
      <c r="D117" s="39" t="s">
        <v>32</v>
      </c>
      <c r="E117" s="40">
        <f t="shared" si="2"/>
        <v>1538</v>
      </c>
      <c r="F117" s="41">
        <v>3.0</v>
      </c>
      <c r="G117" s="41">
        <v>18.0</v>
      </c>
      <c r="H117" s="42">
        <f t="shared" si="3"/>
        <v>27</v>
      </c>
      <c r="I117" s="38"/>
      <c r="J117" s="43" t="s">
        <v>27</v>
      </c>
      <c r="K117" s="40">
        <f t="shared" si="4"/>
        <v>1372</v>
      </c>
      <c r="L117" s="44">
        <v>0.0</v>
      </c>
      <c r="M117" s="44">
        <v>14.0</v>
      </c>
      <c r="N117" s="42">
        <f t="shared" si="5"/>
        <v>14</v>
      </c>
      <c r="O117" s="38"/>
      <c r="P117" s="45" t="s">
        <v>72</v>
      </c>
      <c r="Q117" s="38"/>
      <c r="R117" s="45">
        <f>MIN(Rules!$E$2,(MAX(H117/N117,N117/H117)))</f>
        <v>1.928571429</v>
      </c>
      <c r="S117" s="45">
        <f>VLOOKUP(B117,Rules!A:B,2,FALSE)</f>
        <v>50</v>
      </c>
      <c r="T117" s="38"/>
      <c r="U117" s="46">
        <f>1/(10^(-(E117+(IF(P117="Y",Rules!$I$2,0))-K117)/Rules!$E$12)+1)</f>
        <v>0.810802611</v>
      </c>
      <c r="V117" s="47">
        <f t="shared" si="6"/>
        <v>18</v>
      </c>
      <c r="W117" s="47">
        <f t="shared" si="7"/>
        <v>-18</v>
      </c>
      <c r="X117" s="47"/>
      <c r="Y117" s="47"/>
      <c r="Z117" s="48"/>
      <c r="AA117" s="7">
        <f t="shared" ref="AA117:BL117" si="121">IF($D117=AA$1,$E117+$V117,(IF($J117=AA$1,$K117+$W117,AA116)))</f>
        <v>1404</v>
      </c>
      <c r="AB117" s="7">
        <f t="shared" si="121"/>
        <v>871</v>
      </c>
      <c r="AC117" s="7">
        <f t="shared" si="121"/>
        <v>1518</v>
      </c>
      <c r="AD117" s="7">
        <f t="shared" si="121"/>
        <v>165</v>
      </c>
      <c r="AE117" s="7">
        <f t="shared" si="121"/>
        <v>2041</v>
      </c>
      <c r="AF117" s="7">
        <f t="shared" si="121"/>
        <v>1937</v>
      </c>
      <c r="AG117" s="7">
        <f t="shared" si="121"/>
        <v>983</v>
      </c>
      <c r="AH117" s="7">
        <f t="shared" si="121"/>
        <v>903</v>
      </c>
      <c r="AI117" s="7">
        <f t="shared" si="121"/>
        <v>1210</v>
      </c>
      <c r="AJ117" s="7">
        <f t="shared" si="121"/>
        <v>1809</v>
      </c>
      <c r="AK117" s="7">
        <f t="shared" si="121"/>
        <v>152</v>
      </c>
      <c r="AL117" s="7">
        <f t="shared" si="121"/>
        <v>717</v>
      </c>
      <c r="AM117" s="7">
        <f t="shared" si="121"/>
        <v>2168</v>
      </c>
      <c r="AN117" s="7">
        <f t="shared" si="121"/>
        <v>1423</v>
      </c>
      <c r="AO117" s="7">
        <f t="shared" si="121"/>
        <v>1135</v>
      </c>
      <c r="AP117" s="7">
        <f t="shared" si="121"/>
        <v>1999</v>
      </c>
      <c r="AQ117" s="7">
        <f t="shared" si="121"/>
        <v>423</v>
      </c>
      <c r="AR117" s="7">
        <f t="shared" si="121"/>
        <v>1501</v>
      </c>
      <c r="AS117" s="7">
        <f t="shared" si="121"/>
        <v>219</v>
      </c>
      <c r="AT117" s="7">
        <f t="shared" si="121"/>
        <v>2213</v>
      </c>
      <c r="AU117" s="7">
        <f t="shared" si="121"/>
        <v>1005</v>
      </c>
      <c r="AV117" s="7">
        <f t="shared" si="121"/>
        <v>471</v>
      </c>
      <c r="AW117" s="7">
        <f t="shared" si="121"/>
        <v>484</v>
      </c>
      <c r="AX117" s="7">
        <f t="shared" si="121"/>
        <v>1023</v>
      </c>
      <c r="AY117" s="7">
        <f t="shared" si="121"/>
        <v>1155</v>
      </c>
      <c r="AZ117" s="7">
        <f t="shared" si="121"/>
        <v>759</v>
      </c>
      <c r="BA117" s="7">
        <f t="shared" si="121"/>
        <v>0</v>
      </c>
      <c r="BB117" s="7">
        <f t="shared" si="121"/>
        <v>1354</v>
      </c>
      <c r="BC117" s="7">
        <f t="shared" si="121"/>
        <v>942</v>
      </c>
      <c r="BD117" s="7">
        <f t="shared" si="121"/>
        <v>535</v>
      </c>
      <c r="BE117" s="7">
        <f t="shared" si="121"/>
        <v>638</v>
      </c>
      <c r="BF117" s="7">
        <f t="shared" si="121"/>
        <v>2030</v>
      </c>
      <c r="BG117" s="7">
        <f t="shared" si="121"/>
        <v>828</v>
      </c>
      <c r="BH117" s="7">
        <f t="shared" si="121"/>
        <v>834</v>
      </c>
      <c r="BI117" s="7">
        <f t="shared" si="121"/>
        <v>1947</v>
      </c>
      <c r="BJ117" s="7">
        <f t="shared" si="121"/>
        <v>1556</v>
      </c>
      <c r="BK117" s="7">
        <f t="shared" si="121"/>
        <v>1943</v>
      </c>
      <c r="BL117" s="7">
        <f t="shared" si="121"/>
        <v>1220</v>
      </c>
    </row>
    <row r="118" ht="13.5" customHeight="1">
      <c r="A118" s="83">
        <v>43603.0</v>
      </c>
      <c r="B118" s="37" t="s">
        <v>74</v>
      </c>
      <c r="C118" s="38"/>
      <c r="D118" s="39" t="s">
        <v>36</v>
      </c>
      <c r="E118" s="40">
        <f t="shared" si="2"/>
        <v>1005</v>
      </c>
      <c r="F118" s="41">
        <v>2.0</v>
      </c>
      <c r="G118" s="41">
        <v>12.0</v>
      </c>
      <c r="H118" s="42">
        <f t="shared" si="3"/>
        <v>18</v>
      </c>
      <c r="I118" s="38"/>
      <c r="J118" s="43" t="s">
        <v>41</v>
      </c>
      <c r="K118" s="40">
        <f t="shared" si="4"/>
        <v>942</v>
      </c>
      <c r="L118" s="44">
        <v>1.0</v>
      </c>
      <c r="M118" s="44">
        <v>25.0</v>
      </c>
      <c r="N118" s="42">
        <f t="shared" si="5"/>
        <v>28</v>
      </c>
      <c r="O118" s="38"/>
      <c r="P118" s="45" t="s">
        <v>72</v>
      </c>
      <c r="Q118" s="38"/>
      <c r="R118" s="45">
        <f>MIN(Rules!$E$2,(MAX(H118/N118,N118/H118)))</f>
        <v>1.555555556</v>
      </c>
      <c r="S118" s="45">
        <f>VLOOKUP(B118,Rules!A:B,2,FALSE)</f>
        <v>50</v>
      </c>
      <c r="T118" s="38"/>
      <c r="U118" s="46">
        <f>1/(10^(-(E118+(IF(P118="Y",Rules!$I$2,0))-K118)/Rules!$E$12)+1)</f>
        <v>0.7272870074</v>
      </c>
      <c r="V118" s="47">
        <f t="shared" si="6"/>
        <v>-57</v>
      </c>
      <c r="W118" s="47">
        <f t="shared" si="7"/>
        <v>57</v>
      </c>
      <c r="X118" s="47"/>
      <c r="Y118" s="47"/>
      <c r="Z118" s="48"/>
      <c r="AA118" s="7">
        <f t="shared" ref="AA118:BL118" si="122">IF($D118=AA$1,$E118+$V118,(IF($J118=AA$1,$K118+$W118,AA117)))</f>
        <v>1404</v>
      </c>
      <c r="AB118" s="7">
        <f t="shared" si="122"/>
        <v>871</v>
      </c>
      <c r="AC118" s="7">
        <f t="shared" si="122"/>
        <v>1518</v>
      </c>
      <c r="AD118" s="7">
        <f t="shared" si="122"/>
        <v>165</v>
      </c>
      <c r="AE118" s="7">
        <f t="shared" si="122"/>
        <v>2041</v>
      </c>
      <c r="AF118" s="7">
        <f t="shared" si="122"/>
        <v>1937</v>
      </c>
      <c r="AG118" s="7">
        <f t="shared" si="122"/>
        <v>983</v>
      </c>
      <c r="AH118" s="7">
        <f t="shared" si="122"/>
        <v>903</v>
      </c>
      <c r="AI118" s="7">
        <f t="shared" si="122"/>
        <v>1210</v>
      </c>
      <c r="AJ118" s="7">
        <f t="shared" si="122"/>
        <v>1809</v>
      </c>
      <c r="AK118" s="7">
        <f t="shared" si="122"/>
        <v>152</v>
      </c>
      <c r="AL118" s="7">
        <f t="shared" si="122"/>
        <v>717</v>
      </c>
      <c r="AM118" s="7">
        <f t="shared" si="122"/>
        <v>2168</v>
      </c>
      <c r="AN118" s="7">
        <f t="shared" si="122"/>
        <v>1423</v>
      </c>
      <c r="AO118" s="7">
        <f t="shared" si="122"/>
        <v>1135</v>
      </c>
      <c r="AP118" s="7">
        <f t="shared" si="122"/>
        <v>1999</v>
      </c>
      <c r="AQ118" s="7">
        <f t="shared" si="122"/>
        <v>423</v>
      </c>
      <c r="AR118" s="7">
        <f t="shared" si="122"/>
        <v>1501</v>
      </c>
      <c r="AS118" s="7">
        <f t="shared" si="122"/>
        <v>219</v>
      </c>
      <c r="AT118" s="7">
        <f t="shared" si="122"/>
        <v>2213</v>
      </c>
      <c r="AU118" s="7">
        <f t="shared" si="122"/>
        <v>948</v>
      </c>
      <c r="AV118" s="7">
        <f t="shared" si="122"/>
        <v>471</v>
      </c>
      <c r="AW118" s="7">
        <f t="shared" si="122"/>
        <v>484</v>
      </c>
      <c r="AX118" s="7">
        <f t="shared" si="122"/>
        <v>1023</v>
      </c>
      <c r="AY118" s="7">
        <f t="shared" si="122"/>
        <v>1155</v>
      </c>
      <c r="AZ118" s="7">
        <f t="shared" si="122"/>
        <v>759</v>
      </c>
      <c r="BA118" s="7">
        <f t="shared" si="122"/>
        <v>0</v>
      </c>
      <c r="BB118" s="7">
        <f t="shared" si="122"/>
        <v>1354</v>
      </c>
      <c r="BC118" s="7">
        <f t="shared" si="122"/>
        <v>999</v>
      </c>
      <c r="BD118" s="7">
        <f t="shared" si="122"/>
        <v>535</v>
      </c>
      <c r="BE118" s="7">
        <f t="shared" si="122"/>
        <v>638</v>
      </c>
      <c r="BF118" s="7">
        <f t="shared" si="122"/>
        <v>2030</v>
      </c>
      <c r="BG118" s="7">
        <f t="shared" si="122"/>
        <v>828</v>
      </c>
      <c r="BH118" s="7">
        <f t="shared" si="122"/>
        <v>834</v>
      </c>
      <c r="BI118" s="7">
        <f t="shared" si="122"/>
        <v>1947</v>
      </c>
      <c r="BJ118" s="7">
        <f t="shared" si="122"/>
        <v>1556</v>
      </c>
      <c r="BK118" s="7">
        <f t="shared" si="122"/>
        <v>1943</v>
      </c>
      <c r="BL118" s="7">
        <f t="shared" si="122"/>
        <v>1220</v>
      </c>
    </row>
    <row r="119" ht="13.5" customHeight="1">
      <c r="A119" s="83">
        <v>43603.0</v>
      </c>
      <c r="B119" s="37" t="s">
        <v>74</v>
      </c>
      <c r="C119" s="38"/>
      <c r="D119" s="39" t="s">
        <v>35</v>
      </c>
      <c r="E119" s="40">
        <f t="shared" si="2"/>
        <v>983</v>
      </c>
      <c r="F119" s="41">
        <v>0.0</v>
      </c>
      <c r="G119" s="41">
        <v>20.0</v>
      </c>
      <c r="H119" s="42">
        <f t="shared" si="3"/>
        <v>20</v>
      </c>
      <c r="I119" s="38"/>
      <c r="J119" s="43" t="s">
        <v>37</v>
      </c>
      <c r="K119" s="40">
        <f t="shared" si="4"/>
        <v>903</v>
      </c>
      <c r="L119" s="44">
        <v>1.0</v>
      </c>
      <c r="M119" s="44">
        <v>14.0</v>
      </c>
      <c r="N119" s="42">
        <f t="shared" si="5"/>
        <v>17</v>
      </c>
      <c r="O119" s="38"/>
      <c r="P119" s="45" t="s">
        <v>72</v>
      </c>
      <c r="Q119" s="38"/>
      <c r="R119" s="45">
        <f>MIN(Rules!$E$2,(MAX(H119/N119,N119/H119)))</f>
        <v>1.176470588</v>
      </c>
      <c r="S119" s="45">
        <f>VLOOKUP(B119,Rules!A:B,2,FALSE)</f>
        <v>50</v>
      </c>
      <c r="T119" s="38"/>
      <c r="U119" s="46">
        <f>1/(10^(-(E119+(IF(P119="Y",Rules!$I$2,0))-K119)/Rules!$E$12)+1)</f>
        <v>0.7425355589</v>
      </c>
      <c r="V119" s="47">
        <f t="shared" si="6"/>
        <v>15</v>
      </c>
      <c r="W119" s="47">
        <f t="shared" si="7"/>
        <v>-15</v>
      </c>
      <c r="X119" s="47"/>
      <c r="Y119" s="47"/>
      <c r="Z119" s="48"/>
      <c r="AA119" s="7">
        <f t="shared" ref="AA119:BL119" si="123">IF($D119=AA$1,$E119+$V119,(IF($J119=AA$1,$K119+$W119,AA118)))</f>
        <v>1404</v>
      </c>
      <c r="AB119" s="7">
        <f t="shared" si="123"/>
        <v>871</v>
      </c>
      <c r="AC119" s="7">
        <f t="shared" si="123"/>
        <v>1518</v>
      </c>
      <c r="AD119" s="7">
        <f t="shared" si="123"/>
        <v>165</v>
      </c>
      <c r="AE119" s="7">
        <f t="shared" si="123"/>
        <v>2041</v>
      </c>
      <c r="AF119" s="7">
        <f t="shared" si="123"/>
        <v>1937</v>
      </c>
      <c r="AG119" s="7">
        <f t="shared" si="123"/>
        <v>998</v>
      </c>
      <c r="AH119" s="7">
        <f t="shared" si="123"/>
        <v>888</v>
      </c>
      <c r="AI119" s="7">
        <f t="shared" si="123"/>
        <v>1210</v>
      </c>
      <c r="AJ119" s="7">
        <f t="shared" si="123"/>
        <v>1809</v>
      </c>
      <c r="AK119" s="7">
        <f t="shared" si="123"/>
        <v>152</v>
      </c>
      <c r="AL119" s="7">
        <f t="shared" si="123"/>
        <v>717</v>
      </c>
      <c r="AM119" s="7">
        <f t="shared" si="123"/>
        <v>2168</v>
      </c>
      <c r="AN119" s="7">
        <f t="shared" si="123"/>
        <v>1423</v>
      </c>
      <c r="AO119" s="7">
        <f t="shared" si="123"/>
        <v>1135</v>
      </c>
      <c r="AP119" s="7">
        <f t="shared" si="123"/>
        <v>1999</v>
      </c>
      <c r="AQ119" s="7">
        <f t="shared" si="123"/>
        <v>423</v>
      </c>
      <c r="AR119" s="7">
        <f t="shared" si="123"/>
        <v>1501</v>
      </c>
      <c r="AS119" s="7">
        <f t="shared" si="123"/>
        <v>219</v>
      </c>
      <c r="AT119" s="7">
        <f t="shared" si="123"/>
        <v>2213</v>
      </c>
      <c r="AU119" s="7">
        <f t="shared" si="123"/>
        <v>948</v>
      </c>
      <c r="AV119" s="7">
        <f t="shared" si="123"/>
        <v>471</v>
      </c>
      <c r="AW119" s="7">
        <f t="shared" si="123"/>
        <v>484</v>
      </c>
      <c r="AX119" s="7">
        <f t="shared" si="123"/>
        <v>1023</v>
      </c>
      <c r="AY119" s="7">
        <f t="shared" si="123"/>
        <v>1155</v>
      </c>
      <c r="AZ119" s="7">
        <f t="shared" si="123"/>
        <v>759</v>
      </c>
      <c r="BA119" s="7">
        <f t="shared" si="123"/>
        <v>0</v>
      </c>
      <c r="BB119" s="7">
        <f t="shared" si="123"/>
        <v>1354</v>
      </c>
      <c r="BC119" s="7">
        <f t="shared" si="123"/>
        <v>999</v>
      </c>
      <c r="BD119" s="7">
        <f t="shared" si="123"/>
        <v>535</v>
      </c>
      <c r="BE119" s="7">
        <f t="shared" si="123"/>
        <v>638</v>
      </c>
      <c r="BF119" s="7">
        <f t="shared" si="123"/>
        <v>2030</v>
      </c>
      <c r="BG119" s="7">
        <f t="shared" si="123"/>
        <v>828</v>
      </c>
      <c r="BH119" s="7">
        <f t="shared" si="123"/>
        <v>834</v>
      </c>
      <c r="BI119" s="7">
        <f t="shared" si="123"/>
        <v>1947</v>
      </c>
      <c r="BJ119" s="7">
        <f t="shared" si="123"/>
        <v>1556</v>
      </c>
      <c r="BK119" s="7">
        <f t="shared" si="123"/>
        <v>1943</v>
      </c>
      <c r="BL119" s="7">
        <f t="shared" si="123"/>
        <v>1220</v>
      </c>
    </row>
    <row r="120" ht="13.5" customHeight="1">
      <c r="A120" s="83">
        <v>43603.0</v>
      </c>
      <c r="B120" s="37" t="s">
        <v>74</v>
      </c>
      <c r="C120" s="38"/>
      <c r="D120" s="39" t="s">
        <v>40</v>
      </c>
      <c r="E120" s="40">
        <f t="shared" si="2"/>
        <v>1220</v>
      </c>
      <c r="F120" s="41">
        <v>2.0</v>
      </c>
      <c r="G120" s="41">
        <v>19.0</v>
      </c>
      <c r="H120" s="42">
        <f t="shared" si="3"/>
        <v>25</v>
      </c>
      <c r="I120" s="38"/>
      <c r="J120" s="43" t="s">
        <v>33</v>
      </c>
      <c r="K120" s="40">
        <f t="shared" si="4"/>
        <v>1210</v>
      </c>
      <c r="L120" s="44">
        <v>2.0</v>
      </c>
      <c r="M120" s="44">
        <v>25.0</v>
      </c>
      <c r="N120" s="42">
        <f t="shared" si="5"/>
        <v>31</v>
      </c>
      <c r="O120" s="38"/>
      <c r="P120" s="45" t="s">
        <v>72</v>
      </c>
      <c r="Q120" s="38"/>
      <c r="R120" s="45">
        <f>MIN(Rules!$E$2,(MAX(H120/N120,N120/H120)))</f>
        <v>1.24</v>
      </c>
      <c r="S120" s="45">
        <f>VLOOKUP(B120,Rules!A:B,2,FALSE)</f>
        <v>50</v>
      </c>
      <c r="T120" s="38"/>
      <c r="U120" s="46">
        <f>1/(10^(-(E120+(IF(P120="Y",Rules!$I$2,0))-K120)/Rules!$E$12)+1)</f>
        <v>0.6763016695</v>
      </c>
      <c r="V120" s="47">
        <f t="shared" si="6"/>
        <v>-42</v>
      </c>
      <c r="W120" s="47">
        <f t="shared" si="7"/>
        <v>42</v>
      </c>
      <c r="X120" s="47"/>
      <c r="Y120" s="47"/>
      <c r="Z120" s="48"/>
      <c r="AA120" s="7">
        <f t="shared" ref="AA120:BL120" si="124">IF($D120=AA$1,$E120+$V120,(IF($J120=AA$1,$K120+$W120,AA119)))</f>
        <v>1404</v>
      </c>
      <c r="AB120" s="7">
        <f t="shared" si="124"/>
        <v>871</v>
      </c>
      <c r="AC120" s="7">
        <f t="shared" si="124"/>
        <v>1518</v>
      </c>
      <c r="AD120" s="7">
        <f t="shared" si="124"/>
        <v>165</v>
      </c>
      <c r="AE120" s="7">
        <f t="shared" si="124"/>
        <v>2041</v>
      </c>
      <c r="AF120" s="7">
        <f t="shared" si="124"/>
        <v>1937</v>
      </c>
      <c r="AG120" s="7">
        <f t="shared" si="124"/>
        <v>998</v>
      </c>
      <c r="AH120" s="7">
        <f t="shared" si="124"/>
        <v>888</v>
      </c>
      <c r="AI120" s="7">
        <f t="shared" si="124"/>
        <v>1252</v>
      </c>
      <c r="AJ120" s="7">
        <f t="shared" si="124"/>
        <v>1809</v>
      </c>
      <c r="AK120" s="7">
        <f t="shared" si="124"/>
        <v>152</v>
      </c>
      <c r="AL120" s="7">
        <f t="shared" si="124"/>
        <v>717</v>
      </c>
      <c r="AM120" s="7">
        <f t="shared" si="124"/>
        <v>2168</v>
      </c>
      <c r="AN120" s="7">
        <f t="shared" si="124"/>
        <v>1423</v>
      </c>
      <c r="AO120" s="7">
        <f t="shared" si="124"/>
        <v>1135</v>
      </c>
      <c r="AP120" s="7">
        <f t="shared" si="124"/>
        <v>1999</v>
      </c>
      <c r="AQ120" s="7">
        <f t="shared" si="124"/>
        <v>423</v>
      </c>
      <c r="AR120" s="7">
        <f t="shared" si="124"/>
        <v>1501</v>
      </c>
      <c r="AS120" s="7">
        <f t="shared" si="124"/>
        <v>219</v>
      </c>
      <c r="AT120" s="7">
        <f t="shared" si="124"/>
        <v>2213</v>
      </c>
      <c r="AU120" s="7">
        <f t="shared" si="124"/>
        <v>948</v>
      </c>
      <c r="AV120" s="7">
        <f t="shared" si="124"/>
        <v>471</v>
      </c>
      <c r="AW120" s="7">
        <f t="shared" si="124"/>
        <v>484</v>
      </c>
      <c r="AX120" s="7">
        <f t="shared" si="124"/>
        <v>1023</v>
      </c>
      <c r="AY120" s="7">
        <f t="shared" si="124"/>
        <v>1155</v>
      </c>
      <c r="AZ120" s="7">
        <f t="shared" si="124"/>
        <v>759</v>
      </c>
      <c r="BA120" s="7">
        <f t="shared" si="124"/>
        <v>0</v>
      </c>
      <c r="BB120" s="7">
        <f t="shared" si="124"/>
        <v>1354</v>
      </c>
      <c r="BC120" s="7">
        <f t="shared" si="124"/>
        <v>999</v>
      </c>
      <c r="BD120" s="7">
        <f t="shared" si="124"/>
        <v>535</v>
      </c>
      <c r="BE120" s="7">
        <f t="shared" si="124"/>
        <v>638</v>
      </c>
      <c r="BF120" s="7">
        <f t="shared" si="124"/>
        <v>2030</v>
      </c>
      <c r="BG120" s="7">
        <f t="shared" si="124"/>
        <v>828</v>
      </c>
      <c r="BH120" s="7">
        <f t="shared" si="124"/>
        <v>834</v>
      </c>
      <c r="BI120" s="7">
        <f t="shared" si="124"/>
        <v>1947</v>
      </c>
      <c r="BJ120" s="7">
        <f t="shared" si="124"/>
        <v>1556</v>
      </c>
      <c r="BK120" s="7">
        <f t="shared" si="124"/>
        <v>1943</v>
      </c>
      <c r="BL120" s="7">
        <f t="shared" si="124"/>
        <v>1178</v>
      </c>
    </row>
    <row r="121" ht="13.5" customHeight="1">
      <c r="A121" s="83">
        <v>43603.0</v>
      </c>
      <c r="B121" s="37" t="s">
        <v>74</v>
      </c>
      <c r="C121" s="38"/>
      <c r="D121" s="39" t="s">
        <v>29</v>
      </c>
      <c r="E121" s="40">
        <f t="shared" si="2"/>
        <v>1135</v>
      </c>
      <c r="F121" s="41">
        <v>1.0</v>
      </c>
      <c r="G121" s="41">
        <v>13.0</v>
      </c>
      <c r="H121" s="42">
        <f t="shared" si="3"/>
        <v>16</v>
      </c>
      <c r="I121" s="38"/>
      <c r="J121" s="43" t="s">
        <v>38</v>
      </c>
      <c r="K121" s="40">
        <f t="shared" si="4"/>
        <v>1155</v>
      </c>
      <c r="L121" s="44">
        <v>2.0</v>
      </c>
      <c r="M121" s="44">
        <v>27.0</v>
      </c>
      <c r="N121" s="42">
        <f t="shared" si="5"/>
        <v>33</v>
      </c>
      <c r="O121" s="38"/>
      <c r="P121" s="45" t="s">
        <v>72</v>
      </c>
      <c r="Q121" s="38"/>
      <c r="R121" s="45">
        <f>MIN(Rules!$E$2,(MAX(H121/N121,N121/H121)))</f>
        <v>2</v>
      </c>
      <c r="S121" s="45">
        <f>VLOOKUP(B121,Rules!A:B,2,FALSE)</f>
        <v>50</v>
      </c>
      <c r="T121" s="38"/>
      <c r="U121" s="46">
        <f>1/(10^(-(E121+(IF(P121="Y",Rules!$I$2,0))-K121)/Rules!$E$12)+1)</f>
        <v>0.6453524504</v>
      </c>
      <c r="V121" s="47">
        <f t="shared" si="6"/>
        <v>-65</v>
      </c>
      <c r="W121" s="47">
        <f t="shared" si="7"/>
        <v>65</v>
      </c>
      <c r="X121" s="47"/>
      <c r="Y121" s="47"/>
      <c r="Z121" s="48"/>
      <c r="AA121" s="7">
        <f t="shared" ref="AA121:BL121" si="125">IF($D121=AA$1,$E121+$V121,(IF($J121=AA$1,$K121+$W121,AA120)))</f>
        <v>1404</v>
      </c>
      <c r="AB121" s="7">
        <f t="shared" si="125"/>
        <v>871</v>
      </c>
      <c r="AC121" s="7">
        <f t="shared" si="125"/>
        <v>1518</v>
      </c>
      <c r="AD121" s="7">
        <f t="shared" si="125"/>
        <v>165</v>
      </c>
      <c r="AE121" s="7">
        <f t="shared" si="125"/>
        <v>2041</v>
      </c>
      <c r="AF121" s="7">
        <f t="shared" si="125"/>
        <v>1937</v>
      </c>
      <c r="AG121" s="7">
        <f t="shared" si="125"/>
        <v>998</v>
      </c>
      <c r="AH121" s="7">
        <f t="shared" si="125"/>
        <v>888</v>
      </c>
      <c r="AI121" s="7">
        <f t="shared" si="125"/>
        <v>1252</v>
      </c>
      <c r="AJ121" s="7">
        <f t="shared" si="125"/>
        <v>1809</v>
      </c>
      <c r="AK121" s="7">
        <f t="shared" si="125"/>
        <v>152</v>
      </c>
      <c r="AL121" s="7">
        <f t="shared" si="125"/>
        <v>717</v>
      </c>
      <c r="AM121" s="7">
        <f t="shared" si="125"/>
        <v>2168</v>
      </c>
      <c r="AN121" s="7">
        <f t="shared" si="125"/>
        <v>1423</v>
      </c>
      <c r="AO121" s="7">
        <f t="shared" si="125"/>
        <v>1070</v>
      </c>
      <c r="AP121" s="7">
        <f t="shared" si="125"/>
        <v>1999</v>
      </c>
      <c r="AQ121" s="7">
        <f t="shared" si="125"/>
        <v>423</v>
      </c>
      <c r="AR121" s="7">
        <f t="shared" si="125"/>
        <v>1501</v>
      </c>
      <c r="AS121" s="7">
        <f t="shared" si="125"/>
        <v>219</v>
      </c>
      <c r="AT121" s="7">
        <f t="shared" si="125"/>
        <v>2213</v>
      </c>
      <c r="AU121" s="7">
        <f t="shared" si="125"/>
        <v>948</v>
      </c>
      <c r="AV121" s="7">
        <f t="shared" si="125"/>
        <v>471</v>
      </c>
      <c r="AW121" s="7">
        <f t="shared" si="125"/>
        <v>484</v>
      </c>
      <c r="AX121" s="7">
        <f t="shared" si="125"/>
        <v>1023</v>
      </c>
      <c r="AY121" s="7">
        <f t="shared" si="125"/>
        <v>1220</v>
      </c>
      <c r="AZ121" s="7">
        <f t="shared" si="125"/>
        <v>759</v>
      </c>
      <c r="BA121" s="7">
        <f t="shared" si="125"/>
        <v>0</v>
      </c>
      <c r="BB121" s="7">
        <f t="shared" si="125"/>
        <v>1354</v>
      </c>
      <c r="BC121" s="7">
        <f t="shared" si="125"/>
        <v>999</v>
      </c>
      <c r="BD121" s="7">
        <f t="shared" si="125"/>
        <v>535</v>
      </c>
      <c r="BE121" s="7">
        <f t="shared" si="125"/>
        <v>638</v>
      </c>
      <c r="BF121" s="7">
        <f t="shared" si="125"/>
        <v>2030</v>
      </c>
      <c r="BG121" s="7">
        <f t="shared" si="125"/>
        <v>828</v>
      </c>
      <c r="BH121" s="7">
        <f t="shared" si="125"/>
        <v>834</v>
      </c>
      <c r="BI121" s="7">
        <f t="shared" si="125"/>
        <v>1947</v>
      </c>
      <c r="BJ121" s="7">
        <f t="shared" si="125"/>
        <v>1556</v>
      </c>
      <c r="BK121" s="7">
        <f t="shared" si="125"/>
        <v>1943</v>
      </c>
      <c r="BL121" s="7">
        <f t="shared" si="125"/>
        <v>1178</v>
      </c>
    </row>
    <row r="122" ht="13.5" customHeight="1">
      <c r="A122" s="83">
        <v>43603.0</v>
      </c>
      <c r="B122" s="37" t="s">
        <v>74</v>
      </c>
      <c r="C122" s="38"/>
      <c r="D122" s="39" t="s">
        <v>53</v>
      </c>
      <c r="E122" s="40">
        <f t="shared" si="2"/>
        <v>834</v>
      </c>
      <c r="F122" s="41">
        <v>2.0</v>
      </c>
      <c r="G122" s="41">
        <v>18.0</v>
      </c>
      <c r="H122" s="42">
        <f t="shared" si="3"/>
        <v>24</v>
      </c>
      <c r="I122" s="38"/>
      <c r="J122" s="43" t="s">
        <v>43</v>
      </c>
      <c r="K122" s="40">
        <f t="shared" si="4"/>
        <v>871</v>
      </c>
      <c r="L122" s="44">
        <v>1.0</v>
      </c>
      <c r="M122" s="44">
        <v>21.0</v>
      </c>
      <c r="N122" s="42">
        <f t="shared" si="5"/>
        <v>24</v>
      </c>
      <c r="O122" s="38"/>
      <c r="P122" s="45" t="s">
        <v>72</v>
      </c>
      <c r="Q122" s="38"/>
      <c r="R122" s="45">
        <f>MIN(Rules!$E$2,(MAX(H122/N122,N122/H122)))</f>
        <v>1</v>
      </c>
      <c r="S122" s="45">
        <f>VLOOKUP(B122,Rules!A:B,2,FALSE)</f>
        <v>50</v>
      </c>
      <c r="T122" s="38"/>
      <c r="U122" s="46">
        <f>1/(10^(-(E122+(IF(P122="Y",Rules!$I$2,0))-K122)/Rules!$E$12)+1)</f>
        <v>0.627237608</v>
      </c>
      <c r="V122" s="47">
        <f t="shared" si="6"/>
        <v>-6</v>
      </c>
      <c r="W122" s="47">
        <f t="shared" si="7"/>
        <v>6</v>
      </c>
      <c r="X122" s="47"/>
      <c r="Y122" s="47"/>
      <c r="Z122" s="48"/>
      <c r="AA122" s="7">
        <f t="shared" ref="AA122:BL122" si="126">IF($D122=AA$1,$E122+$V122,(IF($J122=AA$1,$K122+$W122,AA121)))</f>
        <v>1404</v>
      </c>
      <c r="AB122" s="7">
        <f t="shared" si="126"/>
        <v>877</v>
      </c>
      <c r="AC122" s="7">
        <f t="shared" si="126"/>
        <v>1518</v>
      </c>
      <c r="AD122" s="7">
        <f t="shared" si="126"/>
        <v>165</v>
      </c>
      <c r="AE122" s="7">
        <f t="shared" si="126"/>
        <v>2041</v>
      </c>
      <c r="AF122" s="7">
        <f t="shared" si="126"/>
        <v>1937</v>
      </c>
      <c r="AG122" s="7">
        <f t="shared" si="126"/>
        <v>998</v>
      </c>
      <c r="AH122" s="7">
        <f t="shared" si="126"/>
        <v>888</v>
      </c>
      <c r="AI122" s="7">
        <f t="shared" si="126"/>
        <v>1252</v>
      </c>
      <c r="AJ122" s="7">
        <f t="shared" si="126"/>
        <v>1809</v>
      </c>
      <c r="AK122" s="7">
        <f t="shared" si="126"/>
        <v>152</v>
      </c>
      <c r="AL122" s="7">
        <f t="shared" si="126"/>
        <v>717</v>
      </c>
      <c r="AM122" s="7">
        <f t="shared" si="126"/>
        <v>2168</v>
      </c>
      <c r="AN122" s="7">
        <f t="shared" si="126"/>
        <v>1423</v>
      </c>
      <c r="AO122" s="7">
        <f t="shared" si="126"/>
        <v>1070</v>
      </c>
      <c r="AP122" s="7">
        <f t="shared" si="126"/>
        <v>1999</v>
      </c>
      <c r="AQ122" s="7">
        <f t="shared" si="126"/>
        <v>423</v>
      </c>
      <c r="AR122" s="7">
        <f t="shared" si="126"/>
        <v>1501</v>
      </c>
      <c r="AS122" s="7">
        <f t="shared" si="126"/>
        <v>219</v>
      </c>
      <c r="AT122" s="7">
        <f t="shared" si="126"/>
        <v>2213</v>
      </c>
      <c r="AU122" s="7">
        <f t="shared" si="126"/>
        <v>948</v>
      </c>
      <c r="AV122" s="7">
        <f t="shared" si="126"/>
        <v>471</v>
      </c>
      <c r="AW122" s="7">
        <f t="shared" si="126"/>
        <v>484</v>
      </c>
      <c r="AX122" s="7">
        <f t="shared" si="126"/>
        <v>1023</v>
      </c>
      <c r="AY122" s="7">
        <f t="shared" si="126"/>
        <v>1220</v>
      </c>
      <c r="AZ122" s="7">
        <f t="shared" si="126"/>
        <v>759</v>
      </c>
      <c r="BA122" s="7">
        <f t="shared" si="126"/>
        <v>0</v>
      </c>
      <c r="BB122" s="7">
        <f t="shared" si="126"/>
        <v>1354</v>
      </c>
      <c r="BC122" s="7">
        <f t="shared" si="126"/>
        <v>999</v>
      </c>
      <c r="BD122" s="7">
        <f t="shared" si="126"/>
        <v>535</v>
      </c>
      <c r="BE122" s="7">
        <f t="shared" si="126"/>
        <v>638</v>
      </c>
      <c r="BF122" s="7">
        <f t="shared" si="126"/>
        <v>2030</v>
      </c>
      <c r="BG122" s="7">
        <f t="shared" si="126"/>
        <v>828</v>
      </c>
      <c r="BH122" s="7">
        <f t="shared" si="126"/>
        <v>828</v>
      </c>
      <c r="BI122" s="7">
        <f t="shared" si="126"/>
        <v>1947</v>
      </c>
      <c r="BJ122" s="7">
        <f t="shared" si="126"/>
        <v>1556</v>
      </c>
      <c r="BK122" s="7">
        <f t="shared" si="126"/>
        <v>1943</v>
      </c>
      <c r="BL122" s="7">
        <f t="shared" si="126"/>
        <v>1178</v>
      </c>
    </row>
    <row r="123" ht="13.5" customHeight="1">
      <c r="A123" s="83">
        <v>43603.0</v>
      </c>
      <c r="B123" s="37" t="s">
        <v>74</v>
      </c>
      <c r="C123" s="38"/>
      <c r="D123" s="39" t="s">
        <v>44</v>
      </c>
      <c r="E123" s="40">
        <f t="shared" si="2"/>
        <v>535</v>
      </c>
      <c r="F123" s="41">
        <v>3.0</v>
      </c>
      <c r="G123" s="41">
        <v>19.0</v>
      </c>
      <c r="H123" s="42">
        <f t="shared" si="3"/>
        <v>28</v>
      </c>
      <c r="I123" s="38"/>
      <c r="J123" s="43" t="s">
        <v>42</v>
      </c>
      <c r="K123" s="40">
        <f t="shared" si="4"/>
        <v>828</v>
      </c>
      <c r="L123" s="44">
        <v>1.0</v>
      </c>
      <c r="M123" s="44">
        <v>14.0</v>
      </c>
      <c r="N123" s="42">
        <f t="shared" si="5"/>
        <v>17</v>
      </c>
      <c r="O123" s="38"/>
      <c r="P123" s="45" t="s">
        <v>72</v>
      </c>
      <c r="Q123" s="38"/>
      <c r="R123" s="45">
        <f>MIN(Rules!$E$2,(MAX(H123/N123,N123/H123)))</f>
        <v>1.647058824</v>
      </c>
      <c r="S123" s="45">
        <f>VLOOKUP(B123,Rules!A:B,2,FALSE)</f>
        <v>50</v>
      </c>
      <c r="T123" s="38"/>
      <c r="U123" s="46">
        <f>1/(10^(-(E123+(IF(P123="Y",Rules!$I$2,0))-K123)/Rules!$E$12)+1)</f>
        <v>0.3410678056</v>
      </c>
      <c r="V123" s="47">
        <f t="shared" si="6"/>
        <v>54</v>
      </c>
      <c r="W123" s="47">
        <f t="shared" si="7"/>
        <v>-54</v>
      </c>
      <c r="X123" s="47"/>
      <c r="Y123" s="47"/>
      <c r="Z123" s="48"/>
      <c r="AA123" s="7">
        <f t="shared" ref="AA123:BL123" si="127">IF($D123=AA$1,$E123+$V123,(IF($J123=AA$1,$K123+$W123,AA122)))</f>
        <v>1404</v>
      </c>
      <c r="AB123" s="7">
        <f t="shared" si="127"/>
        <v>877</v>
      </c>
      <c r="AC123" s="7">
        <f t="shared" si="127"/>
        <v>1518</v>
      </c>
      <c r="AD123" s="7">
        <f t="shared" si="127"/>
        <v>165</v>
      </c>
      <c r="AE123" s="7">
        <f t="shared" si="127"/>
        <v>2041</v>
      </c>
      <c r="AF123" s="7">
        <f t="shared" si="127"/>
        <v>1937</v>
      </c>
      <c r="AG123" s="7">
        <f t="shared" si="127"/>
        <v>998</v>
      </c>
      <c r="AH123" s="7">
        <f t="shared" si="127"/>
        <v>888</v>
      </c>
      <c r="AI123" s="7">
        <f t="shared" si="127"/>
        <v>1252</v>
      </c>
      <c r="AJ123" s="7">
        <f t="shared" si="127"/>
        <v>1809</v>
      </c>
      <c r="AK123" s="7">
        <f t="shared" si="127"/>
        <v>152</v>
      </c>
      <c r="AL123" s="7">
        <f t="shared" si="127"/>
        <v>717</v>
      </c>
      <c r="AM123" s="7">
        <f t="shared" si="127"/>
        <v>2168</v>
      </c>
      <c r="AN123" s="7">
        <f t="shared" si="127"/>
        <v>1423</v>
      </c>
      <c r="AO123" s="7">
        <f t="shared" si="127"/>
        <v>1070</v>
      </c>
      <c r="AP123" s="7">
        <f t="shared" si="127"/>
        <v>1999</v>
      </c>
      <c r="AQ123" s="7">
        <f t="shared" si="127"/>
        <v>423</v>
      </c>
      <c r="AR123" s="7">
        <f t="shared" si="127"/>
        <v>1501</v>
      </c>
      <c r="AS123" s="7">
        <f t="shared" si="127"/>
        <v>219</v>
      </c>
      <c r="AT123" s="7">
        <f t="shared" si="127"/>
        <v>2213</v>
      </c>
      <c r="AU123" s="7">
        <f t="shared" si="127"/>
        <v>948</v>
      </c>
      <c r="AV123" s="7">
        <f t="shared" si="127"/>
        <v>471</v>
      </c>
      <c r="AW123" s="7">
        <f t="shared" si="127"/>
        <v>484</v>
      </c>
      <c r="AX123" s="7">
        <f t="shared" si="127"/>
        <v>1023</v>
      </c>
      <c r="AY123" s="7">
        <f t="shared" si="127"/>
        <v>1220</v>
      </c>
      <c r="AZ123" s="7">
        <f t="shared" si="127"/>
        <v>759</v>
      </c>
      <c r="BA123" s="7">
        <f t="shared" si="127"/>
        <v>0</v>
      </c>
      <c r="BB123" s="7">
        <f t="shared" si="127"/>
        <v>1354</v>
      </c>
      <c r="BC123" s="7">
        <f t="shared" si="127"/>
        <v>999</v>
      </c>
      <c r="BD123" s="7">
        <f t="shared" si="127"/>
        <v>589</v>
      </c>
      <c r="BE123" s="7">
        <f t="shared" si="127"/>
        <v>638</v>
      </c>
      <c r="BF123" s="7">
        <f t="shared" si="127"/>
        <v>2030</v>
      </c>
      <c r="BG123" s="7">
        <f t="shared" si="127"/>
        <v>774</v>
      </c>
      <c r="BH123" s="7">
        <f t="shared" si="127"/>
        <v>828</v>
      </c>
      <c r="BI123" s="7">
        <f t="shared" si="127"/>
        <v>1947</v>
      </c>
      <c r="BJ123" s="7">
        <f t="shared" si="127"/>
        <v>1556</v>
      </c>
      <c r="BK123" s="7">
        <f t="shared" si="127"/>
        <v>1943</v>
      </c>
      <c r="BL123" s="7">
        <f t="shared" si="127"/>
        <v>1178</v>
      </c>
    </row>
    <row r="124" ht="13.5" customHeight="1">
      <c r="A124" s="83">
        <v>43603.0</v>
      </c>
      <c r="B124" s="37" t="s">
        <v>74</v>
      </c>
      <c r="C124" s="38"/>
      <c r="D124" s="39" t="s">
        <v>51</v>
      </c>
      <c r="E124" s="40">
        <f t="shared" si="2"/>
        <v>759</v>
      </c>
      <c r="F124" s="41">
        <v>1.0</v>
      </c>
      <c r="G124" s="41">
        <v>17.0</v>
      </c>
      <c r="H124" s="42">
        <f t="shared" si="3"/>
        <v>20</v>
      </c>
      <c r="I124" s="38"/>
      <c r="J124" s="43" t="s">
        <v>50</v>
      </c>
      <c r="K124" s="40">
        <f t="shared" si="4"/>
        <v>471</v>
      </c>
      <c r="L124" s="44">
        <v>2.0</v>
      </c>
      <c r="M124" s="44">
        <v>17.0</v>
      </c>
      <c r="N124" s="42">
        <f t="shared" si="5"/>
        <v>23</v>
      </c>
      <c r="O124" s="38"/>
      <c r="P124" s="45" t="s">
        <v>72</v>
      </c>
      <c r="Q124" s="38"/>
      <c r="R124" s="45">
        <f>MIN(Rules!$E$2,(MAX(H124/N124,N124/H124)))</f>
        <v>1.15</v>
      </c>
      <c r="S124" s="45">
        <f>VLOOKUP(B124,Rules!A:B,2,FALSE)</f>
        <v>50</v>
      </c>
      <c r="T124" s="38"/>
      <c r="U124" s="46">
        <f>1/(10^(-(E124+(IF(P124="Y",Rules!$I$2,0))-K124)/Rules!$E$12)+1)</f>
        <v>0.8825771351</v>
      </c>
      <c r="V124" s="47">
        <f t="shared" si="6"/>
        <v>-51</v>
      </c>
      <c r="W124" s="47">
        <f t="shared" si="7"/>
        <v>51</v>
      </c>
      <c r="X124" s="47"/>
      <c r="Y124" s="47"/>
      <c r="Z124" s="48"/>
      <c r="AA124" s="7">
        <f t="shared" ref="AA124:BL124" si="128">IF($D124=AA$1,$E124+$V124,(IF($J124=AA$1,$K124+$W124,AA123)))</f>
        <v>1404</v>
      </c>
      <c r="AB124" s="7">
        <f t="shared" si="128"/>
        <v>877</v>
      </c>
      <c r="AC124" s="7">
        <f t="shared" si="128"/>
        <v>1518</v>
      </c>
      <c r="AD124" s="7">
        <f t="shared" si="128"/>
        <v>165</v>
      </c>
      <c r="AE124" s="7">
        <f t="shared" si="128"/>
        <v>2041</v>
      </c>
      <c r="AF124" s="7">
        <f t="shared" si="128"/>
        <v>1937</v>
      </c>
      <c r="AG124" s="7">
        <f t="shared" si="128"/>
        <v>998</v>
      </c>
      <c r="AH124" s="7">
        <f t="shared" si="128"/>
        <v>888</v>
      </c>
      <c r="AI124" s="7">
        <f t="shared" si="128"/>
        <v>1252</v>
      </c>
      <c r="AJ124" s="7">
        <f t="shared" si="128"/>
        <v>1809</v>
      </c>
      <c r="AK124" s="7">
        <f t="shared" si="128"/>
        <v>152</v>
      </c>
      <c r="AL124" s="7">
        <f t="shared" si="128"/>
        <v>717</v>
      </c>
      <c r="AM124" s="7">
        <f t="shared" si="128"/>
        <v>2168</v>
      </c>
      <c r="AN124" s="7">
        <f t="shared" si="128"/>
        <v>1423</v>
      </c>
      <c r="AO124" s="7">
        <f t="shared" si="128"/>
        <v>1070</v>
      </c>
      <c r="AP124" s="7">
        <f t="shared" si="128"/>
        <v>1999</v>
      </c>
      <c r="AQ124" s="7">
        <f t="shared" si="128"/>
        <v>423</v>
      </c>
      <c r="AR124" s="7">
        <f t="shared" si="128"/>
        <v>1501</v>
      </c>
      <c r="AS124" s="7">
        <f t="shared" si="128"/>
        <v>219</v>
      </c>
      <c r="AT124" s="7">
        <f t="shared" si="128"/>
        <v>2213</v>
      </c>
      <c r="AU124" s="7">
        <f t="shared" si="128"/>
        <v>948</v>
      </c>
      <c r="AV124" s="7">
        <f t="shared" si="128"/>
        <v>522</v>
      </c>
      <c r="AW124" s="7">
        <f t="shared" si="128"/>
        <v>484</v>
      </c>
      <c r="AX124" s="7">
        <f t="shared" si="128"/>
        <v>1023</v>
      </c>
      <c r="AY124" s="7">
        <f t="shared" si="128"/>
        <v>1220</v>
      </c>
      <c r="AZ124" s="7">
        <f t="shared" si="128"/>
        <v>708</v>
      </c>
      <c r="BA124" s="7">
        <f t="shared" si="128"/>
        <v>0</v>
      </c>
      <c r="BB124" s="7">
        <f t="shared" si="128"/>
        <v>1354</v>
      </c>
      <c r="BC124" s="7">
        <f t="shared" si="128"/>
        <v>999</v>
      </c>
      <c r="BD124" s="7">
        <f t="shared" si="128"/>
        <v>589</v>
      </c>
      <c r="BE124" s="7">
        <f t="shared" si="128"/>
        <v>638</v>
      </c>
      <c r="BF124" s="7">
        <f t="shared" si="128"/>
        <v>2030</v>
      </c>
      <c r="BG124" s="7">
        <f t="shared" si="128"/>
        <v>774</v>
      </c>
      <c r="BH124" s="7">
        <f t="shared" si="128"/>
        <v>828</v>
      </c>
      <c r="BI124" s="7">
        <f t="shared" si="128"/>
        <v>1947</v>
      </c>
      <c r="BJ124" s="7">
        <f t="shared" si="128"/>
        <v>1556</v>
      </c>
      <c r="BK124" s="7">
        <f t="shared" si="128"/>
        <v>1943</v>
      </c>
      <c r="BL124" s="7">
        <f t="shared" si="128"/>
        <v>1178</v>
      </c>
    </row>
    <row r="125" ht="13.5" customHeight="1">
      <c r="A125" s="83">
        <v>43603.0</v>
      </c>
      <c r="B125" s="37" t="s">
        <v>74</v>
      </c>
      <c r="C125" s="38"/>
      <c r="D125" s="39" t="s">
        <v>39</v>
      </c>
      <c r="E125" s="40">
        <f t="shared" si="2"/>
        <v>1023</v>
      </c>
      <c r="F125" s="41">
        <v>3.0</v>
      </c>
      <c r="G125" s="41">
        <v>23.0</v>
      </c>
      <c r="H125" s="42">
        <f t="shared" si="3"/>
        <v>32</v>
      </c>
      <c r="I125" s="38"/>
      <c r="J125" s="43" t="s">
        <v>47</v>
      </c>
      <c r="K125" s="40">
        <f t="shared" si="4"/>
        <v>484</v>
      </c>
      <c r="L125" s="44">
        <v>1.0</v>
      </c>
      <c r="M125" s="44">
        <v>13.0</v>
      </c>
      <c r="N125" s="42">
        <f t="shared" si="5"/>
        <v>16</v>
      </c>
      <c r="O125" s="38"/>
      <c r="P125" s="45" t="s">
        <v>72</v>
      </c>
      <c r="Q125" s="38"/>
      <c r="R125" s="45">
        <f>MIN(Rules!$E$2,(MAX(H125/N125,N125/H125)))</f>
        <v>2</v>
      </c>
      <c r="S125" s="45">
        <f>VLOOKUP(B125,Rules!A:B,2,FALSE)</f>
        <v>50</v>
      </c>
      <c r="T125" s="38"/>
      <c r="U125" s="46">
        <f>1/(10^(-(E125+(IF(P125="Y",Rules!$I$2,0))-K125)/Rules!$E$12)+1)</f>
        <v>0.9598040251</v>
      </c>
      <c r="V125" s="47">
        <f t="shared" si="6"/>
        <v>4</v>
      </c>
      <c r="W125" s="47">
        <f t="shared" si="7"/>
        <v>-4</v>
      </c>
      <c r="X125" s="47"/>
      <c r="Y125" s="47"/>
      <c r="Z125" s="48"/>
      <c r="AA125" s="7">
        <f t="shared" ref="AA125:BL125" si="129">IF($D125=AA$1,$E125+$V125,(IF($J125=AA$1,$K125+$W125,AA124)))</f>
        <v>1404</v>
      </c>
      <c r="AB125" s="7">
        <f t="shared" si="129"/>
        <v>877</v>
      </c>
      <c r="AC125" s="7">
        <f t="shared" si="129"/>
        <v>1518</v>
      </c>
      <c r="AD125" s="7">
        <f t="shared" si="129"/>
        <v>165</v>
      </c>
      <c r="AE125" s="7">
        <f t="shared" si="129"/>
        <v>2041</v>
      </c>
      <c r="AF125" s="7">
        <f t="shared" si="129"/>
        <v>1937</v>
      </c>
      <c r="AG125" s="7">
        <f t="shared" si="129"/>
        <v>998</v>
      </c>
      <c r="AH125" s="7">
        <f t="shared" si="129"/>
        <v>888</v>
      </c>
      <c r="AI125" s="7">
        <f t="shared" si="129"/>
        <v>1252</v>
      </c>
      <c r="AJ125" s="7">
        <f t="shared" si="129"/>
        <v>1809</v>
      </c>
      <c r="AK125" s="7">
        <f t="shared" si="129"/>
        <v>152</v>
      </c>
      <c r="AL125" s="7">
        <f t="shared" si="129"/>
        <v>717</v>
      </c>
      <c r="AM125" s="7">
        <f t="shared" si="129"/>
        <v>2168</v>
      </c>
      <c r="AN125" s="7">
        <f t="shared" si="129"/>
        <v>1423</v>
      </c>
      <c r="AO125" s="7">
        <f t="shared" si="129"/>
        <v>1070</v>
      </c>
      <c r="AP125" s="7">
        <f t="shared" si="129"/>
        <v>1999</v>
      </c>
      <c r="AQ125" s="7">
        <f t="shared" si="129"/>
        <v>423</v>
      </c>
      <c r="AR125" s="7">
        <f t="shared" si="129"/>
        <v>1501</v>
      </c>
      <c r="AS125" s="7">
        <f t="shared" si="129"/>
        <v>219</v>
      </c>
      <c r="AT125" s="7">
        <f t="shared" si="129"/>
        <v>2213</v>
      </c>
      <c r="AU125" s="7">
        <f t="shared" si="129"/>
        <v>948</v>
      </c>
      <c r="AV125" s="7">
        <f t="shared" si="129"/>
        <v>522</v>
      </c>
      <c r="AW125" s="7">
        <f t="shared" si="129"/>
        <v>480</v>
      </c>
      <c r="AX125" s="7">
        <f t="shared" si="129"/>
        <v>1027</v>
      </c>
      <c r="AY125" s="7">
        <f t="shared" si="129"/>
        <v>1220</v>
      </c>
      <c r="AZ125" s="7">
        <f t="shared" si="129"/>
        <v>708</v>
      </c>
      <c r="BA125" s="7">
        <f t="shared" si="129"/>
        <v>0</v>
      </c>
      <c r="BB125" s="7">
        <f t="shared" si="129"/>
        <v>1354</v>
      </c>
      <c r="BC125" s="7">
        <f t="shared" si="129"/>
        <v>999</v>
      </c>
      <c r="BD125" s="7">
        <f t="shared" si="129"/>
        <v>589</v>
      </c>
      <c r="BE125" s="7">
        <f t="shared" si="129"/>
        <v>638</v>
      </c>
      <c r="BF125" s="7">
        <f t="shared" si="129"/>
        <v>2030</v>
      </c>
      <c r="BG125" s="7">
        <f t="shared" si="129"/>
        <v>774</v>
      </c>
      <c r="BH125" s="7">
        <f t="shared" si="129"/>
        <v>828</v>
      </c>
      <c r="BI125" s="7">
        <f t="shared" si="129"/>
        <v>1947</v>
      </c>
      <c r="BJ125" s="7">
        <f t="shared" si="129"/>
        <v>1556</v>
      </c>
      <c r="BK125" s="7">
        <f t="shared" si="129"/>
        <v>1943</v>
      </c>
      <c r="BL125" s="7">
        <f t="shared" si="129"/>
        <v>1178</v>
      </c>
    </row>
    <row r="126" ht="13.5" customHeight="1">
      <c r="A126" s="83">
        <v>43603.0</v>
      </c>
      <c r="B126" s="37" t="s">
        <v>74</v>
      </c>
      <c r="C126" s="38"/>
      <c r="D126" s="39" t="s">
        <v>54</v>
      </c>
      <c r="E126" s="40">
        <f t="shared" si="2"/>
        <v>423</v>
      </c>
      <c r="F126" s="41">
        <v>0.0</v>
      </c>
      <c r="G126" s="41">
        <v>20.0</v>
      </c>
      <c r="H126" s="42">
        <f t="shared" si="3"/>
        <v>20</v>
      </c>
      <c r="I126" s="38"/>
      <c r="J126" s="43" t="s">
        <v>52</v>
      </c>
      <c r="K126" s="40">
        <f t="shared" si="4"/>
        <v>219</v>
      </c>
      <c r="L126" s="44">
        <v>1.0</v>
      </c>
      <c r="M126" s="44">
        <v>15.0</v>
      </c>
      <c r="N126" s="42">
        <f t="shared" si="5"/>
        <v>18</v>
      </c>
      <c r="O126" s="38"/>
      <c r="P126" s="45" t="s">
        <v>72</v>
      </c>
      <c r="Q126" s="38"/>
      <c r="R126" s="45">
        <f>MIN(Rules!$E$2,(MAX(H126/N126,N126/H126)))</f>
        <v>1.111111111</v>
      </c>
      <c r="S126" s="45">
        <f>VLOOKUP(B126,Rules!A:B,2,FALSE)</f>
        <v>50</v>
      </c>
      <c r="T126" s="38"/>
      <c r="U126" s="46">
        <f>1/(10^(-(E126+(IF(P126="Y",Rules!$I$2,0))-K126)/Rules!$E$12)+1)</f>
        <v>0.8362011777</v>
      </c>
      <c r="V126" s="47">
        <f t="shared" si="6"/>
        <v>9</v>
      </c>
      <c r="W126" s="47">
        <f t="shared" si="7"/>
        <v>-9</v>
      </c>
      <c r="X126" s="47"/>
      <c r="Y126" s="47"/>
      <c r="Z126" s="48"/>
      <c r="AA126" s="7">
        <f t="shared" ref="AA126:BL126" si="130">IF($D126=AA$1,$E126+$V126,(IF($J126=AA$1,$K126+$W126,AA125)))</f>
        <v>1404</v>
      </c>
      <c r="AB126" s="7">
        <f t="shared" si="130"/>
        <v>877</v>
      </c>
      <c r="AC126" s="7">
        <f t="shared" si="130"/>
        <v>1518</v>
      </c>
      <c r="AD126" s="7">
        <f t="shared" si="130"/>
        <v>165</v>
      </c>
      <c r="AE126" s="7">
        <f t="shared" si="130"/>
        <v>2041</v>
      </c>
      <c r="AF126" s="7">
        <f t="shared" si="130"/>
        <v>1937</v>
      </c>
      <c r="AG126" s="7">
        <f t="shared" si="130"/>
        <v>998</v>
      </c>
      <c r="AH126" s="7">
        <f t="shared" si="130"/>
        <v>888</v>
      </c>
      <c r="AI126" s="7">
        <f t="shared" si="130"/>
        <v>1252</v>
      </c>
      <c r="AJ126" s="7">
        <f t="shared" si="130"/>
        <v>1809</v>
      </c>
      <c r="AK126" s="7">
        <f t="shared" si="130"/>
        <v>152</v>
      </c>
      <c r="AL126" s="7">
        <f t="shared" si="130"/>
        <v>717</v>
      </c>
      <c r="AM126" s="7">
        <f t="shared" si="130"/>
        <v>2168</v>
      </c>
      <c r="AN126" s="7">
        <f t="shared" si="130"/>
        <v>1423</v>
      </c>
      <c r="AO126" s="7">
        <f t="shared" si="130"/>
        <v>1070</v>
      </c>
      <c r="AP126" s="7">
        <f t="shared" si="130"/>
        <v>1999</v>
      </c>
      <c r="AQ126" s="7">
        <f t="shared" si="130"/>
        <v>432</v>
      </c>
      <c r="AR126" s="7">
        <f t="shared" si="130"/>
        <v>1501</v>
      </c>
      <c r="AS126" s="7">
        <f t="shared" si="130"/>
        <v>210</v>
      </c>
      <c r="AT126" s="7">
        <f t="shared" si="130"/>
        <v>2213</v>
      </c>
      <c r="AU126" s="7">
        <f t="shared" si="130"/>
        <v>948</v>
      </c>
      <c r="AV126" s="7">
        <f t="shared" si="130"/>
        <v>522</v>
      </c>
      <c r="AW126" s="7">
        <f t="shared" si="130"/>
        <v>480</v>
      </c>
      <c r="AX126" s="7">
        <f t="shared" si="130"/>
        <v>1027</v>
      </c>
      <c r="AY126" s="7">
        <f t="shared" si="130"/>
        <v>1220</v>
      </c>
      <c r="AZ126" s="7">
        <f t="shared" si="130"/>
        <v>708</v>
      </c>
      <c r="BA126" s="7">
        <f t="shared" si="130"/>
        <v>0</v>
      </c>
      <c r="BB126" s="7">
        <f t="shared" si="130"/>
        <v>1354</v>
      </c>
      <c r="BC126" s="7">
        <f t="shared" si="130"/>
        <v>999</v>
      </c>
      <c r="BD126" s="7">
        <f t="shared" si="130"/>
        <v>589</v>
      </c>
      <c r="BE126" s="7">
        <f t="shared" si="130"/>
        <v>638</v>
      </c>
      <c r="BF126" s="7">
        <f t="shared" si="130"/>
        <v>2030</v>
      </c>
      <c r="BG126" s="7">
        <f t="shared" si="130"/>
        <v>774</v>
      </c>
      <c r="BH126" s="7">
        <f t="shared" si="130"/>
        <v>828</v>
      </c>
      <c r="BI126" s="7">
        <f t="shared" si="130"/>
        <v>1947</v>
      </c>
      <c r="BJ126" s="7">
        <f t="shared" si="130"/>
        <v>1556</v>
      </c>
      <c r="BK126" s="7">
        <f t="shared" si="130"/>
        <v>1943</v>
      </c>
      <c r="BL126" s="7">
        <f t="shared" si="130"/>
        <v>1178</v>
      </c>
    </row>
    <row r="127" ht="13.5" customHeight="1">
      <c r="A127" s="83">
        <v>43603.0</v>
      </c>
      <c r="B127" s="37" t="s">
        <v>74</v>
      </c>
      <c r="C127" s="38"/>
      <c r="D127" s="39" t="s">
        <v>49</v>
      </c>
      <c r="E127" s="40">
        <f t="shared" si="2"/>
        <v>165</v>
      </c>
      <c r="F127" s="41">
        <v>1.0</v>
      </c>
      <c r="G127" s="41">
        <v>11.0</v>
      </c>
      <c r="H127" s="42">
        <f t="shared" si="3"/>
        <v>14</v>
      </c>
      <c r="I127" s="38"/>
      <c r="J127" s="43" t="s">
        <v>48</v>
      </c>
      <c r="K127" s="40">
        <f t="shared" si="4"/>
        <v>152</v>
      </c>
      <c r="L127" s="44">
        <v>0.0</v>
      </c>
      <c r="M127" s="44">
        <v>9.0</v>
      </c>
      <c r="N127" s="42">
        <f t="shared" si="5"/>
        <v>9</v>
      </c>
      <c r="O127" s="38"/>
      <c r="P127" s="45" t="s">
        <v>72</v>
      </c>
      <c r="Q127" s="38"/>
      <c r="R127" s="45">
        <f>MIN(Rules!$E$2,(MAX(H127/N127,N127/H127)))</f>
        <v>1.555555556</v>
      </c>
      <c r="S127" s="45">
        <f>VLOOKUP(B127,Rules!A:B,2,FALSE)</f>
        <v>50</v>
      </c>
      <c r="T127" s="38"/>
      <c r="U127" s="46">
        <f>1/(10^(-(E127+(IF(P127="Y",Rules!$I$2,0))-K127)/Rules!$E$12)+1)</f>
        <v>0.6793187329</v>
      </c>
      <c r="V127" s="47">
        <f t="shared" si="6"/>
        <v>25</v>
      </c>
      <c r="W127" s="47">
        <f t="shared" si="7"/>
        <v>-25</v>
      </c>
      <c r="X127" s="47"/>
      <c r="Y127" s="47"/>
      <c r="Z127" s="48"/>
      <c r="AA127" s="7">
        <f t="shared" ref="AA127:BL127" si="131">IF($D127=AA$1,$E127+$V127,(IF($J127=AA$1,$K127+$W127,AA126)))</f>
        <v>1404</v>
      </c>
      <c r="AB127" s="7">
        <f t="shared" si="131"/>
        <v>877</v>
      </c>
      <c r="AC127" s="7">
        <f t="shared" si="131"/>
        <v>1518</v>
      </c>
      <c r="AD127" s="7">
        <f t="shared" si="131"/>
        <v>190</v>
      </c>
      <c r="AE127" s="7">
        <f t="shared" si="131"/>
        <v>2041</v>
      </c>
      <c r="AF127" s="7">
        <f t="shared" si="131"/>
        <v>1937</v>
      </c>
      <c r="AG127" s="7">
        <f t="shared" si="131"/>
        <v>998</v>
      </c>
      <c r="AH127" s="7">
        <f t="shared" si="131"/>
        <v>888</v>
      </c>
      <c r="AI127" s="7">
        <f t="shared" si="131"/>
        <v>1252</v>
      </c>
      <c r="AJ127" s="7">
        <f t="shared" si="131"/>
        <v>1809</v>
      </c>
      <c r="AK127" s="7">
        <f t="shared" si="131"/>
        <v>127</v>
      </c>
      <c r="AL127" s="7">
        <f t="shared" si="131"/>
        <v>717</v>
      </c>
      <c r="AM127" s="7">
        <f t="shared" si="131"/>
        <v>2168</v>
      </c>
      <c r="AN127" s="7">
        <f t="shared" si="131"/>
        <v>1423</v>
      </c>
      <c r="AO127" s="7">
        <f t="shared" si="131"/>
        <v>1070</v>
      </c>
      <c r="AP127" s="7">
        <f t="shared" si="131"/>
        <v>1999</v>
      </c>
      <c r="AQ127" s="7">
        <f t="shared" si="131"/>
        <v>432</v>
      </c>
      <c r="AR127" s="7">
        <f t="shared" si="131"/>
        <v>1501</v>
      </c>
      <c r="AS127" s="7">
        <f t="shared" si="131"/>
        <v>210</v>
      </c>
      <c r="AT127" s="7">
        <f t="shared" si="131"/>
        <v>2213</v>
      </c>
      <c r="AU127" s="7">
        <f t="shared" si="131"/>
        <v>948</v>
      </c>
      <c r="AV127" s="7">
        <f t="shared" si="131"/>
        <v>522</v>
      </c>
      <c r="AW127" s="7">
        <f t="shared" si="131"/>
        <v>480</v>
      </c>
      <c r="AX127" s="7">
        <f t="shared" si="131"/>
        <v>1027</v>
      </c>
      <c r="AY127" s="7">
        <f t="shared" si="131"/>
        <v>1220</v>
      </c>
      <c r="AZ127" s="7">
        <f t="shared" si="131"/>
        <v>708</v>
      </c>
      <c r="BA127" s="7">
        <f t="shared" si="131"/>
        <v>0</v>
      </c>
      <c r="BB127" s="7">
        <f t="shared" si="131"/>
        <v>1354</v>
      </c>
      <c r="BC127" s="7">
        <f t="shared" si="131"/>
        <v>999</v>
      </c>
      <c r="BD127" s="7">
        <f t="shared" si="131"/>
        <v>589</v>
      </c>
      <c r="BE127" s="7">
        <f t="shared" si="131"/>
        <v>638</v>
      </c>
      <c r="BF127" s="7">
        <f t="shared" si="131"/>
        <v>2030</v>
      </c>
      <c r="BG127" s="7">
        <f t="shared" si="131"/>
        <v>774</v>
      </c>
      <c r="BH127" s="7">
        <f t="shared" si="131"/>
        <v>828</v>
      </c>
      <c r="BI127" s="7">
        <f t="shared" si="131"/>
        <v>1947</v>
      </c>
      <c r="BJ127" s="7">
        <f t="shared" si="131"/>
        <v>1556</v>
      </c>
      <c r="BK127" s="7">
        <f t="shared" si="131"/>
        <v>1943</v>
      </c>
      <c r="BL127" s="7">
        <f t="shared" si="131"/>
        <v>1178</v>
      </c>
    </row>
    <row r="128" ht="13.5" customHeight="1">
      <c r="A128" s="83">
        <v>43604.0</v>
      </c>
      <c r="B128" s="37" t="s">
        <v>75</v>
      </c>
      <c r="C128" s="38"/>
      <c r="D128" s="39" t="s">
        <v>28</v>
      </c>
      <c r="E128" s="40">
        <f t="shared" si="2"/>
        <v>1518</v>
      </c>
      <c r="F128" s="41">
        <v>1.0</v>
      </c>
      <c r="G128" s="41">
        <v>14.0</v>
      </c>
      <c r="H128" s="42">
        <f t="shared" si="3"/>
        <v>17</v>
      </c>
      <c r="I128" s="38"/>
      <c r="J128" s="43" t="s">
        <v>22</v>
      </c>
      <c r="K128" s="40">
        <f t="shared" si="4"/>
        <v>1999</v>
      </c>
      <c r="L128" s="44">
        <v>3.0</v>
      </c>
      <c r="M128" s="44">
        <v>22.0</v>
      </c>
      <c r="N128" s="42">
        <f t="shared" si="5"/>
        <v>31</v>
      </c>
      <c r="O128" s="38"/>
      <c r="P128" s="45" t="s">
        <v>72</v>
      </c>
      <c r="Q128" s="38"/>
      <c r="R128" s="45">
        <f>MIN(Rules!$E$2,(MAX(H128/N128,N128/H128)))</f>
        <v>1.823529412</v>
      </c>
      <c r="S128" s="45">
        <f>VLOOKUP(B128,Rules!A:B,2,FALSE)</f>
        <v>60</v>
      </c>
      <c r="T128" s="38"/>
      <c r="U128" s="46">
        <f>1/(10^(-(E128+(IF(P128="Y",Rules!$I$2,0))-K128)/Rules!$E$12)+1)</f>
        <v>0.178827531</v>
      </c>
      <c r="V128" s="47">
        <f t="shared" si="6"/>
        <v>-20</v>
      </c>
      <c r="W128" s="47">
        <f t="shared" si="7"/>
        <v>20</v>
      </c>
      <c r="X128" s="47"/>
      <c r="Y128" s="47"/>
      <c r="Z128" s="48"/>
      <c r="AA128" s="7">
        <f t="shared" ref="AA128:BL128" si="132">IF($D128=AA$1,$E128+$V128,(IF($J128=AA$1,$K128+$W128,AA127)))</f>
        <v>1404</v>
      </c>
      <c r="AB128" s="7">
        <f t="shared" si="132"/>
        <v>877</v>
      </c>
      <c r="AC128" s="7">
        <f t="shared" si="132"/>
        <v>1498</v>
      </c>
      <c r="AD128" s="7">
        <f t="shared" si="132"/>
        <v>190</v>
      </c>
      <c r="AE128" s="7">
        <f t="shared" si="132"/>
        <v>2041</v>
      </c>
      <c r="AF128" s="7">
        <f t="shared" si="132"/>
        <v>1937</v>
      </c>
      <c r="AG128" s="7">
        <f t="shared" si="132"/>
        <v>998</v>
      </c>
      <c r="AH128" s="7">
        <f t="shared" si="132"/>
        <v>888</v>
      </c>
      <c r="AI128" s="7">
        <f t="shared" si="132"/>
        <v>1252</v>
      </c>
      <c r="AJ128" s="7">
        <f t="shared" si="132"/>
        <v>1809</v>
      </c>
      <c r="AK128" s="7">
        <f t="shared" si="132"/>
        <v>127</v>
      </c>
      <c r="AL128" s="7">
        <f t="shared" si="132"/>
        <v>717</v>
      </c>
      <c r="AM128" s="7">
        <f t="shared" si="132"/>
        <v>2168</v>
      </c>
      <c r="AN128" s="7">
        <f t="shared" si="132"/>
        <v>1423</v>
      </c>
      <c r="AO128" s="7">
        <f t="shared" si="132"/>
        <v>1070</v>
      </c>
      <c r="AP128" s="7">
        <f t="shared" si="132"/>
        <v>2019</v>
      </c>
      <c r="AQ128" s="7">
        <f t="shared" si="132"/>
        <v>432</v>
      </c>
      <c r="AR128" s="7">
        <f t="shared" si="132"/>
        <v>1501</v>
      </c>
      <c r="AS128" s="7">
        <f t="shared" si="132"/>
        <v>210</v>
      </c>
      <c r="AT128" s="7">
        <f t="shared" si="132"/>
        <v>2213</v>
      </c>
      <c r="AU128" s="7">
        <f t="shared" si="132"/>
        <v>948</v>
      </c>
      <c r="AV128" s="7">
        <f t="shared" si="132"/>
        <v>522</v>
      </c>
      <c r="AW128" s="7">
        <f t="shared" si="132"/>
        <v>480</v>
      </c>
      <c r="AX128" s="7">
        <f t="shared" si="132"/>
        <v>1027</v>
      </c>
      <c r="AY128" s="7">
        <f t="shared" si="132"/>
        <v>1220</v>
      </c>
      <c r="AZ128" s="7">
        <f t="shared" si="132"/>
        <v>708</v>
      </c>
      <c r="BA128" s="7">
        <f t="shared" si="132"/>
        <v>0</v>
      </c>
      <c r="BB128" s="7">
        <f t="shared" si="132"/>
        <v>1354</v>
      </c>
      <c r="BC128" s="7">
        <f t="shared" si="132"/>
        <v>999</v>
      </c>
      <c r="BD128" s="7">
        <f t="shared" si="132"/>
        <v>589</v>
      </c>
      <c r="BE128" s="7">
        <f t="shared" si="132"/>
        <v>638</v>
      </c>
      <c r="BF128" s="7">
        <f t="shared" si="132"/>
        <v>2030</v>
      </c>
      <c r="BG128" s="7">
        <f t="shared" si="132"/>
        <v>774</v>
      </c>
      <c r="BH128" s="7">
        <f t="shared" si="132"/>
        <v>828</v>
      </c>
      <c r="BI128" s="7">
        <f t="shared" si="132"/>
        <v>1947</v>
      </c>
      <c r="BJ128" s="7">
        <f t="shared" si="132"/>
        <v>1556</v>
      </c>
      <c r="BK128" s="7">
        <f t="shared" si="132"/>
        <v>1943</v>
      </c>
      <c r="BL128" s="7">
        <f t="shared" si="132"/>
        <v>1178</v>
      </c>
    </row>
    <row r="129" ht="13.5" customHeight="1">
      <c r="A129" s="83">
        <v>43604.0</v>
      </c>
      <c r="B129" s="37" t="s">
        <v>75</v>
      </c>
      <c r="C129" s="38"/>
      <c r="D129" s="39" t="s">
        <v>26</v>
      </c>
      <c r="E129" s="40">
        <f t="shared" si="2"/>
        <v>1809</v>
      </c>
      <c r="F129" s="41">
        <v>1.0</v>
      </c>
      <c r="G129" s="41">
        <v>22.0</v>
      </c>
      <c r="H129" s="42">
        <f t="shared" si="3"/>
        <v>25</v>
      </c>
      <c r="I129" s="38"/>
      <c r="J129" s="43" t="s">
        <v>24</v>
      </c>
      <c r="K129" s="40">
        <f t="shared" si="4"/>
        <v>1943</v>
      </c>
      <c r="L129" s="44">
        <v>2.0</v>
      </c>
      <c r="M129" s="44">
        <v>19.0</v>
      </c>
      <c r="N129" s="42">
        <f t="shared" si="5"/>
        <v>25</v>
      </c>
      <c r="O129" s="38"/>
      <c r="P129" s="45" t="s">
        <v>72</v>
      </c>
      <c r="Q129" s="38"/>
      <c r="R129" s="45">
        <f>MIN(Rules!$E$2,(MAX(H129/N129,N129/H129)))</f>
        <v>1</v>
      </c>
      <c r="S129" s="45">
        <f>VLOOKUP(B129,Rules!A:B,2,FALSE)</f>
        <v>60</v>
      </c>
      <c r="T129" s="38"/>
      <c r="U129" s="46">
        <f>1/(10^(-(E129+(IF(P129="Y",Rules!$I$2,0))-K129)/Rules!$E$12)+1)</f>
        <v>0.5184123512</v>
      </c>
      <c r="V129" s="47">
        <f t="shared" si="6"/>
        <v>-1</v>
      </c>
      <c r="W129" s="47">
        <f t="shared" si="7"/>
        <v>1</v>
      </c>
      <c r="X129" s="47"/>
      <c r="Y129" s="47"/>
      <c r="Z129" s="48"/>
      <c r="AA129" s="7">
        <f t="shared" ref="AA129:BL129" si="133">IF($D129=AA$1,$E129+$V129,(IF($J129=AA$1,$K129+$W129,AA128)))</f>
        <v>1404</v>
      </c>
      <c r="AB129" s="7">
        <f t="shared" si="133"/>
        <v>877</v>
      </c>
      <c r="AC129" s="7">
        <f t="shared" si="133"/>
        <v>1498</v>
      </c>
      <c r="AD129" s="7">
        <f t="shared" si="133"/>
        <v>190</v>
      </c>
      <c r="AE129" s="7">
        <f t="shared" si="133"/>
        <v>2041</v>
      </c>
      <c r="AF129" s="7">
        <f t="shared" si="133"/>
        <v>1937</v>
      </c>
      <c r="AG129" s="7">
        <f t="shared" si="133"/>
        <v>998</v>
      </c>
      <c r="AH129" s="7">
        <f t="shared" si="133"/>
        <v>888</v>
      </c>
      <c r="AI129" s="7">
        <f t="shared" si="133"/>
        <v>1252</v>
      </c>
      <c r="AJ129" s="7">
        <f t="shared" si="133"/>
        <v>1808</v>
      </c>
      <c r="AK129" s="7">
        <f t="shared" si="133"/>
        <v>127</v>
      </c>
      <c r="AL129" s="7">
        <f t="shared" si="133"/>
        <v>717</v>
      </c>
      <c r="AM129" s="7">
        <f t="shared" si="133"/>
        <v>2168</v>
      </c>
      <c r="AN129" s="7">
        <f t="shared" si="133"/>
        <v>1423</v>
      </c>
      <c r="AO129" s="7">
        <f t="shared" si="133"/>
        <v>1070</v>
      </c>
      <c r="AP129" s="7">
        <f t="shared" si="133"/>
        <v>2019</v>
      </c>
      <c r="AQ129" s="7">
        <f t="shared" si="133"/>
        <v>432</v>
      </c>
      <c r="AR129" s="7">
        <f t="shared" si="133"/>
        <v>1501</v>
      </c>
      <c r="AS129" s="7">
        <f t="shared" si="133"/>
        <v>210</v>
      </c>
      <c r="AT129" s="7">
        <f t="shared" si="133"/>
        <v>2213</v>
      </c>
      <c r="AU129" s="7">
        <f t="shared" si="133"/>
        <v>948</v>
      </c>
      <c r="AV129" s="7">
        <f t="shared" si="133"/>
        <v>522</v>
      </c>
      <c r="AW129" s="7">
        <f t="shared" si="133"/>
        <v>480</v>
      </c>
      <c r="AX129" s="7">
        <f t="shared" si="133"/>
        <v>1027</v>
      </c>
      <c r="AY129" s="7">
        <f t="shared" si="133"/>
        <v>1220</v>
      </c>
      <c r="AZ129" s="7">
        <f t="shared" si="133"/>
        <v>708</v>
      </c>
      <c r="BA129" s="7">
        <f t="shared" si="133"/>
        <v>0</v>
      </c>
      <c r="BB129" s="7">
        <f t="shared" si="133"/>
        <v>1354</v>
      </c>
      <c r="BC129" s="7">
        <f t="shared" si="133"/>
        <v>999</v>
      </c>
      <c r="BD129" s="7">
        <f t="shared" si="133"/>
        <v>589</v>
      </c>
      <c r="BE129" s="7">
        <f t="shared" si="133"/>
        <v>638</v>
      </c>
      <c r="BF129" s="7">
        <f t="shared" si="133"/>
        <v>2030</v>
      </c>
      <c r="BG129" s="7">
        <f t="shared" si="133"/>
        <v>774</v>
      </c>
      <c r="BH129" s="7">
        <f t="shared" si="133"/>
        <v>828</v>
      </c>
      <c r="BI129" s="7">
        <f t="shared" si="133"/>
        <v>1947</v>
      </c>
      <c r="BJ129" s="7">
        <f t="shared" si="133"/>
        <v>1556</v>
      </c>
      <c r="BK129" s="7">
        <f t="shared" si="133"/>
        <v>1944</v>
      </c>
      <c r="BL129" s="7">
        <f t="shared" si="133"/>
        <v>1178</v>
      </c>
    </row>
    <row r="130" ht="13.5" customHeight="1">
      <c r="A130" s="83">
        <v>43604.0</v>
      </c>
      <c r="B130" s="37" t="s">
        <v>75</v>
      </c>
      <c r="C130" s="38"/>
      <c r="D130" s="39" t="s">
        <v>18</v>
      </c>
      <c r="E130" s="40">
        <f t="shared" si="2"/>
        <v>2030</v>
      </c>
      <c r="F130" s="41">
        <v>2.0</v>
      </c>
      <c r="G130" s="41">
        <v>30.0</v>
      </c>
      <c r="H130" s="42">
        <f t="shared" si="3"/>
        <v>36</v>
      </c>
      <c r="I130" s="38"/>
      <c r="J130" s="43" t="s">
        <v>25</v>
      </c>
      <c r="K130" s="40">
        <f t="shared" si="4"/>
        <v>1947</v>
      </c>
      <c r="L130" s="44">
        <v>0.0</v>
      </c>
      <c r="M130" s="44">
        <v>18.0</v>
      </c>
      <c r="N130" s="42">
        <f t="shared" si="5"/>
        <v>18</v>
      </c>
      <c r="O130" s="38"/>
      <c r="P130" s="45" t="s">
        <v>72</v>
      </c>
      <c r="Q130" s="38"/>
      <c r="R130" s="45">
        <f>MIN(Rules!$E$2,(MAX(H130/N130,N130/H130)))</f>
        <v>2</v>
      </c>
      <c r="S130" s="45">
        <f>VLOOKUP(B130,Rules!A:B,2,FALSE)</f>
        <v>60</v>
      </c>
      <c r="T130" s="38"/>
      <c r="U130" s="46">
        <f>1/(10^(-(E130+(IF(P130="Y",Rules!$I$2,0))-K130)/Rules!$E$12)+1)</f>
        <v>0.7451678977</v>
      </c>
      <c r="V130" s="47">
        <f t="shared" si="6"/>
        <v>31</v>
      </c>
      <c r="W130" s="47">
        <f t="shared" si="7"/>
        <v>-31</v>
      </c>
      <c r="X130" s="47"/>
      <c r="Y130" s="47"/>
      <c r="Z130" s="48"/>
      <c r="AA130" s="7">
        <f t="shared" ref="AA130:BL130" si="134">IF($D130=AA$1,$E130+$V130,(IF($J130=AA$1,$K130+$W130,AA129)))</f>
        <v>1404</v>
      </c>
      <c r="AB130" s="7">
        <f t="shared" si="134"/>
        <v>877</v>
      </c>
      <c r="AC130" s="7">
        <f t="shared" si="134"/>
        <v>1498</v>
      </c>
      <c r="AD130" s="7">
        <f t="shared" si="134"/>
        <v>190</v>
      </c>
      <c r="AE130" s="7">
        <f t="shared" si="134"/>
        <v>2041</v>
      </c>
      <c r="AF130" s="7">
        <f t="shared" si="134"/>
        <v>1937</v>
      </c>
      <c r="AG130" s="7">
        <f t="shared" si="134"/>
        <v>998</v>
      </c>
      <c r="AH130" s="7">
        <f t="shared" si="134"/>
        <v>888</v>
      </c>
      <c r="AI130" s="7">
        <f t="shared" si="134"/>
        <v>1252</v>
      </c>
      <c r="AJ130" s="7">
        <f t="shared" si="134"/>
        <v>1808</v>
      </c>
      <c r="AK130" s="7">
        <f t="shared" si="134"/>
        <v>127</v>
      </c>
      <c r="AL130" s="7">
        <f t="shared" si="134"/>
        <v>717</v>
      </c>
      <c r="AM130" s="7">
        <f t="shared" si="134"/>
        <v>2168</v>
      </c>
      <c r="AN130" s="7">
        <f t="shared" si="134"/>
        <v>1423</v>
      </c>
      <c r="AO130" s="7">
        <f t="shared" si="134"/>
        <v>1070</v>
      </c>
      <c r="AP130" s="7">
        <f t="shared" si="134"/>
        <v>2019</v>
      </c>
      <c r="AQ130" s="7">
        <f t="shared" si="134"/>
        <v>432</v>
      </c>
      <c r="AR130" s="7">
        <f t="shared" si="134"/>
        <v>1501</v>
      </c>
      <c r="AS130" s="7">
        <f t="shared" si="134"/>
        <v>210</v>
      </c>
      <c r="AT130" s="7">
        <f t="shared" si="134"/>
        <v>2213</v>
      </c>
      <c r="AU130" s="7">
        <f t="shared" si="134"/>
        <v>948</v>
      </c>
      <c r="AV130" s="7">
        <f t="shared" si="134"/>
        <v>522</v>
      </c>
      <c r="AW130" s="7">
        <f t="shared" si="134"/>
        <v>480</v>
      </c>
      <c r="AX130" s="7">
        <f t="shared" si="134"/>
        <v>1027</v>
      </c>
      <c r="AY130" s="7">
        <f t="shared" si="134"/>
        <v>1220</v>
      </c>
      <c r="AZ130" s="7">
        <f t="shared" si="134"/>
        <v>708</v>
      </c>
      <c r="BA130" s="7">
        <f t="shared" si="134"/>
        <v>0</v>
      </c>
      <c r="BB130" s="7">
        <f t="shared" si="134"/>
        <v>1354</v>
      </c>
      <c r="BC130" s="7">
        <f t="shared" si="134"/>
        <v>999</v>
      </c>
      <c r="BD130" s="7">
        <f t="shared" si="134"/>
        <v>589</v>
      </c>
      <c r="BE130" s="7">
        <f t="shared" si="134"/>
        <v>638</v>
      </c>
      <c r="BF130" s="7">
        <f t="shared" si="134"/>
        <v>2061</v>
      </c>
      <c r="BG130" s="7">
        <f t="shared" si="134"/>
        <v>774</v>
      </c>
      <c r="BH130" s="7">
        <f t="shared" si="134"/>
        <v>828</v>
      </c>
      <c r="BI130" s="7">
        <f t="shared" si="134"/>
        <v>1916</v>
      </c>
      <c r="BJ130" s="7">
        <f t="shared" si="134"/>
        <v>1556</v>
      </c>
      <c r="BK130" s="7">
        <f t="shared" si="134"/>
        <v>1944</v>
      </c>
      <c r="BL130" s="7">
        <f t="shared" si="134"/>
        <v>1178</v>
      </c>
    </row>
    <row r="131" ht="13.5" customHeight="1">
      <c r="A131" s="83">
        <v>43604.0</v>
      </c>
      <c r="B131" s="37" t="s">
        <v>75</v>
      </c>
      <c r="C131" s="38"/>
      <c r="D131" s="39" t="s">
        <v>20</v>
      </c>
      <c r="E131" s="40">
        <f t="shared" si="2"/>
        <v>2213</v>
      </c>
      <c r="F131" s="41">
        <v>1.0</v>
      </c>
      <c r="G131" s="41">
        <v>19.0</v>
      </c>
      <c r="H131" s="42">
        <f t="shared" si="3"/>
        <v>22</v>
      </c>
      <c r="I131" s="38"/>
      <c r="J131" s="43" t="s">
        <v>19</v>
      </c>
      <c r="K131" s="40">
        <f t="shared" si="4"/>
        <v>1937</v>
      </c>
      <c r="L131" s="44">
        <v>1.0</v>
      </c>
      <c r="M131" s="44">
        <v>26.0</v>
      </c>
      <c r="N131" s="42">
        <f t="shared" si="5"/>
        <v>29</v>
      </c>
      <c r="O131" s="38"/>
      <c r="P131" s="45" t="s">
        <v>72</v>
      </c>
      <c r="Q131" s="38"/>
      <c r="R131" s="45">
        <f>MIN(Rules!$E$2,(MAX(H131/N131,N131/H131)))</f>
        <v>1.318181818</v>
      </c>
      <c r="S131" s="45">
        <f>VLOOKUP(B131,Rules!A:B,2,FALSE)</f>
        <v>60</v>
      </c>
      <c r="T131" s="38"/>
      <c r="U131" s="46">
        <f>1/(10^(-(E131+(IF(P131="Y",Rules!$I$2,0))-K131)/Rules!$E$12)+1)</f>
        <v>0.8767278918</v>
      </c>
      <c r="V131" s="47">
        <f t="shared" si="6"/>
        <v>-69</v>
      </c>
      <c r="W131" s="47">
        <f t="shared" si="7"/>
        <v>69</v>
      </c>
      <c r="X131" s="47"/>
      <c r="Y131" s="47"/>
      <c r="Z131" s="48"/>
      <c r="AA131" s="7">
        <f t="shared" ref="AA131:BL131" si="135">IF($D131=AA$1,$E131+$V131,(IF($J131=AA$1,$K131+$W131,AA130)))</f>
        <v>1404</v>
      </c>
      <c r="AB131" s="7">
        <f t="shared" si="135"/>
        <v>877</v>
      </c>
      <c r="AC131" s="7">
        <f t="shared" si="135"/>
        <v>1498</v>
      </c>
      <c r="AD131" s="7">
        <f t="shared" si="135"/>
        <v>190</v>
      </c>
      <c r="AE131" s="7">
        <f t="shared" si="135"/>
        <v>2041</v>
      </c>
      <c r="AF131" s="7">
        <f t="shared" si="135"/>
        <v>2006</v>
      </c>
      <c r="AG131" s="7">
        <f t="shared" si="135"/>
        <v>998</v>
      </c>
      <c r="AH131" s="7">
        <f t="shared" si="135"/>
        <v>888</v>
      </c>
      <c r="AI131" s="7">
        <f t="shared" si="135"/>
        <v>1252</v>
      </c>
      <c r="AJ131" s="7">
        <f t="shared" si="135"/>
        <v>1808</v>
      </c>
      <c r="AK131" s="7">
        <f t="shared" si="135"/>
        <v>127</v>
      </c>
      <c r="AL131" s="7">
        <f t="shared" si="135"/>
        <v>717</v>
      </c>
      <c r="AM131" s="7">
        <f t="shared" si="135"/>
        <v>2168</v>
      </c>
      <c r="AN131" s="7">
        <f t="shared" si="135"/>
        <v>1423</v>
      </c>
      <c r="AO131" s="7">
        <f t="shared" si="135"/>
        <v>1070</v>
      </c>
      <c r="AP131" s="7">
        <f t="shared" si="135"/>
        <v>2019</v>
      </c>
      <c r="AQ131" s="7">
        <f t="shared" si="135"/>
        <v>432</v>
      </c>
      <c r="AR131" s="7">
        <f t="shared" si="135"/>
        <v>1501</v>
      </c>
      <c r="AS131" s="7">
        <f t="shared" si="135"/>
        <v>210</v>
      </c>
      <c r="AT131" s="7">
        <f t="shared" si="135"/>
        <v>2144</v>
      </c>
      <c r="AU131" s="7">
        <f t="shared" si="135"/>
        <v>948</v>
      </c>
      <c r="AV131" s="7">
        <f t="shared" si="135"/>
        <v>522</v>
      </c>
      <c r="AW131" s="7">
        <f t="shared" si="135"/>
        <v>480</v>
      </c>
      <c r="AX131" s="7">
        <f t="shared" si="135"/>
        <v>1027</v>
      </c>
      <c r="AY131" s="7">
        <f t="shared" si="135"/>
        <v>1220</v>
      </c>
      <c r="AZ131" s="7">
        <f t="shared" si="135"/>
        <v>708</v>
      </c>
      <c r="BA131" s="7">
        <f t="shared" si="135"/>
        <v>0</v>
      </c>
      <c r="BB131" s="7">
        <f t="shared" si="135"/>
        <v>1354</v>
      </c>
      <c r="BC131" s="7">
        <f t="shared" si="135"/>
        <v>999</v>
      </c>
      <c r="BD131" s="7">
        <f t="shared" si="135"/>
        <v>589</v>
      </c>
      <c r="BE131" s="7">
        <f t="shared" si="135"/>
        <v>638</v>
      </c>
      <c r="BF131" s="7">
        <f t="shared" si="135"/>
        <v>2061</v>
      </c>
      <c r="BG131" s="7">
        <f t="shared" si="135"/>
        <v>774</v>
      </c>
      <c r="BH131" s="7">
        <f t="shared" si="135"/>
        <v>828</v>
      </c>
      <c r="BI131" s="7">
        <f t="shared" si="135"/>
        <v>1916</v>
      </c>
      <c r="BJ131" s="7">
        <f t="shared" si="135"/>
        <v>1556</v>
      </c>
      <c r="BK131" s="7">
        <f t="shared" si="135"/>
        <v>1944</v>
      </c>
      <c r="BL131" s="7">
        <f t="shared" si="135"/>
        <v>1178</v>
      </c>
    </row>
    <row r="132" ht="13.5" customHeight="1">
      <c r="A132" s="83">
        <v>43610.0</v>
      </c>
      <c r="B132" s="37" t="s">
        <v>74</v>
      </c>
      <c r="C132" s="38"/>
      <c r="D132" s="39" t="s">
        <v>32</v>
      </c>
      <c r="E132" s="40">
        <f t="shared" si="2"/>
        <v>1556</v>
      </c>
      <c r="F132" s="41">
        <v>2.0</v>
      </c>
      <c r="G132" s="41">
        <v>16.0</v>
      </c>
      <c r="H132" s="42">
        <f t="shared" si="3"/>
        <v>22</v>
      </c>
      <c r="I132" s="38"/>
      <c r="J132" s="43" t="s">
        <v>34</v>
      </c>
      <c r="K132" s="40">
        <f t="shared" si="4"/>
        <v>1423</v>
      </c>
      <c r="L132" s="44">
        <v>1.0</v>
      </c>
      <c r="M132" s="44">
        <v>21.0</v>
      </c>
      <c r="N132" s="42">
        <f t="shared" si="5"/>
        <v>24</v>
      </c>
      <c r="O132" s="38"/>
      <c r="P132" s="45" t="s">
        <v>72</v>
      </c>
      <c r="Q132" s="38"/>
      <c r="R132" s="45">
        <f>MIN(Rules!$E$2,(MAX(H132/N132,N132/H132)))</f>
        <v>1.090909091</v>
      </c>
      <c r="S132" s="45">
        <f>VLOOKUP(B132,Rules!A:B,2,FALSE)</f>
        <v>50</v>
      </c>
      <c r="T132" s="38"/>
      <c r="U132" s="46">
        <f>1/(10^(-(E132+(IF(P132="Y",Rules!$I$2,0))-K132)/Rules!$E$12)+1)</f>
        <v>0.7863836557</v>
      </c>
      <c r="V132" s="47">
        <f t="shared" si="6"/>
        <v>-43</v>
      </c>
      <c r="W132" s="47">
        <f t="shared" si="7"/>
        <v>43</v>
      </c>
      <c r="X132" s="47"/>
      <c r="Y132" s="47"/>
      <c r="Z132" s="48"/>
      <c r="AA132" s="7">
        <f t="shared" ref="AA132:BL132" si="136">IF($D132=AA$1,$E132+$V132,(IF($J132=AA$1,$K132+$W132,AA131)))</f>
        <v>1404</v>
      </c>
      <c r="AB132" s="7">
        <f t="shared" si="136"/>
        <v>877</v>
      </c>
      <c r="AC132" s="7">
        <f t="shared" si="136"/>
        <v>1498</v>
      </c>
      <c r="AD132" s="7">
        <f t="shared" si="136"/>
        <v>190</v>
      </c>
      <c r="AE132" s="7">
        <f t="shared" si="136"/>
        <v>2041</v>
      </c>
      <c r="AF132" s="7">
        <f t="shared" si="136"/>
        <v>2006</v>
      </c>
      <c r="AG132" s="7">
        <f t="shared" si="136"/>
        <v>998</v>
      </c>
      <c r="AH132" s="7">
        <f t="shared" si="136"/>
        <v>888</v>
      </c>
      <c r="AI132" s="7">
        <f t="shared" si="136"/>
        <v>1252</v>
      </c>
      <c r="AJ132" s="7">
        <f t="shared" si="136"/>
        <v>1808</v>
      </c>
      <c r="AK132" s="7">
        <f t="shared" si="136"/>
        <v>127</v>
      </c>
      <c r="AL132" s="7">
        <f t="shared" si="136"/>
        <v>717</v>
      </c>
      <c r="AM132" s="7">
        <f t="shared" si="136"/>
        <v>2168</v>
      </c>
      <c r="AN132" s="7">
        <f t="shared" si="136"/>
        <v>1466</v>
      </c>
      <c r="AO132" s="7">
        <f t="shared" si="136"/>
        <v>1070</v>
      </c>
      <c r="AP132" s="7">
        <f t="shared" si="136"/>
        <v>2019</v>
      </c>
      <c r="AQ132" s="7">
        <f t="shared" si="136"/>
        <v>432</v>
      </c>
      <c r="AR132" s="7">
        <f t="shared" si="136"/>
        <v>1501</v>
      </c>
      <c r="AS132" s="7">
        <f t="shared" si="136"/>
        <v>210</v>
      </c>
      <c r="AT132" s="7">
        <f t="shared" si="136"/>
        <v>2144</v>
      </c>
      <c r="AU132" s="7">
        <f t="shared" si="136"/>
        <v>948</v>
      </c>
      <c r="AV132" s="7">
        <f t="shared" si="136"/>
        <v>522</v>
      </c>
      <c r="AW132" s="7">
        <f t="shared" si="136"/>
        <v>480</v>
      </c>
      <c r="AX132" s="7">
        <f t="shared" si="136"/>
        <v>1027</v>
      </c>
      <c r="AY132" s="7">
        <f t="shared" si="136"/>
        <v>1220</v>
      </c>
      <c r="AZ132" s="7">
        <f t="shared" si="136"/>
        <v>708</v>
      </c>
      <c r="BA132" s="7">
        <f t="shared" si="136"/>
        <v>0</v>
      </c>
      <c r="BB132" s="7">
        <f t="shared" si="136"/>
        <v>1354</v>
      </c>
      <c r="BC132" s="7">
        <f t="shared" si="136"/>
        <v>999</v>
      </c>
      <c r="BD132" s="7">
        <f t="shared" si="136"/>
        <v>589</v>
      </c>
      <c r="BE132" s="7">
        <f t="shared" si="136"/>
        <v>638</v>
      </c>
      <c r="BF132" s="7">
        <f t="shared" si="136"/>
        <v>2061</v>
      </c>
      <c r="BG132" s="7">
        <f t="shared" si="136"/>
        <v>774</v>
      </c>
      <c r="BH132" s="7">
        <f t="shared" si="136"/>
        <v>828</v>
      </c>
      <c r="BI132" s="7">
        <f t="shared" si="136"/>
        <v>1916</v>
      </c>
      <c r="BJ132" s="7">
        <f t="shared" si="136"/>
        <v>1513</v>
      </c>
      <c r="BK132" s="7">
        <f t="shared" si="136"/>
        <v>1944</v>
      </c>
      <c r="BL132" s="7">
        <f t="shared" si="136"/>
        <v>1178</v>
      </c>
    </row>
    <row r="133" ht="13.5" customHeight="1">
      <c r="A133" s="83">
        <v>43610.0</v>
      </c>
      <c r="B133" s="37" t="s">
        <v>74</v>
      </c>
      <c r="C133" s="38"/>
      <c r="D133" s="39" t="s">
        <v>48</v>
      </c>
      <c r="E133" s="40">
        <f t="shared" si="2"/>
        <v>127</v>
      </c>
      <c r="F133" s="41">
        <v>2.0</v>
      </c>
      <c r="G133" s="41">
        <v>13.0</v>
      </c>
      <c r="H133" s="42">
        <f t="shared" si="3"/>
        <v>19</v>
      </c>
      <c r="I133" s="38"/>
      <c r="J133" s="43" t="s">
        <v>54</v>
      </c>
      <c r="K133" s="40">
        <f t="shared" si="4"/>
        <v>432</v>
      </c>
      <c r="L133" s="44">
        <v>0.0</v>
      </c>
      <c r="M133" s="44">
        <v>0.0</v>
      </c>
      <c r="N133" s="50">
        <v>15.0</v>
      </c>
      <c r="O133" s="38"/>
      <c r="P133" s="45" t="s">
        <v>72</v>
      </c>
      <c r="Q133" s="38"/>
      <c r="R133" s="45">
        <f>MIN(Rules!$E$2,(MAX(H133/N133,N133/H133)))</f>
        <v>1.266666667</v>
      </c>
      <c r="S133" s="45">
        <f>VLOOKUP(B133,Rules!A:B,2,FALSE)</f>
        <v>50</v>
      </c>
      <c r="T133" s="38"/>
      <c r="U133" s="46">
        <f>1/(10^(-(E133+(IF(P133="Y",Rules!$I$2,0))-K133)/Rules!$E$12)+1)</f>
        <v>0.3287594192</v>
      </c>
      <c r="V133" s="47">
        <f t="shared" si="6"/>
        <v>43</v>
      </c>
      <c r="W133" s="47">
        <f t="shared" si="7"/>
        <v>-43</v>
      </c>
      <c r="X133" s="47"/>
      <c r="Y133" s="47"/>
      <c r="Z133" s="48"/>
      <c r="AA133" s="7">
        <f t="shared" ref="AA133:BL133" si="137">IF($D133=AA$1,$E133+$V133,(IF($J133=AA$1,$K133+$W133,AA132)))</f>
        <v>1404</v>
      </c>
      <c r="AB133" s="7">
        <f t="shared" si="137"/>
        <v>877</v>
      </c>
      <c r="AC133" s="7">
        <f t="shared" si="137"/>
        <v>1498</v>
      </c>
      <c r="AD133" s="7">
        <f t="shared" si="137"/>
        <v>190</v>
      </c>
      <c r="AE133" s="7">
        <f t="shared" si="137"/>
        <v>2041</v>
      </c>
      <c r="AF133" s="7">
        <f t="shared" si="137"/>
        <v>2006</v>
      </c>
      <c r="AG133" s="7">
        <f t="shared" si="137"/>
        <v>998</v>
      </c>
      <c r="AH133" s="7">
        <f t="shared" si="137"/>
        <v>888</v>
      </c>
      <c r="AI133" s="7">
        <f t="shared" si="137"/>
        <v>1252</v>
      </c>
      <c r="AJ133" s="7">
        <f t="shared" si="137"/>
        <v>1808</v>
      </c>
      <c r="AK133" s="7">
        <f t="shared" si="137"/>
        <v>170</v>
      </c>
      <c r="AL133" s="7">
        <f t="shared" si="137"/>
        <v>717</v>
      </c>
      <c r="AM133" s="7">
        <f t="shared" si="137"/>
        <v>2168</v>
      </c>
      <c r="AN133" s="7">
        <f t="shared" si="137"/>
        <v>1466</v>
      </c>
      <c r="AO133" s="7">
        <f t="shared" si="137"/>
        <v>1070</v>
      </c>
      <c r="AP133" s="7">
        <f t="shared" si="137"/>
        <v>2019</v>
      </c>
      <c r="AQ133" s="7">
        <f t="shared" si="137"/>
        <v>389</v>
      </c>
      <c r="AR133" s="7">
        <f t="shared" si="137"/>
        <v>1501</v>
      </c>
      <c r="AS133" s="7">
        <f t="shared" si="137"/>
        <v>210</v>
      </c>
      <c r="AT133" s="7">
        <f t="shared" si="137"/>
        <v>2144</v>
      </c>
      <c r="AU133" s="7">
        <f t="shared" si="137"/>
        <v>948</v>
      </c>
      <c r="AV133" s="7">
        <f t="shared" si="137"/>
        <v>522</v>
      </c>
      <c r="AW133" s="7">
        <f t="shared" si="137"/>
        <v>480</v>
      </c>
      <c r="AX133" s="7">
        <f t="shared" si="137"/>
        <v>1027</v>
      </c>
      <c r="AY133" s="7">
        <f t="shared" si="137"/>
        <v>1220</v>
      </c>
      <c r="AZ133" s="7">
        <f t="shared" si="137"/>
        <v>708</v>
      </c>
      <c r="BA133" s="7">
        <f t="shared" si="137"/>
        <v>0</v>
      </c>
      <c r="BB133" s="7">
        <f t="shared" si="137"/>
        <v>1354</v>
      </c>
      <c r="BC133" s="7">
        <f t="shared" si="137"/>
        <v>999</v>
      </c>
      <c r="BD133" s="7">
        <f t="shared" si="137"/>
        <v>589</v>
      </c>
      <c r="BE133" s="7">
        <f t="shared" si="137"/>
        <v>638</v>
      </c>
      <c r="BF133" s="7">
        <f t="shared" si="137"/>
        <v>2061</v>
      </c>
      <c r="BG133" s="7">
        <f t="shared" si="137"/>
        <v>774</v>
      </c>
      <c r="BH133" s="7">
        <f t="shared" si="137"/>
        <v>828</v>
      </c>
      <c r="BI133" s="7">
        <f t="shared" si="137"/>
        <v>1916</v>
      </c>
      <c r="BJ133" s="7">
        <f t="shared" si="137"/>
        <v>1513</v>
      </c>
      <c r="BK133" s="7">
        <f t="shared" si="137"/>
        <v>1944</v>
      </c>
      <c r="BL133" s="7">
        <f t="shared" si="137"/>
        <v>1178</v>
      </c>
    </row>
    <row r="134" ht="13.5" customHeight="1">
      <c r="A134" s="83">
        <v>43610.0</v>
      </c>
      <c r="B134" s="37" t="s">
        <v>74</v>
      </c>
      <c r="C134" s="38"/>
      <c r="D134" s="39" t="s">
        <v>52</v>
      </c>
      <c r="E134" s="40">
        <f t="shared" si="2"/>
        <v>210</v>
      </c>
      <c r="F134" s="41">
        <v>2.0</v>
      </c>
      <c r="G134" s="41">
        <v>16.0</v>
      </c>
      <c r="H134" s="42">
        <f t="shared" si="3"/>
        <v>22</v>
      </c>
      <c r="I134" s="38"/>
      <c r="J134" s="43" t="s">
        <v>49</v>
      </c>
      <c r="K134" s="40">
        <f t="shared" si="4"/>
        <v>190</v>
      </c>
      <c r="L134" s="44">
        <v>1.0</v>
      </c>
      <c r="M134" s="44">
        <v>16.0</v>
      </c>
      <c r="N134" s="42">
        <f t="shared" ref="N134:N180" si="139">L134*3+M134</f>
        <v>19</v>
      </c>
      <c r="O134" s="38"/>
      <c r="P134" s="45" t="s">
        <v>72</v>
      </c>
      <c r="Q134" s="38"/>
      <c r="R134" s="45">
        <f>MIN(Rules!$E$2,(MAX(H134/N134,N134/H134)))</f>
        <v>1.157894737</v>
      </c>
      <c r="S134" s="45">
        <f>VLOOKUP(B134,Rules!A:B,2,FALSE)</f>
        <v>50</v>
      </c>
      <c r="T134" s="38"/>
      <c r="U134" s="46">
        <f>1/(10^(-(E134+(IF(P134="Y",Rules!$I$2,0))-K134)/Rules!$E$12)+1)</f>
        <v>0.6863002577</v>
      </c>
      <c r="V134" s="47">
        <f t="shared" si="6"/>
        <v>18</v>
      </c>
      <c r="W134" s="47">
        <f t="shared" si="7"/>
        <v>-18</v>
      </c>
      <c r="X134" s="47"/>
      <c r="Y134" s="47"/>
      <c r="Z134" s="48"/>
      <c r="AA134" s="7">
        <f t="shared" ref="AA134:BL134" si="138">IF($D134=AA$1,$E134+$V134,(IF($J134=AA$1,$K134+$W134,AA133)))</f>
        <v>1404</v>
      </c>
      <c r="AB134" s="7">
        <f t="shared" si="138"/>
        <v>877</v>
      </c>
      <c r="AC134" s="7">
        <f t="shared" si="138"/>
        <v>1498</v>
      </c>
      <c r="AD134" s="7">
        <f t="shared" si="138"/>
        <v>172</v>
      </c>
      <c r="AE134" s="7">
        <f t="shared" si="138"/>
        <v>2041</v>
      </c>
      <c r="AF134" s="7">
        <f t="shared" si="138"/>
        <v>2006</v>
      </c>
      <c r="AG134" s="7">
        <f t="shared" si="138"/>
        <v>998</v>
      </c>
      <c r="AH134" s="7">
        <f t="shared" si="138"/>
        <v>888</v>
      </c>
      <c r="AI134" s="7">
        <f t="shared" si="138"/>
        <v>1252</v>
      </c>
      <c r="AJ134" s="7">
        <f t="shared" si="138"/>
        <v>1808</v>
      </c>
      <c r="AK134" s="7">
        <f t="shared" si="138"/>
        <v>170</v>
      </c>
      <c r="AL134" s="7">
        <f t="shared" si="138"/>
        <v>717</v>
      </c>
      <c r="AM134" s="7">
        <f t="shared" si="138"/>
        <v>2168</v>
      </c>
      <c r="AN134" s="7">
        <f t="shared" si="138"/>
        <v>1466</v>
      </c>
      <c r="AO134" s="7">
        <f t="shared" si="138"/>
        <v>1070</v>
      </c>
      <c r="AP134" s="7">
        <f t="shared" si="138"/>
        <v>2019</v>
      </c>
      <c r="AQ134" s="7">
        <f t="shared" si="138"/>
        <v>389</v>
      </c>
      <c r="AR134" s="7">
        <f t="shared" si="138"/>
        <v>1501</v>
      </c>
      <c r="AS134" s="7">
        <f t="shared" si="138"/>
        <v>228</v>
      </c>
      <c r="AT134" s="7">
        <f t="shared" si="138"/>
        <v>2144</v>
      </c>
      <c r="AU134" s="7">
        <f t="shared" si="138"/>
        <v>948</v>
      </c>
      <c r="AV134" s="7">
        <f t="shared" si="138"/>
        <v>522</v>
      </c>
      <c r="AW134" s="7">
        <f t="shared" si="138"/>
        <v>480</v>
      </c>
      <c r="AX134" s="7">
        <f t="shared" si="138"/>
        <v>1027</v>
      </c>
      <c r="AY134" s="7">
        <f t="shared" si="138"/>
        <v>1220</v>
      </c>
      <c r="AZ134" s="7">
        <f t="shared" si="138"/>
        <v>708</v>
      </c>
      <c r="BA134" s="7">
        <f t="shared" si="138"/>
        <v>0</v>
      </c>
      <c r="BB134" s="7">
        <f t="shared" si="138"/>
        <v>1354</v>
      </c>
      <c r="BC134" s="7">
        <f t="shared" si="138"/>
        <v>999</v>
      </c>
      <c r="BD134" s="7">
        <f t="shared" si="138"/>
        <v>589</v>
      </c>
      <c r="BE134" s="7">
        <f t="shared" si="138"/>
        <v>638</v>
      </c>
      <c r="BF134" s="7">
        <f t="shared" si="138"/>
        <v>2061</v>
      </c>
      <c r="BG134" s="7">
        <f t="shared" si="138"/>
        <v>774</v>
      </c>
      <c r="BH134" s="7">
        <f t="shared" si="138"/>
        <v>828</v>
      </c>
      <c r="BI134" s="7">
        <f t="shared" si="138"/>
        <v>1916</v>
      </c>
      <c r="BJ134" s="7">
        <f t="shared" si="138"/>
        <v>1513</v>
      </c>
      <c r="BK134" s="7">
        <f t="shared" si="138"/>
        <v>1944</v>
      </c>
      <c r="BL134" s="7">
        <f t="shared" si="138"/>
        <v>1178</v>
      </c>
    </row>
    <row r="135" ht="13.5" customHeight="1">
      <c r="A135" s="83">
        <v>43611.0</v>
      </c>
      <c r="B135" s="37" t="s">
        <v>75</v>
      </c>
      <c r="C135" s="38"/>
      <c r="D135" s="39" t="s">
        <v>23</v>
      </c>
      <c r="E135" s="40">
        <f t="shared" si="2"/>
        <v>2168</v>
      </c>
      <c r="F135" s="41">
        <v>0.0</v>
      </c>
      <c r="G135" s="41">
        <v>16.0</v>
      </c>
      <c r="H135" s="42">
        <f t="shared" si="3"/>
        <v>16</v>
      </c>
      <c r="I135" s="38"/>
      <c r="J135" s="43" t="s">
        <v>24</v>
      </c>
      <c r="K135" s="40">
        <f t="shared" si="4"/>
        <v>1944</v>
      </c>
      <c r="L135" s="44">
        <v>0.0</v>
      </c>
      <c r="M135" s="44">
        <v>16.0</v>
      </c>
      <c r="N135" s="42">
        <f t="shared" si="139"/>
        <v>16</v>
      </c>
      <c r="O135" s="38"/>
      <c r="P135" s="45" t="s">
        <v>72</v>
      </c>
      <c r="Q135" s="38"/>
      <c r="R135" s="45">
        <f>MIN(Rules!$E$2,(MAX(H135/N135,N135/H135)))</f>
        <v>1</v>
      </c>
      <c r="S135" s="45">
        <f>VLOOKUP(B135,Rules!A:B,2,FALSE)</f>
        <v>60</v>
      </c>
      <c r="T135" s="38"/>
      <c r="U135" s="46">
        <f>1/(10^(-(E135+(IF(P135="Y",Rules!$I$2,0))-K135)/Rules!$E$12)+1)</f>
        <v>0.848429181</v>
      </c>
      <c r="V135" s="47">
        <f t="shared" si="6"/>
        <v>-21</v>
      </c>
      <c r="W135" s="47">
        <f t="shared" si="7"/>
        <v>21</v>
      </c>
      <c r="X135" s="47"/>
      <c r="Y135" s="47"/>
      <c r="Z135" s="48"/>
      <c r="AA135" s="7">
        <f t="shared" ref="AA135:BL135" si="140">IF($D135=AA$1,$E135+$V135,(IF($J135=AA$1,$K135+$W135,AA134)))</f>
        <v>1404</v>
      </c>
      <c r="AB135" s="7">
        <f t="shared" si="140"/>
        <v>877</v>
      </c>
      <c r="AC135" s="7">
        <f t="shared" si="140"/>
        <v>1498</v>
      </c>
      <c r="AD135" s="7">
        <f t="shared" si="140"/>
        <v>172</v>
      </c>
      <c r="AE135" s="7">
        <f t="shared" si="140"/>
        <v>2041</v>
      </c>
      <c r="AF135" s="7">
        <f t="shared" si="140"/>
        <v>2006</v>
      </c>
      <c r="AG135" s="7">
        <f t="shared" si="140"/>
        <v>998</v>
      </c>
      <c r="AH135" s="7">
        <f t="shared" si="140"/>
        <v>888</v>
      </c>
      <c r="AI135" s="7">
        <f t="shared" si="140"/>
        <v>1252</v>
      </c>
      <c r="AJ135" s="7">
        <f t="shared" si="140"/>
        <v>1808</v>
      </c>
      <c r="AK135" s="7">
        <f t="shared" si="140"/>
        <v>170</v>
      </c>
      <c r="AL135" s="7">
        <f t="shared" si="140"/>
        <v>717</v>
      </c>
      <c r="AM135" s="7">
        <f t="shared" si="140"/>
        <v>2147</v>
      </c>
      <c r="AN135" s="7">
        <f t="shared" si="140"/>
        <v>1466</v>
      </c>
      <c r="AO135" s="7">
        <f t="shared" si="140"/>
        <v>1070</v>
      </c>
      <c r="AP135" s="7">
        <f t="shared" si="140"/>
        <v>2019</v>
      </c>
      <c r="AQ135" s="7">
        <f t="shared" si="140"/>
        <v>389</v>
      </c>
      <c r="AR135" s="7">
        <f t="shared" si="140"/>
        <v>1501</v>
      </c>
      <c r="AS135" s="7">
        <f t="shared" si="140"/>
        <v>228</v>
      </c>
      <c r="AT135" s="7">
        <f t="shared" si="140"/>
        <v>2144</v>
      </c>
      <c r="AU135" s="7">
        <f t="shared" si="140"/>
        <v>948</v>
      </c>
      <c r="AV135" s="7">
        <f t="shared" si="140"/>
        <v>522</v>
      </c>
      <c r="AW135" s="7">
        <f t="shared" si="140"/>
        <v>480</v>
      </c>
      <c r="AX135" s="7">
        <f t="shared" si="140"/>
        <v>1027</v>
      </c>
      <c r="AY135" s="7">
        <f t="shared" si="140"/>
        <v>1220</v>
      </c>
      <c r="AZ135" s="7">
        <f t="shared" si="140"/>
        <v>708</v>
      </c>
      <c r="BA135" s="7">
        <f t="shared" si="140"/>
        <v>0</v>
      </c>
      <c r="BB135" s="7">
        <f t="shared" si="140"/>
        <v>1354</v>
      </c>
      <c r="BC135" s="7">
        <f t="shared" si="140"/>
        <v>999</v>
      </c>
      <c r="BD135" s="7">
        <f t="shared" si="140"/>
        <v>589</v>
      </c>
      <c r="BE135" s="7">
        <f t="shared" si="140"/>
        <v>638</v>
      </c>
      <c r="BF135" s="7">
        <f t="shared" si="140"/>
        <v>2061</v>
      </c>
      <c r="BG135" s="7">
        <f t="shared" si="140"/>
        <v>774</v>
      </c>
      <c r="BH135" s="7">
        <f t="shared" si="140"/>
        <v>828</v>
      </c>
      <c r="BI135" s="7">
        <f t="shared" si="140"/>
        <v>1916</v>
      </c>
      <c r="BJ135" s="7">
        <f t="shared" si="140"/>
        <v>1513</v>
      </c>
      <c r="BK135" s="7">
        <f t="shared" si="140"/>
        <v>1965</v>
      </c>
      <c r="BL135" s="7">
        <f t="shared" si="140"/>
        <v>1178</v>
      </c>
    </row>
    <row r="136" ht="13.5" customHeight="1">
      <c r="A136" s="83">
        <v>43617.0</v>
      </c>
      <c r="B136" s="37" t="s">
        <v>74</v>
      </c>
      <c r="C136" s="38"/>
      <c r="D136" s="39" t="s">
        <v>27</v>
      </c>
      <c r="E136" s="40">
        <f t="shared" si="2"/>
        <v>1354</v>
      </c>
      <c r="F136" s="41">
        <v>4.0</v>
      </c>
      <c r="G136" s="41">
        <v>18.0</v>
      </c>
      <c r="H136" s="42">
        <f t="shared" si="3"/>
        <v>30</v>
      </c>
      <c r="I136" s="38"/>
      <c r="J136" s="43" t="s">
        <v>30</v>
      </c>
      <c r="K136" s="40">
        <f t="shared" si="4"/>
        <v>1404</v>
      </c>
      <c r="L136" s="44">
        <v>3.0</v>
      </c>
      <c r="M136" s="44">
        <v>23.0</v>
      </c>
      <c r="N136" s="42">
        <f t="shared" si="139"/>
        <v>32</v>
      </c>
      <c r="O136" s="38"/>
      <c r="P136" s="45" t="s">
        <v>72</v>
      </c>
      <c r="Q136" s="38"/>
      <c r="R136" s="45">
        <f>MIN(Rules!$E$2,(MAX(H136/N136,N136/H136)))</f>
        <v>1.066666667</v>
      </c>
      <c r="S136" s="45">
        <f>VLOOKUP(B136,Rules!A:B,2,FALSE)</f>
        <v>50</v>
      </c>
      <c r="T136" s="38"/>
      <c r="U136" s="46">
        <f>1/(10^(-(E136+(IF(P136="Y",Rules!$I$2,0))-K136)/Rules!$E$12)+1)</f>
        <v>0.6131368202</v>
      </c>
      <c r="V136" s="47">
        <f t="shared" si="6"/>
        <v>-33</v>
      </c>
      <c r="W136" s="47">
        <f t="shared" si="7"/>
        <v>33</v>
      </c>
      <c r="X136" s="47"/>
      <c r="Y136" s="47"/>
      <c r="Z136" s="48"/>
      <c r="AA136" s="7">
        <f t="shared" ref="AA136:BL136" si="141">IF($D136=AA$1,$E136+$V136,(IF($J136=AA$1,$K136+$W136,AA135)))</f>
        <v>1437</v>
      </c>
      <c r="AB136" s="7">
        <f t="shared" si="141"/>
        <v>877</v>
      </c>
      <c r="AC136" s="7">
        <f t="shared" si="141"/>
        <v>1498</v>
      </c>
      <c r="AD136" s="7">
        <f t="shared" si="141"/>
        <v>172</v>
      </c>
      <c r="AE136" s="7">
        <f t="shared" si="141"/>
        <v>2041</v>
      </c>
      <c r="AF136" s="7">
        <f t="shared" si="141"/>
        <v>2006</v>
      </c>
      <c r="AG136" s="7">
        <f t="shared" si="141"/>
        <v>998</v>
      </c>
      <c r="AH136" s="7">
        <f t="shared" si="141"/>
        <v>888</v>
      </c>
      <c r="AI136" s="7">
        <f t="shared" si="141"/>
        <v>1252</v>
      </c>
      <c r="AJ136" s="7">
        <f t="shared" si="141"/>
        <v>1808</v>
      </c>
      <c r="AK136" s="7">
        <f t="shared" si="141"/>
        <v>170</v>
      </c>
      <c r="AL136" s="7">
        <f t="shared" si="141"/>
        <v>717</v>
      </c>
      <c r="AM136" s="7">
        <f t="shared" si="141"/>
        <v>2147</v>
      </c>
      <c r="AN136" s="7">
        <f t="shared" si="141"/>
        <v>1466</v>
      </c>
      <c r="AO136" s="7">
        <f t="shared" si="141"/>
        <v>1070</v>
      </c>
      <c r="AP136" s="7">
        <f t="shared" si="141"/>
        <v>2019</v>
      </c>
      <c r="AQ136" s="7">
        <f t="shared" si="141"/>
        <v>389</v>
      </c>
      <c r="AR136" s="7">
        <f t="shared" si="141"/>
        <v>1501</v>
      </c>
      <c r="AS136" s="7">
        <f t="shared" si="141"/>
        <v>228</v>
      </c>
      <c r="AT136" s="7">
        <f t="shared" si="141"/>
        <v>2144</v>
      </c>
      <c r="AU136" s="7">
        <f t="shared" si="141"/>
        <v>948</v>
      </c>
      <c r="AV136" s="7">
        <f t="shared" si="141"/>
        <v>522</v>
      </c>
      <c r="AW136" s="7">
        <f t="shared" si="141"/>
        <v>480</v>
      </c>
      <c r="AX136" s="7">
        <f t="shared" si="141"/>
        <v>1027</v>
      </c>
      <c r="AY136" s="7">
        <f t="shared" si="141"/>
        <v>1220</v>
      </c>
      <c r="AZ136" s="7">
        <f t="shared" si="141"/>
        <v>708</v>
      </c>
      <c r="BA136" s="7">
        <f t="shared" si="141"/>
        <v>0</v>
      </c>
      <c r="BB136" s="7">
        <f t="shared" si="141"/>
        <v>1321</v>
      </c>
      <c r="BC136" s="7">
        <f t="shared" si="141"/>
        <v>999</v>
      </c>
      <c r="BD136" s="7">
        <f t="shared" si="141"/>
        <v>589</v>
      </c>
      <c r="BE136" s="7">
        <f t="shared" si="141"/>
        <v>638</v>
      </c>
      <c r="BF136" s="7">
        <f t="shared" si="141"/>
        <v>2061</v>
      </c>
      <c r="BG136" s="7">
        <f t="shared" si="141"/>
        <v>774</v>
      </c>
      <c r="BH136" s="7">
        <f t="shared" si="141"/>
        <v>828</v>
      </c>
      <c r="BI136" s="7">
        <f t="shared" si="141"/>
        <v>1916</v>
      </c>
      <c r="BJ136" s="7">
        <f t="shared" si="141"/>
        <v>1513</v>
      </c>
      <c r="BK136" s="7">
        <f t="shared" si="141"/>
        <v>1965</v>
      </c>
      <c r="BL136" s="7">
        <f t="shared" si="141"/>
        <v>1178</v>
      </c>
    </row>
    <row r="137" ht="13.5" customHeight="1">
      <c r="A137" s="83">
        <v>43617.0</v>
      </c>
      <c r="B137" s="37" t="s">
        <v>74</v>
      </c>
      <c r="C137" s="38"/>
      <c r="D137" s="39" t="s">
        <v>36</v>
      </c>
      <c r="E137" s="40">
        <f t="shared" si="2"/>
        <v>948</v>
      </c>
      <c r="F137" s="41">
        <v>2.0</v>
      </c>
      <c r="G137" s="41">
        <v>19.0</v>
      </c>
      <c r="H137" s="42">
        <f t="shared" si="3"/>
        <v>25</v>
      </c>
      <c r="I137" s="38"/>
      <c r="J137" s="43" t="s">
        <v>29</v>
      </c>
      <c r="K137" s="40">
        <f t="shared" si="4"/>
        <v>1070</v>
      </c>
      <c r="L137" s="44">
        <v>2.0</v>
      </c>
      <c r="M137" s="44">
        <v>19.0</v>
      </c>
      <c r="N137" s="42">
        <f t="shared" si="139"/>
        <v>25</v>
      </c>
      <c r="O137" s="38"/>
      <c r="P137" s="45" t="s">
        <v>72</v>
      </c>
      <c r="Q137" s="38"/>
      <c r="R137" s="45">
        <f>MIN(Rules!$E$2,(MAX(H137/N137,N137/H137)))</f>
        <v>1</v>
      </c>
      <c r="S137" s="45">
        <f>VLOOKUP(B137,Rules!A:B,2,FALSE)</f>
        <v>50</v>
      </c>
      <c r="T137" s="38"/>
      <c r="U137" s="46">
        <f>1/(10^(-(E137+(IF(P137="Y",Rules!$I$2,0))-K137)/Rules!$E$12)+1)</f>
        <v>0.5321916002</v>
      </c>
      <c r="V137" s="47">
        <f t="shared" si="6"/>
        <v>-2</v>
      </c>
      <c r="W137" s="47">
        <f t="shared" si="7"/>
        <v>2</v>
      </c>
      <c r="X137" s="47"/>
      <c r="Y137" s="47"/>
      <c r="Z137" s="48"/>
      <c r="AA137" s="7">
        <f t="shared" ref="AA137:BL137" si="142">IF($D137=AA$1,$E137+$V137,(IF($J137=AA$1,$K137+$W137,AA136)))</f>
        <v>1437</v>
      </c>
      <c r="AB137" s="7">
        <f t="shared" si="142"/>
        <v>877</v>
      </c>
      <c r="AC137" s="7">
        <f t="shared" si="142"/>
        <v>1498</v>
      </c>
      <c r="AD137" s="7">
        <f t="shared" si="142"/>
        <v>172</v>
      </c>
      <c r="AE137" s="7">
        <f t="shared" si="142"/>
        <v>2041</v>
      </c>
      <c r="AF137" s="7">
        <f t="shared" si="142"/>
        <v>2006</v>
      </c>
      <c r="AG137" s="7">
        <f t="shared" si="142"/>
        <v>998</v>
      </c>
      <c r="AH137" s="7">
        <f t="shared" si="142"/>
        <v>888</v>
      </c>
      <c r="AI137" s="7">
        <f t="shared" si="142"/>
        <v>1252</v>
      </c>
      <c r="AJ137" s="7">
        <f t="shared" si="142"/>
        <v>1808</v>
      </c>
      <c r="AK137" s="7">
        <f t="shared" si="142"/>
        <v>170</v>
      </c>
      <c r="AL137" s="7">
        <f t="shared" si="142"/>
        <v>717</v>
      </c>
      <c r="AM137" s="7">
        <f t="shared" si="142"/>
        <v>2147</v>
      </c>
      <c r="AN137" s="7">
        <f t="shared" si="142"/>
        <v>1466</v>
      </c>
      <c r="AO137" s="7">
        <f t="shared" si="142"/>
        <v>1072</v>
      </c>
      <c r="AP137" s="7">
        <f t="shared" si="142"/>
        <v>2019</v>
      </c>
      <c r="AQ137" s="7">
        <f t="shared" si="142"/>
        <v>389</v>
      </c>
      <c r="AR137" s="7">
        <f t="shared" si="142"/>
        <v>1501</v>
      </c>
      <c r="AS137" s="7">
        <f t="shared" si="142"/>
        <v>228</v>
      </c>
      <c r="AT137" s="7">
        <f t="shared" si="142"/>
        <v>2144</v>
      </c>
      <c r="AU137" s="7">
        <f t="shared" si="142"/>
        <v>946</v>
      </c>
      <c r="AV137" s="7">
        <f t="shared" si="142"/>
        <v>522</v>
      </c>
      <c r="AW137" s="7">
        <f t="shared" si="142"/>
        <v>480</v>
      </c>
      <c r="AX137" s="7">
        <f t="shared" si="142"/>
        <v>1027</v>
      </c>
      <c r="AY137" s="7">
        <f t="shared" si="142"/>
        <v>1220</v>
      </c>
      <c r="AZ137" s="7">
        <f t="shared" si="142"/>
        <v>708</v>
      </c>
      <c r="BA137" s="7">
        <f t="shared" si="142"/>
        <v>0</v>
      </c>
      <c r="BB137" s="7">
        <f t="shared" si="142"/>
        <v>1321</v>
      </c>
      <c r="BC137" s="7">
        <f t="shared" si="142"/>
        <v>999</v>
      </c>
      <c r="BD137" s="7">
        <f t="shared" si="142"/>
        <v>589</v>
      </c>
      <c r="BE137" s="7">
        <f t="shared" si="142"/>
        <v>638</v>
      </c>
      <c r="BF137" s="7">
        <f t="shared" si="142"/>
        <v>2061</v>
      </c>
      <c r="BG137" s="7">
        <f t="shared" si="142"/>
        <v>774</v>
      </c>
      <c r="BH137" s="7">
        <f t="shared" si="142"/>
        <v>828</v>
      </c>
      <c r="BI137" s="7">
        <f t="shared" si="142"/>
        <v>1916</v>
      </c>
      <c r="BJ137" s="7">
        <f t="shared" si="142"/>
        <v>1513</v>
      </c>
      <c r="BK137" s="7">
        <f t="shared" si="142"/>
        <v>1965</v>
      </c>
      <c r="BL137" s="7">
        <f t="shared" si="142"/>
        <v>1178</v>
      </c>
    </row>
    <row r="138" ht="13.5" customHeight="1">
      <c r="A138" s="83">
        <v>43617.0</v>
      </c>
      <c r="B138" s="37" t="s">
        <v>74</v>
      </c>
      <c r="C138" s="38"/>
      <c r="D138" s="39" t="s">
        <v>41</v>
      </c>
      <c r="E138" s="40">
        <f t="shared" si="2"/>
        <v>999</v>
      </c>
      <c r="F138" s="41">
        <v>0.0</v>
      </c>
      <c r="G138" s="41">
        <v>19.0</v>
      </c>
      <c r="H138" s="42">
        <f t="shared" si="3"/>
        <v>19</v>
      </c>
      <c r="I138" s="38"/>
      <c r="J138" s="43" t="s">
        <v>38</v>
      </c>
      <c r="K138" s="40">
        <f t="shared" si="4"/>
        <v>1220</v>
      </c>
      <c r="L138" s="44">
        <v>0.0</v>
      </c>
      <c r="M138" s="44">
        <v>23.0</v>
      </c>
      <c r="N138" s="42">
        <f t="shared" si="139"/>
        <v>23</v>
      </c>
      <c r="O138" s="38"/>
      <c r="P138" s="45" t="s">
        <v>72</v>
      </c>
      <c r="Q138" s="38"/>
      <c r="R138" s="45">
        <f>MIN(Rules!$E$2,(MAX(H138/N138,N138/H138)))</f>
        <v>1.210526316</v>
      </c>
      <c r="S138" s="45">
        <f>VLOOKUP(B138,Rules!A:B,2,FALSE)</f>
        <v>50</v>
      </c>
      <c r="T138" s="38"/>
      <c r="U138" s="46">
        <f>1/(10^(-(E138+(IF(P138="Y",Rules!$I$2,0))-K138)/Rules!$E$12)+1)</f>
        <v>0.418978761</v>
      </c>
      <c r="V138" s="47">
        <f t="shared" si="6"/>
        <v>-25</v>
      </c>
      <c r="W138" s="47">
        <f t="shared" si="7"/>
        <v>25</v>
      </c>
      <c r="X138" s="47"/>
      <c r="Y138" s="47"/>
      <c r="Z138" s="48"/>
      <c r="AA138" s="7">
        <f t="shared" ref="AA138:BL138" si="143">IF($D138=AA$1,$E138+$V138,(IF($J138=AA$1,$K138+$W138,AA137)))</f>
        <v>1437</v>
      </c>
      <c r="AB138" s="7">
        <f t="shared" si="143"/>
        <v>877</v>
      </c>
      <c r="AC138" s="7">
        <f t="shared" si="143"/>
        <v>1498</v>
      </c>
      <c r="AD138" s="7">
        <f t="shared" si="143"/>
        <v>172</v>
      </c>
      <c r="AE138" s="7">
        <f t="shared" si="143"/>
        <v>2041</v>
      </c>
      <c r="AF138" s="7">
        <f t="shared" si="143"/>
        <v>2006</v>
      </c>
      <c r="AG138" s="7">
        <f t="shared" si="143"/>
        <v>998</v>
      </c>
      <c r="AH138" s="7">
        <f t="shared" si="143"/>
        <v>888</v>
      </c>
      <c r="AI138" s="7">
        <f t="shared" si="143"/>
        <v>1252</v>
      </c>
      <c r="AJ138" s="7">
        <f t="shared" si="143"/>
        <v>1808</v>
      </c>
      <c r="AK138" s="7">
        <f t="shared" si="143"/>
        <v>170</v>
      </c>
      <c r="AL138" s="7">
        <f t="shared" si="143"/>
        <v>717</v>
      </c>
      <c r="AM138" s="7">
        <f t="shared" si="143"/>
        <v>2147</v>
      </c>
      <c r="AN138" s="7">
        <f t="shared" si="143"/>
        <v>1466</v>
      </c>
      <c r="AO138" s="7">
        <f t="shared" si="143"/>
        <v>1072</v>
      </c>
      <c r="AP138" s="7">
        <f t="shared" si="143"/>
        <v>2019</v>
      </c>
      <c r="AQ138" s="7">
        <f t="shared" si="143"/>
        <v>389</v>
      </c>
      <c r="AR138" s="7">
        <f t="shared" si="143"/>
        <v>1501</v>
      </c>
      <c r="AS138" s="7">
        <f t="shared" si="143"/>
        <v>228</v>
      </c>
      <c r="AT138" s="7">
        <f t="shared" si="143"/>
        <v>2144</v>
      </c>
      <c r="AU138" s="7">
        <f t="shared" si="143"/>
        <v>946</v>
      </c>
      <c r="AV138" s="7">
        <f t="shared" si="143"/>
        <v>522</v>
      </c>
      <c r="AW138" s="7">
        <f t="shared" si="143"/>
        <v>480</v>
      </c>
      <c r="AX138" s="7">
        <f t="shared" si="143"/>
        <v>1027</v>
      </c>
      <c r="AY138" s="7">
        <f t="shared" si="143"/>
        <v>1245</v>
      </c>
      <c r="AZ138" s="7">
        <f t="shared" si="143"/>
        <v>708</v>
      </c>
      <c r="BA138" s="7">
        <f t="shared" si="143"/>
        <v>0</v>
      </c>
      <c r="BB138" s="7">
        <f t="shared" si="143"/>
        <v>1321</v>
      </c>
      <c r="BC138" s="7">
        <f t="shared" si="143"/>
        <v>974</v>
      </c>
      <c r="BD138" s="7">
        <f t="shared" si="143"/>
        <v>589</v>
      </c>
      <c r="BE138" s="7">
        <f t="shared" si="143"/>
        <v>638</v>
      </c>
      <c r="BF138" s="7">
        <f t="shared" si="143"/>
        <v>2061</v>
      </c>
      <c r="BG138" s="7">
        <f t="shared" si="143"/>
        <v>774</v>
      </c>
      <c r="BH138" s="7">
        <f t="shared" si="143"/>
        <v>828</v>
      </c>
      <c r="BI138" s="7">
        <f t="shared" si="143"/>
        <v>1916</v>
      </c>
      <c r="BJ138" s="7">
        <f t="shared" si="143"/>
        <v>1513</v>
      </c>
      <c r="BK138" s="7">
        <f t="shared" si="143"/>
        <v>1965</v>
      </c>
      <c r="BL138" s="7">
        <f t="shared" si="143"/>
        <v>1178</v>
      </c>
    </row>
    <row r="139" ht="13.5" customHeight="1">
      <c r="A139" s="83">
        <v>43617.0</v>
      </c>
      <c r="B139" s="37" t="s">
        <v>74</v>
      </c>
      <c r="C139" s="38"/>
      <c r="D139" s="39" t="s">
        <v>37</v>
      </c>
      <c r="E139" s="40">
        <f t="shared" si="2"/>
        <v>888</v>
      </c>
      <c r="F139" s="41">
        <v>2.0</v>
      </c>
      <c r="G139" s="41">
        <v>15.0</v>
      </c>
      <c r="H139" s="42">
        <f t="shared" si="3"/>
        <v>21</v>
      </c>
      <c r="I139" s="38"/>
      <c r="J139" s="43" t="s">
        <v>33</v>
      </c>
      <c r="K139" s="40">
        <f t="shared" si="4"/>
        <v>1252</v>
      </c>
      <c r="L139" s="44">
        <v>7.0</v>
      </c>
      <c r="M139" s="44">
        <v>22.0</v>
      </c>
      <c r="N139" s="42">
        <f t="shared" si="139"/>
        <v>43</v>
      </c>
      <c r="O139" s="38"/>
      <c r="P139" s="45" t="s">
        <v>72</v>
      </c>
      <c r="Q139" s="38"/>
      <c r="R139" s="45">
        <f>MIN(Rules!$E$2,(MAX(H139/N139,N139/H139)))</f>
        <v>2</v>
      </c>
      <c r="S139" s="45">
        <f>VLOOKUP(B139,Rules!A:B,2,FALSE)</f>
        <v>50</v>
      </c>
      <c r="T139" s="38"/>
      <c r="U139" s="46">
        <f>1/(10^(-(E139+(IF(P139="Y",Rules!$I$2,0))-K139)/Rules!$E$12)+1)</f>
        <v>0.271800557</v>
      </c>
      <c r="V139" s="47">
        <f t="shared" si="6"/>
        <v>-27</v>
      </c>
      <c r="W139" s="47">
        <f t="shared" si="7"/>
        <v>27</v>
      </c>
      <c r="X139" s="47"/>
      <c r="Y139" s="47"/>
      <c r="Z139" s="48"/>
      <c r="AA139" s="7">
        <f t="shared" ref="AA139:BL139" si="144">IF($D139=AA$1,$E139+$V139,(IF($J139=AA$1,$K139+$W139,AA138)))</f>
        <v>1437</v>
      </c>
      <c r="AB139" s="7">
        <f t="shared" si="144"/>
        <v>877</v>
      </c>
      <c r="AC139" s="7">
        <f t="shared" si="144"/>
        <v>1498</v>
      </c>
      <c r="AD139" s="7">
        <f t="shared" si="144"/>
        <v>172</v>
      </c>
      <c r="AE139" s="7">
        <f t="shared" si="144"/>
        <v>2041</v>
      </c>
      <c r="AF139" s="7">
        <f t="shared" si="144"/>
        <v>2006</v>
      </c>
      <c r="AG139" s="7">
        <f t="shared" si="144"/>
        <v>998</v>
      </c>
      <c r="AH139" s="7">
        <f t="shared" si="144"/>
        <v>861</v>
      </c>
      <c r="AI139" s="7">
        <f t="shared" si="144"/>
        <v>1279</v>
      </c>
      <c r="AJ139" s="7">
        <f t="shared" si="144"/>
        <v>1808</v>
      </c>
      <c r="AK139" s="7">
        <f t="shared" si="144"/>
        <v>170</v>
      </c>
      <c r="AL139" s="7">
        <f t="shared" si="144"/>
        <v>717</v>
      </c>
      <c r="AM139" s="7">
        <f t="shared" si="144"/>
        <v>2147</v>
      </c>
      <c r="AN139" s="7">
        <f t="shared" si="144"/>
        <v>1466</v>
      </c>
      <c r="AO139" s="7">
        <f t="shared" si="144"/>
        <v>1072</v>
      </c>
      <c r="AP139" s="7">
        <f t="shared" si="144"/>
        <v>2019</v>
      </c>
      <c r="AQ139" s="7">
        <f t="shared" si="144"/>
        <v>389</v>
      </c>
      <c r="AR139" s="7">
        <f t="shared" si="144"/>
        <v>1501</v>
      </c>
      <c r="AS139" s="7">
        <f t="shared" si="144"/>
        <v>228</v>
      </c>
      <c r="AT139" s="7">
        <f t="shared" si="144"/>
        <v>2144</v>
      </c>
      <c r="AU139" s="7">
        <f t="shared" si="144"/>
        <v>946</v>
      </c>
      <c r="AV139" s="7">
        <f t="shared" si="144"/>
        <v>522</v>
      </c>
      <c r="AW139" s="7">
        <f t="shared" si="144"/>
        <v>480</v>
      </c>
      <c r="AX139" s="7">
        <f t="shared" si="144"/>
        <v>1027</v>
      </c>
      <c r="AY139" s="7">
        <f t="shared" si="144"/>
        <v>1245</v>
      </c>
      <c r="AZ139" s="7">
        <f t="shared" si="144"/>
        <v>708</v>
      </c>
      <c r="BA139" s="7">
        <f t="shared" si="144"/>
        <v>0</v>
      </c>
      <c r="BB139" s="7">
        <f t="shared" si="144"/>
        <v>1321</v>
      </c>
      <c r="BC139" s="7">
        <f t="shared" si="144"/>
        <v>974</v>
      </c>
      <c r="BD139" s="7">
        <f t="shared" si="144"/>
        <v>589</v>
      </c>
      <c r="BE139" s="7">
        <f t="shared" si="144"/>
        <v>638</v>
      </c>
      <c r="BF139" s="7">
        <f t="shared" si="144"/>
        <v>2061</v>
      </c>
      <c r="BG139" s="7">
        <f t="shared" si="144"/>
        <v>774</v>
      </c>
      <c r="BH139" s="7">
        <f t="shared" si="144"/>
        <v>828</v>
      </c>
      <c r="BI139" s="7">
        <f t="shared" si="144"/>
        <v>1916</v>
      </c>
      <c r="BJ139" s="7">
        <f t="shared" si="144"/>
        <v>1513</v>
      </c>
      <c r="BK139" s="7">
        <f t="shared" si="144"/>
        <v>1965</v>
      </c>
      <c r="BL139" s="7">
        <f t="shared" si="144"/>
        <v>1178</v>
      </c>
    </row>
    <row r="140" ht="13.5" customHeight="1">
      <c r="A140" s="83">
        <v>43617.0</v>
      </c>
      <c r="B140" s="37" t="s">
        <v>74</v>
      </c>
      <c r="C140" s="38"/>
      <c r="D140" s="39" t="s">
        <v>35</v>
      </c>
      <c r="E140" s="40">
        <f t="shared" si="2"/>
        <v>998</v>
      </c>
      <c r="F140" s="41">
        <v>0.0</v>
      </c>
      <c r="G140" s="41">
        <v>16.0</v>
      </c>
      <c r="H140" s="42">
        <f t="shared" si="3"/>
        <v>16</v>
      </c>
      <c r="I140" s="38"/>
      <c r="J140" s="43" t="s">
        <v>40</v>
      </c>
      <c r="K140" s="40">
        <f t="shared" si="4"/>
        <v>1178</v>
      </c>
      <c r="L140" s="44">
        <v>1.0</v>
      </c>
      <c r="M140" s="44">
        <v>16.0</v>
      </c>
      <c r="N140" s="42">
        <f t="shared" si="139"/>
        <v>19</v>
      </c>
      <c r="O140" s="38"/>
      <c r="P140" s="45" t="s">
        <v>72</v>
      </c>
      <c r="Q140" s="38"/>
      <c r="R140" s="45">
        <f>MIN(Rules!$E$2,(MAX(H140/N140,N140/H140)))</f>
        <v>1.1875</v>
      </c>
      <c r="S140" s="45">
        <f>VLOOKUP(B140,Rules!A:B,2,FALSE)</f>
        <v>50</v>
      </c>
      <c r="T140" s="38"/>
      <c r="U140" s="46">
        <f>1/(10^(-(E140+(IF(P140="Y",Rules!$I$2,0))-K140)/Rules!$E$12)+1)</f>
        <v>0.4655160553</v>
      </c>
      <c r="V140" s="47">
        <f t="shared" si="6"/>
        <v>-28</v>
      </c>
      <c r="W140" s="47">
        <f t="shared" si="7"/>
        <v>28</v>
      </c>
      <c r="X140" s="47"/>
      <c r="Y140" s="47"/>
      <c r="Z140" s="48"/>
      <c r="AA140" s="7">
        <f t="shared" ref="AA140:BL140" si="145">IF($D140=AA$1,$E140+$V140,(IF($J140=AA$1,$K140+$W140,AA139)))</f>
        <v>1437</v>
      </c>
      <c r="AB140" s="7">
        <f t="shared" si="145"/>
        <v>877</v>
      </c>
      <c r="AC140" s="7">
        <f t="shared" si="145"/>
        <v>1498</v>
      </c>
      <c r="AD140" s="7">
        <f t="shared" si="145"/>
        <v>172</v>
      </c>
      <c r="AE140" s="7">
        <f t="shared" si="145"/>
        <v>2041</v>
      </c>
      <c r="AF140" s="7">
        <f t="shared" si="145"/>
        <v>2006</v>
      </c>
      <c r="AG140" s="7">
        <f t="shared" si="145"/>
        <v>970</v>
      </c>
      <c r="AH140" s="7">
        <f t="shared" si="145"/>
        <v>861</v>
      </c>
      <c r="AI140" s="7">
        <f t="shared" si="145"/>
        <v>1279</v>
      </c>
      <c r="AJ140" s="7">
        <f t="shared" si="145"/>
        <v>1808</v>
      </c>
      <c r="AK140" s="7">
        <f t="shared" si="145"/>
        <v>170</v>
      </c>
      <c r="AL140" s="7">
        <f t="shared" si="145"/>
        <v>717</v>
      </c>
      <c r="AM140" s="7">
        <f t="shared" si="145"/>
        <v>2147</v>
      </c>
      <c r="AN140" s="7">
        <f t="shared" si="145"/>
        <v>1466</v>
      </c>
      <c r="AO140" s="7">
        <f t="shared" si="145"/>
        <v>1072</v>
      </c>
      <c r="AP140" s="7">
        <f t="shared" si="145"/>
        <v>2019</v>
      </c>
      <c r="AQ140" s="7">
        <f t="shared" si="145"/>
        <v>389</v>
      </c>
      <c r="AR140" s="7">
        <f t="shared" si="145"/>
        <v>1501</v>
      </c>
      <c r="AS140" s="7">
        <f t="shared" si="145"/>
        <v>228</v>
      </c>
      <c r="AT140" s="7">
        <f t="shared" si="145"/>
        <v>2144</v>
      </c>
      <c r="AU140" s="7">
        <f t="shared" si="145"/>
        <v>946</v>
      </c>
      <c r="AV140" s="7">
        <f t="shared" si="145"/>
        <v>522</v>
      </c>
      <c r="AW140" s="7">
        <f t="shared" si="145"/>
        <v>480</v>
      </c>
      <c r="AX140" s="7">
        <f t="shared" si="145"/>
        <v>1027</v>
      </c>
      <c r="AY140" s="7">
        <f t="shared" si="145"/>
        <v>1245</v>
      </c>
      <c r="AZ140" s="7">
        <f t="shared" si="145"/>
        <v>708</v>
      </c>
      <c r="BA140" s="7">
        <f t="shared" si="145"/>
        <v>0</v>
      </c>
      <c r="BB140" s="7">
        <f t="shared" si="145"/>
        <v>1321</v>
      </c>
      <c r="BC140" s="7">
        <f t="shared" si="145"/>
        <v>974</v>
      </c>
      <c r="BD140" s="7">
        <f t="shared" si="145"/>
        <v>589</v>
      </c>
      <c r="BE140" s="7">
        <f t="shared" si="145"/>
        <v>638</v>
      </c>
      <c r="BF140" s="7">
        <f t="shared" si="145"/>
        <v>2061</v>
      </c>
      <c r="BG140" s="7">
        <f t="shared" si="145"/>
        <v>774</v>
      </c>
      <c r="BH140" s="7">
        <f t="shared" si="145"/>
        <v>828</v>
      </c>
      <c r="BI140" s="7">
        <f t="shared" si="145"/>
        <v>1916</v>
      </c>
      <c r="BJ140" s="7">
        <f t="shared" si="145"/>
        <v>1513</v>
      </c>
      <c r="BK140" s="7">
        <f t="shared" si="145"/>
        <v>1965</v>
      </c>
      <c r="BL140" s="7">
        <f t="shared" si="145"/>
        <v>1206</v>
      </c>
    </row>
    <row r="141" ht="13.5" customHeight="1">
      <c r="A141" s="83">
        <v>43617.0</v>
      </c>
      <c r="B141" s="37" t="s">
        <v>74</v>
      </c>
      <c r="C141" s="38"/>
      <c r="D141" s="39" t="s">
        <v>51</v>
      </c>
      <c r="E141" s="40">
        <f t="shared" si="2"/>
        <v>708</v>
      </c>
      <c r="F141" s="41">
        <v>2.0</v>
      </c>
      <c r="G141" s="41">
        <v>15.0</v>
      </c>
      <c r="H141" s="42">
        <f t="shared" si="3"/>
        <v>21</v>
      </c>
      <c r="I141" s="38"/>
      <c r="J141" s="43" t="s">
        <v>53</v>
      </c>
      <c r="K141" s="40">
        <f t="shared" si="4"/>
        <v>828</v>
      </c>
      <c r="L141" s="44">
        <v>3.0</v>
      </c>
      <c r="M141" s="44">
        <v>12.0</v>
      </c>
      <c r="N141" s="42">
        <f t="shared" si="139"/>
        <v>21</v>
      </c>
      <c r="O141" s="38"/>
      <c r="P141" s="45" t="s">
        <v>72</v>
      </c>
      <c r="Q141" s="38"/>
      <c r="R141" s="45">
        <f>MIN(Rules!$E$2,(MAX(H141/N141,N141/H141)))</f>
        <v>1</v>
      </c>
      <c r="S141" s="45">
        <f>VLOOKUP(B141,Rules!A:B,2,FALSE)</f>
        <v>50</v>
      </c>
      <c r="T141" s="38"/>
      <c r="U141" s="46">
        <f>1/(10^(-(E141+(IF(P141="Y",Rules!$I$2,0))-K141)/Rules!$E$12)+1)</f>
        <v>0.5344839447</v>
      </c>
      <c r="V141" s="47">
        <f t="shared" si="6"/>
        <v>-2</v>
      </c>
      <c r="W141" s="47">
        <f t="shared" si="7"/>
        <v>2</v>
      </c>
      <c r="X141" s="47"/>
      <c r="Y141" s="47"/>
      <c r="Z141" s="48"/>
      <c r="AA141" s="7">
        <f t="shared" ref="AA141:BL141" si="146">IF($D141=AA$1,$E141+$V141,(IF($J141=AA$1,$K141+$W141,AA140)))</f>
        <v>1437</v>
      </c>
      <c r="AB141" s="7">
        <f t="shared" si="146"/>
        <v>877</v>
      </c>
      <c r="AC141" s="7">
        <f t="shared" si="146"/>
        <v>1498</v>
      </c>
      <c r="AD141" s="7">
        <f t="shared" si="146"/>
        <v>172</v>
      </c>
      <c r="AE141" s="7">
        <f t="shared" si="146"/>
        <v>2041</v>
      </c>
      <c r="AF141" s="7">
        <f t="shared" si="146"/>
        <v>2006</v>
      </c>
      <c r="AG141" s="7">
        <f t="shared" si="146"/>
        <v>970</v>
      </c>
      <c r="AH141" s="7">
        <f t="shared" si="146"/>
        <v>861</v>
      </c>
      <c r="AI141" s="7">
        <f t="shared" si="146"/>
        <v>1279</v>
      </c>
      <c r="AJ141" s="7">
        <f t="shared" si="146"/>
        <v>1808</v>
      </c>
      <c r="AK141" s="7">
        <f t="shared" si="146"/>
        <v>170</v>
      </c>
      <c r="AL141" s="7">
        <f t="shared" si="146"/>
        <v>717</v>
      </c>
      <c r="AM141" s="7">
        <f t="shared" si="146"/>
        <v>2147</v>
      </c>
      <c r="AN141" s="7">
        <f t="shared" si="146"/>
        <v>1466</v>
      </c>
      <c r="AO141" s="7">
        <f t="shared" si="146"/>
        <v>1072</v>
      </c>
      <c r="AP141" s="7">
        <f t="shared" si="146"/>
        <v>2019</v>
      </c>
      <c r="AQ141" s="7">
        <f t="shared" si="146"/>
        <v>389</v>
      </c>
      <c r="AR141" s="7">
        <f t="shared" si="146"/>
        <v>1501</v>
      </c>
      <c r="AS141" s="7">
        <f t="shared" si="146"/>
        <v>228</v>
      </c>
      <c r="AT141" s="7">
        <f t="shared" si="146"/>
        <v>2144</v>
      </c>
      <c r="AU141" s="7">
        <f t="shared" si="146"/>
        <v>946</v>
      </c>
      <c r="AV141" s="7">
        <f t="shared" si="146"/>
        <v>522</v>
      </c>
      <c r="AW141" s="7">
        <f t="shared" si="146"/>
        <v>480</v>
      </c>
      <c r="AX141" s="7">
        <f t="shared" si="146"/>
        <v>1027</v>
      </c>
      <c r="AY141" s="7">
        <f t="shared" si="146"/>
        <v>1245</v>
      </c>
      <c r="AZ141" s="7">
        <f t="shared" si="146"/>
        <v>706</v>
      </c>
      <c r="BA141" s="7">
        <f t="shared" si="146"/>
        <v>0</v>
      </c>
      <c r="BB141" s="7">
        <f t="shared" si="146"/>
        <v>1321</v>
      </c>
      <c r="BC141" s="7">
        <f t="shared" si="146"/>
        <v>974</v>
      </c>
      <c r="BD141" s="7">
        <f t="shared" si="146"/>
        <v>589</v>
      </c>
      <c r="BE141" s="7">
        <f t="shared" si="146"/>
        <v>638</v>
      </c>
      <c r="BF141" s="7">
        <f t="shared" si="146"/>
        <v>2061</v>
      </c>
      <c r="BG141" s="7">
        <f t="shared" si="146"/>
        <v>774</v>
      </c>
      <c r="BH141" s="7">
        <f t="shared" si="146"/>
        <v>830</v>
      </c>
      <c r="BI141" s="7">
        <f t="shared" si="146"/>
        <v>1916</v>
      </c>
      <c r="BJ141" s="7">
        <f t="shared" si="146"/>
        <v>1513</v>
      </c>
      <c r="BK141" s="7">
        <f t="shared" si="146"/>
        <v>1965</v>
      </c>
      <c r="BL141" s="7">
        <f t="shared" si="146"/>
        <v>1206</v>
      </c>
    </row>
    <row r="142" ht="13.5" customHeight="1">
      <c r="A142" s="83">
        <v>43617.0</v>
      </c>
      <c r="B142" s="37" t="s">
        <v>74</v>
      </c>
      <c r="C142" s="38"/>
      <c r="D142" s="39" t="s">
        <v>50</v>
      </c>
      <c r="E142" s="40">
        <f t="shared" si="2"/>
        <v>522</v>
      </c>
      <c r="F142" s="41">
        <v>0.0</v>
      </c>
      <c r="G142" s="41">
        <v>14.0</v>
      </c>
      <c r="H142" s="42">
        <f t="shared" si="3"/>
        <v>14</v>
      </c>
      <c r="I142" s="38"/>
      <c r="J142" s="43" t="s">
        <v>43</v>
      </c>
      <c r="K142" s="40">
        <f t="shared" si="4"/>
        <v>877</v>
      </c>
      <c r="L142" s="44">
        <v>0.0</v>
      </c>
      <c r="M142" s="44">
        <v>24.0</v>
      </c>
      <c r="N142" s="42">
        <f t="shared" si="139"/>
        <v>24</v>
      </c>
      <c r="O142" s="38"/>
      <c r="P142" s="45" t="s">
        <v>72</v>
      </c>
      <c r="Q142" s="38"/>
      <c r="R142" s="45">
        <f>MIN(Rules!$E$2,(MAX(H142/N142,N142/H142)))</f>
        <v>1.714285714</v>
      </c>
      <c r="S142" s="45">
        <f>VLOOKUP(B142,Rules!A:B,2,FALSE)</f>
        <v>50</v>
      </c>
      <c r="T142" s="38"/>
      <c r="U142" s="46">
        <f>1/(10^(-(E142+(IF(P142="Y",Rules!$I$2,0))-K142)/Rules!$E$12)+1)</f>
        <v>0.2800809941</v>
      </c>
      <c r="V142" s="47">
        <f t="shared" si="6"/>
        <v>-24</v>
      </c>
      <c r="W142" s="47">
        <f t="shared" si="7"/>
        <v>24</v>
      </c>
      <c r="X142" s="47"/>
      <c r="Y142" s="47"/>
      <c r="Z142" s="48"/>
      <c r="AA142" s="7">
        <f t="shared" ref="AA142:BL142" si="147">IF($D142=AA$1,$E142+$V142,(IF($J142=AA$1,$K142+$W142,AA141)))</f>
        <v>1437</v>
      </c>
      <c r="AB142" s="7">
        <f t="shared" si="147"/>
        <v>901</v>
      </c>
      <c r="AC142" s="7">
        <f t="shared" si="147"/>
        <v>1498</v>
      </c>
      <c r="AD142" s="7">
        <f t="shared" si="147"/>
        <v>172</v>
      </c>
      <c r="AE142" s="7">
        <f t="shared" si="147"/>
        <v>2041</v>
      </c>
      <c r="AF142" s="7">
        <f t="shared" si="147"/>
        <v>2006</v>
      </c>
      <c r="AG142" s="7">
        <f t="shared" si="147"/>
        <v>970</v>
      </c>
      <c r="AH142" s="7">
        <f t="shared" si="147"/>
        <v>861</v>
      </c>
      <c r="AI142" s="7">
        <f t="shared" si="147"/>
        <v>1279</v>
      </c>
      <c r="AJ142" s="7">
        <f t="shared" si="147"/>
        <v>1808</v>
      </c>
      <c r="AK142" s="7">
        <f t="shared" si="147"/>
        <v>170</v>
      </c>
      <c r="AL142" s="7">
        <f t="shared" si="147"/>
        <v>717</v>
      </c>
      <c r="AM142" s="7">
        <f t="shared" si="147"/>
        <v>2147</v>
      </c>
      <c r="AN142" s="7">
        <f t="shared" si="147"/>
        <v>1466</v>
      </c>
      <c r="AO142" s="7">
        <f t="shared" si="147"/>
        <v>1072</v>
      </c>
      <c r="AP142" s="7">
        <f t="shared" si="147"/>
        <v>2019</v>
      </c>
      <c r="AQ142" s="7">
        <f t="shared" si="147"/>
        <v>389</v>
      </c>
      <c r="AR142" s="7">
        <f t="shared" si="147"/>
        <v>1501</v>
      </c>
      <c r="AS142" s="7">
        <f t="shared" si="147"/>
        <v>228</v>
      </c>
      <c r="AT142" s="7">
        <f t="shared" si="147"/>
        <v>2144</v>
      </c>
      <c r="AU142" s="7">
        <f t="shared" si="147"/>
        <v>946</v>
      </c>
      <c r="AV142" s="7">
        <f t="shared" si="147"/>
        <v>498</v>
      </c>
      <c r="AW142" s="7">
        <f t="shared" si="147"/>
        <v>480</v>
      </c>
      <c r="AX142" s="7">
        <f t="shared" si="147"/>
        <v>1027</v>
      </c>
      <c r="AY142" s="7">
        <f t="shared" si="147"/>
        <v>1245</v>
      </c>
      <c r="AZ142" s="7">
        <f t="shared" si="147"/>
        <v>706</v>
      </c>
      <c r="BA142" s="7">
        <f t="shared" si="147"/>
        <v>0</v>
      </c>
      <c r="BB142" s="7">
        <f t="shared" si="147"/>
        <v>1321</v>
      </c>
      <c r="BC142" s="7">
        <f t="shared" si="147"/>
        <v>974</v>
      </c>
      <c r="BD142" s="7">
        <f t="shared" si="147"/>
        <v>589</v>
      </c>
      <c r="BE142" s="7">
        <f t="shared" si="147"/>
        <v>638</v>
      </c>
      <c r="BF142" s="7">
        <f t="shared" si="147"/>
        <v>2061</v>
      </c>
      <c r="BG142" s="7">
        <f t="shared" si="147"/>
        <v>774</v>
      </c>
      <c r="BH142" s="7">
        <f t="shared" si="147"/>
        <v>830</v>
      </c>
      <c r="BI142" s="7">
        <f t="shared" si="147"/>
        <v>1916</v>
      </c>
      <c r="BJ142" s="7">
        <f t="shared" si="147"/>
        <v>1513</v>
      </c>
      <c r="BK142" s="7">
        <f t="shared" si="147"/>
        <v>1965</v>
      </c>
      <c r="BL142" s="7">
        <f t="shared" si="147"/>
        <v>1206</v>
      </c>
    </row>
    <row r="143" ht="13.5" customHeight="1">
      <c r="A143" s="83">
        <v>43617.0</v>
      </c>
      <c r="B143" s="37" t="s">
        <v>74</v>
      </c>
      <c r="C143" s="38"/>
      <c r="D143" s="39" t="s">
        <v>44</v>
      </c>
      <c r="E143" s="40">
        <f t="shared" si="2"/>
        <v>589</v>
      </c>
      <c r="F143" s="41">
        <v>2.0</v>
      </c>
      <c r="G143" s="41">
        <v>16.0</v>
      </c>
      <c r="H143" s="42">
        <f t="shared" si="3"/>
        <v>22</v>
      </c>
      <c r="I143" s="38"/>
      <c r="J143" s="43" t="s">
        <v>39</v>
      </c>
      <c r="K143" s="40">
        <f t="shared" si="4"/>
        <v>1027</v>
      </c>
      <c r="L143" s="44">
        <v>1.0</v>
      </c>
      <c r="M143" s="44">
        <v>19.0</v>
      </c>
      <c r="N143" s="42">
        <f t="shared" si="139"/>
        <v>22</v>
      </c>
      <c r="O143" s="38"/>
      <c r="P143" s="45" t="s">
        <v>72</v>
      </c>
      <c r="Q143" s="38"/>
      <c r="R143" s="45">
        <f>MIN(Rules!$E$2,(MAX(H143/N143,N143/H143)))</f>
        <v>1</v>
      </c>
      <c r="S143" s="45">
        <f>VLOOKUP(B143,Rules!A:B,2,FALSE)</f>
        <v>50</v>
      </c>
      <c r="T143" s="38"/>
      <c r="U143" s="46">
        <f>1/(10^(-(E143+(IF(P143="Y",Rules!$I$2,0))-K143)/Rules!$E$12)+1)</f>
        <v>0.2097738684</v>
      </c>
      <c r="V143" s="47">
        <f t="shared" si="6"/>
        <v>15</v>
      </c>
      <c r="W143" s="47">
        <f t="shared" si="7"/>
        <v>-15</v>
      </c>
      <c r="X143" s="47"/>
      <c r="Y143" s="47"/>
      <c r="Z143" s="48"/>
      <c r="AA143" s="7">
        <f t="shared" ref="AA143:BL143" si="148">IF($D143=AA$1,$E143+$V143,(IF($J143=AA$1,$K143+$W143,AA142)))</f>
        <v>1437</v>
      </c>
      <c r="AB143" s="7">
        <f t="shared" si="148"/>
        <v>901</v>
      </c>
      <c r="AC143" s="7">
        <f t="shared" si="148"/>
        <v>1498</v>
      </c>
      <c r="AD143" s="7">
        <f t="shared" si="148"/>
        <v>172</v>
      </c>
      <c r="AE143" s="7">
        <f t="shared" si="148"/>
        <v>2041</v>
      </c>
      <c r="AF143" s="7">
        <f t="shared" si="148"/>
        <v>2006</v>
      </c>
      <c r="AG143" s="7">
        <f t="shared" si="148"/>
        <v>970</v>
      </c>
      <c r="AH143" s="7">
        <f t="shared" si="148"/>
        <v>861</v>
      </c>
      <c r="AI143" s="7">
        <f t="shared" si="148"/>
        <v>1279</v>
      </c>
      <c r="AJ143" s="7">
        <f t="shared" si="148"/>
        <v>1808</v>
      </c>
      <c r="AK143" s="7">
        <f t="shared" si="148"/>
        <v>170</v>
      </c>
      <c r="AL143" s="7">
        <f t="shared" si="148"/>
        <v>717</v>
      </c>
      <c r="AM143" s="7">
        <f t="shared" si="148"/>
        <v>2147</v>
      </c>
      <c r="AN143" s="7">
        <f t="shared" si="148"/>
        <v>1466</v>
      </c>
      <c r="AO143" s="7">
        <f t="shared" si="148"/>
        <v>1072</v>
      </c>
      <c r="AP143" s="7">
        <f t="shared" si="148"/>
        <v>2019</v>
      </c>
      <c r="AQ143" s="7">
        <f t="shared" si="148"/>
        <v>389</v>
      </c>
      <c r="AR143" s="7">
        <f t="shared" si="148"/>
        <v>1501</v>
      </c>
      <c r="AS143" s="7">
        <f t="shared" si="148"/>
        <v>228</v>
      </c>
      <c r="AT143" s="7">
        <f t="shared" si="148"/>
        <v>2144</v>
      </c>
      <c r="AU143" s="7">
        <f t="shared" si="148"/>
        <v>946</v>
      </c>
      <c r="AV143" s="7">
        <f t="shared" si="148"/>
        <v>498</v>
      </c>
      <c r="AW143" s="7">
        <f t="shared" si="148"/>
        <v>480</v>
      </c>
      <c r="AX143" s="7">
        <f t="shared" si="148"/>
        <v>1012</v>
      </c>
      <c r="AY143" s="7">
        <f t="shared" si="148"/>
        <v>1245</v>
      </c>
      <c r="AZ143" s="7">
        <f t="shared" si="148"/>
        <v>706</v>
      </c>
      <c r="BA143" s="7">
        <f t="shared" si="148"/>
        <v>0</v>
      </c>
      <c r="BB143" s="7">
        <f t="shared" si="148"/>
        <v>1321</v>
      </c>
      <c r="BC143" s="7">
        <f t="shared" si="148"/>
        <v>974</v>
      </c>
      <c r="BD143" s="7">
        <f t="shared" si="148"/>
        <v>604</v>
      </c>
      <c r="BE143" s="7">
        <f t="shared" si="148"/>
        <v>638</v>
      </c>
      <c r="BF143" s="7">
        <f t="shared" si="148"/>
        <v>2061</v>
      </c>
      <c r="BG143" s="7">
        <f t="shared" si="148"/>
        <v>774</v>
      </c>
      <c r="BH143" s="7">
        <f t="shared" si="148"/>
        <v>830</v>
      </c>
      <c r="BI143" s="7">
        <f t="shared" si="148"/>
        <v>1916</v>
      </c>
      <c r="BJ143" s="7">
        <f t="shared" si="148"/>
        <v>1513</v>
      </c>
      <c r="BK143" s="7">
        <f t="shared" si="148"/>
        <v>1965</v>
      </c>
      <c r="BL143" s="7">
        <f t="shared" si="148"/>
        <v>1206</v>
      </c>
    </row>
    <row r="144" ht="13.5" customHeight="1">
      <c r="A144" s="83">
        <v>43617.0</v>
      </c>
      <c r="B144" s="37" t="s">
        <v>74</v>
      </c>
      <c r="C144" s="38"/>
      <c r="D144" s="39" t="s">
        <v>42</v>
      </c>
      <c r="E144" s="40">
        <f t="shared" si="2"/>
        <v>774</v>
      </c>
      <c r="F144" s="41">
        <v>2.0</v>
      </c>
      <c r="G144" s="41">
        <v>21.0</v>
      </c>
      <c r="H144" s="42">
        <f t="shared" si="3"/>
        <v>27</v>
      </c>
      <c r="I144" s="38"/>
      <c r="J144" s="43" t="s">
        <v>47</v>
      </c>
      <c r="K144" s="40">
        <f t="shared" si="4"/>
        <v>480</v>
      </c>
      <c r="L144" s="44">
        <v>1.0</v>
      </c>
      <c r="M144" s="44">
        <v>17.0</v>
      </c>
      <c r="N144" s="42">
        <f t="shared" si="139"/>
        <v>20</v>
      </c>
      <c r="O144" s="38"/>
      <c r="P144" s="45" t="s">
        <v>72</v>
      </c>
      <c r="Q144" s="38"/>
      <c r="R144" s="45">
        <f>MIN(Rules!$E$2,(MAX(H144/N144,N144/H144)))</f>
        <v>1.35</v>
      </c>
      <c r="S144" s="45">
        <f>VLOOKUP(B144,Rules!A:B,2,FALSE)</f>
        <v>50</v>
      </c>
      <c r="T144" s="38"/>
      <c r="U144" s="46">
        <f>1/(10^(-(E144+(IF(P144="Y",Rules!$I$2,0))-K144)/Rules!$E$12)+1)</f>
        <v>0.8854105366</v>
      </c>
      <c r="V144" s="47">
        <f t="shared" si="6"/>
        <v>8</v>
      </c>
      <c r="W144" s="47">
        <f t="shared" si="7"/>
        <v>-8</v>
      </c>
      <c r="X144" s="47"/>
      <c r="Y144" s="47"/>
      <c r="Z144" s="48"/>
      <c r="AA144" s="7">
        <f t="shared" ref="AA144:BL144" si="149">IF($D144=AA$1,$E144+$V144,(IF($J144=AA$1,$K144+$W144,AA143)))</f>
        <v>1437</v>
      </c>
      <c r="AB144" s="7">
        <f t="shared" si="149"/>
        <v>901</v>
      </c>
      <c r="AC144" s="7">
        <f t="shared" si="149"/>
        <v>1498</v>
      </c>
      <c r="AD144" s="7">
        <f t="shared" si="149"/>
        <v>172</v>
      </c>
      <c r="AE144" s="7">
        <f t="shared" si="149"/>
        <v>2041</v>
      </c>
      <c r="AF144" s="7">
        <f t="shared" si="149"/>
        <v>2006</v>
      </c>
      <c r="AG144" s="7">
        <f t="shared" si="149"/>
        <v>970</v>
      </c>
      <c r="AH144" s="7">
        <f t="shared" si="149"/>
        <v>861</v>
      </c>
      <c r="AI144" s="7">
        <f t="shared" si="149"/>
        <v>1279</v>
      </c>
      <c r="AJ144" s="7">
        <f t="shared" si="149"/>
        <v>1808</v>
      </c>
      <c r="AK144" s="7">
        <f t="shared" si="149"/>
        <v>170</v>
      </c>
      <c r="AL144" s="7">
        <f t="shared" si="149"/>
        <v>717</v>
      </c>
      <c r="AM144" s="7">
        <f t="shared" si="149"/>
        <v>2147</v>
      </c>
      <c r="AN144" s="7">
        <f t="shared" si="149"/>
        <v>1466</v>
      </c>
      <c r="AO144" s="7">
        <f t="shared" si="149"/>
        <v>1072</v>
      </c>
      <c r="AP144" s="7">
        <f t="shared" si="149"/>
        <v>2019</v>
      </c>
      <c r="AQ144" s="7">
        <f t="shared" si="149"/>
        <v>389</v>
      </c>
      <c r="AR144" s="7">
        <f t="shared" si="149"/>
        <v>1501</v>
      </c>
      <c r="AS144" s="7">
        <f t="shared" si="149"/>
        <v>228</v>
      </c>
      <c r="AT144" s="7">
        <f t="shared" si="149"/>
        <v>2144</v>
      </c>
      <c r="AU144" s="7">
        <f t="shared" si="149"/>
        <v>946</v>
      </c>
      <c r="AV144" s="7">
        <f t="shared" si="149"/>
        <v>498</v>
      </c>
      <c r="AW144" s="7">
        <f t="shared" si="149"/>
        <v>472</v>
      </c>
      <c r="AX144" s="7">
        <f t="shared" si="149"/>
        <v>1012</v>
      </c>
      <c r="AY144" s="7">
        <f t="shared" si="149"/>
        <v>1245</v>
      </c>
      <c r="AZ144" s="7">
        <f t="shared" si="149"/>
        <v>706</v>
      </c>
      <c r="BA144" s="7">
        <f t="shared" si="149"/>
        <v>0</v>
      </c>
      <c r="BB144" s="7">
        <f t="shared" si="149"/>
        <v>1321</v>
      </c>
      <c r="BC144" s="7">
        <f t="shared" si="149"/>
        <v>974</v>
      </c>
      <c r="BD144" s="7">
        <f t="shared" si="149"/>
        <v>604</v>
      </c>
      <c r="BE144" s="7">
        <f t="shared" si="149"/>
        <v>638</v>
      </c>
      <c r="BF144" s="7">
        <f t="shared" si="149"/>
        <v>2061</v>
      </c>
      <c r="BG144" s="7">
        <f t="shared" si="149"/>
        <v>782</v>
      </c>
      <c r="BH144" s="7">
        <f t="shared" si="149"/>
        <v>830</v>
      </c>
      <c r="BI144" s="7">
        <f t="shared" si="149"/>
        <v>1916</v>
      </c>
      <c r="BJ144" s="7">
        <f t="shared" si="149"/>
        <v>1513</v>
      </c>
      <c r="BK144" s="7">
        <f t="shared" si="149"/>
        <v>1965</v>
      </c>
      <c r="BL144" s="7">
        <f t="shared" si="149"/>
        <v>1206</v>
      </c>
    </row>
    <row r="145" ht="13.5" customHeight="1">
      <c r="A145" s="83">
        <v>43618.0</v>
      </c>
      <c r="B145" s="37" t="s">
        <v>75</v>
      </c>
      <c r="C145" s="38"/>
      <c r="D145" s="39" t="s">
        <v>28</v>
      </c>
      <c r="E145" s="40">
        <f t="shared" si="2"/>
        <v>1498</v>
      </c>
      <c r="F145" s="41">
        <v>1.0</v>
      </c>
      <c r="G145" s="41">
        <v>13.0</v>
      </c>
      <c r="H145" s="42">
        <f t="shared" si="3"/>
        <v>16</v>
      </c>
      <c r="I145" s="38"/>
      <c r="J145" s="43" t="s">
        <v>26</v>
      </c>
      <c r="K145" s="40">
        <f t="shared" si="4"/>
        <v>1808</v>
      </c>
      <c r="L145" s="44">
        <v>2.0</v>
      </c>
      <c r="M145" s="44">
        <v>22.0</v>
      </c>
      <c r="N145" s="42">
        <f t="shared" si="139"/>
        <v>28</v>
      </c>
      <c r="O145" s="38"/>
      <c r="P145" s="45" t="s">
        <v>72</v>
      </c>
      <c r="Q145" s="38"/>
      <c r="R145" s="45">
        <f>MIN(Rules!$E$2,(MAX(H145/N145,N145/H145)))</f>
        <v>1.75</v>
      </c>
      <c r="S145" s="45">
        <f>VLOOKUP(B145,Rules!A:B,2,FALSE)</f>
        <v>60</v>
      </c>
      <c r="T145" s="38"/>
      <c r="U145" s="46">
        <f>1/(10^(-(E145+(IF(P145="Y",Rules!$I$2,0))-K145)/Rules!$E$12)+1)</f>
        <v>0.3236983305</v>
      </c>
      <c r="V145" s="47">
        <f t="shared" si="6"/>
        <v>-34</v>
      </c>
      <c r="W145" s="47">
        <f t="shared" si="7"/>
        <v>34</v>
      </c>
      <c r="X145" s="47"/>
      <c r="Y145" s="47"/>
      <c r="Z145" s="48"/>
      <c r="AA145" s="7">
        <f t="shared" ref="AA145:BL145" si="150">IF($D145=AA$1,$E145+$V145,(IF($J145=AA$1,$K145+$W145,AA144)))</f>
        <v>1437</v>
      </c>
      <c r="AB145" s="7">
        <f t="shared" si="150"/>
        <v>901</v>
      </c>
      <c r="AC145" s="7">
        <f t="shared" si="150"/>
        <v>1464</v>
      </c>
      <c r="AD145" s="7">
        <f t="shared" si="150"/>
        <v>172</v>
      </c>
      <c r="AE145" s="7">
        <f t="shared" si="150"/>
        <v>2041</v>
      </c>
      <c r="AF145" s="7">
        <f t="shared" si="150"/>
        <v>2006</v>
      </c>
      <c r="AG145" s="7">
        <f t="shared" si="150"/>
        <v>970</v>
      </c>
      <c r="AH145" s="7">
        <f t="shared" si="150"/>
        <v>861</v>
      </c>
      <c r="AI145" s="7">
        <f t="shared" si="150"/>
        <v>1279</v>
      </c>
      <c r="AJ145" s="7">
        <f t="shared" si="150"/>
        <v>1842</v>
      </c>
      <c r="AK145" s="7">
        <f t="shared" si="150"/>
        <v>170</v>
      </c>
      <c r="AL145" s="7">
        <f t="shared" si="150"/>
        <v>717</v>
      </c>
      <c r="AM145" s="7">
        <f t="shared" si="150"/>
        <v>2147</v>
      </c>
      <c r="AN145" s="7">
        <f t="shared" si="150"/>
        <v>1466</v>
      </c>
      <c r="AO145" s="7">
        <f t="shared" si="150"/>
        <v>1072</v>
      </c>
      <c r="AP145" s="7">
        <f t="shared" si="150"/>
        <v>2019</v>
      </c>
      <c r="AQ145" s="7">
        <f t="shared" si="150"/>
        <v>389</v>
      </c>
      <c r="AR145" s="7">
        <f t="shared" si="150"/>
        <v>1501</v>
      </c>
      <c r="AS145" s="7">
        <f t="shared" si="150"/>
        <v>228</v>
      </c>
      <c r="AT145" s="7">
        <f t="shared" si="150"/>
        <v>2144</v>
      </c>
      <c r="AU145" s="7">
        <f t="shared" si="150"/>
        <v>946</v>
      </c>
      <c r="AV145" s="7">
        <f t="shared" si="150"/>
        <v>498</v>
      </c>
      <c r="AW145" s="7">
        <f t="shared" si="150"/>
        <v>472</v>
      </c>
      <c r="AX145" s="7">
        <f t="shared" si="150"/>
        <v>1012</v>
      </c>
      <c r="AY145" s="7">
        <f t="shared" si="150"/>
        <v>1245</v>
      </c>
      <c r="AZ145" s="7">
        <f t="shared" si="150"/>
        <v>706</v>
      </c>
      <c r="BA145" s="7">
        <f t="shared" si="150"/>
        <v>0</v>
      </c>
      <c r="BB145" s="7">
        <f t="shared" si="150"/>
        <v>1321</v>
      </c>
      <c r="BC145" s="7">
        <f t="shared" si="150"/>
        <v>974</v>
      </c>
      <c r="BD145" s="7">
        <f t="shared" si="150"/>
        <v>604</v>
      </c>
      <c r="BE145" s="7">
        <f t="shared" si="150"/>
        <v>638</v>
      </c>
      <c r="BF145" s="7">
        <f t="shared" si="150"/>
        <v>2061</v>
      </c>
      <c r="BG145" s="7">
        <f t="shared" si="150"/>
        <v>782</v>
      </c>
      <c r="BH145" s="7">
        <f t="shared" si="150"/>
        <v>830</v>
      </c>
      <c r="BI145" s="7">
        <f t="shared" si="150"/>
        <v>1916</v>
      </c>
      <c r="BJ145" s="7">
        <f t="shared" si="150"/>
        <v>1513</v>
      </c>
      <c r="BK145" s="7">
        <f t="shared" si="150"/>
        <v>1965</v>
      </c>
      <c r="BL145" s="7">
        <f t="shared" si="150"/>
        <v>1206</v>
      </c>
    </row>
    <row r="146" ht="13.5" customHeight="1">
      <c r="A146" s="83">
        <v>43618.0</v>
      </c>
      <c r="B146" s="37" t="s">
        <v>75</v>
      </c>
      <c r="C146" s="38"/>
      <c r="D146" s="39" t="s">
        <v>25</v>
      </c>
      <c r="E146" s="40">
        <f t="shared" si="2"/>
        <v>1916</v>
      </c>
      <c r="F146" s="41">
        <v>0.0</v>
      </c>
      <c r="G146" s="41">
        <v>10.0</v>
      </c>
      <c r="H146" s="42">
        <f t="shared" si="3"/>
        <v>10</v>
      </c>
      <c r="I146" s="38"/>
      <c r="J146" s="43" t="s">
        <v>20</v>
      </c>
      <c r="K146" s="40">
        <f t="shared" si="4"/>
        <v>2144</v>
      </c>
      <c r="L146" s="44">
        <v>2.0</v>
      </c>
      <c r="M146" s="44">
        <v>24.0</v>
      </c>
      <c r="N146" s="42">
        <f t="shared" si="139"/>
        <v>30</v>
      </c>
      <c r="O146" s="38"/>
      <c r="P146" s="45" t="s">
        <v>72</v>
      </c>
      <c r="Q146" s="38"/>
      <c r="R146" s="45">
        <f>MIN(Rules!$E$2,(MAX(H146/N146,N146/H146)))</f>
        <v>2</v>
      </c>
      <c r="S146" s="45">
        <f>VLOOKUP(B146,Rules!A:B,2,FALSE)</f>
        <v>60</v>
      </c>
      <c r="T146" s="38"/>
      <c r="U146" s="46">
        <f>1/(10^(-(E146+(IF(P146="Y",Rules!$I$2,0))-K146)/Rules!$E$12)+1)</f>
        <v>0.4111524444</v>
      </c>
      <c r="V146" s="47">
        <f t="shared" si="6"/>
        <v>-49</v>
      </c>
      <c r="W146" s="47">
        <f t="shared" si="7"/>
        <v>49</v>
      </c>
      <c r="X146" s="47"/>
      <c r="Y146" s="47"/>
      <c r="Z146" s="48"/>
      <c r="AA146" s="7">
        <f t="shared" ref="AA146:BL146" si="151">IF($D146=AA$1,$E146+$V146,(IF($J146=AA$1,$K146+$W146,AA145)))</f>
        <v>1437</v>
      </c>
      <c r="AB146" s="7">
        <f t="shared" si="151"/>
        <v>901</v>
      </c>
      <c r="AC146" s="7">
        <f t="shared" si="151"/>
        <v>1464</v>
      </c>
      <c r="AD146" s="7">
        <f t="shared" si="151"/>
        <v>172</v>
      </c>
      <c r="AE146" s="7">
        <f t="shared" si="151"/>
        <v>2041</v>
      </c>
      <c r="AF146" s="7">
        <f t="shared" si="151"/>
        <v>2006</v>
      </c>
      <c r="AG146" s="7">
        <f t="shared" si="151"/>
        <v>970</v>
      </c>
      <c r="AH146" s="7">
        <f t="shared" si="151"/>
        <v>861</v>
      </c>
      <c r="AI146" s="7">
        <f t="shared" si="151"/>
        <v>1279</v>
      </c>
      <c r="AJ146" s="7">
        <f t="shared" si="151"/>
        <v>1842</v>
      </c>
      <c r="AK146" s="7">
        <f t="shared" si="151"/>
        <v>170</v>
      </c>
      <c r="AL146" s="7">
        <f t="shared" si="151"/>
        <v>717</v>
      </c>
      <c r="AM146" s="7">
        <f t="shared" si="151"/>
        <v>2147</v>
      </c>
      <c r="AN146" s="7">
        <f t="shared" si="151"/>
        <v>1466</v>
      </c>
      <c r="AO146" s="7">
        <f t="shared" si="151"/>
        <v>1072</v>
      </c>
      <c r="AP146" s="7">
        <f t="shared" si="151"/>
        <v>2019</v>
      </c>
      <c r="AQ146" s="7">
        <f t="shared" si="151"/>
        <v>389</v>
      </c>
      <c r="AR146" s="7">
        <f t="shared" si="151"/>
        <v>1501</v>
      </c>
      <c r="AS146" s="7">
        <f t="shared" si="151"/>
        <v>228</v>
      </c>
      <c r="AT146" s="7">
        <f t="shared" si="151"/>
        <v>2193</v>
      </c>
      <c r="AU146" s="7">
        <f t="shared" si="151"/>
        <v>946</v>
      </c>
      <c r="AV146" s="7">
        <f t="shared" si="151"/>
        <v>498</v>
      </c>
      <c r="AW146" s="7">
        <f t="shared" si="151"/>
        <v>472</v>
      </c>
      <c r="AX146" s="7">
        <f t="shared" si="151"/>
        <v>1012</v>
      </c>
      <c r="AY146" s="7">
        <f t="shared" si="151"/>
        <v>1245</v>
      </c>
      <c r="AZ146" s="7">
        <f t="shared" si="151"/>
        <v>706</v>
      </c>
      <c r="BA146" s="7">
        <f t="shared" si="151"/>
        <v>0</v>
      </c>
      <c r="BB146" s="7">
        <f t="shared" si="151"/>
        <v>1321</v>
      </c>
      <c r="BC146" s="7">
        <f t="shared" si="151"/>
        <v>974</v>
      </c>
      <c r="BD146" s="7">
        <f t="shared" si="151"/>
        <v>604</v>
      </c>
      <c r="BE146" s="7">
        <f t="shared" si="151"/>
        <v>638</v>
      </c>
      <c r="BF146" s="7">
        <f t="shared" si="151"/>
        <v>2061</v>
      </c>
      <c r="BG146" s="7">
        <f t="shared" si="151"/>
        <v>782</v>
      </c>
      <c r="BH146" s="7">
        <f t="shared" si="151"/>
        <v>830</v>
      </c>
      <c r="BI146" s="7">
        <f t="shared" si="151"/>
        <v>1867</v>
      </c>
      <c r="BJ146" s="7">
        <f t="shared" si="151"/>
        <v>1513</v>
      </c>
      <c r="BK146" s="7">
        <f t="shared" si="151"/>
        <v>1965</v>
      </c>
      <c r="BL146" s="7">
        <f t="shared" si="151"/>
        <v>1206</v>
      </c>
    </row>
    <row r="147" ht="13.5" customHeight="1">
      <c r="A147" s="83">
        <v>43618.0</v>
      </c>
      <c r="B147" s="37" t="s">
        <v>75</v>
      </c>
      <c r="C147" s="38"/>
      <c r="D147" s="39" t="s">
        <v>21</v>
      </c>
      <c r="E147" s="40">
        <f t="shared" si="2"/>
        <v>2041</v>
      </c>
      <c r="F147" s="41">
        <v>0.0</v>
      </c>
      <c r="G147" s="41">
        <v>17.0</v>
      </c>
      <c r="H147" s="42">
        <f t="shared" si="3"/>
        <v>17</v>
      </c>
      <c r="I147" s="38"/>
      <c r="J147" s="43" t="s">
        <v>18</v>
      </c>
      <c r="K147" s="40">
        <f t="shared" si="4"/>
        <v>2061</v>
      </c>
      <c r="L147" s="44">
        <v>3.0</v>
      </c>
      <c r="M147" s="44">
        <v>21.0</v>
      </c>
      <c r="N147" s="42">
        <f t="shared" si="139"/>
        <v>30</v>
      </c>
      <c r="O147" s="38"/>
      <c r="P147" s="45" t="s">
        <v>72</v>
      </c>
      <c r="Q147" s="38"/>
      <c r="R147" s="45">
        <f>MIN(Rules!$E$2,(MAX(H147/N147,N147/H147)))</f>
        <v>1.764705882</v>
      </c>
      <c r="S147" s="45">
        <f>VLOOKUP(B147,Rules!A:B,2,FALSE)</f>
        <v>60</v>
      </c>
      <c r="T147" s="38"/>
      <c r="U147" s="46">
        <f>1/(10^(-(E147+(IF(P147="Y",Rules!$I$2,0))-K147)/Rules!$E$12)+1)</f>
        <v>0.6453524504</v>
      </c>
      <c r="V147" s="47">
        <f t="shared" si="6"/>
        <v>-68</v>
      </c>
      <c r="W147" s="47">
        <f t="shared" si="7"/>
        <v>68</v>
      </c>
      <c r="X147" s="47"/>
      <c r="Y147" s="47"/>
      <c r="Z147" s="48"/>
      <c r="AA147" s="7">
        <f t="shared" ref="AA147:BL147" si="152">IF($D147=AA$1,$E147+$V147,(IF($J147=AA$1,$K147+$W147,AA146)))</f>
        <v>1437</v>
      </c>
      <c r="AB147" s="7">
        <f t="shared" si="152"/>
        <v>901</v>
      </c>
      <c r="AC147" s="7">
        <f t="shared" si="152"/>
        <v>1464</v>
      </c>
      <c r="AD147" s="7">
        <f t="shared" si="152"/>
        <v>172</v>
      </c>
      <c r="AE147" s="7">
        <f t="shared" si="152"/>
        <v>1973</v>
      </c>
      <c r="AF147" s="7">
        <f t="shared" si="152"/>
        <v>2006</v>
      </c>
      <c r="AG147" s="7">
        <f t="shared" si="152"/>
        <v>970</v>
      </c>
      <c r="AH147" s="7">
        <f t="shared" si="152"/>
        <v>861</v>
      </c>
      <c r="AI147" s="7">
        <f t="shared" si="152"/>
        <v>1279</v>
      </c>
      <c r="AJ147" s="7">
        <f t="shared" si="152"/>
        <v>1842</v>
      </c>
      <c r="AK147" s="7">
        <f t="shared" si="152"/>
        <v>170</v>
      </c>
      <c r="AL147" s="7">
        <f t="shared" si="152"/>
        <v>717</v>
      </c>
      <c r="AM147" s="7">
        <f t="shared" si="152"/>
        <v>2147</v>
      </c>
      <c r="AN147" s="7">
        <f t="shared" si="152"/>
        <v>1466</v>
      </c>
      <c r="AO147" s="7">
        <f t="shared" si="152"/>
        <v>1072</v>
      </c>
      <c r="AP147" s="7">
        <f t="shared" si="152"/>
        <v>2019</v>
      </c>
      <c r="AQ147" s="7">
        <f t="shared" si="152"/>
        <v>389</v>
      </c>
      <c r="AR147" s="7">
        <f t="shared" si="152"/>
        <v>1501</v>
      </c>
      <c r="AS147" s="7">
        <f t="shared" si="152"/>
        <v>228</v>
      </c>
      <c r="AT147" s="7">
        <f t="shared" si="152"/>
        <v>2193</v>
      </c>
      <c r="AU147" s="7">
        <f t="shared" si="152"/>
        <v>946</v>
      </c>
      <c r="AV147" s="7">
        <f t="shared" si="152"/>
        <v>498</v>
      </c>
      <c r="AW147" s="7">
        <f t="shared" si="152"/>
        <v>472</v>
      </c>
      <c r="AX147" s="7">
        <f t="shared" si="152"/>
        <v>1012</v>
      </c>
      <c r="AY147" s="7">
        <f t="shared" si="152"/>
        <v>1245</v>
      </c>
      <c r="AZ147" s="7">
        <f t="shared" si="152"/>
        <v>706</v>
      </c>
      <c r="BA147" s="7">
        <f t="shared" si="152"/>
        <v>0</v>
      </c>
      <c r="BB147" s="7">
        <f t="shared" si="152"/>
        <v>1321</v>
      </c>
      <c r="BC147" s="7">
        <f t="shared" si="152"/>
        <v>974</v>
      </c>
      <c r="BD147" s="7">
        <f t="shared" si="152"/>
        <v>604</v>
      </c>
      <c r="BE147" s="7">
        <f t="shared" si="152"/>
        <v>638</v>
      </c>
      <c r="BF147" s="7">
        <f t="shared" si="152"/>
        <v>2129</v>
      </c>
      <c r="BG147" s="7">
        <f t="shared" si="152"/>
        <v>782</v>
      </c>
      <c r="BH147" s="7">
        <f t="shared" si="152"/>
        <v>830</v>
      </c>
      <c r="BI147" s="7">
        <f t="shared" si="152"/>
        <v>1867</v>
      </c>
      <c r="BJ147" s="7">
        <f t="shared" si="152"/>
        <v>1513</v>
      </c>
      <c r="BK147" s="7">
        <f t="shared" si="152"/>
        <v>1965</v>
      </c>
      <c r="BL147" s="7">
        <f t="shared" si="152"/>
        <v>1206</v>
      </c>
    </row>
    <row r="148" ht="13.5" customHeight="1">
      <c r="A148" s="83">
        <v>43624.0</v>
      </c>
      <c r="B148" s="37" t="s">
        <v>75</v>
      </c>
      <c r="C148" s="38"/>
      <c r="D148" s="39" t="s">
        <v>24</v>
      </c>
      <c r="E148" s="40">
        <f t="shared" si="2"/>
        <v>1965</v>
      </c>
      <c r="F148" s="41">
        <v>2.0</v>
      </c>
      <c r="G148" s="41">
        <v>28.0</v>
      </c>
      <c r="H148" s="42">
        <f t="shared" si="3"/>
        <v>34</v>
      </c>
      <c r="I148" s="38"/>
      <c r="J148" s="43" t="s">
        <v>28</v>
      </c>
      <c r="K148" s="40">
        <f t="shared" si="4"/>
        <v>1464</v>
      </c>
      <c r="L148" s="44">
        <v>0.0</v>
      </c>
      <c r="M148" s="44">
        <v>19.0</v>
      </c>
      <c r="N148" s="42">
        <f t="shared" si="139"/>
        <v>19</v>
      </c>
      <c r="O148" s="38"/>
      <c r="P148" s="45" t="s">
        <v>72</v>
      </c>
      <c r="Q148" s="38"/>
      <c r="R148" s="45">
        <f>MIN(Rules!$E$2,(MAX(H148/N148,N148/H148)))</f>
        <v>1.789473684</v>
      </c>
      <c r="S148" s="45">
        <f>VLOOKUP(B148,Rules!A:B,2,FALSE)</f>
        <v>60</v>
      </c>
      <c r="T148" s="38"/>
      <c r="U148" s="46">
        <f>1/(10^(-(E148+(IF(P148="Y",Rules!$I$2,0))-K148)/Rules!$E$12)+1)</f>
        <v>0.9524821434</v>
      </c>
      <c r="V148" s="47">
        <f t="shared" si="6"/>
        <v>5</v>
      </c>
      <c r="W148" s="47">
        <f t="shared" si="7"/>
        <v>-5</v>
      </c>
      <c r="X148" s="47"/>
      <c r="Y148" s="47"/>
      <c r="Z148" s="48"/>
      <c r="AA148" s="7">
        <f t="shared" ref="AA148:BL148" si="153">IF($D148=AA$1,$E148+$V148,(IF($J148=AA$1,$K148+$W148,AA147)))</f>
        <v>1437</v>
      </c>
      <c r="AB148" s="7">
        <f t="shared" si="153"/>
        <v>901</v>
      </c>
      <c r="AC148" s="7">
        <f t="shared" si="153"/>
        <v>1459</v>
      </c>
      <c r="AD148" s="7">
        <f t="shared" si="153"/>
        <v>172</v>
      </c>
      <c r="AE148" s="7">
        <f t="shared" si="153"/>
        <v>1973</v>
      </c>
      <c r="AF148" s="7">
        <f t="shared" si="153"/>
        <v>2006</v>
      </c>
      <c r="AG148" s="7">
        <f t="shared" si="153"/>
        <v>970</v>
      </c>
      <c r="AH148" s="7">
        <f t="shared" si="153"/>
        <v>861</v>
      </c>
      <c r="AI148" s="7">
        <f t="shared" si="153"/>
        <v>1279</v>
      </c>
      <c r="AJ148" s="7">
        <f t="shared" si="153"/>
        <v>1842</v>
      </c>
      <c r="AK148" s="7">
        <f t="shared" si="153"/>
        <v>170</v>
      </c>
      <c r="AL148" s="7">
        <f t="shared" si="153"/>
        <v>717</v>
      </c>
      <c r="AM148" s="7">
        <f t="shared" si="153"/>
        <v>2147</v>
      </c>
      <c r="AN148" s="7">
        <f t="shared" si="153"/>
        <v>1466</v>
      </c>
      <c r="AO148" s="7">
        <f t="shared" si="153"/>
        <v>1072</v>
      </c>
      <c r="AP148" s="7">
        <f t="shared" si="153"/>
        <v>2019</v>
      </c>
      <c r="AQ148" s="7">
        <f t="shared" si="153"/>
        <v>389</v>
      </c>
      <c r="AR148" s="7">
        <f t="shared" si="153"/>
        <v>1501</v>
      </c>
      <c r="AS148" s="7">
        <f t="shared" si="153"/>
        <v>228</v>
      </c>
      <c r="AT148" s="7">
        <f t="shared" si="153"/>
        <v>2193</v>
      </c>
      <c r="AU148" s="7">
        <f t="shared" si="153"/>
        <v>946</v>
      </c>
      <c r="AV148" s="7">
        <f t="shared" si="153"/>
        <v>498</v>
      </c>
      <c r="AW148" s="7">
        <f t="shared" si="153"/>
        <v>472</v>
      </c>
      <c r="AX148" s="7">
        <f t="shared" si="153"/>
        <v>1012</v>
      </c>
      <c r="AY148" s="7">
        <f t="shared" si="153"/>
        <v>1245</v>
      </c>
      <c r="AZ148" s="7">
        <f t="shared" si="153"/>
        <v>706</v>
      </c>
      <c r="BA148" s="7">
        <f t="shared" si="153"/>
        <v>0</v>
      </c>
      <c r="BB148" s="7">
        <f t="shared" si="153"/>
        <v>1321</v>
      </c>
      <c r="BC148" s="7">
        <f t="shared" si="153"/>
        <v>974</v>
      </c>
      <c r="BD148" s="7">
        <f t="shared" si="153"/>
        <v>604</v>
      </c>
      <c r="BE148" s="7">
        <f t="shared" si="153"/>
        <v>638</v>
      </c>
      <c r="BF148" s="7">
        <f t="shared" si="153"/>
        <v>2129</v>
      </c>
      <c r="BG148" s="7">
        <f t="shared" si="153"/>
        <v>782</v>
      </c>
      <c r="BH148" s="7">
        <f t="shared" si="153"/>
        <v>830</v>
      </c>
      <c r="BI148" s="7">
        <f t="shared" si="153"/>
        <v>1867</v>
      </c>
      <c r="BJ148" s="7">
        <f t="shared" si="153"/>
        <v>1513</v>
      </c>
      <c r="BK148" s="7">
        <f t="shared" si="153"/>
        <v>1970</v>
      </c>
      <c r="BL148" s="7">
        <f t="shared" si="153"/>
        <v>1206</v>
      </c>
    </row>
    <row r="149" ht="13.5" customHeight="1">
      <c r="A149" s="83">
        <v>43624.0</v>
      </c>
      <c r="B149" s="37" t="s">
        <v>75</v>
      </c>
      <c r="C149" s="38"/>
      <c r="D149" s="39" t="s">
        <v>19</v>
      </c>
      <c r="E149" s="40">
        <f t="shared" si="2"/>
        <v>2006</v>
      </c>
      <c r="F149" s="41">
        <v>2.0</v>
      </c>
      <c r="G149" s="41">
        <v>30.0</v>
      </c>
      <c r="H149" s="42">
        <f t="shared" si="3"/>
        <v>36</v>
      </c>
      <c r="I149" s="38"/>
      <c r="J149" s="43" t="s">
        <v>25</v>
      </c>
      <c r="K149" s="40">
        <f t="shared" si="4"/>
        <v>1867</v>
      </c>
      <c r="L149" s="44">
        <v>2.0</v>
      </c>
      <c r="M149" s="44">
        <v>17.0</v>
      </c>
      <c r="N149" s="42">
        <f t="shared" si="139"/>
        <v>23</v>
      </c>
      <c r="O149" s="38"/>
      <c r="P149" s="45" t="s">
        <v>72</v>
      </c>
      <c r="Q149" s="38"/>
      <c r="R149" s="45">
        <f>MIN(Rules!$E$2,(MAX(H149/N149,N149/H149)))</f>
        <v>1.565217391</v>
      </c>
      <c r="S149" s="45">
        <f>VLOOKUP(B149,Rules!A:B,2,FALSE)</f>
        <v>60</v>
      </c>
      <c r="T149" s="38"/>
      <c r="U149" s="46">
        <f>1/(10^(-(E149+(IF(P149="Y",Rules!$I$2,0))-K149)/Rules!$E$12)+1)</f>
        <v>0.7909885048</v>
      </c>
      <c r="V149" s="47">
        <f t="shared" si="6"/>
        <v>20</v>
      </c>
      <c r="W149" s="47">
        <f t="shared" si="7"/>
        <v>-20</v>
      </c>
      <c r="X149" s="47"/>
      <c r="Y149" s="47"/>
      <c r="Z149" s="48"/>
      <c r="AA149" s="7">
        <f t="shared" ref="AA149:BL149" si="154">IF($D149=AA$1,$E149+$V149,(IF($J149=AA$1,$K149+$W149,AA148)))</f>
        <v>1437</v>
      </c>
      <c r="AB149" s="7">
        <f t="shared" si="154"/>
        <v>901</v>
      </c>
      <c r="AC149" s="7">
        <f t="shared" si="154"/>
        <v>1459</v>
      </c>
      <c r="AD149" s="7">
        <f t="shared" si="154"/>
        <v>172</v>
      </c>
      <c r="AE149" s="7">
        <f t="shared" si="154"/>
        <v>1973</v>
      </c>
      <c r="AF149" s="7">
        <f t="shared" si="154"/>
        <v>2026</v>
      </c>
      <c r="AG149" s="7">
        <f t="shared" si="154"/>
        <v>970</v>
      </c>
      <c r="AH149" s="7">
        <f t="shared" si="154"/>
        <v>861</v>
      </c>
      <c r="AI149" s="7">
        <f t="shared" si="154"/>
        <v>1279</v>
      </c>
      <c r="AJ149" s="7">
        <f t="shared" si="154"/>
        <v>1842</v>
      </c>
      <c r="AK149" s="7">
        <f t="shared" si="154"/>
        <v>170</v>
      </c>
      <c r="AL149" s="7">
        <f t="shared" si="154"/>
        <v>717</v>
      </c>
      <c r="AM149" s="7">
        <f t="shared" si="154"/>
        <v>2147</v>
      </c>
      <c r="AN149" s="7">
        <f t="shared" si="154"/>
        <v>1466</v>
      </c>
      <c r="AO149" s="7">
        <f t="shared" si="154"/>
        <v>1072</v>
      </c>
      <c r="AP149" s="7">
        <f t="shared" si="154"/>
        <v>2019</v>
      </c>
      <c r="AQ149" s="7">
        <f t="shared" si="154"/>
        <v>389</v>
      </c>
      <c r="AR149" s="7">
        <f t="shared" si="154"/>
        <v>1501</v>
      </c>
      <c r="AS149" s="7">
        <f t="shared" si="154"/>
        <v>228</v>
      </c>
      <c r="AT149" s="7">
        <f t="shared" si="154"/>
        <v>2193</v>
      </c>
      <c r="AU149" s="7">
        <f t="shared" si="154"/>
        <v>946</v>
      </c>
      <c r="AV149" s="7">
        <f t="shared" si="154"/>
        <v>498</v>
      </c>
      <c r="AW149" s="7">
        <f t="shared" si="154"/>
        <v>472</v>
      </c>
      <c r="AX149" s="7">
        <f t="shared" si="154"/>
        <v>1012</v>
      </c>
      <c r="AY149" s="7">
        <f t="shared" si="154"/>
        <v>1245</v>
      </c>
      <c r="AZ149" s="7">
        <f t="shared" si="154"/>
        <v>706</v>
      </c>
      <c r="BA149" s="7">
        <f t="shared" si="154"/>
        <v>0</v>
      </c>
      <c r="BB149" s="7">
        <f t="shared" si="154"/>
        <v>1321</v>
      </c>
      <c r="BC149" s="7">
        <f t="shared" si="154"/>
        <v>974</v>
      </c>
      <c r="BD149" s="7">
        <f t="shared" si="154"/>
        <v>604</v>
      </c>
      <c r="BE149" s="7">
        <f t="shared" si="154"/>
        <v>638</v>
      </c>
      <c r="BF149" s="7">
        <f t="shared" si="154"/>
        <v>2129</v>
      </c>
      <c r="BG149" s="7">
        <f t="shared" si="154"/>
        <v>782</v>
      </c>
      <c r="BH149" s="7">
        <f t="shared" si="154"/>
        <v>830</v>
      </c>
      <c r="BI149" s="7">
        <f t="shared" si="154"/>
        <v>1847</v>
      </c>
      <c r="BJ149" s="7">
        <f t="shared" si="154"/>
        <v>1513</v>
      </c>
      <c r="BK149" s="7">
        <f t="shared" si="154"/>
        <v>1970</v>
      </c>
      <c r="BL149" s="7">
        <f t="shared" si="154"/>
        <v>1206</v>
      </c>
    </row>
    <row r="150" ht="13.5" customHeight="1">
      <c r="A150" s="83">
        <v>43624.0</v>
      </c>
      <c r="B150" s="37" t="s">
        <v>74</v>
      </c>
      <c r="C150" s="38"/>
      <c r="D150" s="39" t="s">
        <v>34</v>
      </c>
      <c r="E150" s="40">
        <f t="shared" si="2"/>
        <v>1466</v>
      </c>
      <c r="F150" s="41">
        <v>1.0</v>
      </c>
      <c r="G150" s="41">
        <v>21.0</v>
      </c>
      <c r="H150" s="42">
        <f t="shared" si="3"/>
        <v>24</v>
      </c>
      <c r="I150" s="38"/>
      <c r="J150" s="43" t="s">
        <v>31</v>
      </c>
      <c r="K150" s="40">
        <f t="shared" si="4"/>
        <v>1501</v>
      </c>
      <c r="L150" s="44">
        <v>5.0</v>
      </c>
      <c r="M150" s="44">
        <v>17.0</v>
      </c>
      <c r="N150" s="42">
        <f t="shared" si="139"/>
        <v>32</v>
      </c>
      <c r="O150" s="38"/>
      <c r="P150" s="45" t="s">
        <v>72</v>
      </c>
      <c r="Q150" s="38"/>
      <c r="R150" s="45">
        <f>MIN(Rules!$E$2,(MAX(H150/N150,N150/H150)))</f>
        <v>1.333333333</v>
      </c>
      <c r="S150" s="45">
        <f>VLOOKUP(B150,Rules!A:B,2,FALSE)</f>
        <v>50</v>
      </c>
      <c r="T150" s="38"/>
      <c r="U150" s="46">
        <f>1/(10^(-(E150+(IF(P150="Y",Rules!$I$2,0))-K150)/Rules!$E$12)+1)</f>
        <v>0.6293885472</v>
      </c>
      <c r="V150" s="47">
        <f t="shared" si="6"/>
        <v>-42</v>
      </c>
      <c r="W150" s="47">
        <f t="shared" si="7"/>
        <v>42</v>
      </c>
      <c r="X150" s="47"/>
      <c r="Y150" s="47"/>
      <c r="Z150" s="48"/>
      <c r="AA150" s="7">
        <f t="shared" ref="AA150:BL150" si="155">IF($D150=AA$1,$E150+$V150,(IF($J150=AA$1,$K150+$W150,AA149)))</f>
        <v>1437</v>
      </c>
      <c r="AB150" s="7">
        <f t="shared" si="155"/>
        <v>901</v>
      </c>
      <c r="AC150" s="7">
        <f t="shared" si="155"/>
        <v>1459</v>
      </c>
      <c r="AD150" s="7">
        <f t="shared" si="155"/>
        <v>172</v>
      </c>
      <c r="AE150" s="7">
        <f t="shared" si="155"/>
        <v>1973</v>
      </c>
      <c r="AF150" s="7">
        <f t="shared" si="155"/>
        <v>2026</v>
      </c>
      <c r="AG150" s="7">
        <f t="shared" si="155"/>
        <v>970</v>
      </c>
      <c r="AH150" s="7">
        <f t="shared" si="155"/>
        <v>861</v>
      </c>
      <c r="AI150" s="7">
        <f t="shared" si="155"/>
        <v>1279</v>
      </c>
      <c r="AJ150" s="7">
        <f t="shared" si="155"/>
        <v>1842</v>
      </c>
      <c r="AK150" s="7">
        <f t="shared" si="155"/>
        <v>170</v>
      </c>
      <c r="AL150" s="7">
        <f t="shared" si="155"/>
        <v>717</v>
      </c>
      <c r="AM150" s="7">
        <f t="shared" si="155"/>
        <v>2147</v>
      </c>
      <c r="AN150" s="7">
        <f t="shared" si="155"/>
        <v>1424</v>
      </c>
      <c r="AO150" s="7">
        <f t="shared" si="155"/>
        <v>1072</v>
      </c>
      <c r="AP150" s="7">
        <f t="shared" si="155"/>
        <v>2019</v>
      </c>
      <c r="AQ150" s="7">
        <f t="shared" si="155"/>
        <v>389</v>
      </c>
      <c r="AR150" s="7">
        <f t="shared" si="155"/>
        <v>1543</v>
      </c>
      <c r="AS150" s="7">
        <f t="shared" si="155"/>
        <v>228</v>
      </c>
      <c r="AT150" s="7">
        <f t="shared" si="155"/>
        <v>2193</v>
      </c>
      <c r="AU150" s="7">
        <f t="shared" si="155"/>
        <v>946</v>
      </c>
      <c r="AV150" s="7">
        <f t="shared" si="155"/>
        <v>498</v>
      </c>
      <c r="AW150" s="7">
        <f t="shared" si="155"/>
        <v>472</v>
      </c>
      <c r="AX150" s="7">
        <f t="shared" si="155"/>
        <v>1012</v>
      </c>
      <c r="AY150" s="7">
        <f t="shared" si="155"/>
        <v>1245</v>
      </c>
      <c r="AZ150" s="7">
        <f t="shared" si="155"/>
        <v>706</v>
      </c>
      <c r="BA150" s="7">
        <f t="shared" si="155"/>
        <v>0</v>
      </c>
      <c r="BB150" s="7">
        <f t="shared" si="155"/>
        <v>1321</v>
      </c>
      <c r="BC150" s="7">
        <f t="shared" si="155"/>
        <v>974</v>
      </c>
      <c r="BD150" s="7">
        <f t="shared" si="155"/>
        <v>604</v>
      </c>
      <c r="BE150" s="7">
        <f t="shared" si="155"/>
        <v>638</v>
      </c>
      <c r="BF150" s="7">
        <f t="shared" si="155"/>
        <v>2129</v>
      </c>
      <c r="BG150" s="7">
        <f t="shared" si="155"/>
        <v>782</v>
      </c>
      <c r="BH150" s="7">
        <f t="shared" si="155"/>
        <v>830</v>
      </c>
      <c r="BI150" s="7">
        <f t="shared" si="155"/>
        <v>1847</v>
      </c>
      <c r="BJ150" s="7">
        <f t="shared" si="155"/>
        <v>1513</v>
      </c>
      <c r="BK150" s="7">
        <f t="shared" si="155"/>
        <v>1970</v>
      </c>
      <c r="BL150" s="7">
        <f t="shared" si="155"/>
        <v>1206</v>
      </c>
    </row>
    <row r="151" ht="13.5" customHeight="1">
      <c r="A151" s="83">
        <v>43624.0</v>
      </c>
      <c r="B151" s="37" t="s">
        <v>74</v>
      </c>
      <c r="C151" s="38"/>
      <c r="D151" s="39" t="s">
        <v>30</v>
      </c>
      <c r="E151" s="40">
        <f t="shared" si="2"/>
        <v>1437</v>
      </c>
      <c r="F151" s="41">
        <v>0.0</v>
      </c>
      <c r="G151" s="41">
        <v>21.0</v>
      </c>
      <c r="H151" s="42">
        <f t="shared" si="3"/>
        <v>21</v>
      </c>
      <c r="I151" s="38"/>
      <c r="J151" s="43" t="s">
        <v>32</v>
      </c>
      <c r="K151" s="40">
        <f t="shared" si="4"/>
        <v>1513</v>
      </c>
      <c r="L151" s="44">
        <v>0.0</v>
      </c>
      <c r="M151" s="44">
        <v>29.0</v>
      </c>
      <c r="N151" s="42">
        <f t="shared" si="139"/>
        <v>29</v>
      </c>
      <c r="O151" s="38"/>
      <c r="P151" s="45" t="s">
        <v>72</v>
      </c>
      <c r="Q151" s="38"/>
      <c r="R151" s="45">
        <f>MIN(Rules!$E$2,(MAX(H151/N151,N151/H151)))</f>
        <v>1.380952381</v>
      </c>
      <c r="S151" s="45">
        <f>VLOOKUP(B151,Rules!A:B,2,FALSE)</f>
        <v>50</v>
      </c>
      <c r="T151" s="38"/>
      <c r="U151" s="46">
        <f>1/(10^(-(E151+(IF(P151="Y",Rules!$I$2,0))-K151)/Rules!$E$12)+1)</f>
        <v>0.5843806118</v>
      </c>
      <c r="V151" s="47">
        <f t="shared" si="6"/>
        <v>-40</v>
      </c>
      <c r="W151" s="47">
        <f t="shared" si="7"/>
        <v>40</v>
      </c>
      <c r="X151" s="47"/>
      <c r="Y151" s="47"/>
      <c r="Z151" s="48"/>
      <c r="AA151" s="7">
        <f t="shared" ref="AA151:BL151" si="156">IF($D151=AA$1,$E151+$V151,(IF($J151=AA$1,$K151+$W151,AA150)))</f>
        <v>1397</v>
      </c>
      <c r="AB151" s="7">
        <f t="shared" si="156"/>
        <v>901</v>
      </c>
      <c r="AC151" s="7">
        <f t="shared" si="156"/>
        <v>1459</v>
      </c>
      <c r="AD151" s="7">
        <f t="shared" si="156"/>
        <v>172</v>
      </c>
      <c r="AE151" s="7">
        <f t="shared" si="156"/>
        <v>1973</v>
      </c>
      <c r="AF151" s="7">
        <f t="shared" si="156"/>
        <v>2026</v>
      </c>
      <c r="AG151" s="7">
        <f t="shared" si="156"/>
        <v>970</v>
      </c>
      <c r="AH151" s="7">
        <f t="shared" si="156"/>
        <v>861</v>
      </c>
      <c r="AI151" s="7">
        <f t="shared" si="156"/>
        <v>1279</v>
      </c>
      <c r="AJ151" s="7">
        <f t="shared" si="156"/>
        <v>1842</v>
      </c>
      <c r="AK151" s="7">
        <f t="shared" si="156"/>
        <v>170</v>
      </c>
      <c r="AL151" s="7">
        <f t="shared" si="156"/>
        <v>717</v>
      </c>
      <c r="AM151" s="7">
        <f t="shared" si="156"/>
        <v>2147</v>
      </c>
      <c r="AN151" s="7">
        <f t="shared" si="156"/>
        <v>1424</v>
      </c>
      <c r="AO151" s="7">
        <f t="shared" si="156"/>
        <v>1072</v>
      </c>
      <c r="AP151" s="7">
        <f t="shared" si="156"/>
        <v>2019</v>
      </c>
      <c r="AQ151" s="7">
        <f t="shared" si="156"/>
        <v>389</v>
      </c>
      <c r="AR151" s="7">
        <f t="shared" si="156"/>
        <v>1543</v>
      </c>
      <c r="AS151" s="7">
        <f t="shared" si="156"/>
        <v>228</v>
      </c>
      <c r="AT151" s="7">
        <f t="shared" si="156"/>
        <v>2193</v>
      </c>
      <c r="AU151" s="7">
        <f t="shared" si="156"/>
        <v>946</v>
      </c>
      <c r="AV151" s="7">
        <f t="shared" si="156"/>
        <v>498</v>
      </c>
      <c r="AW151" s="7">
        <f t="shared" si="156"/>
        <v>472</v>
      </c>
      <c r="AX151" s="7">
        <f t="shared" si="156"/>
        <v>1012</v>
      </c>
      <c r="AY151" s="7">
        <f t="shared" si="156"/>
        <v>1245</v>
      </c>
      <c r="AZ151" s="7">
        <f t="shared" si="156"/>
        <v>706</v>
      </c>
      <c r="BA151" s="7">
        <f t="shared" si="156"/>
        <v>0</v>
      </c>
      <c r="BB151" s="7">
        <f t="shared" si="156"/>
        <v>1321</v>
      </c>
      <c r="BC151" s="7">
        <f t="shared" si="156"/>
        <v>974</v>
      </c>
      <c r="BD151" s="7">
        <f t="shared" si="156"/>
        <v>604</v>
      </c>
      <c r="BE151" s="7">
        <f t="shared" si="156"/>
        <v>638</v>
      </c>
      <c r="BF151" s="7">
        <f t="shared" si="156"/>
        <v>2129</v>
      </c>
      <c r="BG151" s="7">
        <f t="shared" si="156"/>
        <v>782</v>
      </c>
      <c r="BH151" s="7">
        <f t="shared" si="156"/>
        <v>830</v>
      </c>
      <c r="BI151" s="7">
        <f t="shared" si="156"/>
        <v>1847</v>
      </c>
      <c r="BJ151" s="7">
        <f t="shared" si="156"/>
        <v>1553</v>
      </c>
      <c r="BK151" s="7">
        <f t="shared" si="156"/>
        <v>1970</v>
      </c>
      <c r="BL151" s="7">
        <f t="shared" si="156"/>
        <v>1206</v>
      </c>
    </row>
    <row r="152" ht="13.5" customHeight="1">
      <c r="A152" s="83">
        <v>43624.0</v>
      </c>
      <c r="B152" s="37" t="s">
        <v>74</v>
      </c>
      <c r="C152" s="38"/>
      <c r="D152" s="39" t="s">
        <v>38</v>
      </c>
      <c r="E152" s="40">
        <f t="shared" si="2"/>
        <v>1245</v>
      </c>
      <c r="F152" s="41">
        <v>3.0</v>
      </c>
      <c r="G152" s="41">
        <v>24.0</v>
      </c>
      <c r="H152" s="42">
        <f t="shared" si="3"/>
        <v>33</v>
      </c>
      <c r="I152" s="38"/>
      <c r="J152" s="43" t="s">
        <v>35</v>
      </c>
      <c r="K152" s="40">
        <f t="shared" si="4"/>
        <v>970</v>
      </c>
      <c r="L152" s="44">
        <v>2.0</v>
      </c>
      <c r="M152" s="44">
        <v>18.0</v>
      </c>
      <c r="N152" s="42">
        <f t="shared" si="139"/>
        <v>24</v>
      </c>
      <c r="O152" s="38"/>
      <c r="P152" s="49" t="s">
        <v>73</v>
      </c>
      <c r="Q152" s="38"/>
      <c r="R152" s="45">
        <f>MIN(Rules!$E$2,(MAX(H152/N152,N152/H152)))</f>
        <v>1.375</v>
      </c>
      <c r="S152" s="45">
        <f>VLOOKUP(B152,Rules!A:B,2,FALSE)</f>
        <v>50</v>
      </c>
      <c r="T152" s="38"/>
      <c r="U152" s="46">
        <f>1/(10^(-(E152+(IF(P152="Y",Rules!$I$2,0))-K152)/Rules!$E$12)+1)</f>
        <v>0.780129604</v>
      </c>
      <c r="V152" s="47">
        <f t="shared" si="6"/>
        <v>15</v>
      </c>
      <c r="W152" s="47">
        <f t="shared" si="7"/>
        <v>-15</v>
      </c>
      <c r="X152" s="47"/>
      <c r="Y152" s="47"/>
      <c r="Z152" s="48"/>
      <c r="AA152" s="7">
        <f t="shared" ref="AA152:BL152" si="157">IF($D152=AA$1,$E152+$V152,(IF($J152=AA$1,$K152+$W152,AA151)))</f>
        <v>1397</v>
      </c>
      <c r="AB152" s="7">
        <f t="shared" si="157"/>
        <v>901</v>
      </c>
      <c r="AC152" s="7">
        <f t="shared" si="157"/>
        <v>1459</v>
      </c>
      <c r="AD152" s="7">
        <f t="shared" si="157"/>
        <v>172</v>
      </c>
      <c r="AE152" s="7">
        <f t="shared" si="157"/>
        <v>1973</v>
      </c>
      <c r="AF152" s="7">
        <f t="shared" si="157"/>
        <v>2026</v>
      </c>
      <c r="AG152" s="7">
        <f t="shared" si="157"/>
        <v>955</v>
      </c>
      <c r="AH152" s="7">
        <f t="shared" si="157"/>
        <v>861</v>
      </c>
      <c r="AI152" s="7">
        <f t="shared" si="157"/>
        <v>1279</v>
      </c>
      <c r="AJ152" s="7">
        <f t="shared" si="157"/>
        <v>1842</v>
      </c>
      <c r="AK152" s="7">
        <f t="shared" si="157"/>
        <v>170</v>
      </c>
      <c r="AL152" s="7">
        <f t="shared" si="157"/>
        <v>717</v>
      </c>
      <c r="AM152" s="7">
        <f t="shared" si="157"/>
        <v>2147</v>
      </c>
      <c r="AN152" s="7">
        <f t="shared" si="157"/>
        <v>1424</v>
      </c>
      <c r="AO152" s="7">
        <f t="shared" si="157"/>
        <v>1072</v>
      </c>
      <c r="AP152" s="7">
        <f t="shared" si="157"/>
        <v>2019</v>
      </c>
      <c r="AQ152" s="7">
        <f t="shared" si="157"/>
        <v>389</v>
      </c>
      <c r="AR152" s="7">
        <f t="shared" si="157"/>
        <v>1543</v>
      </c>
      <c r="AS152" s="7">
        <f t="shared" si="157"/>
        <v>228</v>
      </c>
      <c r="AT152" s="7">
        <f t="shared" si="157"/>
        <v>2193</v>
      </c>
      <c r="AU152" s="7">
        <f t="shared" si="157"/>
        <v>946</v>
      </c>
      <c r="AV152" s="7">
        <f t="shared" si="157"/>
        <v>498</v>
      </c>
      <c r="AW152" s="7">
        <f t="shared" si="157"/>
        <v>472</v>
      </c>
      <c r="AX152" s="7">
        <f t="shared" si="157"/>
        <v>1012</v>
      </c>
      <c r="AY152" s="7">
        <f t="shared" si="157"/>
        <v>1260</v>
      </c>
      <c r="AZ152" s="7">
        <f t="shared" si="157"/>
        <v>706</v>
      </c>
      <c r="BA152" s="7">
        <f t="shared" si="157"/>
        <v>0</v>
      </c>
      <c r="BB152" s="7">
        <f t="shared" si="157"/>
        <v>1321</v>
      </c>
      <c r="BC152" s="7">
        <f t="shared" si="157"/>
        <v>974</v>
      </c>
      <c r="BD152" s="7">
        <f t="shared" si="157"/>
        <v>604</v>
      </c>
      <c r="BE152" s="7">
        <f t="shared" si="157"/>
        <v>638</v>
      </c>
      <c r="BF152" s="7">
        <f t="shared" si="157"/>
        <v>2129</v>
      </c>
      <c r="BG152" s="7">
        <f t="shared" si="157"/>
        <v>782</v>
      </c>
      <c r="BH152" s="7">
        <f t="shared" si="157"/>
        <v>830</v>
      </c>
      <c r="BI152" s="7">
        <f t="shared" si="157"/>
        <v>1847</v>
      </c>
      <c r="BJ152" s="7">
        <f t="shared" si="157"/>
        <v>1553</v>
      </c>
      <c r="BK152" s="7">
        <f t="shared" si="157"/>
        <v>1970</v>
      </c>
      <c r="BL152" s="7">
        <f t="shared" si="157"/>
        <v>1206</v>
      </c>
    </row>
    <row r="153" ht="13.5" customHeight="1">
      <c r="A153" s="83">
        <v>43624.0</v>
      </c>
      <c r="B153" s="37" t="s">
        <v>74</v>
      </c>
      <c r="C153" s="38"/>
      <c r="D153" s="39" t="s">
        <v>33</v>
      </c>
      <c r="E153" s="40">
        <f t="shared" si="2"/>
        <v>1279</v>
      </c>
      <c r="F153" s="41">
        <v>2.0</v>
      </c>
      <c r="G153" s="41">
        <v>18.0</v>
      </c>
      <c r="H153" s="42">
        <f t="shared" si="3"/>
        <v>24</v>
      </c>
      <c r="I153" s="38"/>
      <c r="J153" s="43" t="s">
        <v>41</v>
      </c>
      <c r="K153" s="40">
        <f t="shared" si="4"/>
        <v>974</v>
      </c>
      <c r="L153" s="44">
        <v>1.0</v>
      </c>
      <c r="M153" s="44">
        <v>15.0</v>
      </c>
      <c r="N153" s="42">
        <f t="shared" si="139"/>
        <v>18</v>
      </c>
      <c r="O153" s="38"/>
      <c r="P153" s="49" t="s">
        <v>73</v>
      </c>
      <c r="Q153" s="38"/>
      <c r="R153" s="45">
        <f>MIN(Rules!$E$2,(MAX(H153/N153,N153/H153)))</f>
        <v>1.333333333</v>
      </c>
      <c r="S153" s="45">
        <f>VLOOKUP(B153,Rules!A:B,2,FALSE)</f>
        <v>50</v>
      </c>
      <c r="T153" s="38"/>
      <c r="U153" s="46">
        <f>1/(10^(-(E153+(IF(P153="Y",Rules!$I$2,0))-K153)/Rules!$E$12)+1)</f>
        <v>0.8029091702</v>
      </c>
      <c r="V153" s="47">
        <f t="shared" si="6"/>
        <v>13</v>
      </c>
      <c r="W153" s="47">
        <f t="shared" si="7"/>
        <v>-13</v>
      </c>
      <c r="X153" s="47"/>
      <c r="Y153" s="47"/>
      <c r="Z153" s="48"/>
      <c r="AA153" s="7">
        <f t="shared" ref="AA153:BL153" si="158">IF($D153=AA$1,$E153+$V153,(IF($J153=AA$1,$K153+$W153,AA152)))</f>
        <v>1397</v>
      </c>
      <c r="AB153" s="7">
        <f t="shared" si="158"/>
        <v>901</v>
      </c>
      <c r="AC153" s="7">
        <f t="shared" si="158"/>
        <v>1459</v>
      </c>
      <c r="AD153" s="7">
        <f t="shared" si="158"/>
        <v>172</v>
      </c>
      <c r="AE153" s="7">
        <f t="shared" si="158"/>
        <v>1973</v>
      </c>
      <c r="AF153" s="7">
        <f t="shared" si="158"/>
        <v>2026</v>
      </c>
      <c r="AG153" s="7">
        <f t="shared" si="158"/>
        <v>955</v>
      </c>
      <c r="AH153" s="7">
        <f t="shared" si="158"/>
        <v>861</v>
      </c>
      <c r="AI153" s="7">
        <f t="shared" si="158"/>
        <v>1292</v>
      </c>
      <c r="AJ153" s="7">
        <f t="shared" si="158"/>
        <v>1842</v>
      </c>
      <c r="AK153" s="7">
        <f t="shared" si="158"/>
        <v>170</v>
      </c>
      <c r="AL153" s="7">
        <f t="shared" si="158"/>
        <v>717</v>
      </c>
      <c r="AM153" s="7">
        <f t="shared" si="158"/>
        <v>2147</v>
      </c>
      <c r="AN153" s="7">
        <f t="shared" si="158"/>
        <v>1424</v>
      </c>
      <c r="AO153" s="7">
        <f t="shared" si="158"/>
        <v>1072</v>
      </c>
      <c r="AP153" s="7">
        <f t="shared" si="158"/>
        <v>2019</v>
      </c>
      <c r="AQ153" s="7">
        <f t="shared" si="158"/>
        <v>389</v>
      </c>
      <c r="AR153" s="7">
        <f t="shared" si="158"/>
        <v>1543</v>
      </c>
      <c r="AS153" s="7">
        <f t="shared" si="158"/>
        <v>228</v>
      </c>
      <c r="AT153" s="7">
        <f t="shared" si="158"/>
        <v>2193</v>
      </c>
      <c r="AU153" s="7">
        <f t="shared" si="158"/>
        <v>946</v>
      </c>
      <c r="AV153" s="7">
        <f t="shared" si="158"/>
        <v>498</v>
      </c>
      <c r="AW153" s="7">
        <f t="shared" si="158"/>
        <v>472</v>
      </c>
      <c r="AX153" s="7">
        <f t="shared" si="158"/>
        <v>1012</v>
      </c>
      <c r="AY153" s="7">
        <f t="shared" si="158"/>
        <v>1260</v>
      </c>
      <c r="AZ153" s="7">
        <f t="shared" si="158"/>
        <v>706</v>
      </c>
      <c r="BA153" s="7">
        <f t="shared" si="158"/>
        <v>0</v>
      </c>
      <c r="BB153" s="7">
        <f t="shared" si="158"/>
        <v>1321</v>
      </c>
      <c r="BC153" s="7">
        <f t="shared" si="158"/>
        <v>961</v>
      </c>
      <c r="BD153" s="7">
        <f t="shared" si="158"/>
        <v>604</v>
      </c>
      <c r="BE153" s="7">
        <f t="shared" si="158"/>
        <v>638</v>
      </c>
      <c r="BF153" s="7">
        <f t="shared" si="158"/>
        <v>2129</v>
      </c>
      <c r="BG153" s="7">
        <f t="shared" si="158"/>
        <v>782</v>
      </c>
      <c r="BH153" s="7">
        <f t="shared" si="158"/>
        <v>830</v>
      </c>
      <c r="BI153" s="7">
        <f t="shared" si="158"/>
        <v>1847</v>
      </c>
      <c r="BJ153" s="7">
        <f t="shared" si="158"/>
        <v>1553</v>
      </c>
      <c r="BK153" s="7">
        <f t="shared" si="158"/>
        <v>1970</v>
      </c>
      <c r="BL153" s="7">
        <f t="shared" si="158"/>
        <v>1206</v>
      </c>
    </row>
    <row r="154" ht="13.5" customHeight="1">
      <c r="A154" s="83">
        <v>43624.0</v>
      </c>
      <c r="B154" s="37" t="s">
        <v>74</v>
      </c>
      <c r="C154" s="38"/>
      <c r="D154" s="39" t="s">
        <v>37</v>
      </c>
      <c r="E154" s="40">
        <f t="shared" si="2"/>
        <v>861</v>
      </c>
      <c r="F154" s="41">
        <v>1.0</v>
      </c>
      <c r="G154" s="41">
        <v>14.0</v>
      </c>
      <c r="H154" s="42">
        <f t="shared" si="3"/>
        <v>17</v>
      </c>
      <c r="I154" s="38"/>
      <c r="J154" s="43" t="s">
        <v>36</v>
      </c>
      <c r="K154" s="40">
        <f t="shared" si="4"/>
        <v>946</v>
      </c>
      <c r="L154" s="44">
        <v>2.0</v>
      </c>
      <c r="M154" s="44">
        <v>18.0</v>
      </c>
      <c r="N154" s="42">
        <f t="shared" si="139"/>
        <v>24</v>
      </c>
      <c r="O154" s="38"/>
      <c r="P154" s="49" t="s">
        <v>73</v>
      </c>
      <c r="Q154" s="38"/>
      <c r="R154" s="45">
        <f>MIN(Rules!$E$2,(MAX(H154/N154,N154/H154)))</f>
        <v>1.411764706</v>
      </c>
      <c r="S154" s="45">
        <f>VLOOKUP(B154,Rules!A:B,2,FALSE)</f>
        <v>50</v>
      </c>
      <c r="T154" s="38"/>
      <c r="U154" s="46">
        <f>1/(10^(-(E154+(IF(P154="Y",Rules!$I$2,0))-K154)/Rules!$E$12)+1)</f>
        <v>0.4033708267</v>
      </c>
      <c r="V154" s="47">
        <f t="shared" si="6"/>
        <v>-28</v>
      </c>
      <c r="W154" s="47">
        <f t="shared" si="7"/>
        <v>28</v>
      </c>
      <c r="X154" s="47"/>
      <c r="Y154" s="47"/>
      <c r="Z154" s="48"/>
      <c r="AA154" s="7">
        <f t="shared" ref="AA154:BL154" si="159">IF($D154=AA$1,$E154+$V154,(IF($J154=AA$1,$K154+$W154,AA153)))</f>
        <v>1397</v>
      </c>
      <c r="AB154" s="7">
        <f t="shared" si="159"/>
        <v>901</v>
      </c>
      <c r="AC154" s="7">
        <f t="shared" si="159"/>
        <v>1459</v>
      </c>
      <c r="AD154" s="7">
        <f t="shared" si="159"/>
        <v>172</v>
      </c>
      <c r="AE154" s="7">
        <f t="shared" si="159"/>
        <v>1973</v>
      </c>
      <c r="AF154" s="7">
        <f t="shared" si="159"/>
        <v>2026</v>
      </c>
      <c r="AG154" s="7">
        <f t="shared" si="159"/>
        <v>955</v>
      </c>
      <c r="AH154" s="7">
        <f t="shared" si="159"/>
        <v>833</v>
      </c>
      <c r="AI154" s="7">
        <f t="shared" si="159"/>
        <v>1292</v>
      </c>
      <c r="AJ154" s="7">
        <f t="shared" si="159"/>
        <v>1842</v>
      </c>
      <c r="AK154" s="7">
        <f t="shared" si="159"/>
        <v>170</v>
      </c>
      <c r="AL154" s="7">
        <f t="shared" si="159"/>
        <v>717</v>
      </c>
      <c r="AM154" s="7">
        <f t="shared" si="159"/>
        <v>2147</v>
      </c>
      <c r="AN154" s="7">
        <f t="shared" si="159"/>
        <v>1424</v>
      </c>
      <c r="AO154" s="7">
        <f t="shared" si="159"/>
        <v>1072</v>
      </c>
      <c r="AP154" s="7">
        <f t="shared" si="159"/>
        <v>2019</v>
      </c>
      <c r="AQ154" s="7">
        <f t="shared" si="159"/>
        <v>389</v>
      </c>
      <c r="AR154" s="7">
        <f t="shared" si="159"/>
        <v>1543</v>
      </c>
      <c r="AS154" s="7">
        <f t="shared" si="159"/>
        <v>228</v>
      </c>
      <c r="AT154" s="7">
        <f t="shared" si="159"/>
        <v>2193</v>
      </c>
      <c r="AU154" s="7">
        <f t="shared" si="159"/>
        <v>974</v>
      </c>
      <c r="AV154" s="7">
        <f t="shared" si="159"/>
        <v>498</v>
      </c>
      <c r="AW154" s="7">
        <f t="shared" si="159"/>
        <v>472</v>
      </c>
      <c r="AX154" s="7">
        <f t="shared" si="159"/>
        <v>1012</v>
      </c>
      <c r="AY154" s="7">
        <f t="shared" si="159"/>
        <v>1260</v>
      </c>
      <c r="AZ154" s="7">
        <f t="shared" si="159"/>
        <v>706</v>
      </c>
      <c r="BA154" s="7">
        <f t="shared" si="159"/>
        <v>0</v>
      </c>
      <c r="BB154" s="7">
        <f t="shared" si="159"/>
        <v>1321</v>
      </c>
      <c r="BC154" s="7">
        <f t="shared" si="159"/>
        <v>961</v>
      </c>
      <c r="BD154" s="7">
        <f t="shared" si="159"/>
        <v>604</v>
      </c>
      <c r="BE154" s="7">
        <f t="shared" si="159"/>
        <v>638</v>
      </c>
      <c r="BF154" s="7">
        <f t="shared" si="159"/>
        <v>2129</v>
      </c>
      <c r="BG154" s="7">
        <f t="shared" si="159"/>
        <v>782</v>
      </c>
      <c r="BH154" s="7">
        <f t="shared" si="159"/>
        <v>830</v>
      </c>
      <c r="BI154" s="7">
        <f t="shared" si="159"/>
        <v>1847</v>
      </c>
      <c r="BJ154" s="7">
        <f t="shared" si="159"/>
        <v>1553</v>
      </c>
      <c r="BK154" s="7">
        <f t="shared" si="159"/>
        <v>1970</v>
      </c>
      <c r="BL154" s="7">
        <f t="shared" si="159"/>
        <v>1206</v>
      </c>
    </row>
    <row r="155" ht="13.5" customHeight="1">
      <c r="A155" s="83">
        <v>43624.0</v>
      </c>
      <c r="B155" s="37" t="s">
        <v>74</v>
      </c>
      <c r="C155" s="38"/>
      <c r="D155" s="39" t="s">
        <v>43</v>
      </c>
      <c r="E155" s="40">
        <f t="shared" si="2"/>
        <v>901</v>
      </c>
      <c r="F155" s="41">
        <v>2.0</v>
      </c>
      <c r="G155" s="41">
        <v>19.0</v>
      </c>
      <c r="H155" s="42">
        <f t="shared" si="3"/>
        <v>25</v>
      </c>
      <c r="I155" s="38"/>
      <c r="J155" s="43" t="s">
        <v>42</v>
      </c>
      <c r="K155" s="40">
        <f t="shared" si="4"/>
        <v>782</v>
      </c>
      <c r="L155" s="44">
        <v>1.0</v>
      </c>
      <c r="M155" s="44">
        <v>20.0</v>
      </c>
      <c r="N155" s="42">
        <f t="shared" si="139"/>
        <v>23</v>
      </c>
      <c r="O155" s="38"/>
      <c r="P155" s="49" t="s">
        <v>73</v>
      </c>
      <c r="Q155" s="38"/>
      <c r="R155" s="45">
        <f>MIN(Rules!$E$2,(MAX(H155/N155,N155/H155)))</f>
        <v>1.086956522</v>
      </c>
      <c r="S155" s="45">
        <f>VLOOKUP(B155,Rules!A:B,2,FALSE)</f>
        <v>50</v>
      </c>
      <c r="T155" s="38"/>
      <c r="U155" s="46">
        <f>1/(10^(-(E155+(IF(P155="Y",Rules!$I$2,0))-K155)/Rules!$E$12)+1)</f>
        <v>0.6336749919</v>
      </c>
      <c r="V155" s="47">
        <f t="shared" si="6"/>
        <v>20</v>
      </c>
      <c r="W155" s="47">
        <f t="shared" si="7"/>
        <v>-20</v>
      </c>
      <c r="X155" s="47"/>
      <c r="Y155" s="47"/>
      <c r="Z155" s="48"/>
      <c r="AA155" s="7">
        <f t="shared" ref="AA155:BL155" si="160">IF($D155=AA$1,$E155+$V155,(IF($J155=AA$1,$K155+$W155,AA154)))</f>
        <v>1397</v>
      </c>
      <c r="AB155" s="7">
        <f t="shared" si="160"/>
        <v>921</v>
      </c>
      <c r="AC155" s="7">
        <f t="shared" si="160"/>
        <v>1459</v>
      </c>
      <c r="AD155" s="7">
        <f t="shared" si="160"/>
        <v>172</v>
      </c>
      <c r="AE155" s="7">
        <f t="shared" si="160"/>
        <v>1973</v>
      </c>
      <c r="AF155" s="7">
        <f t="shared" si="160"/>
        <v>2026</v>
      </c>
      <c r="AG155" s="7">
        <f t="shared" si="160"/>
        <v>955</v>
      </c>
      <c r="AH155" s="7">
        <f t="shared" si="160"/>
        <v>833</v>
      </c>
      <c r="AI155" s="7">
        <f t="shared" si="160"/>
        <v>1292</v>
      </c>
      <c r="AJ155" s="7">
        <f t="shared" si="160"/>
        <v>1842</v>
      </c>
      <c r="AK155" s="7">
        <f t="shared" si="160"/>
        <v>170</v>
      </c>
      <c r="AL155" s="7">
        <f t="shared" si="160"/>
        <v>717</v>
      </c>
      <c r="AM155" s="7">
        <f t="shared" si="160"/>
        <v>2147</v>
      </c>
      <c r="AN155" s="7">
        <f t="shared" si="160"/>
        <v>1424</v>
      </c>
      <c r="AO155" s="7">
        <f t="shared" si="160"/>
        <v>1072</v>
      </c>
      <c r="AP155" s="7">
        <f t="shared" si="160"/>
        <v>2019</v>
      </c>
      <c r="AQ155" s="7">
        <f t="shared" si="160"/>
        <v>389</v>
      </c>
      <c r="AR155" s="7">
        <f t="shared" si="160"/>
        <v>1543</v>
      </c>
      <c r="AS155" s="7">
        <f t="shared" si="160"/>
        <v>228</v>
      </c>
      <c r="AT155" s="7">
        <f t="shared" si="160"/>
        <v>2193</v>
      </c>
      <c r="AU155" s="7">
        <f t="shared" si="160"/>
        <v>974</v>
      </c>
      <c r="AV155" s="7">
        <f t="shared" si="160"/>
        <v>498</v>
      </c>
      <c r="AW155" s="7">
        <f t="shared" si="160"/>
        <v>472</v>
      </c>
      <c r="AX155" s="7">
        <f t="shared" si="160"/>
        <v>1012</v>
      </c>
      <c r="AY155" s="7">
        <f t="shared" si="160"/>
        <v>1260</v>
      </c>
      <c r="AZ155" s="7">
        <f t="shared" si="160"/>
        <v>706</v>
      </c>
      <c r="BA155" s="7">
        <f t="shared" si="160"/>
        <v>0</v>
      </c>
      <c r="BB155" s="7">
        <f t="shared" si="160"/>
        <v>1321</v>
      </c>
      <c r="BC155" s="7">
        <f t="shared" si="160"/>
        <v>961</v>
      </c>
      <c r="BD155" s="7">
        <f t="shared" si="160"/>
        <v>604</v>
      </c>
      <c r="BE155" s="7">
        <f t="shared" si="160"/>
        <v>638</v>
      </c>
      <c r="BF155" s="7">
        <f t="shared" si="160"/>
        <v>2129</v>
      </c>
      <c r="BG155" s="7">
        <f t="shared" si="160"/>
        <v>762</v>
      </c>
      <c r="BH155" s="7">
        <f t="shared" si="160"/>
        <v>830</v>
      </c>
      <c r="BI155" s="7">
        <f t="shared" si="160"/>
        <v>1847</v>
      </c>
      <c r="BJ155" s="7">
        <f t="shared" si="160"/>
        <v>1553</v>
      </c>
      <c r="BK155" s="7">
        <f t="shared" si="160"/>
        <v>1970</v>
      </c>
      <c r="BL155" s="7">
        <f t="shared" si="160"/>
        <v>1206</v>
      </c>
    </row>
    <row r="156" ht="13.5" customHeight="1">
      <c r="A156" s="83">
        <v>43624.0</v>
      </c>
      <c r="B156" s="37" t="s">
        <v>74</v>
      </c>
      <c r="C156" s="38"/>
      <c r="D156" s="39" t="s">
        <v>51</v>
      </c>
      <c r="E156" s="40">
        <f t="shared" si="2"/>
        <v>706</v>
      </c>
      <c r="F156" s="41">
        <v>4.0</v>
      </c>
      <c r="G156" s="41">
        <v>17.0</v>
      </c>
      <c r="H156" s="42">
        <f t="shared" si="3"/>
        <v>29</v>
      </c>
      <c r="I156" s="38"/>
      <c r="J156" s="43" t="s">
        <v>47</v>
      </c>
      <c r="K156" s="40">
        <f t="shared" si="4"/>
        <v>472</v>
      </c>
      <c r="L156" s="44">
        <v>2.0</v>
      </c>
      <c r="M156" s="44">
        <v>20.0</v>
      </c>
      <c r="N156" s="42">
        <f t="shared" si="139"/>
        <v>26</v>
      </c>
      <c r="O156" s="38"/>
      <c r="P156" s="49" t="s">
        <v>73</v>
      </c>
      <c r="Q156" s="38"/>
      <c r="R156" s="45">
        <f>MIN(Rules!$E$2,(MAX(H156/N156,N156/H156)))</f>
        <v>1.115384615</v>
      </c>
      <c r="S156" s="45">
        <f>VLOOKUP(B156,Rules!A:B,2,FALSE)</f>
        <v>50</v>
      </c>
      <c r="T156" s="38"/>
      <c r="U156" s="46">
        <f>1/(10^(-(E156+(IF(P156="Y",Rules!$I$2,0))-K156)/Rules!$E$12)+1)</f>
        <v>0.7460413982</v>
      </c>
      <c r="V156" s="47">
        <f t="shared" si="6"/>
        <v>14</v>
      </c>
      <c r="W156" s="47">
        <f t="shared" si="7"/>
        <v>-14</v>
      </c>
      <c r="X156" s="47"/>
      <c r="Y156" s="47"/>
      <c r="Z156" s="48"/>
      <c r="AA156" s="7">
        <f t="shared" ref="AA156:BL156" si="161">IF($D156=AA$1,$E156+$V156,(IF($J156=AA$1,$K156+$W156,AA155)))</f>
        <v>1397</v>
      </c>
      <c r="AB156" s="7">
        <f t="shared" si="161"/>
        <v>921</v>
      </c>
      <c r="AC156" s="7">
        <f t="shared" si="161"/>
        <v>1459</v>
      </c>
      <c r="AD156" s="7">
        <f t="shared" si="161"/>
        <v>172</v>
      </c>
      <c r="AE156" s="7">
        <f t="shared" si="161"/>
        <v>1973</v>
      </c>
      <c r="AF156" s="7">
        <f t="shared" si="161"/>
        <v>2026</v>
      </c>
      <c r="AG156" s="7">
        <f t="shared" si="161"/>
        <v>955</v>
      </c>
      <c r="AH156" s="7">
        <f t="shared" si="161"/>
        <v>833</v>
      </c>
      <c r="AI156" s="7">
        <f t="shared" si="161"/>
        <v>1292</v>
      </c>
      <c r="AJ156" s="7">
        <f t="shared" si="161"/>
        <v>1842</v>
      </c>
      <c r="AK156" s="7">
        <f t="shared" si="161"/>
        <v>170</v>
      </c>
      <c r="AL156" s="7">
        <f t="shared" si="161"/>
        <v>717</v>
      </c>
      <c r="AM156" s="7">
        <f t="shared" si="161"/>
        <v>2147</v>
      </c>
      <c r="AN156" s="7">
        <f t="shared" si="161"/>
        <v>1424</v>
      </c>
      <c r="AO156" s="7">
        <f t="shared" si="161"/>
        <v>1072</v>
      </c>
      <c r="AP156" s="7">
        <f t="shared" si="161"/>
        <v>2019</v>
      </c>
      <c r="AQ156" s="7">
        <f t="shared" si="161"/>
        <v>389</v>
      </c>
      <c r="AR156" s="7">
        <f t="shared" si="161"/>
        <v>1543</v>
      </c>
      <c r="AS156" s="7">
        <f t="shared" si="161"/>
        <v>228</v>
      </c>
      <c r="AT156" s="7">
        <f t="shared" si="161"/>
        <v>2193</v>
      </c>
      <c r="AU156" s="7">
        <f t="shared" si="161"/>
        <v>974</v>
      </c>
      <c r="AV156" s="7">
        <f t="shared" si="161"/>
        <v>498</v>
      </c>
      <c r="AW156" s="7">
        <f t="shared" si="161"/>
        <v>458</v>
      </c>
      <c r="AX156" s="7">
        <f t="shared" si="161"/>
        <v>1012</v>
      </c>
      <c r="AY156" s="7">
        <f t="shared" si="161"/>
        <v>1260</v>
      </c>
      <c r="AZ156" s="7">
        <f t="shared" si="161"/>
        <v>720</v>
      </c>
      <c r="BA156" s="7">
        <f t="shared" si="161"/>
        <v>0</v>
      </c>
      <c r="BB156" s="7">
        <f t="shared" si="161"/>
        <v>1321</v>
      </c>
      <c r="BC156" s="7">
        <f t="shared" si="161"/>
        <v>961</v>
      </c>
      <c r="BD156" s="7">
        <f t="shared" si="161"/>
        <v>604</v>
      </c>
      <c r="BE156" s="7">
        <f t="shared" si="161"/>
        <v>638</v>
      </c>
      <c r="BF156" s="7">
        <f t="shared" si="161"/>
        <v>2129</v>
      </c>
      <c r="BG156" s="7">
        <f t="shared" si="161"/>
        <v>762</v>
      </c>
      <c r="BH156" s="7">
        <f t="shared" si="161"/>
        <v>830</v>
      </c>
      <c r="BI156" s="7">
        <f t="shared" si="161"/>
        <v>1847</v>
      </c>
      <c r="BJ156" s="7">
        <f t="shared" si="161"/>
        <v>1553</v>
      </c>
      <c r="BK156" s="7">
        <f t="shared" si="161"/>
        <v>1970</v>
      </c>
      <c r="BL156" s="7">
        <f t="shared" si="161"/>
        <v>1206</v>
      </c>
    </row>
    <row r="157" ht="13.5" customHeight="1">
      <c r="A157" s="83">
        <v>43624.0</v>
      </c>
      <c r="B157" s="37" t="s">
        <v>74</v>
      </c>
      <c r="C157" s="38"/>
      <c r="D157" s="39" t="s">
        <v>52</v>
      </c>
      <c r="E157" s="40">
        <f t="shared" si="2"/>
        <v>228</v>
      </c>
      <c r="F157" s="41">
        <v>2.0</v>
      </c>
      <c r="G157" s="41">
        <v>18.0</v>
      </c>
      <c r="H157" s="42">
        <f t="shared" si="3"/>
        <v>24</v>
      </c>
      <c r="I157" s="38"/>
      <c r="J157" s="43" t="s">
        <v>48</v>
      </c>
      <c r="K157" s="40">
        <f t="shared" si="4"/>
        <v>170</v>
      </c>
      <c r="L157" s="44">
        <v>1.0</v>
      </c>
      <c r="M157" s="44">
        <v>16.0</v>
      </c>
      <c r="N157" s="42">
        <f t="shared" si="139"/>
        <v>19</v>
      </c>
      <c r="O157" s="38"/>
      <c r="P157" s="45" t="s">
        <v>72</v>
      </c>
      <c r="Q157" s="38"/>
      <c r="R157" s="45">
        <f>MIN(Rules!$E$2,(MAX(H157/N157,N157/H157)))</f>
        <v>1.263157895</v>
      </c>
      <c r="S157" s="45">
        <f>VLOOKUP(B157,Rules!A:B,2,FALSE)</f>
        <v>50</v>
      </c>
      <c r="T157" s="38"/>
      <c r="U157" s="46">
        <f>1/(10^(-(E157+(IF(P157="Y",Rules!$I$2,0))-K157)/Rules!$E$12)+1)</f>
        <v>0.722696223</v>
      </c>
      <c r="V157" s="47">
        <f t="shared" si="6"/>
        <v>18</v>
      </c>
      <c r="W157" s="47">
        <f t="shared" si="7"/>
        <v>-18</v>
      </c>
      <c r="X157" s="47"/>
      <c r="Y157" s="47"/>
      <c r="Z157" s="48"/>
      <c r="AA157" s="7">
        <f t="shared" ref="AA157:BL157" si="162">IF($D157=AA$1,$E157+$V157,(IF($J157=AA$1,$K157+$W157,AA156)))</f>
        <v>1397</v>
      </c>
      <c r="AB157" s="7">
        <f t="shared" si="162"/>
        <v>921</v>
      </c>
      <c r="AC157" s="7">
        <f t="shared" si="162"/>
        <v>1459</v>
      </c>
      <c r="AD157" s="7">
        <f t="shared" si="162"/>
        <v>172</v>
      </c>
      <c r="AE157" s="7">
        <f t="shared" si="162"/>
        <v>1973</v>
      </c>
      <c r="AF157" s="7">
        <f t="shared" si="162"/>
        <v>2026</v>
      </c>
      <c r="AG157" s="7">
        <f t="shared" si="162"/>
        <v>955</v>
      </c>
      <c r="AH157" s="7">
        <f t="shared" si="162"/>
        <v>833</v>
      </c>
      <c r="AI157" s="7">
        <f t="shared" si="162"/>
        <v>1292</v>
      </c>
      <c r="AJ157" s="7">
        <f t="shared" si="162"/>
        <v>1842</v>
      </c>
      <c r="AK157" s="7">
        <f t="shared" si="162"/>
        <v>152</v>
      </c>
      <c r="AL157" s="7">
        <f t="shared" si="162"/>
        <v>717</v>
      </c>
      <c r="AM157" s="7">
        <f t="shared" si="162"/>
        <v>2147</v>
      </c>
      <c r="AN157" s="7">
        <f t="shared" si="162"/>
        <v>1424</v>
      </c>
      <c r="AO157" s="7">
        <f t="shared" si="162"/>
        <v>1072</v>
      </c>
      <c r="AP157" s="7">
        <f t="shared" si="162"/>
        <v>2019</v>
      </c>
      <c r="AQ157" s="7">
        <f t="shared" si="162"/>
        <v>389</v>
      </c>
      <c r="AR157" s="7">
        <f t="shared" si="162"/>
        <v>1543</v>
      </c>
      <c r="AS157" s="7">
        <f t="shared" si="162"/>
        <v>246</v>
      </c>
      <c r="AT157" s="7">
        <f t="shared" si="162"/>
        <v>2193</v>
      </c>
      <c r="AU157" s="7">
        <f t="shared" si="162"/>
        <v>974</v>
      </c>
      <c r="AV157" s="7">
        <f t="shared" si="162"/>
        <v>498</v>
      </c>
      <c r="AW157" s="7">
        <f t="shared" si="162"/>
        <v>458</v>
      </c>
      <c r="AX157" s="7">
        <f t="shared" si="162"/>
        <v>1012</v>
      </c>
      <c r="AY157" s="7">
        <f t="shared" si="162"/>
        <v>1260</v>
      </c>
      <c r="AZ157" s="7">
        <f t="shared" si="162"/>
        <v>720</v>
      </c>
      <c r="BA157" s="7">
        <f t="shared" si="162"/>
        <v>0</v>
      </c>
      <c r="BB157" s="7">
        <f t="shared" si="162"/>
        <v>1321</v>
      </c>
      <c r="BC157" s="7">
        <f t="shared" si="162"/>
        <v>961</v>
      </c>
      <c r="BD157" s="7">
        <f t="shared" si="162"/>
        <v>604</v>
      </c>
      <c r="BE157" s="7">
        <f t="shared" si="162"/>
        <v>638</v>
      </c>
      <c r="BF157" s="7">
        <f t="shared" si="162"/>
        <v>2129</v>
      </c>
      <c r="BG157" s="7">
        <f t="shared" si="162"/>
        <v>762</v>
      </c>
      <c r="BH157" s="7">
        <f t="shared" si="162"/>
        <v>830</v>
      </c>
      <c r="BI157" s="7">
        <f t="shared" si="162"/>
        <v>1847</v>
      </c>
      <c r="BJ157" s="7">
        <f t="shared" si="162"/>
        <v>1553</v>
      </c>
      <c r="BK157" s="7">
        <f t="shared" si="162"/>
        <v>1970</v>
      </c>
      <c r="BL157" s="7">
        <f t="shared" si="162"/>
        <v>1206</v>
      </c>
    </row>
    <row r="158" ht="13.5" customHeight="1">
      <c r="A158" s="83">
        <v>43624.0</v>
      </c>
      <c r="B158" s="37" t="s">
        <v>74</v>
      </c>
      <c r="C158" s="38"/>
      <c r="D158" s="39" t="s">
        <v>49</v>
      </c>
      <c r="E158" s="40">
        <f t="shared" si="2"/>
        <v>172</v>
      </c>
      <c r="F158" s="41">
        <v>1.0</v>
      </c>
      <c r="G158" s="41">
        <v>7.0</v>
      </c>
      <c r="H158" s="42">
        <f t="shared" si="3"/>
        <v>10</v>
      </c>
      <c r="I158" s="38"/>
      <c r="J158" s="43" t="s">
        <v>54</v>
      </c>
      <c r="K158" s="40">
        <f t="shared" si="4"/>
        <v>389</v>
      </c>
      <c r="L158" s="44">
        <v>1.0</v>
      </c>
      <c r="M158" s="44">
        <v>26.0</v>
      </c>
      <c r="N158" s="42">
        <f t="shared" si="139"/>
        <v>29</v>
      </c>
      <c r="O158" s="38"/>
      <c r="P158" s="45" t="s">
        <v>72</v>
      </c>
      <c r="Q158" s="38"/>
      <c r="R158" s="45">
        <f>MIN(Rules!$E$2,(MAX(H158/N158,N158/H158)))</f>
        <v>2</v>
      </c>
      <c r="S158" s="45">
        <f>VLOOKUP(B158,Rules!A:B,2,FALSE)</f>
        <v>50</v>
      </c>
      <c r="T158" s="38"/>
      <c r="U158" s="46">
        <f>1/(10^(-(E158+(IF(P158="Y",Rules!$I$2,0))-K158)/Rules!$E$12)+1)</f>
        <v>0.4234695851</v>
      </c>
      <c r="V158" s="47">
        <f t="shared" si="6"/>
        <v>-42</v>
      </c>
      <c r="W158" s="47">
        <f t="shared" si="7"/>
        <v>42</v>
      </c>
      <c r="X158" s="47"/>
      <c r="Y158" s="47"/>
      <c r="Z158" s="48"/>
      <c r="AA158" s="7">
        <f t="shared" ref="AA158:BL158" si="163">IF($D158=AA$1,$E158+$V158,(IF($J158=AA$1,$K158+$W158,AA157)))</f>
        <v>1397</v>
      </c>
      <c r="AB158" s="7">
        <f t="shared" si="163"/>
        <v>921</v>
      </c>
      <c r="AC158" s="7">
        <f t="shared" si="163"/>
        <v>1459</v>
      </c>
      <c r="AD158" s="7">
        <f t="shared" si="163"/>
        <v>130</v>
      </c>
      <c r="AE158" s="7">
        <f t="shared" si="163"/>
        <v>1973</v>
      </c>
      <c r="AF158" s="7">
        <f t="shared" si="163"/>
        <v>2026</v>
      </c>
      <c r="AG158" s="7">
        <f t="shared" si="163"/>
        <v>955</v>
      </c>
      <c r="AH158" s="7">
        <f t="shared" si="163"/>
        <v>833</v>
      </c>
      <c r="AI158" s="7">
        <f t="shared" si="163"/>
        <v>1292</v>
      </c>
      <c r="AJ158" s="7">
        <f t="shared" si="163"/>
        <v>1842</v>
      </c>
      <c r="AK158" s="7">
        <f t="shared" si="163"/>
        <v>152</v>
      </c>
      <c r="AL158" s="7">
        <f t="shared" si="163"/>
        <v>717</v>
      </c>
      <c r="AM158" s="7">
        <f t="shared" si="163"/>
        <v>2147</v>
      </c>
      <c r="AN158" s="7">
        <f t="shared" si="163"/>
        <v>1424</v>
      </c>
      <c r="AO158" s="7">
        <f t="shared" si="163"/>
        <v>1072</v>
      </c>
      <c r="AP158" s="7">
        <f t="shared" si="163"/>
        <v>2019</v>
      </c>
      <c r="AQ158" s="7">
        <f t="shared" si="163"/>
        <v>431</v>
      </c>
      <c r="AR158" s="7">
        <f t="shared" si="163"/>
        <v>1543</v>
      </c>
      <c r="AS158" s="7">
        <f t="shared" si="163"/>
        <v>246</v>
      </c>
      <c r="AT158" s="7">
        <f t="shared" si="163"/>
        <v>2193</v>
      </c>
      <c r="AU158" s="7">
        <f t="shared" si="163"/>
        <v>974</v>
      </c>
      <c r="AV158" s="7">
        <f t="shared" si="163"/>
        <v>498</v>
      </c>
      <c r="AW158" s="7">
        <f t="shared" si="163"/>
        <v>458</v>
      </c>
      <c r="AX158" s="7">
        <f t="shared" si="163"/>
        <v>1012</v>
      </c>
      <c r="AY158" s="7">
        <f t="shared" si="163"/>
        <v>1260</v>
      </c>
      <c r="AZ158" s="7">
        <f t="shared" si="163"/>
        <v>720</v>
      </c>
      <c r="BA158" s="7">
        <f t="shared" si="163"/>
        <v>0</v>
      </c>
      <c r="BB158" s="7">
        <f t="shared" si="163"/>
        <v>1321</v>
      </c>
      <c r="BC158" s="7">
        <f t="shared" si="163"/>
        <v>961</v>
      </c>
      <c r="BD158" s="7">
        <f t="shared" si="163"/>
        <v>604</v>
      </c>
      <c r="BE158" s="7">
        <f t="shared" si="163"/>
        <v>638</v>
      </c>
      <c r="BF158" s="7">
        <f t="shared" si="163"/>
        <v>2129</v>
      </c>
      <c r="BG158" s="7">
        <f t="shared" si="163"/>
        <v>762</v>
      </c>
      <c r="BH158" s="7">
        <f t="shared" si="163"/>
        <v>830</v>
      </c>
      <c r="BI158" s="7">
        <f t="shared" si="163"/>
        <v>1847</v>
      </c>
      <c r="BJ158" s="7">
        <f t="shared" si="163"/>
        <v>1553</v>
      </c>
      <c r="BK158" s="7">
        <f t="shared" si="163"/>
        <v>1970</v>
      </c>
      <c r="BL158" s="7">
        <f t="shared" si="163"/>
        <v>1206</v>
      </c>
    </row>
    <row r="159" ht="13.5" customHeight="1">
      <c r="A159" s="83">
        <v>43625.0</v>
      </c>
      <c r="B159" s="37" t="s">
        <v>75</v>
      </c>
      <c r="C159" s="38"/>
      <c r="D159" s="39" t="s">
        <v>22</v>
      </c>
      <c r="E159" s="40">
        <f t="shared" si="2"/>
        <v>2019</v>
      </c>
      <c r="F159" s="44">
        <v>2.0</v>
      </c>
      <c r="G159" s="44">
        <v>22.0</v>
      </c>
      <c r="H159" s="42">
        <f t="shared" si="3"/>
        <v>28</v>
      </c>
      <c r="I159" s="38"/>
      <c r="J159" s="43" t="s">
        <v>23</v>
      </c>
      <c r="K159" s="40">
        <f t="shared" si="4"/>
        <v>2147</v>
      </c>
      <c r="L159" s="44">
        <v>3.0</v>
      </c>
      <c r="M159" s="44">
        <v>20.0</v>
      </c>
      <c r="N159" s="42">
        <f t="shared" si="139"/>
        <v>29</v>
      </c>
      <c r="O159" s="38"/>
      <c r="P159" s="45" t="s">
        <v>72</v>
      </c>
      <c r="Q159" s="38"/>
      <c r="R159" s="45">
        <f>MIN(Rules!$E$2,(MAX(H159/N159,N159/H159)))</f>
        <v>1.035714286</v>
      </c>
      <c r="S159" s="45">
        <f>VLOOKUP(B159,Rules!A:B,2,FALSE)</f>
        <v>60</v>
      </c>
      <c r="T159" s="38"/>
      <c r="U159" s="46">
        <f>1/(10^(-(E159+(IF(P159="Y",Rules!$I$2,0))-K159)/Rules!$E$12)+1)</f>
        <v>0.525306793</v>
      </c>
      <c r="V159" s="47">
        <f t="shared" si="6"/>
        <v>-33</v>
      </c>
      <c r="W159" s="47">
        <f t="shared" si="7"/>
        <v>33</v>
      </c>
      <c r="X159" s="47"/>
      <c r="Y159" s="47"/>
      <c r="Z159" s="48"/>
      <c r="AA159" s="7">
        <f t="shared" ref="AA159:BL159" si="164">IF($D159=AA$1,$E159+$V159,(IF($J159=AA$1,$K159+$W159,AA158)))</f>
        <v>1397</v>
      </c>
      <c r="AB159" s="7">
        <f t="shared" si="164"/>
        <v>921</v>
      </c>
      <c r="AC159" s="7">
        <f t="shared" si="164"/>
        <v>1459</v>
      </c>
      <c r="AD159" s="7">
        <f t="shared" si="164"/>
        <v>130</v>
      </c>
      <c r="AE159" s="7">
        <f t="shared" si="164"/>
        <v>1973</v>
      </c>
      <c r="AF159" s="7">
        <f t="shared" si="164"/>
        <v>2026</v>
      </c>
      <c r="AG159" s="7">
        <f t="shared" si="164"/>
        <v>955</v>
      </c>
      <c r="AH159" s="7">
        <f t="shared" si="164"/>
        <v>833</v>
      </c>
      <c r="AI159" s="7">
        <f t="shared" si="164"/>
        <v>1292</v>
      </c>
      <c r="AJ159" s="7">
        <f t="shared" si="164"/>
        <v>1842</v>
      </c>
      <c r="AK159" s="7">
        <f t="shared" si="164"/>
        <v>152</v>
      </c>
      <c r="AL159" s="7">
        <f t="shared" si="164"/>
        <v>717</v>
      </c>
      <c r="AM159" s="7">
        <f t="shared" si="164"/>
        <v>2180</v>
      </c>
      <c r="AN159" s="7">
        <f t="shared" si="164"/>
        <v>1424</v>
      </c>
      <c r="AO159" s="7">
        <f t="shared" si="164"/>
        <v>1072</v>
      </c>
      <c r="AP159" s="7">
        <f t="shared" si="164"/>
        <v>1986</v>
      </c>
      <c r="AQ159" s="7">
        <f t="shared" si="164"/>
        <v>431</v>
      </c>
      <c r="AR159" s="7">
        <f t="shared" si="164"/>
        <v>1543</v>
      </c>
      <c r="AS159" s="7">
        <f t="shared" si="164"/>
        <v>246</v>
      </c>
      <c r="AT159" s="7">
        <f t="shared" si="164"/>
        <v>2193</v>
      </c>
      <c r="AU159" s="7">
        <f t="shared" si="164"/>
        <v>974</v>
      </c>
      <c r="AV159" s="7">
        <f t="shared" si="164"/>
        <v>498</v>
      </c>
      <c r="AW159" s="7">
        <f t="shared" si="164"/>
        <v>458</v>
      </c>
      <c r="AX159" s="7">
        <f t="shared" si="164"/>
        <v>1012</v>
      </c>
      <c r="AY159" s="7">
        <f t="shared" si="164"/>
        <v>1260</v>
      </c>
      <c r="AZ159" s="7">
        <f t="shared" si="164"/>
        <v>720</v>
      </c>
      <c r="BA159" s="7">
        <f t="shared" si="164"/>
        <v>0</v>
      </c>
      <c r="BB159" s="7">
        <f t="shared" si="164"/>
        <v>1321</v>
      </c>
      <c r="BC159" s="7">
        <f t="shared" si="164"/>
        <v>961</v>
      </c>
      <c r="BD159" s="7">
        <f t="shared" si="164"/>
        <v>604</v>
      </c>
      <c r="BE159" s="7">
        <f t="shared" si="164"/>
        <v>638</v>
      </c>
      <c r="BF159" s="7">
        <f t="shared" si="164"/>
        <v>2129</v>
      </c>
      <c r="BG159" s="7">
        <f t="shared" si="164"/>
        <v>762</v>
      </c>
      <c r="BH159" s="7">
        <f t="shared" si="164"/>
        <v>830</v>
      </c>
      <c r="BI159" s="7">
        <f t="shared" si="164"/>
        <v>1847</v>
      </c>
      <c r="BJ159" s="7">
        <f t="shared" si="164"/>
        <v>1553</v>
      </c>
      <c r="BK159" s="7">
        <f t="shared" si="164"/>
        <v>1970</v>
      </c>
      <c r="BL159" s="7">
        <f t="shared" si="164"/>
        <v>1206</v>
      </c>
    </row>
    <row r="160" ht="13.5" customHeight="1">
      <c r="A160" s="83">
        <v>43625.0</v>
      </c>
      <c r="B160" s="37" t="s">
        <v>75</v>
      </c>
      <c r="C160" s="38"/>
      <c r="D160" s="39" t="s">
        <v>20</v>
      </c>
      <c r="E160" s="40">
        <f t="shared" si="2"/>
        <v>2193</v>
      </c>
      <c r="F160" s="41">
        <v>1.0</v>
      </c>
      <c r="G160" s="41">
        <v>28.0</v>
      </c>
      <c r="H160" s="42">
        <f t="shared" si="3"/>
        <v>31</v>
      </c>
      <c r="I160" s="38"/>
      <c r="J160" s="43" t="s">
        <v>21</v>
      </c>
      <c r="K160" s="40">
        <f t="shared" si="4"/>
        <v>1973</v>
      </c>
      <c r="L160" s="44">
        <v>0.0</v>
      </c>
      <c r="M160" s="44">
        <v>13.0</v>
      </c>
      <c r="N160" s="42">
        <f t="shared" si="139"/>
        <v>13</v>
      </c>
      <c r="O160" s="38"/>
      <c r="P160" s="45" t="s">
        <v>72</v>
      </c>
      <c r="Q160" s="38"/>
      <c r="R160" s="45">
        <f>MIN(Rules!$E$2,(MAX(H160/N160,N160/H160)))</f>
        <v>2</v>
      </c>
      <c r="S160" s="45">
        <f>VLOOKUP(B160,Rules!A:B,2,FALSE)</f>
        <v>60</v>
      </c>
      <c r="T160" s="38"/>
      <c r="U160" s="46">
        <f>1/(10^(-(E160+(IF(P160="Y",Rules!$I$2,0))-K160)/Rules!$E$12)+1)</f>
        <v>0.8460451004</v>
      </c>
      <c r="V160" s="47">
        <f t="shared" si="6"/>
        <v>18</v>
      </c>
      <c r="W160" s="47">
        <f t="shared" si="7"/>
        <v>-18</v>
      </c>
      <c r="X160" s="47"/>
      <c r="Y160" s="47"/>
      <c r="Z160" s="48"/>
      <c r="AA160" s="7">
        <f t="shared" ref="AA160:BL160" si="165">IF($D160=AA$1,$E160+$V160,(IF($J160=AA$1,$K160+$W160,AA159)))</f>
        <v>1397</v>
      </c>
      <c r="AB160" s="7">
        <f t="shared" si="165"/>
        <v>921</v>
      </c>
      <c r="AC160" s="7">
        <f t="shared" si="165"/>
        <v>1459</v>
      </c>
      <c r="AD160" s="7">
        <f t="shared" si="165"/>
        <v>130</v>
      </c>
      <c r="AE160" s="7">
        <f t="shared" si="165"/>
        <v>1955</v>
      </c>
      <c r="AF160" s="7">
        <f t="shared" si="165"/>
        <v>2026</v>
      </c>
      <c r="AG160" s="7">
        <f t="shared" si="165"/>
        <v>955</v>
      </c>
      <c r="AH160" s="7">
        <f t="shared" si="165"/>
        <v>833</v>
      </c>
      <c r="AI160" s="7">
        <f t="shared" si="165"/>
        <v>1292</v>
      </c>
      <c r="AJ160" s="7">
        <f t="shared" si="165"/>
        <v>1842</v>
      </c>
      <c r="AK160" s="7">
        <f t="shared" si="165"/>
        <v>152</v>
      </c>
      <c r="AL160" s="7">
        <f t="shared" si="165"/>
        <v>717</v>
      </c>
      <c r="AM160" s="7">
        <f t="shared" si="165"/>
        <v>2180</v>
      </c>
      <c r="AN160" s="7">
        <f t="shared" si="165"/>
        <v>1424</v>
      </c>
      <c r="AO160" s="7">
        <f t="shared" si="165"/>
        <v>1072</v>
      </c>
      <c r="AP160" s="7">
        <f t="shared" si="165"/>
        <v>1986</v>
      </c>
      <c r="AQ160" s="7">
        <f t="shared" si="165"/>
        <v>431</v>
      </c>
      <c r="AR160" s="7">
        <f t="shared" si="165"/>
        <v>1543</v>
      </c>
      <c r="AS160" s="7">
        <f t="shared" si="165"/>
        <v>246</v>
      </c>
      <c r="AT160" s="7">
        <f t="shared" si="165"/>
        <v>2211</v>
      </c>
      <c r="AU160" s="7">
        <f t="shared" si="165"/>
        <v>974</v>
      </c>
      <c r="AV160" s="7">
        <f t="shared" si="165"/>
        <v>498</v>
      </c>
      <c r="AW160" s="7">
        <f t="shared" si="165"/>
        <v>458</v>
      </c>
      <c r="AX160" s="7">
        <f t="shared" si="165"/>
        <v>1012</v>
      </c>
      <c r="AY160" s="7">
        <f t="shared" si="165"/>
        <v>1260</v>
      </c>
      <c r="AZ160" s="7">
        <f t="shared" si="165"/>
        <v>720</v>
      </c>
      <c r="BA160" s="7">
        <f t="shared" si="165"/>
        <v>0</v>
      </c>
      <c r="BB160" s="7">
        <f t="shared" si="165"/>
        <v>1321</v>
      </c>
      <c r="BC160" s="7">
        <f t="shared" si="165"/>
        <v>961</v>
      </c>
      <c r="BD160" s="7">
        <f t="shared" si="165"/>
        <v>604</v>
      </c>
      <c r="BE160" s="7">
        <f t="shared" si="165"/>
        <v>638</v>
      </c>
      <c r="BF160" s="7">
        <f t="shared" si="165"/>
        <v>2129</v>
      </c>
      <c r="BG160" s="7">
        <f t="shared" si="165"/>
        <v>762</v>
      </c>
      <c r="BH160" s="7">
        <f t="shared" si="165"/>
        <v>830</v>
      </c>
      <c r="BI160" s="7">
        <f t="shared" si="165"/>
        <v>1847</v>
      </c>
      <c r="BJ160" s="7">
        <f t="shared" si="165"/>
        <v>1553</v>
      </c>
      <c r="BK160" s="7">
        <f t="shared" si="165"/>
        <v>1970</v>
      </c>
      <c r="BL160" s="7">
        <f t="shared" si="165"/>
        <v>1206</v>
      </c>
    </row>
    <row r="161" ht="12.75" customHeight="1">
      <c r="A161" s="83">
        <v>43625.0</v>
      </c>
      <c r="B161" s="37" t="s">
        <v>74</v>
      </c>
      <c r="C161" s="38"/>
      <c r="D161" s="39" t="s">
        <v>44</v>
      </c>
      <c r="E161" s="40">
        <f t="shared" si="2"/>
        <v>604</v>
      </c>
      <c r="F161" s="41">
        <v>2.0</v>
      </c>
      <c r="G161" s="41">
        <v>21.0</v>
      </c>
      <c r="H161" s="42">
        <f t="shared" si="3"/>
        <v>27</v>
      </c>
      <c r="I161" s="38"/>
      <c r="J161" s="43" t="s">
        <v>53</v>
      </c>
      <c r="K161" s="40">
        <f t="shared" si="4"/>
        <v>830</v>
      </c>
      <c r="L161" s="44">
        <v>1.0</v>
      </c>
      <c r="M161" s="44">
        <v>17.0</v>
      </c>
      <c r="N161" s="42">
        <f t="shared" si="139"/>
        <v>20</v>
      </c>
      <c r="O161" s="38"/>
      <c r="P161" s="49" t="s">
        <v>73</v>
      </c>
      <c r="Q161" s="38"/>
      <c r="R161" s="45">
        <f>MIN(Rules!$E$2,(MAX(H161/N161,N161/H161)))</f>
        <v>1.35</v>
      </c>
      <c r="S161" s="45">
        <f>VLOOKUP(B161,Rules!A:B,2,FALSE)</f>
        <v>50</v>
      </c>
      <c r="T161" s="38"/>
      <c r="U161" s="46">
        <f>1/(10^(-(E161+(IF(P161="Y",Rules!$I$2,0))-K161)/Rules!$E$12)+1)</f>
        <v>0.2610017459</v>
      </c>
      <c r="V161" s="47">
        <f t="shared" si="6"/>
        <v>50</v>
      </c>
      <c r="W161" s="47">
        <f t="shared" si="7"/>
        <v>-50</v>
      </c>
      <c r="X161" s="47"/>
      <c r="Y161" s="47"/>
      <c r="Z161" s="48"/>
      <c r="AA161" s="7">
        <f t="shared" ref="AA161:BL161" si="166">IF($D161=AA$1,$E161+$V161,(IF($J161=AA$1,$K161+$W161,AA160)))</f>
        <v>1397</v>
      </c>
      <c r="AB161" s="7">
        <f t="shared" si="166"/>
        <v>921</v>
      </c>
      <c r="AC161" s="7">
        <f t="shared" si="166"/>
        <v>1459</v>
      </c>
      <c r="AD161" s="7">
        <f t="shared" si="166"/>
        <v>130</v>
      </c>
      <c r="AE161" s="7">
        <f t="shared" si="166"/>
        <v>1955</v>
      </c>
      <c r="AF161" s="7">
        <f t="shared" si="166"/>
        <v>2026</v>
      </c>
      <c r="AG161" s="7">
        <f t="shared" si="166"/>
        <v>955</v>
      </c>
      <c r="AH161" s="7">
        <f t="shared" si="166"/>
        <v>833</v>
      </c>
      <c r="AI161" s="7">
        <f t="shared" si="166"/>
        <v>1292</v>
      </c>
      <c r="AJ161" s="7">
        <f t="shared" si="166"/>
        <v>1842</v>
      </c>
      <c r="AK161" s="7">
        <f t="shared" si="166"/>
        <v>152</v>
      </c>
      <c r="AL161" s="7">
        <f t="shared" si="166"/>
        <v>717</v>
      </c>
      <c r="AM161" s="7">
        <f t="shared" si="166"/>
        <v>2180</v>
      </c>
      <c r="AN161" s="7">
        <f t="shared" si="166"/>
        <v>1424</v>
      </c>
      <c r="AO161" s="7">
        <f t="shared" si="166"/>
        <v>1072</v>
      </c>
      <c r="AP161" s="7">
        <f t="shared" si="166"/>
        <v>1986</v>
      </c>
      <c r="AQ161" s="7">
        <f t="shared" si="166"/>
        <v>431</v>
      </c>
      <c r="AR161" s="7">
        <f t="shared" si="166"/>
        <v>1543</v>
      </c>
      <c r="AS161" s="7">
        <f t="shared" si="166"/>
        <v>246</v>
      </c>
      <c r="AT161" s="7">
        <f t="shared" si="166"/>
        <v>2211</v>
      </c>
      <c r="AU161" s="7">
        <f t="shared" si="166"/>
        <v>974</v>
      </c>
      <c r="AV161" s="7">
        <f t="shared" si="166"/>
        <v>498</v>
      </c>
      <c r="AW161" s="7">
        <f t="shared" si="166"/>
        <v>458</v>
      </c>
      <c r="AX161" s="7">
        <f t="shared" si="166"/>
        <v>1012</v>
      </c>
      <c r="AY161" s="7">
        <f t="shared" si="166"/>
        <v>1260</v>
      </c>
      <c r="AZ161" s="7">
        <f t="shared" si="166"/>
        <v>720</v>
      </c>
      <c r="BA161" s="7">
        <f t="shared" si="166"/>
        <v>0</v>
      </c>
      <c r="BB161" s="7">
        <f t="shared" si="166"/>
        <v>1321</v>
      </c>
      <c r="BC161" s="7">
        <f t="shared" si="166"/>
        <v>961</v>
      </c>
      <c r="BD161" s="7">
        <f t="shared" si="166"/>
        <v>654</v>
      </c>
      <c r="BE161" s="7">
        <f t="shared" si="166"/>
        <v>638</v>
      </c>
      <c r="BF161" s="7">
        <f t="shared" si="166"/>
        <v>2129</v>
      </c>
      <c r="BG161" s="7">
        <f t="shared" si="166"/>
        <v>762</v>
      </c>
      <c r="BH161" s="7">
        <f t="shared" si="166"/>
        <v>780</v>
      </c>
      <c r="BI161" s="7">
        <f t="shared" si="166"/>
        <v>1847</v>
      </c>
      <c r="BJ161" s="7">
        <f t="shared" si="166"/>
        <v>1553</v>
      </c>
      <c r="BK161" s="7">
        <f t="shared" si="166"/>
        <v>1970</v>
      </c>
      <c r="BL161" s="7">
        <f t="shared" si="166"/>
        <v>1206</v>
      </c>
    </row>
    <row r="162" ht="12.75" customHeight="1">
      <c r="A162" s="83">
        <v>43631.0</v>
      </c>
      <c r="B162" s="37" t="s">
        <v>74</v>
      </c>
      <c r="C162" s="38"/>
      <c r="D162" s="39" t="s">
        <v>34</v>
      </c>
      <c r="E162" s="40">
        <f t="shared" si="2"/>
        <v>1424</v>
      </c>
      <c r="F162" s="41">
        <v>1.0</v>
      </c>
      <c r="G162" s="41">
        <v>18.0</v>
      </c>
      <c r="H162" s="42">
        <f t="shared" si="3"/>
        <v>21</v>
      </c>
      <c r="I162" s="38"/>
      <c r="J162" s="43" t="s">
        <v>27</v>
      </c>
      <c r="K162" s="40">
        <f t="shared" si="4"/>
        <v>1321</v>
      </c>
      <c r="L162" s="44">
        <v>1.0</v>
      </c>
      <c r="M162" s="44">
        <v>16.0</v>
      </c>
      <c r="N162" s="42">
        <f t="shared" si="139"/>
        <v>19</v>
      </c>
      <c r="O162" s="38"/>
      <c r="P162" s="45" t="s">
        <v>72</v>
      </c>
      <c r="Q162" s="38"/>
      <c r="R162" s="45">
        <f>MIN(Rules!$E$2,(MAX(H162/N162,N162/H162)))</f>
        <v>1.105263158</v>
      </c>
      <c r="S162" s="45">
        <f>VLOOKUP(B162,Rules!A:B,2,FALSE)</f>
        <v>50</v>
      </c>
      <c r="T162" s="38"/>
      <c r="U162" s="46">
        <f>1/(10^(-(E162+(IF(P162="Y",Rules!$I$2,0))-K162)/Rules!$E$12)+1)</f>
        <v>0.7622596361</v>
      </c>
      <c r="V162" s="47">
        <f t="shared" si="6"/>
        <v>13</v>
      </c>
      <c r="W162" s="47">
        <f t="shared" si="7"/>
        <v>-13</v>
      </c>
      <c r="X162" s="47"/>
      <c r="Y162" s="47"/>
      <c r="Z162" s="48"/>
      <c r="AA162" s="7">
        <f t="shared" ref="AA162:BL162" si="167">IF($D162=AA$1,$E162+$V162,(IF($J162=AA$1,$K162+$W162,AA161)))</f>
        <v>1397</v>
      </c>
      <c r="AB162" s="7">
        <f t="shared" si="167"/>
        <v>921</v>
      </c>
      <c r="AC162" s="7">
        <f t="shared" si="167"/>
        <v>1459</v>
      </c>
      <c r="AD162" s="7">
        <f t="shared" si="167"/>
        <v>130</v>
      </c>
      <c r="AE162" s="7">
        <f t="shared" si="167"/>
        <v>1955</v>
      </c>
      <c r="AF162" s="7">
        <f t="shared" si="167"/>
        <v>2026</v>
      </c>
      <c r="AG162" s="7">
        <f t="shared" si="167"/>
        <v>955</v>
      </c>
      <c r="AH162" s="7">
        <f t="shared" si="167"/>
        <v>833</v>
      </c>
      <c r="AI162" s="7">
        <f t="shared" si="167"/>
        <v>1292</v>
      </c>
      <c r="AJ162" s="7">
        <f t="shared" si="167"/>
        <v>1842</v>
      </c>
      <c r="AK162" s="7">
        <f t="shared" si="167"/>
        <v>152</v>
      </c>
      <c r="AL162" s="7">
        <f t="shared" si="167"/>
        <v>717</v>
      </c>
      <c r="AM162" s="7">
        <f t="shared" si="167"/>
        <v>2180</v>
      </c>
      <c r="AN162" s="7">
        <f t="shared" si="167"/>
        <v>1437</v>
      </c>
      <c r="AO162" s="7">
        <f t="shared" si="167"/>
        <v>1072</v>
      </c>
      <c r="AP162" s="7">
        <f t="shared" si="167"/>
        <v>1986</v>
      </c>
      <c r="AQ162" s="7">
        <f t="shared" si="167"/>
        <v>431</v>
      </c>
      <c r="AR162" s="7">
        <f t="shared" si="167"/>
        <v>1543</v>
      </c>
      <c r="AS162" s="7">
        <f t="shared" si="167"/>
        <v>246</v>
      </c>
      <c r="AT162" s="7">
        <f t="shared" si="167"/>
        <v>2211</v>
      </c>
      <c r="AU162" s="7">
        <f t="shared" si="167"/>
        <v>974</v>
      </c>
      <c r="AV162" s="7">
        <f t="shared" si="167"/>
        <v>498</v>
      </c>
      <c r="AW162" s="7">
        <f t="shared" si="167"/>
        <v>458</v>
      </c>
      <c r="AX162" s="7">
        <f t="shared" si="167"/>
        <v>1012</v>
      </c>
      <c r="AY162" s="7">
        <f t="shared" si="167"/>
        <v>1260</v>
      </c>
      <c r="AZ162" s="7">
        <f t="shared" si="167"/>
        <v>720</v>
      </c>
      <c r="BA162" s="7">
        <f t="shared" si="167"/>
        <v>0</v>
      </c>
      <c r="BB162" s="7">
        <f t="shared" si="167"/>
        <v>1308</v>
      </c>
      <c r="BC162" s="7">
        <f t="shared" si="167"/>
        <v>961</v>
      </c>
      <c r="BD162" s="7">
        <f t="shared" si="167"/>
        <v>654</v>
      </c>
      <c r="BE162" s="7">
        <f t="shared" si="167"/>
        <v>638</v>
      </c>
      <c r="BF162" s="7">
        <f t="shared" si="167"/>
        <v>2129</v>
      </c>
      <c r="BG162" s="7">
        <f t="shared" si="167"/>
        <v>762</v>
      </c>
      <c r="BH162" s="7">
        <f t="shared" si="167"/>
        <v>780</v>
      </c>
      <c r="BI162" s="7">
        <f t="shared" si="167"/>
        <v>1847</v>
      </c>
      <c r="BJ162" s="7">
        <f t="shared" si="167"/>
        <v>1553</v>
      </c>
      <c r="BK162" s="7">
        <f t="shared" si="167"/>
        <v>1970</v>
      </c>
      <c r="BL162" s="7">
        <f t="shared" si="167"/>
        <v>1206</v>
      </c>
    </row>
    <row r="163" ht="12.75" customHeight="1">
      <c r="A163" s="83">
        <v>43631.0</v>
      </c>
      <c r="B163" s="37" t="s">
        <v>74</v>
      </c>
      <c r="C163" s="38"/>
      <c r="D163" s="39" t="s">
        <v>31</v>
      </c>
      <c r="E163" s="40">
        <f t="shared" si="2"/>
        <v>1543</v>
      </c>
      <c r="F163" s="41">
        <v>1.0</v>
      </c>
      <c r="G163" s="41">
        <v>22.0</v>
      </c>
      <c r="H163" s="42">
        <f t="shared" si="3"/>
        <v>25</v>
      </c>
      <c r="I163" s="38"/>
      <c r="J163" s="43" t="s">
        <v>32</v>
      </c>
      <c r="K163" s="40">
        <f t="shared" si="4"/>
        <v>1553</v>
      </c>
      <c r="L163" s="44">
        <v>1.0</v>
      </c>
      <c r="M163" s="44">
        <v>22.0</v>
      </c>
      <c r="N163" s="42">
        <f t="shared" si="139"/>
        <v>25</v>
      </c>
      <c r="O163" s="38"/>
      <c r="P163" s="45" t="s">
        <v>72</v>
      </c>
      <c r="Q163" s="38"/>
      <c r="R163" s="45">
        <f>MIN(Rules!$E$2,(MAX(H163/N163,N163/H163)))</f>
        <v>1</v>
      </c>
      <c r="S163" s="45">
        <f>VLOOKUP(B163,Rules!A:B,2,FALSE)</f>
        <v>50</v>
      </c>
      <c r="T163" s="38"/>
      <c r="U163" s="46">
        <f>1/(10^(-(E163+(IF(P163="Y",Rules!$I$2,0))-K163)/Rules!$E$12)+1)</f>
        <v>0.6558205059</v>
      </c>
      <c r="V163" s="47">
        <f t="shared" si="6"/>
        <v>-8</v>
      </c>
      <c r="W163" s="47">
        <f t="shared" si="7"/>
        <v>8</v>
      </c>
      <c r="X163" s="47"/>
      <c r="Y163" s="47"/>
      <c r="Z163" s="48"/>
      <c r="AA163" s="7">
        <f t="shared" ref="AA163:BL163" si="168">IF($D163=AA$1,$E163+$V163,(IF($J163=AA$1,$K163+$W163,AA162)))</f>
        <v>1397</v>
      </c>
      <c r="AB163" s="7">
        <f t="shared" si="168"/>
        <v>921</v>
      </c>
      <c r="AC163" s="7">
        <f t="shared" si="168"/>
        <v>1459</v>
      </c>
      <c r="AD163" s="7">
        <f t="shared" si="168"/>
        <v>130</v>
      </c>
      <c r="AE163" s="7">
        <f t="shared" si="168"/>
        <v>1955</v>
      </c>
      <c r="AF163" s="7">
        <f t="shared" si="168"/>
        <v>2026</v>
      </c>
      <c r="AG163" s="7">
        <f t="shared" si="168"/>
        <v>955</v>
      </c>
      <c r="AH163" s="7">
        <f t="shared" si="168"/>
        <v>833</v>
      </c>
      <c r="AI163" s="7">
        <f t="shared" si="168"/>
        <v>1292</v>
      </c>
      <c r="AJ163" s="7">
        <f t="shared" si="168"/>
        <v>1842</v>
      </c>
      <c r="AK163" s="7">
        <f t="shared" si="168"/>
        <v>152</v>
      </c>
      <c r="AL163" s="7">
        <f t="shared" si="168"/>
        <v>717</v>
      </c>
      <c r="AM163" s="7">
        <f t="shared" si="168"/>
        <v>2180</v>
      </c>
      <c r="AN163" s="7">
        <f t="shared" si="168"/>
        <v>1437</v>
      </c>
      <c r="AO163" s="7">
        <f t="shared" si="168"/>
        <v>1072</v>
      </c>
      <c r="AP163" s="7">
        <f t="shared" si="168"/>
        <v>1986</v>
      </c>
      <c r="AQ163" s="7">
        <f t="shared" si="168"/>
        <v>431</v>
      </c>
      <c r="AR163" s="7">
        <f t="shared" si="168"/>
        <v>1535</v>
      </c>
      <c r="AS163" s="7">
        <f t="shared" si="168"/>
        <v>246</v>
      </c>
      <c r="AT163" s="7">
        <f t="shared" si="168"/>
        <v>2211</v>
      </c>
      <c r="AU163" s="7">
        <f t="shared" si="168"/>
        <v>974</v>
      </c>
      <c r="AV163" s="7">
        <f t="shared" si="168"/>
        <v>498</v>
      </c>
      <c r="AW163" s="7">
        <f t="shared" si="168"/>
        <v>458</v>
      </c>
      <c r="AX163" s="7">
        <f t="shared" si="168"/>
        <v>1012</v>
      </c>
      <c r="AY163" s="7">
        <f t="shared" si="168"/>
        <v>1260</v>
      </c>
      <c r="AZ163" s="7">
        <f t="shared" si="168"/>
        <v>720</v>
      </c>
      <c r="BA163" s="7">
        <f t="shared" si="168"/>
        <v>0</v>
      </c>
      <c r="BB163" s="7">
        <f t="shared" si="168"/>
        <v>1308</v>
      </c>
      <c r="BC163" s="7">
        <f t="shared" si="168"/>
        <v>961</v>
      </c>
      <c r="BD163" s="7">
        <f t="shared" si="168"/>
        <v>654</v>
      </c>
      <c r="BE163" s="7">
        <f t="shared" si="168"/>
        <v>638</v>
      </c>
      <c r="BF163" s="7">
        <f t="shared" si="168"/>
        <v>2129</v>
      </c>
      <c r="BG163" s="7">
        <f t="shared" si="168"/>
        <v>762</v>
      </c>
      <c r="BH163" s="7">
        <f t="shared" si="168"/>
        <v>780</v>
      </c>
      <c r="BI163" s="7">
        <f t="shared" si="168"/>
        <v>1847</v>
      </c>
      <c r="BJ163" s="7">
        <f t="shared" si="168"/>
        <v>1561</v>
      </c>
      <c r="BK163" s="7">
        <f t="shared" si="168"/>
        <v>1970</v>
      </c>
      <c r="BL163" s="7">
        <f t="shared" si="168"/>
        <v>1206</v>
      </c>
    </row>
    <row r="164" ht="12.75" customHeight="1">
      <c r="A164" s="83">
        <v>43631.0</v>
      </c>
      <c r="B164" s="37" t="s">
        <v>75</v>
      </c>
      <c r="C164" s="38"/>
      <c r="D164" s="39" t="s">
        <v>24</v>
      </c>
      <c r="E164" s="40">
        <f t="shared" si="2"/>
        <v>1970</v>
      </c>
      <c r="F164" s="41">
        <v>0.0</v>
      </c>
      <c r="G164" s="41">
        <v>21.0</v>
      </c>
      <c r="H164" s="42">
        <f t="shared" si="3"/>
        <v>21</v>
      </c>
      <c r="I164" s="38"/>
      <c r="J164" s="43" t="s">
        <v>22</v>
      </c>
      <c r="K164" s="40">
        <f t="shared" si="4"/>
        <v>1986</v>
      </c>
      <c r="L164" s="44">
        <v>1.0</v>
      </c>
      <c r="M164" s="44">
        <v>18.0</v>
      </c>
      <c r="N164" s="42">
        <f t="shared" si="139"/>
        <v>21</v>
      </c>
      <c r="O164" s="38"/>
      <c r="P164" s="45" t="s">
        <v>72</v>
      </c>
      <c r="Q164" s="38"/>
      <c r="R164" s="45">
        <f>MIN(Rules!$E$2,(MAX(H164/N164,N164/H164)))</f>
        <v>1</v>
      </c>
      <c r="S164" s="45">
        <f>VLOOKUP(B164,Rules!A:B,2,FALSE)</f>
        <v>60</v>
      </c>
      <c r="T164" s="38"/>
      <c r="U164" s="46">
        <f>1/(10^(-(E164+(IF(P164="Y",Rules!$I$2,0))-K164)/Rules!$E$12)+1)</f>
        <v>0.649557064</v>
      </c>
      <c r="V164" s="47">
        <f t="shared" si="6"/>
        <v>-9</v>
      </c>
      <c r="W164" s="47">
        <f t="shared" si="7"/>
        <v>9</v>
      </c>
      <c r="X164" s="47"/>
      <c r="Y164" s="47"/>
      <c r="Z164" s="48"/>
      <c r="AA164" s="7">
        <f t="shared" ref="AA164:BL164" si="169">IF($D164=AA$1,$E164+$V164,(IF($J164=AA$1,$K164+$W164,AA163)))</f>
        <v>1397</v>
      </c>
      <c r="AB164" s="7">
        <f t="shared" si="169"/>
        <v>921</v>
      </c>
      <c r="AC164" s="7">
        <f t="shared" si="169"/>
        <v>1459</v>
      </c>
      <c r="AD164" s="7">
        <f t="shared" si="169"/>
        <v>130</v>
      </c>
      <c r="AE164" s="7">
        <f t="shared" si="169"/>
        <v>1955</v>
      </c>
      <c r="AF164" s="7">
        <f t="shared" si="169"/>
        <v>2026</v>
      </c>
      <c r="AG164" s="7">
        <f t="shared" si="169"/>
        <v>955</v>
      </c>
      <c r="AH164" s="7">
        <f t="shared" si="169"/>
        <v>833</v>
      </c>
      <c r="AI164" s="7">
        <f t="shared" si="169"/>
        <v>1292</v>
      </c>
      <c r="AJ164" s="7">
        <f t="shared" si="169"/>
        <v>1842</v>
      </c>
      <c r="AK164" s="7">
        <f t="shared" si="169"/>
        <v>152</v>
      </c>
      <c r="AL164" s="7">
        <f t="shared" si="169"/>
        <v>717</v>
      </c>
      <c r="AM164" s="7">
        <f t="shared" si="169"/>
        <v>2180</v>
      </c>
      <c r="AN164" s="7">
        <f t="shared" si="169"/>
        <v>1437</v>
      </c>
      <c r="AO164" s="7">
        <f t="shared" si="169"/>
        <v>1072</v>
      </c>
      <c r="AP164" s="7">
        <f t="shared" si="169"/>
        <v>1995</v>
      </c>
      <c r="AQ164" s="7">
        <f t="shared" si="169"/>
        <v>431</v>
      </c>
      <c r="AR164" s="7">
        <f t="shared" si="169"/>
        <v>1535</v>
      </c>
      <c r="AS164" s="7">
        <f t="shared" si="169"/>
        <v>246</v>
      </c>
      <c r="AT164" s="7">
        <f t="shared" si="169"/>
        <v>2211</v>
      </c>
      <c r="AU164" s="7">
        <f t="shared" si="169"/>
        <v>974</v>
      </c>
      <c r="AV164" s="7">
        <f t="shared" si="169"/>
        <v>498</v>
      </c>
      <c r="AW164" s="7">
        <f t="shared" si="169"/>
        <v>458</v>
      </c>
      <c r="AX164" s="7">
        <f t="shared" si="169"/>
        <v>1012</v>
      </c>
      <c r="AY164" s="7">
        <f t="shared" si="169"/>
        <v>1260</v>
      </c>
      <c r="AZ164" s="7">
        <f t="shared" si="169"/>
        <v>720</v>
      </c>
      <c r="BA164" s="7">
        <f t="shared" si="169"/>
        <v>0</v>
      </c>
      <c r="BB164" s="7">
        <f t="shared" si="169"/>
        <v>1308</v>
      </c>
      <c r="BC164" s="7">
        <f t="shared" si="169"/>
        <v>961</v>
      </c>
      <c r="BD164" s="7">
        <f t="shared" si="169"/>
        <v>654</v>
      </c>
      <c r="BE164" s="7">
        <f t="shared" si="169"/>
        <v>638</v>
      </c>
      <c r="BF164" s="7">
        <f t="shared" si="169"/>
        <v>2129</v>
      </c>
      <c r="BG164" s="7">
        <f t="shared" si="169"/>
        <v>762</v>
      </c>
      <c r="BH164" s="7">
        <f t="shared" si="169"/>
        <v>780</v>
      </c>
      <c r="BI164" s="7">
        <f t="shared" si="169"/>
        <v>1847</v>
      </c>
      <c r="BJ164" s="7">
        <f t="shared" si="169"/>
        <v>1561</v>
      </c>
      <c r="BK164" s="7">
        <f t="shared" si="169"/>
        <v>1961</v>
      </c>
      <c r="BL164" s="7">
        <f t="shared" si="169"/>
        <v>1206</v>
      </c>
    </row>
    <row r="165" ht="12.75" customHeight="1">
      <c r="A165" s="83">
        <v>43631.0</v>
      </c>
      <c r="B165" s="37" t="s">
        <v>75</v>
      </c>
      <c r="C165" s="38"/>
      <c r="D165" s="39" t="s">
        <v>26</v>
      </c>
      <c r="E165" s="40">
        <f t="shared" si="2"/>
        <v>1842</v>
      </c>
      <c r="F165" s="41">
        <v>3.0</v>
      </c>
      <c r="G165" s="41">
        <v>19.0</v>
      </c>
      <c r="H165" s="42">
        <f t="shared" si="3"/>
        <v>28</v>
      </c>
      <c r="I165" s="38"/>
      <c r="J165" s="43" t="s">
        <v>23</v>
      </c>
      <c r="K165" s="40">
        <f t="shared" si="4"/>
        <v>2180</v>
      </c>
      <c r="L165" s="44">
        <v>0.0</v>
      </c>
      <c r="M165" s="44">
        <v>24.0</v>
      </c>
      <c r="N165" s="42">
        <f t="shared" si="139"/>
        <v>24</v>
      </c>
      <c r="O165" s="38"/>
      <c r="P165" s="45" t="s">
        <v>72</v>
      </c>
      <c r="Q165" s="38"/>
      <c r="R165" s="45">
        <f>MIN(Rules!$E$2,(MAX(H165/N165,N165/H165)))</f>
        <v>1.166666667</v>
      </c>
      <c r="S165" s="45">
        <f>VLOOKUP(B165,Rules!A:B,2,FALSE)</f>
        <v>60</v>
      </c>
      <c r="T165" s="38"/>
      <c r="U165" s="46">
        <f>1/(10^(-(E165+(IF(P165="Y",Rules!$I$2,0))-K165)/Rules!$E$12)+1)</f>
        <v>0.2961348228</v>
      </c>
      <c r="V165" s="47">
        <f t="shared" si="6"/>
        <v>49</v>
      </c>
      <c r="W165" s="47">
        <f t="shared" si="7"/>
        <v>-49</v>
      </c>
      <c r="X165" s="47"/>
      <c r="Y165" s="47"/>
      <c r="Z165" s="48"/>
      <c r="AA165" s="7">
        <f t="shared" ref="AA165:BL165" si="170">IF($D165=AA$1,$E165+$V165,(IF($J165=AA$1,$K165+$W165,AA164)))</f>
        <v>1397</v>
      </c>
      <c r="AB165" s="7">
        <f t="shared" si="170"/>
        <v>921</v>
      </c>
      <c r="AC165" s="7">
        <f t="shared" si="170"/>
        <v>1459</v>
      </c>
      <c r="AD165" s="7">
        <f t="shared" si="170"/>
        <v>130</v>
      </c>
      <c r="AE165" s="7">
        <f t="shared" si="170"/>
        <v>1955</v>
      </c>
      <c r="AF165" s="7">
        <f t="shared" si="170"/>
        <v>2026</v>
      </c>
      <c r="AG165" s="7">
        <f t="shared" si="170"/>
        <v>955</v>
      </c>
      <c r="AH165" s="7">
        <f t="shared" si="170"/>
        <v>833</v>
      </c>
      <c r="AI165" s="7">
        <f t="shared" si="170"/>
        <v>1292</v>
      </c>
      <c r="AJ165" s="7">
        <f t="shared" si="170"/>
        <v>1891</v>
      </c>
      <c r="AK165" s="7">
        <f t="shared" si="170"/>
        <v>152</v>
      </c>
      <c r="AL165" s="7">
        <f t="shared" si="170"/>
        <v>717</v>
      </c>
      <c r="AM165" s="7">
        <f t="shared" si="170"/>
        <v>2131</v>
      </c>
      <c r="AN165" s="7">
        <f t="shared" si="170"/>
        <v>1437</v>
      </c>
      <c r="AO165" s="7">
        <f t="shared" si="170"/>
        <v>1072</v>
      </c>
      <c r="AP165" s="7">
        <f t="shared" si="170"/>
        <v>1995</v>
      </c>
      <c r="AQ165" s="7">
        <f t="shared" si="170"/>
        <v>431</v>
      </c>
      <c r="AR165" s="7">
        <f t="shared" si="170"/>
        <v>1535</v>
      </c>
      <c r="AS165" s="7">
        <f t="shared" si="170"/>
        <v>246</v>
      </c>
      <c r="AT165" s="7">
        <f t="shared" si="170"/>
        <v>2211</v>
      </c>
      <c r="AU165" s="7">
        <f t="shared" si="170"/>
        <v>974</v>
      </c>
      <c r="AV165" s="7">
        <f t="shared" si="170"/>
        <v>498</v>
      </c>
      <c r="AW165" s="7">
        <f t="shared" si="170"/>
        <v>458</v>
      </c>
      <c r="AX165" s="7">
        <f t="shared" si="170"/>
        <v>1012</v>
      </c>
      <c r="AY165" s="7">
        <f t="shared" si="170"/>
        <v>1260</v>
      </c>
      <c r="AZ165" s="7">
        <f t="shared" si="170"/>
        <v>720</v>
      </c>
      <c r="BA165" s="7">
        <f t="shared" si="170"/>
        <v>0</v>
      </c>
      <c r="BB165" s="7">
        <f t="shared" si="170"/>
        <v>1308</v>
      </c>
      <c r="BC165" s="7">
        <f t="shared" si="170"/>
        <v>961</v>
      </c>
      <c r="BD165" s="7">
        <f t="shared" si="170"/>
        <v>654</v>
      </c>
      <c r="BE165" s="7">
        <f t="shared" si="170"/>
        <v>638</v>
      </c>
      <c r="BF165" s="7">
        <f t="shared" si="170"/>
        <v>2129</v>
      </c>
      <c r="BG165" s="7">
        <f t="shared" si="170"/>
        <v>762</v>
      </c>
      <c r="BH165" s="7">
        <f t="shared" si="170"/>
        <v>780</v>
      </c>
      <c r="BI165" s="7">
        <f t="shared" si="170"/>
        <v>1847</v>
      </c>
      <c r="BJ165" s="7">
        <f t="shared" si="170"/>
        <v>1561</v>
      </c>
      <c r="BK165" s="7">
        <f t="shared" si="170"/>
        <v>1961</v>
      </c>
      <c r="BL165" s="7">
        <f t="shared" si="170"/>
        <v>1206</v>
      </c>
    </row>
    <row r="166" ht="12.75" customHeight="1">
      <c r="A166" s="83">
        <v>43632.0</v>
      </c>
      <c r="B166" s="37" t="s">
        <v>75</v>
      </c>
      <c r="C166" s="38"/>
      <c r="D166" s="39" t="s">
        <v>18</v>
      </c>
      <c r="E166" s="40">
        <f t="shared" si="2"/>
        <v>2129</v>
      </c>
      <c r="F166" s="41">
        <v>1.0</v>
      </c>
      <c r="G166" s="41">
        <v>22.0</v>
      </c>
      <c r="H166" s="42">
        <f t="shared" si="3"/>
        <v>25</v>
      </c>
      <c r="I166" s="38"/>
      <c r="J166" s="43" t="s">
        <v>20</v>
      </c>
      <c r="K166" s="40">
        <f t="shared" si="4"/>
        <v>2211</v>
      </c>
      <c r="L166" s="44">
        <v>0.0</v>
      </c>
      <c r="M166" s="44">
        <v>21.0</v>
      </c>
      <c r="N166" s="42">
        <f t="shared" si="139"/>
        <v>21</v>
      </c>
      <c r="O166" s="38"/>
      <c r="P166" s="45" t="s">
        <v>72</v>
      </c>
      <c r="Q166" s="38"/>
      <c r="R166" s="45">
        <f>MIN(Rules!$E$2,(MAX(H166/N166,N166/H166)))</f>
        <v>1.19047619</v>
      </c>
      <c r="S166" s="45">
        <f>VLOOKUP(B166,Rules!A:B,2,FALSE)</f>
        <v>60</v>
      </c>
      <c r="T166" s="38"/>
      <c r="U166" s="46">
        <f>1/(10^(-(E166+(IF(P166="Y",Rules!$I$2,0))-K166)/Rules!$E$12)+1)</f>
        <v>0.5776543373</v>
      </c>
      <c r="V166" s="47">
        <f t="shared" si="6"/>
        <v>30</v>
      </c>
      <c r="W166" s="47">
        <f t="shared" si="7"/>
        <v>-30</v>
      </c>
      <c r="X166" s="47"/>
      <c r="Y166" s="47"/>
      <c r="Z166" s="48"/>
      <c r="AA166" s="7">
        <f t="shared" ref="AA166:BL166" si="171">IF($D166=AA$1,$E166+$V166,(IF($J166=AA$1,$K166+$W166,AA165)))</f>
        <v>1397</v>
      </c>
      <c r="AB166" s="7">
        <f t="shared" si="171"/>
        <v>921</v>
      </c>
      <c r="AC166" s="7">
        <f t="shared" si="171"/>
        <v>1459</v>
      </c>
      <c r="AD166" s="7">
        <f t="shared" si="171"/>
        <v>130</v>
      </c>
      <c r="AE166" s="7">
        <f t="shared" si="171"/>
        <v>1955</v>
      </c>
      <c r="AF166" s="7">
        <f t="shared" si="171"/>
        <v>2026</v>
      </c>
      <c r="AG166" s="7">
        <f t="shared" si="171"/>
        <v>955</v>
      </c>
      <c r="AH166" s="7">
        <f t="shared" si="171"/>
        <v>833</v>
      </c>
      <c r="AI166" s="7">
        <f t="shared" si="171"/>
        <v>1292</v>
      </c>
      <c r="AJ166" s="7">
        <f t="shared" si="171"/>
        <v>1891</v>
      </c>
      <c r="AK166" s="7">
        <f t="shared" si="171"/>
        <v>152</v>
      </c>
      <c r="AL166" s="7">
        <f t="shared" si="171"/>
        <v>717</v>
      </c>
      <c r="AM166" s="7">
        <f t="shared" si="171"/>
        <v>2131</v>
      </c>
      <c r="AN166" s="7">
        <f t="shared" si="171"/>
        <v>1437</v>
      </c>
      <c r="AO166" s="7">
        <f t="shared" si="171"/>
        <v>1072</v>
      </c>
      <c r="AP166" s="7">
        <f t="shared" si="171"/>
        <v>1995</v>
      </c>
      <c r="AQ166" s="7">
        <f t="shared" si="171"/>
        <v>431</v>
      </c>
      <c r="AR166" s="7">
        <f t="shared" si="171"/>
        <v>1535</v>
      </c>
      <c r="AS166" s="7">
        <f t="shared" si="171"/>
        <v>246</v>
      </c>
      <c r="AT166" s="7">
        <f t="shared" si="171"/>
        <v>2181</v>
      </c>
      <c r="AU166" s="7">
        <f t="shared" si="171"/>
        <v>974</v>
      </c>
      <c r="AV166" s="7">
        <f t="shared" si="171"/>
        <v>498</v>
      </c>
      <c r="AW166" s="7">
        <f t="shared" si="171"/>
        <v>458</v>
      </c>
      <c r="AX166" s="7">
        <f t="shared" si="171"/>
        <v>1012</v>
      </c>
      <c r="AY166" s="7">
        <f t="shared" si="171"/>
        <v>1260</v>
      </c>
      <c r="AZ166" s="7">
        <f t="shared" si="171"/>
        <v>720</v>
      </c>
      <c r="BA166" s="7">
        <f t="shared" si="171"/>
        <v>0</v>
      </c>
      <c r="BB166" s="7">
        <f t="shared" si="171"/>
        <v>1308</v>
      </c>
      <c r="BC166" s="7">
        <f t="shared" si="171"/>
        <v>961</v>
      </c>
      <c r="BD166" s="7">
        <f t="shared" si="171"/>
        <v>654</v>
      </c>
      <c r="BE166" s="7">
        <f t="shared" si="171"/>
        <v>638</v>
      </c>
      <c r="BF166" s="7">
        <f t="shared" si="171"/>
        <v>2159</v>
      </c>
      <c r="BG166" s="7">
        <f t="shared" si="171"/>
        <v>762</v>
      </c>
      <c r="BH166" s="7">
        <f t="shared" si="171"/>
        <v>780</v>
      </c>
      <c r="BI166" s="7">
        <f t="shared" si="171"/>
        <v>1847</v>
      </c>
      <c r="BJ166" s="7">
        <f t="shared" si="171"/>
        <v>1561</v>
      </c>
      <c r="BK166" s="7">
        <f t="shared" si="171"/>
        <v>1961</v>
      </c>
      <c r="BL166" s="7">
        <f t="shared" si="171"/>
        <v>1206</v>
      </c>
    </row>
    <row r="167" ht="12.75" customHeight="1">
      <c r="A167" s="83">
        <v>43632.0</v>
      </c>
      <c r="B167" s="37" t="s">
        <v>75</v>
      </c>
      <c r="C167" s="38"/>
      <c r="D167" s="39" t="s">
        <v>21</v>
      </c>
      <c r="E167" s="40">
        <f t="shared" si="2"/>
        <v>1955</v>
      </c>
      <c r="F167" s="41">
        <v>2.0</v>
      </c>
      <c r="G167" s="41">
        <v>23.0</v>
      </c>
      <c r="H167" s="42">
        <f t="shared" si="3"/>
        <v>29</v>
      </c>
      <c r="I167" s="38"/>
      <c r="J167" s="43" t="s">
        <v>19</v>
      </c>
      <c r="K167" s="40">
        <f t="shared" si="4"/>
        <v>2026</v>
      </c>
      <c r="L167" s="44">
        <v>2.0</v>
      </c>
      <c r="M167" s="44">
        <v>18.0</v>
      </c>
      <c r="N167" s="42">
        <f t="shared" si="139"/>
        <v>24</v>
      </c>
      <c r="O167" s="38"/>
      <c r="P167" s="45" t="s">
        <v>72</v>
      </c>
      <c r="Q167" s="38"/>
      <c r="R167" s="45">
        <f>MIN(Rules!$E$2,(MAX(H167/N167,N167/H167)))</f>
        <v>1.208333333</v>
      </c>
      <c r="S167" s="45">
        <f>VLOOKUP(B167,Rules!A:B,2,FALSE)</f>
        <v>60</v>
      </c>
      <c r="T167" s="38"/>
      <c r="U167" s="46">
        <f>1/(10^(-(E167+(IF(P167="Y",Rules!$I$2,0))-K167)/Rules!$E$12)+1)</f>
        <v>0.5899620375</v>
      </c>
      <c r="V167" s="47">
        <f t="shared" si="6"/>
        <v>30</v>
      </c>
      <c r="W167" s="47">
        <f t="shared" si="7"/>
        <v>-30</v>
      </c>
      <c r="X167" s="47"/>
      <c r="Y167" s="47"/>
      <c r="Z167" s="48"/>
      <c r="AA167" s="7">
        <f t="shared" ref="AA167:BL167" si="172">IF($D167=AA$1,$E167+$V167,(IF($J167=AA$1,$K167+$W167,AA166)))</f>
        <v>1397</v>
      </c>
      <c r="AB167" s="7">
        <f t="shared" si="172"/>
        <v>921</v>
      </c>
      <c r="AC167" s="7">
        <f t="shared" si="172"/>
        <v>1459</v>
      </c>
      <c r="AD167" s="7">
        <f t="shared" si="172"/>
        <v>130</v>
      </c>
      <c r="AE167" s="7">
        <f t="shared" si="172"/>
        <v>1985</v>
      </c>
      <c r="AF167" s="7">
        <f t="shared" si="172"/>
        <v>1996</v>
      </c>
      <c r="AG167" s="7">
        <f t="shared" si="172"/>
        <v>955</v>
      </c>
      <c r="AH167" s="7">
        <f t="shared" si="172"/>
        <v>833</v>
      </c>
      <c r="AI167" s="7">
        <f t="shared" si="172"/>
        <v>1292</v>
      </c>
      <c r="AJ167" s="7">
        <f t="shared" si="172"/>
        <v>1891</v>
      </c>
      <c r="AK167" s="7">
        <f t="shared" si="172"/>
        <v>152</v>
      </c>
      <c r="AL167" s="7">
        <f t="shared" si="172"/>
        <v>717</v>
      </c>
      <c r="AM167" s="7">
        <f t="shared" si="172"/>
        <v>2131</v>
      </c>
      <c r="AN167" s="7">
        <f t="shared" si="172"/>
        <v>1437</v>
      </c>
      <c r="AO167" s="7">
        <f t="shared" si="172"/>
        <v>1072</v>
      </c>
      <c r="AP167" s="7">
        <f t="shared" si="172"/>
        <v>1995</v>
      </c>
      <c r="AQ167" s="7">
        <f t="shared" si="172"/>
        <v>431</v>
      </c>
      <c r="AR167" s="7">
        <f t="shared" si="172"/>
        <v>1535</v>
      </c>
      <c r="AS167" s="7">
        <f t="shared" si="172"/>
        <v>246</v>
      </c>
      <c r="AT167" s="7">
        <f t="shared" si="172"/>
        <v>2181</v>
      </c>
      <c r="AU167" s="7">
        <f t="shared" si="172"/>
        <v>974</v>
      </c>
      <c r="AV167" s="7">
        <f t="shared" si="172"/>
        <v>498</v>
      </c>
      <c r="AW167" s="7">
        <f t="shared" si="172"/>
        <v>458</v>
      </c>
      <c r="AX167" s="7">
        <f t="shared" si="172"/>
        <v>1012</v>
      </c>
      <c r="AY167" s="7">
        <f t="shared" si="172"/>
        <v>1260</v>
      </c>
      <c r="AZ167" s="7">
        <f t="shared" si="172"/>
        <v>720</v>
      </c>
      <c r="BA167" s="7">
        <f t="shared" si="172"/>
        <v>0</v>
      </c>
      <c r="BB167" s="7">
        <f t="shared" si="172"/>
        <v>1308</v>
      </c>
      <c r="BC167" s="7">
        <f t="shared" si="172"/>
        <v>961</v>
      </c>
      <c r="BD167" s="7">
        <f t="shared" si="172"/>
        <v>654</v>
      </c>
      <c r="BE167" s="7">
        <f t="shared" si="172"/>
        <v>638</v>
      </c>
      <c r="BF167" s="7">
        <f t="shared" si="172"/>
        <v>2159</v>
      </c>
      <c r="BG167" s="7">
        <f t="shared" si="172"/>
        <v>762</v>
      </c>
      <c r="BH167" s="7">
        <f t="shared" si="172"/>
        <v>780</v>
      </c>
      <c r="BI167" s="7">
        <f t="shared" si="172"/>
        <v>1847</v>
      </c>
      <c r="BJ167" s="7">
        <f t="shared" si="172"/>
        <v>1561</v>
      </c>
      <c r="BK167" s="7">
        <f t="shared" si="172"/>
        <v>1961</v>
      </c>
      <c r="BL167" s="7">
        <f t="shared" si="172"/>
        <v>1206</v>
      </c>
    </row>
    <row r="168" ht="12.75" customHeight="1">
      <c r="A168" s="83">
        <v>43638.0</v>
      </c>
      <c r="B168" s="37" t="s">
        <v>74</v>
      </c>
      <c r="C168" s="38"/>
      <c r="D168" s="39" t="s">
        <v>54</v>
      </c>
      <c r="E168" s="40">
        <f t="shared" si="2"/>
        <v>431</v>
      </c>
      <c r="F168" s="41">
        <v>2.0</v>
      </c>
      <c r="G168" s="41">
        <v>22.0</v>
      </c>
      <c r="H168" s="42">
        <f t="shared" si="3"/>
        <v>28</v>
      </c>
      <c r="I168" s="38"/>
      <c r="J168" s="43" t="s">
        <v>52</v>
      </c>
      <c r="K168" s="40">
        <f t="shared" si="4"/>
        <v>246</v>
      </c>
      <c r="L168" s="44">
        <v>2.0</v>
      </c>
      <c r="M168" s="44">
        <v>23.0</v>
      </c>
      <c r="N168" s="42">
        <f t="shared" si="139"/>
        <v>29</v>
      </c>
      <c r="O168" s="38"/>
      <c r="P168" s="49" t="s">
        <v>73</v>
      </c>
      <c r="Q168" s="38"/>
      <c r="R168" s="45">
        <f>MIN(Rules!$E$2,(MAX(H168/N168,N168/H168)))</f>
        <v>1.035714286</v>
      </c>
      <c r="S168" s="45">
        <f>VLOOKUP(B168,Rules!A:B,2,FALSE)</f>
        <v>50</v>
      </c>
      <c r="T168" s="38"/>
      <c r="U168" s="46">
        <f>1/(10^(-(E168+(IF(P168="Y",Rules!$I$2,0))-K168)/Rules!$E$12)+1)</f>
        <v>0.7009773986</v>
      </c>
      <c r="V168" s="47">
        <f t="shared" si="6"/>
        <v>-36</v>
      </c>
      <c r="W168" s="47">
        <f t="shared" si="7"/>
        <v>36</v>
      </c>
      <c r="X168" s="47"/>
      <c r="Y168" s="47"/>
      <c r="Z168" s="48"/>
      <c r="AA168" s="7">
        <f t="shared" ref="AA168:BL168" si="173">IF($D168=AA$1,$E168+$V168,(IF($J168=AA$1,$K168+$W168,AA167)))</f>
        <v>1397</v>
      </c>
      <c r="AB168" s="7">
        <f t="shared" si="173"/>
        <v>921</v>
      </c>
      <c r="AC168" s="7">
        <f t="shared" si="173"/>
        <v>1459</v>
      </c>
      <c r="AD168" s="7">
        <f t="shared" si="173"/>
        <v>130</v>
      </c>
      <c r="AE168" s="7">
        <f t="shared" si="173"/>
        <v>1985</v>
      </c>
      <c r="AF168" s="7">
        <f t="shared" si="173"/>
        <v>1996</v>
      </c>
      <c r="AG168" s="7">
        <f t="shared" si="173"/>
        <v>955</v>
      </c>
      <c r="AH168" s="7">
        <f t="shared" si="173"/>
        <v>833</v>
      </c>
      <c r="AI168" s="7">
        <f t="shared" si="173"/>
        <v>1292</v>
      </c>
      <c r="AJ168" s="7">
        <f t="shared" si="173"/>
        <v>1891</v>
      </c>
      <c r="AK168" s="7">
        <f t="shared" si="173"/>
        <v>152</v>
      </c>
      <c r="AL168" s="7">
        <f t="shared" si="173"/>
        <v>717</v>
      </c>
      <c r="AM168" s="7">
        <f t="shared" si="173"/>
        <v>2131</v>
      </c>
      <c r="AN168" s="7">
        <f t="shared" si="173"/>
        <v>1437</v>
      </c>
      <c r="AO168" s="7">
        <f t="shared" si="173"/>
        <v>1072</v>
      </c>
      <c r="AP168" s="7">
        <f t="shared" si="173"/>
        <v>1995</v>
      </c>
      <c r="AQ168" s="7">
        <f t="shared" si="173"/>
        <v>395</v>
      </c>
      <c r="AR168" s="7">
        <f t="shared" si="173"/>
        <v>1535</v>
      </c>
      <c r="AS168" s="7">
        <f t="shared" si="173"/>
        <v>282</v>
      </c>
      <c r="AT168" s="7">
        <f t="shared" si="173"/>
        <v>2181</v>
      </c>
      <c r="AU168" s="7">
        <f t="shared" si="173"/>
        <v>974</v>
      </c>
      <c r="AV168" s="7">
        <f t="shared" si="173"/>
        <v>498</v>
      </c>
      <c r="AW168" s="7">
        <f t="shared" si="173"/>
        <v>458</v>
      </c>
      <c r="AX168" s="7">
        <f t="shared" si="173"/>
        <v>1012</v>
      </c>
      <c r="AY168" s="7">
        <f t="shared" si="173"/>
        <v>1260</v>
      </c>
      <c r="AZ168" s="7">
        <f t="shared" si="173"/>
        <v>720</v>
      </c>
      <c r="BA168" s="7">
        <f t="shared" si="173"/>
        <v>0</v>
      </c>
      <c r="BB168" s="7">
        <f t="shared" si="173"/>
        <v>1308</v>
      </c>
      <c r="BC168" s="7">
        <f t="shared" si="173"/>
        <v>961</v>
      </c>
      <c r="BD168" s="7">
        <f t="shared" si="173"/>
        <v>654</v>
      </c>
      <c r="BE168" s="7">
        <f t="shared" si="173"/>
        <v>638</v>
      </c>
      <c r="BF168" s="7">
        <f t="shared" si="173"/>
        <v>2159</v>
      </c>
      <c r="BG168" s="7">
        <f t="shared" si="173"/>
        <v>762</v>
      </c>
      <c r="BH168" s="7">
        <f t="shared" si="173"/>
        <v>780</v>
      </c>
      <c r="BI168" s="7">
        <f t="shared" si="173"/>
        <v>1847</v>
      </c>
      <c r="BJ168" s="7">
        <f t="shared" si="173"/>
        <v>1561</v>
      </c>
      <c r="BK168" s="7">
        <f t="shared" si="173"/>
        <v>1961</v>
      </c>
      <c r="BL168" s="7">
        <f t="shared" si="173"/>
        <v>1206</v>
      </c>
    </row>
    <row r="169" ht="12.75" customHeight="1">
      <c r="A169" s="83">
        <v>43638.0</v>
      </c>
      <c r="B169" s="37" t="s">
        <v>74</v>
      </c>
      <c r="C169" s="38"/>
      <c r="D169" s="39" t="s">
        <v>43</v>
      </c>
      <c r="E169" s="40">
        <f t="shared" si="2"/>
        <v>921</v>
      </c>
      <c r="F169" s="41">
        <v>2.0</v>
      </c>
      <c r="G169" s="41">
        <v>13.0</v>
      </c>
      <c r="H169" s="42">
        <f t="shared" si="3"/>
        <v>19</v>
      </c>
      <c r="I169" s="38"/>
      <c r="J169" s="43" t="s">
        <v>44</v>
      </c>
      <c r="K169" s="40">
        <f t="shared" si="4"/>
        <v>654</v>
      </c>
      <c r="L169" s="44">
        <v>2.0</v>
      </c>
      <c r="M169" s="44">
        <v>14.0</v>
      </c>
      <c r="N169" s="42">
        <f t="shared" si="139"/>
        <v>20</v>
      </c>
      <c r="O169" s="38"/>
      <c r="P169" s="49" t="s">
        <v>73</v>
      </c>
      <c r="Q169" s="38"/>
      <c r="R169" s="45">
        <f>MIN(Rules!$E$2,(MAX(H169/N169,N169/H169)))</f>
        <v>1.052631579</v>
      </c>
      <c r="S169" s="45">
        <f>VLOOKUP(B169,Rules!A:B,2,FALSE)</f>
        <v>50</v>
      </c>
      <c r="T169" s="38"/>
      <c r="U169" s="46">
        <f>1/(10^(-(E169+(IF(P169="Y",Rules!$I$2,0))-K169)/Rules!$E$12)+1)</f>
        <v>0.773745133</v>
      </c>
      <c r="V169" s="47">
        <f t="shared" si="6"/>
        <v>-41</v>
      </c>
      <c r="W169" s="47">
        <f t="shared" si="7"/>
        <v>41</v>
      </c>
      <c r="X169" s="47"/>
      <c r="Y169" s="47"/>
      <c r="Z169" s="48"/>
      <c r="AA169" s="7">
        <f t="shared" ref="AA169:BL169" si="174">IF($D169=AA$1,$E169+$V169,(IF($J169=AA$1,$K169+$W169,AA168)))</f>
        <v>1397</v>
      </c>
      <c r="AB169" s="7">
        <f t="shared" si="174"/>
        <v>880</v>
      </c>
      <c r="AC169" s="7">
        <f t="shared" si="174"/>
        <v>1459</v>
      </c>
      <c r="AD169" s="7">
        <f t="shared" si="174"/>
        <v>130</v>
      </c>
      <c r="AE169" s="7">
        <f t="shared" si="174"/>
        <v>1985</v>
      </c>
      <c r="AF169" s="7">
        <f t="shared" si="174"/>
        <v>1996</v>
      </c>
      <c r="AG169" s="7">
        <f t="shared" si="174"/>
        <v>955</v>
      </c>
      <c r="AH169" s="7">
        <f t="shared" si="174"/>
        <v>833</v>
      </c>
      <c r="AI169" s="7">
        <f t="shared" si="174"/>
        <v>1292</v>
      </c>
      <c r="AJ169" s="7">
        <f t="shared" si="174"/>
        <v>1891</v>
      </c>
      <c r="AK169" s="7">
        <f t="shared" si="174"/>
        <v>152</v>
      </c>
      <c r="AL169" s="7">
        <f t="shared" si="174"/>
        <v>717</v>
      </c>
      <c r="AM169" s="7">
        <f t="shared" si="174"/>
        <v>2131</v>
      </c>
      <c r="AN169" s="7">
        <f t="shared" si="174"/>
        <v>1437</v>
      </c>
      <c r="AO169" s="7">
        <f t="shared" si="174"/>
        <v>1072</v>
      </c>
      <c r="AP169" s="7">
        <f t="shared" si="174"/>
        <v>1995</v>
      </c>
      <c r="AQ169" s="7">
        <f t="shared" si="174"/>
        <v>395</v>
      </c>
      <c r="AR169" s="7">
        <f t="shared" si="174"/>
        <v>1535</v>
      </c>
      <c r="AS169" s="7">
        <f t="shared" si="174"/>
        <v>282</v>
      </c>
      <c r="AT169" s="7">
        <f t="shared" si="174"/>
        <v>2181</v>
      </c>
      <c r="AU169" s="7">
        <f t="shared" si="174"/>
        <v>974</v>
      </c>
      <c r="AV169" s="7">
        <f t="shared" si="174"/>
        <v>498</v>
      </c>
      <c r="AW169" s="7">
        <f t="shared" si="174"/>
        <v>458</v>
      </c>
      <c r="AX169" s="7">
        <f t="shared" si="174"/>
        <v>1012</v>
      </c>
      <c r="AY169" s="7">
        <f t="shared" si="174"/>
        <v>1260</v>
      </c>
      <c r="AZ169" s="7">
        <f t="shared" si="174"/>
        <v>720</v>
      </c>
      <c r="BA169" s="7">
        <f t="shared" si="174"/>
        <v>0</v>
      </c>
      <c r="BB169" s="7">
        <f t="shared" si="174"/>
        <v>1308</v>
      </c>
      <c r="BC169" s="7">
        <f t="shared" si="174"/>
        <v>961</v>
      </c>
      <c r="BD169" s="7">
        <f t="shared" si="174"/>
        <v>695</v>
      </c>
      <c r="BE169" s="7">
        <f t="shared" si="174"/>
        <v>638</v>
      </c>
      <c r="BF169" s="7">
        <f t="shared" si="174"/>
        <v>2159</v>
      </c>
      <c r="BG169" s="7">
        <f t="shared" si="174"/>
        <v>762</v>
      </c>
      <c r="BH169" s="7">
        <f t="shared" si="174"/>
        <v>780</v>
      </c>
      <c r="BI169" s="7">
        <f t="shared" si="174"/>
        <v>1847</v>
      </c>
      <c r="BJ169" s="7">
        <f t="shared" si="174"/>
        <v>1561</v>
      </c>
      <c r="BK169" s="7">
        <f t="shared" si="174"/>
        <v>1961</v>
      </c>
      <c r="BL169" s="7">
        <f t="shared" si="174"/>
        <v>1206</v>
      </c>
    </row>
    <row r="170" ht="12.75" customHeight="1">
      <c r="A170" s="83">
        <v>43638.0</v>
      </c>
      <c r="B170" s="37" t="s">
        <v>74</v>
      </c>
      <c r="C170" s="38"/>
      <c r="D170" s="39" t="s">
        <v>33</v>
      </c>
      <c r="E170" s="40">
        <f t="shared" si="2"/>
        <v>1292</v>
      </c>
      <c r="F170" s="41">
        <v>2.0</v>
      </c>
      <c r="G170" s="41">
        <v>15.0</v>
      </c>
      <c r="H170" s="42">
        <f t="shared" si="3"/>
        <v>21</v>
      </c>
      <c r="I170" s="38"/>
      <c r="J170" s="43" t="s">
        <v>38</v>
      </c>
      <c r="K170" s="40">
        <f t="shared" si="4"/>
        <v>1260</v>
      </c>
      <c r="L170" s="44">
        <v>4.0</v>
      </c>
      <c r="M170" s="44">
        <v>19.0</v>
      </c>
      <c r="N170" s="42">
        <f t="shared" si="139"/>
        <v>31</v>
      </c>
      <c r="O170" s="38"/>
      <c r="P170" s="49" t="s">
        <v>73</v>
      </c>
      <c r="Q170" s="38"/>
      <c r="R170" s="45">
        <f>MIN(Rules!$E$2,(MAX(H170/N170,N170/H170)))</f>
        <v>1.476190476</v>
      </c>
      <c r="S170" s="45">
        <f>VLOOKUP(B170,Rules!A:B,2,FALSE)</f>
        <v>50</v>
      </c>
      <c r="T170" s="38"/>
      <c r="U170" s="46">
        <f>1/(10^(-(E170+(IF(P170="Y",Rules!$I$2,0))-K170)/Rules!$E$12)+1)</f>
        <v>0.5367748336</v>
      </c>
      <c r="V170" s="47">
        <f t="shared" si="6"/>
        <v>-40</v>
      </c>
      <c r="W170" s="47">
        <f t="shared" si="7"/>
        <v>40</v>
      </c>
      <c r="X170" s="47"/>
      <c r="Y170" s="47"/>
      <c r="Z170" s="48"/>
      <c r="AA170" s="7">
        <f t="shared" ref="AA170:BL170" si="175">IF($D170=AA$1,$E170+$V170,(IF($J170=AA$1,$K170+$W170,AA169)))</f>
        <v>1397</v>
      </c>
      <c r="AB170" s="7">
        <f t="shared" si="175"/>
        <v>880</v>
      </c>
      <c r="AC170" s="7">
        <f t="shared" si="175"/>
        <v>1459</v>
      </c>
      <c r="AD170" s="7">
        <f t="shared" si="175"/>
        <v>130</v>
      </c>
      <c r="AE170" s="7">
        <f t="shared" si="175"/>
        <v>1985</v>
      </c>
      <c r="AF170" s="7">
        <f t="shared" si="175"/>
        <v>1996</v>
      </c>
      <c r="AG170" s="7">
        <f t="shared" si="175"/>
        <v>955</v>
      </c>
      <c r="AH170" s="7">
        <f t="shared" si="175"/>
        <v>833</v>
      </c>
      <c r="AI170" s="7">
        <f t="shared" si="175"/>
        <v>1252</v>
      </c>
      <c r="AJ170" s="7">
        <f t="shared" si="175"/>
        <v>1891</v>
      </c>
      <c r="AK170" s="7">
        <f t="shared" si="175"/>
        <v>152</v>
      </c>
      <c r="AL170" s="7">
        <f t="shared" si="175"/>
        <v>717</v>
      </c>
      <c r="AM170" s="7">
        <f t="shared" si="175"/>
        <v>2131</v>
      </c>
      <c r="AN170" s="7">
        <f t="shared" si="175"/>
        <v>1437</v>
      </c>
      <c r="AO170" s="7">
        <f t="shared" si="175"/>
        <v>1072</v>
      </c>
      <c r="AP170" s="7">
        <f t="shared" si="175"/>
        <v>1995</v>
      </c>
      <c r="AQ170" s="7">
        <f t="shared" si="175"/>
        <v>395</v>
      </c>
      <c r="AR170" s="7">
        <f t="shared" si="175"/>
        <v>1535</v>
      </c>
      <c r="AS170" s="7">
        <f t="shared" si="175"/>
        <v>282</v>
      </c>
      <c r="AT170" s="7">
        <f t="shared" si="175"/>
        <v>2181</v>
      </c>
      <c r="AU170" s="7">
        <f t="shared" si="175"/>
        <v>974</v>
      </c>
      <c r="AV170" s="7">
        <f t="shared" si="175"/>
        <v>498</v>
      </c>
      <c r="AW170" s="7">
        <f t="shared" si="175"/>
        <v>458</v>
      </c>
      <c r="AX170" s="7">
        <f t="shared" si="175"/>
        <v>1012</v>
      </c>
      <c r="AY170" s="7">
        <f t="shared" si="175"/>
        <v>1300</v>
      </c>
      <c r="AZ170" s="7">
        <f t="shared" si="175"/>
        <v>720</v>
      </c>
      <c r="BA170" s="7">
        <f t="shared" si="175"/>
        <v>0</v>
      </c>
      <c r="BB170" s="7">
        <f t="shared" si="175"/>
        <v>1308</v>
      </c>
      <c r="BC170" s="7">
        <f t="shared" si="175"/>
        <v>961</v>
      </c>
      <c r="BD170" s="7">
        <f t="shared" si="175"/>
        <v>695</v>
      </c>
      <c r="BE170" s="7">
        <f t="shared" si="175"/>
        <v>638</v>
      </c>
      <c r="BF170" s="7">
        <f t="shared" si="175"/>
        <v>2159</v>
      </c>
      <c r="BG170" s="7">
        <f t="shared" si="175"/>
        <v>762</v>
      </c>
      <c r="BH170" s="7">
        <f t="shared" si="175"/>
        <v>780</v>
      </c>
      <c r="BI170" s="7">
        <f t="shared" si="175"/>
        <v>1847</v>
      </c>
      <c r="BJ170" s="7">
        <f t="shared" si="175"/>
        <v>1561</v>
      </c>
      <c r="BK170" s="7">
        <f t="shared" si="175"/>
        <v>1961</v>
      </c>
      <c r="BL170" s="7">
        <f t="shared" si="175"/>
        <v>1206</v>
      </c>
    </row>
    <row r="171" ht="12.75" customHeight="1">
      <c r="A171" s="83">
        <v>43646.0</v>
      </c>
      <c r="B171" s="37" t="s">
        <v>74</v>
      </c>
      <c r="C171" s="38"/>
      <c r="D171" s="39" t="s">
        <v>31</v>
      </c>
      <c r="E171" s="40">
        <f t="shared" si="2"/>
        <v>1535</v>
      </c>
      <c r="F171" s="41">
        <v>3.0</v>
      </c>
      <c r="G171" s="41">
        <v>26.0</v>
      </c>
      <c r="H171" s="42">
        <f t="shared" si="3"/>
        <v>35</v>
      </c>
      <c r="I171" s="38"/>
      <c r="J171" s="43" t="s">
        <v>32</v>
      </c>
      <c r="K171" s="40">
        <f t="shared" si="4"/>
        <v>1561</v>
      </c>
      <c r="L171" s="44">
        <v>1.0</v>
      </c>
      <c r="M171" s="44">
        <v>21.0</v>
      </c>
      <c r="N171" s="42">
        <f t="shared" si="139"/>
        <v>24</v>
      </c>
      <c r="O171" s="38"/>
      <c r="P171" s="49" t="s">
        <v>73</v>
      </c>
      <c r="Q171" s="38"/>
      <c r="R171" s="45">
        <f>MIN(Rules!$E$2,(MAX(H171/N171,N171/H171)))</f>
        <v>1.458333333</v>
      </c>
      <c r="S171" s="45">
        <f>VLOOKUP(B171,Rules!A:B,2,FALSE)</f>
        <v>50</v>
      </c>
      <c r="T171" s="38"/>
      <c r="U171" s="46">
        <f>1/(10^(-(E171+(IF(P171="Y",Rules!$I$2,0))-K171)/Rules!$E$12)+1)</f>
        <v>0.4701021041</v>
      </c>
      <c r="V171" s="47">
        <f t="shared" si="6"/>
        <v>39</v>
      </c>
      <c r="W171" s="47">
        <f t="shared" si="7"/>
        <v>-39</v>
      </c>
      <c r="X171" s="47"/>
      <c r="Y171" s="47"/>
      <c r="Z171" s="48"/>
      <c r="AA171" s="7">
        <f t="shared" ref="AA171:BL171" si="176">IF($D171=AA$1,$E171+$V171,(IF($J171=AA$1,$K171+$W171,AA170)))</f>
        <v>1397</v>
      </c>
      <c r="AB171" s="7">
        <f t="shared" si="176"/>
        <v>880</v>
      </c>
      <c r="AC171" s="7">
        <f t="shared" si="176"/>
        <v>1459</v>
      </c>
      <c r="AD171" s="7">
        <f t="shared" si="176"/>
        <v>130</v>
      </c>
      <c r="AE171" s="7">
        <f t="shared" si="176"/>
        <v>1985</v>
      </c>
      <c r="AF171" s="7">
        <f t="shared" si="176"/>
        <v>1996</v>
      </c>
      <c r="AG171" s="7">
        <f t="shared" si="176"/>
        <v>955</v>
      </c>
      <c r="AH171" s="7">
        <f t="shared" si="176"/>
        <v>833</v>
      </c>
      <c r="AI171" s="7">
        <f t="shared" si="176"/>
        <v>1252</v>
      </c>
      <c r="AJ171" s="7">
        <f t="shared" si="176"/>
        <v>1891</v>
      </c>
      <c r="AK171" s="7">
        <f t="shared" si="176"/>
        <v>152</v>
      </c>
      <c r="AL171" s="7">
        <f t="shared" si="176"/>
        <v>717</v>
      </c>
      <c r="AM171" s="7">
        <f t="shared" si="176"/>
        <v>2131</v>
      </c>
      <c r="AN171" s="7">
        <f t="shared" si="176"/>
        <v>1437</v>
      </c>
      <c r="AO171" s="7">
        <f t="shared" si="176"/>
        <v>1072</v>
      </c>
      <c r="AP171" s="7">
        <f t="shared" si="176"/>
        <v>1995</v>
      </c>
      <c r="AQ171" s="7">
        <f t="shared" si="176"/>
        <v>395</v>
      </c>
      <c r="AR171" s="7">
        <f t="shared" si="176"/>
        <v>1574</v>
      </c>
      <c r="AS171" s="7">
        <f t="shared" si="176"/>
        <v>282</v>
      </c>
      <c r="AT171" s="7">
        <f t="shared" si="176"/>
        <v>2181</v>
      </c>
      <c r="AU171" s="7">
        <f t="shared" si="176"/>
        <v>974</v>
      </c>
      <c r="AV171" s="7">
        <f t="shared" si="176"/>
        <v>498</v>
      </c>
      <c r="AW171" s="7">
        <f t="shared" si="176"/>
        <v>458</v>
      </c>
      <c r="AX171" s="7">
        <f t="shared" si="176"/>
        <v>1012</v>
      </c>
      <c r="AY171" s="7">
        <f t="shared" si="176"/>
        <v>1300</v>
      </c>
      <c r="AZ171" s="7">
        <f t="shared" si="176"/>
        <v>720</v>
      </c>
      <c r="BA171" s="7">
        <f t="shared" si="176"/>
        <v>0</v>
      </c>
      <c r="BB171" s="7">
        <f t="shared" si="176"/>
        <v>1308</v>
      </c>
      <c r="BC171" s="7">
        <f t="shared" si="176"/>
        <v>961</v>
      </c>
      <c r="BD171" s="7">
        <f t="shared" si="176"/>
        <v>695</v>
      </c>
      <c r="BE171" s="7">
        <f t="shared" si="176"/>
        <v>638</v>
      </c>
      <c r="BF171" s="7">
        <f t="shared" si="176"/>
        <v>2159</v>
      </c>
      <c r="BG171" s="7">
        <f t="shared" si="176"/>
        <v>762</v>
      </c>
      <c r="BH171" s="7">
        <f t="shared" si="176"/>
        <v>780</v>
      </c>
      <c r="BI171" s="7">
        <f t="shared" si="176"/>
        <v>1847</v>
      </c>
      <c r="BJ171" s="7">
        <f t="shared" si="176"/>
        <v>1522</v>
      </c>
      <c r="BK171" s="7">
        <f t="shared" si="176"/>
        <v>1961</v>
      </c>
      <c r="BL171" s="7">
        <f t="shared" si="176"/>
        <v>1206</v>
      </c>
    </row>
    <row r="172" ht="12.75" customHeight="1">
      <c r="A172" s="83">
        <v>43646.0</v>
      </c>
      <c r="B172" s="37" t="s">
        <v>75</v>
      </c>
      <c r="C172" s="38"/>
      <c r="D172" s="39" t="s">
        <v>20</v>
      </c>
      <c r="E172" s="40">
        <f t="shared" si="2"/>
        <v>2181</v>
      </c>
      <c r="F172" s="41">
        <v>2.0</v>
      </c>
      <c r="G172" s="41">
        <v>26.0</v>
      </c>
      <c r="H172" s="42">
        <f t="shared" si="3"/>
        <v>32</v>
      </c>
      <c r="I172" s="38"/>
      <c r="J172" s="43" t="s">
        <v>18</v>
      </c>
      <c r="K172" s="40">
        <f t="shared" si="4"/>
        <v>2159</v>
      </c>
      <c r="L172" s="44">
        <v>2.0</v>
      </c>
      <c r="M172" s="44">
        <v>14.0</v>
      </c>
      <c r="N172" s="42">
        <f t="shared" si="139"/>
        <v>20</v>
      </c>
      <c r="O172" s="38"/>
      <c r="P172" s="45" t="s">
        <v>72</v>
      </c>
      <c r="Q172" s="38"/>
      <c r="R172" s="45">
        <f>MIN(Rules!$E$2,(MAX(H172/N172,N172/H172)))</f>
        <v>1.6</v>
      </c>
      <c r="S172" s="45">
        <f>VLOOKUP(B172,Rules!A:B,2,FALSE)</f>
        <v>60</v>
      </c>
      <c r="T172" s="38"/>
      <c r="U172" s="46">
        <f>1/(10^(-(E172+(IF(P172="Y",Rules!$I$2,0))-K172)/Rules!$E$12)+1)</f>
        <v>0.6882797617</v>
      </c>
      <c r="V172" s="47">
        <f t="shared" si="6"/>
        <v>30</v>
      </c>
      <c r="W172" s="47">
        <f t="shared" si="7"/>
        <v>-30</v>
      </c>
      <c r="X172" s="47"/>
      <c r="Y172" s="47"/>
      <c r="Z172" s="48"/>
      <c r="AA172" s="7">
        <f t="shared" ref="AA172:BL172" si="177">IF($D172=AA$1,$E172+$V172,(IF($J172=AA$1,$K172+$W172,AA171)))</f>
        <v>1397</v>
      </c>
      <c r="AB172" s="7">
        <f t="shared" si="177"/>
        <v>880</v>
      </c>
      <c r="AC172" s="7">
        <f t="shared" si="177"/>
        <v>1459</v>
      </c>
      <c r="AD172" s="7">
        <f t="shared" si="177"/>
        <v>130</v>
      </c>
      <c r="AE172" s="7">
        <f t="shared" si="177"/>
        <v>1985</v>
      </c>
      <c r="AF172" s="7">
        <f t="shared" si="177"/>
        <v>1996</v>
      </c>
      <c r="AG172" s="7">
        <f t="shared" si="177"/>
        <v>955</v>
      </c>
      <c r="AH172" s="7">
        <f t="shared" si="177"/>
        <v>833</v>
      </c>
      <c r="AI172" s="7">
        <f t="shared" si="177"/>
        <v>1252</v>
      </c>
      <c r="AJ172" s="7">
        <f t="shared" si="177"/>
        <v>1891</v>
      </c>
      <c r="AK172" s="7">
        <f t="shared" si="177"/>
        <v>152</v>
      </c>
      <c r="AL172" s="7">
        <f t="shared" si="177"/>
        <v>717</v>
      </c>
      <c r="AM172" s="7">
        <f t="shared" si="177"/>
        <v>2131</v>
      </c>
      <c r="AN172" s="7">
        <f t="shared" si="177"/>
        <v>1437</v>
      </c>
      <c r="AO172" s="7">
        <f t="shared" si="177"/>
        <v>1072</v>
      </c>
      <c r="AP172" s="7">
        <f t="shared" si="177"/>
        <v>1995</v>
      </c>
      <c r="AQ172" s="7">
        <f t="shared" si="177"/>
        <v>395</v>
      </c>
      <c r="AR172" s="7">
        <f t="shared" si="177"/>
        <v>1574</v>
      </c>
      <c r="AS172" s="7">
        <f t="shared" si="177"/>
        <v>282</v>
      </c>
      <c r="AT172" s="7">
        <f t="shared" si="177"/>
        <v>2211</v>
      </c>
      <c r="AU172" s="7">
        <f t="shared" si="177"/>
        <v>974</v>
      </c>
      <c r="AV172" s="7">
        <f t="shared" si="177"/>
        <v>498</v>
      </c>
      <c r="AW172" s="7">
        <f t="shared" si="177"/>
        <v>458</v>
      </c>
      <c r="AX172" s="7">
        <f t="shared" si="177"/>
        <v>1012</v>
      </c>
      <c r="AY172" s="7">
        <f t="shared" si="177"/>
        <v>1300</v>
      </c>
      <c r="AZ172" s="7">
        <f t="shared" si="177"/>
        <v>720</v>
      </c>
      <c r="BA172" s="7">
        <f t="shared" si="177"/>
        <v>0</v>
      </c>
      <c r="BB172" s="7">
        <f t="shared" si="177"/>
        <v>1308</v>
      </c>
      <c r="BC172" s="7">
        <f t="shared" si="177"/>
        <v>961</v>
      </c>
      <c r="BD172" s="7">
        <f t="shared" si="177"/>
        <v>695</v>
      </c>
      <c r="BE172" s="7">
        <f t="shared" si="177"/>
        <v>638</v>
      </c>
      <c r="BF172" s="7">
        <f t="shared" si="177"/>
        <v>2129</v>
      </c>
      <c r="BG172" s="7">
        <f t="shared" si="177"/>
        <v>762</v>
      </c>
      <c r="BH172" s="7">
        <f t="shared" si="177"/>
        <v>780</v>
      </c>
      <c r="BI172" s="7">
        <f t="shared" si="177"/>
        <v>1847</v>
      </c>
      <c r="BJ172" s="7">
        <f t="shared" si="177"/>
        <v>1522</v>
      </c>
      <c r="BK172" s="7">
        <f t="shared" si="177"/>
        <v>1961</v>
      </c>
      <c r="BL172" s="7">
        <f t="shared" si="177"/>
        <v>1206</v>
      </c>
    </row>
    <row r="173" ht="12.75" customHeight="1">
      <c r="A173" s="83">
        <v>43646.0</v>
      </c>
      <c r="B173" s="37" t="s">
        <v>75</v>
      </c>
      <c r="C173" s="38"/>
      <c r="D173" s="39" t="s">
        <v>22</v>
      </c>
      <c r="E173" s="40">
        <f t="shared" si="2"/>
        <v>1995</v>
      </c>
      <c r="F173" s="41">
        <v>0.0</v>
      </c>
      <c r="G173" s="41">
        <v>23.0</v>
      </c>
      <c r="H173" s="42">
        <f t="shared" si="3"/>
        <v>23</v>
      </c>
      <c r="I173" s="38"/>
      <c r="J173" s="43" t="s">
        <v>24</v>
      </c>
      <c r="K173" s="40">
        <f t="shared" si="4"/>
        <v>1961</v>
      </c>
      <c r="L173" s="44">
        <v>1.0</v>
      </c>
      <c r="M173" s="44">
        <v>23.0</v>
      </c>
      <c r="N173" s="42">
        <f t="shared" si="139"/>
        <v>26</v>
      </c>
      <c r="O173" s="38"/>
      <c r="P173" s="49" t="s">
        <v>73</v>
      </c>
      <c r="Q173" s="38"/>
      <c r="R173" s="45">
        <f>MIN(Rules!$E$2,(MAX(H173/N173,N173/H173)))</f>
        <v>1.130434783</v>
      </c>
      <c r="S173" s="45">
        <f>VLOOKUP(B173,Rules!A:B,2,FALSE)</f>
        <v>60</v>
      </c>
      <c r="T173" s="38"/>
      <c r="U173" s="46">
        <f>1/(10^(-(E173+(IF(P173="Y",Rules!$I$2,0))-K173)/Rules!$E$12)+1)</f>
        <v>0.5390641711</v>
      </c>
      <c r="V173" s="47">
        <f t="shared" si="6"/>
        <v>-37</v>
      </c>
      <c r="W173" s="47">
        <f t="shared" si="7"/>
        <v>37</v>
      </c>
      <c r="X173" s="47"/>
      <c r="Y173" s="47"/>
      <c r="Z173" s="48"/>
      <c r="AA173" s="7">
        <f t="shared" ref="AA173:BL173" si="178">IF($D173=AA$1,$E173+$V173,(IF($J173=AA$1,$K173+$W173,AA172)))</f>
        <v>1397</v>
      </c>
      <c r="AB173" s="7">
        <f t="shared" si="178"/>
        <v>880</v>
      </c>
      <c r="AC173" s="7">
        <f t="shared" si="178"/>
        <v>1459</v>
      </c>
      <c r="AD173" s="7">
        <f t="shared" si="178"/>
        <v>130</v>
      </c>
      <c r="AE173" s="7">
        <f t="shared" si="178"/>
        <v>1985</v>
      </c>
      <c r="AF173" s="7">
        <f t="shared" si="178"/>
        <v>1996</v>
      </c>
      <c r="AG173" s="7">
        <f t="shared" si="178"/>
        <v>955</v>
      </c>
      <c r="AH173" s="7">
        <f t="shared" si="178"/>
        <v>833</v>
      </c>
      <c r="AI173" s="7">
        <f t="shared" si="178"/>
        <v>1252</v>
      </c>
      <c r="AJ173" s="7">
        <f t="shared" si="178"/>
        <v>1891</v>
      </c>
      <c r="AK173" s="7">
        <f t="shared" si="178"/>
        <v>152</v>
      </c>
      <c r="AL173" s="7">
        <f t="shared" si="178"/>
        <v>717</v>
      </c>
      <c r="AM173" s="7">
        <f t="shared" si="178"/>
        <v>2131</v>
      </c>
      <c r="AN173" s="7">
        <f t="shared" si="178"/>
        <v>1437</v>
      </c>
      <c r="AO173" s="7">
        <f t="shared" si="178"/>
        <v>1072</v>
      </c>
      <c r="AP173" s="7">
        <f t="shared" si="178"/>
        <v>1958</v>
      </c>
      <c r="AQ173" s="7">
        <f t="shared" si="178"/>
        <v>395</v>
      </c>
      <c r="AR173" s="7">
        <f t="shared" si="178"/>
        <v>1574</v>
      </c>
      <c r="AS173" s="7">
        <f t="shared" si="178"/>
        <v>282</v>
      </c>
      <c r="AT173" s="7">
        <f t="shared" si="178"/>
        <v>2211</v>
      </c>
      <c r="AU173" s="7">
        <f t="shared" si="178"/>
        <v>974</v>
      </c>
      <c r="AV173" s="7">
        <f t="shared" si="178"/>
        <v>498</v>
      </c>
      <c r="AW173" s="7">
        <f t="shared" si="178"/>
        <v>458</v>
      </c>
      <c r="AX173" s="7">
        <f t="shared" si="178"/>
        <v>1012</v>
      </c>
      <c r="AY173" s="7">
        <f t="shared" si="178"/>
        <v>1300</v>
      </c>
      <c r="AZ173" s="7">
        <f t="shared" si="178"/>
        <v>720</v>
      </c>
      <c r="BA173" s="7">
        <f t="shared" si="178"/>
        <v>0</v>
      </c>
      <c r="BB173" s="7">
        <f t="shared" si="178"/>
        <v>1308</v>
      </c>
      <c r="BC173" s="7">
        <f t="shared" si="178"/>
        <v>961</v>
      </c>
      <c r="BD173" s="7">
        <f t="shared" si="178"/>
        <v>695</v>
      </c>
      <c r="BE173" s="7">
        <f t="shared" si="178"/>
        <v>638</v>
      </c>
      <c r="BF173" s="7">
        <f t="shared" si="178"/>
        <v>2129</v>
      </c>
      <c r="BG173" s="7">
        <f t="shared" si="178"/>
        <v>762</v>
      </c>
      <c r="BH173" s="7">
        <f t="shared" si="178"/>
        <v>780</v>
      </c>
      <c r="BI173" s="7">
        <f t="shared" si="178"/>
        <v>1847</v>
      </c>
      <c r="BJ173" s="7">
        <f t="shared" si="178"/>
        <v>1522</v>
      </c>
      <c r="BK173" s="7">
        <f t="shared" si="178"/>
        <v>1998</v>
      </c>
      <c r="BL173" s="7">
        <f t="shared" si="178"/>
        <v>1206</v>
      </c>
    </row>
    <row r="174" ht="12.75" customHeight="1">
      <c r="A174" s="83">
        <v>43652.0</v>
      </c>
      <c r="B174" s="37" t="s">
        <v>76</v>
      </c>
      <c r="C174" s="38"/>
      <c r="D174" s="39" t="s">
        <v>31</v>
      </c>
      <c r="E174" s="40">
        <f t="shared" si="2"/>
        <v>1574</v>
      </c>
      <c r="F174" s="41">
        <v>1.0</v>
      </c>
      <c r="G174" s="41">
        <v>22.0</v>
      </c>
      <c r="H174" s="42">
        <f t="shared" si="3"/>
        <v>25</v>
      </c>
      <c r="I174" s="38"/>
      <c r="J174" s="43" t="s">
        <v>26</v>
      </c>
      <c r="K174" s="40">
        <f t="shared" si="4"/>
        <v>1891</v>
      </c>
      <c r="L174" s="44">
        <v>0.0</v>
      </c>
      <c r="M174" s="44">
        <v>23.0</v>
      </c>
      <c r="N174" s="42">
        <f t="shared" si="139"/>
        <v>23</v>
      </c>
      <c r="O174" s="38"/>
      <c r="P174" s="45" t="s">
        <v>72</v>
      </c>
      <c r="Q174" s="38"/>
      <c r="R174" s="45">
        <f>MIN(Rules!$E$2,(MAX(H174/N174,N174/H174)))</f>
        <v>1.086956522</v>
      </c>
      <c r="S174" s="45">
        <f>VLOOKUP(B174,Rules!A:B,2,FALSE)</f>
        <v>80</v>
      </c>
      <c r="T174" s="38"/>
      <c r="U174" s="46">
        <f>1/(10^(-(E174+(IF(P174="Y",Rules!$I$2,0))-K174)/Rules!$E$12)+1)</f>
        <v>0.3166817419</v>
      </c>
      <c r="V174" s="47">
        <f t="shared" si="6"/>
        <v>59</v>
      </c>
      <c r="W174" s="47">
        <f t="shared" si="7"/>
        <v>-59</v>
      </c>
      <c r="X174" s="47"/>
      <c r="Y174" s="47"/>
      <c r="Z174" s="48"/>
      <c r="AA174" s="7">
        <f t="shared" ref="AA174:BL174" si="179">IF($D174=AA$1,$E174+$V174,(IF($J174=AA$1,$K174+$W174,AA173)))</f>
        <v>1397</v>
      </c>
      <c r="AB174" s="7">
        <f t="shared" si="179"/>
        <v>880</v>
      </c>
      <c r="AC174" s="7">
        <f t="shared" si="179"/>
        <v>1459</v>
      </c>
      <c r="AD174" s="7">
        <f t="shared" si="179"/>
        <v>130</v>
      </c>
      <c r="AE174" s="7">
        <f t="shared" si="179"/>
        <v>1985</v>
      </c>
      <c r="AF174" s="7">
        <f t="shared" si="179"/>
        <v>1996</v>
      </c>
      <c r="AG174" s="7">
        <f t="shared" si="179"/>
        <v>955</v>
      </c>
      <c r="AH174" s="7">
        <f t="shared" si="179"/>
        <v>833</v>
      </c>
      <c r="AI174" s="7">
        <f t="shared" si="179"/>
        <v>1252</v>
      </c>
      <c r="AJ174" s="7">
        <f t="shared" si="179"/>
        <v>1832</v>
      </c>
      <c r="AK174" s="7">
        <f t="shared" si="179"/>
        <v>152</v>
      </c>
      <c r="AL174" s="7">
        <f t="shared" si="179"/>
        <v>717</v>
      </c>
      <c r="AM174" s="7">
        <f t="shared" si="179"/>
        <v>2131</v>
      </c>
      <c r="AN174" s="7">
        <f t="shared" si="179"/>
        <v>1437</v>
      </c>
      <c r="AO174" s="7">
        <f t="shared" si="179"/>
        <v>1072</v>
      </c>
      <c r="AP174" s="7">
        <f t="shared" si="179"/>
        <v>1958</v>
      </c>
      <c r="AQ174" s="7">
        <f t="shared" si="179"/>
        <v>395</v>
      </c>
      <c r="AR174" s="7">
        <f t="shared" si="179"/>
        <v>1633</v>
      </c>
      <c r="AS174" s="7">
        <f t="shared" si="179"/>
        <v>282</v>
      </c>
      <c r="AT174" s="7">
        <f t="shared" si="179"/>
        <v>2211</v>
      </c>
      <c r="AU174" s="7">
        <f t="shared" si="179"/>
        <v>974</v>
      </c>
      <c r="AV174" s="7">
        <f t="shared" si="179"/>
        <v>498</v>
      </c>
      <c r="AW174" s="7">
        <f t="shared" si="179"/>
        <v>458</v>
      </c>
      <c r="AX174" s="7">
        <f t="shared" si="179"/>
        <v>1012</v>
      </c>
      <c r="AY174" s="7">
        <f t="shared" si="179"/>
        <v>1300</v>
      </c>
      <c r="AZ174" s="7">
        <f t="shared" si="179"/>
        <v>720</v>
      </c>
      <c r="BA174" s="7">
        <f t="shared" si="179"/>
        <v>0</v>
      </c>
      <c r="BB174" s="7">
        <f t="shared" si="179"/>
        <v>1308</v>
      </c>
      <c r="BC174" s="7">
        <f t="shared" si="179"/>
        <v>961</v>
      </c>
      <c r="BD174" s="7">
        <f t="shared" si="179"/>
        <v>695</v>
      </c>
      <c r="BE174" s="7">
        <f t="shared" si="179"/>
        <v>638</v>
      </c>
      <c r="BF174" s="7">
        <f t="shared" si="179"/>
        <v>2129</v>
      </c>
      <c r="BG174" s="7">
        <f t="shared" si="179"/>
        <v>762</v>
      </c>
      <c r="BH174" s="7">
        <f t="shared" si="179"/>
        <v>780</v>
      </c>
      <c r="BI174" s="7">
        <f t="shared" si="179"/>
        <v>1847</v>
      </c>
      <c r="BJ174" s="7">
        <f t="shared" si="179"/>
        <v>1522</v>
      </c>
      <c r="BK174" s="7">
        <f t="shared" si="179"/>
        <v>1998</v>
      </c>
      <c r="BL174" s="7">
        <f t="shared" si="179"/>
        <v>1206</v>
      </c>
    </row>
    <row r="175" ht="12.75" customHeight="1">
      <c r="A175" s="83">
        <v>43652.0</v>
      </c>
      <c r="B175" s="37" t="s">
        <v>76</v>
      </c>
      <c r="C175" s="38"/>
      <c r="D175" s="39" t="s">
        <v>32</v>
      </c>
      <c r="E175" s="40">
        <f t="shared" si="2"/>
        <v>1522</v>
      </c>
      <c r="F175" s="41">
        <v>0.0</v>
      </c>
      <c r="G175" s="41">
        <v>20.0</v>
      </c>
      <c r="H175" s="42">
        <f t="shared" si="3"/>
        <v>20</v>
      </c>
      <c r="I175" s="38"/>
      <c r="J175" s="43" t="s">
        <v>19</v>
      </c>
      <c r="K175" s="40">
        <f t="shared" si="4"/>
        <v>1996</v>
      </c>
      <c r="L175" s="44">
        <v>1.0</v>
      </c>
      <c r="M175" s="44">
        <v>40.0</v>
      </c>
      <c r="N175" s="42">
        <f t="shared" si="139"/>
        <v>43</v>
      </c>
      <c r="O175" s="38"/>
      <c r="P175" s="45" t="s">
        <v>72</v>
      </c>
      <c r="Q175" s="38"/>
      <c r="R175" s="45">
        <f>MIN(Rules!$E$2,(MAX(H175/N175,N175/H175)))</f>
        <v>2</v>
      </c>
      <c r="S175" s="45">
        <f>VLOOKUP(B175,Rules!A:B,2,FALSE)</f>
        <v>80</v>
      </c>
      <c r="T175" s="38"/>
      <c r="U175" s="46">
        <f>1/(10^(-(E175+(IF(P175="Y",Rules!$I$2,0))-K175)/Rules!$E$12)+1)</f>
        <v>0.1836104645</v>
      </c>
      <c r="V175" s="47">
        <f t="shared" si="6"/>
        <v>-29</v>
      </c>
      <c r="W175" s="47">
        <f t="shared" si="7"/>
        <v>29</v>
      </c>
      <c r="X175" s="47"/>
      <c r="Y175" s="47"/>
      <c r="Z175" s="48"/>
      <c r="AA175" s="7">
        <f t="shared" ref="AA175:BL175" si="180">IF($D175=AA$1,$E175+$V175,(IF($J175=AA$1,$K175+$W175,AA174)))</f>
        <v>1397</v>
      </c>
      <c r="AB175" s="7">
        <f t="shared" si="180"/>
        <v>880</v>
      </c>
      <c r="AC175" s="7">
        <f t="shared" si="180"/>
        <v>1459</v>
      </c>
      <c r="AD175" s="7">
        <f t="shared" si="180"/>
        <v>130</v>
      </c>
      <c r="AE175" s="7">
        <f t="shared" si="180"/>
        <v>1985</v>
      </c>
      <c r="AF175" s="7">
        <f t="shared" si="180"/>
        <v>2025</v>
      </c>
      <c r="AG175" s="7">
        <f t="shared" si="180"/>
        <v>955</v>
      </c>
      <c r="AH175" s="7">
        <f t="shared" si="180"/>
        <v>833</v>
      </c>
      <c r="AI175" s="7">
        <f t="shared" si="180"/>
        <v>1252</v>
      </c>
      <c r="AJ175" s="7">
        <f t="shared" si="180"/>
        <v>1832</v>
      </c>
      <c r="AK175" s="7">
        <f t="shared" si="180"/>
        <v>152</v>
      </c>
      <c r="AL175" s="7">
        <f t="shared" si="180"/>
        <v>717</v>
      </c>
      <c r="AM175" s="7">
        <f t="shared" si="180"/>
        <v>2131</v>
      </c>
      <c r="AN175" s="7">
        <f t="shared" si="180"/>
        <v>1437</v>
      </c>
      <c r="AO175" s="7">
        <f t="shared" si="180"/>
        <v>1072</v>
      </c>
      <c r="AP175" s="7">
        <f t="shared" si="180"/>
        <v>1958</v>
      </c>
      <c r="AQ175" s="7">
        <f t="shared" si="180"/>
        <v>395</v>
      </c>
      <c r="AR175" s="7">
        <f t="shared" si="180"/>
        <v>1633</v>
      </c>
      <c r="AS175" s="7">
        <f t="shared" si="180"/>
        <v>282</v>
      </c>
      <c r="AT175" s="7">
        <f t="shared" si="180"/>
        <v>2211</v>
      </c>
      <c r="AU175" s="7">
        <f t="shared" si="180"/>
        <v>974</v>
      </c>
      <c r="AV175" s="7">
        <f t="shared" si="180"/>
        <v>498</v>
      </c>
      <c r="AW175" s="7">
        <f t="shared" si="180"/>
        <v>458</v>
      </c>
      <c r="AX175" s="7">
        <f t="shared" si="180"/>
        <v>1012</v>
      </c>
      <c r="AY175" s="7">
        <f t="shared" si="180"/>
        <v>1300</v>
      </c>
      <c r="AZ175" s="7">
        <f t="shared" si="180"/>
        <v>720</v>
      </c>
      <c r="BA175" s="7">
        <f t="shared" si="180"/>
        <v>0</v>
      </c>
      <c r="BB175" s="7">
        <f t="shared" si="180"/>
        <v>1308</v>
      </c>
      <c r="BC175" s="7">
        <f t="shared" si="180"/>
        <v>961</v>
      </c>
      <c r="BD175" s="7">
        <f t="shared" si="180"/>
        <v>695</v>
      </c>
      <c r="BE175" s="7">
        <f t="shared" si="180"/>
        <v>638</v>
      </c>
      <c r="BF175" s="7">
        <f t="shared" si="180"/>
        <v>2129</v>
      </c>
      <c r="BG175" s="7">
        <f t="shared" si="180"/>
        <v>762</v>
      </c>
      <c r="BH175" s="7">
        <f t="shared" si="180"/>
        <v>780</v>
      </c>
      <c r="BI175" s="7">
        <f t="shared" si="180"/>
        <v>1847</v>
      </c>
      <c r="BJ175" s="7">
        <f t="shared" si="180"/>
        <v>1493</v>
      </c>
      <c r="BK175" s="7">
        <f t="shared" si="180"/>
        <v>1998</v>
      </c>
      <c r="BL175" s="7">
        <f t="shared" si="180"/>
        <v>1206</v>
      </c>
    </row>
    <row r="176" ht="12.75" customHeight="1">
      <c r="A176" s="83">
        <v>43660.0</v>
      </c>
      <c r="B176" s="37" t="s">
        <v>76</v>
      </c>
      <c r="C176" s="38"/>
      <c r="D176" s="39" t="s">
        <v>31</v>
      </c>
      <c r="E176" s="40">
        <f t="shared" si="2"/>
        <v>1633</v>
      </c>
      <c r="F176" s="41">
        <v>1.0</v>
      </c>
      <c r="G176" s="41">
        <v>18.0</v>
      </c>
      <c r="H176" s="42">
        <f t="shared" si="3"/>
        <v>21</v>
      </c>
      <c r="I176" s="38"/>
      <c r="J176" s="43" t="s">
        <v>18</v>
      </c>
      <c r="K176" s="40">
        <f t="shared" si="4"/>
        <v>2129</v>
      </c>
      <c r="L176" s="44">
        <v>2.0</v>
      </c>
      <c r="M176" s="44">
        <v>25.0</v>
      </c>
      <c r="N176" s="42">
        <f t="shared" si="139"/>
        <v>31</v>
      </c>
      <c r="O176" s="38"/>
      <c r="P176" s="49" t="s">
        <v>73</v>
      </c>
      <c r="Q176" s="38"/>
      <c r="R176" s="45">
        <f>MIN(Rules!$E$2,(MAX(H176/N176,N176/H176)))</f>
        <v>1.476190476</v>
      </c>
      <c r="S176" s="45">
        <f>VLOOKUP(B176,Rules!A:B,2,FALSE)</f>
        <v>80</v>
      </c>
      <c r="T176" s="38"/>
      <c r="U176" s="46">
        <f>1/(10^(-(E176+(IF(P176="Y",Rules!$I$2,0))-K176)/Rules!$E$12)+1)</f>
        <v>0.0924429768</v>
      </c>
      <c r="V176" s="47">
        <f t="shared" si="6"/>
        <v>-11</v>
      </c>
      <c r="W176" s="47">
        <f t="shared" si="7"/>
        <v>11</v>
      </c>
      <c r="X176" s="47"/>
      <c r="Y176" s="47"/>
      <c r="Z176" s="48"/>
      <c r="AA176" s="7">
        <f t="shared" ref="AA176:BL176" si="181">IF($D176=AA$1,$E176+$V176,(IF($J176=AA$1,$K176+$W176,AA175)))</f>
        <v>1397</v>
      </c>
      <c r="AB176" s="7">
        <f t="shared" si="181"/>
        <v>880</v>
      </c>
      <c r="AC176" s="7">
        <f t="shared" si="181"/>
        <v>1459</v>
      </c>
      <c r="AD176" s="7">
        <f t="shared" si="181"/>
        <v>130</v>
      </c>
      <c r="AE176" s="7">
        <f t="shared" si="181"/>
        <v>1985</v>
      </c>
      <c r="AF176" s="7">
        <f t="shared" si="181"/>
        <v>2025</v>
      </c>
      <c r="AG176" s="7">
        <f t="shared" si="181"/>
        <v>955</v>
      </c>
      <c r="AH176" s="7">
        <f t="shared" si="181"/>
        <v>833</v>
      </c>
      <c r="AI176" s="7">
        <f t="shared" si="181"/>
        <v>1252</v>
      </c>
      <c r="AJ176" s="7">
        <f t="shared" si="181"/>
        <v>1832</v>
      </c>
      <c r="AK176" s="7">
        <f t="shared" si="181"/>
        <v>152</v>
      </c>
      <c r="AL176" s="7">
        <f t="shared" si="181"/>
        <v>717</v>
      </c>
      <c r="AM176" s="7">
        <f t="shared" si="181"/>
        <v>2131</v>
      </c>
      <c r="AN176" s="7">
        <f t="shared" si="181"/>
        <v>1437</v>
      </c>
      <c r="AO176" s="7">
        <f t="shared" si="181"/>
        <v>1072</v>
      </c>
      <c r="AP176" s="7">
        <f t="shared" si="181"/>
        <v>1958</v>
      </c>
      <c r="AQ176" s="7">
        <f t="shared" si="181"/>
        <v>395</v>
      </c>
      <c r="AR176" s="7">
        <f t="shared" si="181"/>
        <v>1622</v>
      </c>
      <c r="AS176" s="7">
        <f t="shared" si="181"/>
        <v>282</v>
      </c>
      <c r="AT176" s="7">
        <f t="shared" si="181"/>
        <v>2211</v>
      </c>
      <c r="AU176" s="7">
        <f t="shared" si="181"/>
        <v>974</v>
      </c>
      <c r="AV176" s="7">
        <f t="shared" si="181"/>
        <v>498</v>
      </c>
      <c r="AW176" s="7">
        <f t="shared" si="181"/>
        <v>458</v>
      </c>
      <c r="AX176" s="7">
        <f t="shared" si="181"/>
        <v>1012</v>
      </c>
      <c r="AY176" s="7">
        <f t="shared" si="181"/>
        <v>1300</v>
      </c>
      <c r="AZ176" s="7">
        <f t="shared" si="181"/>
        <v>720</v>
      </c>
      <c r="BA176" s="7">
        <f t="shared" si="181"/>
        <v>0</v>
      </c>
      <c r="BB176" s="7">
        <f t="shared" si="181"/>
        <v>1308</v>
      </c>
      <c r="BC176" s="7">
        <f t="shared" si="181"/>
        <v>961</v>
      </c>
      <c r="BD176" s="7">
        <f t="shared" si="181"/>
        <v>695</v>
      </c>
      <c r="BE176" s="7">
        <f t="shared" si="181"/>
        <v>638</v>
      </c>
      <c r="BF176" s="7">
        <f t="shared" si="181"/>
        <v>2140</v>
      </c>
      <c r="BG176" s="7">
        <f t="shared" si="181"/>
        <v>762</v>
      </c>
      <c r="BH176" s="7">
        <f t="shared" si="181"/>
        <v>780</v>
      </c>
      <c r="BI176" s="7">
        <f t="shared" si="181"/>
        <v>1847</v>
      </c>
      <c r="BJ176" s="7">
        <f t="shared" si="181"/>
        <v>1493</v>
      </c>
      <c r="BK176" s="7">
        <f t="shared" si="181"/>
        <v>1998</v>
      </c>
      <c r="BL176" s="7">
        <f t="shared" si="181"/>
        <v>1206</v>
      </c>
    </row>
    <row r="177" ht="12.75" customHeight="1">
      <c r="A177" s="83">
        <v>43660.0</v>
      </c>
      <c r="B177" s="37" t="s">
        <v>76</v>
      </c>
      <c r="C177" s="38"/>
      <c r="D177" s="39" t="s">
        <v>19</v>
      </c>
      <c r="E177" s="40">
        <f t="shared" si="2"/>
        <v>2025</v>
      </c>
      <c r="F177" s="41">
        <v>3.0</v>
      </c>
      <c r="G177" s="41">
        <v>18.0</v>
      </c>
      <c r="H177" s="42">
        <f t="shared" si="3"/>
        <v>27</v>
      </c>
      <c r="I177" s="38"/>
      <c r="J177" s="43" t="s">
        <v>22</v>
      </c>
      <c r="K177" s="40">
        <f t="shared" si="4"/>
        <v>1958</v>
      </c>
      <c r="L177" s="44">
        <v>2.0</v>
      </c>
      <c r="M177" s="44">
        <v>27.0</v>
      </c>
      <c r="N177" s="42">
        <f t="shared" si="139"/>
        <v>33</v>
      </c>
      <c r="O177" s="38"/>
      <c r="P177" s="49" t="s">
        <v>73</v>
      </c>
      <c r="Q177" s="38"/>
      <c r="R177" s="45">
        <f>MIN(Rules!$E$2,(MAX(H177/N177,N177/H177)))</f>
        <v>1.222222222</v>
      </c>
      <c r="S177" s="45">
        <f>VLOOKUP(B177,Rules!A:B,2,FALSE)</f>
        <v>80</v>
      </c>
      <c r="T177" s="38"/>
      <c r="U177" s="46">
        <f>1/(10^(-(E177+(IF(P177="Y",Rules!$I$2,0))-K177)/Rules!$E$12)+1)</f>
        <v>0.5765304149</v>
      </c>
      <c r="V177" s="47">
        <f t="shared" si="6"/>
        <v>-56</v>
      </c>
      <c r="W177" s="47">
        <f t="shared" si="7"/>
        <v>56</v>
      </c>
      <c r="X177" s="47"/>
      <c r="Y177" s="47"/>
      <c r="Z177" s="48"/>
      <c r="AA177" s="7">
        <f t="shared" ref="AA177:BL177" si="182">IF($D177=AA$1,$E177+$V177,(IF($J177=AA$1,$K177+$W177,AA176)))</f>
        <v>1397</v>
      </c>
      <c r="AB177" s="7">
        <f t="shared" si="182"/>
        <v>880</v>
      </c>
      <c r="AC177" s="7">
        <f t="shared" si="182"/>
        <v>1459</v>
      </c>
      <c r="AD177" s="7">
        <f t="shared" si="182"/>
        <v>130</v>
      </c>
      <c r="AE177" s="7">
        <f t="shared" si="182"/>
        <v>1985</v>
      </c>
      <c r="AF177" s="7">
        <f t="shared" si="182"/>
        <v>1969</v>
      </c>
      <c r="AG177" s="7">
        <f t="shared" si="182"/>
        <v>955</v>
      </c>
      <c r="AH177" s="7">
        <f t="shared" si="182"/>
        <v>833</v>
      </c>
      <c r="AI177" s="7">
        <f t="shared" si="182"/>
        <v>1252</v>
      </c>
      <c r="AJ177" s="7">
        <f t="shared" si="182"/>
        <v>1832</v>
      </c>
      <c r="AK177" s="7">
        <f t="shared" si="182"/>
        <v>152</v>
      </c>
      <c r="AL177" s="7">
        <f t="shared" si="182"/>
        <v>717</v>
      </c>
      <c r="AM177" s="7">
        <f t="shared" si="182"/>
        <v>2131</v>
      </c>
      <c r="AN177" s="7">
        <f t="shared" si="182"/>
        <v>1437</v>
      </c>
      <c r="AO177" s="7">
        <f t="shared" si="182"/>
        <v>1072</v>
      </c>
      <c r="AP177" s="7">
        <f t="shared" si="182"/>
        <v>2014</v>
      </c>
      <c r="AQ177" s="7">
        <f t="shared" si="182"/>
        <v>395</v>
      </c>
      <c r="AR177" s="7">
        <f t="shared" si="182"/>
        <v>1622</v>
      </c>
      <c r="AS177" s="7">
        <f t="shared" si="182"/>
        <v>282</v>
      </c>
      <c r="AT177" s="7">
        <f t="shared" si="182"/>
        <v>2211</v>
      </c>
      <c r="AU177" s="7">
        <f t="shared" si="182"/>
        <v>974</v>
      </c>
      <c r="AV177" s="7">
        <f t="shared" si="182"/>
        <v>498</v>
      </c>
      <c r="AW177" s="7">
        <f t="shared" si="182"/>
        <v>458</v>
      </c>
      <c r="AX177" s="7">
        <f t="shared" si="182"/>
        <v>1012</v>
      </c>
      <c r="AY177" s="7">
        <f t="shared" si="182"/>
        <v>1300</v>
      </c>
      <c r="AZ177" s="7">
        <f t="shared" si="182"/>
        <v>720</v>
      </c>
      <c r="BA177" s="7">
        <f t="shared" si="182"/>
        <v>0</v>
      </c>
      <c r="BB177" s="7">
        <f t="shared" si="182"/>
        <v>1308</v>
      </c>
      <c r="BC177" s="7">
        <f t="shared" si="182"/>
        <v>961</v>
      </c>
      <c r="BD177" s="7">
        <f t="shared" si="182"/>
        <v>695</v>
      </c>
      <c r="BE177" s="7">
        <f t="shared" si="182"/>
        <v>638</v>
      </c>
      <c r="BF177" s="7">
        <f t="shared" si="182"/>
        <v>2140</v>
      </c>
      <c r="BG177" s="7">
        <f t="shared" si="182"/>
        <v>762</v>
      </c>
      <c r="BH177" s="7">
        <f t="shared" si="182"/>
        <v>780</v>
      </c>
      <c r="BI177" s="7">
        <f t="shared" si="182"/>
        <v>1847</v>
      </c>
      <c r="BJ177" s="7">
        <f t="shared" si="182"/>
        <v>1493</v>
      </c>
      <c r="BK177" s="7">
        <f t="shared" si="182"/>
        <v>1998</v>
      </c>
      <c r="BL177" s="7">
        <f t="shared" si="182"/>
        <v>1206</v>
      </c>
    </row>
    <row r="178" ht="12.75" customHeight="1">
      <c r="A178" s="83">
        <v>43673.0</v>
      </c>
      <c r="B178" s="37" t="s">
        <v>76</v>
      </c>
      <c r="C178" s="38"/>
      <c r="D178" s="39" t="s">
        <v>20</v>
      </c>
      <c r="E178" s="40">
        <f t="shared" si="2"/>
        <v>2211</v>
      </c>
      <c r="F178" s="41">
        <v>2.0</v>
      </c>
      <c r="G178" s="41">
        <v>17.0</v>
      </c>
      <c r="H178" s="42">
        <f t="shared" si="3"/>
        <v>23</v>
      </c>
      <c r="I178" s="38"/>
      <c r="J178" s="43" t="s">
        <v>22</v>
      </c>
      <c r="K178" s="40">
        <f t="shared" si="4"/>
        <v>2014</v>
      </c>
      <c r="L178" s="44">
        <v>1.0</v>
      </c>
      <c r="M178" s="44">
        <v>21.0</v>
      </c>
      <c r="N178" s="42">
        <f t="shared" si="139"/>
        <v>24</v>
      </c>
      <c r="O178" s="38"/>
      <c r="P178" s="49" t="s">
        <v>73</v>
      </c>
      <c r="Q178" s="38"/>
      <c r="R178" s="45">
        <f>MIN(Rules!$E$2,(MAX(H178/N178,N178/H178)))</f>
        <v>1.043478261</v>
      </c>
      <c r="S178" s="45">
        <f>VLOOKUP(B178,Rules!A:B,2,FALSE)</f>
        <v>80</v>
      </c>
      <c r="T178" s="38"/>
      <c r="U178" s="46">
        <f>1/(10^(-(E178+(IF(P178="Y",Rules!$I$2,0))-K178)/Rules!$E$12)+1)</f>
        <v>0.7124306502</v>
      </c>
      <c r="V178" s="47">
        <f t="shared" si="6"/>
        <v>-59</v>
      </c>
      <c r="W178" s="47">
        <f t="shared" si="7"/>
        <v>59</v>
      </c>
      <c r="X178" s="47"/>
      <c r="Y178" s="47"/>
      <c r="Z178" s="48"/>
      <c r="AA178" s="7">
        <f t="shared" ref="AA178:BL178" si="183">IF($D178=AA$1,$E178+$V178,(IF($J178=AA$1,$K178+$W178,AA177)))</f>
        <v>1397</v>
      </c>
      <c r="AB178" s="7">
        <f t="shared" si="183"/>
        <v>880</v>
      </c>
      <c r="AC178" s="7">
        <f t="shared" si="183"/>
        <v>1459</v>
      </c>
      <c r="AD178" s="7">
        <f t="shared" si="183"/>
        <v>130</v>
      </c>
      <c r="AE178" s="7">
        <f t="shared" si="183"/>
        <v>1985</v>
      </c>
      <c r="AF178" s="7">
        <f t="shared" si="183"/>
        <v>1969</v>
      </c>
      <c r="AG178" s="7">
        <f t="shared" si="183"/>
        <v>955</v>
      </c>
      <c r="AH178" s="7">
        <f t="shared" si="183"/>
        <v>833</v>
      </c>
      <c r="AI178" s="7">
        <f t="shared" si="183"/>
        <v>1252</v>
      </c>
      <c r="AJ178" s="7">
        <f t="shared" si="183"/>
        <v>1832</v>
      </c>
      <c r="AK178" s="7">
        <f t="shared" si="183"/>
        <v>152</v>
      </c>
      <c r="AL178" s="7">
        <f t="shared" si="183"/>
        <v>717</v>
      </c>
      <c r="AM178" s="7">
        <f t="shared" si="183"/>
        <v>2131</v>
      </c>
      <c r="AN178" s="7">
        <f t="shared" si="183"/>
        <v>1437</v>
      </c>
      <c r="AO178" s="7">
        <f t="shared" si="183"/>
        <v>1072</v>
      </c>
      <c r="AP178" s="7">
        <f t="shared" si="183"/>
        <v>2073</v>
      </c>
      <c r="AQ178" s="7">
        <f t="shared" si="183"/>
        <v>395</v>
      </c>
      <c r="AR178" s="7">
        <f t="shared" si="183"/>
        <v>1622</v>
      </c>
      <c r="AS178" s="7">
        <f t="shared" si="183"/>
        <v>282</v>
      </c>
      <c r="AT178" s="7">
        <f t="shared" si="183"/>
        <v>2152</v>
      </c>
      <c r="AU178" s="7">
        <f t="shared" si="183"/>
        <v>974</v>
      </c>
      <c r="AV178" s="7">
        <f t="shared" si="183"/>
        <v>498</v>
      </c>
      <c r="AW178" s="7">
        <f t="shared" si="183"/>
        <v>458</v>
      </c>
      <c r="AX178" s="7">
        <f t="shared" si="183"/>
        <v>1012</v>
      </c>
      <c r="AY178" s="7">
        <f t="shared" si="183"/>
        <v>1300</v>
      </c>
      <c r="AZ178" s="7">
        <f t="shared" si="183"/>
        <v>720</v>
      </c>
      <c r="BA178" s="7">
        <f t="shared" si="183"/>
        <v>0</v>
      </c>
      <c r="BB178" s="7">
        <f t="shared" si="183"/>
        <v>1308</v>
      </c>
      <c r="BC178" s="7">
        <f t="shared" si="183"/>
        <v>961</v>
      </c>
      <c r="BD178" s="7">
        <f t="shared" si="183"/>
        <v>695</v>
      </c>
      <c r="BE178" s="7">
        <f t="shared" si="183"/>
        <v>638</v>
      </c>
      <c r="BF178" s="7">
        <f t="shared" si="183"/>
        <v>2140</v>
      </c>
      <c r="BG178" s="7">
        <f t="shared" si="183"/>
        <v>762</v>
      </c>
      <c r="BH178" s="7">
        <f t="shared" si="183"/>
        <v>780</v>
      </c>
      <c r="BI178" s="7">
        <f t="shared" si="183"/>
        <v>1847</v>
      </c>
      <c r="BJ178" s="7">
        <f t="shared" si="183"/>
        <v>1493</v>
      </c>
      <c r="BK178" s="7">
        <f t="shared" si="183"/>
        <v>1998</v>
      </c>
      <c r="BL178" s="7">
        <f t="shared" si="183"/>
        <v>1206</v>
      </c>
    </row>
    <row r="179" ht="12.75" customHeight="1">
      <c r="A179" s="83">
        <v>43674.0</v>
      </c>
      <c r="B179" s="37" t="s">
        <v>76</v>
      </c>
      <c r="C179" s="38"/>
      <c r="D179" s="39" t="s">
        <v>24</v>
      </c>
      <c r="E179" s="40">
        <f t="shared" si="2"/>
        <v>1998</v>
      </c>
      <c r="F179" s="41">
        <v>3.0</v>
      </c>
      <c r="G179" s="41">
        <v>20.0</v>
      </c>
      <c r="H179" s="42">
        <f t="shared" si="3"/>
        <v>29</v>
      </c>
      <c r="I179" s="38"/>
      <c r="J179" s="43" t="s">
        <v>18</v>
      </c>
      <c r="K179" s="40">
        <f t="shared" si="4"/>
        <v>2140</v>
      </c>
      <c r="L179" s="44">
        <v>1.0</v>
      </c>
      <c r="M179" s="44">
        <v>28.0</v>
      </c>
      <c r="N179" s="42">
        <f t="shared" si="139"/>
        <v>31</v>
      </c>
      <c r="O179" s="38"/>
      <c r="P179" s="49" t="s">
        <v>73</v>
      </c>
      <c r="Q179" s="38"/>
      <c r="R179" s="45">
        <f>MIN(Rules!$E$2,(MAX(H179/N179,N179/H179)))</f>
        <v>1.068965517</v>
      </c>
      <c r="S179" s="45">
        <f>VLOOKUP(B179,Rules!A:B,2,FALSE)</f>
        <v>80</v>
      </c>
      <c r="T179" s="38"/>
      <c r="U179" s="46">
        <f>1/(10^(-(E179+(IF(P179="Y",Rules!$I$2,0))-K179)/Rules!$E$12)+1)</f>
        <v>0.3421035304</v>
      </c>
      <c r="V179" s="47">
        <f t="shared" si="6"/>
        <v>-29</v>
      </c>
      <c r="W179" s="47">
        <f t="shared" si="7"/>
        <v>29</v>
      </c>
      <c r="X179" s="47"/>
      <c r="Y179" s="47"/>
      <c r="Z179" s="48"/>
      <c r="AA179" s="7">
        <f t="shared" ref="AA179:BL179" si="184">IF($D179=AA$1,$E179+$V179,(IF($J179=AA$1,$K179+$W179,AA178)))</f>
        <v>1397</v>
      </c>
      <c r="AB179" s="7">
        <f t="shared" si="184"/>
        <v>880</v>
      </c>
      <c r="AC179" s="7">
        <f t="shared" si="184"/>
        <v>1459</v>
      </c>
      <c r="AD179" s="7">
        <f t="shared" si="184"/>
        <v>130</v>
      </c>
      <c r="AE179" s="7">
        <f t="shared" si="184"/>
        <v>1985</v>
      </c>
      <c r="AF179" s="7">
        <f t="shared" si="184"/>
        <v>1969</v>
      </c>
      <c r="AG179" s="7">
        <f t="shared" si="184"/>
        <v>955</v>
      </c>
      <c r="AH179" s="7">
        <f t="shared" si="184"/>
        <v>833</v>
      </c>
      <c r="AI179" s="7">
        <f t="shared" si="184"/>
        <v>1252</v>
      </c>
      <c r="AJ179" s="7">
        <f t="shared" si="184"/>
        <v>1832</v>
      </c>
      <c r="AK179" s="7">
        <f t="shared" si="184"/>
        <v>152</v>
      </c>
      <c r="AL179" s="7">
        <f t="shared" si="184"/>
        <v>717</v>
      </c>
      <c r="AM179" s="7">
        <f t="shared" si="184"/>
        <v>2131</v>
      </c>
      <c r="AN179" s="7">
        <f t="shared" si="184"/>
        <v>1437</v>
      </c>
      <c r="AO179" s="7">
        <f t="shared" si="184"/>
        <v>1072</v>
      </c>
      <c r="AP179" s="7">
        <f t="shared" si="184"/>
        <v>2073</v>
      </c>
      <c r="AQ179" s="7">
        <f t="shared" si="184"/>
        <v>395</v>
      </c>
      <c r="AR179" s="7">
        <f t="shared" si="184"/>
        <v>1622</v>
      </c>
      <c r="AS179" s="7">
        <f t="shared" si="184"/>
        <v>282</v>
      </c>
      <c r="AT179" s="7">
        <f t="shared" si="184"/>
        <v>2152</v>
      </c>
      <c r="AU179" s="7">
        <f t="shared" si="184"/>
        <v>974</v>
      </c>
      <c r="AV179" s="7">
        <f t="shared" si="184"/>
        <v>498</v>
      </c>
      <c r="AW179" s="7">
        <f t="shared" si="184"/>
        <v>458</v>
      </c>
      <c r="AX179" s="7">
        <f t="shared" si="184"/>
        <v>1012</v>
      </c>
      <c r="AY179" s="7">
        <f t="shared" si="184"/>
        <v>1300</v>
      </c>
      <c r="AZ179" s="7">
        <f t="shared" si="184"/>
        <v>720</v>
      </c>
      <c r="BA179" s="7">
        <f t="shared" si="184"/>
        <v>0</v>
      </c>
      <c r="BB179" s="7">
        <f t="shared" si="184"/>
        <v>1308</v>
      </c>
      <c r="BC179" s="7">
        <f t="shared" si="184"/>
        <v>961</v>
      </c>
      <c r="BD179" s="7">
        <f t="shared" si="184"/>
        <v>695</v>
      </c>
      <c r="BE179" s="7">
        <f t="shared" si="184"/>
        <v>638</v>
      </c>
      <c r="BF179" s="7">
        <f t="shared" si="184"/>
        <v>2169</v>
      </c>
      <c r="BG179" s="7">
        <f t="shared" si="184"/>
        <v>762</v>
      </c>
      <c r="BH179" s="7">
        <f t="shared" si="184"/>
        <v>780</v>
      </c>
      <c r="BI179" s="7">
        <f t="shared" si="184"/>
        <v>1847</v>
      </c>
      <c r="BJ179" s="7">
        <f t="shared" si="184"/>
        <v>1493</v>
      </c>
      <c r="BK179" s="7">
        <f t="shared" si="184"/>
        <v>1969</v>
      </c>
      <c r="BL179" s="7">
        <f t="shared" si="184"/>
        <v>1206</v>
      </c>
    </row>
    <row r="180" ht="12.75" customHeight="1">
      <c r="A180" s="83">
        <v>43696.0</v>
      </c>
      <c r="B180" s="37" t="s">
        <v>76</v>
      </c>
      <c r="C180" s="38"/>
      <c r="D180" s="39" t="s">
        <v>22</v>
      </c>
      <c r="E180" s="40">
        <f t="shared" si="2"/>
        <v>2073</v>
      </c>
      <c r="F180" s="41">
        <v>0.0</v>
      </c>
      <c r="G180" s="41">
        <v>20.0</v>
      </c>
      <c r="H180" s="42">
        <f t="shared" si="3"/>
        <v>20</v>
      </c>
      <c r="I180" s="38"/>
      <c r="J180" s="43" t="s">
        <v>18</v>
      </c>
      <c r="K180" s="40">
        <f t="shared" si="4"/>
        <v>2169</v>
      </c>
      <c r="L180" s="44">
        <v>3.0</v>
      </c>
      <c r="M180" s="44">
        <v>25.0</v>
      </c>
      <c r="N180" s="42">
        <f t="shared" si="139"/>
        <v>34</v>
      </c>
      <c r="O180" s="38"/>
      <c r="P180" s="49" t="s">
        <v>73</v>
      </c>
      <c r="Q180" s="38"/>
      <c r="R180" s="45">
        <f>MIN(Rules!$E$2,(MAX(H180/N180,N180/H180)))</f>
        <v>1.7</v>
      </c>
      <c r="S180" s="45">
        <f>VLOOKUP(B180,Rules!A:B,2,FALSE)</f>
        <v>80</v>
      </c>
      <c r="T180" s="38"/>
      <c r="U180" s="46">
        <f>1/(10^(-(E180+(IF(P180="Y",Rules!$I$2,0))-K180)/Rules!$E$12)+1)</f>
        <v>0.3912415674</v>
      </c>
      <c r="V180" s="47">
        <f t="shared" si="6"/>
        <v>-53</v>
      </c>
      <c r="W180" s="47">
        <f t="shared" si="7"/>
        <v>53</v>
      </c>
      <c r="X180" s="47"/>
      <c r="Y180" s="47"/>
      <c r="Z180" s="48"/>
      <c r="AA180" s="7">
        <f t="shared" ref="AA180:BL180" si="185">IF($D180=AA$1,$E180+$V180,(IF($J180=AA$1,$K180+$W180,AA179)))</f>
        <v>1397</v>
      </c>
      <c r="AB180" s="7">
        <f t="shared" si="185"/>
        <v>880</v>
      </c>
      <c r="AC180" s="7">
        <f t="shared" si="185"/>
        <v>1459</v>
      </c>
      <c r="AD180" s="7">
        <f t="shared" si="185"/>
        <v>130</v>
      </c>
      <c r="AE180" s="7">
        <f t="shared" si="185"/>
        <v>1985</v>
      </c>
      <c r="AF180" s="7">
        <f t="shared" si="185"/>
        <v>1969</v>
      </c>
      <c r="AG180" s="7">
        <f t="shared" si="185"/>
        <v>955</v>
      </c>
      <c r="AH180" s="7">
        <f t="shared" si="185"/>
        <v>833</v>
      </c>
      <c r="AI180" s="7">
        <f t="shared" si="185"/>
        <v>1252</v>
      </c>
      <c r="AJ180" s="7">
        <f t="shared" si="185"/>
        <v>1832</v>
      </c>
      <c r="AK180" s="7">
        <f t="shared" si="185"/>
        <v>152</v>
      </c>
      <c r="AL180" s="7">
        <f t="shared" si="185"/>
        <v>717</v>
      </c>
      <c r="AM180" s="7">
        <f t="shared" si="185"/>
        <v>2131</v>
      </c>
      <c r="AN180" s="7">
        <f t="shared" si="185"/>
        <v>1437</v>
      </c>
      <c r="AO180" s="7">
        <f t="shared" si="185"/>
        <v>1072</v>
      </c>
      <c r="AP180" s="7">
        <f t="shared" si="185"/>
        <v>2020</v>
      </c>
      <c r="AQ180" s="7">
        <f t="shared" si="185"/>
        <v>395</v>
      </c>
      <c r="AR180" s="7">
        <f t="shared" si="185"/>
        <v>1622</v>
      </c>
      <c r="AS180" s="7">
        <f t="shared" si="185"/>
        <v>282</v>
      </c>
      <c r="AT180" s="7">
        <f t="shared" si="185"/>
        <v>2152</v>
      </c>
      <c r="AU180" s="7">
        <f t="shared" si="185"/>
        <v>974</v>
      </c>
      <c r="AV180" s="7">
        <f t="shared" si="185"/>
        <v>498</v>
      </c>
      <c r="AW180" s="7">
        <f t="shared" si="185"/>
        <v>458</v>
      </c>
      <c r="AX180" s="7">
        <f t="shared" si="185"/>
        <v>1012</v>
      </c>
      <c r="AY180" s="7">
        <f t="shared" si="185"/>
        <v>1300</v>
      </c>
      <c r="AZ180" s="7">
        <f t="shared" si="185"/>
        <v>720</v>
      </c>
      <c r="BA180" s="7">
        <f t="shared" si="185"/>
        <v>0</v>
      </c>
      <c r="BB180" s="7">
        <f t="shared" si="185"/>
        <v>1308</v>
      </c>
      <c r="BC180" s="7">
        <f t="shared" si="185"/>
        <v>961</v>
      </c>
      <c r="BD180" s="7">
        <f t="shared" si="185"/>
        <v>695</v>
      </c>
      <c r="BE180" s="7">
        <f t="shared" si="185"/>
        <v>638</v>
      </c>
      <c r="BF180" s="7">
        <f t="shared" si="185"/>
        <v>2222</v>
      </c>
      <c r="BG180" s="7">
        <f t="shared" si="185"/>
        <v>762</v>
      </c>
      <c r="BH180" s="7">
        <f t="shared" si="185"/>
        <v>780</v>
      </c>
      <c r="BI180" s="7">
        <f t="shared" si="185"/>
        <v>1847</v>
      </c>
      <c r="BJ180" s="7">
        <f t="shared" si="185"/>
        <v>1493</v>
      </c>
      <c r="BK180" s="7">
        <f t="shared" si="185"/>
        <v>1969</v>
      </c>
      <c r="BL180" s="7">
        <f t="shared" si="185"/>
        <v>1206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75"/>
  <cols>
    <col customWidth="1" min="1" max="1" width="11.14"/>
    <col customWidth="1" min="2" max="2" width="8.43"/>
    <col customWidth="1" min="3" max="3" width="3.86"/>
    <col customWidth="1" min="4" max="4" width="11.86"/>
    <col customWidth="1" min="5" max="5" width="7.71"/>
    <col customWidth="1" min="6" max="6" width="2.29"/>
    <col customWidth="1" min="7" max="7" width="3.0"/>
    <col customWidth="1" min="8" max="8" width="3.29"/>
    <col customWidth="1" min="9" max="9" width="3.0"/>
    <col customWidth="1" min="10" max="10" width="11.86"/>
    <col customWidth="1" min="11" max="11" width="7.71"/>
    <col customWidth="1" min="12" max="12" width="2.29"/>
    <col customWidth="1" min="13" max="13" width="3.0"/>
    <col customWidth="1" min="14" max="14" width="3.43"/>
    <col customWidth="1" min="15" max="17" width="5.0"/>
    <col customWidth="1" min="18" max="18" width="8.14"/>
    <col customWidth="1" min="19" max="19" width="7.71"/>
    <col customWidth="1" min="20" max="20" width="2.43"/>
    <col customWidth="1" min="21" max="23" width="10.43"/>
    <col customWidth="1" min="24" max="25" width="3.71"/>
    <col customWidth="1" min="26" max="26" width="10.43"/>
    <col customWidth="1" min="27" max="64" width="8.86"/>
  </cols>
  <sheetData>
    <row r="1" ht="13.5" customHeight="1">
      <c r="A1" s="91" t="s">
        <v>55</v>
      </c>
      <c r="B1" s="20" t="s">
        <v>56</v>
      </c>
      <c r="C1" s="20"/>
      <c r="D1" s="21" t="s">
        <v>57</v>
      </c>
      <c r="E1" s="22" t="s">
        <v>58</v>
      </c>
      <c r="F1" s="23" t="s">
        <v>59</v>
      </c>
      <c r="G1" s="23" t="s">
        <v>60</v>
      </c>
      <c r="H1" s="23" t="s">
        <v>61</v>
      </c>
      <c r="I1" s="20"/>
      <c r="J1" s="24" t="s">
        <v>62</v>
      </c>
      <c r="K1" s="22" t="s">
        <v>58</v>
      </c>
      <c r="L1" s="23" t="s">
        <v>59</v>
      </c>
      <c r="M1" s="23" t="s">
        <v>60</v>
      </c>
      <c r="N1" s="23" t="s">
        <v>61</v>
      </c>
      <c r="O1" s="20"/>
      <c r="P1" s="20" t="s">
        <v>63</v>
      </c>
      <c r="Q1" s="20"/>
      <c r="R1" s="20" t="s">
        <v>64</v>
      </c>
      <c r="S1" s="20" t="s">
        <v>65</v>
      </c>
      <c r="T1" s="20"/>
      <c r="U1" s="89" t="s">
        <v>78</v>
      </c>
      <c r="V1" s="20" t="s">
        <v>67</v>
      </c>
      <c r="W1" s="20" t="s">
        <v>68</v>
      </c>
      <c r="X1" s="20"/>
      <c r="Y1" s="20"/>
      <c r="Z1" s="26"/>
      <c r="AA1" s="20" t="s">
        <v>30</v>
      </c>
      <c r="AB1" s="20" t="s">
        <v>43</v>
      </c>
      <c r="AC1" s="20" t="s">
        <v>28</v>
      </c>
      <c r="AD1" s="20" t="s">
        <v>49</v>
      </c>
      <c r="AE1" s="20" t="s">
        <v>21</v>
      </c>
      <c r="AF1" s="20" t="s">
        <v>19</v>
      </c>
      <c r="AG1" s="20" t="s">
        <v>35</v>
      </c>
      <c r="AH1" s="20" t="s">
        <v>37</v>
      </c>
      <c r="AI1" s="20" t="s">
        <v>33</v>
      </c>
      <c r="AJ1" s="20" t="s">
        <v>26</v>
      </c>
      <c r="AK1" s="20" t="s">
        <v>48</v>
      </c>
      <c r="AL1" s="3" t="s">
        <v>45</v>
      </c>
      <c r="AM1" s="20" t="s">
        <v>23</v>
      </c>
      <c r="AN1" s="20" t="s">
        <v>34</v>
      </c>
      <c r="AO1" s="20" t="s">
        <v>29</v>
      </c>
      <c r="AP1" s="20" t="s">
        <v>22</v>
      </c>
      <c r="AQ1" s="3" t="s">
        <v>54</v>
      </c>
      <c r="AR1" s="20" t="s">
        <v>31</v>
      </c>
      <c r="AS1" s="20" t="s">
        <v>52</v>
      </c>
      <c r="AT1" s="20" t="s">
        <v>20</v>
      </c>
      <c r="AU1" s="20" t="s">
        <v>36</v>
      </c>
      <c r="AV1" s="20" t="s">
        <v>50</v>
      </c>
      <c r="AW1" s="20" t="s">
        <v>47</v>
      </c>
      <c r="AX1" s="20" t="s">
        <v>39</v>
      </c>
      <c r="AY1" s="20" t="s">
        <v>38</v>
      </c>
      <c r="AZ1" s="20" t="s">
        <v>51</v>
      </c>
      <c r="BA1" s="20" t="s">
        <v>69</v>
      </c>
      <c r="BB1" s="20" t="s">
        <v>27</v>
      </c>
      <c r="BC1" s="20" t="s">
        <v>41</v>
      </c>
      <c r="BD1" s="20" t="s">
        <v>44</v>
      </c>
      <c r="BE1" s="20" t="s">
        <v>46</v>
      </c>
      <c r="BF1" s="20" t="s">
        <v>18</v>
      </c>
      <c r="BG1" s="20" t="s">
        <v>42</v>
      </c>
      <c r="BH1" s="20" t="s">
        <v>53</v>
      </c>
      <c r="BI1" s="20" t="s">
        <v>25</v>
      </c>
      <c r="BJ1" s="20" t="s">
        <v>32</v>
      </c>
      <c r="BK1" s="20" t="s">
        <v>24</v>
      </c>
      <c r="BL1" s="20" t="s">
        <v>40</v>
      </c>
    </row>
    <row r="2" ht="13.5" customHeight="1">
      <c r="A2" s="92"/>
      <c r="B2" s="28"/>
      <c r="C2" s="28"/>
      <c r="D2" s="29"/>
      <c r="E2" s="30"/>
      <c r="F2" s="31"/>
      <c r="G2" s="31"/>
      <c r="H2" s="31"/>
      <c r="I2" s="28"/>
      <c r="J2" s="32"/>
      <c r="K2" s="30"/>
      <c r="L2" s="31"/>
      <c r="M2" s="31"/>
      <c r="N2" s="31"/>
      <c r="O2" s="28"/>
      <c r="P2" s="28"/>
      <c r="Q2" s="28"/>
      <c r="R2" s="28"/>
      <c r="S2" s="28"/>
      <c r="T2" s="28"/>
      <c r="U2" s="33"/>
      <c r="V2" s="28"/>
      <c r="W2" s="28"/>
      <c r="X2" s="28"/>
      <c r="Y2" s="28"/>
      <c r="Z2" s="34" t="s">
        <v>70</v>
      </c>
      <c r="AA2" s="35">
        <f>LOOKUP(9.999E+307,'2017'!AA:AA)</f>
        <v>1394</v>
      </c>
      <c r="AB2" s="35">
        <f>LOOKUP(9.999E+307,'2017'!AB:AB)</f>
        <v>1023</v>
      </c>
      <c r="AC2" s="35">
        <f>LOOKUP(9.999E+307,'2017'!AC:AC)</f>
        <v>1394</v>
      </c>
      <c r="AD2" s="35">
        <f>LOOKUP(9.999E+307,'2017'!AD:AD)</f>
        <v>232</v>
      </c>
      <c r="AE2" s="35">
        <f>LOOKUP(9.999E+307,'2017'!AE:AE)</f>
        <v>1918</v>
      </c>
      <c r="AF2" s="35">
        <f>LOOKUP(9.999E+307,'2017'!AF:AF)</f>
        <v>1969</v>
      </c>
      <c r="AG2" s="35">
        <f>LOOKUP(9.999E+307,'2017'!AG:AG)</f>
        <v>945</v>
      </c>
      <c r="AH2" s="35">
        <f>LOOKUP(9.999E+307,'2017'!AH:AH)</f>
        <v>875</v>
      </c>
      <c r="AI2" s="35">
        <f>LOOKUP(9.999E+307,'2017'!AI:AI)</f>
        <v>1203</v>
      </c>
      <c r="AJ2" s="35">
        <f>LOOKUP(9.999E+307,'2017'!AJ:AJ)</f>
        <v>1813</v>
      </c>
      <c r="AK2" s="35">
        <f>LOOKUP(9.999E+307,'2017'!AK:AK)</f>
        <v>210</v>
      </c>
      <c r="AL2" s="35">
        <f>LOOKUP(9.999E+307,'2017'!AL:AL)</f>
        <v>717</v>
      </c>
      <c r="AM2" s="35">
        <f>LOOKUP(9.999E+307,'2017'!AM:AM)</f>
        <v>2255</v>
      </c>
      <c r="AN2" s="35">
        <f>LOOKUP(9.999E+307,'2017'!AN:AN)</f>
        <v>1411</v>
      </c>
      <c r="AO2" s="35">
        <f>LOOKUP(9.999E+307,'2017'!AO:AO)</f>
        <v>1153</v>
      </c>
      <c r="AP2" s="35">
        <f>LOOKUP(9.999E+307,'2017'!AP:AP)</f>
        <v>2023</v>
      </c>
      <c r="AQ2" s="35">
        <f>LOOKUP(9.999E+307,'2017'!AQ:AQ)</f>
        <v>197</v>
      </c>
      <c r="AR2" s="35">
        <f>LOOKUP(9.999E+307,'2017'!AR:AR)</f>
        <v>1502</v>
      </c>
      <c r="AS2" s="35">
        <f>LOOKUP(9.999E+307,'2017'!AS:AS)</f>
        <v>319</v>
      </c>
      <c r="AT2" s="35">
        <f>LOOKUP(9.999E+307,'2017'!AT:AT)</f>
        <v>1799</v>
      </c>
      <c r="AU2" s="35">
        <f>LOOKUP(9.999E+307,'2017'!AU:AU)</f>
        <v>1155</v>
      </c>
      <c r="AV2" s="35">
        <f>LOOKUP(9.999E+307,'2017'!AV:AV)</f>
        <v>604</v>
      </c>
      <c r="AW2" s="35">
        <f>LOOKUP(9.999E+307,'2017'!AW:AW)</f>
        <v>553</v>
      </c>
      <c r="AX2" s="35">
        <f>LOOKUP(9.999E+307,'2017'!AX:AX)</f>
        <v>1013</v>
      </c>
      <c r="AY2" s="35">
        <f>LOOKUP(9.999E+307,'2017'!AY:AY)</f>
        <v>1292</v>
      </c>
      <c r="AZ2" s="35">
        <f>LOOKUP(9.999E+307,'2017'!AZ:AZ)</f>
        <v>844</v>
      </c>
      <c r="BA2" s="35">
        <f>LOOKUP(9.999E+307,'2017'!BA:BA)</f>
        <v>0</v>
      </c>
      <c r="BB2" s="35">
        <f>LOOKUP(9.999E+307,'2017'!BB:BB)</f>
        <v>1478</v>
      </c>
      <c r="BC2" s="35">
        <f>LOOKUP(9.999E+307,'2017'!BC:BC)</f>
        <v>885</v>
      </c>
      <c r="BD2" s="35">
        <f>LOOKUP(9.999E+307,'2017'!BD:BD)</f>
        <v>487</v>
      </c>
      <c r="BE2" s="35">
        <f>LOOKUP(9.999E+307,'2017'!BE:BE)</f>
        <v>638</v>
      </c>
      <c r="BF2" s="35">
        <f>LOOKUP(9.999E+307,'2017'!BF:BF)</f>
        <v>2139</v>
      </c>
      <c r="BG2" s="35">
        <f>LOOKUP(9.999E+307,'2017'!BG:BG)</f>
        <v>876</v>
      </c>
      <c r="BH2" s="35">
        <f>LOOKUP(9.999E+307,'2017'!BH:BH)</f>
        <v>690</v>
      </c>
      <c r="BI2" s="35">
        <f>LOOKUP(9.999E+307,'2017'!BI:BI)</f>
        <v>2105</v>
      </c>
      <c r="BJ2" s="35">
        <f>LOOKUP(9.999E+307,'2017'!BJ:BJ)</f>
        <v>1339</v>
      </c>
      <c r="BK2" s="35">
        <f>LOOKUP(9.999E+307,'2017'!BK:BK)</f>
        <v>1858</v>
      </c>
      <c r="BL2" s="35">
        <f>LOOKUP(9.999E+307,'2017'!BL:BL)</f>
        <v>1207</v>
      </c>
    </row>
    <row r="3" ht="13.5" customHeight="1">
      <c r="A3" s="93">
        <v>43127.0</v>
      </c>
      <c r="B3" s="68" t="s">
        <v>71</v>
      </c>
      <c r="C3" s="94"/>
      <c r="D3" s="69" t="s">
        <v>26</v>
      </c>
      <c r="E3" s="95">
        <f t="shared" ref="E3:E124" si="2">HLOOKUP(D3,AA$1:CB$10058,ROW()-1,FALSE)</f>
        <v>1813</v>
      </c>
      <c r="F3" s="71">
        <v>1.0</v>
      </c>
      <c r="G3" s="71">
        <v>15.0</v>
      </c>
      <c r="H3" s="72">
        <f t="shared" ref="H3:H124" si="3">3*F3+G3</f>
        <v>18</v>
      </c>
      <c r="I3" s="94"/>
      <c r="J3" s="73" t="s">
        <v>27</v>
      </c>
      <c r="K3" s="95">
        <f t="shared" ref="K3:K124" si="4">HLOOKUP(J3,AA$1:CB$10058,ROW()-1,FALSE)</f>
        <v>1478</v>
      </c>
      <c r="L3" s="74">
        <v>2.0</v>
      </c>
      <c r="M3" s="74">
        <v>25.0</v>
      </c>
      <c r="N3" s="72">
        <f t="shared" ref="N3:N124" si="5">3*L3+M3</f>
        <v>31</v>
      </c>
      <c r="O3" s="94"/>
      <c r="P3" s="64" t="s">
        <v>72</v>
      </c>
      <c r="Q3" s="94"/>
      <c r="R3" s="64">
        <f>MIN(Rules!$E$2,(MAX(H3/N3,N3/H3)))</f>
        <v>1.722222222</v>
      </c>
      <c r="S3" s="64">
        <f>VLOOKUP(B3,Rules!A:B,2,FALSE)</f>
        <v>40</v>
      </c>
      <c r="T3" s="94"/>
      <c r="U3" s="96">
        <f>1/(10^(-(E3+(IF(P3="Y",Rules!$I$2,0))-K3)/Rules!$E$12)+1)</f>
        <v>0.9032184043</v>
      </c>
      <c r="V3" s="94">
        <f t="shared" ref="V3:V176" si="6">ROUND(IF(H3&gt;N3,(S3*R3*(1-U3)),IF(H3&lt;N3,(S3*R3*(0-U3)),S3*R3*(0.5-U3))),0)</f>
        <v>-62</v>
      </c>
      <c r="W3" s="94">
        <f t="shared" ref="W3:W176" si="7">-1*V3</f>
        <v>62</v>
      </c>
      <c r="X3" s="94"/>
      <c r="Y3" s="94"/>
      <c r="Z3" s="94"/>
      <c r="AA3" s="95">
        <f t="shared" ref="AA3:BL3" si="1">IF($D3=AA$1,$E3+$V3,(IF($J3=AA$1,$K3+$W3,AA2)))</f>
        <v>1394</v>
      </c>
      <c r="AB3" s="95">
        <f t="shared" si="1"/>
        <v>1023</v>
      </c>
      <c r="AC3" s="95">
        <f t="shared" si="1"/>
        <v>1394</v>
      </c>
      <c r="AD3" s="95">
        <f t="shared" si="1"/>
        <v>232</v>
      </c>
      <c r="AE3" s="95">
        <f t="shared" si="1"/>
        <v>1918</v>
      </c>
      <c r="AF3" s="95">
        <f t="shared" si="1"/>
        <v>1969</v>
      </c>
      <c r="AG3" s="95">
        <f t="shared" si="1"/>
        <v>945</v>
      </c>
      <c r="AH3" s="95">
        <f t="shared" si="1"/>
        <v>875</v>
      </c>
      <c r="AI3" s="95">
        <f t="shared" si="1"/>
        <v>1203</v>
      </c>
      <c r="AJ3" s="95">
        <f t="shared" si="1"/>
        <v>1751</v>
      </c>
      <c r="AK3" s="95">
        <f t="shared" si="1"/>
        <v>210</v>
      </c>
      <c r="AL3" s="95">
        <f t="shared" si="1"/>
        <v>717</v>
      </c>
      <c r="AM3" s="95">
        <f t="shared" si="1"/>
        <v>2255</v>
      </c>
      <c r="AN3" s="95">
        <f t="shared" si="1"/>
        <v>1411</v>
      </c>
      <c r="AO3" s="95">
        <f t="shared" si="1"/>
        <v>1153</v>
      </c>
      <c r="AP3" s="95">
        <f t="shared" si="1"/>
        <v>2023</v>
      </c>
      <c r="AQ3" s="95">
        <f t="shared" si="1"/>
        <v>197</v>
      </c>
      <c r="AR3" s="95">
        <f t="shared" si="1"/>
        <v>1502</v>
      </c>
      <c r="AS3" s="95">
        <f t="shared" si="1"/>
        <v>319</v>
      </c>
      <c r="AT3" s="95">
        <f t="shared" si="1"/>
        <v>1799</v>
      </c>
      <c r="AU3" s="95">
        <f t="shared" si="1"/>
        <v>1155</v>
      </c>
      <c r="AV3" s="95">
        <f t="shared" si="1"/>
        <v>604</v>
      </c>
      <c r="AW3" s="95">
        <f t="shared" si="1"/>
        <v>553</v>
      </c>
      <c r="AX3" s="95">
        <f t="shared" si="1"/>
        <v>1013</v>
      </c>
      <c r="AY3" s="95">
        <f t="shared" si="1"/>
        <v>1292</v>
      </c>
      <c r="AZ3" s="95">
        <f t="shared" si="1"/>
        <v>844</v>
      </c>
      <c r="BA3" s="95">
        <f t="shared" si="1"/>
        <v>0</v>
      </c>
      <c r="BB3" s="95">
        <f t="shared" si="1"/>
        <v>1540</v>
      </c>
      <c r="BC3" s="95">
        <f t="shared" si="1"/>
        <v>885</v>
      </c>
      <c r="BD3" s="95">
        <f t="shared" si="1"/>
        <v>487</v>
      </c>
      <c r="BE3" s="95">
        <f t="shared" si="1"/>
        <v>638</v>
      </c>
      <c r="BF3" s="95">
        <f t="shared" si="1"/>
        <v>2139</v>
      </c>
      <c r="BG3" s="95">
        <f t="shared" si="1"/>
        <v>876</v>
      </c>
      <c r="BH3" s="95">
        <f t="shared" si="1"/>
        <v>690</v>
      </c>
      <c r="BI3" s="95">
        <f t="shared" si="1"/>
        <v>2105</v>
      </c>
      <c r="BJ3" s="95">
        <f t="shared" si="1"/>
        <v>1339</v>
      </c>
      <c r="BK3" s="95">
        <f t="shared" si="1"/>
        <v>1858</v>
      </c>
      <c r="BL3" s="95">
        <f t="shared" si="1"/>
        <v>1207</v>
      </c>
    </row>
    <row r="4" ht="13.5" customHeight="1">
      <c r="A4" s="93">
        <v>43127.0</v>
      </c>
      <c r="B4" s="68" t="s">
        <v>71</v>
      </c>
      <c r="C4" s="94"/>
      <c r="D4" s="69" t="s">
        <v>19</v>
      </c>
      <c r="E4" s="95">
        <f t="shared" si="2"/>
        <v>1969</v>
      </c>
      <c r="F4" s="71">
        <v>1.0</v>
      </c>
      <c r="G4" s="71">
        <v>24.0</v>
      </c>
      <c r="H4" s="72">
        <f t="shared" si="3"/>
        <v>27</v>
      </c>
      <c r="I4" s="94"/>
      <c r="J4" s="73" t="s">
        <v>22</v>
      </c>
      <c r="K4" s="95">
        <f t="shared" si="4"/>
        <v>2023</v>
      </c>
      <c r="L4" s="79">
        <v>0.0</v>
      </c>
      <c r="M4" s="74">
        <v>24.0</v>
      </c>
      <c r="N4" s="72">
        <f t="shared" si="5"/>
        <v>24</v>
      </c>
      <c r="O4" s="94"/>
      <c r="P4" s="64" t="s">
        <v>72</v>
      </c>
      <c r="Q4" s="94"/>
      <c r="R4" s="64">
        <f>MIN(Rules!$E$2,(MAX(H4/N4,N4/H4)))</f>
        <v>1.125</v>
      </c>
      <c r="S4" s="64">
        <f>VLOOKUP(B4,Rules!A:B,2,FALSE)</f>
        <v>40</v>
      </c>
      <c r="T4" s="94"/>
      <c r="U4" s="96">
        <f>1/(10^(-(E4+(IF(P4="Y",Rules!$I$2,0))-K4)/Rules!$E$12)+1)</f>
        <v>0.6087584326</v>
      </c>
      <c r="V4" s="94">
        <f t="shared" si="6"/>
        <v>18</v>
      </c>
      <c r="W4" s="94">
        <f t="shared" si="7"/>
        <v>-18</v>
      </c>
      <c r="X4" s="94"/>
      <c r="Y4" s="94"/>
      <c r="Z4" s="94"/>
      <c r="AA4" s="95">
        <f t="shared" ref="AA4:BL4" si="8">IF($D4=AA$1,$E4+$V4,(IF($J4=AA$1,$K4+$W4,AA3)))</f>
        <v>1394</v>
      </c>
      <c r="AB4" s="95">
        <f t="shared" si="8"/>
        <v>1023</v>
      </c>
      <c r="AC4" s="95">
        <f t="shared" si="8"/>
        <v>1394</v>
      </c>
      <c r="AD4" s="95">
        <f t="shared" si="8"/>
        <v>232</v>
      </c>
      <c r="AE4" s="95">
        <f t="shared" si="8"/>
        <v>1918</v>
      </c>
      <c r="AF4" s="95">
        <f t="shared" si="8"/>
        <v>1987</v>
      </c>
      <c r="AG4" s="95">
        <f t="shared" si="8"/>
        <v>945</v>
      </c>
      <c r="AH4" s="95">
        <f t="shared" si="8"/>
        <v>875</v>
      </c>
      <c r="AI4" s="95">
        <f t="shared" si="8"/>
        <v>1203</v>
      </c>
      <c r="AJ4" s="95">
        <f t="shared" si="8"/>
        <v>1751</v>
      </c>
      <c r="AK4" s="95">
        <f t="shared" si="8"/>
        <v>210</v>
      </c>
      <c r="AL4" s="95">
        <f t="shared" si="8"/>
        <v>717</v>
      </c>
      <c r="AM4" s="95">
        <f t="shared" si="8"/>
        <v>2255</v>
      </c>
      <c r="AN4" s="95">
        <f t="shared" si="8"/>
        <v>1411</v>
      </c>
      <c r="AO4" s="95">
        <f t="shared" si="8"/>
        <v>1153</v>
      </c>
      <c r="AP4" s="95">
        <f t="shared" si="8"/>
        <v>2005</v>
      </c>
      <c r="AQ4" s="95">
        <f t="shared" si="8"/>
        <v>197</v>
      </c>
      <c r="AR4" s="95">
        <f t="shared" si="8"/>
        <v>1502</v>
      </c>
      <c r="AS4" s="95">
        <f t="shared" si="8"/>
        <v>319</v>
      </c>
      <c r="AT4" s="95">
        <f t="shared" si="8"/>
        <v>1799</v>
      </c>
      <c r="AU4" s="95">
        <f t="shared" si="8"/>
        <v>1155</v>
      </c>
      <c r="AV4" s="95">
        <f t="shared" si="8"/>
        <v>604</v>
      </c>
      <c r="AW4" s="95">
        <f t="shared" si="8"/>
        <v>553</v>
      </c>
      <c r="AX4" s="95">
        <f t="shared" si="8"/>
        <v>1013</v>
      </c>
      <c r="AY4" s="95">
        <f t="shared" si="8"/>
        <v>1292</v>
      </c>
      <c r="AZ4" s="95">
        <f t="shared" si="8"/>
        <v>844</v>
      </c>
      <c r="BA4" s="95">
        <f t="shared" si="8"/>
        <v>0</v>
      </c>
      <c r="BB4" s="95">
        <f t="shared" si="8"/>
        <v>1540</v>
      </c>
      <c r="BC4" s="95">
        <f t="shared" si="8"/>
        <v>885</v>
      </c>
      <c r="BD4" s="95">
        <f t="shared" si="8"/>
        <v>487</v>
      </c>
      <c r="BE4" s="95">
        <f t="shared" si="8"/>
        <v>638</v>
      </c>
      <c r="BF4" s="95">
        <f t="shared" si="8"/>
        <v>2139</v>
      </c>
      <c r="BG4" s="95">
        <f t="shared" si="8"/>
        <v>876</v>
      </c>
      <c r="BH4" s="95">
        <f t="shared" si="8"/>
        <v>690</v>
      </c>
      <c r="BI4" s="95">
        <f t="shared" si="8"/>
        <v>2105</v>
      </c>
      <c r="BJ4" s="95">
        <f t="shared" si="8"/>
        <v>1339</v>
      </c>
      <c r="BK4" s="95">
        <f t="shared" si="8"/>
        <v>1858</v>
      </c>
      <c r="BL4" s="95">
        <f t="shared" si="8"/>
        <v>1207</v>
      </c>
    </row>
    <row r="5" ht="13.5" customHeight="1">
      <c r="A5" s="93">
        <v>43128.0</v>
      </c>
      <c r="B5" s="68" t="s">
        <v>71</v>
      </c>
      <c r="C5" s="94"/>
      <c r="D5" s="69" t="s">
        <v>21</v>
      </c>
      <c r="E5" s="95">
        <f t="shared" si="2"/>
        <v>1918</v>
      </c>
      <c r="F5" s="71">
        <v>1.0</v>
      </c>
      <c r="G5" s="71">
        <v>21.0</v>
      </c>
      <c r="H5" s="72">
        <f t="shared" si="3"/>
        <v>24</v>
      </c>
      <c r="I5" s="94"/>
      <c r="J5" s="73" t="s">
        <v>18</v>
      </c>
      <c r="K5" s="95">
        <f t="shared" si="4"/>
        <v>2139</v>
      </c>
      <c r="L5" s="79">
        <v>0.0</v>
      </c>
      <c r="M5" s="74">
        <v>19.0</v>
      </c>
      <c r="N5" s="72">
        <f t="shared" si="5"/>
        <v>19</v>
      </c>
      <c r="O5" s="94"/>
      <c r="P5" s="64" t="s">
        <v>72</v>
      </c>
      <c r="Q5" s="94"/>
      <c r="R5" s="64">
        <f>MIN(Rules!$E$2,(MAX(H5/N5,N5/H5)))</f>
        <v>1.263157895</v>
      </c>
      <c r="S5" s="64">
        <f>VLOOKUP(B5,Rules!A:B,2,FALSE)</f>
        <v>40</v>
      </c>
      <c r="T5" s="94"/>
      <c r="U5" s="96">
        <f>1/(10^(-(E5+(IF(P5="Y",Rules!$I$2,0))-K5)/Rules!$E$12)+1)</f>
        <v>0.418978761</v>
      </c>
      <c r="V5" s="94">
        <f t="shared" si="6"/>
        <v>29</v>
      </c>
      <c r="W5" s="94">
        <f t="shared" si="7"/>
        <v>-29</v>
      </c>
      <c r="X5" s="94"/>
      <c r="Y5" s="94"/>
      <c r="Z5" s="94"/>
      <c r="AA5" s="95">
        <f t="shared" ref="AA5:BL5" si="9">IF($D5=AA$1,$E5+$V5,(IF($J5=AA$1,$K5+$W5,AA4)))</f>
        <v>1394</v>
      </c>
      <c r="AB5" s="95">
        <f t="shared" si="9"/>
        <v>1023</v>
      </c>
      <c r="AC5" s="95">
        <f t="shared" si="9"/>
        <v>1394</v>
      </c>
      <c r="AD5" s="95">
        <f t="shared" si="9"/>
        <v>232</v>
      </c>
      <c r="AE5" s="95">
        <f t="shared" si="9"/>
        <v>1947</v>
      </c>
      <c r="AF5" s="95">
        <f t="shared" si="9"/>
        <v>1987</v>
      </c>
      <c r="AG5" s="95">
        <f t="shared" si="9"/>
        <v>945</v>
      </c>
      <c r="AH5" s="95">
        <f t="shared" si="9"/>
        <v>875</v>
      </c>
      <c r="AI5" s="95">
        <f t="shared" si="9"/>
        <v>1203</v>
      </c>
      <c r="AJ5" s="95">
        <f t="shared" si="9"/>
        <v>1751</v>
      </c>
      <c r="AK5" s="95">
        <f t="shared" si="9"/>
        <v>210</v>
      </c>
      <c r="AL5" s="95">
        <f t="shared" si="9"/>
        <v>717</v>
      </c>
      <c r="AM5" s="95">
        <f t="shared" si="9"/>
        <v>2255</v>
      </c>
      <c r="AN5" s="95">
        <f t="shared" si="9"/>
        <v>1411</v>
      </c>
      <c r="AO5" s="95">
        <f t="shared" si="9"/>
        <v>1153</v>
      </c>
      <c r="AP5" s="95">
        <f t="shared" si="9"/>
        <v>2005</v>
      </c>
      <c r="AQ5" s="95">
        <f t="shared" si="9"/>
        <v>197</v>
      </c>
      <c r="AR5" s="95">
        <f t="shared" si="9"/>
        <v>1502</v>
      </c>
      <c r="AS5" s="95">
        <f t="shared" si="9"/>
        <v>319</v>
      </c>
      <c r="AT5" s="95">
        <f t="shared" si="9"/>
        <v>1799</v>
      </c>
      <c r="AU5" s="95">
        <f t="shared" si="9"/>
        <v>1155</v>
      </c>
      <c r="AV5" s="95">
        <f t="shared" si="9"/>
        <v>604</v>
      </c>
      <c r="AW5" s="95">
        <f t="shared" si="9"/>
        <v>553</v>
      </c>
      <c r="AX5" s="95">
        <f t="shared" si="9"/>
        <v>1013</v>
      </c>
      <c r="AY5" s="95">
        <f t="shared" si="9"/>
        <v>1292</v>
      </c>
      <c r="AZ5" s="95">
        <f t="shared" si="9"/>
        <v>844</v>
      </c>
      <c r="BA5" s="95">
        <f t="shared" si="9"/>
        <v>0</v>
      </c>
      <c r="BB5" s="95">
        <f t="shared" si="9"/>
        <v>1540</v>
      </c>
      <c r="BC5" s="95">
        <f t="shared" si="9"/>
        <v>885</v>
      </c>
      <c r="BD5" s="95">
        <f t="shared" si="9"/>
        <v>487</v>
      </c>
      <c r="BE5" s="95">
        <f t="shared" si="9"/>
        <v>638</v>
      </c>
      <c r="BF5" s="95">
        <f t="shared" si="9"/>
        <v>2110</v>
      </c>
      <c r="BG5" s="95">
        <f t="shared" si="9"/>
        <v>876</v>
      </c>
      <c r="BH5" s="95">
        <f t="shared" si="9"/>
        <v>690</v>
      </c>
      <c r="BI5" s="95">
        <f t="shared" si="9"/>
        <v>2105</v>
      </c>
      <c r="BJ5" s="95">
        <f t="shared" si="9"/>
        <v>1339</v>
      </c>
      <c r="BK5" s="95">
        <f t="shared" si="9"/>
        <v>1858</v>
      </c>
      <c r="BL5" s="95">
        <f t="shared" si="9"/>
        <v>1207</v>
      </c>
    </row>
    <row r="6" ht="13.5" customHeight="1">
      <c r="A6" s="93">
        <v>43128.0</v>
      </c>
      <c r="B6" s="68" t="s">
        <v>71</v>
      </c>
      <c r="C6" s="94"/>
      <c r="D6" s="69" t="s">
        <v>25</v>
      </c>
      <c r="E6" s="95">
        <f t="shared" si="2"/>
        <v>2105</v>
      </c>
      <c r="F6" s="78">
        <v>0.0</v>
      </c>
      <c r="G6" s="71">
        <v>19.0</v>
      </c>
      <c r="H6" s="72">
        <f t="shared" si="3"/>
        <v>19</v>
      </c>
      <c r="I6" s="94"/>
      <c r="J6" s="73" t="s">
        <v>24</v>
      </c>
      <c r="K6" s="95">
        <f t="shared" si="4"/>
        <v>1858</v>
      </c>
      <c r="L6" s="74">
        <v>2.0</v>
      </c>
      <c r="M6" s="74">
        <v>20.0</v>
      </c>
      <c r="N6" s="72">
        <f t="shared" si="5"/>
        <v>26</v>
      </c>
      <c r="O6" s="94"/>
      <c r="P6" s="64" t="s">
        <v>72</v>
      </c>
      <c r="Q6" s="94"/>
      <c r="R6" s="64">
        <f>MIN(Rules!$E$2,(MAX(H6/N6,N6/H6)))</f>
        <v>1.368421053</v>
      </c>
      <c r="S6" s="64">
        <f>VLOOKUP(B6,Rules!A:B,2,FALSE)</f>
        <v>40</v>
      </c>
      <c r="T6" s="94"/>
      <c r="U6" s="96">
        <f>1/(10^(-(E6+(IF(P6="Y",Rules!$I$2,0))-K6)/Rules!$E$12)+1)</f>
        <v>0.8615534258</v>
      </c>
      <c r="V6" s="94">
        <f t="shared" si="6"/>
        <v>-47</v>
      </c>
      <c r="W6" s="94">
        <f t="shared" si="7"/>
        <v>47</v>
      </c>
      <c r="X6" s="94"/>
      <c r="Y6" s="94"/>
      <c r="Z6" s="94"/>
      <c r="AA6" s="95">
        <f t="shared" ref="AA6:BL6" si="10">IF($D6=AA$1,$E6+$V6,(IF($J6=AA$1,$K6+$W6,AA5)))</f>
        <v>1394</v>
      </c>
      <c r="AB6" s="95">
        <f t="shared" si="10"/>
        <v>1023</v>
      </c>
      <c r="AC6" s="95">
        <f t="shared" si="10"/>
        <v>1394</v>
      </c>
      <c r="AD6" s="95">
        <f t="shared" si="10"/>
        <v>232</v>
      </c>
      <c r="AE6" s="95">
        <f t="shared" si="10"/>
        <v>1947</v>
      </c>
      <c r="AF6" s="95">
        <f t="shared" si="10"/>
        <v>1987</v>
      </c>
      <c r="AG6" s="95">
        <f t="shared" si="10"/>
        <v>945</v>
      </c>
      <c r="AH6" s="95">
        <f t="shared" si="10"/>
        <v>875</v>
      </c>
      <c r="AI6" s="95">
        <f t="shared" si="10"/>
        <v>1203</v>
      </c>
      <c r="AJ6" s="95">
        <f t="shared" si="10"/>
        <v>1751</v>
      </c>
      <c r="AK6" s="95">
        <f t="shared" si="10"/>
        <v>210</v>
      </c>
      <c r="AL6" s="95">
        <f t="shared" si="10"/>
        <v>717</v>
      </c>
      <c r="AM6" s="95">
        <f t="shared" si="10"/>
        <v>2255</v>
      </c>
      <c r="AN6" s="95">
        <f t="shared" si="10"/>
        <v>1411</v>
      </c>
      <c r="AO6" s="95">
        <f t="shared" si="10"/>
        <v>1153</v>
      </c>
      <c r="AP6" s="95">
        <f t="shared" si="10"/>
        <v>2005</v>
      </c>
      <c r="AQ6" s="95">
        <f t="shared" si="10"/>
        <v>197</v>
      </c>
      <c r="AR6" s="95">
        <f t="shared" si="10"/>
        <v>1502</v>
      </c>
      <c r="AS6" s="95">
        <f t="shared" si="10"/>
        <v>319</v>
      </c>
      <c r="AT6" s="95">
        <f t="shared" si="10"/>
        <v>1799</v>
      </c>
      <c r="AU6" s="95">
        <f t="shared" si="10"/>
        <v>1155</v>
      </c>
      <c r="AV6" s="95">
        <f t="shared" si="10"/>
        <v>604</v>
      </c>
      <c r="AW6" s="95">
        <f t="shared" si="10"/>
        <v>553</v>
      </c>
      <c r="AX6" s="95">
        <f t="shared" si="10"/>
        <v>1013</v>
      </c>
      <c r="AY6" s="95">
        <f t="shared" si="10"/>
        <v>1292</v>
      </c>
      <c r="AZ6" s="95">
        <f t="shared" si="10"/>
        <v>844</v>
      </c>
      <c r="BA6" s="95">
        <f t="shared" si="10"/>
        <v>0</v>
      </c>
      <c r="BB6" s="95">
        <f t="shared" si="10"/>
        <v>1540</v>
      </c>
      <c r="BC6" s="95">
        <f t="shared" si="10"/>
        <v>885</v>
      </c>
      <c r="BD6" s="95">
        <f t="shared" si="10"/>
        <v>487</v>
      </c>
      <c r="BE6" s="95">
        <f t="shared" si="10"/>
        <v>638</v>
      </c>
      <c r="BF6" s="95">
        <f t="shared" si="10"/>
        <v>2110</v>
      </c>
      <c r="BG6" s="95">
        <f t="shared" si="10"/>
        <v>876</v>
      </c>
      <c r="BH6" s="95">
        <f t="shared" si="10"/>
        <v>690</v>
      </c>
      <c r="BI6" s="95">
        <f t="shared" si="10"/>
        <v>2058</v>
      </c>
      <c r="BJ6" s="95">
        <f t="shared" si="10"/>
        <v>1339</v>
      </c>
      <c r="BK6" s="95">
        <f t="shared" si="10"/>
        <v>1905</v>
      </c>
      <c r="BL6" s="95">
        <f t="shared" si="10"/>
        <v>1207</v>
      </c>
    </row>
    <row r="7" ht="13.5" customHeight="1">
      <c r="A7" s="93">
        <v>43128.0</v>
      </c>
      <c r="B7" s="68" t="s">
        <v>71</v>
      </c>
      <c r="C7" s="94"/>
      <c r="D7" s="69" t="s">
        <v>23</v>
      </c>
      <c r="E7" s="95">
        <f t="shared" si="2"/>
        <v>2255</v>
      </c>
      <c r="F7" s="71">
        <v>1.0</v>
      </c>
      <c r="G7" s="71">
        <v>19.0</v>
      </c>
      <c r="H7" s="72">
        <f t="shared" si="3"/>
        <v>22</v>
      </c>
      <c r="I7" s="94"/>
      <c r="J7" s="73" t="s">
        <v>30</v>
      </c>
      <c r="K7" s="95">
        <f t="shared" si="4"/>
        <v>1394</v>
      </c>
      <c r="L7" s="74">
        <v>1.0</v>
      </c>
      <c r="M7" s="74">
        <v>16.0</v>
      </c>
      <c r="N7" s="72">
        <f t="shared" si="5"/>
        <v>19</v>
      </c>
      <c r="O7" s="94"/>
      <c r="P7" s="64" t="s">
        <v>72</v>
      </c>
      <c r="Q7" s="94"/>
      <c r="R7" s="64">
        <f>MIN(Rules!$E$2,(MAX(H7/N7,N7/H7)))</f>
        <v>1.157894737</v>
      </c>
      <c r="S7" s="64">
        <f>VLOOKUP(B7,Rules!A:B,2,FALSE)</f>
        <v>40</v>
      </c>
      <c r="T7" s="94"/>
      <c r="U7" s="96">
        <f>1/(10^(-(E7+(IF(P7="Y",Rules!$I$2,0))-K7)/Rules!$E$12)+1)</f>
        <v>0.9905834661</v>
      </c>
      <c r="V7" s="94">
        <f t="shared" si="6"/>
        <v>0</v>
      </c>
      <c r="W7" s="94">
        <f t="shared" si="7"/>
        <v>0</v>
      </c>
      <c r="X7" s="94"/>
      <c r="Y7" s="94"/>
      <c r="Z7" s="94"/>
      <c r="AA7" s="95">
        <f t="shared" ref="AA7:BL7" si="11">IF($D7=AA$1,$E7+$V7,(IF($J7=AA$1,$K7+$W7,AA6)))</f>
        <v>1394</v>
      </c>
      <c r="AB7" s="95">
        <f t="shared" si="11"/>
        <v>1023</v>
      </c>
      <c r="AC7" s="95">
        <f t="shared" si="11"/>
        <v>1394</v>
      </c>
      <c r="AD7" s="95">
        <f t="shared" si="11"/>
        <v>232</v>
      </c>
      <c r="AE7" s="95">
        <f t="shared" si="11"/>
        <v>1947</v>
      </c>
      <c r="AF7" s="95">
        <f t="shared" si="11"/>
        <v>1987</v>
      </c>
      <c r="AG7" s="95">
        <f t="shared" si="11"/>
        <v>945</v>
      </c>
      <c r="AH7" s="95">
        <f t="shared" si="11"/>
        <v>875</v>
      </c>
      <c r="AI7" s="95">
        <f t="shared" si="11"/>
        <v>1203</v>
      </c>
      <c r="AJ7" s="95">
        <f t="shared" si="11"/>
        <v>1751</v>
      </c>
      <c r="AK7" s="95">
        <f t="shared" si="11"/>
        <v>210</v>
      </c>
      <c r="AL7" s="95">
        <f t="shared" si="11"/>
        <v>717</v>
      </c>
      <c r="AM7" s="95">
        <f t="shared" si="11"/>
        <v>2255</v>
      </c>
      <c r="AN7" s="95">
        <f t="shared" si="11"/>
        <v>1411</v>
      </c>
      <c r="AO7" s="95">
        <f t="shared" si="11"/>
        <v>1153</v>
      </c>
      <c r="AP7" s="95">
        <f t="shared" si="11"/>
        <v>2005</v>
      </c>
      <c r="AQ7" s="95">
        <f t="shared" si="11"/>
        <v>197</v>
      </c>
      <c r="AR7" s="95">
        <f t="shared" si="11"/>
        <v>1502</v>
      </c>
      <c r="AS7" s="95">
        <f t="shared" si="11"/>
        <v>319</v>
      </c>
      <c r="AT7" s="95">
        <f t="shared" si="11"/>
        <v>1799</v>
      </c>
      <c r="AU7" s="95">
        <f t="shared" si="11"/>
        <v>1155</v>
      </c>
      <c r="AV7" s="95">
        <f t="shared" si="11"/>
        <v>604</v>
      </c>
      <c r="AW7" s="95">
        <f t="shared" si="11"/>
        <v>553</v>
      </c>
      <c r="AX7" s="95">
        <f t="shared" si="11"/>
        <v>1013</v>
      </c>
      <c r="AY7" s="95">
        <f t="shared" si="11"/>
        <v>1292</v>
      </c>
      <c r="AZ7" s="95">
        <f t="shared" si="11"/>
        <v>844</v>
      </c>
      <c r="BA7" s="95">
        <f t="shared" si="11"/>
        <v>0</v>
      </c>
      <c r="BB7" s="95">
        <f t="shared" si="11"/>
        <v>1540</v>
      </c>
      <c r="BC7" s="95">
        <f t="shared" si="11"/>
        <v>885</v>
      </c>
      <c r="BD7" s="95">
        <f t="shared" si="11"/>
        <v>487</v>
      </c>
      <c r="BE7" s="95">
        <f t="shared" si="11"/>
        <v>638</v>
      </c>
      <c r="BF7" s="95">
        <f t="shared" si="11"/>
        <v>2110</v>
      </c>
      <c r="BG7" s="95">
        <f t="shared" si="11"/>
        <v>876</v>
      </c>
      <c r="BH7" s="95">
        <f t="shared" si="11"/>
        <v>690</v>
      </c>
      <c r="BI7" s="95">
        <f t="shared" si="11"/>
        <v>2058</v>
      </c>
      <c r="BJ7" s="95">
        <f t="shared" si="11"/>
        <v>1339</v>
      </c>
      <c r="BK7" s="95">
        <f t="shared" si="11"/>
        <v>1905</v>
      </c>
      <c r="BL7" s="95">
        <f t="shared" si="11"/>
        <v>1207</v>
      </c>
    </row>
    <row r="8" ht="13.5" customHeight="1">
      <c r="A8" s="93">
        <v>43128.0</v>
      </c>
      <c r="B8" s="68" t="s">
        <v>71</v>
      </c>
      <c r="C8" s="94"/>
      <c r="D8" s="69" t="s">
        <v>20</v>
      </c>
      <c r="E8" s="95">
        <f t="shared" si="2"/>
        <v>1799</v>
      </c>
      <c r="F8" s="71">
        <v>1.0</v>
      </c>
      <c r="G8" s="71">
        <v>25.0</v>
      </c>
      <c r="H8" s="72">
        <f t="shared" si="3"/>
        <v>28</v>
      </c>
      <c r="I8" s="94"/>
      <c r="J8" s="73" t="s">
        <v>31</v>
      </c>
      <c r="K8" s="95">
        <f t="shared" si="4"/>
        <v>1502</v>
      </c>
      <c r="L8" s="79">
        <v>0.0</v>
      </c>
      <c r="M8" s="74">
        <v>18.0</v>
      </c>
      <c r="N8" s="72">
        <f t="shared" si="5"/>
        <v>18</v>
      </c>
      <c r="O8" s="94"/>
      <c r="P8" s="64" t="s">
        <v>72</v>
      </c>
      <c r="Q8" s="94"/>
      <c r="R8" s="64">
        <f>MIN(Rules!$E$2,(MAX(H8/N8,N8/H8)))</f>
        <v>1.555555556</v>
      </c>
      <c r="S8" s="64">
        <f>VLOOKUP(B8,Rules!A:B,2,FALSE)</f>
        <v>40</v>
      </c>
      <c r="T8" s="94"/>
      <c r="U8" s="96">
        <f>1/(10^(-(E8+(IF(P8="Y",Rules!$I$2,0))-K8)/Rules!$E$12)+1)</f>
        <v>0.8868047945</v>
      </c>
      <c r="V8" s="94">
        <f t="shared" si="6"/>
        <v>7</v>
      </c>
      <c r="W8" s="94">
        <f t="shared" si="7"/>
        <v>-7</v>
      </c>
      <c r="X8" s="94"/>
      <c r="Y8" s="94"/>
      <c r="Z8" s="94"/>
      <c r="AA8" s="95">
        <f t="shared" ref="AA8:BL8" si="12">IF($D8=AA$1,$E8+$V8,(IF($J8=AA$1,$K8+$W8,AA7)))</f>
        <v>1394</v>
      </c>
      <c r="AB8" s="95">
        <f t="shared" si="12"/>
        <v>1023</v>
      </c>
      <c r="AC8" s="95">
        <f t="shared" si="12"/>
        <v>1394</v>
      </c>
      <c r="AD8" s="95">
        <f t="shared" si="12"/>
        <v>232</v>
      </c>
      <c r="AE8" s="95">
        <f t="shared" si="12"/>
        <v>1947</v>
      </c>
      <c r="AF8" s="95">
        <f t="shared" si="12"/>
        <v>1987</v>
      </c>
      <c r="AG8" s="95">
        <f t="shared" si="12"/>
        <v>945</v>
      </c>
      <c r="AH8" s="95">
        <f t="shared" si="12"/>
        <v>875</v>
      </c>
      <c r="AI8" s="95">
        <f t="shared" si="12"/>
        <v>1203</v>
      </c>
      <c r="AJ8" s="95">
        <f t="shared" si="12"/>
        <v>1751</v>
      </c>
      <c r="AK8" s="95">
        <f t="shared" si="12"/>
        <v>210</v>
      </c>
      <c r="AL8" s="95">
        <f t="shared" si="12"/>
        <v>717</v>
      </c>
      <c r="AM8" s="95">
        <f t="shared" si="12"/>
        <v>2255</v>
      </c>
      <c r="AN8" s="95">
        <f t="shared" si="12"/>
        <v>1411</v>
      </c>
      <c r="AO8" s="95">
        <f t="shared" si="12"/>
        <v>1153</v>
      </c>
      <c r="AP8" s="95">
        <f t="shared" si="12"/>
        <v>2005</v>
      </c>
      <c r="AQ8" s="95">
        <f t="shared" si="12"/>
        <v>197</v>
      </c>
      <c r="AR8" s="95">
        <f t="shared" si="12"/>
        <v>1495</v>
      </c>
      <c r="AS8" s="95">
        <f t="shared" si="12"/>
        <v>319</v>
      </c>
      <c r="AT8" s="95">
        <f t="shared" si="12"/>
        <v>1806</v>
      </c>
      <c r="AU8" s="95">
        <f t="shared" si="12"/>
        <v>1155</v>
      </c>
      <c r="AV8" s="95">
        <f t="shared" si="12"/>
        <v>604</v>
      </c>
      <c r="AW8" s="95">
        <f t="shared" si="12"/>
        <v>553</v>
      </c>
      <c r="AX8" s="95">
        <f t="shared" si="12"/>
        <v>1013</v>
      </c>
      <c r="AY8" s="95">
        <f t="shared" si="12"/>
        <v>1292</v>
      </c>
      <c r="AZ8" s="95">
        <f t="shared" si="12"/>
        <v>844</v>
      </c>
      <c r="BA8" s="95">
        <f t="shared" si="12"/>
        <v>0</v>
      </c>
      <c r="BB8" s="95">
        <f t="shared" si="12"/>
        <v>1540</v>
      </c>
      <c r="BC8" s="95">
        <f t="shared" si="12"/>
        <v>885</v>
      </c>
      <c r="BD8" s="95">
        <f t="shared" si="12"/>
        <v>487</v>
      </c>
      <c r="BE8" s="95">
        <f t="shared" si="12"/>
        <v>638</v>
      </c>
      <c r="BF8" s="95">
        <f t="shared" si="12"/>
        <v>2110</v>
      </c>
      <c r="BG8" s="95">
        <f t="shared" si="12"/>
        <v>876</v>
      </c>
      <c r="BH8" s="95">
        <f t="shared" si="12"/>
        <v>690</v>
      </c>
      <c r="BI8" s="95">
        <f t="shared" si="12"/>
        <v>2058</v>
      </c>
      <c r="BJ8" s="95">
        <f t="shared" si="12"/>
        <v>1339</v>
      </c>
      <c r="BK8" s="95">
        <f t="shared" si="12"/>
        <v>1905</v>
      </c>
      <c r="BL8" s="95">
        <f t="shared" si="12"/>
        <v>1207</v>
      </c>
    </row>
    <row r="9" ht="13.5" customHeight="1">
      <c r="A9" s="93">
        <v>43128.0</v>
      </c>
      <c r="B9" s="68" t="s">
        <v>71</v>
      </c>
      <c r="C9" s="94"/>
      <c r="D9" s="69" t="s">
        <v>36</v>
      </c>
      <c r="E9" s="95">
        <f t="shared" si="2"/>
        <v>1155</v>
      </c>
      <c r="F9" s="71">
        <v>1.0</v>
      </c>
      <c r="G9" s="71">
        <v>13.0</v>
      </c>
      <c r="H9" s="72">
        <f t="shared" si="3"/>
        <v>16</v>
      </c>
      <c r="I9" s="94"/>
      <c r="J9" s="73" t="s">
        <v>34</v>
      </c>
      <c r="K9" s="95">
        <f t="shared" si="4"/>
        <v>1411</v>
      </c>
      <c r="L9" s="74">
        <v>2.0</v>
      </c>
      <c r="M9" s="74">
        <v>30.0</v>
      </c>
      <c r="N9" s="72">
        <f t="shared" si="5"/>
        <v>36</v>
      </c>
      <c r="O9" s="94"/>
      <c r="P9" s="64" t="s">
        <v>72</v>
      </c>
      <c r="Q9" s="94"/>
      <c r="R9" s="64">
        <f>MIN(Rules!$E$2,(MAX(H9/N9,N9/H9)))</f>
        <v>2</v>
      </c>
      <c r="S9" s="64">
        <f>VLOOKUP(B9,Rules!A:B,2,FALSE)</f>
        <v>40</v>
      </c>
      <c r="T9" s="94"/>
      <c r="U9" s="96">
        <f>1/(10^(-(E9+(IF(P9="Y",Rules!$I$2,0))-K9)/Rules!$E$12)+1)</f>
        <v>0.3803299391</v>
      </c>
      <c r="V9" s="94">
        <f t="shared" si="6"/>
        <v>-30</v>
      </c>
      <c r="W9" s="94">
        <f t="shared" si="7"/>
        <v>30</v>
      </c>
      <c r="X9" s="94"/>
      <c r="Y9" s="94"/>
      <c r="Z9" s="94"/>
      <c r="AA9" s="95">
        <f t="shared" ref="AA9:BL9" si="13">IF($D9=AA$1,$E9+$V9,(IF($J9=AA$1,$K9+$W9,AA8)))</f>
        <v>1394</v>
      </c>
      <c r="AB9" s="95">
        <f t="shared" si="13"/>
        <v>1023</v>
      </c>
      <c r="AC9" s="95">
        <f t="shared" si="13"/>
        <v>1394</v>
      </c>
      <c r="AD9" s="95">
        <f t="shared" si="13"/>
        <v>232</v>
      </c>
      <c r="AE9" s="95">
        <f t="shared" si="13"/>
        <v>1947</v>
      </c>
      <c r="AF9" s="95">
        <f t="shared" si="13"/>
        <v>1987</v>
      </c>
      <c r="AG9" s="95">
        <f t="shared" si="13"/>
        <v>945</v>
      </c>
      <c r="AH9" s="95">
        <f t="shared" si="13"/>
        <v>875</v>
      </c>
      <c r="AI9" s="95">
        <f t="shared" si="13"/>
        <v>1203</v>
      </c>
      <c r="AJ9" s="95">
        <f t="shared" si="13"/>
        <v>1751</v>
      </c>
      <c r="AK9" s="95">
        <f t="shared" si="13"/>
        <v>210</v>
      </c>
      <c r="AL9" s="95">
        <f t="shared" si="13"/>
        <v>717</v>
      </c>
      <c r="AM9" s="95">
        <f t="shared" si="13"/>
        <v>2255</v>
      </c>
      <c r="AN9" s="95">
        <f t="shared" si="13"/>
        <v>1441</v>
      </c>
      <c r="AO9" s="95">
        <f t="shared" si="13"/>
        <v>1153</v>
      </c>
      <c r="AP9" s="95">
        <f t="shared" si="13"/>
        <v>2005</v>
      </c>
      <c r="AQ9" s="95">
        <f t="shared" si="13"/>
        <v>197</v>
      </c>
      <c r="AR9" s="95">
        <f t="shared" si="13"/>
        <v>1495</v>
      </c>
      <c r="AS9" s="95">
        <f t="shared" si="13"/>
        <v>319</v>
      </c>
      <c r="AT9" s="95">
        <f t="shared" si="13"/>
        <v>1806</v>
      </c>
      <c r="AU9" s="95">
        <f t="shared" si="13"/>
        <v>1125</v>
      </c>
      <c r="AV9" s="95">
        <f t="shared" si="13"/>
        <v>604</v>
      </c>
      <c r="AW9" s="95">
        <f t="shared" si="13"/>
        <v>553</v>
      </c>
      <c r="AX9" s="95">
        <f t="shared" si="13"/>
        <v>1013</v>
      </c>
      <c r="AY9" s="95">
        <f t="shared" si="13"/>
        <v>1292</v>
      </c>
      <c r="AZ9" s="95">
        <f t="shared" si="13"/>
        <v>844</v>
      </c>
      <c r="BA9" s="95">
        <f t="shared" si="13"/>
        <v>0</v>
      </c>
      <c r="BB9" s="95">
        <f t="shared" si="13"/>
        <v>1540</v>
      </c>
      <c r="BC9" s="95">
        <f t="shared" si="13"/>
        <v>885</v>
      </c>
      <c r="BD9" s="95">
        <f t="shared" si="13"/>
        <v>487</v>
      </c>
      <c r="BE9" s="95">
        <f t="shared" si="13"/>
        <v>638</v>
      </c>
      <c r="BF9" s="95">
        <f t="shared" si="13"/>
        <v>2110</v>
      </c>
      <c r="BG9" s="95">
        <f t="shared" si="13"/>
        <v>876</v>
      </c>
      <c r="BH9" s="95">
        <f t="shared" si="13"/>
        <v>690</v>
      </c>
      <c r="BI9" s="95">
        <f t="shared" si="13"/>
        <v>2058</v>
      </c>
      <c r="BJ9" s="95">
        <f t="shared" si="13"/>
        <v>1339</v>
      </c>
      <c r="BK9" s="95">
        <f t="shared" si="13"/>
        <v>1905</v>
      </c>
      <c r="BL9" s="95">
        <f t="shared" si="13"/>
        <v>1207</v>
      </c>
    </row>
    <row r="10" ht="13.5" customHeight="1">
      <c r="A10" s="93">
        <v>43128.0</v>
      </c>
      <c r="B10" s="68" t="s">
        <v>71</v>
      </c>
      <c r="C10" s="94"/>
      <c r="D10" s="69" t="s">
        <v>29</v>
      </c>
      <c r="E10" s="95">
        <f t="shared" si="2"/>
        <v>1153</v>
      </c>
      <c r="F10" s="78">
        <v>0.0</v>
      </c>
      <c r="G10" s="71">
        <v>16.0</v>
      </c>
      <c r="H10" s="72">
        <f t="shared" si="3"/>
        <v>16</v>
      </c>
      <c r="I10" s="94"/>
      <c r="J10" s="73" t="s">
        <v>38</v>
      </c>
      <c r="K10" s="95">
        <f t="shared" si="4"/>
        <v>1292</v>
      </c>
      <c r="L10" s="74">
        <v>1.0</v>
      </c>
      <c r="M10" s="74">
        <v>16.0</v>
      </c>
      <c r="N10" s="72">
        <f t="shared" si="5"/>
        <v>19</v>
      </c>
      <c r="O10" s="94"/>
      <c r="P10" s="64" t="s">
        <v>72</v>
      </c>
      <c r="Q10" s="94"/>
      <c r="R10" s="64">
        <f>MIN(Rules!$E$2,(MAX(H10/N10,N10/H10)))</f>
        <v>1.1875</v>
      </c>
      <c r="S10" s="64">
        <f>VLOOKUP(B10,Rules!A:B,2,FALSE)</f>
        <v>40</v>
      </c>
      <c r="T10" s="94"/>
      <c r="U10" s="96">
        <f>1/(10^(-(E10+(IF(P10="Y",Rules!$I$2,0))-K10)/Rules!$E$12)+1)</f>
        <v>0.5126615105</v>
      </c>
      <c r="V10" s="94">
        <f t="shared" si="6"/>
        <v>-24</v>
      </c>
      <c r="W10" s="94">
        <f t="shared" si="7"/>
        <v>24</v>
      </c>
      <c r="X10" s="94"/>
      <c r="Y10" s="94"/>
      <c r="Z10" s="94"/>
      <c r="AA10" s="95">
        <f t="shared" ref="AA10:BL10" si="14">IF($D10=AA$1,$E10+$V10,(IF($J10=AA$1,$K10+$W10,AA9)))</f>
        <v>1394</v>
      </c>
      <c r="AB10" s="95">
        <f t="shared" si="14"/>
        <v>1023</v>
      </c>
      <c r="AC10" s="95">
        <f t="shared" si="14"/>
        <v>1394</v>
      </c>
      <c r="AD10" s="95">
        <f t="shared" si="14"/>
        <v>232</v>
      </c>
      <c r="AE10" s="95">
        <f t="shared" si="14"/>
        <v>1947</v>
      </c>
      <c r="AF10" s="95">
        <f t="shared" si="14"/>
        <v>1987</v>
      </c>
      <c r="AG10" s="95">
        <f t="shared" si="14"/>
        <v>945</v>
      </c>
      <c r="AH10" s="95">
        <f t="shared" si="14"/>
        <v>875</v>
      </c>
      <c r="AI10" s="95">
        <f t="shared" si="14"/>
        <v>1203</v>
      </c>
      <c r="AJ10" s="95">
        <f t="shared" si="14"/>
        <v>1751</v>
      </c>
      <c r="AK10" s="95">
        <f t="shared" si="14"/>
        <v>210</v>
      </c>
      <c r="AL10" s="95">
        <f t="shared" si="14"/>
        <v>717</v>
      </c>
      <c r="AM10" s="95">
        <f t="shared" si="14"/>
        <v>2255</v>
      </c>
      <c r="AN10" s="95">
        <f t="shared" si="14"/>
        <v>1441</v>
      </c>
      <c r="AO10" s="95">
        <f t="shared" si="14"/>
        <v>1129</v>
      </c>
      <c r="AP10" s="95">
        <f t="shared" si="14"/>
        <v>2005</v>
      </c>
      <c r="AQ10" s="95">
        <f t="shared" si="14"/>
        <v>197</v>
      </c>
      <c r="AR10" s="95">
        <f t="shared" si="14"/>
        <v>1495</v>
      </c>
      <c r="AS10" s="95">
        <f t="shared" si="14"/>
        <v>319</v>
      </c>
      <c r="AT10" s="95">
        <f t="shared" si="14"/>
        <v>1806</v>
      </c>
      <c r="AU10" s="95">
        <f t="shared" si="14"/>
        <v>1125</v>
      </c>
      <c r="AV10" s="95">
        <f t="shared" si="14"/>
        <v>604</v>
      </c>
      <c r="AW10" s="95">
        <f t="shared" si="14"/>
        <v>553</v>
      </c>
      <c r="AX10" s="95">
        <f t="shared" si="14"/>
        <v>1013</v>
      </c>
      <c r="AY10" s="95">
        <f t="shared" si="14"/>
        <v>1316</v>
      </c>
      <c r="AZ10" s="95">
        <f t="shared" si="14"/>
        <v>844</v>
      </c>
      <c r="BA10" s="95">
        <f t="shared" si="14"/>
        <v>0</v>
      </c>
      <c r="BB10" s="95">
        <f t="shared" si="14"/>
        <v>1540</v>
      </c>
      <c r="BC10" s="95">
        <f t="shared" si="14"/>
        <v>885</v>
      </c>
      <c r="BD10" s="95">
        <f t="shared" si="14"/>
        <v>487</v>
      </c>
      <c r="BE10" s="95">
        <f t="shared" si="14"/>
        <v>638</v>
      </c>
      <c r="BF10" s="95">
        <f t="shared" si="14"/>
        <v>2110</v>
      </c>
      <c r="BG10" s="95">
        <f t="shared" si="14"/>
        <v>876</v>
      </c>
      <c r="BH10" s="95">
        <f t="shared" si="14"/>
        <v>690</v>
      </c>
      <c r="BI10" s="95">
        <f t="shared" si="14"/>
        <v>2058</v>
      </c>
      <c r="BJ10" s="95">
        <f t="shared" si="14"/>
        <v>1339</v>
      </c>
      <c r="BK10" s="95">
        <f t="shared" si="14"/>
        <v>1905</v>
      </c>
      <c r="BL10" s="95">
        <f t="shared" si="14"/>
        <v>1207</v>
      </c>
    </row>
    <row r="11" ht="13.5" customHeight="1">
      <c r="A11" s="93">
        <v>43128.0</v>
      </c>
      <c r="B11" s="68" t="s">
        <v>71</v>
      </c>
      <c r="C11" s="94"/>
      <c r="D11" s="69" t="s">
        <v>28</v>
      </c>
      <c r="E11" s="95">
        <f t="shared" si="2"/>
        <v>1394</v>
      </c>
      <c r="F11" s="78">
        <v>0.0</v>
      </c>
      <c r="G11" s="71">
        <v>15.0</v>
      </c>
      <c r="H11" s="72">
        <f t="shared" si="3"/>
        <v>15</v>
      </c>
      <c r="I11" s="94"/>
      <c r="J11" s="73" t="s">
        <v>32</v>
      </c>
      <c r="K11" s="95">
        <f t="shared" si="4"/>
        <v>1339</v>
      </c>
      <c r="L11" s="79">
        <v>0.0</v>
      </c>
      <c r="M11" s="74">
        <v>19.0</v>
      </c>
      <c r="N11" s="72">
        <f t="shared" si="5"/>
        <v>19</v>
      </c>
      <c r="O11" s="94"/>
      <c r="P11" s="64" t="s">
        <v>72</v>
      </c>
      <c r="Q11" s="94"/>
      <c r="R11" s="64">
        <f>MIN(Rules!$E$2,(MAX(H11/N11,N11/H11)))</f>
        <v>1.266666667</v>
      </c>
      <c r="S11" s="64">
        <f>VLOOKUP(B11,Rules!A:B,2,FALSE)</f>
        <v>40</v>
      </c>
      <c r="T11" s="94"/>
      <c r="U11" s="96">
        <f>1/(10^(-(E11+(IF(P11="Y",Rules!$I$2,0))-K11)/Rules!$E$12)+1)</f>
        <v>0.7199190059</v>
      </c>
      <c r="V11" s="94">
        <f t="shared" si="6"/>
        <v>-36</v>
      </c>
      <c r="W11" s="94">
        <f t="shared" si="7"/>
        <v>36</v>
      </c>
      <c r="X11" s="94"/>
      <c r="Y11" s="94"/>
      <c r="Z11" s="94"/>
      <c r="AA11" s="95">
        <f t="shared" ref="AA11:BL11" si="15">IF($D11=AA$1,$E11+$V11,(IF($J11=AA$1,$K11+$W11,AA10)))</f>
        <v>1394</v>
      </c>
      <c r="AB11" s="95">
        <f t="shared" si="15"/>
        <v>1023</v>
      </c>
      <c r="AC11" s="95">
        <f t="shared" si="15"/>
        <v>1358</v>
      </c>
      <c r="AD11" s="95">
        <f t="shared" si="15"/>
        <v>232</v>
      </c>
      <c r="AE11" s="95">
        <f t="shared" si="15"/>
        <v>1947</v>
      </c>
      <c r="AF11" s="95">
        <f t="shared" si="15"/>
        <v>1987</v>
      </c>
      <c r="AG11" s="95">
        <f t="shared" si="15"/>
        <v>945</v>
      </c>
      <c r="AH11" s="95">
        <f t="shared" si="15"/>
        <v>875</v>
      </c>
      <c r="AI11" s="95">
        <f t="shared" si="15"/>
        <v>1203</v>
      </c>
      <c r="AJ11" s="95">
        <f t="shared" si="15"/>
        <v>1751</v>
      </c>
      <c r="AK11" s="95">
        <f t="shared" si="15"/>
        <v>210</v>
      </c>
      <c r="AL11" s="95">
        <f t="shared" si="15"/>
        <v>717</v>
      </c>
      <c r="AM11" s="95">
        <f t="shared" si="15"/>
        <v>2255</v>
      </c>
      <c r="AN11" s="95">
        <f t="shared" si="15"/>
        <v>1441</v>
      </c>
      <c r="AO11" s="95">
        <f t="shared" si="15"/>
        <v>1129</v>
      </c>
      <c r="AP11" s="95">
        <f t="shared" si="15"/>
        <v>2005</v>
      </c>
      <c r="AQ11" s="95">
        <f t="shared" si="15"/>
        <v>197</v>
      </c>
      <c r="AR11" s="95">
        <f t="shared" si="15"/>
        <v>1495</v>
      </c>
      <c r="AS11" s="95">
        <f t="shared" si="15"/>
        <v>319</v>
      </c>
      <c r="AT11" s="95">
        <f t="shared" si="15"/>
        <v>1806</v>
      </c>
      <c r="AU11" s="95">
        <f t="shared" si="15"/>
        <v>1125</v>
      </c>
      <c r="AV11" s="95">
        <f t="shared" si="15"/>
        <v>604</v>
      </c>
      <c r="AW11" s="95">
        <f t="shared" si="15"/>
        <v>553</v>
      </c>
      <c r="AX11" s="95">
        <f t="shared" si="15"/>
        <v>1013</v>
      </c>
      <c r="AY11" s="95">
        <f t="shared" si="15"/>
        <v>1316</v>
      </c>
      <c r="AZ11" s="95">
        <f t="shared" si="15"/>
        <v>844</v>
      </c>
      <c r="BA11" s="95">
        <f t="shared" si="15"/>
        <v>0</v>
      </c>
      <c r="BB11" s="95">
        <f t="shared" si="15"/>
        <v>1540</v>
      </c>
      <c r="BC11" s="95">
        <f t="shared" si="15"/>
        <v>885</v>
      </c>
      <c r="BD11" s="95">
        <f t="shared" si="15"/>
        <v>487</v>
      </c>
      <c r="BE11" s="95">
        <f t="shared" si="15"/>
        <v>638</v>
      </c>
      <c r="BF11" s="95">
        <f t="shared" si="15"/>
        <v>2110</v>
      </c>
      <c r="BG11" s="95">
        <f t="shared" si="15"/>
        <v>876</v>
      </c>
      <c r="BH11" s="95">
        <f t="shared" si="15"/>
        <v>690</v>
      </c>
      <c r="BI11" s="95">
        <f t="shared" si="15"/>
        <v>2058</v>
      </c>
      <c r="BJ11" s="95">
        <f t="shared" si="15"/>
        <v>1375</v>
      </c>
      <c r="BK11" s="95">
        <f t="shared" si="15"/>
        <v>1905</v>
      </c>
      <c r="BL11" s="95">
        <f t="shared" si="15"/>
        <v>1207</v>
      </c>
    </row>
    <row r="12" ht="13.5" customHeight="1">
      <c r="A12" s="93">
        <v>43128.0</v>
      </c>
      <c r="B12" s="68" t="s">
        <v>71</v>
      </c>
      <c r="C12" s="94"/>
      <c r="D12" s="69" t="s">
        <v>35</v>
      </c>
      <c r="E12" s="95">
        <f t="shared" si="2"/>
        <v>945</v>
      </c>
      <c r="F12" s="71">
        <v>1.0</v>
      </c>
      <c r="G12" s="71">
        <v>14.0</v>
      </c>
      <c r="H12" s="72">
        <f t="shared" si="3"/>
        <v>17</v>
      </c>
      <c r="I12" s="94"/>
      <c r="J12" s="73" t="s">
        <v>33</v>
      </c>
      <c r="K12" s="95">
        <f t="shared" si="4"/>
        <v>1203</v>
      </c>
      <c r="L12" s="74">
        <v>2.0</v>
      </c>
      <c r="M12" s="74">
        <v>17.0</v>
      </c>
      <c r="N12" s="72">
        <f t="shared" si="5"/>
        <v>23</v>
      </c>
      <c r="O12" s="94"/>
      <c r="P12" s="64" t="s">
        <v>72</v>
      </c>
      <c r="Q12" s="94"/>
      <c r="R12" s="64">
        <f>MIN(Rules!$E$2,(MAX(H12/N12,N12/H12)))</f>
        <v>1.352941176</v>
      </c>
      <c r="S12" s="64">
        <f>VLOOKUP(B12,Rules!A:B,2,FALSE)</f>
        <v>40</v>
      </c>
      <c r="T12" s="94"/>
      <c r="U12" s="96">
        <f>1/(10^(-(E12+(IF(P12="Y",Rules!$I$2,0))-K12)/Rules!$E$12)+1)</f>
        <v>0.3781616598</v>
      </c>
      <c r="V12" s="94">
        <f t="shared" si="6"/>
        <v>-20</v>
      </c>
      <c r="W12" s="94">
        <f t="shared" si="7"/>
        <v>20</v>
      </c>
      <c r="X12" s="94"/>
      <c r="Y12" s="94"/>
      <c r="Z12" s="94"/>
      <c r="AA12" s="95">
        <f t="shared" ref="AA12:BL12" si="16">IF($D12=AA$1,$E12+$V12,(IF($J12=AA$1,$K12+$W12,AA11)))</f>
        <v>1394</v>
      </c>
      <c r="AB12" s="95">
        <f t="shared" si="16"/>
        <v>1023</v>
      </c>
      <c r="AC12" s="95">
        <f t="shared" si="16"/>
        <v>1358</v>
      </c>
      <c r="AD12" s="95">
        <f t="shared" si="16"/>
        <v>232</v>
      </c>
      <c r="AE12" s="95">
        <f t="shared" si="16"/>
        <v>1947</v>
      </c>
      <c r="AF12" s="95">
        <f t="shared" si="16"/>
        <v>1987</v>
      </c>
      <c r="AG12" s="95">
        <f t="shared" si="16"/>
        <v>925</v>
      </c>
      <c r="AH12" s="95">
        <f t="shared" si="16"/>
        <v>875</v>
      </c>
      <c r="AI12" s="95">
        <f t="shared" si="16"/>
        <v>1223</v>
      </c>
      <c r="AJ12" s="95">
        <f t="shared" si="16"/>
        <v>1751</v>
      </c>
      <c r="AK12" s="95">
        <f t="shared" si="16"/>
        <v>210</v>
      </c>
      <c r="AL12" s="95">
        <f t="shared" si="16"/>
        <v>717</v>
      </c>
      <c r="AM12" s="95">
        <f t="shared" si="16"/>
        <v>2255</v>
      </c>
      <c r="AN12" s="95">
        <f t="shared" si="16"/>
        <v>1441</v>
      </c>
      <c r="AO12" s="95">
        <f t="shared" si="16"/>
        <v>1129</v>
      </c>
      <c r="AP12" s="95">
        <f t="shared" si="16"/>
        <v>2005</v>
      </c>
      <c r="AQ12" s="95">
        <f t="shared" si="16"/>
        <v>197</v>
      </c>
      <c r="AR12" s="95">
        <f t="shared" si="16"/>
        <v>1495</v>
      </c>
      <c r="AS12" s="95">
        <f t="shared" si="16"/>
        <v>319</v>
      </c>
      <c r="AT12" s="95">
        <f t="shared" si="16"/>
        <v>1806</v>
      </c>
      <c r="AU12" s="95">
        <f t="shared" si="16"/>
        <v>1125</v>
      </c>
      <c r="AV12" s="95">
        <f t="shared" si="16"/>
        <v>604</v>
      </c>
      <c r="AW12" s="95">
        <f t="shared" si="16"/>
        <v>553</v>
      </c>
      <c r="AX12" s="95">
        <f t="shared" si="16"/>
        <v>1013</v>
      </c>
      <c r="AY12" s="95">
        <f t="shared" si="16"/>
        <v>1316</v>
      </c>
      <c r="AZ12" s="95">
        <f t="shared" si="16"/>
        <v>844</v>
      </c>
      <c r="BA12" s="95">
        <f t="shared" si="16"/>
        <v>0</v>
      </c>
      <c r="BB12" s="95">
        <f t="shared" si="16"/>
        <v>1540</v>
      </c>
      <c r="BC12" s="95">
        <f t="shared" si="16"/>
        <v>885</v>
      </c>
      <c r="BD12" s="95">
        <f t="shared" si="16"/>
        <v>487</v>
      </c>
      <c r="BE12" s="95">
        <f t="shared" si="16"/>
        <v>638</v>
      </c>
      <c r="BF12" s="95">
        <f t="shared" si="16"/>
        <v>2110</v>
      </c>
      <c r="BG12" s="95">
        <f t="shared" si="16"/>
        <v>876</v>
      </c>
      <c r="BH12" s="95">
        <f t="shared" si="16"/>
        <v>690</v>
      </c>
      <c r="BI12" s="95">
        <f t="shared" si="16"/>
        <v>2058</v>
      </c>
      <c r="BJ12" s="95">
        <f t="shared" si="16"/>
        <v>1375</v>
      </c>
      <c r="BK12" s="95">
        <f t="shared" si="16"/>
        <v>1905</v>
      </c>
      <c r="BL12" s="95">
        <f t="shared" si="16"/>
        <v>1207</v>
      </c>
    </row>
    <row r="13" ht="13.5" customHeight="1">
      <c r="A13" s="93">
        <v>43128.0</v>
      </c>
      <c r="B13" s="68" t="s">
        <v>71</v>
      </c>
      <c r="C13" s="94"/>
      <c r="D13" s="69" t="s">
        <v>40</v>
      </c>
      <c r="E13" s="95">
        <f t="shared" si="2"/>
        <v>1207</v>
      </c>
      <c r="F13" s="71">
        <v>4.0</v>
      </c>
      <c r="G13" s="71">
        <v>20.0</v>
      </c>
      <c r="H13" s="72">
        <f t="shared" si="3"/>
        <v>32</v>
      </c>
      <c r="I13" s="94"/>
      <c r="J13" s="73" t="s">
        <v>43</v>
      </c>
      <c r="K13" s="95">
        <f t="shared" si="4"/>
        <v>1023</v>
      </c>
      <c r="L13" s="74">
        <v>1.0</v>
      </c>
      <c r="M13" s="74">
        <v>12.0</v>
      </c>
      <c r="N13" s="72">
        <f t="shared" si="5"/>
        <v>15</v>
      </c>
      <c r="O13" s="94"/>
      <c r="P13" s="64" t="s">
        <v>72</v>
      </c>
      <c r="Q13" s="94"/>
      <c r="R13" s="64">
        <f>MIN(Rules!$E$2,(MAX(H13/N13,N13/H13)))</f>
        <v>2</v>
      </c>
      <c r="S13" s="64">
        <f>VLOOKUP(B13,Rules!A:B,2,FALSE)</f>
        <v>40</v>
      </c>
      <c r="T13" s="94"/>
      <c r="U13" s="96">
        <f>1/(10^(-(E13+(IF(P13="Y",Rules!$I$2,0))-K13)/Rules!$E$12)+1)</f>
        <v>0.8231922582</v>
      </c>
      <c r="V13" s="94">
        <f t="shared" si="6"/>
        <v>14</v>
      </c>
      <c r="W13" s="94">
        <f t="shared" si="7"/>
        <v>-14</v>
      </c>
      <c r="X13" s="94"/>
      <c r="Y13" s="94"/>
      <c r="Z13" s="94"/>
      <c r="AA13" s="95">
        <f t="shared" ref="AA13:BL13" si="17">IF($D13=AA$1,$E13+$V13,(IF($J13=AA$1,$K13+$W13,AA12)))</f>
        <v>1394</v>
      </c>
      <c r="AB13" s="95">
        <f t="shared" si="17"/>
        <v>1009</v>
      </c>
      <c r="AC13" s="95">
        <f t="shared" si="17"/>
        <v>1358</v>
      </c>
      <c r="AD13" s="95">
        <f t="shared" si="17"/>
        <v>232</v>
      </c>
      <c r="AE13" s="95">
        <f t="shared" si="17"/>
        <v>1947</v>
      </c>
      <c r="AF13" s="95">
        <f t="shared" si="17"/>
        <v>1987</v>
      </c>
      <c r="AG13" s="95">
        <f t="shared" si="17"/>
        <v>925</v>
      </c>
      <c r="AH13" s="95">
        <f t="shared" si="17"/>
        <v>875</v>
      </c>
      <c r="AI13" s="95">
        <f t="shared" si="17"/>
        <v>1223</v>
      </c>
      <c r="AJ13" s="95">
        <f t="shared" si="17"/>
        <v>1751</v>
      </c>
      <c r="AK13" s="95">
        <f t="shared" si="17"/>
        <v>210</v>
      </c>
      <c r="AL13" s="95">
        <f t="shared" si="17"/>
        <v>717</v>
      </c>
      <c r="AM13" s="95">
        <f t="shared" si="17"/>
        <v>2255</v>
      </c>
      <c r="AN13" s="95">
        <f t="shared" si="17"/>
        <v>1441</v>
      </c>
      <c r="AO13" s="95">
        <f t="shared" si="17"/>
        <v>1129</v>
      </c>
      <c r="AP13" s="95">
        <f t="shared" si="17"/>
        <v>2005</v>
      </c>
      <c r="AQ13" s="95">
        <f t="shared" si="17"/>
        <v>197</v>
      </c>
      <c r="AR13" s="95">
        <f t="shared" si="17"/>
        <v>1495</v>
      </c>
      <c r="AS13" s="95">
        <f t="shared" si="17"/>
        <v>319</v>
      </c>
      <c r="AT13" s="95">
        <f t="shared" si="17"/>
        <v>1806</v>
      </c>
      <c r="AU13" s="95">
        <f t="shared" si="17"/>
        <v>1125</v>
      </c>
      <c r="AV13" s="95">
        <f t="shared" si="17"/>
        <v>604</v>
      </c>
      <c r="AW13" s="95">
        <f t="shared" si="17"/>
        <v>553</v>
      </c>
      <c r="AX13" s="95">
        <f t="shared" si="17"/>
        <v>1013</v>
      </c>
      <c r="AY13" s="95">
        <f t="shared" si="17"/>
        <v>1316</v>
      </c>
      <c r="AZ13" s="95">
        <f t="shared" si="17"/>
        <v>844</v>
      </c>
      <c r="BA13" s="95">
        <f t="shared" si="17"/>
        <v>0</v>
      </c>
      <c r="BB13" s="95">
        <f t="shared" si="17"/>
        <v>1540</v>
      </c>
      <c r="BC13" s="95">
        <f t="shared" si="17"/>
        <v>885</v>
      </c>
      <c r="BD13" s="95">
        <f t="shared" si="17"/>
        <v>487</v>
      </c>
      <c r="BE13" s="95">
        <f t="shared" si="17"/>
        <v>638</v>
      </c>
      <c r="BF13" s="95">
        <f t="shared" si="17"/>
        <v>2110</v>
      </c>
      <c r="BG13" s="95">
        <f t="shared" si="17"/>
        <v>876</v>
      </c>
      <c r="BH13" s="95">
        <f t="shared" si="17"/>
        <v>690</v>
      </c>
      <c r="BI13" s="95">
        <f t="shared" si="17"/>
        <v>2058</v>
      </c>
      <c r="BJ13" s="95">
        <f t="shared" si="17"/>
        <v>1375</v>
      </c>
      <c r="BK13" s="95">
        <f t="shared" si="17"/>
        <v>1905</v>
      </c>
      <c r="BL13" s="95">
        <f t="shared" si="17"/>
        <v>1221</v>
      </c>
    </row>
    <row r="14" ht="13.5" customHeight="1">
      <c r="A14" s="93">
        <v>43128.0</v>
      </c>
      <c r="B14" s="68" t="s">
        <v>71</v>
      </c>
      <c r="C14" s="94"/>
      <c r="D14" s="69" t="s">
        <v>39</v>
      </c>
      <c r="E14" s="95">
        <f t="shared" si="2"/>
        <v>1013</v>
      </c>
      <c r="F14" s="71">
        <v>2.0</v>
      </c>
      <c r="G14" s="71">
        <v>16.0</v>
      </c>
      <c r="H14" s="72">
        <f t="shared" si="3"/>
        <v>22</v>
      </c>
      <c r="I14" s="94"/>
      <c r="J14" s="73" t="s">
        <v>37</v>
      </c>
      <c r="K14" s="95">
        <f t="shared" si="4"/>
        <v>875</v>
      </c>
      <c r="L14" s="74">
        <v>1.0</v>
      </c>
      <c r="M14" s="74">
        <v>9.0</v>
      </c>
      <c r="N14" s="72">
        <f t="shared" si="5"/>
        <v>12</v>
      </c>
      <c r="O14" s="94"/>
      <c r="P14" s="64" t="s">
        <v>72</v>
      </c>
      <c r="Q14" s="94"/>
      <c r="R14" s="64">
        <f>MIN(Rules!$E$2,(MAX(H14/N14,N14/H14)))</f>
        <v>1.833333333</v>
      </c>
      <c r="S14" s="64">
        <f>VLOOKUP(B14,Rules!A:B,2,FALSE)</f>
        <v>40</v>
      </c>
      <c r="T14" s="94"/>
      <c r="U14" s="96">
        <f>1/(10^(-(E14+(IF(P14="Y",Rules!$I$2,0))-K14)/Rules!$E$12)+1)</f>
        <v>0.7902261316</v>
      </c>
      <c r="V14" s="94">
        <f t="shared" si="6"/>
        <v>15</v>
      </c>
      <c r="W14" s="94">
        <f t="shared" si="7"/>
        <v>-15</v>
      </c>
      <c r="X14" s="94"/>
      <c r="Y14" s="94"/>
      <c r="Z14" s="94"/>
      <c r="AA14" s="95">
        <f t="shared" ref="AA14:BL14" si="18">IF($D14=AA$1,$E14+$V14,(IF($J14=AA$1,$K14+$W14,AA13)))</f>
        <v>1394</v>
      </c>
      <c r="AB14" s="95">
        <f t="shared" si="18"/>
        <v>1009</v>
      </c>
      <c r="AC14" s="95">
        <f t="shared" si="18"/>
        <v>1358</v>
      </c>
      <c r="AD14" s="95">
        <f t="shared" si="18"/>
        <v>232</v>
      </c>
      <c r="AE14" s="95">
        <f t="shared" si="18"/>
        <v>1947</v>
      </c>
      <c r="AF14" s="95">
        <f t="shared" si="18"/>
        <v>1987</v>
      </c>
      <c r="AG14" s="95">
        <f t="shared" si="18"/>
        <v>925</v>
      </c>
      <c r="AH14" s="95">
        <f t="shared" si="18"/>
        <v>860</v>
      </c>
      <c r="AI14" s="95">
        <f t="shared" si="18"/>
        <v>1223</v>
      </c>
      <c r="AJ14" s="95">
        <f t="shared" si="18"/>
        <v>1751</v>
      </c>
      <c r="AK14" s="95">
        <f t="shared" si="18"/>
        <v>210</v>
      </c>
      <c r="AL14" s="95">
        <f t="shared" si="18"/>
        <v>717</v>
      </c>
      <c r="AM14" s="95">
        <f t="shared" si="18"/>
        <v>2255</v>
      </c>
      <c r="AN14" s="95">
        <f t="shared" si="18"/>
        <v>1441</v>
      </c>
      <c r="AO14" s="95">
        <f t="shared" si="18"/>
        <v>1129</v>
      </c>
      <c r="AP14" s="95">
        <f t="shared" si="18"/>
        <v>2005</v>
      </c>
      <c r="AQ14" s="95">
        <f t="shared" si="18"/>
        <v>197</v>
      </c>
      <c r="AR14" s="95">
        <f t="shared" si="18"/>
        <v>1495</v>
      </c>
      <c r="AS14" s="95">
        <f t="shared" si="18"/>
        <v>319</v>
      </c>
      <c r="AT14" s="95">
        <f t="shared" si="18"/>
        <v>1806</v>
      </c>
      <c r="AU14" s="95">
        <f t="shared" si="18"/>
        <v>1125</v>
      </c>
      <c r="AV14" s="95">
        <f t="shared" si="18"/>
        <v>604</v>
      </c>
      <c r="AW14" s="95">
        <f t="shared" si="18"/>
        <v>553</v>
      </c>
      <c r="AX14" s="95">
        <f t="shared" si="18"/>
        <v>1028</v>
      </c>
      <c r="AY14" s="95">
        <f t="shared" si="18"/>
        <v>1316</v>
      </c>
      <c r="AZ14" s="95">
        <f t="shared" si="18"/>
        <v>844</v>
      </c>
      <c r="BA14" s="95">
        <f t="shared" si="18"/>
        <v>0</v>
      </c>
      <c r="BB14" s="95">
        <f t="shared" si="18"/>
        <v>1540</v>
      </c>
      <c r="BC14" s="95">
        <f t="shared" si="18"/>
        <v>885</v>
      </c>
      <c r="BD14" s="95">
        <f t="shared" si="18"/>
        <v>487</v>
      </c>
      <c r="BE14" s="95">
        <f t="shared" si="18"/>
        <v>638</v>
      </c>
      <c r="BF14" s="95">
        <f t="shared" si="18"/>
        <v>2110</v>
      </c>
      <c r="BG14" s="95">
        <f t="shared" si="18"/>
        <v>876</v>
      </c>
      <c r="BH14" s="95">
        <f t="shared" si="18"/>
        <v>690</v>
      </c>
      <c r="BI14" s="95">
        <f t="shared" si="18"/>
        <v>2058</v>
      </c>
      <c r="BJ14" s="95">
        <f t="shared" si="18"/>
        <v>1375</v>
      </c>
      <c r="BK14" s="95">
        <f t="shared" si="18"/>
        <v>1905</v>
      </c>
      <c r="BL14" s="95">
        <f t="shared" si="18"/>
        <v>1221</v>
      </c>
    </row>
    <row r="15" ht="13.5" customHeight="1">
      <c r="A15" s="93">
        <v>43128.0</v>
      </c>
      <c r="B15" s="68" t="s">
        <v>71</v>
      </c>
      <c r="C15" s="94"/>
      <c r="D15" s="69" t="s">
        <v>41</v>
      </c>
      <c r="E15" s="95">
        <f t="shared" si="2"/>
        <v>885</v>
      </c>
      <c r="F15" s="71">
        <v>3.0</v>
      </c>
      <c r="G15" s="71">
        <v>18.0</v>
      </c>
      <c r="H15" s="72">
        <f t="shared" si="3"/>
        <v>27</v>
      </c>
      <c r="I15" s="94"/>
      <c r="J15" s="73" t="s">
        <v>47</v>
      </c>
      <c r="K15" s="95">
        <f t="shared" si="4"/>
        <v>553</v>
      </c>
      <c r="L15" s="74">
        <v>1.0</v>
      </c>
      <c r="M15" s="74">
        <v>6.0</v>
      </c>
      <c r="N15" s="72">
        <f t="shared" si="5"/>
        <v>9</v>
      </c>
      <c r="O15" s="94"/>
      <c r="P15" s="64" t="s">
        <v>72</v>
      </c>
      <c r="Q15" s="94"/>
      <c r="R15" s="64">
        <f>MIN(Rules!$E$2,(MAX(H15/N15,N15/H15)))</f>
        <v>2</v>
      </c>
      <c r="S15" s="64">
        <f>VLOOKUP(B15,Rules!A:B,2,FALSE)</f>
        <v>40</v>
      </c>
      <c r="T15" s="94"/>
      <c r="U15" s="96">
        <f>1/(10^(-(E15+(IF(P15="Y",Rules!$I$2,0))-K15)/Rules!$E$12)+1)</f>
        <v>0.9020039767</v>
      </c>
      <c r="V15" s="94">
        <f t="shared" si="6"/>
        <v>8</v>
      </c>
      <c r="W15" s="94">
        <f t="shared" si="7"/>
        <v>-8</v>
      </c>
      <c r="X15" s="94"/>
      <c r="Y15" s="94"/>
      <c r="Z15" s="94"/>
      <c r="AA15" s="95">
        <f t="shared" ref="AA15:BL15" si="19">IF($D15=AA$1,$E15+$V15,(IF($J15=AA$1,$K15+$W15,AA14)))</f>
        <v>1394</v>
      </c>
      <c r="AB15" s="95">
        <f t="shared" si="19"/>
        <v>1009</v>
      </c>
      <c r="AC15" s="95">
        <f t="shared" si="19"/>
        <v>1358</v>
      </c>
      <c r="AD15" s="95">
        <f t="shared" si="19"/>
        <v>232</v>
      </c>
      <c r="AE15" s="95">
        <f t="shared" si="19"/>
        <v>1947</v>
      </c>
      <c r="AF15" s="95">
        <f t="shared" si="19"/>
        <v>1987</v>
      </c>
      <c r="AG15" s="95">
        <f t="shared" si="19"/>
        <v>925</v>
      </c>
      <c r="AH15" s="95">
        <f t="shared" si="19"/>
        <v>860</v>
      </c>
      <c r="AI15" s="95">
        <f t="shared" si="19"/>
        <v>1223</v>
      </c>
      <c r="AJ15" s="95">
        <f t="shared" si="19"/>
        <v>1751</v>
      </c>
      <c r="AK15" s="95">
        <f t="shared" si="19"/>
        <v>210</v>
      </c>
      <c r="AL15" s="95">
        <f t="shared" si="19"/>
        <v>717</v>
      </c>
      <c r="AM15" s="95">
        <f t="shared" si="19"/>
        <v>2255</v>
      </c>
      <c r="AN15" s="95">
        <f t="shared" si="19"/>
        <v>1441</v>
      </c>
      <c r="AO15" s="95">
        <f t="shared" si="19"/>
        <v>1129</v>
      </c>
      <c r="AP15" s="95">
        <f t="shared" si="19"/>
        <v>2005</v>
      </c>
      <c r="AQ15" s="95">
        <f t="shared" si="19"/>
        <v>197</v>
      </c>
      <c r="AR15" s="95">
        <f t="shared" si="19"/>
        <v>1495</v>
      </c>
      <c r="AS15" s="95">
        <f t="shared" si="19"/>
        <v>319</v>
      </c>
      <c r="AT15" s="95">
        <f t="shared" si="19"/>
        <v>1806</v>
      </c>
      <c r="AU15" s="95">
        <f t="shared" si="19"/>
        <v>1125</v>
      </c>
      <c r="AV15" s="95">
        <f t="shared" si="19"/>
        <v>604</v>
      </c>
      <c r="AW15" s="95">
        <f t="shared" si="19"/>
        <v>545</v>
      </c>
      <c r="AX15" s="95">
        <f t="shared" si="19"/>
        <v>1028</v>
      </c>
      <c r="AY15" s="95">
        <f t="shared" si="19"/>
        <v>1316</v>
      </c>
      <c r="AZ15" s="95">
        <f t="shared" si="19"/>
        <v>844</v>
      </c>
      <c r="BA15" s="95">
        <f t="shared" si="19"/>
        <v>0</v>
      </c>
      <c r="BB15" s="95">
        <f t="shared" si="19"/>
        <v>1540</v>
      </c>
      <c r="BC15" s="95">
        <f t="shared" si="19"/>
        <v>893</v>
      </c>
      <c r="BD15" s="95">
        <f t="shared" si="19"/>
        <v>487</v>
      </c>
      <c r="BE15" s="95">
        <f t="shared" si="19"/>
        <v>638</v>
      </c>
      <c r="BF15" s="95">
        <f t="shared" si="19"/>
        <v>2110</v>
      </c>
      <c r="BG15" s="95">
        <f t="shared" si="19"/>
        <v>876</v>
      </c>
      <c r="BH15" s="95">
        <f t="shared" si="19"/>
        <v>690</v>
      </c>
      <c r="BI15" s="95">
        <f t="shared" si="19"/>
        <v>2058</v>
      </c>
      <c r="BJ15" s="95">
        <f t="shared" si="19"/>
        <v>1375</v>
      </c>
      <c r="BK15" s="95">
        <f t="shared" si="19"/>
        <v>1905</v>
      </c>
      <c r="BL15" s="95">
        <f t="shared" si="19"/>
        <v>1221</v>
      </c>
    </row>
    <row r="16" ht="13.5" customHeight="1">
      <c r="A16" s="93">
        <v>43128.0</v>
      </c>
      <c r="B16" s="68" t="s">
        <v>71</v>
      </c>
      <c r="C16" s="94"/>
      <c r="D16" s="69" t="s">
        <v>42</v>
      </c>
      <c r="E16" s="95">
        <f t="shared" si="2"/>
        <v>876</v>
      </c>
      <c r="F16" s="71">
        <v>2.0</v>
      </c>
      <c r="G16" s="71">
        <v>14.0</v>
      </c>
      <c r="H16" s="72">
        <f t="shared" si="3"/>
        <v>20</v>
      </c>
      <c r="I16" s="94"/>
      <c r="J16" s="73" t="s">
        <v>53</v>
      </c>
      <c r="K16" s="95">
        <f t="shared" si="4"/>
        <v>690</v>
      </c>
      <c r="L16" s="74">
        <v>3.0</v>
      </c>
      <c r="M16" s="74">
        <v>16.0</v>
      </c>
      <c r="N16" s="72">
        <f t="shared" si="5"/>
        <v>25</v>
      </c>
      <c r="O16" s="94"/>
      <c r="P16" s="64" t="s">
        <v>72</v>
      </c>
      <c r="Q16" s="94"/>
      <c r="R16" s="64">
        <f>MIN(Rules!$E$2,(MAX(H16/N16,N16/H16)))</f>
        <v>1.25</v>
      </c>
      <c r="S16" s="64">
        <f>VLOOKUP(B16,Rules!A:B,2,FALSE)</f>
        <v>40</v>
      </c>
      <c r="T16" s="94"/>
      <c r="U16" s="96">
        <f>1/(10^(-(E16+(IF(P16="Y",Rules!$I$2,0))-K16)/Rules!$E$12)+1)</f>
        <v>0.8245288055</v>
      </c>
      <c r="V16" s="94">
        <f t="shared" si="6"/>
        <v>-41</v>
      </c>
      <c r="W16" s="94">
        <f t="shared" si="7"/>
        <v>41</v>
      </c>
      <c r="X16" s="94"/>
      <c r="Y16" s="94"/>
      <c r="Z16" s="94"/>
      <c r="AA16" s="95">
        <f t="shared" ref="AA16:BL16" si="20">IF($D16=AA$1,$E16+$V16,(IF($J16=AA$1,$K16+$W16,AA15)))</f>
        <v>1394</v>
      </c>
      <c r="AB16" s="95">
        <f t="shared" si="20"/>
        <v>1009</v>
      </c>
      <c r="AC16" s="95">
        <f t="shared" si="20"/>
        <v>1358</v>
      </c>
      <c r="AD16" s="95">
        <f t="shared" si="20"/>
        <v>232</v>
      </c>
      <c r="AE16" s="95">
        <f t="shared" si="20"/>
        <v>1947</v>
      </c>
      <c r="AF16" s="95">
        <f t="shared" si="20"/>
        <v>1987</v>
      </c>
      <c r="AG16" s="95">
        <f t="shared" si="20"/>
        <v>925</v>
      </c>
      <c r="AH16" s="95">
        <f t="shared" si="20"/>
        <v>860</v>
      </c>
      <c r="AI16" s="95">
        <f t="shared" si="20"/>
        <v>1223</v>
      </c>
      <c r="AJ16" s="95">
        <f t="shared" si="20"/>
        <v>1751</v>
      </c>
      <c r="AK16" s="95">
        <f t="shared" si="20"/>
        <v>210</v>
      </c>
      <c r="AL16" s="95">
        <f t="shared" si="20"/>
        <v>717</v>
      </c>
      <c r="AM16" s="95">
        <f t="shared" si="20"/>
        <v>2255</v>
      </c>
      <c r="AN16" s="95">
        <f t="shared" si="20"/>
        <v>1441</v>
      </c>
      <c r="AO16" s="95">
        <f t="shared" si="20"/>
        <v>1129</v>
      </c>
      <c r="AP16" s="95">
        <f t="shared" si="20"/>
        <v>2005</v>
      </c>
      <c r="AQ16" s="95">
        <f t="shared" si="20"/>
        <v>197</v>
      </c>
      <c r="AR16" s="95">
        <f t="shared" si="20"/>
        <v>1495</v>
      </c>
      <c r="AS16" s="95">
        <f t="shared" si="20"/>
        <v>319</v>
      </c>
      <c r="AT16" s="95">
        <f t="shared" si="20"/>
        <v>1806</v>
      </c>
      <c r="AU16" s="95">
        <f t="shared" si="20"/>
        <v>1125</v>
      </c>
      <c r="AV16" s="95">
        <f t="shared" si="20"/>
        <v>604</v>
      </c>
      <c r="AW16" s="95">
        <f t="shared" si="20"/>
        <v>545</v>
      </c>
      <c r="AX16" s="95">
        <f t="shared" si="20"/>
        <v>1028</v>
      </c>
      <c r="AY16" s="95">
        <f t="shared" si="20"/>
        <v>1316</v>
      </c>
      <c r="AZ16" s="95">
        <f t="shared" si="20"/>
        <v>844</v>
      </c>
      <c r="BA16" s="95">
        <f t="shared" si="20"/>
        <v>0</v>
      </c>
      <c r="BB16" s="95">
        <f t="shared" si="20"/>
        <v>1540</v>
      </c>
      <c r="BC16" s="95">
        <f t="shared" si="20"/>
        <v>893</v>
      </c>
      <c r="BD16" s="95">
        <f t="shared" si="20"/>
        <v>487</v>
      </c>
      <c r="BE16" s="95">
        <f t="shared" si="20"/>
        <v>638</v>
      </c>
      <c r="BF16" s="95">
        <f t="shared" si="20"/>
        <v>2110</v>
      </c>
      <c r="BG16" s="95">
        <f t="shared" si="20"/>
        <v>835</v>
      </c>
      <c r="BH16" s="95">
        <f t="shared" si="20"/>
        <v>731</v>
      </c>
      <c r="BI16" s="95">
        <f t="shared" si="20"/>
        <v>2058</v>
      </c>
      <c r="BJ16" s="95">
        <f t="shared" si="20"/>
        <v>1375</v>
      </c>
      <c r="BK16" s="95">
        <f t="shared" si="20"/>
        <v>1905</v>
      </c>
      <c r="BL16" s="95">
        <f t="shared" si="20"/>
        <v>1221</v>
      </c>
    </row>
    <row r="17" ht="13.5" customHeight="1">
      <c r="A17" s="93">
        <v>43128.0</v>
      </c>
      <c r="B17" s="68" t="s">
        <v>71</v>
      </c>
      <c r="C17" s="94"/>
      <c r="D17" s="69" t="s">
        <v>50</v>
      </c>
      <c r="E17" s="95">
        <f t="shared" si="2"/>
        <v>604</v>
      </c>
      <c r="F17" s="78">
        <v>0.0</v>
      </c>
      <c r="G17" s="71">
        <v>12.0</v>
      </c>
      <c r="H17" s="72">
        <f t="shared" si="3"/>
        <v>12</v>
      </c>
      <c r="I17" s="94"/>
      <c r="J17" s="73" t="s">
        <v>51</v>
      </c>
      <c r="K17" s="95">
        <f t="shared" si="4"/>
        <v>844</v>
      </c>
      <c r="L17" s="79">
        <v>0.0</v>
      </c>
      <c r="M17" s="74">
        <v>16.0</v>
      </c>
      <c r="N17" s="72">
        <f t="shared" si="5"/>
        <v>16</v>
      </c>
      <c r="O17" s="94"/>
      <c r="P17" s="64" t="s">
        <v>72</v>
      </c>
      <c r="Q17" s="94"/>
      <c r="R17" s="64">
        <f>MIN(Rules!$E$2,(MAX(H17/N17,N17/H17)))</f>
        <v>1.333333333</v>
      </c>
      <c r="S17" s="64">
        <f>VLOOKUP(B17,Rules!A:B,2,FALSE)</f>
        <v>40</v>
      </c>
      <c r="T17" s="94"/>
      <c r="U17" s="96">
        <f>1/(10^(-(E17+(IF(P17="Y",Rules!$I$2,0))-K17)/Rules!$E$12)+1)</f>
        <v>0.3978419068</v>
      </c>
      <c r="V17" s="94">
        <f t="shared" si="6"/>
        <v>-21</v>
      </c>
      <c r="W17" s="94">
        <f t="shared" si="7"/>
        <v>21</v>
      </c>
      <c r="X17" s="94"/>
      <c r="Y17" s="94"/>
      <c r="Z17" s="94"/>
      <c r="AA17" s="95">
        <f t="shared" ref="AA17:BL17" si="21">IF($D17=AA$1,$E17+$V17,(IF($J17=AA$1,$K17+$W17,AA16)))</f>
        <v>1394</v>
      </c>
      <c r="AB17" s="95">
        <f t="shared" si="21"/>
        <v>1009</v>
      </c>
      <c r="AC17" s="95">
        <f t="shared" si="21"/>
        <v>1358</v>
      </c>
      <c r="AD17" s="95">
        <f t="shared" si="21"/>
        <v>232</v>
      </c>
      <c r="AE17" s="95">
        <f t="shared" si="21"/>
        <v>1947</v>
      </c>
      <c r="AF17" s="95">
        <f t="shared" si="21"/>
        <v>1987</v>
      </c>
      <c r="AG17" s="95">
        <f t="shared" si="21"/>
        <v>925</v>
      </c>
      <c r="AH17" s="95">
        <f t="shared" si="21"/>
        <v>860</v>
      </c>
      <c r="AI17" s="95">
        <f t="shared" si="21"/>
        <v>1223</v>
      </c>
      <c r="AJ17" s="95">
        <f t="shared" si="21"/>
        <v>1751</v>
      </c>
      <c r="AK17" s="95">
        <f t="shared" si="21"/>
        <v>210</v>
      </c>
      <c r="AL17" s="95">
        <f t="shared" si="21"/>
        <v>717</v>
      </c>
      <c r="AM17" s="95">
        <f t="shared" si="21"/>
        <v>2255</v>
      </c>
      <c r="AN17" s="95">
        <f t="shared" si="21"/>
        <v>1441</v>
      </c>
      <c r="AO17" s="95">
        <f t="shared" si="21"/>
        <v>1129</v>
      </c>
      <c r="AP17" s="95">
        <f t="shared" si="21"/>
        <v>2005</v>
      </c>
      <c r="AQ17" s="95">
        <f t="shared" si="21"/>
        <v>197</v>
      </c>
      <c r="AR17" s="95">
        <f t="shared" si="21"/>
        <v>1495</v>
      </c>
      <c r="AS17" s="95">
        <f t="shared" si="21"/>
        <v>319</v>
      </c>
      <c r="AT17" s="95">
        <f t="shared" si="21"/>
        <v>1806</v>
      </c>
      <c r="AU17" s="95">
        <f t="shared" si="21"/>
        <v>1125</v>
      </c>
      <c r="AV17" s="95">
        <f t="shared" si="21"/>
        <v>583</v>
      </c>
      <c r="AW17" s="95">
        <f t="shared" si="21"/>
        <v>545</v>
      </c>
      <c r="AX17" s="95">
        <f t="shared" si="21"/>
        <v>1028</v>
      </c>
      <c r="AY17" s="95">
        <f t="shared" si="21"/>
        <v>1316</v>
      </c>
      <c r="AZ17" s="95">
        <f t="shared" si="21"/>
        <v>865</v>
      </c>
      <c r="BA17" s="95">
        <f t="shared" si="21"/>
        <v>0</v>
      </c>
      <c r="BB17" s="95">
        <f t="shared" si="21"/>
        <v>1540</v>
      </c>
      <c r="BC17" s="95">
        <f t="shared" si="21"/>
        <v>893</v>
      </c>
      <c r="BD17" s="95">
        <f t="shared" si="21"/>
        <v>487</v>
      </c>
      <c r="BE17" s="95">
        <f t="shared" si="21"/>
        <v>638</v>
      </c>
      <c r="BF17" s="95">
        <f t="shared" si="21"/>
        <v>2110</v>
      </c>
      <c r="BG17" s="95">
        <f t="shared" si="21"/>
        <v>835</v>
      </c>
      <c r="BH17" s="95">
        <f t="shared" si="21"/>
        <v>731</v>
      </c>
      <c r="BI17" s="95">
        <f t="shared" si="21"/>
        <v>2058</v>
      </c>
      <c r="BJ17" s="95">
        <f t="shared" si="21"/>
        <v>1375</v>
      </c>
      <c r="BK17" s="95">
        <f t="shared" si="21"/>
        <v>1905</v>
      </c>
      <c r="BL17" s="95">
        <f t="shared" si="21"/>
        <v>1221</v>
      </c>
    </row>
    <row r="18" ht="13.5" customHeight="1">
      <c r="A18" s="93">
        <v>43128.0</v>
      </c>
      <c r="B18" s="68" t="s">
        <v>71</v>
      </c>
      <c r="C18" s="94"/>
      <c r="D18" s="69" t="s">
        <v>54</v>
      </c>
      <c r="E18" s="95">
        <f t="shared" si="2"/>
        <v>197</v>
      </c>
      <c r="F18" s="71">
        <v>2.0</v>
      </c>
      <c r="G18" s="71">
        <v>25.0</v>
      </c>
      <c r="H18" s="72">
        <f t="shared" si="3"/>
        <v>31</v>
      </c>
      <c r="I18" s="94"/>
      <c r="J18" s="73" t="s">
        <v>48</v>
      </c>
      <c r="K18" s="95">
        <f t="shared" si="4"/>
        <v>210</v>
      </c>
      <c r="L18" s="74">
        <v>1.0</v>
      </c>
      <c r="M18" s="74">
        <v>11.0</v>
      </c>
      <c r="N18" s="72">
        <f t="shared" si="5"/>
        <v>14</v>
      </c>
      <c r="O18" s="94"/>
      <c r="P18" s="62" t="s">
        <v>73</v>
      </c>
      <c r="Q18" s="94"/>
      <c r="R18" s="64">
        <f>MIN(Rules!$E$2,(MAX(H18/N18,N18/H18)))</f>
        <v>2</v>
      </c>
      <c r="S18" s="64">
        <f>VLOOKUP(B18,Rules!A:B,2,FALSE)</f>
        <v>40</v>
      </c>
      <c r="T18" s="94"/>
      <c r="U18" s="96">
        <f>1/(10^(-(E18+(IF(P18="Y",Rules!$I$2,0))-K18)/Rules!$E$12)+1)</f>
        <v>0.4850376655</v>
      </c>
      <c r="V18" s="94">
        <f t="shared" si="6"/>
        <v>41</v>
      </c>
      <c r="W18" s="94">
        <f t="shared" si="7"/>
        <v>-41</v>
      </c>
      <c r="X18" s="94"/>
      <c r="Y18" s="94"/>
      <c r="Z18" s="94"/>
      <c r="AA18" s="95">
        <f t="shared" ref="AA18:BL18" si="22">IF($D18=AA$1,$E18+$V18,(IF($J18=AA$1,$K18+$W18,AA17)))</f>
        <v>1394</v>
      </c>
      <c r="AB18" s="95">
        <f t="shared" si="22"/>
        <v>1009</v>
      </c>
      <c r="AC18" s="95">
        <f t="shared" si="22"/>
        <v>1358</v>
      </c>
      <c r="AD18" s="95">
        <f t="shared" si="22"/>
        <v>232</v>
      </c>
      <c r="AE18" s="95">
        <f t="shared" si="22"/>
        <v>1947</v>
      </c>
      <c r="AF18" s="95">
        <f t="shared" si="22"/>
        <v>1987</v>
      </c>
      <c r="AG18" s="95">
        <f t="shared" si="22"/>
        <v>925</v>
      </c>
      <c r="AH18" s="95">
        <f t="shared" si="22"/>
        <v>860</v>
      </c>
      <c r="AI18" s="95">
        <f t="shared" si="22"/>
        <v>1223</v>
      </c>
      <c r="AJ18" s="95">
        <f t="shared" si="22"/>
        <v>1751</v>
      </c>
      <c r="AK18" s="95">
        <f t="shared" si="22"/>
        <v>169</v>
      </c>
      <c r="AL18" s="95">
        <f t="shared" si="22"/>
        <v>717</v>
      </c>
      <c r="AM18" s="95">
        <f t="shared" si="22"/>
        <v>2255</v>
      </c>
      <c r="AN18" s="95">
        <f t="shared" si="22"/>
        <v>1441</v>
      </c>
      <c r="AO18" s="95">
        <f t="shared" si="22"/>
        <v>1129</v>
      </c>
      <c r="AP18" s="95">
        <f t="shared" si="22"/>
        <v>2005</v>
      </c>
      <c r="AQ18" s="95">
        <f t="shared" si="22"/>
        <v>238</v>
      </c>
      <c r="AR18" s="95">
        <f t="shared" si="22"/>
        <v>1495</v>
      </c>
      <c r="AS18" s="95">
        <f t="shared" si="22"/>
        <v>319</v>
      </c>
      <c r="AT18" s="95">
        <f t="shared" si="22"/>
        <v>1806</v>
      </c>
      <c r="AU18" s="95">
        <f t="shared" si="22"/>
        <v>1125</v>
      </c>
      <c r="AV18" s="95">
        <f t="shared" si="22"/>
        <v>583</v>
      </c>
      <c r="AW18" s="95">
        <f t="shared" si="22"/>
        <v>545</v>
      </c>
      <c r="AX18" s="95">
        <f t="shared" si="22"/>
        <v>1028</v>
      </c>
      <c r="AY18" s="95">
        <f t="shared" si="22"/>
        <v>1316</v>
      </c>
      <c r="AZ18" s="95">
        <f t="shared" si="22"/>
        <v>865</v>
      </c>
      <c r="BA18" s="95">
        <f t="shared" si="22"/>
        <v>0</v>
      </c>
      <c r="BB18" s="95">
        <f t="shared" si="22"/>
        <v>1540</v>
      </c>
      <c r="BC18" s="95">
        <f t="shared" si="22"/>
        <v>893</v>
      </c>
      <c r="BD18" s="95">
        <f t="shared" si="22"/>
        <v>487</v>
      </c>
      <c r="BE18" s="95">
        <f t="shared" si="22"/>
        <v>638</v>
      </c>
      <c r="BF18" s="95">
        <f t="shared" si="22"/>
        <v>2110</v>
      </c>
      <c r="BG18" s="95">
        <f t="shared" si="22"/>
        <v>835</v>
      </c>
      <c r="BH18" s="95">
        <f t="shared" si="22"/>
        <v>731</v>
      </c>
      <c r="BI18" s="95">
        <f t="shared" si="22"/>
        <v>2058</v>
      </c>
      <c r="BJ18" s="95">
        <f t="shared" si="22"/>
        <v>1375</v>
      </c>
      <c r="BK18" s="95">
        <f t="shared" si="22"/>
        <v>1905</v>
      </c>
      <c r="BL18" s="95">
        <f t="shared" si="22"/>
        <v>1221</v>
      </c>
    </row>
    <row r="19" ht="13.5" customHeight="1">
      <c r="A19" s="93">
        <v>43128.0</v>
      </c>
      <c r="B19" s="68" t="s">
        <v>71</v>
      </c>
      <c r="C19" s="94"/>
      <c r="D19" s="69" t="s">
        <v>44</v>
      </c>
      <c r="E19" s="95">
        <f t="shared" si="2"/>
        <v>487</v>
      </c>
      <c r="F19" s="78">
        <v>0.0</v>
      </c>
      <c r="G19" s="71">
        <v>8.0</v>
      </c>
      <c r="H19" s="72">
        <f t="shared" si="3"/>
        <v>8</v>
      </c>
      <c r="I19" s="94"/>
      <c r="J19" s="73" t="s">
        <v>52</v>
      </c>
      <c r="K19" s="95">
        <f t="shared" si="4"/>
        <v>319</v>
      </c>
      <c r="L19" s="74">
        <v>1.0</v>
      </c>
      <c r="M19" s="74">
        <v>9.0</v>
      </c>
      <c r="N19" s="72">
        <f t="shared" si="5"/>
        <v>12</v>
      </c>
      <c r="O19" s="94"/>
      <c r="P19" s="64" t="s">
        <v>72</v>
      </c>
      <c r="Q19" s="94"/>
      <c r="R19" s="64">
        <f>MIN(Rules!$E$2,(MAX(H19/N19,N19/H19)))</f>
        <v>1.5</v>
      </c>
      <c r="S19" s="64">
        <f>VLOOKUP(B19,Rules!A:B,2,FALSE)</f>
        <v>40</v>
      </c>
      <c r="T19" s="94"/>
      <c r="U19" s="96">
        <f>1/(10^(-(E19+(IF(P19="Y",Rules!$I$2,0))-K19)/Rules!$E$12)+1)</f>
        <v>0.8122114503</v>
      </c>
      <c r="V19" s="94">
        <f t="shared" si="6"/>
        <v>-49</v>
      </c>
      <c r="W19" s="94">
        <f t="shared" si="7"/>
        <v>49</v>
      </c>
      <c r="X19" s="94"/>
      <c r="Y19" s="94"/>
      <c r="Z19" s="94"/>
      <c r="AA19" s="95">
        <f t="shared" ref="AA19:BL19" si="23">IF($D19=AA$1,$E19+$V19,(IF($J19=AA$1,$K19+$W19,AA18)))</f>
        <v>1394</v>
      </c>
      <c r="AB19" s="95">
        <f t="shared" si="23"/>
        <v>1009</v>
      </c>
      <c r="AC19" s="95">
        <f t="shared" si="23"/>
        <v>1358</v>
      </c>
      <c r="AD19" s="95">
        <f t="shared" si="23"/>
        <v>232</v>
      </c>
      <c r="AE19" s="95">
        <f t="shared" si="23"/>
        <v>1947</v>
      </c>
      <c r="AF19" s="95">
        <f t="shared" si="23"/>
        <v>1987</v>
      </c>
      <c r="AG19" s="95">
        <f t="shared" si="23"/>
        <v>925</v>
      </c>
      <c r="AH19" s="95">
        <f t="shared" si="23"/>
        <v>860</v>
      </c>
      <c r="AI19" s="95">
        <f t="shared" si="23"/>
        <v>1223</v>
      </c>
      <c r="AJ19" s="95">
        <f t="shared" si="23"/>
        <v>1751</v>
      </c>
      <c r="AK19" s="95">
        <f t="shared" si="23"/>
        <v>169</v>
      </c>
      <c r="AL19" s="95">
        <f t="shared" si="23"/>
        <v>717</v>
      </c>
      <c r="AM19" s="95">
        <f t="shared" si="23"/>
        <v>2255</v>
      </c>
      <c r="AN19" s="95">
        <f t="shared" si="23"/>
        <v>1441</v>
      </c>
      <c r="AO19" s="95">
        <f t="shared" si="23"/>
        <v>1129</v>
      </c>
      <c r="AP19" s="95">
        <f t="shared" si="23"/>
        <v>2005</v>
      </c>
      <c r="AQ19" s="95">
        <f t="shared" si="23"/>
        <v>238</v>
      </c>
      <c r="AR19" s="95">
        <f t="shared" si="23"/>
        <v>1495</v>
      </c>
      <c r="AS19" s="95">
        <f t="shared" si="23"/>
        <v>368</v>
      </c>
      <c r="AT19" s="95">
        <f t="shared" si="23"/>
        <v>1806</v>
      </c>
      <c r="AU19" s="95">
        <f t="shared" si="23"/>
        <v>1125</v>
      </c>
      <c r="AV19" s="95">
        <f t="shared" si="23"/>
        <v>583</v>
      </c>
      <c r="AW19" s="95">
        <f t="shared" si="23"/>
        <v>545</v>
      </c>
      <c r="AX19" s="95">
        <f t="shared" si="23"/>
        <v>1028</v>
      </c>
      <c r="AY19" s="95">
        <f t="shared" si="23"/>
        <v>1316</v>
      </c>
      <c r="AZ19" s="95">
        <f t="shared" si="23"/>
        <v>865</v>
      </c>
      <c r="BA19" s="95">
        <f t="shared" si="23"/>
        <v>0</v>
      </c>
      <c r="BB19" s="95">
        <f t="shared" si="23"/>
        <v>1540</v>
      </c>
      <c r="BC19" s="95">
        <f t="shared" si="23"/>
        <v>893</v>
      </c>
      <c r="BD19" s="95">
        <f t="shared" si="23"/>
        <v>438</v>
      </c>
      <c r="BE19" s="95">
        <f t="shared" si="23"/>
        <v>638</v>
      </c>
      <c r="BF19" s="95">
        <f t="shared" si="23"/>
        <v>2110</v>
      </c>
      <c r="BG19" s="95">
        <f t="shared" si="23"/>
        <v>835</v>
      </c>
      <c r="BH19" s="95">
        <f t="shared" si="23"/>
        <v>731</v>
      </c>
      <c r="BI19" s="95">
        <f t="shared" si="23"/>
        <v>2058</v>
      </c>
      <c r="BJ19" s="95">
        <f t="shared" si="23"/>
        <v>1375</v>
      </c>
      <c r="BK19" s="95">
        <f t="shared" si="23"/>
        <v>1905</v>
      </c>
      <c r="BL19" s="95">
        <f t="shared" si="23"/>
        <v>1221</v>
      </c>
    </row>
    <row r="20" ht="13.5" customHeight="1">
      <c r="A20" s="93">
        <v>43134.0</v>
      </c>
      <c r="B20" s="68" t="s">
        <v>71</v>
      </c>
      <c r="C20" s="94"/>
      <c r="D20" s="69" t="s">
        <v>36</v>
      </c>
      <c r="E20" s="95">
        <f t="shared" si="2"/>
        <v>1125</v>
      </c>
      <c r="F20" s="71">
        <v>1.0</v>
      </c>
      <c r="G20" s="71">
        <v>14.0</v>
      </c>
      <c r="H20" s="72">
        <f t="shared" si="3"/>
        <v>17</v>
      </c>
      <c r="I20" s="94"/>
      <c r="J20" s="73" t="s">
        <v>38</v>
      </c>
      <c r="K20" s="95">
        <f t="shared" si="4"/>
        <v>1316</v>
      </c>
      <c r="L20" s="74">
        <v>1.0</v>
      </c>
      <c r="M20" s="74">
        <v>24.0</v>
      </c>
      <c r="N20" s="72">
        <f t="shared" si="5"/>
        <v>27</v>
      </c>
      <c r="O20" s="94"/>
      <c r="P20" s="64" t="s">
        <v>72</v>
      </c>
      <c r="Q20" s="94"/>
      <c r="R20" s="64">
        <f>MIN(Rules!$E$2,(MAX(H20/N20,N20/H20)))</f>
        <v>1.588235294</v>
      </c>
      <c r="S20" s="64">
        <f>VLOOKUP(B20,Rules!A:B,2,FALSE)</f>
        <v>40</v>
      </c>
      <c r="T20" s="94"/>
      <c r="U20" s="96">
        <f>1/(10^(-(E20+(IF(P20="Y",Rules!$I$2,0))-K20)/Rules!$E$12)+1)</f>
        <v>0.4529367395</v>
      </c>
      <c r="V20" s="94">
        <f t="shared" si="6"/>
        <v>-29</v>
      </c>
      <c r="W20" s="94">
        <f t="shared" si="7"/>
        <v>29</v>
      </c>
      <c r="X20" s="94"/>
      <c r="Y20" s="94"/>
      <c r="Z20" s="94"/>
      <c r="AA20" s="95">
        <f t="shared" ref="AA20:BL20" si="24">IF($D20=AA$1,$E20+$V20,(IF($J20=AA$1,$K20+$W20,AA19)))</f>
        <v>1394</v>
      </c>
      <c r="AB20" s="95">
        <f t="shared" si="24"/>
        <v>1009</v>
      </c>
      <c r="AC20" s="95">
        <f t="shared" si="24"/>
        <v>1358</v>
      </c>
      <c r="AD20" s="95">
        <f t="shared" si="24"/>
        <v>232</v>
      </c>
      <c r="AE20" s="95">
        <f t="shared" si="24"/>
        <v>1947</v>
      </c>
      <c r="AF20" s="95">
        <f t="shared" si="24"/>
        <v>1987</v>
      </c>
      <c r="AG20" s="95">
        <f t="shared" si="24"/>
        <v>925</v>
      </c>
      <c r="AH20" s="95">
        <f t="shared" si="24"/>
        <v>860</v>
      </c>
      <c r="AI20" s="95">
        <f t="shared" si="24"/>
        <v>1223</v>
      </c>
      <c r="AJ20" s="95">
        <f t="shared" si="24"/>
        <v>1751</v>
      </c>
      <c r="AK20" s="95">
        <f t="shared" si="24"/>
        <v>169</v>
      </c>
      <c r="AL20" s="95">
        <f t="shared" si="24"/>
        <v>717</v>
      </c>
      <c r="AM20" s="95">
        <f t="shared" si="24"/>
        <v>2255</v>
      </c>
      <c r="AN20" s="95">
        <f t="shared" si="24"/>
        <v>1441</v>
      </c>
      <c r="AO20" s="95">
        <f t="shared" si="24"/>
        <v>1129</v>
      </c>
      <c r="AP20" s="95">
        <f t="shared" si="24"/>
        <v>2005</v>
      </c>
      <c r="AQ20" s="95">
        <f t="shared" si="24"/>
        <v>238</v>
      </c>
      <c r="AR20" s="95">
        <f t="shared" si="24"/>
        <v>1495</v>
      </c>
      <c r="AS20" s="95">
        <f t="shared" si="24"/>
        <v>368</v>
      </c>
      <c r="AT20" s="95">
        <f t="shared" si="24"/>
        <v>1806</v>
      </c>
      <c r="AU20" s="95">
        <f t="shared" si="24"/>
        <v>1096</v>
      </c>
      <c r="AV20" s="95">
        <f t="shared" si="24"/>
        <v>583</v>
      </c>
      <c r="AW20" s="95">
        <f t="shared" si="24"/>
        <v>545</v>
      </c>
      <c r="AX20" s="95">
        <f t="shared" si="24"/>
        <v>1028</v>
      </c>
      <c r="AY20" s="95">
        <f t="shared" si="24"/>
        <v>1345</v>
      </c>
      <c r="AZ20" s="95">
        <f t="shared" si="24"/>
        <v>865</v>
      </c>
      <c r="BA20" s="95">
        <f t="shared" si="24"/>
        <v>0</v>
      </c>
      <c r="BB20" s="95">
        <f t="shared" si="24"/>
        <v>1540</v>
      </c>
      <c r="BC20" s="95">
        <f t="shared" si="24"/>
        <v>893</v>
      </c>
      <c r="BD20" s="95">
        <f t="shared" si="24"/>
        <v>438</v>
      </c>
      <c r="BE20" s="95">
        <f t="shared" si="24"/>
        <v>638</v>
      </c>
      <c r="BF20" s="95">
        <f t="shared" si="24"/>
        <v>2110</v>
      </c>
      <c r="BG20" s="95">
        <f t="shared" si="24"/>
        <v>835</v>
      </c>
      <c r="BH20" s="95">
        <f t="shared" si="24"/>
        <v>731</v>
      </c>
      <c r="BI20" s="95">
        <f t="shared" si="24"/>
        <v>2058</v>
      </c>
      <c r="BJ20" s="95">
        <f t="shared" si="24"/>
        <v>1375</v>
      </c>
      <c r="BK20" s="95">
        <f t="shared" si="24"/>
        <v>1905</v>
      </c>
      <c r="BL20" s="95">
        <f t="shared" si="24"/>
        <v>1221</v>
      </c>
    </row>
    <row r="21" ht="13.5" customHeight="1">
      <c r="A21" s="93">
        <v>43134.0</v>
      </c>
      <c r="B21" s="68" t="s">
        <v>71</v>
      </c>
      <c r="C21" s="94"/>
      <c r="D21" s="69" t="s">
        <v>53</v>
      </c>
      <c r="E21" s="95">
        <f t="shared" si="2"/>
        <v>731</v>
      </c>
      <c r="F21" s="71">
        <v>1.0</v>
      </c>
      <c r="G21" s="71">
        <v>14.0</v>
      </c>
      <c r="H21" s="72">
        <f t="shared" si="3"/>
        <v>17</v>
      </c>
      <c r="I21" s="94"/>
      <c r="J21" s="73" t="s">
        <v>50</v>
      </c>
      <c r="K21" s="95">
        <f t="shared" si="4"/>
        <v>583</v>
      </c>
      <c r="L21" s="79">
        <v>0.0</v>
      </c>
      <c r="M21" s="74">
        <v>11.0</v>
      </c>
      <c r="N21" s="72">
        <f t="shared" si="5"/>
        <v>11</v>
      </c>
      <c r="O21" s="94"/>
      <c r="P21" s="64" t="s">
        <v>72</v>
      </c>
      <c r="Q21" s="94"/>
      <c r="R21" s="64">
        <f>MIN(Rules!$E$2,(MAX(H21/N21,N21/H21)))</f>
        <v>1.545454545</v>
      </c>
      <c r="S21" s="64">
        <f>VLOOKUP(B21,Rules!A:B,2,FALSE)</f>
        <v>40</v>
      </c>
      <c r="T21" s="94"/>
      <c r="U21" s="96">
        <f>1/(10^(-(E21+(IF(P21="Y",Rules!$I$2,0))-K21)/Rules!$E$12)+1)</f>
        <v>0.7977580681</v>
      </c>
      <c r="V21" s="94">
        <f t="shared" si="6"/>
        <v>13</v>
      </c>
      <c r="W21" s="94">
        <f t="shared" si="7"/>
        <v>-13</v>
      </c>
      <c r="X21" s="94"/>
      <c r="Y21" s="94"/>
      <c r="Z21" s="94"/>
      <c r="AA21" s="95">
        <f t="shared" ref="AA21:BL21" si="25">IF($D21=AA$1,$E21+$V21,(IF($J21=AA$1,$K21+$W21,AA20)))</f>
        <v>1394</v>
      </c>
      <c r="AB21" s="95">
        <f t="shared" si="25"/>
        <v>1009</v>
      </c>
      <c r="AC21" s="95">
        <f t="shared" si="25"/>
        <v>1358</v>
      </c>
      <c r="AD21" s="95">
        <f t="shared" si="25"/>
        <v>232</v>
      </c>
      <c r="AE21" s="95">
        <f t="shared" si="25"/>
        <v>1947</v>
      </c>
      <c r="AF21" s="95">
        <f t="shared" si="25"/>
        <v>1987</v>
      </c>
      <c r="AG21" s="95">
        <f t="shared" si="25"/>
        <v>925</v>
      </c>
      <c r="AH21" s="95">
        <f t="shared" si="25"/>
        <v>860</v>
      </c>
      <c r="AI21" s="95">
        <f t="shared" si="25"/>
        <v>1223</v>
      </c>
      <c r="AJ21" s="95">
        <f t="shared" si="25"/>
        <v>1751</v>
      </c>
      <c r="AK21" s="95">
        <f t="shared" si="25"/>
        <v>169</v>
      </c>
      <c r="AL21" s="95">
        <f t="shared" si="25"/>
        <v>717</v>
      </c>
      <c r="AM21" s="95">
        <f t="shared" si="25"/>
        <v>2255</v>
      </c>
      <c r="AN21" s="95">
        <f t="shared" si="25"/>
        <v>1441</v>
      </c>
      <c r="AO21" s="95">
        <f t="shared" si="25"/>
        <v>1129</v>
      </c>
      <c r="AP21" s="95">
        <f t="shared" si="25"/>
        <v>2005</v>
      </c>
      <c r="AQ21" s="95">
        <f t="shared" si="25"/>
        <v>238</v>
      </c>
      <c r="AR21" s="95">
        <f t="shared" si="25"/>
        <v>1495</v>
      </c>
      <c r="AS21" s="95">
        <f t="shared" si="25"/>
        <v>368</v>
      </c>
      <c r="AT21" s="95">
        <f t="shared" si="25"/>
        <v>1806</v>
      </c>
      <c r="AU21" s="95">
        <f t="shared" si="25"/>
        <v>1096</v>
      </c>
      <c r="AV21" s="95">
        <f t="shared" si="25"/>
        <v>570</v>
      </c>
      <c r="AW21" s="95">
        <f t="shared" si="25"/>
        <v>545</v>
      </c>
      <c r="AX21" s="95">
        <f t="shared" si="25"/>
        <v>1028</v>
      </c>
      <c r="AY21" s="95">
        <f t="shared" si="25"/>
        <v>1345</v>
      </c>
      <c r="AZ21" s="95">
        <f t="shared" si="25"/>
        <v>865</v>
      </c>
      <c r="BA21" s="95">
        <f t="shared" si="25"/>
        <v>0</v>
      </c>
      <c r="BB21" s="95">
        <f t="shared" si="25"/>
        <v>1540</v>
      </c>
      <c r="BC21" s="95">
        <f t="shared" si="25"/>
        <v>893</v>
      </c>
      <c r="BD21" s="95">
        <f t="shared" si="25"/>
        <v>438</v>
      </c>
      <c r="BE21" s="95">
        <f t="shared" si="25"/>
        <v>638</v>
      </c>
      <c r="BF21" s="95">
        <f t="shared" si="25"/>
        <v>2110</v>
      </c>
      <c r="BG21" s="95">
        <f t="shared" si="25"/>
        <v>835</v>
      </c>
      <c r="BH21" s="95">
        <f t="shared" si="25"/>
        <v>744</v>
      </c>
      <c r="BI21" s="95">
        <f t="shared" si="25"/>
        <v>2058</v>
      </c>
      <c r="BJ21" s="95">
        <f t="shared" si="25"/>
        <v>1375</v>
      </c>
      <c r="BK21" s="95">
        <f t="shared" si="25"/>
        <v>1905</v>
      </c>
      <c r="BL21" s="95">
        <f t="shared" si="25"/>
        <v>1221</v>
      </c>
    </row>
    <row r="22" ht="13.5" customHeight="1">
      <c r="A22" s="93">
        <v>43134.0</v>
      </c>
      <c r="B22" s="68" t="s">
        <v>71</v>
      </c>
      <c r="C22" s="94"/>
      <c r="D22" s="69" t="s">
        <v>18</v>
      </c>
      <c r="E22" s="95">
        <f t="shared" si="2"/>
        <v>2110</v>
      </c>
      <c r="F22" s="71">
        <v>1.0</v>
      </c>
      <c r="G22" s="71">
        <v>20.0</v>
      </c>
      <c r="H22" s="72">
        <f t="shared" si="3"/>
        <v>23</v>
      </c>
      <c r="I22" s="94"/>
      <c r="J22" s="73" t="s">
        <v>25</v>
      </c>
      <c r="K22" s="95">
        <f t="shared" si="4"/>
        <v>2058</v>
      </c>
      <c r="L22" s="74">
        <v>1.0</v>
      </c>
      <c r="M22" s="74">
        <v>11.0</v>
      </c>
      <c r="N22" s="72">
        <f t="shared" si="5"/>
        <v>14</v>
      </c>
      <c r="O22" s="94"/>
      <c r="P22" s="64" t="s">
        <v>72</v>
      </c>
      <c r="Q22" s="94"/>
      <c r="R22" s="64">
        <f>MIN(Rules!$E$2,(MAX(H22/N22,N22/H22)))</f>
        <v>1.642857143</v>
      </c>
      <c r="S22" s="64">
        <f>VLOOKUP(B22,Rules!A:B,2,FALSE)</f>
        <v>40</v>
      </c>
      <c r="T22" s="94"/>
      <c r="U22" s="96">
        <f>1/(10^(-(E22+(IF(P22="Y",Rules!$I$2,0))-K22)/Rules!$E$12)+1)</f>
        <v>0.7171248618</v>
      </c>
      <c r="V22" s="94">
        <f t="shared" si="6"/>
        <v>19</v>
      </c>
      <c r="W22" s="94">
        <f t="shared" si="7"/>
        <v>-19</v>
      </c>
      <c r="X22" s="94"/>
      <c r="Y22" s="94"/>
      <c r="Z22" s="94"/>
      <c r="AA22" s="95">
        <f t="shared" ref="AA22:BL22" si="26">IF($D22=AA$1,$E22+$V22,(IF($J22=AA$1,$K22+$W22,AA21)))</f>
        <v>1394</v>
      </c>
      <c r="AB22" s="95">
        <f t="shared" si="26"/>
        <v>1009</v>
      </c>
      <c r="AC22" s="95">
        <f t="shared" si="26"/>
        <v>1358</v>
      </c>
      <c r="AD22" s="95">
        <f t="shared" si="26"/>
        <v>232</v>
      </c>
      <c r="AE22" s="95">
        <f t="shared" si="26"/>
        <v>1947</v>
      </c>
      <c r="AF22" s="95">
        <f t="shared" si="26"/>
        <v>1987</v>
      </c>
      <c r="AG22" s="95">
        <f t="shared" si="26"/>
        <v>925</v>
      </c>
      <c r="AH22" s="95">
        <f t="shared" si="26"/>
        <v>860</v>
      </c>
      <c r="AI22" s="95">
        <f t="shared" si="26"/>
        <v>1223</v>
      </c>
      <c r="AJ22" s="95">
        <f t="shared" si="26"/>
        <v>1751</v>
      </c>
      <c r="AK22" s="95">
        <f t="shared" si="26"/>
        <v>169</v>
      </c>
      <c r="AL22" s="95">
        <f t="shared" si="26"/>
        <v>717</v>
      </c>
      <c r="AM22" s="95">
        <f t="shared" si="26"/>
        <v>2255</v>
      </c>
      <c r="AN22" s="95">
        <f t="shared" si="26"/>
        <v>1441</v>
      </c>
      <c r="AO22" s="95">
        <f t="shared" si="26"/>
        <v>1129</v>
      </c>
      <c r="AP22" s="95">
        <f t="shared" si="26"/>
        <v>2005</v>
      </c>
      <c r="AQ22" s="95">
        <f t="shared" si="26"/>
        <v>238</v>
      </c>
      <c r="AR22" s="95">
        <f t="shared" si="26"/>
        <v>1495</v>
      </c>
      <c r="AS22" s="95">
        <f t="shared" si="26"/>
        <v>368</v>
      </c>
      <c r="AT22" s="95">
        <f t="shared" si="26"/>
        <v>1806</v>
      </c>
      <c r="AU22" s="95">
        <f t="shared" si="26"/>
        <v>1096</v>
      </c>
      <c r="AV22" s="95">
        <f t="shared" si="26"/>
        <v>570</v>
      </c>
      <c r="AW22" s="95">
        <f t="shared" si="26"/>
        <v>545</v>
      </c>
      <c r="AX22" s="95">
        <f t="shared" si="26"/>
        <v>1028</v>
      </c>
      <c r="AY22" s="95">
        <f t="shared" si="26"/>
        <v>1345</v>
      </c>
      <c r="AZ22" s="95">
        <f t="shared" si="26"/>
        <v>865</v>
      </c>
      <c r="BA22" s="95">
        <f t="shared" si="26"/>
        <v>0</v>
      </c>
      <c r="BB22" s="95">
        <f t="shared" si="26"/>
        <v>1540</v>
      </c>
      <c r="BC22" s="95">
        <f t="shared" si="26"/>
        <v>893</v>
      </c>
      <c r="BD22" s="95">
        <f t="shared" si="26"/>
        <v>438</v>
      </c>
      <c r="BE22" s="95">
        <f t="shared" si="26"/>
        <v>638</v>
      </c>
      <c r="BF22" s="95">
        <f t="shared" si="26"/>
        <v>2129</v>
      </c>
      <c r="BG22" s="95">
        <f t="shared" si="26"/>
        <v>835</v>
      </c>
      <c r="BH22" s="95">
        <f t="shared" si="26"/>
        <v>744</v>
      </c>
      <c r="BI22" s="95">
        <f t="shared" si="26"/>
        <v>2039</v>
      </c>
      <c r="BJ22" s="95">
        <f t="shared" si="26"/>
        <v>1375</v>
      </c>
      <c r="BK22" s="95">
        <f t="shared" si="26"/>
        <v>1905</v>
      </c>
      <c r="BL22" s="95">
        <f t="shared" si="26"/>
        <v>1221</v>
      </c>
    </row>
    <row r="23" ht="13.5" customHeight="1">
      <c r="A23" s="93">
        <v>43134.0</v>
      </c>
      <c r="B23" s="68" t="s">
        <v>71</v>
      </c>
      <c r="C23" s="94"/>
      <c r="D23" s="69" t="s">
        <v>31</v>
      </c>
      <c r="E23" s="95">
        <f t="shared" si="2"/>
        <v>1495</v>
      </c>
      <c r="F23" s="78">
        <v>0.0</v>
      </c>
      <c r="G23" s="71">
        <v>17.0</v>
      </c>
      <c r="H23" s="72">
        <f t="shared" si="3"/>
        <v>17</v>
      </c>
      <c r="I23" s="94"/>
      <c r="J23" s="73" t="s">
        <v>23</v>
      </c>
      <c r="K23" s="95">
        <f t="shared" si="4"/>
        <v>2255</v>
      </c>
      <c r="L23" s="74">
        <v>2.0</v>
      </c>
      <c r="M23" s="74">
        <v>18.0</v>
      </c>
      <c r="N23" s="72">
        <f t="shared" si="5"/>
        <v>24</v>
      </c>
      <c r="O23" s="94"/>
      <c r="P23" s="64" t="s">
        <v>72</v>
      </c>
      <c r="Q23" s="94"/>
      <c r="R23" s="64">
        <f>MIN(Rules!$E$2,(MAX(H23/N23,N23/H23)))</f>
        <v>1.411764706</v>
      </c>
      <c r="S23" s="64">
        <f>VLOOKUP(B23,Rules!A:B,2,FALSE)</f>
        <v>40</v>
      </c>
      <c r="T23" s="94"/>
      <c r="U23" s="96">
        <f>1/(10^(-(E23+(IF(P23="Y",Rules!$I$2,0))-K23)/Rules!$E$12)+1)</f>
        <v>0.05683152084</v>
      </c>
      <c r="V23" s="94">
        <f t="shared" si="6"/>
        <v>-3</v>
      </c>
      <c r="W23" s="94">
        <f t="shared" si="7"/>
        <v>3</v>
      </c>
      <c r="X23" s="94"/>
      <c r="Y23" s="94"/>
      <c r="Z23" s="94"/>
      <c r="AA23" s="95">
        <f t="shared" ref="AA23:BL23" si="27">IF($D23=AA$1,$E23+$V23,(IF($J23=AA$1,$K23+$W23,AA22)))</f>
        <v>1394</v>
      </c>
      <c r="AB23" s="95">
        <f t="shared" si="27"/>
        <v>1009</v>
      </c>
      <c r="AC23" s="95">
        <f t="shared" si="27"/>
        <v>1358</v>
      </c>
      <c r="AD23" s="95">
        <f t="shared" si="27"/>
        <v>232</v>
      </c>
      <c r="AE23" s="95">
        <f t="shared" si="27"/>
        <v>1947</v>
      </c>
      <c r="AF23" s="95">
        <f t="shared" si="27"/>
        <v>1987</v>
      </c>
      <c r="AG23" s="95">
        <f t="shared" si="27"/>
        <v>925</v>
      </c>
      <c r="AH23" s="95">
        <f t="shared" si="27"/>
        <v>860</v>
      </c>
      <c r="AI23" s="95">
        <f t="shared" si="27"/>
        <v>1223</v>
      </c>
      <c r="AJ23" s="95">
        <f t="shared" si="27"/>
        <v>1751</v>
      </c>
      <c r="AK23" s="95">
        <f t="shared" si="27"/>
        <v>169</v>
      </c>
      <c r="AL23" s="95">
        <f t="shared" si="27"/>
        <v>717</v>
      </c>
      <c r="AM23" s="95">
        <f t="shared" si="27"/>
        <v>2258</v>
      </c>
      <c r="AN23" s="95">
        <f t="shared" si="27"/>
        <v>1441</v>
      </c>
      <c r="AO23" s="95">
        <f t="shared" si="27"/>
        <v>1129</v>
      </c>
      <c r="AP23" s="95">
        <f t="shared" si="27"/>
        <v>2005</v>
      </c>
      <c r="AQ23" s="95">
        <f t="shared" si="27"/>
        <v>238</v>
      </c>
      <c r="AR23" s="95">
        <f t="shared" si="27"/>
        <v>1492</v>
      </c>
      <c r="AS23" s="95">
        <f t="shared" si="27"/>
        <v>368</v>
      </c>
      <c r="AT23" s="95">
        <f t="shared" si="27"/>
        <v>1806</v>
      </c>
      <c r="AU23" s="95">
        <f t="shared" si="27"/>
        <v>1096</v>
      </c>
      <c r="AV23" s="95">
        <f t="shared" si="27"/>
        <v>570</v>
      </c>
      <c r="AW23" s="95">
        <f t="shared" si="27"/>
        <v>545</v>
      </c>
      <c r="AX23" s="95">
        <f t="shared" si="27"/>
        <v>1028</v>
      </c>
      <c r="AY23" s="95">
        <f t="shared" si="27"/>
        <v>1345</v>
      </c>
      <c r="AZ23" s="95">
        <f t="shared" si="27"/>
        <v>865</v>
      </c>
      <c r="BA23" s="95">
        <f t="shared" si="27"/>
        <v>0</v>
      </c>
      <c r="BB23" s="95">
        <f t="shared" si="27"/>
        <v>1540</v>
      </c>
      <c r="BC23" s="95">
        <f t="shared" si="27"/>
        <v>893</v>
      </c>
      <c r="BD23" s="95">
        <f t="shared" si="27"/>
        <v>438</v>
      </c>
      <c r="BE23" s="95">
        <f t="shared" si="27"/>
        <v>638</v>
      </c>
      <c r="BF23" s="95">
        <f t="shared" si="27"/>
        <v>2129</v>
      </c>
      <c r="BG23" s="95">
        <f t="shared" si="27"/>
        <v>835</v>
      </c>
      <c r="BH23" s="95">
        <f t="shared" si="27"/>
        <v>744</v>
      </c>
      <c r="BI23" s="95">
        <f t="shared" si="27"/>
        <v>2039</v>
      </c>
      <c r="BJ23" s="95">
        <f t="shared" si="27"/>
        <v>1375</v>
      </c>
      <c r="BK23" s="95">
        <f t="shared" si="27"/>
        <v>1905</v>
      </c>
      <c r="BL23" s="95">
        <f t="shared" si="27"/>
        <v>1221</v>
      </c>
    </row>
    <row r="24" ht="13.5" customHeight="1">
      <c r="A24" s="93">
        <v>43135.0</v>
      </c>
      <c r="B24" s="68" t="s">
        <v>71</v>
      </c>
      <c r="C24" s="94"/>
      <c r="D24" s="69" t="s">
        <v>52</v>
      </c>
      <c r="E24" s="95">
        <f t="shared" si="2"/>
        <v>368</v>
      </c>
      <c r="F24" s="78">
        <v>0.0</v>
      </c>
      <c r="G24" s="71">
        <v>14.0</v>
      </c>
      <c r="H24" s="72">
        <f t="shared" si="3"/>
        <v>14</v>
      </c>
      <c r="I24" s="94"/>
      <c r="J24" s="73" t="s">
        <v>54</v>
      </c>
      <c r="K24" s="95">
        <f t="shared" si="4"/>
        <v>238</v>
      </c>
      <c r="L24" s="79">
        <v>0.0</v>
      </c>
      <c r="M24" s="74">
        <v>15.0</v>
      </c>
      <c r="N24" s="72">
        <f t="shared" si="5"/>
        <v>15</v>
      </c>
      <c r="O24" s="94"/>
      <c r="P24" s="64" t="s">
        <v>72</v>
      </c>
      <c r="Q24" s="94"/>
      <c r="R24" s="64">
        <f>MIN(Rules!$E$2,(MAX(H24/N24,N24/H24)))</f>
        <v>1.071428571</v>
      </c>
      <c r="S24" s="64">
        <f>VLOOKUP(B24,Rules!A:B,2,FALSE)</f>
        <v>40</v>
      </c>
      <c r="T24" s="94"/>
      <c r="U24" s="96">
        <f>1/(10^(-(E24+(IF(P24="Y",Rules!$I$2,0))-K24)/Rules!$E$12)+1)</f>
        <v>0.7840536839</v>
      </c>
      <c r="V24" s="94">
        <f t="shared" si="6"/>
        <v>-34</v>
      </c>
      <c r="W24" s="94">
        <f t="shared" si="7"/>
        <v>34</v>
      </c>
      <c r="X24" s="94"/>
      <c r="Y24" s="94"/>
      <c r="Z24" s="94"/>
      <c r="AA24" s="95">
        <f t="shared" ref="AA24:BL24" si="28">IF($D24=AA$1,$E24+$V24,(IF($J24=AA$1,$K24+$W24,AA23)))</f>
        <v>1394</v>
      </c>
      <c r="AB24" s="95">
        <f t="shared" si="28"/>
        <v>1009</v>
      </c>
      <c r="AC24" s="95">
        <f t="shared" si="28"/>
        <v>1358</v>
      </c>
      <c r="AD24" s="95">
        <f t="shared" si="28"/>
        <v>232</v>
      </c>
      <c r="AE24" s="95">
        <f t="shared" si="28"/>
        <v>1947</v>
      </c>
      <c r="AF24" s="95">
        <f t="shared" si="28"/>
        <v>1987</v>
      </c>
      <c r="AG24" s="95">
        <f t="shared" si="28"/>
        <v>925</v>
      </c>
      <c r="AH24" s="95">
        <f t="shared" si="28"/>
        <v>860</v>
      </c>
      <c r="AI24" s="95">
        <f t="shared" si="28"/>
        <v>1223</v>
      </c>
      <c r="AJ24" s="95">
        <f t="shared" si="28"/>
        <v>1751</v>
      </c>
      <c r="AK24" s="95">
        <f t="shared" si="28"/>
        <v>169</v>
      </c>
      <c r="AL24" s="95">
        <f t="shared" si="28"/>
        <v>717</v>
      </c>
      <c r="AM24" s="95">
        <f t="shared" si="28"/>
        <v>2258</v>
      </c>
      <c r="AN24" s="95">
        <f t="shared" si="28"/>
        <v>1441</v>
      </c>
      <c r="AO24" s="95">
        <f t="shared" si="28"/>
        <v>1129</v>
      </c>
      <c r="AP24" s="95">
        <f t="shared" si="28"/>
        <v>2005</v>
      </c>
      <c r="AQ24" s="95">
        <f t="shared" si="28"/>
        <v>272</v>
      </c>
      <c r="AR24" s="95">
        <f t="shared" si="28"/>
        <v>1492</v>
      </c>
      <c r="AS24" s="95">
        <f t="shared" si="28"/>
        <v>334</v>
      </c>
      <c r="AT24" s="95">
        <f t="shared" si="28"/>
        <v>1806</v>
      </c>
      <c r="AU24" s="95">
        <f t="shared" si="28"/>
        <v>1096</v>
      </c>
      <c r="AV24" s="95">
        <f t="shared" si="28"/>
        <v>570</v>
      </c>
      <c r="AW24" s="95">
        <f t="shared" si="28"/>
        <v>545</v>
      </c>
      <c r="AX24" s="95">
        <f t="shared" si="28"/>
        <v>1028</v>
      </c>
      <c r="AY24" s="95">
        <f t="shared" si="28"/>
        <v>1345</v>
      </c>
      <c r="AZ24" s="95">
        <f t="shared" si="28"/>
        <v>865</v>
      </c>
      <c r="BA24" s="95">
        <f t="shared" si="28"/>
        <v>0</v>
      </c>
      <c r="BB24" s="95">
        <f t="shared" si="28"/>
        <v>1540</v>
      </c>
      <c r="BC24" s="95">
        <f t="shared" si="28"/>
        <v>893</v>
      </c>
      <c r="BD24" s="95">
        <f t="shared" si="28"/>
        <v>438</v>
      </c>
      <c r="BE24" s="95">
        <f t="shared" si="28"/>
        <v>638</v>
      </c>
      <c r="BF24" s="95">
        <f t="shared" si="28"/>
        <v>2129</v>
      </c>
      <c r="BG24" s="95">
        <f t="shared" si="28"/>
        <v>835</v>
      </c>
      <c r="BH24" s="95">
        <f t="shared" si="28"/>
        <v>744</v>
      </c>
      <c r="BI24" s="95">
        <f t="shared" si="28"/>
        <v>2039</v>
      </c>
      <c r="BJ24" s="95">
        <f t="shared" si="28"/>
        <v>1375</v>
      </c>
      <c r="BK24" s="95">
        <f t="shared" si="28"/>
        <v>1905</v>
      </c>
      <c r="BL24" s="95">
        <f t="shared" si="28"/>
        <v>1221</v>
      </c>
    </row>
    <row r="25" ht="13.5" customHeight="1">
      <c r="A25" s="93">
        <v>43135.0</v>
      </c>
      <c r="B25" s="68" t="s">
        <v>71</v>
      </c>
      <c r="C25" s="94"/>
      <c r="D25" s="69" t="s">
        <v>32</v>
      </c>
      <c r="E25" s="95">
        <f t="shared" si="2"/>
        <v>1375</v>
      </c>
      <c r="F25" s="71">
        <v>1.0</v>
      </c>
      <c r="G25" s="71">
        <v>20.0</v>
      </c>
      <c r="H25" s="72">
        <f t="shared" si="3"/>
        <v>23</v>
      </c>
      <c r="I25" s="94"/>
      <c r="J25" s="73" t="s">
        <v>29</v>
      </c>
      <c r="K25" s="95">
        <f t="shared" si="4"/>
        <v>1129</v>
      </c>
      <c r="L25" s="74">
        <v>2.0</v>
      </c>
      <c r="M25" s="74">
        <v>11.0</v>
      </c>
      <c r="N25" s="72">
        <f t="shared" si="5"/>
        <v>17</v>
      </c>
      <c r="O25" s="94"/>
      <c r="P25" s="64" t="s">
        <v>72</v>
      </c>
      <c r="Q25" s="94"/>
      <c r="R25" s="64">
        <f>MIN(Rules!$E$2,(MAX(H25/N25,N25/H25)))</f>
        <v>1.352941176</v>
      </c>
      <c r="S25" s="64">
        <f>VLOOKUP(B25,Rules!A:B,2,FALSE)</f>
        <v>40</v>
      </c>
      <c r="T25" s="94"/>
      <c r="U25" s="96">
        <f>1/(10^(-(E25+(IF(P25="Y",Rules!$I$2,0))-K25)/Rules!$E$12)+1)</f>
        <v>0.86100321</v>
      </c>
      <c r="V25" s="94">
        <f t="shared" si="6"/>
        <v>8</v>
      </c>
      <c r="W25" s="94">
        <f t="shared" si="7"/>
        <v>-8</v>
      </c>
      <c r="X25" s="94"/>
      <c r="Y25" s="94"/>
      <c r="Z25" s="94"/>
      <c r="AA25" s="95">
        <f t="shared" ref="AA25:BL25" si="29">IF($D25=AA$1,$E25+$V25,(IF($J25=AA$1,$K25+$W25,AA24)))</f>
        <v>1394</v>
      </c>
      <c r="AB25" s="95">
        <f t="shared" si="29"/>
        <v>1009</v>
      </c>
      <c r="AC25" s="95">
        <f t="shared" si="29"/>
        <v>1358</v>
      </c>
      <c r="AD25" s="95">
        <f t="shared" si="29"/>
        <v>232</v>
      </c>
      <c r="AE25" s="95">
        <f t="shared" si="29"/>
        <v>1947</v>
      </c>
      <c r="AF25" s="95">
        <f t="shared" si="29"/>
        <v>1987</v>
      </c>
      <c r="AG25" s="95">
        <f t="shared" si="29"/>
        <v>925</v>
      </c>
      <c r="AH25" s="95">
        <f t="shared" si="29"/>
        <v>860</v>
      </c>
      <c r="AI25" s="95">
        <f t="shared" si="29"/>
        <v>1223</v>
      </c>
      <c r="AJ25" s="95">
        <f t="shared" si="29"/>
        <v>1751</v>
      </c>
      <c r="AK25" s="95">
        <f t="shared" si="29"/>
        <v>169</v>
      </c>
      <c r="AL25" s="95">
        <f t="shared" si="29"/>
        <v>717</v>
      </c>
      <c r="AM25" s="95">
        <f t="shared" si="29"/>
        <v>2258</v>
      </c>
      <c r="AN25" s="95">
        <f t="shared" si="29"/>
        <v>1441</v>
      </c>
      <c r="AO25" s="95">
        <f t="shared" si="29"/>
        <v>1121</v>
      </c>
      <c r="AP25" s="95">
        <f t="shared" si="29"/>
        <v>2005</v>
      </c>
      <c r="AQ25" s="95">
        <f t="shared" si="29"/>
        <v>272</v>
      </c>
      <c r="AR25" s="95">
        <f t="shared" si="29"/>
        <v>1492</v>
      </c>
      <c r="AS25" s="95">
        <f t="shared" si="29"/>
        <v>334</v>
      </c>
      <c r="AT25" s="95">
        <f t="shared" si="29"/>
        <v>1806</v>
      </c>
      <c r="AU25" s="95">
        <f t="shared" si="29"/>
        <v>1096</v>
      </c>
      <c r="AV25" s="95">
        <f t="shared" si="29"/>
        <v>570</v>
      </c>
      <c r="AW25" s="95">
        <f t="shared" si="29"/>
        <v>545</v>
      </c>
      <c r="AX25" s="95">
        <f t="shared" si="29"/>
        <v>1028</v>
      </c>
      <c r="AY25" s="95">
        <f t="shared" si="29"/>
        <v>1345</v>
      </c>
      <c r="AZ25" s="95">
        <f t="shared" si="29"/>
        <v>865</v>
      </c>
      <c r="BA25" s="95">
        <f t="shared" si="29"/>
        <v>0</v>
      </c>
      <c r="BB25" s="95">
        <f t="shared" si="29"/>
        <v>1540</v>
      </c>
      <c r="BC25" s="95">
        <f t="shared" si="29"/>
        <v>893</v>
      </c>
      <c r="BD25" s="95">
        <f t="shared" si="29"/>
        <v>438</v>
      </c>
      <c r="BE25" s="95">
        <f t="shared" si="29"/>
        <v>638</v>
      </c>
      <c r="BF25" s="95">
        <f t="shared" si="29"/>
        <v>2129</v>
      </c>
      <c r="BG25" s="95">
        <f t="shared" si="29"/>
        <v>835</v>
      </c>
      <c r="BH25" s="95">
        <f t="shared" si="29"/>
        <v>744</v>
      </c>
      <c r="BI25" s="95">
        <f t="shared" si="29"/>
        <v>2039</v>
      </c>
      <c r="BJ25" s="95">
        <f t="shared" si="29"/>
        <v>1383</v>
      </c>
      <c r="BK25" s="95">
        <f t="shared" si="29"/>
        <v>1905</v>
      </c>
      <c r="BL25" s="95">
        <f t="shared" si="29"/>
        <v>1221</v>
      </c>
    </row>
    <row r="26" ht="13.5" customHeight="1">
      <c r="A26" s="93">
        <v>43135.0</v>
      </c>
      <c r="B26" s="68" t="s">
        <v>71</v>
      </c>
      <c r="C26" s="94"/>
      <c r="D26" s="69" t="s">
        <v>24</v>
      </c>
      <c r="E26" s="95">
        <f t="shared" si="2"/>
        <v>1905</v>
      </c>
      <c r="F26" s="78">
        <v>0.0</v>
      </c>
      <c r="G26" s="71">
        <v>21.0</v>
      </c>
      <c r="H26" s="72">
        <f t="shared" si="3"/>
        <v>21</v>
      </c>
      <c r="I26" s="94"/>
      <c r="J26" s="73" t="s">
        <v>19</v>
      </c>
      <c r="K26" s="95">
        <f t="shared" si="4"/>
        <v>1987</v>
      </c>
      <c r="L26" s="74">
        <v>1.0</v>
      </c>
      <c r="M26" s="74">
        <v>14.0</v>
      </c>
      <c r="N26" s="72">
        <f t="shared" si="5"/>
        <v>17</v>
      </c>
      <c r="O26" s="94"/>
      <c r="P26" s="64" t="s">
        <v>72</v>
      </c>
      <c r="Q26" s="94"/>
      <c r="R26" s="64">
        <f>MIN(Rules!$E$2,(MAX(H26/N26,N26/H26)))</f>
        <v>1.235294118</v>
      </c>
      <c r="S26" s="64">
        <f>VLOOKUP(B26,Rules!A:B,2,FALSE)</f>
        <v>40</v>
      </c>
      <c r="T26" s="94"/>
      <c r="U26" s="96">
        <f>1/(10^(-(E26+(IF(P26="Y",Rules!$I$2,0))-K26)/Rules!$E$12)+1)</f>
        <v>0.5776543373</v>
      </c>
      <c r="V26" s="94">
        <f t="shared" si="6"/>
        <v>21</v>
      </c>
      <c r="W26" s="94">
        <f t="shared" si="7"/>
        <v>-21</v>
      </c>
      <c r="X26" s="94"/>
      <c r="Y26" s="94"/>
      <c r="Z26" s="94"/>
      <c r="AA26" s="95">
        <f t="shared" ref="AA26:BL26" si="30">IF($D26=AA$1,$E26+$V26,(IF($J26=AA$1,$K26+$W26,AA25)))</f>
        <v>1394</v>
      </c>
      <c r="AB26" s="95">
        <f t="shared" si="30"/>
        <v>1009</v>
      </c>
      <c r="AC26" s="95">
        <f t="shared" si="30"/>
        <v>1358</v>
      </c>
      <c r="AD26" s="95">
        <f t="shared" si="30"/>
        <v>232</v>
      </c>
      <c r="AE26" s="95">
        <f t="shared" si="30"/>
        <v>1947</v>
      </c>
      <c r="AF26" s="95">
        <f t="shared" si="30"/>
        <v>1966</v>
      </c>
      <c r="AG26" s="95">
        <f t="shared" si="30"/>
        <v>925</v>
      </c>
      <c r="AH26" s="95">
        <f t="shared" si="30"/>
        <v>860</v>
      </c>
      <c r="AI26" s="95">
        <f t="shared" si="30"/>
        <v>1223</v>
      </c>
      <c r="AJ26" s="95">
        <f t="shared" si="30"/>
        <v>1751</v>
      </c>
      <c r="AK26" s="95">
        <f t="shared" si="30"/>
        <v>169</v>
      </c>
      <c r="AL26" s="95">
        <f t="shared" si="30"/>
        <v>717</v>
      </c>
      <c r="AM26" s="95">
        <f t="shared" si="30"/>
        <v>2258</v>
      </c>
      <c r="AN26" s="95">
        <f t="shared" si="30"/>
        <v>1441</v>
      </c>
      <c r="AO26" s="95">
        <f t="shared" si="30"/>
        <v>1121</v>
      </c>
      <c r="AP26" s="95">
        <f t="shared" si="30"/>
        <v>2005</v>
      </c>
      <c r="AQ26" s="95">
        <f t="shared" si="30"/>
        <v>272</v>
      </c>
      <c r="AR26" s="95">
        <f t="shared" si="30"/>
        <v>1492</v>
      </c>
      <c r="AS26" s="95">
        <f t="shared" si="30"/>
        <v>334</v>
      </c>
      <c r="AT26" s="95">
        <f t="shared" si="30"/>
        <v>1806</v>
      </c>
      <c r="AU26" s="95">
        <f t="shared" si="30"/>
        <v>1096</v>
      </c>
      <c r="AV26" s="95">
        <f t="shared" si="30"/>
        <v>570</v>
      </c>
      <c r="AW26" s="95">
        <f t="shared" si="30"/>
        <v>545</v>
      </c>
      <c r="AX26" s="95">
        <f t="shared" si="30"/>
        <v>1028</v>
      </c>
      <c r="AY26" s="95">
        <f t="shared" si="30"/>
        <v>1345</v>
      </c>
      <c r="AZ26" s="95">
        <f t="shared" si="30"/>
        <v>865</v>
      </c>
      <c r="BA26" s="95">
        <f t="shared" si="30"/>
        <v>0</v>
      </c>
      <c r="BB26" s="95">
        <f t="shared" si="30"/>
        <v>1540</v>
      </c>
      <c r="BC26" s="95">
        <f t="shared" si="30"/>
        <v>893</v>
      </c>
      <c r="BD26" s="95">
        <f t="shared" si="30"/>
        <v>438</v>
      </c>
      <c r="BE26" s="95">
        <f t="shared" si="30"/>
        <v>638</v>
      </c>
      <c r="BF26" s="95">
        <f t="shared" si="30"/>
        <v>2129</v>
      </c>
      <c r="BG26" s="95">
        <f t="shared" si="30"/>
        <v>835</v>
      </c>
      <c r="BH26" s="95">
        <f t="shared" si="30"/>
        <v>744</v>
      </c>
      <c r="BI26" s="95">
        <f t="shared" si="30"/>
        <v>2039</v>
      </c>
      <c r="BJ26" s="95">
        <f t="shared" si="30"/>
        <v>1383</v>
      </c>
      <c r="BK26" s="95">
        <f t="shared" si="30"/>
        <v>1926</v>
      </c>
      <c r="BL26" s="95">
        <f t="shared" si="30"/>
        <v>1221</v>
      </c>
    </row>
    <row r="27" ht="13.5" customHeight="1">
      <c r="A27" s="93">
        <v>43135.0</v>
      </c>
      <c r="B27" s="68" t="s">
        <v>71</v>
      </c>
      <c r="C27" s="94"/>
      <c r="D27" s="69" t="s">
        <v>22</v>
      </c>
      <c r="E27" s="95">
        <f t="shared" si="2"/>
        <v>2005</v>
      </c>
      <c r="F27" s="71">
        <v>1.0</v>
      </c>
      <c r="G27" s="71">
        <v>18.0</v>
      </c>
      <c r="H27" s="72">
        <f t="shared" si="3"/>
        <v>21</v>
      </c>
      <c r="I27" s="94"/>
      <c r="J27" s="73" t="s">
        <v>21</v>
      </c>
      <c r="K27" s="95">
        <f t="shared" si="4"/>
        <v>1947</v>
      </c>
      <c r="L27" s="74">
        <v>2.0</v>
      </c>
      <c r="M27" s="74">
        <v>18.0</v>
      </c>
      <c r="N27" s="72">
        <f t="shared" si="5"/>
        <v>24</v>
      </c>
      <c r="O27" s="94"/>
      <c r="P27" s="64" t="s">
        <v>72</v>
      </c>
      <c r="Q27" s="94"/>
      <c r="R27" s="64">
        <f>MIN(Rules!$E$2,(MAX(H27/N27,N27/H27)))</f>
        <v>1.142857143</v>
      </c>
      <c r="S27" s="64">
        <f>VLOOKUP(B27,Rules!A:B,2,FALSE)</f>
        <v>40</v>
      </c>
      <c r="T27" s="94"/>
      <c r="U27" s="96">
        <f>1/(10^(-(E27+(IF(P27="Y",Rules!$I$2,0))-K27)/Rules!$E$12)+1)</f>
        <v>0.722696223</v>
      </c>
      <c r="V27" s="94">
        <f t="shared" si="6"/>
        <v>-33</v>
      </c>
      <c r="W27" s="94">
        <f t="shared" si="7"/>
        <v>33</v>
      </c>
      <c r="X27" s="94"/>
      <c r="Y27" s="94"/>
      <c r="Z27" s="94"/>
      <c r="AA27" s="95">
        <f t="shared" ref="AA27:BL27" si="31">IF($D27=AA$1,$E27+$V27,(IF($J27=AA$1,$K27+$W27,AA26)))</f>
        <v>1394</v>
      </c>
      <c r="AB27" s="95">
        <f t="shared" si="31"/>
        <v>1009</v>
      </c>
      <c r="AC27" s="95">
        <f t="shared" si="31"/>
        <v>1358</v>
      </c>
      <c r="AD27" s="95">
        <f t="shared" si="31"/>
        <v>232</v>
      </c>
      <c r="AE27" s="95">
        <f t="shared" si="31"/>
        <v>1980</v>
      </c>
      <c r="AF27" s="95">
        <f t="shared" si="31"/>
        <v>1966</v>
      </c>
      <c r="AG27" s="95">
        <f t="shared" si="31"/>
        <v>925</v>
      </c>
      <c r="AH27" s="95">
        <f t="shared" si="31"/>
        <v>860</v>
      </c>
      <c r="AI27" s="95">
        <f t="shared" si="31"/>
        <v>1223</v>
      </c>
      <c r="AJ27" s="95">
        <f t="shared" si="31"/>
        <v>1751</v>
      </c>
      <c r="AK27" s="95">
        <f t="shared" si="31"/>
        <v>169</v>
      </c>
      <c r="AL27" s="95">
        <f t="shared" si="31"/>
        <v>717</v>
      </c>
      <c r="AM27" s="95">
        <f t="shared" si="31"/>
        <v>2258</v>
      </c>
      <c r="AN27" s="95">
        <f t="shared" si="31"/>
        <v>1441</v>
      </c>
      <c r="AO27" s="95">
        <f t="shared" si="31"/>
        <v>1121</v>
      </c>
      <c r="AP27" s="95">
        <f t="shared" si="31"/>
        <v>1972</v>
      </c>
      <c r="AQ27" s="95">
        <f t="shared" si="31"/>
        <v>272</v>
      </c>
      <c r="AR27" s="95">
        <f t="shared" si="31"/>
        <v>1492</v>
      </c>
      <c r="AS27" s="95">
        <f t="shared" si="31"/>
        <v>334</v>
      </c>
      <c r="AT27" s="95">
        <f t="shared" si="31"/>
        <v>1806</v>
      </c>
      <c r="AU27" s="95">
        <f t="shared" si="31"/>
        <v>1096</v>
      </c>
      <c r="AV27" s="95">
        <f t="shared" si="31"/>
        <v>570</v>
      </c>
      <c r="AW27" s="95">
        <f t="shared" si="31"/>
        <v>545</v>
      </c>
      <c r="AX27" s="95">
        <f t="shared" si="31"/>
        <v>1028</v>
      </c>
      <c r="AY27" s="95">
        <f t="shared" si="31"/>
        <v>1345</v>
      </c>
      <c r="AZ27" s="95">
        <f t="shared" si="31"/>
        <v>865</v>
      </c>
      <c r="BA27" s="95">
        <f t="shared" si="31"/>
        <v>0</v>
      </c>
      <c r="BB27" s="95">
        <f t="shared" si="31"/>
        <v>1540</v>
      </c>
      <c r="BC27" s="95">
        <f t="shared" si="31"/>
        <v>893</v>
      </c>
      <c r="BD27" s="95">
        <f t="shared" si="31"/>
        <v>438</v>
      </c>
      <c r="BE27" s="95">
        <f t="shared" si="31"/>
        <v>638</v>
      </c>
      <c r="BF27" s="95">
        <f t="shared" si="31"/>
        <v>2129</v>
      </c>
      <c r="BG27" s="95">
        <f t="shared" si="31"/>
        <v>835</v>
      </c>
      <c r="BH27" s="95">
        <f t="shared" si="31"/>
        <v>744</v>
      </c>
      <c r="BI27" s="95">
        <f t="shared" si="31"/>
        <v>2039</v>
      </c>
      <c r="BJ27" s="95">
        <f t="shared" si="31"/>
        <v>1383</v>
      </c>
      <c r="BK27" s="95">
        <f t="shared" si="31"/>
        <v>1926</v>
      </c>
      <c r="BL27" s="95">
        <f t="shared" si="31"/>
        <v>1221</v>
      </c>
    </row>
    <row r="28" ht="13.5" customHeight="1">
      <c r="A28" s="93">
        <v>43135.0</v>
      </c>
      <c r="B28" s="68" t="s">
        <v>71</v>
      </c>
      <c r="C28" s="94"/>
      <c r="D28" s="69" t="s">
        <v>27</v>
      </c>
      <c r="E28" s="95">
        <f t="shared" si="2"/>
        <v>1540</v>
      </c>
      <c r="F28" s="78">
        <v>0.0</v>
      </c>
      <c r="G28" s="71">
        <v>10.0</v>
      </c>
      <c r="H28" s="72">
        <f t="shared" si="3"/>
        <v>10</v>
      </c>
      <c r="I28" s="94"/>
      <c r="J28" s="73" t="s">
        <v>20</v>
      </c>
      <c r="K28" s="95">
        <f t="shared" si="4"/>
        <v>1806</v>
      </c>
      <c r="L28" s="74">
        <v>1.0</v>
      </c>
      <c r="M28" s="74">
        <v>24.0</v>
      </c>
      <c r="N28" s="72">
        <f t="shared" si="5"/>
        <v>27</v>
      </c>
      <c r="O28" s="94"/>
      <c r="P28" s="64" t="s">
        <v>72</v>
      </c>
      <c r="Q28" s="94"/>
      <c r="R28" s="64">
        <f>MIN(Rules!$E$2,(MAX(H28/N28,N28/H28)))</f>
        <v>2</v>
      </c>
      <c r="S28" s="64">
        <f>VLOOKUP(B28,Rules!A:B,2,FALSE)</f>
        <v>40</v>
      </c>
      <c r="T28" s="94"/>
      <c r="U28" s="96">
        <f>1/(10^(-(E28+(IF(P28="Y",Rules!$I$2,0))-K28)/Rules!$E$12)+1)</f>
        <v>0.3695378988</v>
      </c>
      <c r="V28" s="94">
        <f t="shared" si="6"/>
        <v>-30</v>
      </c>
      <c r="W28" s="94">
        <f t="shared" si="7"/>
        <v>30</v>
      </c>
      <c r="X28" s="94"/>
      <c r="Y28" s="94"/>
      <c r="Z28" s="94"/>
      <c r="AA28" s="95">
        <f t="shared" ref="AA28:BL28" si="32">IF($D28=AA$1,$E28+$V28,(IF($J28=AA$1,$K28+$W28,AA27)))</f>
        <v>1394</v>
      </c>
      <c r="AB28" s="95">
        <f t="shared" si="32"/>
        <v>1009</v>
      </c>
      <c r="AC28" s="95">
        <f t="shared" si="32"/>
        <v>1358</v>
      </c>
      <c r="AD28" s="95">
        <f t="shared" si="32"/>
        <v>232</v>
      </c>
      <c r="AE28" s="95">
        <f t="shared" si="32"/>
        <v>1980</v>
      </c>
      <c r="AF28" s="95">
        <f t="shared" si="32"/>
        <v>1966</v>
      </c>
      <c r="AG28" s="95">
        <f t="shared" si="32"/>
        <v>925</v>
      </c>
      <c r="AH28" s="95">
        <f t="shared" si="32"/>
        <v>860</v>
      </c>
      <c r="AI28" s="95">
        <f t="shared" si="32"/>
        <v>1223</v>
      </c>
      <c r="AJ28" s="95">
        <f t="shared" si="32"/>
        <v>1751</v>
      </c>
      <c r="AK28" s="95">
        <f t="shared" si="32"/>
        <v>169</v>
      </c>
      <c r="AL28" s="95">
        <f t="shared" si="32"/>
        <v>717</v>
      </c>
      <c r="AM28" s="95">
        <f t="shared" si="32"/>
        <v>2258</v>
      </c>
      <c r="AN28" s="95">
        <f t="shared" si="32"/>
        <v>1441</v>
      </c>
      <c r="AO28" s="95">
        <f t="shared" si="32"/>
        <v>1121</v>
      </c>
      <c r="AP28" s="95">
        <f t="shared" si="32"/>
        <v>1972</v>
      </c>
      <c r="AQ28" s="95">
        <f t="shared" si="32"/>
        <v>272</v>
      </c>
      <c r="AR28" s="95">
        <f t="shared" si="32"/>
        <v>1492</v>
      </c>
      <c r="AS28" s="95">
        <f t="shared" si="32"/>
        <v>334</v>
      </c>
      <c r="AT28" s="95">
        <f t="shared" si="32"/>
        <v>1836</v>
      </c>
      <c r="AU28" s="95">
        <f t="shared" si="32"/>
        <v>1096</v>
      </c>
      <c r="AV28" s="95">
        <f t="shared" si="32"/>
        <v>570</v>
      </c>
      <c r="AW28" s="95">
        <f t="shared" si="32"/>
        <v>545</v>
      </c>
      <c r="AX28" s="95">
        <f t="shared" si="32"/>
        <v>1028</v>
      </c>
      <c r="AY28" s="95">
        <f t="shared" si="32"/>
        <v>1345</v>
      </c>
      <c r="AZ28" s="95">
        <f t="shared" si="32"/>
        <v>865</v>
      </c>
      <c r="BA28" s="95">
        <f t="shared" si="32"/>
        <v>0</v>
      </c>
      <c r="BB28" s="95">
        <f t="shared" si="32"/>
        <v>1510</v>
      </c>
      <c r="BC28" s="95">
        <f t="shared" si="32"/>
        <v>893</v>
      </c>
      <c r="BD28" s="95">
        <f t="shared" si="32"/>
        <v>438</v>
      </c>
      <c r="BE28" s="95">
        <f t="shared" si="32"/>
        <v>638</v>
      </c>
      <c r="BF28" s="95">
        <f t="shared" si="32"/>
        <v>2129</v>
      </c>
      <c r="BG28" s="95">
        <f t="shared" si="32"/>
        <v>835</v>
      </c>
      <c r="BH28" s="95">
        <f t="shared" si="32"/>
        <v>744</v>
      </c>
      <c r="BI28" s="95">
        <f t="shared" si="32"/>
        <v>2039</v>
      </c>
      <c r="BJ28" s="95">
        <f t="shared" si="32"/>
        <v>1383</v>
      </c>
      <c r="BK28" s="95">
        <f t="shared" si="32"/>
        <v>1926</v>
      </c>
      <c r="BL28" s="95">
        <f t="shared" si="32"/>
        <v>1221</v>
      </c>
    </row>
    <row r="29" ht="13.5" customHeight="1">
      <c r="A29" s="93">
        <v>43135.0</v>
      </c>
      <c r="B29" s="68" t="s">
        <v>71</v>
      </c>
      <c r="C29" s="94"/>
      <c r="D29" s="69" t="s">
        <v>30</v>
      </c>
      <c r="E29" s="95">
        <f t="shared" si="2"/>
        <v>1394</v>
      </c>
      <c r="F29" s="78">
        <v>0.0</v>
      </c>
      <c r="G29" s="71">
        <v>22.0</v>
      </c>
      <c r="H29" s="72">
        <f t="shared" si="3"/>
        <v>22</v>
      </c>
      <c r="I29" s="94"/>
      <c r="J29" s="73" t="s">
        <v>26</v>
      </c>
      <c r="K29" s="95">
        <f t="shared" si="4"/>
        <v>1751</v>
      </c>
      <c r="L29" s="79">
        <v>0.0</v>
      </c>
      <c r="M29" s="74">
        <v>23.0</v>
      </c>
      <c r="N29" s="72">
        <f t="shared" si="5"/>
        <v>23</v>
      </c>
      <c r="O29" s="94"/>
      <c r="P29" s="64" t="s">
        <v>72</v>
      </c>
      <c r="Q29" s="94"/>
      <c r="R29" s="64">
        <f>MIN(Rules!$E$2,(MAX(H29/N29,N29/H29)))</f>
        <v>1.045454545</v>
      </c>
      <c r="S29" s="64">
        <f>VLOOKUP(B29,Rules!A:B,2,FALSE)</f>
        <v>40</v>
      </c>
      <c r="T29" s="94"/>
      <c r="U29" s="96">
        <f>1/(10^(-(E29+(IF(P29="Y",Rules!$I$2,0))-K29)/Rules!$E$12)+1)</f>
        <v>0.2782276284</v>
      </c>
      <c r="V29" s="94">
        <f t="shared" si="6"/>
        <v>-12</v>
      </c>
      <c r="W29" s="94">
        <f t="shared" si="7"/>
        <v>12</v>
      </c>
      <c r="X29" s="94"/>
      <c r="Y29" s="94"/>
      <c r="Z29" s="94"/>
      <c r="AA29" s="95">
        <f t="shared" ref="AA29:BL29" si="33">IF($D29=AA$1,$E29+$V29,(IF($J29=AA$1,$K29+$W29,AA28)))</f>
        <v>1382</v>
      </c>
      <c r="AB29" s="95">
        <f t="shared" si="33"/>
        <v>1009</v>
      </c>
      <c r="AC29" s="95">
        <f t="shared" si="33"/>
        <v>1358</v>
      </c>
      <c r="AD29" s="95">
        <f t="shared" si="33"/>
        <v>232</v>
      </c>
      <c r="AE29" s="95">
        <f t="shared" si="33"/>
        <v>1980</v>
      </c>
      <c r="AF29" s="95">
        <f t="shared" si="33"/>
        <v>1966</v>
      </c>
      <c r="AG29" s="95">
        <f t="shared" si="33"/>
        <v>925</v>
      </c>
      <c r="AH29" s="95">
        <f t="shared" si="33"/>
        <v>860</v>
      </c>
      <c r="AI29" s="95">
        <f t="shared" si="33"/>
        <v>1223</v>
      </c>
      <c r="AJ29" s="95">
        <f t="shared" si="33"/>
        <v>1763</v>
      </c>
      <c r="AK29" s="95">
        <f t="shared" si="33"/>
        <v>169</v>
      </c>
      <c r="AL29" s="95">
        <f t="shared" si="33"/>
        <v>717</v>
      </c>
      <c r="AM29" s="95">
        <f t="shared" si="33"/>
        <v>2258</v>
      </c>
      <c r="AN29" s="95">
        <f t="shared" si="33"/>
        <v>1441</v>
      </c>
      <c r="AO29" s="95">
        <f t="shared" si="33"/>
        <v>1121</v>
      </c>
      <c r="AP29" s="95">
        <f t="shared" si="33"/>
        <v>1972</v>
      </c>
      <c r="AQ29" s="95">
        <f t="shared" si="33"/>
        <v>272</v>
      </c>
      <c r="AR29" s="95">
        <f t="shared" si="33"/>
        <v>1492</v>
      </c>
      <c r="AS29" s="95">
        <f t="shared" si="33"/>
        <v>334</v>
      </c>
      <c r="AT29" s="95">
        <f t="shared" si="33"/>
        <v>1836</v>
      </c>
      <c r="AU29" s="95">
        <f t="shared" si="33"/>
        <v>1096</v>
      </c>
      <c r="AV29" s="95">
        <f t="shared" si="33"/>
        <v>570</v>
      </c>
      <c r="AW29" s="95">
        <f t="shared" si="33"/>
        <v>545</v>
      </c>
      <c r="AX29" s="95">
        <f t="shared" si="33"/>
        <v>1028</v>
      </c>
      <c r="AY29" s="95">
        <f t="shared" si="33"/>
        <v>1345</v>
      </c>
      <c r="AZ29" s="95">
        <f t="shared" si="33"/>
        <v>865</v>
      </c>
      <c r="BA29" s="95">
        <f t="shared" si="33"/>
        <v>0</v>
      </c>
      <c r="BB29" s="95">
        <f t="shared" si="33"/>
        <v>1510</v>
      </c>
      <c r="BC29" s="95">
        <f t="shared" si="33"/>
        <v>893</v>
      </c>
      <c r="BD29" s="95">
        <f t="shared" si="33"/>
        <v>438</v>
      </c>
      <c r="BE29" s="95">
        <f t="shared" si="33"/>
        <v>638</v>
      </c>
      <c r="BF29" s="95">
        <f t="shared" si="33"/>
        <v>2129</v>
      </c>
      <c r="BG29" s="95">
        <f t="shared" si="33"/>
        <v>835</v>
      </c>
      <c r="BH29" s="95">
        <f t="shared" si="33"/>
        <v>744</v>
      </c>
      <c r="BI29" s="95">
        <f t="shared" si="33"/>
        <v>2039</v>
      </c>
      <c r="BJ29" s="95">
        <f t="shared" si="33"/>
        <v>1383</v>
      </c>
      <c r="BK29" s="95">
        <f t="shared" si="33"/>
        <v>1926</v>
      </c>
      <c r="BL29" s="95">
        <f t="shared" si="33"/>
        <v>1221</v>
      </c>
    </row>
    <row r="30" ht="13.5" customHeight="1">
      <c r="A30" s="93">
        <v>43135.0</v>
      </c>
      <c r="B30" s="68" t="s">
        <v>71</v>
      </c>
      <c r="C30" s="94"/>
      <c r="D30" s="69" t="s">
        <v>34</v>
      </c>
      <c r="E30" s="95">
        <f t="shared" si="2"/>
        <v>1441</v>
      </c>
      <c r="F30" s="71">
        <v>1.0</v>
      </c>
      <c r="G30" s="71">
        <v>11.0</v>
      </c>
      <c r="H30" s="72">
        <f t="shared" si="3"/>
        <v>14</v>
      </c>
      <c r="I30" s="94"/>
      <c r="J30" s="73" t="s">
        <v>28</v>
      </c>
      <c r="K30" s="95">
        <f t="shared" si="4"/>
        <v>1358</v>
      </c>
      <c r="L30" s="74">
        <v>1.0</v>
      </c>
      <c r="M30" s="74">
        <v>18.0</v>
      </c>
      <c r="N30" s="72">
        <f t="shared" si="5"/>
        <v>21</v>
      </c>
      <c r="O30" s="94"/>
      <c r="P30" s="64" t="s">
        <v>72</v>
      </c>
      <c r="Q30" s="94"/>
      <c r="R30" s="64">
        <f>MIN(Rules!$E$2,(MAX(H30/N30,N30/H30)))</f>
        <v>1.5</v>
      </c>
      <c r="S30" s="64">
        <f>VLOOKUP(B30,Rules!A:B,2,FALSE)</f>
        <v>40</v>
      </c>
      <c r="T30" s="94"/>
      <c r="U30" s="96">
        <f>1/(10^(-(E30+(IF(P30="Y",Rules!$I$2,0))-K30)/Rules!$E$12)+1)</f>
        <v>0.7451678977</v>
      </c>
      <c r="V30" s="94">
        <f t="shared" si="6"/>
        <v>-45</v>
      </c>
      <c r="W30" s="94">
        <f t="shared" si="7"/>
        <v>45</v>
      </c>
      <c r="X30" s="94"/>
      <c r="Y30" s="94"/>
      <c r="Z30" s="94"/>
      <c r="AA30" s="95">
        <f t="shared" ref="AA30:BL30" si="34">IF($D30=AA$1,$E30+$V30,(IF($J30=AA$1,$K30+$W30,AA29)))</f>
        <v>1382</v>
      </c>
      <c r="AB30" s="95">
        <f t="shared" si="34"/>
        <v>1009</v>
      </c>
      <c r="AC30" s="95">
        <f t="shared" si="34"/>
        <v>1403</v>
      </c>
      <c r="AD30" s="95">
        <f t="shared" si="34"/>
        <v>232</v>
      </c>
      <c r="AE30" s="95">
        <f t="shared" si="34"/>
        <v>1980</v>
      </c>
      <c r="AF30" s="95">
        <f t="shared" si="34"/>
        <v>1966</v>
      </c>
      <c r="AG30" s="95">
        <f t="shared" si="34"/>
        <v>925</v>
      </c>
      <c r="AH30" s="95">
        <f t="shared" si="34"/>
        <v>860</v>
      </c>
      <c r="AI30" s="95">
        <f t="shared" si="34"/>
        <v>1223</v>
      </c>
      <c r="AJ30" s="95">
        <f t="shared" si="34"/>
        <v>1763</v>
      </c>
      <c r="AK30" s="95">
        <f t="shared" si="34"/>
        <v>169</v>
      </c>
      <c r="AL30" s="95">
        <f t="shared" si="34"/>
        <v>717</v>
      </c>
      <c r="AM30" s="95">
        <f t="shared" si="34"/>
        <v>2258</v>
      </c>
      <c r="AN30" s="95">
        <f t="shared" si="34"/>
        <v>1396</v>
      </c>
      <c r="AO30" s="95">
        <f t="shared" si="34"/>
        <v>1121</v>
      </c>
      <c r="AP30" s="95">
        <f t="shared" si="34"/>
        <v>1972</v>
      </c>
      <c r="AQ30" s="95">
        <f t="shared" si="34"/>
        <v>272</v>
      </c>
      <c r="AR30" s="95">
        <f t="shared" si="34"/>
        <v>1492</v>
      </c>
      <c r="AS30" s="95">
        <f t="shared" si="34"/>
        <v>334</v>
      </c>
      <c r="AT30" s="95">
        <f t="shared" si="34"/>
        <v>1836</v>
      </c>
      <c r="AU30" s="95">
        <f t="shared" si="34"/>
        <v>1096</v>
      </c>
      <c r="AV30" s="95">
        <f t="shared" si="34"/>
        <v>570</v>
      </c>
      <c r="AW30" s="95">
        <f t="shared" si="34"/>
        <v>545</v>
      </c>
      <c r="AX30" s="95">
        <f t="shared" si="34"/>
        <v>1028</v>
      </c>
      <c r="AY30" s="95">
        <f t="shared" si="34"/>
        <v>1345</v>
      </c>
      <c r="AZ30" s="95">
        <f t="shared" si="34"/>
        <v>865</v>
      </c>
      <c r="BA30" s="95">
        <f t="shared" si="34"/>
        <v>0</v>
      </c>
      <c r="BB30" s="95">
        <f t="shared" si="34"/>
        <v>1510</v>
      </c>
      <c r="BC30" s="95">
        <f t="shared" si="34"/>
        <v>893</v>
      </c>
      <c r="BD30" s="95">
        <f t="shared" si="34"/>
        <v>438</v>
      </c>
      <c r="BE30" s="95">
        <f t="shared" si="34"/>
        <v>638</v>
      </c>
      <c r="BF30" s="95">
        <f t="shared" si="34"/>
        <v>2129</v>
      </c>
      <c r="BG30" s="95">
        <f t="shared" si="34"/>
        <v>835</v>
      </c>
      <c r="BH30" s="95">
        <f t="shared" si="34"/>
        <v>744</v>
      </c>
      <c r="BI30" s="95">
        <f t="shared" si="34"/>
        <v>2039</v>
      </c>
      <c r="BJ30" s="95">
        <f t="shared" si="34"/>
        <v>1383</v>
      </c>
      <c r="BK30" s="95">
        <f t="shared" si="34"/>
        <v>1926</v>
      </c>
      <c r="BL30" s="95">
        <f t="shared" si="34"/>
        <v>1221</v>
      </c>
    </row>
    <row r="31" ht="13.5" customHeight="1">
      <c r="A31" s="93">
        <v>43135.0</v>
      </c>
      <c r="B31" s="68" t="s">
        <v>71</v>
      </c>
      <c r="C31" s="94"/>
      <c r="D31" s="69" t="s">
        <v>33</v>
      </c>
      <c r="E31" s="95">
        <f t="shared" si="2"/>
        <v>1223</v>
      </c>
      <c r="F31" s="71">
        <v>1.0</v>
      </c>
      <c r="G31" s="71">
        <v>24.0</v>
      </c>
      <c r="H31" s="72">
        <f t="shared" si="3"/>
        <v>27</v>
      </c>
      <c r="I31" s="94"/>
      <c r="J31" s="73" t="s">
        <v>40</v>
      </c>
      <c r="K31" s="95">
        <f t="shared" si="4"/>
        <v>1221</v>
      </c>
      <c r="L31" s="74">
        <v>0.0</v>
      </c>
      <c r="M31" s="74">
        <v>16.0</v>
      </c>
      <c r="N31" s="72">
        <f t="shared" si="5"/>
        <v>16</v>
      </c>
      <c r="O31" s="94"/>
      <c r="P31" s="64" t="s">
        <v>72</v>
      </c>
      <c r="Q31" s="94"/>
      <c r="R31" s="64">
        <f>MIN(Rules!$E$2,(MAX(H31/N31,N31/H31)))</f>
        <v>1.6875</v>
      </c>
      <c r="S31" s="64">
        <f>VLOOKUP(B31,Rules!A:B,2,FALSE)</f>
        <v>40</v>
      </c>
      <c r="T31" s="94"/>
      <c r="U31" s="96">
        <f>1/(10^(-(E31+(IF(P31="Y",Rules!$I$2,0))-K31)/Rules!$E$12)+1)</f>
        <v>0.668184639</v>
      </c>
      <c r="V31" s="94">
        <f t="shared" si="6"/>
        <v>22</v>
      </c>
      <c r="W31" s="94">
        <f t="shared" si="7"/>
        <v>-22</v>
      </c>
      <c r="X31" s="94"/>
      <c r="Y31" s="94"/>
      <c r="Z31" s="94"/>
      <c r="AA31" s="95">
        <f t="shared" ref="AA31:BL31" si="35">IF($D31=AA$1,$E31+$V31,(IF($J31=AA$1,$K31+$W31,AA30)))</f>
        <v>1382</v>
      </c>
      <c r="AB31" s="95">
        <f t="shared" si="35"/>
        <v>1009</v>
      </c>
      <c r="AC31" s="95">
        <f t="shared" si="35"/>
        <v>1403</v>
      </c>
      <c r="AD31" s="95">
        <f t="shared" si="35"/>
        <v>232</v>
      </c>
      <c r="AE31" s="95">
        <f t="shared" si="35"/>
        <v>1980</v>
      </c>
      <c r="AF31" s="95">
        <f t="shared" si="35"/>
        <v>1966</v>
      </c>
      <c r="AG31" s="95">
        <f t="shared" si="35"/>
        <v>925</v>
      </c>
      <c r="AH31" s="95">
        <f t="shared" si="35"/>
        <v>860</v>
      </c>
      <c r="AI31" s="95">
        <f t="shared" si="35"/>
        <v>1245</v>
      </c>
      <c r="AJ31" s="95">
        <f t="shared" si="35"/>
        <v>1763</v>
      </c>
      <c r="AK31" s="95">
        <f t="shared" si="35"/>
        <v>169</v>
      </c>
      <c r="AL31" s="95">
        <f t="shared" si="35"/>
        <v>717</v>
      </c>
      <c r="AM31" s="95">
        <f t="shared" si="35"/>
        <v>2258</v>
      </c>
      <c r="AN31" s="95">
        <f t="shared" si="35"/>
        <v>1396</v>
      </c>
      <c r="AO31" s="95">
        <f t="shared" si="35"/>
        <v>1121</v>
      </c>
      <c r="AP31" s="95">
        <f t="shared" si="35"/>
        <v>1972</v>
      </c>
      <c r="AQ31" s="95">
        <f t="shared" si="35"/>
        <v>272</v>
      </c>
      <c r="AR31" s="95">
        <f t="shared" si="35"/>
        <v>1492</v>
      </c>
      <c r="AS31" s="95">
        <f t="shared" si="35"/>
        <v>334</v>
      </c>
      <c r="AT31" s="95">
        <f t="shared" si="35"/>
        <v>1836</v>
      </c>
      <c r="AU31" s="95">
        <f t="shared" si="35"/>
        <v>1096</v>
      </c>
      <c r="AV31" s="95">
        <f t="shared" si="35"/>
        <v>570</v>
      </c>
      <c r="AW31" s="95">
        <f t="shared" si="35"/>
        <v>545</v>
      </c>
      <c r="AX31" s="95">
        <f t="shared" si="35"/>
        <v>1028</v>
      </c>
      <c r="AY31" s="95">
        <f t="shared" si="35"/>
        <v>1345</v>
      </c>
      <c r="AZ31" s="95">
        <f t="shared" si="35"/>
        <v>865</v>
      </c>
      <c r="BA31" s="95">
        <f t="shared" si="35"/>
        <v>0</v>
      </c>
      <c r="BB31" s="95">
        <f t="shared" si="35"/>
        <v>1510</v>
      </c>
      <c r="BC31" s="95">
        <f t="shared" si="35"/>
        <v>893</v>
      </c>
      <c r="BD31" s="95">
        <f t="shared" si="35"/>
        <v>438</v>
      </c>
      <c r="BE31" s="95">
        <f t="shared" si="35"/>
        <v>638</v>
      </c>
      <c r="BF31" s="95">
        <f t="shared" si="35"/>
        <v>2129</v>
      </c>
      <c r="BG31" s="95">
        <f t="shared" si="35"/>
        <v>835</v>
      </c>
      <c r="BH31" s="95">
        <f t="shared" si="35"/>
        <v>744</v>
      </c>
      <c r="BI31" s="95">
        <f t="shared" si="35"/>
        <v>2039</v>
      </c>
      <c r="BJ31" s="95">
        <f t="shared" si="35"/>
        <v>1383</v>
      </c>
      <c r="BK31" s="95">
        <f t="shared" si="35"/>
        <v>1926</v>
      </c>
      <c r="BL31" s="95">
        <f t="shared" si="35"/>
        <v>1199</v>
      </c>
    </row>
    <row r="32" ht="13.5" customHeight="1">
      <c r="A32" s="93">
        <v>43135.0</v>
      </c>
      <c r="B32" s="68" t="s">
        <v>71</v>
      </c>
      <c r="C32" s="94"/>
      <c r="D32" s="69" t="s">
        <v>43</v>
      </c>
      <c r="E32" s="95">
        <f t="shared" si="2"/>
        <v>1009</v>
      </c>
      <c r="F32" s="71">
        <v>2.0</v>
      </c>
      <c r="G32" s="71">
        <v>13.0</v>
      </c>
      <c r="H32" s="72">
        <f t="shared" si="3"/>
        <v>19</v>
      </c>
      <c r="I32" s="94"/>
      <c r="J32" s="73" t="s">
        <v>39</v>
      </c>
      <c r="K32" s="95">
        <f t="shared" si="4"/>
        <v>1028</v>
      </c>
      <c r="L32" s="74">
        <v>3.0</v>
      </c>
      <c r="M32" s="74">
        <v>15.0</v>
      </c>
      <c r="N32" s="72">
        <f t="shared" si="5"/>
        <v>24</v>
      </c>
      <c r="O32" s="94"/>
      <c r="P32" s="64" t="s">
        <v>72</v>
      </c>
      <c r="Q32" s="94"/>
      <c r="R32" s="64">
        <f>MIN(Rules!$E$2,(MAX(H32/N32,N32/H32)))</f>
        <v>1.263157895</v>
      </c>
      <c r="S32" s="64">
        <f>VLOOKUP(B32,Rules!A:B,2,FALSE)</f>
        <v>40</v>
      </c>
      <c r="T32" s="94"/>
      <c r="U32" s="96">
        <f>1/(10^(-(E32+(IF(P32="Y",Rules!$I$2,0))-K32)/Rules!$E$12)+1)</f>
        <v>0.6464057411</v>
      </c>
      <c r="V32" s="94">
        <f t="shared" si="6"/>
        <v>-33</v>
      </c>
      <c r="W32" s="94">
        <f t="shared" si="7"/>
        <v>33</v>
      </c>
      <c r="X32" s="94"/>
      <c r="Y32" s="94"/>
      <c r="Z32" s="94"/>
      <c r="AA32" s="95">
        <f t="shared" ref="AA32:BL32" si="36">IF($D32=AA$1,$E32+$V32,(IF($J32=AA$1,$K32+$W32,AA31)))</f>
        <v>1382</v>
      </c>
      <c r="AB32" s="95">
        <f t="shared" si="36"/>
        <v>976</v>
      </c>
      <c r="AC32" s="95">
        <f t="shared" si="36"/>
        <v>1403</v>
      </c>
      <c r="AD32" s="95">
        <f t="shared" si="36"/>
        <v>232</v>
      </c>
      <c r="AE32" s="95">
        <f t="shared" si="36"/>
        <v>1980</v>
      </c>
      <c r="AF32" s="95">
        <f t="shared" si="36"/>
        <v>1966</v>
      </c>
      <c r="AG32" s="95">
        <f t="shared" si="36"/>
        <v>925</v>
      </c>
      <c r="AH32" s="95">
        <f t="shared" si="36"/>
        <v>860</v>
      </c>
      <c r="AI32" s="95">
        <f t="shared" si="36"/>
        <v>1245</v>
      </c>
      <c r="AJ32" s="95">
        <f t="shared" si="36"/>
        <v>1763</v>
      </c>
      <c r="AK32" s="95">
        <f t="shared" si="36"/>
        <v>169</v>
      </c>
      <c r="AL32" s="95">
        <f t="shared" si="36"/>
        <v>717</v>
      </c>
      <c r="AM32" s="95">
        <f t="shared" si="36"/>
        <v>2258</v>
      </c>
      <c r="AN32" s="95">
        <f t="shared" si="36"/>
        <v>1396</v>
      </c>
      <c r="AO32" s="95">
        <f t="shared" si="36"/>
        <v>1121</v>
      </c>
      <c r="AP32" s="95">
        <f t="shared" si="36"/>
        <v>1972</v>
      </c>
      <c r="AQ32" s="95">
        <f t="shared" si="36"/>
        <v>272</v>
      </c>
      <c r="AR32" s="95">
        <f t="shared" si="36"/>
        <v>1492</v>
      </c>
      <c r="AS32" s="95">
        <f t="shared" si="36"/>
        <v>334</v>
      </c>
      <c r="AT32" s="95">
        <f t="shared" si="36"/>
        <v>1836</v>
      </c>
      <c r="AU32" s="95">
        <f t="shared" si="36"/>
        <v>1096</v>
      </c>
      <c r="AV32" s="95">
        <f t="shared" si="36"/>
        <v>570</v>
      </c>
      <c r="AW32" s="95">
        <f t="shared" si="36"/>
        <v>545</v>
      </c>
      <c r="AX32" s="95">
        <f t="shared" si="36"/>
        <v>1061</v>
      </c>
      <c r="AY32" s="95">
        <f t="shared" si="36"/>
        <v>1345</v>
      </c>
      <c r="AZ32" s="95">
        <f t="shared" si="36"/>
        <v>865</v>
      </c>
      <c r="BA32" s="95">
        <f t="shared" si="36"/>
        <v>0</v>
      </c>
      <c r="BB32" s="95">
        <f t="shared" si="36"/>
        <v>1510</v>
      </c>
      <c r="BC32" s="95">
        <f t="shared" si="36"/>
        <v>893</v>
      </c>
      <c r="BD32" s="95">
        <f t="shared" si="36"/>
        <v>438</v>
      </c>
      <c r="BE32" s="95">
        <f t="shared" si="36"/>
        <v>638</v>
      </c>
      <c r="BF32" s="95">
        <f t="shared" si="36"/>
        <v>2129</v>
      </c>
      <c r="BG32" s="95">
        <f t="shared" si="36"/>
        <v>835</v>
      </c>
      <c r="BH32" s="95">
        <f t="shared" si="36"/>
        <v>744</v>
      </c>
      <c r="BI32" s="95">
        <f t="shared" si="36"/>
        <v>2039</v>
      </c>
      <c r="BJ32" s="95">
        <f t="shared" si="36"/>
        <v>1383</v>
      </c>
      <c r="BK32" s="95">
        <f t="shared" si="36"/>
        <v>1926</v>
      </c>
      <c r="BL32" s="95">
        <f t="shared" si="36"/>
        <v>1199</v>
      </c>
    </row>
    <row r="33" ht="13.5" customHeight="1">
      <c r="A33" s="93">
        <v>43135.0</v>
      </c>
      <c r="B33" s="68" t="s">
        <v>71</v>
      </c>
      <c r="C33" s="94"/>
      <c r="D33" s="69" t="s">
        <v>51</v>
      </c>
      <c r="E33" s="95">
        <f t="shared" si="2"/>
        <v>865</v>
      </c>
      <c r="F33" s="78">
        <v>0.0</v>
      </c>
      <c r="G33" s="71">
        <v>16.0</v>
      </c>
      <c r="H33" s="72">
        <f t="shared" si="3"/>
        <v>16</v>
      </c>
      <c r="I33" s="94"/>
      <c r="J33" s="73" t="s">
        <v>41</v>
      </c>
      <c r="K33" s="95">
        <f t="shared" si="4"/>
        <v>893</v>
      </c>
      <c r="L33" s="74">
        <v>1.0</v>
      </c>
      <c r="M33" s="74">
        <v>13.0</v>
      </c>
      <c r="N33" s="72">
        <f t="shared" si="5"/>
        <v>16</v>
      </c>
      <c r="O33" s="94"/>
      <c r="P33" s="64" t="s">
        <v>72</v>
      </c>
      <c r="Q33" s="94"/>
      <c r="R33" s="64">
        <f>MIN(Rules!$E$2,(MAX(H33/N33,N33/H33)))</f>
        <v>1</v>
      </c>
      <c r="S33" s="64">
        <f>VLOOKUP(B33,Rules!A:B,2,FALSE)</f>
        <v>40</v>
      </c>
      <c r="T33" s="94"/>
      <c r="U33" s="96">
        <f>1/(10^(-(E33+(IF(P33="Y",Rules!$I$2,0))-K33)/Rules!$E$12)+1)</f>
        <v>0.6368760375</v>
      </c>
      <c r="V33" s="94">
        <f t="shared" si="6"/>
        <v>-5</v>
      </c>
      <c r="W33" s="94">
        <f t="shared" si="7"/>
        <v>5</v>
      </c>
      <c r="X33" s="94"/>
      <c r="Y33" s="94"/>
      <c r="Z33" s="94"/>
      <c r="AA33" s="95">
        <f t="shared" ref="AA33:BL33" si="37">IF($D33=AA$1,$E33+$V33,(IF($J33=AA$1,$K33+$W33,AA32)))</f>
        <v>1382</v>
      </c>
      <c r="AB33" s="95">
        <f t="shared" si="37"/>
        <v>976</v>
      </c>
      <c r="AC33" s="95">
        <f t="shared" si="37"/>
        <v>1403</v>
      </c>
      <c r="AD33" s="95">
        <f t="shared" si="37"/>
        <v>232</v>
      </c>
      <c r="AE33" s="95">
        <f t="shared" si="37"/>
        <v>1980</v>
      </c>
      <c r="AF33" s="95">
        <f t="shared" si="37"/>
        <v>1966</v>
      </c>
      <c r="AG33" s="95">
        <f t="shared" si="37"/>
        <v>925</v>
      </c>
      <c r="AH33" s="95">
        <f t="shared" si="37"/>
        <v>860</v>
      </c>
      <c r="AI33" s="95">
        <f t="shared" si="37"/>
        <v>1245</v>
      </c>
      <c r="AJ33" s="95">
        <f t="shared" si="37"/>
        <v>1763</v>
      </c>
      <c r="AK33" s="95">
        <f t="shared" si="37"/>
        <v>169</v>
      </c>
      <c r="AL33" s="95">
        <f t="shared" si="37"/>
        <v>717</v>
      </c>
      <c r="AM33" s="95">
        <f t="shared" si="37"/>
        <v>2258</v>
      </c>
      <c r="AN33" s="95">
        <f t="shared" si="37"/>
        <v>1396</v>
      </c>
      <c r="AO33" s="95">
        <f t="shared" si="37"/>
        <v>1121</v>
      </c>
      <c r="AP33" s="95">
        <f t="shared" si="37"/>
        <v>1972</v>
      </c>
      <c r="AQ33" s="95">
        <f t="shared" si="37"/>
        <v>272</v>
      </c>
      <c r="AR33" s="95">
        <f t="shared" si="37"/>
        <v>1492</v>
      </c>
      <c r="AS33" s="95">
        <f t="shared" si="37"/>
        <v>334</v>
      </c>
      <c r="AT33" s="95">
        <f t="shared" si="37"/>
        <v>1836</v>
      </c>
      <c r="AU33" s="95">
        <f t="shared" si="37"/>
        <v>1096</v>
      </c>
      <c r="AV33" s="95">
        <f t="shared" si="37"/>
        <v>570</v>
      </c>
      <c r="AW33" s="95">
        <f t="shared" si="37"/>
        <v>545</v>
      </c>
      <c r="AX33" s="95">
        <f t="shared" si="37"/>
        <v>1061</v>
      </c>
      <c r="AY33" s="95">
        <f t="shared" si="37"/>
        <v>1345</v>
      </c>
      <c r="AZ33" s="95">
        <f t="shared" si="37"/>
        <v>860</v>
      </c>
      <c r="BA33" s="95">
        <f t="shared" si="37"/>
        <v>0</v>
      </c>
      <c r="BB33" s="95">
        <f t="shared" si="37"/>
        <v>1510</v>
      </c>
      <c r="BC33" s="95">
        <f t="shared" si="37"/>
        <v>898</v>
      </c>
      <c r="BD33" s="95">
        <f t="shared" si="37"/>
        <v>438</v>
      </c>
      <c r="BE33" s="95">
        <f t="shared" si="37"/>
        <v>638</v>
      </c>
      <c r="BF33" s="95">
        <f t="shared" si="37"/>
        <v>2129</v>
      </c>
      <c r="BG33" s="95">
        <f t="shared" si="37"/>
        <v>835</v>
      </c>
      <c r="BH33" s="95">
        <f t="shared" si="37"/>
        <v>744</v>
      </c>
      <c r="BI33" s="95">
        <f t="shared" si="37"/>
        <v>2039</v>
      </c>
      <c r="BJ33" s="95">
        <f t="shared" si="37"/>
        <v>1383</v>
      </c>
      <c r="BK33" s="95">
        <f t="shared" si="37"/>
        <v>1926</v>
      </c>
      <c r="BL33" s="95">
        <f t="shared" si="37"/>
        <v>1199</v>
      </c>
    </row>
    <row r="34" ht="13.5" customHeight="1">
      <c r="A34" s="93">
        <v>43135.0</v>
      </c>
      <c r="B34" s="68" t="s">
        <v>71</v>
      </c>
      <c r="C34" s="94"/>
      <c r="D34" s="69" t="s">
        <v>47</v>
      </c>
      <c r="E34" s="95">
        <f t="shared" si="2"/>
        <v>545</v>
      </c>
      <c r="F34" s="71">
        <v>4.0</v>
      </c>
      <c r="G34" s="71">
        <v>12.0</v>
      </c>
      <c r="H34" s="72">
        <f t="shared" si="3"/>
        <v>24</v>
      </c>
      <c r="I34" s="94"/>
      <c r="J34" s="73" t="s">
        <v>42</v>
      </c>
      <c r="K34" s="95">
        <f t="shared" si="4"/>
        <v>835</v>
      </c>
      <c r="L34" s="79">
        <v>0.0</v>
      </c>
      <c r="M34" s="74">
        <v>20.0</v>
      </c>
      <c r="N34" s="72">
        <f t="shared" si="5"/>
        <v>20</v>
      </c>
      <c r="O34" s="94"/>
      <c r="P34" s="64" t="s">
        <v>72</v>
      </c>
      <c r="Q34" s="94"/>
      <c r="R34" s="64">
        <f>MIN(Rules!$E$2,(MAX(H34/N34,N34/H34)))</f>
        <v>1.2</v>
      </c>
      <c r="S34" s="64">
        <f>VLOOKUP(B34,Rules!A:B,2,FALSE)</f>
        <v>40</v>
      </c>
      <c r="T34" s="94"/>
      <c r="U34" s="96">
        <f>1/(10^(-(E34+(IF(P34="Y",Rules!$I$2,0))-K34)/Rules!$E$12)+1)</f>
        <v>0.3441794941</v>
      </c>
      <c r="V34" s="94">
        <f t="shared" si="6"/>
        <v>31</v>
      </c>
      <c r="W34" s="94">
        <f t="shared" si="7"/>
        <v>-31</v>
      </c>
      <c r="X34" s="94"/>
      <c r="Y34" s="94"/>
      <c r="Z34" s="94"/>
      <c r="AA34" s="95">
        <f t="shared" ref="AA34:BL34" si="38">IF($D34=AA$1,$E34+$V34,(IF($J34=AA$1,$K34+$W34,AA33)))</f>
        <v>1382</v>
      </c>
      <c r="AB34" s="95">
        <f t="shared" si="38"/>
        <v>976</v>
      </c>
      <c r="AC34" s="95">
        <f t="shared" si="38"/>
        <v>1403</v>
      </c>
      <c r="AD34" s="95">
        <f t="shared" si="38"/>
        <v>232</v>
      </c>
      <c r="AE34" s="95">
        <f t="shared" si="38"/>
        <v>1980</v>
      </c>
      <c r="AF34" s="95">
        <f t="shared" si="38"/>
        <v>1966</v>
      </c>
      <c r="AG34" s="95">
        <f t="shared" si="38"/>
        <v>925</v>
      </c>
      <c r="AH34" s="95">
        <f t="shared" si="38"/>
        <v>860</v>
      </c>
      <c r="AI34" s="95">
        <f t="shared" si="38"/>
        <v>1245</v>
      </c>
      <c r="AJ34" s="95">
        <f t="shared" si="38"/>
        <v>1763</v>
      </c>
      <c r="AK34" s="95">
        <f t="shared" si="38"/>
        <v>169</v>
      </c>
      <c r="AL34" s="95">
        <f t="shared" si="38"/>
        <v>717</v>
      </c>
      <c r="AM34" s="95">
        <f t="shared" si="38"/>
        <v>2258</v>
      </c>
      <c r="AN34" s="95">
        <f t="shared" si="38"/>
        <v>1396</v>
      </c>
      <c r="AO34" s="95">
        <f t="shared" si="38"/>
        <v>1121</v>
      </c>
      <c r="AP34" s="95">
        <f t="shared" si="38"/>
        <v>1972</v>
      </c>
      <c r="AQ34" s="95">
        <f t="shared" si="38"/>
        <v>272</v>
      </c>
      <c r="AR34" s="95">
        <f t="shared" si="38"/>
        <v>1492</v>
      </c>
      <c r="AS34" s="95">
        <f t="shared" si="38"/>
        <v>334</v>
      </c>
      <c r="AT34" s="95">
        <f t="shared" si="38"/>
        <v>1836</v>
      </c>
      <c r="AU34" s="95">
        <f t="shared" si="38"/>
        <v>1096</v>
      </c>
      <c r="AV34" s="95">
        <f t="shared" si="38"/>
        <v>570</v>
      </c>
      <c r="AW34" s="95">
        <f t="shared" si="38"/>
        <v>576</v>
      </c>
      <c r="AX34" s="95">
        <f t="shared" si="38"/>
        <v>1061</v>
      </c>
      <c r="AY34" s="95">
        <f t="shared" si="38"/>
        <v>1345</v>
      </c>
      <c r="AZ34" s="95">
        <f t="shared" si="38"/>
        <v>860</v>
      </c>
      <c r="BA34" s="95">
        <f t="shared" si="38"/>
        <v>0</v>
      </c>
      <c r="BB34" s="95">
        <f t="shared" si="38"/>
        <v>1510</v>
      </c>
      <c r="BC34" s="95">
        <f t="shared" si="38"/>
        <v>898</v>
      </c>
      <c r="BD34" s="95">
        <f t="shared" si="38"/>
        <v>438</v>
      </c>
      <c r="BE34" s="95">
        <f t="shared" si="38"/>
        <v>638</v>
      </c>
      <c r="BF34" s="95">
        <f t="shared" si="38"/>
        <v>2129</v>
      </c>
      <c r="BG34" s="95">
        <f t="shared" si="38"/>
        <v>804</v>
      </c>
      <c r="BH34" s="95">
        <f t="shared" si="38"/>
        <v>744</v>
      </c>
      <c r="BI34" s="95">
        <f t="shared" si="38"/>
        <v>2039</v>
      </c>
      <c r="BJ34" s="95">
        <f t="shared" si="38"/>
        <v>1383</v>
      </c>
      <c r="BK34" s="95">
        <f t="shared" si="38"/>
        <v>1926</v>
      </c>
      <c r="BL34" s="95">
        <f t="shared" si="38"/>
        <v>1199</v>
      </c>
    </row>
    <row r="35" ht="13.5" customHeight="1">
      <c r="A35" s="93">
        <v>43135.0</v>
      </c>
      <c r="B35" s="68" t="s">
        <v>71</v>
      </c>
      <c r="C35" s="94"/>
      <c r="D35" s="69" t="s">
        <v>49</v>
      </c>
      <c r="E35" s="95">
        <f t="shared" si="2"/>
        <v>232</v>
      </c>
      <c r="F35" s="78">
        <v>0.0</v>
      </c>
      <c r="G35" s="71">
        <v>4.0</v>
      </c>
      <c r="H35" s="72">
        <f t="shared" si="3"/>
        <v>4</v>
      </c>
      <c r="I35" s="94"/>
      <c r="J35" s="73" t="s">
        <v>44</v>
      </c>
      <c r="K35" s="95">
        <f t="shared" si="4"/>
        <v>438</v>
      </c>
      <c r="L35" s="74">
        <v>2.0</v>
      </c>
      <c r="M35" s="74">
        <v>19.0</v>
      </c>
      <c r="N35" s="72">
        <f t="shared" si="5"/>
        <v>25</v>
      </c>
      <c r="O35" s="94"/>
      <c r="P35" s="64" t="s">
        <v>72</v>
      </c>
      <c r="Q35" s="94"/>
      <c r="R35" s="64">
        <f>MIN(Rules!$E$2,(MAX(H35/N35,N35/H35)))</f>
        <v>2</v>
      </c>
      <c r="S35" s="64">
        <f>VLOOKUP(B35,Rules!A:B,2,FALSE)</f>
        <v>40</v>
      </c>
      <c r="T35" s="94"/>
      <c r="U35" s="96">
        <f>1/(10^(-(E35+(IF(P35="Y",Rules!$I$2,0))-K35)/Rules!$E$12)+1)</f>
        <v>0.435882579</v>
      </c>
      <c r="V35" s="94">
        <f t="shared" si="6"/>
        <v>-35</v>
      </c>
      <c r="W35" s="94">
        <f t="shared" si="7"/>
        <v>35</v>
      </c>
      <c r="X35" s="94"/>
      <c r="Y35" s="94"/>
      <c r="Z35" s="94"/>
      <c r="AA35" s="95">
        <f t="shared" ref="AA35:BL35" si="39">IF($D35=AA$1,$E35+$V35,(IF($J35=AA$1,$K35+$W35,AA34)))</f>
        <v>1382</v>
      </c>
      <c r="AB35" s="95">
        <f t="shared" si="39"/>
        <v>976</v>
      </c>
      <c r="AC35" s="95">
        <f t="shared" si="39"/>
        <v>1403</v>
      </c>
      <c r="AD35" s="95">
        <f t="shared" si="39"/>
        <v>197</v>
      </c>
      <c r="AE35" s="95">
        <f t="shared" si="39"/>
        <v>1980</v>
      </c>
      <c r="AF35" s="95">
        <f t="shared" si="39"/>
        <v>1966</v>
      </c>
      <c r="AG35" s="95">
        <f t="shared" si="39"/>
        <v>925</v>
      </c>
      <c r="AH35" s="95">
        <f t="shared" si="39"/>
        <v>860</v>
      </c>
      <c r="AI35" s="95">
        <f t="shared" si="39"/>
        <v>1245</v>
      </c>
      <c r="AJ35" s="95">
        <f t="shared" si="39"/>
        <v>1763</v>
      </c>
      <c r="AK35" s="95">
        <f t="shared" si="39"/>
        <v>169</v>
      </c>
      <c r="AL35" s="95">
        <f t="shared" si="39"/>
        <v>717</v>
      </c>
      <c r="AM35" s="95">
        <f t="shared" si="39"/>
        <v>2258</v>
      </c>
      <c r="AN35" s="95">
        <f t="shared" si="39"/>
        <v>1396</v>
      </c>
      <c r="AO35" s="95">
        <f t="shared" si="39"/>
        <v>1121</v>
      </c>
      <c r="AP35" s="95">
        <f t="shared" si="39"/>
        <v>1972</v>
      </c>
      <c r="AQ35" s="95">
        <f t="shared" si="39"/>
        <v>272</v>
      </c>
      <c r="AR35" s="95">
        <f t="shared" si="39"/>
        <v>1492</v>
      </c>
      <c r="AS35" s="95">
        <f t="shared" si="39"/>
        <v>334</v>
      </c>
      <c r="AT35" s="95">
        <f t="shared" si="39"/>
        <v>1836</v>
      </c>
      <c r="AU35" s="95">
        <f t="shared" si="39"/>
        <v>1096</v>
      </c>
      <c r="AV35" s="95">
        <f t="shared" si="39"/>
        <v>570</v>
      </c>
      <c r="AW35" s="95">
        <f t="shared" si="39"/>
        <v>576</v>
      </c>
      <c r="AX35" s="95">
        <f t="shared" si="39"/>
        <v>1061</v>
      </c>
      <c r="AY35" s="95">
        <f t="shared" si="39"/>
        <v>1345</v>
      </c>
      <c r="AZ35" s="95">
        <f t="shared" si="39"/>
        <v>860</v>
      </c>
      <c r="BA35" s="95">
        <f t="shared" si="39"/>
        <v>0</v>
      </c>
      <c r="BB35" s="95">
        <f t="shared" si="39"/>
        <v>1510</v>
      </c>
      <c r="BC35" s="95">
        <f t="shared" si="39"/>
        <v>898</v>
      </c>
      <c r="BD35" s="95">
        <f t="shared" si="39"/>
        <v>473</v>
      </c>
      <c r="BE35" s="95">
        <f t="shared" si="39"/>
        <v>638</v>
      </c>
      <c r="BF35" s="95">
        <f t="shared" si="39"/>
        <v>2129</v>
      </c>
      <c r="BG35" s="95">
        <f t="shared" si="39"/>
        <v>804</v>
      </c>
      <c r="BH35" s="95">
        <f t="shared" si="39"/>
        <v>744</v>
      </c>
      <c r="BI35" s="95">
        <f t="shared" si="39"/>
        <v>2039</v>
      </c>
      <c r="BJ35" s="95">
        <f t="shared" si="39"/>
        <v>1383</v>
      </c>
      <c r="BK35" s="95">
        <f t="shared" si="39"/>
        <v>1926</v>
      </c>
      <c r="BL35" s="95">
        <f t="shared" si="39"/>
        <v>1199</v>
      </c>
    </row>
    <row r="36" ht="13.5" customHeight="1">
      <c r="A36" s="93">
        <v>43148.0</v>
      </c>
      <c r="B36" s="68" t="s">
        <v>71</v>
      </c>
      <c r="C36" s="94"/>
      <c r="D36" s="69" t="s">
        <v>38</v>
      </c>
      <c r="E36" s="95">
        <f t="shared" si="2"/>
        <v>1345</v>
      </c>
      <c r="F36" s="71">
        <v>1.0</v>
      </c>
      <c r="G36" s="71">
        <v>18.0</v>
      </c>
      <c r="H36" s="72">
        <f t="shared" si="3"/>
        <v>21</v>
      </c>
      <c r="I36" s="94"/>
      <c r="J36" s="73" t="s">
        <v>32</v>
      </c>
      <c r="K36" s="95">
        <f t="shared" si="4"/>
        <v>1383</v>
      </c>
      <c r="L36" s="74">
        <v>1.0</v>
      </c>
      <c r="M36" s="74">
        <v>19.0</v>
      </c>
      <c r="N36" s="72">
        <f t="shared" si="5"/>
        <v>22</v>
      </c>
      <c r="O36" s="94"/>
      <c r="P36" s="64" t="s">
        <v>72</v>
      </c>
      <c r="Q36" s="94"/>
      <c r="R36" s="64">
        <f>MIN(Rules!$E$2,(MAX(H36/N36,N36/H36)))</f>
        <v>1.047619048</v>
      </c>
      <c r="S36" s="64">
        <f>VLOOKUP(B36,Rules!A:B,2,FALSE)</f>
        <v>40</v>
      </c>
      <c r="T36" s="94"/>
      <c r="U36" s="96">
        <f>1/(10^(-(E36+(IF(P36="Y",Rules!$I$2,0))-K36)/Rules!$E$12)+1)</f>
        <v>0.626160241</v>
      </c>
      <c r="V36" s="94">
        <f t="shared" si="6"/>
        <v>-26</v>
      </c>
      <c r="W36" s="94">
        <f t="shared" si="7"/>
        <v>26</v>
      </c>
      <c r="X36" s="94"/>
      <c r="Y36" s="94"/>
      <c r="Z36" s="94"/>
      <c r="AA36" s="95">
        <f t="shared" ref="AA36:BL36" si="40">IF($D36=AA$1,$E36+$V36,(IF($J36=AA$1,$K36+$W36,AA35)))</f>
        <v>1382</v>
      </c>
      <c r="AB36" s="95">
        <f t="shared" si="40"/>
        <v>976</v>
      </c>
      <c r="AC36" s="95">
        <f t="shared" si="40"/>
        <v>1403</v>
      </c>
      <c r="AD36" s="95">
        <f t="shared" si="40"/>
        <v>197</v>
      </c>
      <c r="AE36" s="95">
        <f t="shared" si="40"/>
        <v>1980</v>
      </c>
      <c r="AF36" s="95">
        <f t="shared" si="40"/>
        <v>1966</v>
      </c>
      <c r="AG36" s="95">
        <f t="shared" si="40"/>
        <v>925</v>
      </c>
      <c r="AH36" s="95">
        <f t="shared" si="40"/>
        <v>860</v>
      </c>
      <c r="AI36" s="95">
        <f t="shared" si="40"/>
        <v>1245</v>
      </c>
      <c r="AJ36" s="95">
        <f t="shared" si="40"/>
        <v>1763</v>
      </c>
      <c r="AK36" s="95">
        <f t="shared" si="40"/>
        <v>169</v>
      </c>
      <c r="AL36" s="95">
        <f t="shared" si="40"/>
        <v>717</v>
      </c>
      <c r="AM36" s="95">
        <f t="shared" si="40"/>
        <v>2258</v>
      </c>
      <c r="AN36" s="95">
        <f t="shared" si="40"/>
        <v>1396</v>
      </c>
      <c r="AO36" s="95">
        <f t="shared" si="40"/>
        <v>1121</v>
      </c>
      <c r="AP36" s="95">
        <f t="shared" si="40"/>
        <v>1972</v>
      </c>
      <c r="AQ36" s="95">
        <f t="shared" si="40"/>
        <v>272</v>
      </c>
      <c r="AR36" s="95">
        <f t="shared" si="40"/>
        <v>1492</v>
      </c>
      <c r="AS36" s="95">
        <f t="shared" si="40"/>
        <v>334</v>
      </c>
      <c r="AT36" s="95">
        <f t="shared" si="40"/>
        <v>1836</v>
      </c>
      <c r="AU36" s="95">
        <f t="shared" si="40"/>
        <v>1096</v>
      </c>
      <c r="AV36" s="95">
        <f t="shared" si="40"/>
        <v>570</v>
      </c>
      <c r="AW36" s="95">
        <f t="shared" si="40"/>
        <v>576</v>
      </c>
      <c r="AX36" s="95">
        <f t="shared" si="40"/>
        <v>1061</v>
      </c>
      <c r="AY36" s="95">
        <f t="shared" si="40"/>
        <v>1319</v>
      </c>
      <c r="AZ36" s="95">
        <f t="shared" si="40"/>
        <v>860</v>
      </c>
      <c r="BA36" s="95">
        <f t="shared" si="40"/>
        <v>0</v>
      </c>
      <c r="BB36" s="95">
        <f t="shared" si="40"/>
        <v>1510</v>
      </c>
      <c r="BC36" s="95">
        <f t="shared" si="40"/>
        <v>898</v>
      </c>
      <c r="BD36" s="95">
        <f t="shared" si="40"/>
        <v>473</v>
      </c>
      <c r="BE36" s="95">
        <f t="shared" si="40"/>
        <v>638</v>
      </c>
      <c r="BF36" s="95">
        <f t="shared" si="40"/>
        <v>2129</v>
      </c>
      <c r="BG36" s="95">
        <f t="shared" si="40"/>
        <v>804</v>
      </c>
      <c r="BH36" s="95">
        <f t="shared" si="40"/>
        <v>744</v>
      </c>
      <c r="BI36" s="95">
        <f t="shared" si="40"/>
        <v>2039</v>
      </c>
      <c r="BJ36" s="95">
        <f t="shared" si="40"/>
        <v>1409</v>
      </c>
      <c r="BK36" s="95">
        <f t="shared" si="40"/>
        <v>1926</v>
      </c>
      <c r="BL36" s="95">
        <f t="shared" si="40"/>
        <v>1199</v>
      </c>
    </row>
    <row r="37" ht="13.5" customHeight="1">
      <c r="A37" s="93">
        <v>43148.0</v>
      </c>
      <c r="B37" s="68" t="s">
        <v>71</v>
      </c>
      <c r="C37" s="94"/>
      <c r="D37" s="69" t="s">
        <v>18</v>
      </c>
      <c r="E37" s="95">
        <f t="shared" si="2"/>
        <v>2129</v>
      </c>
      <c r="F37" s="71">
        <v>3.0</v>
      </c>
      <c r="G37" s="71">
        <v>21.0</v>
      </c>
      <c r="H37" s="72">
        <f t="shared" si="3"/>
        <v>30</v>
      </c>
      <c r="I37" s="94"/>
      <c r="J37" s="73" t="s">
        <v>24</v>
      </c>
      <c r="K37" s="95">
        <f t="shared" si="4"/>
        <v>1926</v>
      </c>
      <c r="L37" s="74">
        <v>1.0</v>
      </c>
      <c r="M37" s="74">
        <v>21.0</v>
      </c>
      <c r="N37" s="72">
        <f t="shared" si="5"/>
        <v>24</v>
      </c>
      <c r="O37" s="94"/>
      <c r="P37" s="64" t="s">
        <v>72</v>
      </c>
      <c r="Q37" s="94"/>
      <c r="R37" s="64">
        <f>MIN(Rules!$E$2,(MAX(H37/N37,N37/H37)))</f>
        <v>1.25</v>
      </c>
      <c r="S37" s="64">
        <f>VLOOKUP(B37,Rules!A:B,2,FALSE)</f>
        <v>40</v>
      </c>
      <c r="T37" s="94"/>
      <c r="U37" s="96">
        <f>1/(10^(-(E37+(IF(P37="Y",Rules!$I$2,0))-K37)/Rules!$E$12)+1)</f>
        <v>0.8355694362</v>
      </c>
      <c r="V37" s="94">
        <f t="shared" si="6"/>
        <v>8</v>
      </c>
      <c r="W37" s="94">
        <f t="shared" si="7"/>
        <v>-8</v>
      </c>
      <c r="X37" s="94"/>
      <c r="Y37" s="94"/>
      <c r="Z37" s="94"/>
      <c r="AA37" s="95">
        <f t="shared" ref="AA37:BL37" si="41">IF($D37=AA$1,$E37+$V37,(IF($J37=AA$1,$K37+$W37,AA36)))</f>
        <v>1382</v>
      </c>
      <c r="AB37" s="95">
        <f t="shared" si="41"/>
        <v>976</v>
      </c>
      <c r="AC37" s="95">
        <f t="shared" si="41"/>
        <v>1403</v>
      </c>
      <c r="AD37" s="95">
        <f t="shared" si="41"/>
        <v>197</v>
      </c>
      <c r="AE37" s="95">
        <f t="shared" si="41"/>
        <v>1980</v>
      </c>
      <c r="AF37" s="95">
        <f t="shared" si="41"/>
        <v>1966</v>
      </c>
      <c r="AG37" s="95">
        <f t="shared" si="41"/>
        <v>925</v>
      </c>
      <c r="AH37" s="95">
        <f t="shared" si="41"/>
        <v>860</v>
      </c>
      <c r="AI37" s="95">
        <f t="shared" si="41"/>
        <v>1245</v>
      </c>
      <c r="AJ37" s="95">
        <f t="shared" si="41"/>
        <v>1763</v>
      </c>
      <c r="AK37" s="95">
        <f t="shared" si="41"/>
        <v>169</v>
      </c>
      <c r="AL37" s="95">
        <f t="shared" si="41"/>
        <v>717</v>
      </c>
      <c r="AM37" s="95">
        <f t="shared" si="41"/>
        <v>2258</v>
      </c>
      <c r="AN37" s="95">
        <f t="shared" si="41"/>
        <v>1396</v>
      </c>
      <c r="AO37" s="95">
        <f t="shared" si="41"/>
        <v>1121</v>
      </c>
      <c r="AP37" s="95">
        <f t="shared" si="41"/>
        <v>1972</v>
      </c>
      <c r="AQ37" s="95">
        <f t="shared" si="41"/>
        <v>272</v>
      </c>
      <c r="AR37" s="95">
        <f t="shared" si="41"/>
        <v>1492</v>
      </c>
      <c r="AS37" s="95">
        <f t="shared" si="41"/>
        <v>334</v>
      </c>
      <c r="AT37" s="95">
        <f t="shared" si="41"/>
        <v>1836</v>
      </c>
      <c r="AU37" s="95">
        <f t="shared" si="41"/>
        <v>1096</v>
      </c>
      <c r="AV37" s="95">
        <f t="shared" si="41"/>
        <v>570</v>
      </c>
      <c r="AW37" s="95">
        <f t="shared" si="41"/>
        <v>576</v>
      </c>
      <c r="AX37" s="95">
        <f t="shared" si="41"/>
        <v>1061</v>
      </c>
      <c r="AY37" s="95">
        <f t="shared" si="41"/>
        <v>1319</v>
      </c>
      <c r="AZ37" s="95">
        <f t="shared" si="41"/>
        <v>860</v>
      </c>
      <c r="BA37" s="95">
        <f t="shared" si="41"/>
        <v>0</v>
      </c>
      <c r="BB37" s="95">
        <f t="shared" si="41"/>
        <v>1510</v>
      </c>
      <c r="BC37" s="95">
        <f t="shared" si="41"/>
        <v>898</v>
      </c>
      <c r="BD37" s="95">
        <f t="shared" si="41"/>
        <v>473</v>
      </c>
      <c r="BE37" s="95">
        <f t="shared" si="41"/>
        <v>638</v>
      </c>
      <c r="BF37" s="95">
        <f t="shared" si="41"/>
        <v>2137</v>
      </c>
      <c r="BG37" s="95">
        <f t="shared" si="41"/>
        <v>804</v>
      </c>
      <c r="BH37" s="95">
        <f t="shared" si="41"/>
        <v>744</v>
      </c>
      <c r="BI37" s="95">
        <f t="shared" si="41"/>
        <v>2039</v>
      </c>
      <c r="BJ37" s="95">
        <f t="shared" si="41"/>
        <v>1409</v>
      </c>
      <c r="BK37" s="95">
        <f t="shared" si="41"/>
        <v>1918</v>
      </c>
      <c r="BL37" s="95">
        <f t="shared" si="41"/>
        <v>1199</v>
      </c>
    </row>
    <row r="38" ht="13.5" customHeight="1">
      <c r="A38" s="93">
        <v>43148.0</v>
      </c>
      <c r="B38" s="68" t="s">
        <v>71</v>
      </c>
      <c r="C38" s="94"/>
      <c r="D38" s="69" t="s">
        <v>20</v>
      </c>
      <c r="E38" s="95">
        <f t="shared" si="2"/>
        <v>1836</v>
      </c>
      <c r="F38" s="71">
        <v>1.0</v>
      </c>
      <c r="G38" s="71">
        <v>26.0</v>
      </c>
      <c r="H38" s="72">
        <f t="shared" si="3"/>
        <v>29</v>
      </c>
      <c r="I38" s="94"/>
      <c r="J38" s="73" t="s">
        <v>26</v>
      </c>
      <c r="K38" s="95">
        <f t="shared" si="4"/>
        <v>1763</v>
      </c>
      <c r="L38" s="79">
        <v>0.0</v>
      </c>
      <c r="M38" s="74">
        <v>17.0</v>
      </c>
      <c r="N38" s="72">
        <f t="shared" si="5"/>
        <v>17</v>
      </c>
      <c r="O38" s="94"/>
      <c r="P38" s="64" t="s">
        <v>72</v>
      </c>
      <c r="Q38" s="94"/>
      <c r="R38" s="64">
        <f>MIN(Rules!$E$2,(MAX(H38/N38,N38/H38)))</f>
        <v>1.705882353</v>
      </c>
      <c r="S38" s="64">
        <f>VLOOKUP(B38,Rules!A:B,2,FALSE)</f>
        <v>40</v>
      </c>
      <c r="T38" s="94"/>
      <c r="U38" s="96">
        <f>1/(10^(-(E38+(IF(P38="Y",Rules!$I$2,0))-K38)/Rules!$E$12)+1)</f>
        <v>0.7363247356</v>
      </c>
      <c r="V38" s="94">
        <f t="shared" si="6"/>
        <v>18</v>
      </c>
      <c r="W38" s="94">
        <f t="shared" si="7"/>
        <v>-18</v>
      </c>
      <c r="X38" s="94"/>
      <c r="Y38" s="94"/>
      <c r="Z38" s="94"/>
      <c r="AA38" s="95">
        <f t="shared" ref="AA38:BL38" si="42">IF($D38=AA$1,$E38+$V38,(IF($J38=AA$1,$K38+$W38,AA37)))</f>
        <v>1382</v>
      </c>
      <c r="AB38" s="95">
        <f t="shared" si="42"/>
        <v>976</v>
      </c>
      <c r="AC38" s="95">
        <f t="shared" si="42"/>
        <v>1403</v>
      </c>
      <c r="AD38" s="95">
        <f t="shared" si="42"/>
        <v>197</v>
      </c>
      <c r="AE38" s="95">
        <f t="shared" si="42"/>
        <v>1980</v>
      </c>
      <c r="AF38" s="95">
        <f t="shared" si="42"/>
        <v>1966</v>
      </c>
      <c r="AG38" s="95">
        <f t="shared" si="42"/>
        <v>925</v>
      </c>
      <c r="AH38" s="95">
        <f t="shared" si="42"/>
        <v>860</v>
      </c>
      <c r="AI38" s="95">
        <f t="shared" si="42"/>
        <v>1245</v>
      </c>
      <c r="AJ38" s="95">
        <f t="shared" si="42"/>
        <v>1745</v>
      </c>
      <c r="AK38" s="95">
        <f t="shared" si="42"/>
        <v>169</v>
      </c>
      <c r="AL38" s="95">
        <f t="shared" si="42"/>
        <v>717</v>
      </c>
      <c r="AM38" s="95">
        <f t="shared" si="42"/>
        <v>2258</v>
      </c>
      <c r="AN38" s="95">
        <f t="shared" si="42"/>
        <v>1396</v>
      </c>
      <c r="AO38" s="95">
        <f t="shared" si="42"/>
        <v>1121</v>
      </c>
      <c r="AP38" s="95">
        <f t="shared" si="42"/>
        <v>1972</v>
      </c>
      <c r="AQ38" s="95">
        <f t="shared" si="42"/>
        <v>272</v>
      </c>
      <c r="AR38" s="95">
        <f t="shared" si="42"/>
        <v>1492</v>
      </c>
      <c r="AS38" s="95">
        <f t="shared" si="42"/>
        <v>334</v>
      </c>
      <c r="AT38" s="95">
        <f t="shared" si="42"/>
        <v>1854</v>
      </c>
      <c r="AU38" s="95">
        <f t="shared" si="42"/>
        <v>1096</v>
      </c>
      <c r="AV38" s="95">
        <f t="shared" si="42"/>
        <v>570</v>
      </c>
      <c r="AW38" s="95">
        <f t="shared" si="42"/>
        <v>576</v>
      </c>
      <c r="AX38" s="95">
        <f t="shared" si="42"/>
        <v>1061</v>
      </c>
      <c r="AY38" s="95">
        <f t="shared" si="42"/>
        <v>1319</v>
      </c>
      <c r="AZ38" s="95">
        <f t="shared" si="42"/>
        <v>860</v>
      </c>
      <c r="BA38" s="95">
        <f t="shared" si="42"/>
        <v>0</v>
      </c>
      <c r="BB38" s="95">
        <f t="shared" si="42"/>
        <v>1510</v>
      </c>
      <c r="BC38" s="95">
        <f t="shared" si="42"/>
        <v>898</v>
      </c>
      <c r="BD38" s="95">
        <f t="shared" si="42"/>
        <v>473</v>
      </c>
      <c r="BE38" s="95">
        <f t="shared" si="42"/>
        <v>638</v>
      </c>
      <c r="BF38" s="95">
        <f t="shared" si="42"/>
        <v>2137</v>
      </c>
      <c r="BG38" s="95">
        <f t="shared" si="42"/>
        <v>804</v>
      </c>
      <c r="BH38" s="95">
        <f t="shared" si="42"/>
        <v>744</v>
      </c>
      <c r="BI38" s="95">
        <f t="shared" si="42"/>
        <v>2039</v>
      </c>
      <c r="BJ38" s="95">
        <f t="shared" si="42"/>
        <v>1409</v>
      </c>
      <c r="BK38" s="95">
        <f t="shared" si="42"/>
        <v>1918</v>
      </c>
      <c r="BL38" s="95">
        <f t="shared" si="42"/>
        <v>1199</v>
      </c>
    </row>
    <row r="39" ht="13.5" customHeight="1">
      <c r="A39" s="93">
        <v>43148.0</v>
      </c>
      <c r="B39" s="68" t="s">
        <v>71</v>
      </c>
      <c r="C39" s="94"/>
      <c r="D39" s="69" t="s">
        <v>31</v>
      </c>
      <c r="E39" s="95">
        <f t="shared" si="2"/>
        <v>1492</v>
      </c>
      <c r="F39" s="78">
        <v>0.0</v>
      </c>
      <c r="G39" s="71">
        <v>27.0</v>
      </c>
      <c r="H39" s="72">
        <f t="shared" si="3"/>
        <v>27</v>
      </c>
      <c r="I39" s="94"/>
      <c r="J39" s="73" t="s">
        <v>30</v>
      </c>
      <c r="K39" s="95">
        <f t="shared" si="4"/>
        <v>1382</v>
      </c>
      <c r="L39" s="74">
        <v>2.0</v>
      </c>
      <c r="M39" s="74">
        <v>16.0</v>
      </c>
      <c r="N39" s="72">
        <f t="shared" si="5"/>
        <v>22</v>
      </c>
      <c r="O39" s="94"/>
      <c r="P39" s="64" t="s">
        <v>72</v>
      </c>
      <c r="Q39" s="94"/>
      <c r="R39" s="64">
        <f>MIN(Rules!$E$2,(MAX(H39/N39,N39/H39)))</f>
        <v>1.227272727</v>
      </c>
      <c r="S39" s="64">
        <f>VLOOKUP(B39,Rules!A:B,2,FALSE)</f>
        <v>40</v>
      </c>
      <c r="T39" s="94"/>
      <c r="U39" s="96">
        <f>1/(10^(-(E39+(IF(P39="Y",Rules!$I$2,0))-K39)/Rules!$E$12)+1)</f>
        <v>0.7680520032</v>
      </c>
      <c r="V39" s="94">
        <f t="shared" si="6"/>
        <v>11</v>
      </c>
      <c r="W39" s="94">
        <f t="shared" si="7"/>
        <v>-11</v>
      </c>
      <c r="X39" s="94"/>
      <c r="Y39" s="94"/>
      <c r="Z39" s="94"/>
      <c r="AA39" s="95">
        <f t="shared" ref="AA39:BL39" si="43">IF($D39=AA$1,$E39+$V39,(IF($J39=AA$1,$K39+$W39,AA38)))</f>
        <v>1371</v>
      </c>
      <c r="AB39" s="95">
        <f t="shared" si="43"/>
        <v>976</v>
      </c>
      <c r="AC39" s="95">
        <f t="shared" si="43"/>
        <v>1403</v>
      </c>
      <c r="AD39" s="95">
        <f t="shared" si="43"/>
        <v>197</v>
      </c>
      <c r="AE39" s="95">
        <f t="shared" si="43"/>
        <v>1980</v>
      </c>
      <c r="AF39" s="95">
        <f t="shared" si="43"/>
        <v>1966</v>
      </c>
      <c r="AG39" s="95">
        <f t="shared" si="43"/>
        <v>925</v>
      </c>
      <c r="AH39" s="95">
        <f t="shared" si="43"/>
        <v>860</v>
      </c>
      <c r="AI39" s="95">
        <f t="shared" si="43"/>
        <v>1245</v>
      </c>
      <c r="AJ39" s="95">
        <f t="shared" si="43"/>
        <v>1745</v>
      </c>
      <c r="AK39" s="95">
        <f t="shared" si="43"/>
        <v>169</v>
      </c>
      <c r="AL39" s="95">
        <f t="shared" si="43"/>
        <v>717</v>
      </c>
      <c r="AM39" s="95">
        <f t="shared" si="43"/>
        <v>2258</v>
      </c>
      <c r="AN39" s="95">
        <f t="shared" si="43"/>
        <v>1396</v>
      </c>
      <c r="AO39" s="95">
        <f t="shared" si="43"/>
        <v>1121</v>
      </c>
      <c r="AP39" s="95">
        <f t="shared" si="43"/>
        <v>1972</v>
      </c>
      <c r="AQ39" s="95">
        <f t="shared" si="43"/>
        <v>272</v>
      </c>
      <c r="AR39" s="95">
        <f t="shared" si="43"/>
        <v>1503</v>
      </c>
      <c r="AS39" s="95">
        <f t="shared" si="43"/>
        <v>334</v>
      </c>
      <c r="AT39" s="95">
        <f t="shared" si="43"/>
        <v>1854</v>
      </c>
      <c r="AU39" s="95">
        <f t="shared" si="43"/>
        <v>1096</v>
      </c>
      <c r="AV39" s="95">
        <f t="shared" si="43"/>
        <v>570</v>
      </c>
      <c r="AW39" s="95">
        <f t="shared" si="43"/>
        <v>576</v>
      </c>
      <c r="AX39" s="95">
        <f t="shared" si="43"/>
        <v>1061</v>
      </c>
      <c r="AY39" s="95">
        <f t="shared" si="43"/>
        <v>1319</v>
      </c>
      <c r="AZ39" s="95">
        <f t="shared" si="43"/>
        <v>860</v>
      </c>
      <c r="BA39" s="95">
        <f t="shared" si="43"/>
        <v>0</v>
      </c>
      <c r="BB39" s="95">
        <f t="shared" si="43"/>
        <v>1510</v>
      </c>
      <c r="BC39" s="95">
        <f t="shared" si="43"/>
        <v>898</v>
      </c>
      <c r="BD39" s="95">
        <f t="shared" si="43"/>
        <v>473</v>
      </c>
      <c r="BE39" s="95">
        <f t="shared" si="43"/>
        <v>638</v>
      </c>
      <c r="BF39" s="95">
        <f t="shared" si="43"/>
        <v>2137</v>
      </c>
      <c r="BG39" s="95">
        <f t="shared" si="43"/>
        <v>804</v>
      </c>
      <c r="BH39" s="95">
        <f t="shared" si="43"/>
        <v>744</v>
      </c>
      <c r="BI39" s="95">
        <f t="shared" si="43"/>
        <v>2039</v>
      </c>
      <c r="BJ39" s="95">
        <f t="shared" si="43"/>
        <v>1409</v>
      </c>
      <c r="BK39" s="95">
        <f t="shared" si="43"/>
        <v>1918</v>
      </c>
      <c r="BL39" s="95">
        <f t="shared" si="43"/>
        <v>1199</v>
      </c>
    </row>
    <row r="40" ht="13.5" customHeight="1">
      <c r="A40" s="93">
        <v>43149.0</v>
      </c>
      <c r="B40" s="68" t="s">
        <v>71</v>
      </c>
      <c r="C40" s="94"/>
      <c r="D40" s="69" t="s">
        <v>36</v>
      </c>
      <c r="E40" s="95">
        <f t="shared" si="2"/>
        <v>1096</v>
      </c>
      <c r="F40" s="78">
        <v>0.0</v>
      </c>
      <c r="G40" s="71">
        <v>15.0</v>
      </c>
      <c r="H40" s="72">
        <f t="shared" si="3"/>
        <v>15</v>
      </c>
      <c r="I40" s="94"/>
      <c r="J40" s="73" t="s">
        <v>28</v>
      </c>
      <c r="K40" s="95">
        <f t="shared" si="4"/>
        <v>1403</v>
      </c>
      <c r="L40" s="74">
        <v>3.0</v>
      </c>
      <c r="M40" s="74">
        <v>23.0</v>
      </c>
      <c r="N40" s="72">
        <f t="shared" si="5"/>
        <v>32</v>
      </c>
      <c r="O40" s="94"/>
      <c r="P40" s="64" t="s">
        <v>72</v>
      </c>
      <c r="Q40" s="94"/>
      <c r="R40" s="64">
        <f>MIN(Rules!$E$2,(MAX(H40/N40,N40/H40)))</f>
        <v>2</v>
      </c>
      <c r="S40" s="64">
        <f>VLOOKUP(B40,Rules!A:B,2,FALSE)</f>
        <v>40</v>
      </c>
      <c r="T40" s="94"/>
      <c r="U40" s="96">
        <f>1/(10^(-(E40+(IF(P40="Y",Rules!$I$2,0))-K40)/Rules!$E$12)+1)</f>
        <v>0.3267301269</v>
      </c>
      <c r="V40" s="94">
        <f t="shared" si="6"/>
        <v>-26</v>
      </c>
      <c r="W40" s="94">
        <f t="shared" si="7"/>
        <v>26</v>
      </c>
      <c r="X40" s="94"/>
      <c r="Y40" s="94"/>
      <c r="Z40" s="94"/>
      <c r="AA40" s="95">
        <f t="shared" ref="AA40:BL40" si="44">IF($D40=AA$1,$E40+$V40,(IF($J40=AA$1,$K40+$W40,AA39)))</f>
        <v>1371</v>
      </c>
      <c r="AB40" s="95">
        <f t="shared" si="44"/>
        <v>976</v>
      </c>
      <c r="AC40" s="95">
        <f t="shared" si="44"/>
        <v>1429</v>
      </c>
      <c r="AD40" s="95">
        <f t="shared" si="44"/>
        <v>197</v>
      </c>
      <c r="AE40" s="95">
        <f t="shared" si="44"/>
        <v>1980</v>
      </c>
      <c r="AF40" s="95">
        <f t="shared" si="44"/>
        <v>1966</v>
      </c>
      <c r="AG40" s="95">
        <f t="shared" si="44"/>
        <v>925</v>
      </c>
      <c r="AH40" s="95">
        <f t="shared" si="44"/>
        <v>860</v>
      </c>
      <c r="AI40" s="95">
        <f t="shared" si="44"/>
        <v>1245</v>
      </c>
      <c r="AJ40" s="95">
        <f t="shared" si="44"/>
        <v>1745</v>
      </c>
      <c r="AK40" s="95">
        <f t="shared" si="44"/>
        <v>169</v>
      </c>
      <c r="AL40" s="95">
        <f t="shared" si="44"/>
        <v>717</v>
      </c>
      <c r="AM40" s="95">
        <f t="shared" si="44"/>
        <v>2258</v>
      </c>
      <c r="AN40" s="95">
        <f t="shared" si="44"/>
        <v>1396</v>
      </c>
      <c r="AO40" s="95">
        <f t="shared" si="44"/>
        <v>1121</v>
      </c>
      <c r="AP40" s="95">
        <f t="shared" si="44"/>
        <v>1972</v>
      </c>
      <c r="AQ40" s="95">
        <f t="shared" si="44"/>
        <v>272</v>
      </c>
      <c r="AR40" s="95">
        <f t="shared" si="44"/>
        <v>1503</v>
      </c>
      <c r="AS40" s="95">
        <f t="shared" si="44"/>
        <v>334</v>
      </c>
      <c r="AT40" s="95">
        <f t="shared" si="44"/>
        <v>1854</v>
      </c>
      <c r="AU40" s="95">
        <f t="shared" si="44"/>
        <v>1070</v>
      </c>
      <c r="AV40" s="95">
        <f t="shared" si="44"/>
        <v>570</v>
      </c>
      <c r="AW40" s="95">
        <f t="shared" si="44"/>
        <v>576</v>
      </c>
      <c r="AX40" s="95">
        <f t="shared" si="44"/>
        <v>1061</v>
      </c>
      <c r="AY40" s="95">
        <f t="shared" si="44"/>
        <v>1319</v>
      </c>
      <c r="AZ40" s="95">
        <f t="shared" si="44"/>
        <v>860</v>
      </c>
      <c r="BA40" s="95">
        <f t="shared" si="44"/>
        <v>0</v>
      </c>
      <c r="BB40" s="95">
        <f t="shared" si="44"/>
        <v>1510</v>
      </c>
      <c r="BC40" s="95">
        <f t="shared" si="44"/>
        <v>898</v>
      </c>
      <c r="BD40" s="95">
        <f t="shared" si="44"/>
        <v>473</v>
      </c>
      <c r="BE40" s="95">
        <f t="shared" si="44"/>
        <v>638</v>
      </c>
      <c r="BF40" s="95">
        <f t="shared" si="44"/>
        <v>2137</v>
      </c>
      <c r="BG40" s="95">
        <f t="shared" si="44"/>
        <v>804</v>
      </c>
      <c r="BH40" s="95">
        <f t="shared" si="44"/>
        <v>744</v>
      </c>
      <c r="BI40" s="95">
        <f t="shared" si="44"/>
        <v>2039</v>
      </c>
      <c r="BJ40" s="95">
        <f t="shared" si="44"/>
        <v>1409</v>
      </c>
      <c r="BK40" s="95">
        <f t="shared" si="44"/>
        <v>1918</v>
      </c>
      <c r="BL40" s="95">
        <f t="shared" si="44"/>
        <v>1199</v>
      </c>
    </row>
    <row r="41" ht="13.5" customHeight="1">
      <c r="A41" s="93">
        <v>43149.0</v>
      </c>
      <c r="B41" s="68" t="s">
        <v>71</v>
      </c>
      <c r="C41" s="94"/>
      <c r="D41" s="69" t="s">
        <v>40</v>
      </c>
      <c r="E41" s="95">
        <f t="shared" si="2"/>
        <v>1199</v>
      </c>
      <c r="F41" s="71">
        <v>2.0</v>
      </c>
      <c r="G41" s="71">
        <v>21.0</v>
      </c>
      <c r="H41" s="72">
        <f t="shared" si="3"/>
        <v>27</v>
      </c>
      <c r="I41" s="94"/>
      <c r="J41" s="73" t="s">
        <v>37</v>
      </c>
      <c r="K41" s="95">
        <f t="shared" si="4"/>
        <v>860</v>
      </c>
      <c r="L41" s="79">
        <v>0.0</v>
      </c>
      <c r="M41" s="74">
        <v>21.0</v>
      </c>
      <c r="N41" s="72">
        <f t="shared" si="5"/>
        <v>21</v>
      </c>
      <c r="O41" s="94"/>
      <c r="P41" s="64" t="s">
        <v>72</v>
      </c>
      <c r="Q41" s="94"/>
      <c r="R41" s="64">
        <f>MIN(Rules!$E$2,(MAX(H41/N41,N41/H41)))</f>
        <v>1.285714286</v>
      </c>
      <c r="S41" s="64">
        <f>VLOOKUP(B41,Rules!A:B,2,FALSE)</f>
        <v>40</v>
      </c>
      <c r="T41" s="94"/>
      <c r="U41" s="96">
        <f>1/(10^(-(E41+(IF(P41="Y",Rules!$I$2,0))-K41)/Rules!$E$12)+1)</f>
        <v>0.9048167298</v>
      </c>
      <c r="V41" s="94">
        <f t="shared" si="6"/>
        <v>5</v>
      </c>
      <c r="W41" s="94">
        <f t="shared" si="7"/>
        <v>-5</v>
      </c>
      <c r="X41" s="94"/>
      <c r="Y41" s="94"/>
      <c r="Z41" s="94"/>
      <c r="AA41" s="95">
        <f t="shared" ref="AA41:BL41" si="45">IF($D41=AA$1,$E41+$V41,(IF($J41=AA$1,$K41+$W41,AA40)))</f>
        <v>1371</v>
      </c>
      <c r="AB41" s="95">
        <f t="shared" si="45"/>
        <v>976</v>
      </c>
      <c r="AC41" s="95">
        <f t="shared" si="45"/>
        <v>1429</v>
      </c>
      <c r="AD41" s="95">
        <f t="shared" si="45"/>
        <v>197</v>
      </c>
      <c r="AE41" s="95">
        <f t="shared" si="45"/>
        <v>1980</v>
      </c>
      <c r="AF41" s="95">
        <f t="shared" si="45"/>
        <v>1966</v>
      </c>
      <c r="AG41" s="95">
        <f t="shared" si="45"/>
        <v>925</v>
      </c>
      <c r="AH41" s="95">
        <f t="shared" si="45"/>
        <v>855</v>
      </c>
      <c r="AI41" s="95">
        <f t="shared" si="45"/>
        <v>1245</v>
      </c>
      <c r="AJ41" s="95">
        <f t="shared" si="45"/>
        <v>1745</v>
      </c>
      <c r="AK41" s="95">
        <f t="shared" si="45"/>
        <v>169</v>
      </c>
      <c r="AL41" s="95">
        <f t="shared" si="45"/>
        <v>717</v>
      </c>
      <c r="AM41" s="95">
        <f t="shared" si="45"/>
        <v>2258</v>
      </c>
      <c r="AN41" s="95">
        <f t="shared" si="45"/>
        <v>1396</v>
      </c>
      <c r="AO41" s="95">
        <f t="shared" si="45"/>
        <v>1121</v>
      </c>
      <c r="AP41" s="95">
        <f t="shared" si="45"/>
        <v>1972</v>
      </c>
      <c r="AQ41" s="95">
        <f t="shared" si="45"/>
        <v>272</v>
      </c>
      <c r="AR41" s="95">
        <f t="shared" si="45"/>
        <v>1503</v>
      </c>
      <c r="AS41" s="95">
        <f t="shared" si="45"/>
        <v>334</v>
      </c>
      <c r="AT41" s="95">
        <f t="shared" si="45"/>
        <v>1854</v>
      </c>
      <c r="AU41" s="95">
        <f t="shared" si="45"/>
        <v>1070</v>
      </c>
      <c r="AV41" s="95">
        <f t="shared" si="45"/>
        <v>570</v>
      </c>
      <c r="AW41" s="95">
        <f t="shared" si="45"/>
        <v>576</v>
      </c>
      <c r="AX41" s="95">
        <f t="shared" si="45"/>
        <v>1061</v>
      </c>
      <c r="AY41" s="95">
        <f t="shared" si="45"/>
        <v>1319</v>
      </c>
      <c r="AZ41" s="95">
        <f t="shared" si="45"/>
        <v>860</v>
      </c>
      <c r="BA41" s="95">
        <f t="shared" si="45"/>
        <v>0</v>
      </c>
      <c r="BB41" s="95">
        <f t="shared" si="45"/>
        <v>1510</v>
      </c>
      <c r="BC41" s="95">
        <f t="shared" si="45"/>
        <v>898</v>
      </c>
      <c r="BD41" s="95">
        <f t="shared" si="45"/>
        <v>473</v>
      </c>
      <c r="BE41" s="95">
        <f t="shared" si="45"/>
        <v>638</v>
      </c>
      <c r="BF41" s="95">
        <f t="shared" si="45"/>
        <v>2137</v>
      </c>
      <c r="BG41" s="95">
        <f t="shared" si="45"/>
        <v>804</v>
      </c>
      <c r="BH41" s="95">
        <f t="shared" si="45"/>
        <v>744</v>
      </c>
      <c r="BI41" s="95">
        <f t="shared" si="45"/>
        <v>2039</v>
      </c>
      <c r="BJ41" s="95">
        <f t="shared" si="45"/>
        <v>1409</v>
      </c>
      <c r="BK41" s="95">
        <f t="shared" si="45"/>
        <v>1918</v>
      </c>
      <c r="BL41" s="95">
        <f t="shared" si="45"/>
        <v>1204</v>
      </c>
    </row>
    <row r="42" ht="13.5" customHeight="1">
      <c r="A42" s="93">
        <v>43149.0</v>
      </c>
      <c r="B42" s="68" t="s">
        <v>71</v>
      </c>
      <c r="C42" s="94"/>
      <c r="D42" s="69" t="s">
        <v>47</v>
      </c>
      <c r="E42" s="95">
        <f t="shared" si="2"/>
        <v>576</v>
      </c>
      <c r="F42" s="71">
        <v>1.0</v>
      </c>
      <c r="G42" s="71">
        <v>16.0</v>
      </c>
      <c r="H42" s="72">
        <f t="shared" si="3"/>
        <v>19</v>
      </c>
      <c r="I42" s="94"/>
      <c r="J42" s="73" t="s">
        <v>53</v>
      </c>
      <c r="K42" s="95">
        <f t="shared" si="4"/>
        <v>744</v>
      </c>
      <c r="L42" s="74">
        <v>1.0</v>
      </c>
      <c r="M42" s="74">
        <v>16.0</v>
      </c>
      <c r="N42" s="72">
        <f t="shared" si="5"/>
        <v>19</v>
      </c>
      <c r="O42" s="94"/>
      <c r="P42" s="64" t="s">
        <v>72</v>
      </c>
      <c r="Q42" s="94"/>
      <c r="R42" s="64">
        <f>MIN(Rules!$E$2,(MAX(H42/N42,N42/H42)))</f>
        <v>1</v>
      </c>
      <c r="S42" s="64">
        <f>VLOOKUP(B42,Rules!A:B,2,FALSE)</f>
        <v>40</v>
      </c>
      <c r="T42" s="94"/>
      <c r="U42" s="96">
        <f>1/(10^(-(E42+(IF(P42="Y",Rules!$I$2,0))-K42)/Rules!$E$12)+1)</f>
        <v>0.4792885923</v>
      </c>
      <c r="V42" s="94">
        <f t="shared" si="6"/>
        <v>1</v>
      </c>
      <c r="W42" s="94">
        <f t="shared" si="7"/>
        <v>-1</v>
      </c>
      <c r="X42" s="94"/>
      <c r="Y42" s="94"/>
      <c r="Z42" s="94"/>
      <c r="AA42" s="95">
        <f t="shared" ref="AA42:BL42" si="46">IF($D42=AA$1,$E42+$V42,(IF($J42=AA$1,$K42+$W42,AA41)))</f>
        <v>1371</v>
      </c>
      <c r="AB42" s="95">
        <f t="shared" si="46"/>
        <v>976</v>
      </c>
      <c r="AC42" s="95">
        <f t="shared" si="46"/>
        <v>1429</v>
      </c>
      <c r="AD42" s="95">
        <f t="shared" si="46"/>
        <v>197</v>
      </c>
      <c r="AE42" s="95">
        <f t="shared" si="46"/>
        <v>1980</v>
      </c>
      <c r="AF42" s="95">
        <f t="shared" si="46"/>
        <v>1966</v>
      </c>
      <c r="AG42" s="95">
        <f t="shared" si="46"/>
        <v>925</v>
      </c>
      <c r="AH42" s="95">
        <f t="shared" si="46"/>
        <v>855</v>
      </c>
      <c r="AI42" s="95">
        <f t="shared" si="46"/>
        <v>1245</v>
      </c>
      <c r="AJ42" s="95">
        <f t="shared" si="46"/>
        <v>1745</v>
      </c>
      <c r="AK42" s="95">
        <f t="shared" si="46"/>
        <v>169</v>
      </c>
      <c r="AL42" s="95">
        <f t="shared" si="46"/>
        <v>717</v>
      </c>
      <c r="AM42" s="95">
        <f t="shared" si="46"/>
        <v>2258</v>
      </c>
      <c r="AN42" s="95">
        <f t="shared" si="46"/>
        <v>1396</v>
      </c>
      <c r="AO42" s="95">
        <f t="shared" si="46"/>
        <v>1121</v>
      </c>
      <c r="AP42" s="95">
        <f t="shared" si="46"/>
        <v>1972</v>
      </c>
      <c r="AQ42" s="95">
        <f t="shared" si="46"/>
        <v>272</v>
      </c>
      <c r="AR42" s="95">
        <f t="shared" si="46"/>
        <v>1503</v>
      </c>
      <c r="AS42" s="95">
        <f t="shared" si="46"/>
        <v>334</v>
      </c>
      <c r="AT42" s="95">
        <f t="shared" si="46"/>
        <v>1854</v>
      </c>
      <c r="AU42" s="95">
        <f t="shared" si="46"/>
        <v>1070</v>
      </c>
      <c r="AV42" s="95">
        <f t="shared" si="46"/>
        <v>570</v>
      </c>
      <c r="AW42" s="95">
        <f t="shared" si="46"/>
        <v>577</v>
      </c>
      <c r="AX42" s="95">
        <f t="shared" si="46"/>
        <v>1061</v>
      </c>
      <c r="AY42" s="95">
        <f t="shared" si="46"/>
        <v>1319</v>
      </c>
      <c r="AZ42" s="95">
        <f t="shared" si="46"/>
        <v>860</v>
      </c>
      <c r="BA42" s="95">
        <f t="shared" si="46"/>
        <v>0</v>
      </c>
      <c r="BB42" s="95">
        <f t="shared" si="46"/>
        <v>1510</v>
      </c>
      <c r="BC42" s="95">
        <f t="shared" si="46"/>
        <v>898</v>
      </c>
      <c r="BD42" s="95">
        <f t="shared" si="46"/>
        <v>473</v>
      </c>
      <c r="BE42" s="95">
        <f t="shared" si="46"/>
        <v>638</v>
      </c>
      <c r="BF42" s="95">
        <f t="shared" si="46"/>
        <v>2137</v>
      </c>
      <c r="BG42" s="95">
        <f t="shared" si="46"/>
        <v>804</v>
      </c>
      <c r="BH42" s="95">
        <f t="shared" si="46"/>
        <v>743</v>
      </c>
      <c r="BI42" s="95">
        <f t="shared" si="46"/>
        <v>2039</v>
      </c>
      <c r="BJ42" s="95">
        <f t="shared" si="46"/>
        <v>1409</v>
      </c>
      <c r="BK42" s="95">
        <f t="shared" si="46"/>
        <v>1918</v>
      </c>
      <c r="BL42" s="95">
        <f t="shared" si="46"/>
        <v>1204</v>
      </c>
    </row>
    <row r="43" ht="13.5" customHeight="1">
      <c r="A43" s="93">
        <v>43149.0</v>
      </c>
      <c r="B43" s="68" t="s">
        <v>71</v>
      </c>
      <c r="C43" s="94"/>
      <c r="D43" s="69" t="s">
        <v>25</v>
      </c>
      <c r="E43" s="95">
        <f t="shared" si="2"/>
        <v>2039</v>
      </c>
      <c r="F43" s="78">
        <v>0.0</v>
      </c>
      <c r="G43" s="71">
        <v>12.0</v>
      </c>
      <c r="H43" s="72">
        <f t="shared" si="3"/>
        <v>12</v>
      </c>
      <c r="I43" s="94"/>
      <c r="J43" s="73" t="s">
        <v>22</v>
      </c>
      <c r="K43" s="95">
        <f t="shared" si="4"/>
        <v>1972</v>
      </c>
      <c r="L43" s="74">
        <v>1.0</v>
      </c>
      <c r="M43" s="74">
        <v>20.0</v>
      </c>
      <c r="N43" s="72">
        <f t="shared" si="5"/>
        <v>23</v>
      </c>
      <c r="O43" s="94"/>
      <c r="P43" s="64" t="s">
        <v>72</v>
      </c>
      <c r="Q43" s="94"/>
      <c r="R43" s="64">
        <f>MIN(Rules!$E$2,(MAX(H43/N43,N43/H43)))</f>
        <v>1.916666667</v>
      </c>
      <c r="S43" s="64">
        <f>VLOOKUP(B43,Rules!A:B,2,FALSE)</f>
        <v>40</v>
      </c>
      <c r="T43" s="94"/>
      <c r="U43" s="96">
        <f>1/(10^(-(E43+(IF(P43="Y",Rules!$I$2,0))-K43)/Rules!$E$12)+1)</f>
        <v>0.7309252412</v>
      </c>
      <c r="V43" s="94">
        <f t="shared" si="6"/>
        <v>-56</v>
      </c>
      <c r="W43" s="94">
        <f t="shared" si="7"/>
        <v>56</v>
      </c>
      <c r="X43" s="94"/>
      <c r="Y43" s="94"/>
      <c r="Z43" s="94"/>
      <c r="AA43" s="95">
        <f t="shared" ref="AA43:BL43" si="47">IF($D43=AA$1,$E43+$V43,(IF($J43=AA$1,$K43+$W43,AA42)))</f>
        <v>1371</v>
      </c>
      <c r="AB43" s="95">
        <f t="shared" si="47"/>
        <v>976</v>
      </c>
      <c r="AC43" s="95">
        <f t="shared" si="47"/>
        <v>1429</v>
      </c>
      <c r="AD43" s="95">
        <f t="shared" si="47"/>
        <v>197</v>
      </c>
      <c r="AE43" s="95">
        <f t="shared" si="47"/>
        <v>1980</v>
      </c>
      <c r="AF43" s="95">
        <f t="shared" si="47"/>
        <v>1966</v>
      </c>
      <c r="AG43" s="95">
        <f t="shared" si="47"/>
        <v>925</v>
      </c>
      <c r="AH43" s="95">
        <f t="shared" si="47"/>
        <v>855</v>
      </c>
      <c r="AI43" s="95">
        <f t="shared" si="47"/>
        <v>1245</v>
      </c>
      <c r="AJ43" s="95">
        <f t="shared" si="47"/>
        <v>1745</v>
      </c>
      <c r="AK43" s="95">
        <f t="shared" si="47"/>
        <v>169</v>
      </c>
      <c r="AL43" s="95">
        <f t="shared" si="47"/>
        <v>717</v>
      </c>
      <c r="AM43" s="95">
        <f t="shared" si="47"/>
        <v>2258</v>
      </c>
      <c r="AN43" s="95">
        <f t="shared" si="47"/>
        <v>1396</v>
      </c>
      <c r="AO43" s="95">
        <f t="shared" si="47"/>
        <v>1121</v>
      </c>
      <c r="AP43" s="95">
        <f t="shared" si="47"/>
        <v>2028</v>
      </c>
      <c r="AQ43" s="95">
        <f t="shared" si="47"/>
        <v>272</v>
      </c>
      <c r="AR43" s="95">
        <f t="shared" si="47"/>
        <v>1503</v>
      </c>
      <c r="AS43" s="95">
        <f t="shared" si="47"/>
        <v>334</v>
      </c>
      <c r="AT43" s="95">
        <f t="shared" si="47"/>
        <v>1854</v>
      </c>
      <c r="AU43" s="95">
        <f t="shared" si="47"/>
        <v>1070</v>
      </c>
      <c r="AV43" s="95">
        <f t="shared" si="47"/>
        <v>570</v>
      </c>
      <c r="AW43" s="95">
        <f t="shared" si="47"/>
        <v>577</v>
      </c>
      <c r="AX43" s="95">
        <f t="shared" si="47"/>
        <v>1061</v>
      </c>
      <c r="AY43" s="95">
        <f t="shared" si="47"/>
        <v>1319</v>
      </c>
      <c r="AZ43" s="95">
        <f t="shared" si="47"/>
        <v>860</v>
      </c>
      <c r="BA43" s="95">
        <f t="shared" si="47"/>
        <v>0</v>
      </c>
      <c r="BB43" s="95">
        <f t="shared" si="47"/>
        <v>1510</v>
      </c>
      <c r="BC43" s="95">
        <f t="shared" si="47"/>
        <v>898</v>
      </c>
      <c r="BD43" s="95">
        <f t="shared" si="47"/>
        <v>473</v>
      </c>
      <c r="BE43" s="95">
        <f t="shared" si="47"/>
        <v>638</v>
      </c>
      <c r="BF43" s="95">
        <f t="shared" si="47"/>
        <v>2137</v>
      </c>
      <c r="BG43" s="95">
        <f t="shared" si="47"/>
        <v>804</v>
      </c>
      <c r="BH43" s="95">
        <f t="shared" si="47"/>
        <v>743</v>
      </c>
      <c r="BI43" s="95">
        <f t="shared" si="47"/>
        <v>1983</v>
      </c>
      <c r="BJ43" s="95">
        <f t="shared" si="47"/>
        <v>1409</v>
      </c>
      <c r="BK43" s="95">
        <f t="shared" si="47"/>
        <v>1918</v>
      </c>
      <c r="BL43" s="95">
        <f t="shared" si="47"/>
        <v>1204</v>
      </c>
    </row>
    <row r="44" ht="13.5" customHeight="1">
      <c r="A44" s="93">
        <v>43149.0</v>
      </c>
      <c r="B44" s="68" t="s">
        <v>71</v>
      </c>
      <c r="C44" s="94"/>
      <c r="D44" s="69" t="s">
        <v>21</v>
      </c>
      <c r="E44" s="95">
        <f t="shared" si="2"/>
        <v>1980</v>
      </c>
      <c r="F44" s="78">
        <v>0.0</v>
      </c>
      <c r="G44" s="71">
        <v>23.0</v>
      </c>
      <c r="H44" s="72">
        <f t="shared" si="3"/>
        <v>23</v>
      </c>
      <c r="I44" s="94"/>
      <c r="J44" s="73" t="s">
        <v>19</v>
      </c>
      <c r="K44" s="95">
        <f t="shared" si="4"/>
        <v>1966</v>
      </c>
      <c r="L44" s="79">
        <v>0.0</v>
      </c>
      <c r="M44" s="74">
        <v>19.0</v>
      </c>
      <c r="N44" s="72">
        <f t="shared" si="5"/>
        <v>19</v>
      </c>
      <c r="O44" s="94"/>
      <c r="P44" s="64" t="s">
        <v>72</v>
      </c>
      <c r="Q44" s="94"/>
      <c r="R44" s="64">
        <f>MIN(Rules!$E$2,(MAX(H44/N44,N44/H44)))</f>
        <v>1.210526316</v>
      </c>
      <c r="S44" s="64">
        <f>VLOOKUP(B44,Rules!A:B,2,FALSE)</f>
        <v>40</v>
      </c>
      <c r="T44" s="94"/>
      <c r="U44" s="96">
        <f>1/(10^(-(E44+(IF(P44="Y",Rules!$I$2,0))-K44)/Rules!$E$12)+1)</f>
        <v>0.6803211157</v>
      </c>
      <c r="V44" s="94">
        <f t="shared" si="6"/>
        <v>15</v>
      </c>
      <c r="W44" s="94">
        <f t="shared" si="7"/>
        <v>-15</v>
      </c>
      <c r="X44" s="94"/>
      <c r="Y44" s="94"/>
      <c r="Z44" s="94"/>
      <c r="AA44" s="95">
        <f t="shared" ref="AA44:BL44" si="48">IF($D44=AA$1,$E44+$V44,(IF($J44=AA$1,$K44+$W44,AA43)))</f>
        <v>1371</v>
      </c>
      <c r="AB44" s="95">
        <f t="shared" si="48"/>
        <v>976</v>
      </c>
      <c r="AC44" s="95">
        <f t="shared" si="48"/>
        <v>1429</v>
      </c>
      <c r="AD44" s="95">
        <f t="shared" si="48"/>
        <v>197</v>
      </c>
      <c r="AE44" s="95">
        <f t="shared" si="48"/>
        <v>1995</v>
      </c>
      <c r="AF44" s="95">
        <f t="shared" si="48"/>
        <v>1951</v>
      </c>
      <c r="AG44" s="95">
        <f t="shared" si="48"/>
        <v>925</v>
      </c>
      <c r="AH44" s="95">
        <f t="shared" si="48"/>
        <v>855</v>
      </c>
      <c r="AI44" s="95">
        <f t="shared" si="48"/>
        <v>1245</v>
      </c>
      <c r="AJ44" s="95">
        <f t="shared" si="48"/>
        <v>1745</v>
      </c>
      <c r="AK44" s="95">
        <f t="shared" si="48"/>
        <v>169</v>
      </c>
      <c r="AL44" s="95">
        <f t="shared" si="48"/>
        <v>717</v>
      </c>
      <c r="AM44" s="95">
        <f t="shared" si="48"/>
        <v>2258</v>
      </c>
      <c r="AN44" s="95">
        <f t="shared" si="48"/>
        <v>1396</v>
      </c>
      <c r="AO44" s="95">
        <f t="shared" si="48"/>
        <v>1121</v>
      </c>
      <c r="AP44" s="95">
        <f t="shared" si="48"/>
        <v>2028</v>
      </c>
      <c r="AQ44" s="95">
        <f t="shared" si="48"/>
        <v>272</v>
      </c>
      <c r="AR44" s="95">
        <f t="shared" si="48"/>
        <v>1503</v>
      </c>
      <c r="AS44" s="95">
        <f t="shared" si="48"/>
        <v>334</v>
      </c>
      <c r="AT44" s="95">
        <f t="shared" si="48"/>
        <v>1854</v>
      </c>
      <c r="AU44" s="95">
        <f t="shared" si="48"/>
        <v>1070</v>
      </c>
      <c r="AV44" s="95">
        <f t="shared" si="48"/>
        <v>570</v>
      </c>
      <c r="AW44" s="95">
        <f t="shared" si="48"/>
        <v>577</v>
      </c>
      <c r="AX44" s="95">
        <f t="shared" si="48"/>
        <v>1061</v>
      </c>
      <c r="AY44" s="95">
        <f t="shared" si="48"/>
        <v>1319</v>
      </c>
      <c r="AZ44" s="95">
        <f t="shared" si="48"/>
        <v>860</v>
      </c>
      <c r="BA44" s="95">
        <f t="shared" si="48"/>
        <v>0</v>
      </c>
      <c r="BB44" s="95">
        <f t="shared" si="48"/>
        <v>1510</v>
      </c>
      <c r="BC44" s="95">
        <f t="shared" si="48"/>
        <v>898</v>
      </c>
      <c r="BD44" s="95">
        <f t="shared" si="48"/>
        <v>473</v>
      </c>
      <c r="BE44" s="95">
        <f t="shared" si="48"/>
        <v>638</v>
      </c>
      <c r="BF44" s="95">
        <f t="shared" si="48"/>
        <v>2137</v>
      </c>
      <c r="BG44" s="95">
        <f t="shared" si="48"/>
        <v>804</v>
      </c>
      <c r="BH44" s="95">
        <f t="shared" si="48"/>
        <v>743</v>
      </c>
      <c r="BI44" s="95">
        <f t="shared" si="48"/>
        <v>1983</v>
      </c>
      <c r="BJ44" s="95">
        <f t="shared" si="48"/>
        <v>1409</v>
      </c>
      <c r="BK44" s="95">
        <f t="shared" si="48"/>
        <v>1918</v>
      </c>
      <c r="BL44" s="95">
        <f t="shared" si="48"/>
        <v>1204</v>
      </c>
    </row>
    <row r="45" ht="13.5" customHeight="1">
      <c r="A45" s="93">
        <v>43149.0</v>
      </c>
      <c r="B45" s="68" t="s">
        <v>71</v>
      </c>
      <c r="C45" s="94"/>
      <c r="D45" s="69" t="s">
        <v>23</v>
      </c>
      <c r="E45" s="95">
        <f t="shared" si="2"/>
        <v>2258</v>
      </c>
      <c r="F45" s="71">
        <v>2.0</v>
      </c>
      <c r="G45" s="71">
        <v>19.0</v>
      </c>
      <c r="H45" s="72">
        <f t="shared" si="3"/>
        <v>25</v>
      </c>
      <c r="I45" s="94"/>
      <c r="J45" s="73" t="s">
        <v>27</v>
      </c>
      <c r="K45" s="95">
        <f t="shared" si="4"/>
        <v>1510</v>
      </c>
      <c r="L45" s="79">
        <v>0.0</v>
      </c>
      <c r="M45" s="74">
        <v>14.0</v>
      </c>
      <c r="N45" s="72">
        <f t="shared" si="5"/>
        <v>14</v>
      </c>
      <c r="O45" s="94"/>
      <c r="P45" s="64" t="s">
        <v>72</v>
      </c>
      <c r="Q45" s="94"/>
      <c r="R45" s="64">
        <f>MIN(Rules!$E$2,(MAX(H45/N45,N45/H45)))</f>
        <v>1.785714286</v>
      </c>
      <c r="S45" s="64">
        <f>VLOOKUP(B45,Rules!A:B,2,FALSE)</f>
        <v>40</v>
      </c>
      <c r="T45" s="94"/>
      <c r="U45" s="96">
        <f>1/(10^(-(E45+(IF(P45="Y",Rules!$I$2,0))-K45)/Rules!$E$12)+1)</f>
        <v>0.9842562501</v>
      </c>
      <c r="V45" s="94">
        <f t="shared" si="6"/>
        <v>1</v>
      </c>
      <c r="W45" s="94">
        <f t="shared" si="7"/>
        <v>-1</v>
      </c>
      <c r="X45" s="94"/>
      <c r="Y45" s="94"/>
      <c r="Z45" s="94"/>
      <c r="AA45" s="95">
        <f t="shared" ref="AA45:BL45" si="49">IF($D45=AA$1,$E45+$V45,(IF($J45=AA$1,$K45+$W45,AA44)))</f>
        <v>1371</v>
      </c>
      <c r="AB45" s="95">
        <f t="shared" si="49"/>
        <v>976</v>
      </c>
      <c r="AC45" s="95">
        <f t="shared" si="49"/>
        <v>1429</v>
      </c>
      <c r="AD45" s="95">
        <f t="shared" si="49"/>
        <v>197</v>
      </c>
      <c r="AE45" s="95">
        <f t="shared" si="49"/>
        <v>1995</v>
      </c>
      <c r="AF45" s="95">
        <f t="shared" si="49"/>
        <v>1951</v>
      </c>
      <c r="AG45" s="95">
        <f t="shared" si="49"/>
        <v>925</v>
      </c>
      <c r="AH45" s="95">
        <f t="shared" si="49"/>
        <v>855</v>
      </c>
      <c r="AI45" s="95">
        <f t="shared" si="49"/>
        <v>1245</v>
      </c>
      <c r="AJ45" s="95">
        <f t="shared" si="49"/>
        <v>1745</v>
      </c>
      <c r="AK45" s="95">
        <f t="shared" si="49"/>
        <v>169</v>
      </c>
      <c r="AL45" s="95">
        <f t="shared" si="49"/>
        <v>717</v>
      </c>
      <c r="AM45" s="95">
        <f t="shared" si="49"/>
        <v>2259</v>
      </c>
      <c r="AN45" s="95">
        <f t="shared" si="49"/>
        <v>1396</v>
      </c>
      <c r="AO45" s="95">
        <f t="shared" si="49"/>
        <v>1121</v>
      </c>
      <c r="AP45" s="95">
        <f t="shared" si="49"/>
        <v>2028</v>
      </c>
      <c r="AQ45" s="95">
        <f t="shared" si="49"/>
        <v>272</v>
      </c>
      <c r="AR45" s="95">
        <f t="shared" si="49"/>
        <v>1503</v>
      </c>
      <c r="AS45" s="95">
        <f t="shared" si="49"/>
        <v>334</v>
      </c>
      <c r="AT45" s="95">
        <f t="shared" si="49"/>
        <v>1854</v>
      </c>
      <c r="AU45" s="95">
        <f t="shared" si="49"/>
        <v>1070</v>
      </c>
      <c r="AV45" s="95">
        <f t="shared" si="49"/>
        <v>570</v>
      </c>
      <c r="AW45" s="95">
        <f t="shared" si="49"/>
        <v>577</v>
      </c>
      <c r="AX45" s="95">
        <f t="shared" si="49"/>
        <v>1061</v>
      </c>
      <c r="AY45" s="95">
        <f t="shared" si="49"/>
        <v>1319</v>
      </c>
      <c r="AZ45" s="95">
        <f t="shared" si="49"/>
        <v>860</v>
      </c>
      <c r="BA45" s="95">
        <f t="shared" si="49"/>
        <v>0</v>
      </c>
      <c r="BB45" s="95">
        <f t="shared" si="49"/>
        <v>1509</v>
      </c>
      <c r="BC45" s="95">
        <f t="shared" si="49"/>
        <v>898</v>
      </c>
      <c r="BD45" s="95">
        <f t="shared" si="49"/>
        <v>473</v>
      </c>
      <c r="BE45" s="95">
        <f t="shared" si="49"/>
        <v>638</v>
      </c>
      <c r="BF45" s="95">
        <f t="shared" si="49"/>
        <v>2137</v>
      </c>
      <c r="BG45" s="95">
        <f t="shared" si="49"/>
        <v>804</v>
      </c>
      <c r="BH45" s="95">
        <f t="shared" si="49"/>
        <v>743</v>
      </c>
      <c r="BI45" s="95">
        <f t="shared" si="49"/>
        <v>1983</v>
      </c>
      <c r="BJ45" s="95">
        <f t="shared" si="49"/>
        <v>1409</v>
      </c>
      <c r="BK45" s="95">
        <f t="shared" si="49"/>
        <v>1918</v>
      </c>
      <c r="BL45" s="95">
        <f t="shared" si="49"/>
        <v>1204</v>
      </c>
    </row>
    <row r="46" ht="13.5" customHeight="1">
      <c r="A46" s="93">
        <v>43149.0</v>
      </c>
      <c r="B46" s="68" t="s">
        <v>71</v>
      </c>
      <c r="C46" s="94"/>
      <c r="D46" s="69" t="s">
        <v>29</v>
      </c>
      <c r="E46" s="95">
        <f t="shared" si="2"/>
        <v>1121</v>
      </c>
      <c r="F46" s="78">
        <v>0.0</v>
      </c>
      <c r="G46" s="71">
        <v>9.0</v>
      </c>
      <c r="H46" s="72">
        <f t="shared" si="3"/>
        <v>9</v>
      </c>
      <c r="I46" s="94"/>
      <c r="J46" s="73" t="s">
        <v>34</v>
      </c>
      <c r="K46" s="95">
        <f t="shared" si="4"/>
        <v>1396</v>
      </c>
      <c r="L46" s="74">
        <v>1.0</v>
      </c>
      <c r="M46" s="74">
        <v>23.0</v>
      </c>
      <c r="N46" s="72">
        <f t="shared" si="5"/>
        <v>26</v>
      </c>
      <c r="O46" s="94"/>
      <c r="P46" s="64" t="s">
        <v>72</v>
      </c>
      <c r="Q46" s="94"/>
      <c r="R46" s="64">
        <f>MIN(Rules!$E$2,(MAX(H46/N46,N46/H46)))</f>
        <v>2</v>
      </c>
      <c r="S46" s="64">
        <f>VLOOKUP(B46,Rules!A:B,2,FALSE)</f>
        <v>40</v>
      </c>
      <c r="T46" s="94"/>
      <c r="U46" s="96">
        <f>1/(10^(-(E46+(IF(P46="Y",Rules!$I$2,0))-K46)/Rules!$E$12)+1)</f>
        <v>0.3599350002</v>
      </c>
      <c r="V46" s="94">
        <f t="shared" si="6"/>
        <v>-29</v>
      </c>
      <c r="W46" s="94">
        <f t="shared" si="7"/>
        <v>29</v>
      </c>
      <c r="X46" s="94"/>
      <c r="Y46" s="94"/>
      <c r="Z46" s="94"/>
      <c r="AA46" s="95">
        <f t="shared" ref="AA46:BL46" si="50">IF($D46=AA$1,$E46+$V46,(IF($J46=AA$1,$K46+$W46,AA45)))</f>
        <v>1371</v>
      </c>
      <c r="AB46" s="95">
        <f t="shared" si="50"/>
        <v>976</v>
      </c>
      <c r="AC46" s="95">
        <f t="shared" si="50"/>
        <v>1429</v>
      </c>
      <c r="AD46" s="95">
        <f t="shared" si="50"/>
        <v>197</v>
      </c>
      <c r="AE46" s="95">
        <f t="shared" si="50"/>
        <v>1995</v>
      </c>
      <c r="AF46" s="95">
        <f t="shared" si="50"/>
        <v>1951</v>
      </c>
      <c r="AG46" s="95">
        <f t="shared" si="50"/>
        <v>925</v>
      </c>
      <c r="AH46" s="95">
        <f t="shared" si="50"/>
        <v>855</v>
      </c>
      <c r="AI46" s="95">
        <f t="shared" si="50"/>
        <v>1245</v>
      </c>
      <c r="AJ46" s="95">
        <f t="shared" si="50"/>
        <v>1745</v>
      </c>
      <c r="AK46" s="95">
        <f t="shared" si="50"/>
        <v>169</v>
      </c>
      <c r="AL46" s="95">
        <f t="shared" si="50"/>
        <v>717</v>
      </c>
      <c r="AM46" s="95">
        <f t="shared" si="50"/>
        <v>2259</v>
      </c>
      <c r="AN46" s="95">
        <f t="shared" si="50"/>
        <v>1425</v>
      </c>
      <c r="AO46" s="95">
        <f t="shared" si="50"/>
        <v>1092</v>
      </c>
      <c r="AP46" s="95">
        <f t="shared" si="50"/>
        <v>2028</v>
      </c>
      <c r="AQ46" s="95">
        <f t="shared" si="50"/>
        <v>272</v>
      </c>
      <c r="AR46" s="95">
        <f t="shared" si="50"/>
        <v>1503</v>
      </c>
      <c r="AS46" s="95">
        <f t="shared" si="50"/>
        <v>334</v>
      </c>
      <c r="AT46" s="95">
        <f t="shared" si="50"/>
        <v>1854</v>
      </c>
      <c r="AU46" s="95">
        <f t="shared" si="50"/>
        <v>1070</v>
      </c>
      <c r="AV46" s="95">
        <f t="shared" si="50"/>
        <v>570</v>
      </c>
      <c r="AW46" s="95">
        <f t="shared" si="50"/>
        <v>577</v>
      </c>
      <c r="AX46" s="95">
        <f t="shared" si="50"/>
        <v>1061</v>
      </c>
      <c r="AY46" s="95">
        <f t="shared" si="50"/>
        <v>1319</v>
      </c>
      <c r="AZ46" s="95">
        <f t="shared" si="50"/>
        <v>860</v>
      </c>
      <c r="BA46" s="95">
        <f t="shared" si="50"/>
        <v>0</v>
      </c>
      <c r="BB46" s="95">
        <f t="shared" si="50"/>
        <v>1509</v>
      </c>
      <c r="BC46" s="95">
        <f t="shared" si="50"/>
        <v>898</v>
      </c>
      <c r="BD46" s="95">
        <f t="shared" si="50"/>
        <v>473</v>
      </c>
      <c r="BE46" s="95">
        <f t="shared" si="50"/>
        <v>638</v>
      </c>
      <c r="BF46" s="95">
        <f t="shared" si="50"/>
        <v>2137</v>
      </c>
      <c r="BG46" s="95">
        <f t="shared" si="50"/>
        <v>804</v>
      </c>
      <c r="BH46" s="95">
        <f t="shared" si="50"/>
        <v>743</v>
      </c>
      <c r="BI46" s="95">
        <f t="shared" si="50"/>
        <v>1983</v>
      </c>
      <c r="BJ46" s="95">
        <f t="shared" si="50"/>
        <v>1409</v>
      </c>
      <c r="BK46" s="95">
        <f t="shared" si="50"/>
        <v>1918</v>
      </c>
      <c r="BL46" s="95">
        <f t="shared" si="50"/>
        <v>1204</v>
      </c>
    </row>
    <row r="47" ht="13.5" customHeight="1">
      <c r="A47" s="93">
        <v>43149.0</v>
      </c>
      <c r="B47" s="68" t="s">
        <v>71</v>
      </c>
      <c r="C47" s="94"/>
      <c r="D47" s="69" t="s">
        <v>33</v>
      </c>
      <c r="E47" s="95">
        <f t="shared" si="2"/>
        <v>1245</v>
      </c>
      <c r="F47" s="71">
        <v>3.0</v>
      </c>
      <c r="G47" s="71">
        <v>15.0</v>
      </c>
      <c r="H47" s="72">
        <f t="shared" si="3"/>
        <v>24</v>
      </c>
      <c r="I47" s="94"/>
      <c r="J47" s="73" t="s">
        <v>43</v>
      </c>
      <c r="K47" s="95">
        <f t="shared" si="4"/>
        <v>976</v>
      </c>
      <c r="L47" s="79">
        <v>0.0</v>
      </c>
      <c r="M47" s="74">
        <v>13.0</v>
      </c>
      <c r="N47" s="72">
        <f t="shared" si="5"/>
        <v>13</v>
      </c>
      <c r="O47" s="94"/>
      <c r="P47" s="64" t="s">
        <v>72</v>
      </c>
      <c r="Q47" s="94"/>
      <c r="R47" s="64">
        <f>MIN(Rules!$E$2,(MAX(H47/N47,N47/H47)))</f>
        <v>1.846153846</v>
      </c>
      <c r="S47" s="64">
        <f>VLOOKUP(B47,Rules!A:B,2,FALSE)</f>
        <v>40</v>
      </c>
      <c r="T47" s="94"/>
      <c r="U47" s="96">
        <f>1/(10^(-(E47+(IF(P47="Y",Rules!$I$2,0))-K47)/Rules!$E$12)+1)</f>
        <v>0.873201409</v>
      </c>
      <c r="V47" s="94">
        <f t="shared" si="6"/>
        <v>9</v>
      </c>
      <c r="W47" s="94">
        <f t="shared" si="7"/>
        <v>-9</v>
      </c>
      <c r="X47" s="94"/>
      <c r="Y47" s="94"/>
      <c r="Z47" s="94"/>
      <c r="AA47" s="95">
        <f t="shared" ref="AA47:BL47" si="51">IF($D47=AA$1,$E47+$V47,(IF($J47=AA$1,$K47+$W47,AA46)))</f>
        <v>1371</v>
      </c>
      <c r="AB47" s="95">
        <f t="shared" si="51"/>
        <v>967</v>
      </c>
      <c r="AC47" s="95">
        <f t="shared" si="51"/>
        <v>1429</v>
      </c>
      <c r="AD47" s="95">
        <f t="shared" si="51"/>
        <v>197</v>
      </c>
      <c r="AE47" s="95">
        <f t="shared" si="51"/>
        <v>1995</v>
      </c>
      <c r="AF47" s="95">
        <f t="shared" si="51"/>
        <v>1951</v>
      </c>
      <c r="AG47" s="95">
        <f t="shared" si="51"/>
        <v>925</v>
      </c>
      <c r="AH47" s="95">
        <f t="shared" si="51"/>
        <v>855</v>
      </c>
      <c r="AI47" s="95">
        <f t="shared" si="51"/>
        <v>1254</v>
      </c>
      <c r="AJ47" s="95">
        <f t="shared" si="51"/>
        <v>1745</v>
      </c>
      <c r="AK47" s="95">
        <f t="shared" si="51"/>
        <v>169</v>
      </c>
      <c r="AL47" s="95">
        <f t="shared" si="51"/>
        <v>717</v>
      </c>
      <c r="AM47" s="95">
        <f t="shared" si="51"/>
        <v>2259</v>
      </c>
      <c r="AN47" s="95">
        <f t="shared" si="51"/>
        <v>1425</v>
      </c>
      <c r="AO47" s="95">
        <f t="shared" si="51"/>
        <v>1092</v>
      </c>
      <c r="AP47" s="95">
        <f t="shared" si="51"/>
        <v>2028</v>
      </c>
      <c r="AQ47" s="95">
        <f t="shared" si="51"/>
        <v>272</v>
      </c>
      <c r="AR47" s="95">
        <f t="shared" si="51"/>
        <v>1503</v>
      </c>
      <c r="AS47" s="95">
        <f t="shared" si="51"/>
        <v>334</v>
      </c>
      <c r="AT47" s="95">
        <f t="shared" si="51"/>
        <v>1854</v>
      </c>
      <c r="AU47" s="95">
        <f t="shared" si="51"/>
        <v>1070</v>
      </c>
      <c r="AV47" s="95">
        <f t="shared" si="51"/>
        <v>570</v>
      </c>
      <c r="AW47" s="95">
        <f t="shared" si="51"/>
        <v>577</v>
      </c>
      <c r="AX47" s="95">
        <f t="shared" si="51"/>
        <v>1061</v>
      </c>
      <c r="AY47" s="95">
        <f t="shared" si="51"/>
        <v>1319</v>
      </c>
      <c r="AZ47" s="95">
        <f t="shared" si="51"/>
        <v>860</v>
      </c>
      <c r="BA47" s="95">
        <f t="shared" si="51"/>
        <v>0</v>
      </c>
      <c r="BB47" s="95">
        <f t="shared" si="51"/>
        <v>1509</v>
      </c>
      <c r="BC47" s="95">
        <f t="shared" si="51"/>
        <v>898</v>
      </c>
      <c r="BD47" s="95">
        <f t="shared" si="51"/>
        <v>473</v>
      </c>
      <c r="BE47" s="95">
        <f t="shared" si="51"/>
        <v>638</v>
      </c>
      <c r="BF47" s="95">
        <f t="shared" si="51"/>
        <v>2137</v>
      </c>
      <c r="BG47" s="95">
        <f t="shared" si="51"/>
        <v>804</v>
      </c>
      <c r="BH47" s="95">
        <f t="shared" si="51"/>
        <v>743</v>
      </c>
      <c r="BI47" s="95">
        <f t="shared" si="51"/>
        <v>1983</v>
      </c>
      <c r="BJ47" s="95">
        <f t="shared" si="51"/>
        <v>1409</v>
      </c>
      <c r="BK47" s="95">
        <f t="shared" si="51"/>
        <v>1918</v>
      </c>
      <c r="BL47" s="95">
        <f t="shared" si="51"/>
        <v>1204</v>
      </c>
    </row>
    <row r="48" ht="13.5" customHeight="1">
      <c r="A48" s="93">
        <v>43149.0</v>
      </c>
      <c r="B48" s="68" t="s">
        <v>71</v>
      </c>
      <c r="C48" s="94"/>
      <c r="D48" s="69" t="s">
        <v>35</v>
      </c>
      <c r="E48" s="95">
        <f t="shared" si="2"/>
        <v>925</v>
      </c>
      <c r="F48" s="78">
        <v>0.0</v>
      </c>
      <c r="G48" s="71">
        <v>10.0</v>
      </c>
      <c r="H48" s="72">
        <f t="shared" si="3"/>
        <v>10</v>
      </c>
      <c r="I48" s="94"/>
      <c r="J48" s="73" t="s">
        <v>39</v>
      </c>
      <c r="K48" s="95">
        <f t="shared" si="4"/>
        <v>1061</v>
      </c>
      <c r="L48" s="79">
        <v>0.0</v>
      </c>
      <c r="M48" s="74">
        <v>13.0</v>
      </c>
      <c r="N48" s="72">
        <f t="shared" si="5"/>
        <v>13</v>
      </c>
      <c r="O48" s="94"/>
      <c r="P48" s="64" t="s">
        <v>72</v>
      </c>
      <c r="Q48" s="94"/>
      <c r="R48" s="64">
        <f>MIN(Rules!$E$2,(MAX(H48/N48,N48/H48)))</f>
        <v>1.3</v>
      </c>
      <c r="S48" s="64">
        <f>VLOOKUP(B48,Rules!A:B,2,FALSE)</f>
        <v>40</v>
      </c>
      <c r="T48" s="94"/>
      <c r="U48" s="96">
        <f>1/(10^(-(E48+(IF(P48="Y",Rules!$I$2,0))-K48)/Rules!$E$12)+1)</f>
        <v>0.5161125148</v>
      </c>
      <c r="V48" s="94">
        <f t="shared" si="6"/>
        <v>-27</v>
      </c>
      <c r="W48" s="94">
        <f t="shared" si="7"/>
        <v>27</v>
      </c>
      <c r="X48" s="94"/>
      <c r="Y48" s="94"/>
      <c r="Z48" s="94"/>
      <c r="AA48" s="95">
        <f t="shared" ref="AA48:BL48" si="52">IF($D48=AA$1,$E48+$V48,(IF($J48=AA$1,$K48+$W48,AA47)))</f>
        <v>1371</v>
      </c>
      <c r="AB48" s="95">
        <f t="shared" si="52"/>
        <v>967</v>
      </c>
      <c r="AC48" s="95">
        <f t="shared" si="52"/>
        <v>1429</v>
      </c>
      <c r="AD48" s="95">
        <f t="shared" si="52"/>
        <v>197</v>
      </c>
      <c r="AE48" s="95">
        <f t="shared" si="52"/>
        <v>1995</v>
      </c>
      <c r="AF48" s="95">
        <f t="shared" si="52"/>
        <v>1951</v>
      </c>
      <c r="AG48" s="95">
        <f t="shared" si="52"/>
        <v>898</v>
      </c>
      <c r="AH48" s="95">
        <f t="shared" si="52"/>
        <v>855</v>
      </c>
      <c r="AI48" s="95">
        <f t="shared" si="52"/>
        <v>1254</v>
      </c>
      <c r="AJ48" s="95">
        <f t="shared" si="52"/>
        <v>1745</v>
      </c>
      <c r="AK48" s="95">
        <f t="shared" si="52"/>
        <v>169</v>
      </c>
      <c r="AL48" s="95">
        <f t="shared" si="52"/>
        <v>717</v>
      </c>
      <c r="AM48" s="95">
        <f t="shared" si="52"/>
        <v>2259</v>
      </c>
      <c r="AN48" s="95">
        <f t="shared" si="52"/>
        <v>1425</v>
      </c>
      <c r="AO48" s="95">
        <f t="shared" si="52"/>
        <v>1092</v>
      </c>
      <c r="AP48" s="95">
        <f t="shared" si="52"/>
        <v>2028</v>
      </c>
      <c r="AQ48" s="95">
        <f t="shared" si="52"/>
        <v>272</v>
      </c>
      <c r="AR48" s="95">
        <f t="shared" si="52"/>
        <v>1503</v>
      </c>
      <c r="AS48" s="95">
        <f t="shared" si="52"/>
        <v>334</v>
      </c>
      <c r="AT48" s="95">
        <f t="shared" si="52"/>
        <v>1854</v>
      </c>
      <c r="AU48" s="95">
        <f t="shared" si="52"/>
        <v>1070</v>
      </c>
      <c r="AV48" s="95">
        <f t="shared" si="52"/>
        <v>570</v>
      </c>
      <c r="AW48" s="95">
        <f t="shared" si="52"/>
        <v>577</v>
      </c>
      <c r="AX48" s="95">
        <f t="shared" si="52"/>
        <v>1088</v>
      </c>
      <c r="AY48" s="95">
        <f t="shared" si="52"/>
        <v>1319</v>
      </c>
      <c r="AZ48" s="95">
        <f t="shared" si="52"/>
        <v>860</v>
      </c>
      <c r="BA48" s="95">
        <f t="shared" si="52"/>
        <v>0</v>
      </c>
      <c r="BB48" s="95">
        <f t="shared" si="52"/>
        <v>1509</v>
      </c>
      <c r="BC48" s="95">
        <f t="shared" si="52"/>
        <v>898</v>
      </c>
      <c r="BD48" s="95">
        <f t="shared" si="52"/>
        <v>473</v>
      </c>
      <c r="BE48" s="95">
        <f t="shared" si="52"/>
        <v>638</v>
      </c>
      <c r="BF48" s="95">
        <f t="shared" si="52"/>
        <v>2137</v>
      </c>
      <c r="BG48" s="95">
        <f t="shared" si="52"/>
        <v>804</v>
      </c>
      <c r="BH48" s="95">
        <f t="shared" si="52"/>
        <v>743</v>
      </c>
      <c r="BI48" s="95">
        <f t="shared" si="52"/>
        <v>1983</v>
      </c>
      <c r="BJ48" s="95">
        <f t="shared" si="52"/>
        <v>1409</v>
      </c>
      <c r="BK48" s="95">
        <f t="shared" si="52"/>
        <v>1918</v>
      </c>
      <c r="BL48" s="95">
        <f t="shared" si="52"/>
        <v>1204</v>
      </c>
    </row>
    <row r="49" ht="13.5" customHeight="1">
      <c r="A49" s="93">
        <v>43149.0</v>
      </c>
      <c r="B49" s="68" t="s">
        <v>71</v>
      </c>
      <c r="C49" s="94"/>
      <c r="D49" s="69" t="s">
        <v>41</v>
      </c>
      <c r="E49" s="95">
        <f t="shared" si="2"/>
        <v>898</v>
      </c>
      <c r="F49" s="71">
        <v>1.0</v>
      </c>
      <c r="G49" s="71">
        <v>25.0</v>
      </c>
      <c r="H49" s="72">
        <f t="shared" si="3"/>
        <v>28</v>
      </c>
      <c r="I49" s="94"/>
      <c r="J49" s="73" t="s">
        <v>50</v>
      </c>
      <c r="K49" s="95">
        <f t="shared" si="4"/>
        <v>570</v>
      </c>
      <c r="L49" s="74">
        <v>1.0</v>
      </c>
      <c r="M49" s="74">
        <v>10.0</v>
      </c>
      <c r="N49" s="72">
        <f t="shared" si="5"/>
        <v>13</v>
      </c>
      <c r="O49" s="94"/>
      <c r="P49" s="64" t="s">
        <v>72</v>
      </c>
      <c r="Q49" s="94"/>
      <c r="R49" s="64">
        <f>MIN(Rules!$E$2,(MAX(H49/N49,N49/H49)))</f>
        <v>2</v>
      </c>
      <c r="S49" s="64">
        <f>VLOOKUP(B49,Rules!A:B,2,FALSE)</f>
        <v>40</v>
      </c>
      <c r="T49" s="94"/>
      <c r="U49" s="96">
        <f>1/(10^(-(E49+(IF(P49="Y",Rules!$I$2,0))-K49)/Rules!$E$12)+1)</f>
        <v>0.9003636203</v>
      </c>
      <c r="V49" s="94">
        <f t="shared" si="6"/>
        <v>8</v>
      </c>
      <c r="W49" s="94">
        <f t="shared" si="7"/>
        <v>-8</v>
      </c>
      <c r="X49" s="94"/>
      <c r="Y49" s="94"/>
      <c r="Z49" s="94"/>
      <c r="AA49" s="95">
        <f t="shared" ref="AA49:BL49" si="53">IF($D49=AA$1,$E49+$V49,(IF($J49=AA$1,$K49+$W49,AA48)))</f>
        <v>1371</v>
      </c>
      <c r="AB49" s="95">
        <f t="shared" si="53"/>
        <v>967</v>
      </c>
      <c r="AC49" s="95">
        <f t="shared" si="53"/>
        <v>1429</v>
      </c>
      <c r="AD49" s="95">
        <f t="shared" si="53"/>
        <v>197</v>
      </c>
      <c r="AE49" s="95">
        <f t="shared" si="53"/>
        <v>1995</v>
      </c>
      <c r="AF49" s="95">
        <f t="shared" si="53"/>
        <v>1951</v>
      </c>
      <c r="AG49" s="95">
        <f t="shared" si="53"/>
        <v>898</v>
      </c>
      <c r="AH49" s="95">
        <f t="shared" si="53"/>
        <v>855</v>
      </c>
      <c r="AI49" s="95">
        <f t="shared" si="53"/>
        <v>1254</v>
      </c>
      <c r="AJ49" s="95">
        <f t="shared" si="53"/>
        <v>1745</v>
      </c>
      <c r="AK49" s="95">
        <f t="shared" si="53"/>
        <v>169</v>
      </c>
      <c r="AL49" s="95">
        <f t="shared" si="53"/>
        <v>717</v>
      </c>
      <c r="AM49" s="95">
        <f t="shared" si="53"/>
        <v>2259</v>
      </c>
      <c r="AN49" s="95">
        <f t="shared" si="53"/>
        <v>1425</v>
      </c>
      <c r="AO49" s="95">
        <f t="shared" si="53"/>
        <v>1092</v>
      </c>
      <c r="AP49" s="95">
        <f t="shared" si="53"/>
        <v>2028</v>
      </c>
      <c r="AQ49" s="95">
        <f t="shared" si="53"/>
        <v>272</v>
      </c>
      <c r="AR49" s="95">
        <f t="shared" si="53"/>
        <v>1503</v>
      </c>
      <c r="AS49" s="95">
        <f t="shared" si="53"/>
        <v>334</v>
      </c>
      <c r="AT49" s="95">
        <f t="shared" si="53"/>
        <v>1854</v>
      </c>
      <c r="AU49" s="95">
        <f t="shared" si="53"/>
        <v>1070</v>
      </c>
      <c r="AV49" s="95">
        <f t="shared" si="53"/>
        <v>562</v>
      </c>
      <c r="AW49" s="95">
        <f t="shared" si="53"/>
        <v>577</v>
      </c>
      <c r="AX49" s="95">
        <f t="shared" si="53"/>
        <v>1088</v>
      </c>
      <c r="AY49" s="95">
        <f t="shared" si="53"/>
        <v>1319</v>
      </c>
      <c r="AZ49" s="95">
        <f t="shared" si="53"/>
        <v>860</v>
      </c>
      <c r="BA49" s="95">
        <f t="shared" si="53"/>
        <v>0</v>
      </c>
      <c r="BB49" s="95">
        <f t="shared" si="53"/>
        <v>1509</v>
      </c>
      <c r="BC49" s="95">
        <f t="shared" si="53"/>
        <v>906</v>
      </c>
      <c r="BD49" s="95">
        <f t="shared" si="53"/>
        <v>473</v>
      </c>
      <c r="BE49" s="95">
        <f t="shared" si="53"/>
        <v>638</v>
      </c>
      <c r="BF49" s="95">
        <f t="shared" si="53"/>
        <v>2137</v>
      </c>
      <c r="BG49" s="95">
        <f t="shared" si="53"/>
        <v>804</v>
      </c>
      <c r="BH49" s="95">
        <f t="shared" si="53"/>
        <v>743</v>
      </c>
      <c r="BI49" s="95">
        <f t="shared" si="53"/>
        <v>1983</v>
      </c>
      <c r="BJ49" s="95">
        <f t="shared" si="53"/>
        <v>1409</v>
      </c>
      <c r="BK49" s="95">
        <f t="shared" si="53"/>
        <v>1918</v>
      </c>
      <c r="BL49" s="95">
        <f t="shared" si="53"/>
        <v>1204</v>
      </c>
    </row>
    <row r="50" ht="13.5" customHeight="1">
      <c r="A50" s="93">
        <v>43149.0</v>
      </c>
      <c r="B50" s="68" t="s">
        <v>71</v>
      </c>
      <c r="C50" s="94"/>
      <c r="D50" s="69" t="s">
        <v>51</v>
      </c>
      <c r="E50" s="95">
        <f t="shared" si="2"/>
        <v>860</v>
      </c>
      <c r="F50" s="78">
        <v>0.0</v>
      </c>
      <c r="G50" s="71">
        <v>17.0</v>
      </c>
      <c r="H50" s="72">
        <f t="shared" si="3"/>
        <v>17</v>
      </c>
      <c r="I50" s="94"/>
      <c r="J50" s="73" t="s">
        <v>42</v>
      </c>
      <c r="K50" s="95">
        <f t="shared" si="4"/>
        <v>804</v>
      </c>
      <c r="L50" s="74">
        <v>2.0</v>
      </c>
      <c r="M50" s="74">
        <v>15.0</v>
      </c>
      <c r="N50" s="72">
        <f t="shared" si="5"/>
        <v>21</v>
      </c>
      <c r="O50" s="94"/>
      <c r="P50" s="64" t="s">
        <v>72</v>
      </c>
      <c r="Q50" s="94"/>
      <c r="R50" s="64">
        <f>MIN(Rules!$E$2,(MAX(H50/N50,N50/H50)))</f>
        <v>1.235294118</v>
      </c>
      <c r="S50" s="64">
        <f>VLOOKUP(B50,Rules!A:B,2,FALSE)</f>
        <v>40</v>
      </c>
      <c r="T50" s="94"/>
      <c r="U50" s="96">
        <f>1/(10^(-(E50+(IF(P50="Y",Rules!$I$2,0))-K50)/Rules!$E$12)+1)</f>
        <v>0.7208466312</v>
      </c>
      <c r="V50" s="94">
        <f t="shared" si="6"/>
        <v>-36</v>
      </c>
      <c r="W50" s="94">
        <f t="shared" si="7"/>
        <v>36</v>
      </c>
      <c r="X50" s="94"/>
      <c r="Y50" s="94"/>
      <c r="Z50" s="94"/>
      <c r="AA50" s="95">
        <f t="shared" ref="AA50:BL50" si="54">IF($D50=AA$1,$E50+$V50,(IF($J50=AA$1,$K50+$W50,AA49)))</f>
        <v>1371</v>
      </c>
      <c r="AB50" s="95">
        <f t="shared" si="54"/>
        <v>967</v>
      </c>
      <c r="AC50" s="95">
        <f t="shared" si="54"/>
        <v>1429</v>
      </c>
      <c r="AD50" s="95">
        <f t="shared" si="54"/>
        <v>197</v>
      </c>
      <c r="AE50" s="95">
        <f t="shared" si="54"/>
        <v>1995</v>
      </c>
      <c r="AF50" s="95">
        <f t="shared" si="54"/>
        <v>1951</v>
      </c>
      <c r="AG50" s="95">
        <f t="shared" si="54"/>
        <v>898</v>
      </c>
      <c r="AH50" s="95">
        <f t="shared" si="54"/>
        <v>855</v>
      </c>
      <c r="AI50" s="95">
        <f t="shared" si="54"/>
        <v>1254</v>
      </c>
      <c r="AJ50" s="95">
        <f t="shared" si="54"/>
        <v>1745</v>
      </c>
      <c r="AK50" s="95">
        <f t="shared" si="54"/>
        <v>169</v>
      </c>
      <c r="AL50" s="95">
        <f t="shared" si="54"/>
        <v>717</v>
      </c>
      <c r="AM50" s="95">
        <f t="shared" si="54"/>
        <v>2259</v>
      </c>
      <c r="AN50" s="95">
        <f t="shared" si="54"/>
        <v>1425</v>
      </c>
      <c r="AO50" s="95">
        <f t="shared" si="54"/>
        <v>1092</v>
      </c>
      <c r="AP50" s="95">
        <f t="shared" si="54"/>
        <v>2028</v>
      </c>
      <c r="AQ50" s="95">
        <f t="shared" si="54"/>
        <v>272</v>
      </c>
      <c r="AR50" s="95">
        <f t="shared" si="54"/>
        <v>1503</v>
      </c>
      <c r="AS50" s="95">
        <f t="shared" si="54"/>
        <v>334</v>
      </c>
      <c r="AT50" s="95">
        <f t="shared" si="54"/>
        <v>1854</v>
      </c>
      <c r="AU50" s="95">
        <f t="shared" si="54"/>
        <v>1070</v>
      </c>
      <c r="AV50" s="95">
        <f t="shared" si="54"/>
        <v>562</v>
      </c>
      <c r="AW50" s="95">
        <f t="shared" si="54"/>
        <v>577</v>
      </c>
      <c r="AX50" s="95">
        <f t="shared" si="54"/>
        <v>1088</v>
      </c>
      <c r="AY50" s="95">
        <f t="shared" si="54"/>
        <v>1319</v>
      </c>
      <c r="AZ50" s="95">
        <f t="shared" si="54"/>
        <v>824</v>
      </c>
      <c r="BA50" s="95">
        <f t="shared" si="54"/>
        <v>0</v>
      </c>
      <c r="BB50" s="95">
        <f t="shared" si="54"/>
        <v>1509</v>
      </c>
      <c r="BC50" s="95">
        <f t="shared" si="54"/>
        <v>906</v>
      </c>
      <c r="BD50" s="95">
        <f t="shared" si="54"/>
        <v>473</v>
      </c>
      <c r="BE50" s="95">
        <f t="shared" si="54"/>
        <v>638</v>
      </c>
      <c r="BF50" s="95">
        <f t="shared" si="54"/>
        <v>2137</v>
      </c>
      <c r="BG50" s="95">
        <f t="shared" si="54"/>
        <v>840</v>
      </c>
      <c r="BH50" s="95">
        <f t="shared" si="54"/>
        <v>743</v>
      </c>
      <c r="BI50" s="95">
        <f t="shared" si="54"/>
        <v>1983</v>
      </c>
      <c r="BJ50" s="95">
        <f t="shared" si="54"/>
        <v>1409</v>
      </c>
      <c r="BK50" s="95">
        <f t="shared" si="54"/>
        <v>1918</v>
      </c>
      <c r="BL50" s="95">
        <f t="shared" si="54"/>
        <v>1204</v>
      </c>
    </row>
    <row r="51" ht="13.5" customHeight="1">
      <c r="A51" s="93">
        <v>43149.0</v>
      </c>
      <c r="B51" s="68" t="s">
        <v>71</v>
      </c>
      <c r="C51" s="94"/>
      <c r="D51" s="69" t="s">
        <v>54</v>
      </c>
      <c r="E51" s="95">
        <f t="shared" si="2"/>
        <v>272</v>
      </c>
      <c r="F51" s="71">
        <v>2.0</v>
      </c>
      <c r="G51" s="71">
        <v>15.0</v>
      </c>
      <c r="H51" s="72">
        <f t="shared" si="3"/>
        <v>21</v>
      </c>
      <c r="I51" s="94"/>
      <c r="J51" s="73" t="s">
        <v>49</v>
      </c>
      <c r="K51" s="95">
        <f t="shared" si="4"/>
        <v>197</v>
      </c>
      <c r="L51" s="74">
        <v>1.0</v>
      </c>
      <c r="M51" s="74">
        <v>12.0</v>
      </c>
      <c r="N51" s="72">
        <f t="shared" si="5"/>
        <v>15</v>
      </c>
      <c r="O51" s="94"/>
      <c r="P51" s="62" t="s">
        <v>73</v>
      </c>
      <c r="Q51" s="94"/>
      <c r="R51" s="64">
        <f>MIN(Rules!$E$2,(MAX(H51/N51,N51/H51)))</f>
        <v>1.4</v>
      </c>
      <c r="S51" s="64">
        <f>VLOOKUP(B51,Rules!A:B,2,FALSE)</f>
        <v>40</v>
      </c>
      <c r="T51" s="94"/>
      <c r="U51" s="96">
        <f>1/(10^(-(E51+(IF(P51="Y",Rules!$I$2,0))-K51)/Rules!$E$12)+1)</f>
        <v>0.5854986787</v>
      </c>
      <c r="V51" s="94">
        <f t="shared" si="6"/>
        <v>23</v>
      </c>
      <c r="W51" s="94">
        <f t="shared" si="7"/>
        <v>-23</v>
      </c>
      <c r="X51" s="94"/>
      <c r="Y51" s="94"/>
      <c r="Z51" s="94"/>
      <c r="AA51" s="95">
        <f t="shared" ref="AA51:BL51" si="55">IF($D51=AA$1,$E51+$V51,(IF($J51=AA$1,$K51+$W51,AA50)))</f>
        <v>1371</v>
      </c>
      <c r="AB51" s="95">
        <f t="shared" si="55"/>
        <v>967</v>
      </c>
      <c r="AC51" s="95">
        <f t="shared" si="55"/>
        <v>1429</v>
      </c>
      <c r="AD51" s="95">
        <f t="shared" si="55"/>
        <v>174</v>
      </c>
      <c r="AE51" s="95">
        <f t="shared" si="55"/>
        <v>1995</v>
      </c>
      <c r="AF51" s="95">
        <f t="shared" si="55"/>
        <v>1951</v>
      </c>
      <c r="AG51" s="95">
        <f t="shared" si="55"/>
        <v>898</v>
      </c>
      <c r="AH51" s="95">
        <f t="shared" si="55"/>
        <v>855</v>
      </c>
      <c r="AI51" s="95">
        <f t="shared" si="55"/>
        <v>1254</v>
      </c>
      <c r="AJ51" s="95">
        <f t="shared" si="55"/>
        <v>1745</v>
      </c>
      <c r="AK51" s="95">
        <f t="shared" si="55"/>
        <v>169</v>
      </c>
      <c r="AL51" s="95">
        <f t="shared" si="55"/>
        <v>717</v>
      </c>
      <c r="AM51" s="95">
        <f t="shared" si="55"/>
        <v>2259</v>
      </c>
      <c r="AN51" s="95">
        <f t="shared" si="55"/>
        <v>1425</v>
      </c>
      <c r="AO51" s="95">
        <f t="shared" si="55"/>
        <v>1092</v>
      </c>
      <c r="AP51" s="95">
        <f t="shared" si="55"/>
        <v>2028</v>
      </c>
      <c r="AQ51" s="95">
        <f t="shared" si="55"/>
        <v>295</v>
      </c>
      <c r="AR51" s="95">
        <f t="shared" si="55"/>
        <v>1503</v>
      </c>
      <c r="AS51" s="95">
        <f t="shared" si="55"/>
        <v>334</v>
      </c>
      <c r="AT51" s="95">
        <f t="shared" si="55"/>
        <v>1854</v>
      </c>
      <c r="AU51" s="95">
        <f t="shared" si="55"/>
        <v>1070</v>
      </c>
      <c r="AV51" s="95">
        <f t="shared" si="55"/>
        <v>562</v>
      </c>
      <c r="AW51" s="95">
        <f t="shared" si="55"/>
        <v>577</v>
      </c>
      <c r="AX51" s="95">
        <f t="shared" si="55"/>
        <v>1088</v>
      </c>
      <c r="AY51" s="95">
        <f t="shared" si="55"/>
        <v>1319</v>
      </c>
      <c r="AZ51" s="95">
        <f t="shared" si="55"/>
        <v>824</v>
      </c>
      <c r="BA51" s="95">
        <f t="shared" si="55"/>
        <v>0</v>
      </c>
      <c r="BB51" s="95">
        <f t="shared" si="55"/>
        <v>1509</v>
      </c>
      <c r="BC51" s="95">
        <f t="shared" si="55"/>
        <v>906</v>
      </c>
      <c r="BD51" s="95">
        <f t="shared" si="55"/>
        <v>473</v>
      </c>
      <c r="BE51" s="95">
        <f t="shared" si="55"/>
        <v>638</v>
      </c>
      <c r="BF51" s="95">
        <f t="shared" si="55"/>
        <v>2137</v>
      </c>
      <c r="BG51" s="95">
        <f t="shared" si="55"/>
        <v>840</v>
      </c>
      <c r="BH51" s="95">
        <f t="shared" si="55"/>
        <v>743</v>
      </c>
      <c r="BI51" s="95">
        <f t="shared" si="55"/>
        <v>1983</v>
      </c>
      <c r="BJ51" s="95">
        <f t="shared" si="55"/>
        <v>1409</v>
      </c>
      <c r="BK51" s="95">
        <f t="shared" si="55"/>
        <v>1918</v>
      </c>
      <c r="BL51" s="95">
        <f t="shared" si="55"/>
        <v>1204</v>
      </c>
    </row>
    <row r="52" ht="13.5" customHeight="1">
      <c r="A52" s="93">
        <v>43149.0</v>
      </c>
      <c r="B52" s="68" t="s">
        <v>71</v>
      </c>
      <c r="C52" s="94"/>
      <c r="D52" s="69" t="s">
        <v>48</v>
      </c>
      <c r="E52" s="95">
        <f t="shared" si="2"/>
        <v>169</v>
      </c>
      <c r="F52" s="78">
        <v>0.0</v>
      </c>
      <c r="G52" s="71">
        <v>11.0</v>
      </c>
      <c r="H52" s="72">
        <f t="shared" si="3"/>
        <v>11</v>
      </c>
      <c r="I52" s="94"/>
      <c r="J52" s="73" t="s">
        <v>52</v>
      </c>
      <c r="K52" s="95">
        <f t="shared" si="4"/>
        <v>334</v>
      </c>
      <c r="L52" s="74">
        <v>2.0</v>
      </c>
      <c r="M52" s="74">
        <v>12.0</v>
      </c>
      <c r="N52" s="72">
        <f t="shared" si="5"/>
        <v>18</v>
      </c>
      <c r="O52" s="94"/>
      <c r="P52" s="64" t="s">
        <v>72</v>
      </c>
      <c r="Q52" s="94"/>
      <c r="R52" s="64">
        <f>MIN(Rules!$E$2,(MAX(H52/N52,N52/H52)))</f>
        <v>1.636363636</v>
      </c>
      <c r="S52" s="64">
        <f>VLOOKUP(B52,Rules!A:B,2,FALSE)</f>
        <v>40</v>
      </c>
      <c r="T52" s="94"/>
      <c r="U52" s="96">
        <f>1/(10^(-(E52+(IF(P52="Y",Rules!$I$2,0))-K52)/Rules!$E$12)+1)</f>
        <v>0.4827374756</v>
      </c>
      <c r="V52" s="94">
        <f t="shared" si="6"/>
        <v>-32</v>
      </c>
      <c r="W52" s="94">
        <f t="shared" si="7"/>
        <v>32</v>
      </c>
      <c r="X52" s="94"/>
      <c r="Y52" s="94"/>
      <c r="Z52" s="94"/>
      <c r="AA52" s="95">
        <f t="shared" ref="AA52:BL52" si="56">IF($D52=AA$1,$E52+$V52,(IF($J52=AA$1,$K52+$W52,AA51)))</f>
        <v>1371</v>
      </c>
      <c r="AB52" s="95">
        <f t="shared" si="56"/>
        <v>967</v>
      </c>
      <c r="AC52" s="95">
        <f t="shared" si="56"/>
        <v>1429</v>
      </c>
      <c r="AD52" s="95">
        <f t="shared" si="56"/>
        <v>174</v>
      </c>
      <c r="AE52" s="95">
        <f t="shared" si="56"/>
        <v>1995</v>
      </c>
      <c r="AF52" s="95">
        <f t="shared" si="56"/>
        <v>1951</v>
      </c>
      <c r="AG52" s="95">
        <f t="shared" si="56"/>
        <v>898</v>
      </c>
      <c r="AH52" s="95">
        <f t="shared" si="56"/>
        <v>855</v>
      </c>
      <c r="AI52" s="95">
        <f t="shared" si="56"/>
        <v>1254</v>
      </c>
      <c r="AJ52" s="95">
        <f t="shared" si="56"/>
        <v>1745</v>
      </c>
      <c r="AK52" s="95">
        <f t="shared" si="56"/>
        <v>137</v>
      </c>
      <c r="AL52" s="95">
        <f t="shared" si="56"/>
        <v>717</v>
      </c>
      <c r="AM52" s="95">
        <f t="shared" si="56"/>
        <v>2259</v>
      </c>
      <c r="AN52" s="95">
        <f t="shared" si="56"/>
        <v>1425</v>
      </c>
      <c r="AO52" s="95">
        <f t="shared" si="56"/>
        <v>1092</v>
      </c>
      <c r="AP52" s="95">
        <f t="shared" si="56"/>
        <v>2028</v>
      </c>
      <c r="AQ52" s="95">
        <f t="shared" si="56"/>
        <v>295</v>
      </c>
      <c r="AR52" s="95">
        <f t="shared" si="56"/>
        <v>1503</v>
      </c>
      <c r="AS52" s="95">
        <f t="shared" si="56"/>
        <v>366</v>
      </c>
      <c r="AT52" s="95">
        <f t="shared" si="56"/>
        <v>1854</v>
      </c>
      <c r="AU52" s="95">
        <f t="shared" si="56"/>
        <v>1070</v>
      </c>
      <c r="AV52" s="95">
        <f t="shared" si="56"/>
        <v>562</v>
      </c>
      <c r="AW52" s="95">
        <f t="shared" si="56"/>
        <v>577</v>
      </c>
      <c r="AX52" s="95">
        <f t="shared" si="56"/>
        <v>1088</v>
      </c>
      <c r="AY52" s="95">
        <f t="shared" si="56"/>
        <v>1319</v>
      </c>
      <c r="AZ52" s="95">
        <f t="shared" si="56"/>
        <v>824</v>
      </c>
      <c r="BA52" s="95">
        <f t="shared" si="56"/>
        <v>0</v>
      </c>
      <c r="BB52" s="95">
        <f t="shared" si="56"/>
        <v>1509</v>
      </c>
      <c r="BC52" s="95">
        <f t="shared" si="56"/>
        <v>906</v>
      </c>
      <c r="BD52" s="95">
        <f t="shared" si="56"/>
        <v>473</v>
      </c>
      <c r="BE52" s="95">
        <f t="shared" si="56"/>
        <v>638</v>
      </c>
      <c r="BF52" s="95">
        <f t="shared" si="56"/>
        <v>2137</v>
      </c>
      <c r="BG52" s="95">
        <f t="shared" si="56"/>
        <v>840</v>
      </c>
      <c r="BH52" s="95">
        <f t="shared" si="56"/>
        <v>743</v>
      </c>
      <c r="BI52" s="95">
        <f t="shared" si="56"/>
        <v>1983</v>
      </c>
      <c r="BJ52" s="95">
        <f t="shared" si="56"/>
        <v>1409</v>
      </c>
      <c r="BK52" s="95">
        <f t="shared" si="56"/>
        <v>1918</v>
      </c>
      <c r="BL52" s="95">
        <f t="shared" si="56"/>
        <v>1204</v>
      </c>
    </row>
    <row r="53" ht="13.5" customHeight="1">
      <c r="A53" s="93">
        <v>43156.0</v>
      </c>
      <c r="B53" s="68" t="s">
        <v>71</v>
      </c>
      <c r="C53" s="94"/>
      <c r="D53" s="69" t="s">
        <v>27</v>
      </c>
      <c r="E53" s="95">
        <f t="shared" si="2"/>
        <v>1509</v>
      </c>
      <c r="F53" s="71">
        <v>1.0</v>
      </c>
      <c r="G53" s="71">
        <v>21.0</v>
      </c>
      <c r="H53" s="72">
        <f t="shared" si="3"/>
        <v>24</v>
      </c>
      <c r="I53" s="94"/>
      <c r="J53" s="73" t="s">
        <v>31</v>
      </c>
      <c r="K53" s="95">
        <f t="shared" si="4"/>
        <v>1503</v>
      </c>
      <c r="L53" s="74">
        <v>1.0</v>
      </c>
      <c r="M53" s="74">
        <v>16.0</v>
      </c>
      <c r="N53" s="72">
        <f t="shared" si="5"/>
        <v>19</v>
      </c>
      <c r="O53" s="94"/>
      <c r="P53" s="64" t="s">
        <v>72</v>
      </c>
      <c r="Q53" s="94"/>
      <c r="R53" s="64">
        <f>MIN(Rules!$E$2,(MAX(H53/N53,N53/H53)))</f>
        <v>1.263157895</v>
      </c>
      <c r="S53" s="64">
        <f>VLOOKUP(B53,Rules!A:B,2,FALSE)</f>
        <v>40</v>
      </c>
      <c r="T53" s="94"/>
      <c r="U53" s="96">
        <f>1/(10^(-(E53+(IF(P53="Y",Rules!$I$2,0))-K53)/Rules!$E$12)+1)</f>
        <v>0.6722560318</v>
      </c>
      <c r="V53" s="94">
        <f t="shared" si="6"/>
        <v>17</v>
      </c>
      <c r="W53" s="94">
        <f t="shared" si="7"/>
        <v>-17</v>
      </c>
      <c r="X53" s="94"/>
      <c r="Y53" s="94"/>
      <c r="Z53" s="94"/>
      <c r="AA53" s="95">
        <f t="shared" ref="AA53:BL53" si="57">IF($D53=AA$1,$E53+$V53,(IF($J53=AA$1,$K53+$W53,AA52)))</f>
        <v>1371</v>
      </c>
      <c r="AB53" s="95">
        <f t="shared" si="57"/>
        <v>967</v>
      </c>
      <c r="AC53" s="95">
        <f t="shared" si="57"/>
        <v>1429</v>
      </c>
      <c r="AD53" s="95">
        <f t="shared" si="57"/>
        <v>174</v>
      </c>
      <c r="AE53" s="95">
        <f t="shared" si="57"/>
        <v>1995</v>
      </c>
      <c r="AF53" s="95">
        <f t="shared" si="57"/>
        <v>1951</v>
      </c>
      <c r="AG53" s="95">
        <f t="shared" si="57"/>
        <v>898</v>
      </c>
      <c r="AH53" s="95">
        <f t="shared" si="57"/>
        <v>855</v>
      </c>
      <c r="AI53" s="95">
        <f t="shared" si="57"/>
        <v>1254</v>
      </c>
      <c r="AJ53" s="95">
        <f t="shared" si="57"/>
        <v>1745</v>
      </c>
      <c r="AK53" s="95">
        <f t="shared" si="57"/>
        <v>137</v>
      </c>
      <c r="AL53" s="95">
        <f t="shared" si="57"/>
        <v>717</v>
      </c>
      <c r="AM53" s="95">
        <f t="shared" si="57"/>
        <v>2259</v>
      </c>
      <c r="AN53" s="95">
        <f t="shared" si="57"/>
        <v>1425</v>
      </c>
      <c r="AO53" s="95">
        <f t="shared" si="57"/>
        <v>1092</v>
      </c>
      <c r="AP53" s="95">
        <f t="shared" si="57"/>
        <v>2028</v>
      </c>
      <c r="AQ53" s="95">
        <f t="shared" si="57"/>
        <v>295</v>
      </c>
      <c r="AR53" s="95">
        <f t="shared" si="57"/>
        <v>1486</v>
      </c>
      <c r="AS53" s="95">
        <f t="shared" si="57"/>
        <v>366</v>
      </c>
      <c r="AT53" s="95">
        <f t="shared" si="57"/>
        <v>1854</v>
      </c>
      <c r="AU53" s="95">
        <f t="shared" si="57"/>
        <v>1070</v>
      </c>
      <c r="AV53" s="95">
        <f t="shared" si="57"/>
        <v>562</v>
      </c>
      <c r="AW53" s="95">
        <f t="shared" si="57"/>
        <v>577</v>
      </c>
      <c r="AX53" s="95">
        <f t="shared" si="57"/>
        <v>1088</v>
      </c>
      <c r="AY53" s="95">
        <f t="shared" si="57"/>
        <v>1319</v>
      </c>
      <c r="AZ53" s="95">
        <f t="shared" si="57"/>
        <v>824</v>
      </c>
      <c r="BA53" s="95">
        <f t="shared" si="57"/>
        <v>0</v>
      </c>
      <c r="BB53" s="95">
        <f t="shared" si="57"/>
        <v>1526</v>
      </c>
      <c r="BC53" s="95">
        <f t="shared" si="57"/>
        <v>906</v>
      </c>
      <c r="BD53" s="95">
        <f t="shared" si="57"/>
        <v>473</v>
      </c>
      <c r="BE53" s="95">
        <f t="shared" si="57"/>
        <v>638</v>
      </c>
      <c r="BF53" s="95">
        <f t="shared" si="57"/>
        <v>2137</v>
      </c>
      <c r="BG53" s="95">
        <f t="shared" si="57"/>
        <v>840</v>
      </c>
      <c r="BH53" s="95">
        <f t="shared" si="57"/>
        <v>743</v>
      </c>
      <c r="BI53" s="95">
        <f t="shared" si="57"/>
        <v>1983</v>
      </c>
      <c r="BJ53" s="95">
        <f t="shared" si="57"/>
        <v>1409</v>
      </c>
      <c r="BK53" s="95">
        <f t="shared" si="57"/>
        <v>1918</v>
      </c>
      <c r="BL53" s="95">
        <f t="shared" si="57"/>
        <v>1204</v>
      </c>
    </row>
    <row r="54" ht="13.5" customHeight="1">
      <c r="A54" s="93">
        <v>43156.0</v>
      </c>
      <c r="B54" s="68" t="s">
        <v>71</v>
      </c>
      <c r="C54" s="94"/>
      <c r="D54" s="69" t="s">
        <v>34</v>
      </c>
      <c r="E54" s="95">
        <f t="shared" si="2"/>
        <v>1425</v>
      </c>
      <c r="F54" s="71">
        <v>3.0</v>
      </c>
      <c r="G54" s="71">
        <v>19.0</v>
      </c>
      <c r="H54" s="72">
        <f t="shared" si="3"/>
        <v>28</v>
      </c>
      <c r="I54" s="94"/>
      <c r="J54" s="73" t="s">
        <v>38</v>
      </c>
      <c r="K54" s="95">
        <f t="shared" si="4"/>
        <v>1319</v>
      </c>
      <c r="L54" s="74">
        <v>1.0</v>
      </c>
      <c r="M54" s="74">
        <v>9.0</v>
      </c>
      <c r="N54" s="72">
        <f t="shared" si="5"/>
        <v>12</v>
      </c>
      <c r="O54" s="94"/>
      <c r="P54" s="64" t="s">
        <v>72</v>
      </c>
      <c r="Q54" s="94"/>
      <c r="R54" s="64">
        <f>MIN(Rules!$E$2,(MAX(H54/N54,N54/H54)))</f>
        <v>2</v>
      </c>
      <c r="S54" s="64">
        <f>VLOOKUP(B54,Rules!A:B,2,FALSE)</f>
        <v>40</v>
      </c>
      <c r="T54" s="94"/>
      <c r="U54" s="96">
        <f>1/(10^(-(E54+(IF(P54="Y",Rules!$I$2,0))-K54)/Rules!$E$12)+1)</f>
        <v>0.7647542032</v>
      </c>
      <c r="V54" s="94">
        <f t="shared" si="6"/>
        <v>19</v>
      </c>
      <c r="W54" s="94">
        <f t="shared" si="7"/>
        <v>-19</v>
      </c>
      <c r="X54" s="94"/>
      <c r="Y54" s="94"/>
      <c r="Z54" s="94"/>
      <c r="AA54" s="95">
        <f t="shared" ref="AA54:BL54" si="58">IF($D54=AA$1,$E54+$V54,(IF($J54=AA$1,$K54+$W54,AA53)))</f>
        <v>1371</v>
      </c>
      <c r="AB54" s="95">
        <f t="shared" si="58"/>
        <v>967</v>
      </c>
      <c r="AC54" s="95">
        <f t="shared" si="58"/>
        <v>1429</v>
      </c>
      <c r="AD54" s="95">
        <f t="shared" si="58"/>
        <v>174</v>
      </c>
      <c r="AE54" s="95">
        <f t="shared" si="58"/>
        <v>1995</v>
      </c>
      <c r="AF54" s="95">
        <f t="shared" si="58"/>
        <v>1951</v>
      </c>
      <c r="AG54" s="95">
        <f t="shared" si="58"/>
        <v>898</v>
      </c>
      <c r="AH54" s="95">
        <f t="shared" si="58"/>
        <v>855</v>
      </c>
      <c r="AI54" s="95">
        <f t="shared" si="58"/>
        <v>1254</v>
      </c>
      <c r="AJ54" s="95">
        <f t="shared" si="58"/>
        <v>1745</v>
      </c>
      <c r="AK54" s="95">
        <f t="shared" si="58"/>
        <v>137</v>
      </c>
      <c r="AL54" s="95">
        <f t="shared" si="58"/>
        <v>717</v>
      </c>
      <c r="AM54" s="95">
        <f t="shared" si="58"/>
        <v>2259</v>
      </c>
      <c r="AN54" s="95">
        <f t="shared" si="58"/>
        <v>1444</v>
      </c>
      <c r="AO54" s="95">
        <f t="shared" si="58"/>
        <v>1092</v>
      </c>
      <c r="AP54" s="95">
        <f t="shared" si="58"/>
        <v>2028</v>
      </c>
      <c r="AQ54" s="95">
        <f t="shared" si="58"/>
        <v>295</v>
      </c>
      <c r="AR54" s="95">
        <f t="shared" si="58"/>
        <v>1486</v>
      </c>
      <c r="AS54" s="95">
        <f t="shared" si="58"/>
        <v>366</v>
      </c>
      <c r="AT54" s="95">
        <f t="shared" si="58"/>
        <v>1854</v>
      </c>
      <c r="AU54" s="95">
        <f t="shared" si="58"/>
        <v>1070</v>
      </c>
      <c r="AV54" s="95">
        <f t="shared" si="58"/>
        <v>562</v>
      </c>
      <c r="AW54" s="95">
        <f t="shared" si="58"/>
        <v>577</v>
      </c>
      <c r="AX54" s="95">
        <f t="shared" si="58"/>
        <v>1088</v>
      </c>
      <c r="AY54" s="95">
        <f t="shared" si="58"/>
        <v>1300</v>
      </c>
      <c r="AZ54" s="95">
        <f t="shared" si="58"/>
        <v>824</v>
      </c>
      <c r="BA54" s="95">
        <f t="shared" si="58"/>
        <v>0</v>
      </c>
      <c r="BB54" s="95">
        <f t="shared" si="58"/>
        <v>1526</v>
      </c>
      <c r="BC54" s="95">
        <f t="shared" si="58"/>
        <v>906</v>
      </c>
      <c r="BD54" s="95">
        <f t="shared" si="58"/>
        <v>473</v>
      </c>
      <c r="BE54" s="95">
        <f t="shared" si="58"/>
        <v>638</v>
      </c>
      <c r="BF54" s="95">
        <f t="shared" si="58"/>
        <v>2137</v>
      </c>
      <c r="BG54" s="95">
        <f t="shared" si="58"/>
        <v>840</v>
      </c>
      <c r="BH54" s="95">
        <f t="shared" si="58"/>
        <v>743</v>
      </c>
      <c r="BI54" s="95">
        <f t="shared" si="58"/>
        <v>1983</v>
      </c>
      <c r="BJ54" s="95">
        <f t="shared" si="58"/>
        <v>1409</v>
      </c>
      <c r="BK54" s="95">
        <f t="shared" si="58"/>
        <v>1918</v>
      </c>
      <c r="BL54" s="95">
        <f t="shared" si="58"/>
        <v>1204</v>
      </c>
    </row>
    <row r="55" ht="13.5" customHeight="1">
      <c r="A55" s="93">
        <v>43156.0</v>
      </c>
      <c r="B55" s="68" t="s">
        <v>71</v>
      </c>
      <c r="C55" s="94"/>
      <c r="D55" s="69" t="s">
        <v>36</v>
      </c>
      <c r="E55" s="95">
        <f t="shared" si="2"/>
        <v>1070</v>
      </c>
      <c r="F55" s="71">
        <v>1.0</v>
      </c>
      <c r="G55" s="71">
        <v>10.0</v>
      </c>
      <c r="H55" s="72">
        <f t="shared" si="3"/>
        <v>13</v>
      </c>
      <c r="I55" s="94"/>
      <c r="J55" s="73" t="s">
        <v>32</v>
      </c>
      <c r="K55" s="95">
        <f t="shared" si="4"/>
        <v>1409</v>
      </c>
      <c r="L55" s="74">
        <v>2.0</v>
      </c>
      <c r="M55" s="74">
        <v>12.0</v>
      </c>
      <c r="N55" s="72">
        <f t="shared" si="5"/>
        <v>18</v>
      </c>
      <c r="O55" s="94"/>
      <c r="P55" s="64" t="s">
        <v>72</v>
      </c>
      <c r="Q55" s="94"/>
      <c r="R55" s="64">
        <f>MIN(Rules!$E$2,(MAX(H55/N55,N55/H55)))</f>
        <v>1.384615385</v>
      </c>
      <c r="S55" s="64">
        <f>VLOOKUP(B55,Rules!A:B,2,FALSE)</f>
        <v>40</v>
      </c>
      <c r="T55" s="94"/>
      <c r="U55" s="96">
        <f>1/(10^(-(E55+(IF(P55="Y",Rules!$I$2,0))-K55)/Rules!$E$12)+1)</f>
        <v>0.2951758278</v>
      </c>
      <c r="V55" s="94">
        <f t="shared" si="6"/>
        <v>-16</v>
      </c>
      <c r="W55" s="94">
        <f t="shared" si="7"/>
        <v>16</v>
      </c>
      <c r="X55" s="94"/>
      <c r="Y55" s="94"/>
      <c r="Z55" s="94"/>
      <c r="AA55" s="95">
        <f t="shared" ref="AA55:BL55" si="59">IF($D55=AA$1,$E55+$V55,(IF($J55=AA$1,$K55+$W55,AA54)))</f>
        <v>1371</v>
      </c>
      <c r="AB55" s="95">
        <f t="shared" si="59"/>
        <v>967</v>
      </c>
      <c r="AC55" s="95">
        <f t="shared" si="59"/>
        <v>1429</v>
      </c>
      <c r="AD55" s="95">
        <f t="shared" si="59"/>
        <v>174</v>
      </c>
      <c r="AE55" s="95">
        <f t="shared" si="59"/>
        <v>1995</v>
      </c>
      <c r="AF55" s="95">
        <f t="shared" si="59"/>
        <v>1951</v>
      </c>
      <c r="AG55" s="95">
        <f t="shared" si="59"/>
        <v>898</v>
      </c>
      <c r="AH55" s="95">
        <f t="shared" si="59"/>
        <v>855</v>
      </c>
      <c r="AI55" s="95">
        <f t="shared" si="59"/>
        <v>1254</v>
      </c>
      <c r="AJ55" s="95">
        <f t="shared" si="59"/>
        <v>1745</v>
      </c>
      <c r="AK55" s="95">
        <f t="shared" si="59"/>
        <v>137</v>
      </c>
      <c r="AL55" s="95">
        <f t="shared" si="59"/>
        <v>717</v>
      </c>
      <c r="AM55" s="95">
        <f t="shared" si="59"/>
        <v>2259</v>
      </c>
      <c r="AN55" s="95">
        <f t="shared" si="59"/>
        <v>1444</v>
      </c>
      <c r="AO55" s="95">
        <f t="shared" si="59"/>
        <v>1092</v>
      </c>
      <c r="AP55" s="95">
        <f t="shared" si="59"/>
        <v>2028</v>
      </c>
      <c r="AQ55" s="95">
        <f t="shared" si="59"/>
        <v>295</v>
      </c>
      <c r="AR55" s="95">
        <f t="shared" si="59"/>
        <v>1486</v>
      </c>
      <c r="AS55" s="95">
        <f t="shared" si="59"/>
        <v>366</v>
      </c>
      <c r="AT55" s="95">
        <f t="shared" si="59"/>
        <v>1854</v>
      </c>
      <c r="AU55" s="95">
        <f t="shared" si="59"/>
        <v>1054</v>
      </c>
      <c r="AV55" s="95">
        <f t="shared" si="59"/>
        <v>562</v>
      </c>
      <c r="AW55" s="95">
        <f t="shared" si="59"/>
        <v>577</v>
      </c>
      <c r="AX55" s="95">
        <f t="shared" si="59"/>
        <v>1088</v>
      </c>
      <c r="AY55" s="95">
        <f t="shared" si="59"/>
        <v>1300</v>
      </c>
      <c r="AZ55" s="95">
        <f t="shared" si="59"/>
        <v>824</v>
      </c>
      <c r="BA55" s="95">
        <f t="shared" si="59"/>
        <v>0</v>
      </c>
      <c r="BB55" s="95">
        <f t="shared" si="59"/>
        <v>1526</v>
      </c>
      <c r="BC55" s="95">
        <f t="shared" si="59"/>
        <v>906</v>
      </c>
      <c r="BD55" s="95">
        <f t="shared" si="59"/>
        <v>473</v>
      </c>
      <c r="BE55" s="95">
        <f t="shared" si="59"/>
        <v>638</v>
      </c>
      <c r="BF55" s="95">
        <f t="shared" si="59"/>
        <v>2137</v>
      </c>
      <c r="BG55" s="95">
        <f t="shared" si="59"/>
        <v>840</v>
      </c>
      <c r="BH55" s="95">
        <f t="shared" si="59"/>
        <v>743</v>
      </c>
      <c r="BI55" s="95">
        <f t="shared" si="59"/>
        <v>1983</v>
      </c>
      <c r="BJ55" s="95">
        <f t="shared" si="59"/>
        <v>1425</v>
      </c>
      <c r="BK55" s="95">
        <f t="shared" si="59"/>
        <v>1918</v>
      </c>
      <c r="BL55" s="95">
        <f t="shared" si="59"/>
        <v>1204</v>
      </c>
    </row>
    <row r="56" ht="13.5" customHeight="1">
      <c r="A56" s="93">
        <v>43156.0</v>
      </c>
      <c r="B56" s="68" t="s">
        <v>71</v>
      </c>
      <c r="C56" s="94"/>
      <c r="D56" s="69" t="s">
        <v>50</v>
      </c>
      <c r="E56" s="95">
        <f t="shared" si="2"/>
        <v>562</v>
      </c>
      <c r="F56" s="71">
        <v>5.0</v>
      </c>
      <c r="G56" s="71">
        <v>7.0</v>
      </c>
      <c r="H56" s="72">
        <f t="shared" si="3"/>
        <v>22</v>
      </c>
      <c r="I56" s="94"/>
      <c r="J56" s="73" t="s">
        <v>47</v>
      </c>
      <c r="K56" s="95">
        <f t="shared" si="4"/>
        <v>577</v>
      </c>
      <c r="L56" s="74">
        <v>4.0</v>
      </c>
      <c r="M56" s="74">
        <v>17.0</v>
      </c>
      <c r="N56" s="72">
        <f t="shared" si="5"/>
        <v>29</v>
      </c>
      <c r="O56" s="94"/>
      <c r="P56" s="64" t="s">
        <v>72</v>
      </c>
      <c r="Q56" s="94"/>
      <c r="R56" s="64">
        <f>MIN(Rules!$E$2,(MAX(H56/N56,N56/H56)))</f>
        <v>1.318181818</v>
      </c>
      <c r="S56" s="64">
        <f>VLOOKUP(B56,Rules!A:B,2,FALSE)</f>
        <v>40</v>
      </c>
      <c r="T56" s="94"/>
      <c r="U56" s="96">
        <f>1/(10^(-(E56+(IF(P56="Y",Rules!$I$2,0))-K56)/Rules!$E$12)+1)</f>
        <v>0.6506046279</v>
      </c>
      <c r="V56" s="94">
        <f t="shared" si="6"/>
        <v>-34</v>
      </c>
      <c r="W56" s="94">
        <f t="shared" si="7"/>
        <v>34</v>
      </c>
      <c r="X56" s="94"/>
      <c r="Y56" s="94"/>
      <c r="Z56" s="94"/>
      <c r="AA56" s="95">
        <f t="shared" ref="AA56:BL56" si="60">IF($D56=AA$1,$E56+$V56,(IF($J56=AA$1,$K56+$W56,AA55)))</f>
        <v>1371</v>
      </c>
      <c r="AB56" s="95">
        <f t="shared" si="60"/>
        <v>967</v>
      </c>
      <c r="AC56" s="95">
        <f t="shared" si="60"/>
        <v>1429</v>
      </c>
      <c r="AD56" s="95">
        <f t="shared" si="60"/>
        <v>174</v>
      </c>
      <c r="AE56" s="95">
        <f t="shared" si="60"/>
        <v>1995</v>
      </c>
      <c r="AF56" s="95">
        <f t="shared" si="60"/>
        <v>1951</v>
      </c>
      <c r="AG56" s="95">
        <f t="shared" si="60"/>
        <v>898</v>
      </c>
      <c r="AH56" s="95">
        <f t="shared" si="60"/>
        <v>855</v>
      </c>
      <c r="AI56" s="95">
        <f t="shared" si="60"/>
        <v>1254</v>
      </c>
      <c r="AJ56" s="95">
        <f t="shared" si="60"/>
        <v>1745</v>
      </c>
      <c r="AK56" s="95">
        <f t="shared" si="60"/>
        <v>137</v>
      </c>
      <c r="AL56" s="95">
        <f t="shared" si="60"/>
        <v>717</v>
      </c>
      <c r="AM56" s="95">
        <f t="shared" si="60"/>
        <v>2259</v>
      </c>
      <c r="AN56" s="95">
        <f t="shared" si="60"/>
        <v>1444</v>
      </c>
      <c r="AO56" s="95">
        <f t="shared" si="60"/>
        <v>1092</v>
      </c>
      <c r="AP56" s="95">
        <f t="shared" si="60"/>
        <v>2028</v>
      </c>
      <c r="AQ56" s="95">
        <f t="shared" si="60"/>
        <v>295</v>
      </c>
      <c r="AR56" s="95">
        <f t="shared" si="60"/>
        <v>1486</v>
      </c>
      <c r="AS56" s="95">
        <f t="shared" si="60"/>
        <v>366</v>
      </c>
      <c r="AT56" s="95">
        <f t="shared" si="60"/>
        <v>1854</v>
      </c>
      <c r="AU56" s="95">
        <f t="shared" si="60"/>
        <v>1054</v>
      </c>
      <c r="AV56" s="95">
        <f t="shared" si="60"/>
        <v>528</v>
      </c>
      <c r="AW56" s="95">
        <f t="shared" si="60"/>
        <v>611</v>
      </c>
      <c r="AX56" s="95">
        <f t="shared" si="60"/>
        <v>1088</v>
      </c>
      <c r="AY56" s="95">
        <f t="shared" si="60"/>
        <v>1300</v>
      </c>
      <c r="AZ56" s="95">
        <f t="shared" si="60"/>
        <v>824</v>
      </c>
      <c r="BA56" s="95">
        <f t="shared" si="60"/>
        <v>0</v>
      </c>
      <c r="BB56" s="95">
        <f t="shared" si="60"/>
        <v>1526</v>
      </c>
      <c r="BC56" s="95">
        <f t="shared" si="60"/>
        <v>906</v>
      </c>
      <c r="BD56" s="95">
        <f t="shared" si="60"/>
        <v>473</v>
      </c>
      <c r="BE56" s="95">
        <f t="shared" si="60"/>
        <v>638</v>
      </c>
      <c r="BF56" s="95">
        <f t="shared" si="60"/>
        <v>2137</v>
      </c>
      <c r="BG56" s="95">
        <f t="shared" si="60"/>
        <v>840</v>
      </c>
      <c r="BH56" s="95">
        <f t="shared" si="60"/>
        <v>743</v>
      </c>
      <c r="BI56" s="95">
        <f t="shared" si="60"/>
        <v>1983</v>
      </c>
      <c r="BJ56" s="95">
        <f t="shared" si="60"/>
        <v>1425</v>
      </c>
      <c r="BK56" s="95">
        <f t="shared" si="60"/>
        <v>1918</v>
      </c>
      <c r="BL56" s="95">
        <f t="shared" si="60"/>
        <v>1204</v>
      </c>
    </row>
    <row r="57" ht="13.5" customHeight="1">
      <c r="A57" s="93">
        <v>43156.0</v>
      </c>
      <c r="B57" s="68" t="s">
        <v>71</v>
      </c>
      <c r="C57" s="94"/>
      <c r="D57" s="69" t="s">
        <v>42</v>
      </c>
      <c r="E57" s="95">
        <f t="shared" si="2"/>
        <v>840</v>
      </c>
      <c r="F57" s="71">
        <v>1.0</v>
      </c>
      <c r="G57" s="71">
        <v>16.0</v>
      </c>
      <c r="H57" s="72">
        <f t="shared" si="3"/>
        <v>19</v>
      </c>
      <c r="I57" s="94"/>
      <c r="J57" s="73" t="s">
        <v>41</v>
      </c>
      <c r="K57" s="95">
        <f t="shared" si="4"/>
        <v>906</v>
      </c>
      <c r="L57" s="74">
        <v>1.0</v>
      </c>
      <c r="M57" s="74">
        <v>12.0</v>
      </c>
      <c r="N57" s="72">
        <f t="shared" si="5"/>
        <v>15</v>
      </c>
      <c r="O57" s="94"/>
      <c r="P57" s="64" t="s">
        <v>72</v>
      </c>
      <c r="Q57" s="94"/>
      <c r="R57" s="64">
        <f>MIN(Rules!$E$2,(MAX(H57/N57,N57/H57)))</f>
        <v>1.266666667</v>
      </c>
      <c r="S57" s="64">
        <f>VLOOKUP(B57,Rules!A:B,2,FALSE)</f>
        <v>40</v>
      </c>
      <c r="T57" s="94"/>
      <c r="U57" s="96">
        <f>1/(10^(-(E57+(IF(P57="Y",Rules!$I$2,0))-K57)/Rules!$E$12)+1)</f>
        <v>0.5955203887</v>
      </c>
      <c r="V57" s="94">
        <f t="shared" si="6"/>
        <v>20</v>
      </c>
      <c r="W57" s="94">
        <f t="shared" si="7"/>
        <v>-20</v>
      </c>
      <c r="X57" s="94"/>
      <c r="Y57" s="94"/>
      <c r="Z57" s="94"/>
      <c r="AA57" s="95">
        <f t="shared" ref="AA57:BL57" si="61">IF($D57=AA$1,$E57+$V57,(IF($J57=AA$1,$K57+$W57,AA56)))</f>
        <v>1371</v>
      </c>
      <c r="AB57" s="95">
        <f t="shared" si="61"/>
        <v>967</v>
      </c>
      <c r="AC57" s="95">
        <f t="shared" si="61"/>
        <v>1429</v>
      </c>
      <c r="AD57" s="95">
        <f t="shared" si="61"/>
        <v>174</v>
      </c>
      <c r="AE57" s="95">
        <f t="shared" si="61"/>
        <v>1995</v>
      </c>
      <c r="AF57" s="95">
        <f t="shared" si="61"/>
        <v>1951</v>
      </c>
      <c r="AG57" s="95">
        <f t="shared" si="61"/>
        <v>898</v>
      </c>
      <c r="AH57" s="95">
        <f t="shared" si="61"/>
        <v>855</v>
      </c>
      <c r="AI57" s="95">
        <f t="shared" si="61"/>
        <v>1254</v>
      </c>
      <c r="AJ57" s="95">
        <f t="shared" si="61"/>
        <v>1745</v>
      </c>
      <c r="AK57" s="95">
        <f t="shared" si="61"/>
        <v>137</v>
      </c>
      <c r="AL57" s="95">
        <f t="shared" si="61"/>
        <v>717</v>
      </c>
      <c r="AM57" s="95">
        <f t="shared" si="61"/>
        <v>2259</v>
      </c>
      <c r="AN57" s="95">
        <f t="shared" si="61"/>
        <v>1444</v>
      </c>
      <c r="AO57" s="95">
        <f t="shared" si="61"/>
        <v>1092</v>
      </c>
      <c r="AP57" s="95">
        <f t="shared" si="61"/>
        <v>2028</v>
      </c>
      <c r="AQ57" s="95">
        <f t="shared" si="61"/>
        <v>295</v>
      </c>
      <c r="AR57" s="95">
        <f t="shared" si="61"/>
        <v>1486</v>
      </c>
      <c r="AS57" s="95">
        <f t="shared" si="61"/>
        <v>366</v>
      </c>
      <c r="AT57" s="95">
        <f t="shared" si="61"/>
        <v>1854</v>
      </c>
      <c r="AU57" s="95">
        <f t="shared" si="61"/>
        <v>1054</v>
      </c>
      <c r="AV57" s="95">
        <f t="shared" si="61"/>
        <v>528</v>
      </c>
      <c r="AW57" s="95">
        <f t="shared" si="61"/>
        <v>611</v>
      </c>
      <c r="AX57" s="95">
        <f t="shared" si="61"/>
        <v>1088</v>
      </c>
      <c r="AY57" s="95">
        <f t="shared" si="61"/>
        <v>1300</v>
      </c>
      <c r="AZ57" s="95">
        <f t="shared" si="61"/>
        <v>824</v>
      </c>
      <c r="BA57" s="95">
        <f t="shared" si="61"/>
        <v>0</v>
      </c>
      <c r="BB57" s="95">
        <f t="shared" si="61"/>
        <v>1526</v>
      </c>
      <c r="BC57" s="95">
        <f t="shared" si="61"/>
        <v>886</v>
      </c>
      <c r="BD57" s="95">
        <f t="shared" si="61"/>
        <v>473</v>
      </c>
      <c r="BE57" s="95">
        <f t="shared" si="61"/>
        <v>638</v>
      </c>
      <c r="BF57" s="95">
        <f t="shared" si="61"/>
        <v>2137</v>
      </c>
      <c r="BG57" s="95">
        <f t="shared" si="61"/>
        <v>860</v>
      </c>
      <c r="BH57" s="95">
        <f t="shared" si="61"/>
        <v>743</v>
      </c>
      <c r="BI57" s="95">
        <f t="shared" si="61"/>
        <v>1983</v>
      </c>
      <c r="BJ57" s="95">
        <f t="shared" si="61"/>
        <v>1425</v>
      </c>
      <c r="BK57" s="95">
        <f t="shared" si="61"/>
        <v>1918</v>
      </c>
      <c r="BL57" s="95">
        <f t="shared" si="61"/>
        <v>1204</v>
      </c>
    </row>
    <row r="58" ht="13.5" customHeight="1">
      <c r="A58" s="93">
        <v>43155.0</v>
      </c>
      <c r="B58" s="68" t="s">
        <v>71</v>
      </c>
      <c r="C58" s="94"/>
      <c r="D58" s="69" t="s">
        <v>53</v>
      </c>
      <c r="E58" s="95">
        <f t="shared" si="2"/>
        <v>743</v>
      </c>
      <c r="F58" s="71">
        <v>2.0</v>
      </c>
      <c r="G58" s="71">
        <v>17.0</v>
      </c>
      <c r="H58" s="72">
        <f t="shared" si="3"/>
        <v>23</v>
      </c>
      <c r="I58" s="94"/>
      <c r="J58" s="73" t="s">
        <v>51</v>
      </c>
      <c r="K58" s="95">
        <f t="shared" si="4"/>
        <v>824</v>
      </c>
      <c r="L58" s="74">
        <v>3.0</v>
      </c>
      <c r="M58" s="74">
        <v>13.0</v>
      </c>
      <c r="N58" s="72">
        <f t="shared" si="5"/>
        <v>22</v>
      </c>
      <c r="O58" s="94"/>
      <c r="P58" s="64" t="s">
        <v>72</v>
      </c>
      <c r="Q58" s="94"/>
      <c r="R58" s="64">
        <f>MIN(Rules!$E$2,(MAX(H58/N58,N58/H58)))</f>
        <v>1.045454545</v>
      </c>
      <c r="S58" s="64">
        <f>VLOOKUP(B58,Rules!A:B,2,FALSE)</f>
        <v>40</v>
      </c>
      <c r="T58" s="94"/>
      <c r="U58" s="96">
        <f>1/(10^(-(E58+(IF(P58="Y",Rules!$I$2,0))-K58)/Rules!$E$12)+1)</f>
        <v>0.5787774561</v>
      </c>
      <c r="V58" s="94">
        <f t="shared" si="6"/>
        <v>18</v>
      </c>
      <c r="W58" s="94">
        <f t="shared" si="7"/>
        <v>-18</v>
      </c>
      <c r="X58" s="94"/>
      <c r="Y58" s="94"/>
      <c r="Z58" s="94"/>
      <c r="AA58" s="95">
        <f t="shared" ref="AA58:BL58" si="62">IF($D58=AA$1,$E58+$V58,(IF($J58=AA$1,$K58+$W58,AA57)))</f>
        <v>1371</v>
      </c>
      <c r="AB58" s="95">
        <f t="shared" si="62"/>
        <v>967</v>
      </c>
      <c r="AC58" s="95">
        <f t="shared" si="62"/>
        <v>1429</v>
      </c>
      <c r="AD58" s="95">
        <f t="shared" si="62"/>
        <v>174</v>
      </c>
      <c r="AE58" s="95">
        <f t="shared" si="62"/>
        <v>1995</v>
      </c>
      <c r="AF58" s="95">
        <f t="shared" si="62"/>
        <v>1951</v>
      </c>
      <c r="AG58" s="95">
        <f t="shared" si="62"/>
        <v>898</v>
      </c>
      <c r="AH58" s="95">
        <f t="shared" si="62"/>
        <v>855</v>
      </c>
      <c r="AI58" s="95">
        <f t="shared" si="62"/>
        <v>1254</v>
      </c>
      <c r="AJ58" s="95">
        <f t="shared" si="62"/>
        <v>1745</v>
      </c>
      <c r="AK58" s="95">
        <f t="shared" si="62"/>
        <v>137</v>
      </c>
      <c r="AL58" s="95">
        <f t="shared" si="62"/>
        <v>717</v>
      </c>
      <c r="AM58" s="95">
        <f t="shared" si="62"/>
        <v>2259</v>
      </c>
      <c r="AN58" s="95">
        <f t="shared" si="62"/>
        <v>1444</v>
      </c>
      <c r="AO58" s="95">
        <f t="shared" si="62"/>
        <v>1092</v>
      </c>
      <c r="AP58" s="95">
        <f t="shared" si="62"/>
        <v>2028</v>
      </c>
      <c r="AQ58" s="95">
        <f t="shared" si="62"/>
        <v>295</v>
      </c>
      <c r="AR58" s="95">
        <f t="shared" si="62"/>
        <v>1486</v>
      </c>
      <c r="AS58" s="95">
        <f t="shared" si="62"/>
        <v>366</v>
      </c>
      <c r="AT58" s="95">
        <f t="shared" si="62"/>
        <v>1854</v>
      </c>
      <c r="AU58" s="95">
        <f t="shared" si="62"/>
        <v>1054</v>
      </c>
      <c r="AV58" s="95">
        <f t="shared" si="62"/>
        <v>528</v>
      </c>
      <c r="AW58" s="95">
        <f t="shared" si="62"/>
        <v>611</v>
      </c>
      <c r="AX58" s="95">
        <f t="shared" si="62"/>
        <v>1088</v>
      </c>
      <c r="AY58" s="95">
        <f t="shared" si="62"/>
        <v>1300</v>
      </c>
      <c r="AZ58" s="95">
        <f t="shared" si="62"/>
        <v>806</v>
      </c>
      <c r="BA58" s="95">
        <f t="shared" si="62"/>
        <v>0</v>
      </c>
      <c r="BB58" s="95">
        <f t="shared" si="62"/>
        <v>1526</v>
      </c>
      <c r="BC58" s="95">
        <f t="shared" si="62"/>
        <v>886</v>
      </c>
      <c r="BD58" s="95">
        <f t="shared" si="62"/>
        <v>473</v>
      </c>
      <c r="BE58" s="95">
        <f t="shared" si="62"/>
        <v>638</v>
      </c>
      <c r="BF58" s="95">
        <f t="shared" si="62"/>
        <v>2137</v>
      </c>
      <c r="BG58" s="95">
        <f t="shared" si="62"/>
        <v>860</v>
      </c>
      <c r="BH58" s="95">
        <f t="shared" si="62"/>
        <v>761</v>
      </c>
      <c r="BI58" s="95">
        <f t="shared" si="62"/>
        <v>1983</v>
      </c>
      <c r="BJ58" s="95">
        <f t="shared" si="62"/>
        <v>1425</v>
      </c>
      <c r="BK58" s="95">
        <f t="shared" si="62"/>
        <v>1918</v>
      </c>
      <c r="BL58" s="95">
        <f t="shared" si="62"/>
        <v>1204</v>
      </c>
    </row>
    <row r="59" ht="13.5" customHeight="1">
      <c r="A59" s="93">
        <v>43156.0</v>
      </c>
      <c r="B59" s="68" t="s">
        <v>71</v>
      </c>
      <c r="C59" s="94"/>
      <c r="D59" s="69" t="s">
        <v>19</v>
      </c>
      <c r="E59" s="95">
        <f t="shared" si="2"/>
        <v>1951</v>
      </c>
      <c r="F59" s="71">
        <v>1.0</v>
      </c>
      <c r="G59" s="71">
        <v>15.0</v>
      </c>
      <c r="H59" s="72">
        <f t="shared" si="3"/>
        <v>18</v>
      </c>
      <c r="I59" s="94"/>
      <c r="J59" s="73" t="s">
        <v>25</v>
      </c>
      <c r="K59" s="95">
        <f t="shared" si="4"/>
        <v>1983</v>
      </c>
      <c r="L59" s="74">
        <v>1.0</v>
      </c>
      <c r="M59" s="74">
        <v>20.0</v>
      </c>
      <c r="N59" s="72">
        <f t="shared" si="5"/>
        <v>23</v>
      </c>
      <c r="O59" s="94"/>
      <c r="P59" s="64" t="s">
        <v>72</v>
      </c>
      <c r="Q59" s="94"/>
      <c r="R59" s="64">
        <f>MIN(Rules!$E$2,(MAX(H59/N59,N59/H59)))</f>
        <v>1.277777778</v>
      </c>
      <c r="S59" s="64">
        <f>VLOOKUP(B59,Rules!A:B,2,FALSE)</f>
        <v>40</v>
      </c>
      <c r="T59" s="94"/>
      <c r="U59" s="96">
        <f>1/(10^(-(E59+(IF(P59="Y",Rules!$I$2,0))-K59)/Rules!$E$12)+1)</f>
        <v>0.6326053325</v>
      </c>
      <c r="V59" s="94">
        <f t="shared" si="6"/>
        <v>-32</v>
      </c>
      <c r="W59" s="94">
        <f t="shared" si="7"/>
        <v>32</v>
      </c>
      <c r="X59" s="94"/>
      <c r="Y59" s="94"/>
      <c r="Z59" s="94"/>
      <c r="AA59" s="95">
        <f t="shared" ref="AA59:BL59" si="63">IF($D59=AA$1,$E59+$V59,(IF($J59=AA$1,$K59+$W59,AA58)))</f>
        <v>1371</v>
      </c>
      <c r="AB59" s="95">
        <f t="shared" si="63"/>
        <v>967</v>
      </c>
      <c r="AC59" s="95">
        <f t="shared" si="63"/>
        <v>1429</v>
      </c>
      <c r="AD59" s="95">
        <f t="shared" si="63"/>
        <v>174</v>
      </c>
      <c r="AE59" s="95">
        <f t="shared" si="63"/>
        <v>1995</v>
      </c>
      <c r="AF59" s="95">
        <f t="shared" si="63"/>
        <v>1919</v>
      </c>
      <c r="AG59" s="95">
        <f t="shared" si="63"/>
        <v>898</v>
      </c>
      <c r="AH59" s="95">
        <f t="shared" si="63"/>
        <v>855</v>
      </c>
      <c r="AI59" s="95">
        <f t="shared" si="63"/>
        <v>1254</v>
      </c>
      <c r="AJ59" s="95">
        <f t="shared" si="63"/>
        <v>1745</v>
      </c>
      <c r="AK59" s="95">
        <f t="shared" si="63"/>
        <v>137</v>
      </c>
      <c r="AL59" s="95">
        <f t="shared" si="63"/>
        <v>717</v>
      </c>
      <c r="AM59" s="95">
        <f t="shared" si="63"/>
        <v>2259</v>
      </c>
      <c r="AN59" s="95">
        <f t="shared" si="63"/>
        <v>1444</v>
      </c>
      <c r="AO59" s="95">
        <f t="shared" si="63"/>
        <v>1092</v>
      </c>
      <c r="AP59" s="95">
        <f t="shared" si="63"/>
        <v>2028</v>
      </c>
      <c r="AQ59" s="95">
        <f t="shared" si="63"/>
        <v>295</v>
      </c>
      <c r="AR59" s="95">
        <f t="shared" si="63"/>
        <v>1486</v>
      </c>
      <c r="AS59" s="95">
        <f t="shared" si="63"/>
        <v>366</v>
      </c>
      <c r="AT59" s="95">
        <f t="shared" si="63"/>
        <v>1854</v>
      </c>
      <c r="AU59" s="95">
        <f t="shared" si="63"/>
        <v>1054</v>
      </c>
      <c r="AV59" s="95">
        <f t="shared" si="63"/>
        <v>528</v>
      </c>
      <c r="AW59" s="95">
        <f t="shared" si="63"/>
        <v>611</v>
      </c>
      <c r="AX59" s="95">
        <f t="shared" si="63"/>
        <v>1088</v>
      </c>
      <c r="AY59" s="95">
        <f t="shared" si="63"/>
        <v>1300</v>
      </c>
      <c r="AZ59" s="95">
        <f t="shared" si="63"/>
        <v>806</v>
      </c>
      <c r="BA59" s="95">
        <f t="shared" si="63"/>
        <v>0</v>
      </c>
      <c r="BB59" s="95">
        <f t="shared" si="63"/>
        <v>1526</v>
      </c>
      <c r="BC59" s="95">
        <f t="shared" si="63"/>
        <v>886</v>
      </c>
      <c r="BD59" s="95">
        <f t="shared" si="63"/>
        <v>473</v>
      </c>
      <c r="BE59" s="95">
        <f t="shared" si="63"/>
        <v>638</v>
      </c>
      <c r="BF59" s="95">
        <f t="shared" si="63"/>
        <v>2137</v>
      </c>
      <c r="BG59" s="95">
        <f t="shared" si="63"/>
        <v>860</v>
      </c>
      <c r="BH59" s="95">
        <f t="shared" si="63"/>
        <v>761</v>
      </c>
      <c r="BI59" s="95">
        <f t="shared" si="63"/>
        <v>2015</v>
      </c>
      <c r="BJ59" s="95">
        <f t="shared" si="63"/>
        <v>1425</v>
      </c>
      <c r="BK59" s="95">
        <f t="shared" si="63"/>
        <v>1918</v>
      </c>
      <c r="BL59" s="95">
        <f t="shared" si="63"/>
        <v>1204</v>
      </c>
    </row>
    <row r="60" ht="13.5" customHeight="1">
      <c r="A60" s="93">
        <v>43156.0</v>
      </c>
      <c r="B60" s="68" t="s">
        <v>71</v>
      </c>
      <c r="C60" s="94"/>
      <c r="D60" s="69" t="s">
        <v>24</v>
      </c>
      <c r="E60" s="95">
        <f t="shared" si="2"/>
        <v>1918</v>
      </c>
      <c r="F60" s="78">
        <v>0.0</v>
      </c>
      <c r="G60" s="71">
        <v>20.0</v>
      </c>
      <c r="H60" s="72">
        <f t="shared" si="3"/>
        <v>20</v>
      </c>
      <c r="I60" s="94"/>
      <c r="J60" s="73" t="s">
        <v>21</v>
      </c>
      <c r="K60" s="95">
        <f t="shared" si="4"/>
        <v>1995</v>
      </c>
      <c r="L60" s="74">
        <v>1.0</v>
      </c>
      <c r="M60" s="74">
        <v>13.0</v>
      </c>
      <c r="N60" s="72">
        <f t="shared" si="5"/>
        <v>16</v>
      </c>
      <c r="O60" s="94"/>
      <c r="P60" s="64" t="s">
        <v>72</v>
      </c>
      <c r="Q60" s="94"/>
      <c r="R60" s="64">
        <f>MIN(Rules!$E$2,(MAX(H60/N60,N60/H60)))</f>
        <v>1.25</v>
      </c>
      <c r="S60" s="64">
        <f>VLOOKUP(B60,Rules!A:B,2,FALSE)</f>
        <v>40</v>
      </c>
      <c r="T60" s="94"/>
      <c r="U60" s="96">
        <f>1/(10^(-(E60+(IF(P60="Y",Rules!$I$2,0))-K60)/Rules!$E$12)+1)</f>
        <v>0.5832616756</v>
      </c>
      <c r="V60" s="94">
        <f t="shared" si="6"/>
        <v>21</v>
      </c>
      <c r="W60" s="94">
        <f t="shared" si="7"/>
        <v>-21</v>
      </c>
      <c r="X60" s="94"/>
      <c r="Y60" s="94"/>
      <c r="Z60" s="94"/>
      <c r="AA60" s="95">
        <f t="shared" ref="AA60:BL60" si="64">IF($D60=AA$1,$E60+$V60,(IF($J60=AA$1,$K60+$W60,AA59)))</f>
        <v>1371</v>
      </c>
      <c r="AB60" s="95">
        <f t="shared" si="64"/>
        <v>967</v>
      </c>
      <c r="AC60" s="95">
        <f t="shared" si="64"/>
        <v>1429</v>
      </c>
      <c r="AD60" s="95">
        <f t="shared" si="64"/>
        <v>174</v>
      </c>
      <c r="AE60" s="95">
        <f t="shared" si="64"/>
        <v>1974</v>
      </c>
      <c r="AF60" s="95">
        <f t="shared" si="64"/>
        <v>1919</v>
      </c>
      <c r="AG60" s="95">
        <f t="shared" si="64"/>
        <v>898</v>
      </c>
      <c r="AH60" s="95">
        <f t="shared" si="64"/>
        <v>855</v>
      </c>
      <c r="AI60" s="95">
        <f t="shared" si="64"/>
        <v>1254</v>
      </c>
      <c r="AJ60" s="95">
        <f t="shared" si="64"/>
        <v>1745</v>
      </c>
      <c r="AK60" s="95">
        <f t="shared" si="64"/>
        <v>137</v>
      </c>
      <c r="AL60" s="95">
        <f t="shared" si="64"/>
        <v>717</v>
      </c>
      <c r="AM60" s="95">
        <f t="shared" si="64"/>
        <v>2259</v>
      </c>
      <c r="AN60" s="95">
        <f t="shared" si="64"/>
        <v>1444</v>
      </c>
      <c r="AO60" s="95">
        <f t="shared" si="64"/>
        <v>1092</v>
      </c>
      <c r="AP60" s="95">
        <f t="shared" si="64"/>
        <v>2028</v>
      </c>
      <c r="AQ60" s="95">
        <f t="shared" si="64"/>
        <v>295</v>
      </c>
      <c r="AR60" s="95">
        <f t="shared" si="64"/>
        <v>1486</v>
      </c>
      <c r="AS60" s="95">
        <f t="shared" si="64"/>
        <v>366</v>
      </c>
      <c r="AT60" s="95">
        <f t="shared" si="64"/>
        <v>1854</v>
      </c>
      <c r="AU60" s="95">
        <f t="shared" si="64"/>
        <v>1054</v>
      </c>
      <c r="AV60" s="95">
        <f t="shared" si="64"/>
        <v>528</v>
      </c>
      <c r="AW60" s="95">
        <f t="shared" si="64"/>
        <v>611</v>
      </c>
      <c r="AX60" s="95">
        <f t="shared" si="64"/>
        <v>1088</v>
      </c>
      <c r="AY60" s="95">
        <f t="shared" si="64"/>
        <v>1300</v>
      </c>
      <c r="AZ60" s="95">
        <f t="shared" si="64"/>
        <v>806</v>
      </c>
      <c r="BA60" s="95">
        <f t="shared" si="64"/>
        <v>0</v>
      </c>
      <c r="BB60" s="95">
        <f t="shared" si="64"/>
        <v>1526</v>
      </c>
      <c r="BC60" s="95">
        <f t="shared" si="64"/>
        <v>886</v>
      </c>
      <c r="BD60" s="95">
        <f t="shared" si="64"/>
        <v>473</v>
      </c>
      <c r="BE60" s="95">
        <f t="shared" si="64"/>
        <v>638</v>
      </c>
      <c r="BF60" s="95">
        <f t="shared" si="64"/>
        <v>2137</v>
      </c>
      <c r="BG60" s="95">
        <f t="shared" si="64"/>
        <v>860</v>
      </c>
      <c r="BH60" s="95">
        <f t="shared" si="64"/>
        <v>761</v>
      </c>
      <c r="BI60" s="95">
        <f t="shared" si="64"/>
        <v>2015</v>
      </c>
      <c r="BJ60" s="95">
        <f t="shared" si="64"/>
        <v>1425</v>
      </c>
      <c r="BK60" s="95">
        <f t="shared" si="64"/>
        <v>1939</v>
      </c>
      <c r="BL60" s="95">
        <f t="shared" si="64"/>
        <v>1204</v>
      </c>
    </row>
    <row r="61" ht="13.5" customHeight="1">
      <c r="A61" s="93">
        <v>43156.0</v>
      </c>
      <c r="B61" s="68" t="s">
        <v>71</v>
      </c>
      <c r="C61" s="94"/>
      <c r="D61" s="69" t="s">
        <v>22</v>
      </c>
      <c r="E61" s="95">
        <f t="shared" si="2"/>
        <v>2028</v>
      </c>
      <c r="F61" s="71">
        <v>2.0</v>
      </c>
      <c r="G61" s="71">
        <v>22.0</v>
      </c>
      <c r="H61" s="72">
        <f t="shared" si="3"/>
        <v>28</v>
      </c>
      <c r="I61" s="94"/>
      <c r="J61" s="73" t="s">
        <v>18</v>
      </c>
      <c r="K61" s="95">
        <f t="shared" si="4"/>
        <v>2137</v>
      </c>
      <c r="L61" s="74">
        <v>2.0</v>
      </c>
      <c r="M61" s="74">
        <v>21.0</v>
      </c>
      <c r="N61" s="72">
        <f t="shared" si="5"/>
        <v>27</v>
      </c>
      <c r="O61" s="94"/>
      <c r="P61" s="64" t="s">
        <v>72</v>
      </c>
      <c r="Q61" s="94"/>
      <c r="R61" s="64">
        <f>MIN(Rules!$E$2,(MAX(H61/N61,N61/H61)))</f>
        <v>1.037037037</v>
      </c>
      <c r="S61" s="64">
        <f>VLOOKUP(B61,Rules!A:B,2,FALSE)</f>
        <v>40</v>
      </c>
      <c r="T61" s="94"/>
      <c r="U61" s="96">
        <f>1/(10^(-(E61+(IF(P61="Y",Rules!$I$2,0))-K61)/Rules!$E$12)+1)</f>
        <v>0.5470632605</v>
      </c>
      <c r="V61" s="94">
        <f t="shared" si="6"/>
        <v>19</v>
      </c>
      <c r="W61" s="94">
        <f t="shared" si="7"/>
        <v>-19</v>
      </c>
      <c r="X61" s="94"/>
      <c r="Y61" s="94"/>
      <c r="Z61" s="94"/>
      <c r="AA61" s="95">
        <f t="shared" ref="AA61:BL61" si="65">IF($D61=AA$1,$E61+$V61,(IF($J61=AA$1,$K61+$W61,AA60)))</f>
        <v>1371</v>
      </c>
      <c r="AB61" s="95">
        <f t="shared" si="65"/>
        <v>967</v>
      </c>
      <c r="AC61" s="95">
        <f t="shared" si="65"/>
        <v>1429</v>
      </c>
      <c r="AD61" s="95">
        <f t="shared" si="65"/>
        <v>174</v>
      </c>
      <c r="AE61" s="95">
        <f t="shared" si="65"/>
        <v>1974</v>
      </c>
      <c r="AF61" s="95">
        <f t="shared" si="65"/>
        <v>1919</v>
      </c>
      <c r="AG61" s="95">
        <f t="shared" si="65"/>
        <v>898</v>
      </c>
      <c r="AH61" s="95">
        <f t="shared" si="65"/>
        <v>855</v>
      </c>
      <c r="AI61" s="95">
        <f t="shared" si="65"/>
        <v>1254</v>
      </c>
      <c r="AJ61" s="95">
        <f t="shared" si="65"/>
        <v>1745</v>
      </c>
      <c r="AK61" s="95">
        <f t="shared" si="65"/>
        <v>137</v>
      </c>
      <c r="AL61" s="95">
        <f t="shared" si="65"/>
        <v>717</v>
      </c>
      <c r="AM61" s="95">
        <f t="shared" si="65"/>
        <v>2259</v>
      </c>
      <c r="AN61" s="95">
        <f t="shared" si="65"/>
        <v>1444</v>
      </c>
      <c r="AO61" s="95">
        <f t="shared" si="65"/>
        <v>1092</v>
      </c>
      <c r="AP61" s="95">
        <f t="shared" si="65"/>
        <v>2047</v>
      </c>
      <c r="AQ61" s="95">
        <f t="shared" si="65"/>
        <v>295</v>
      </c>
      <c r="AR61" s="95">
        <f t="shared" si="65"/>
        <v>1486</v>
      </c>
      <c r="AS61" s="95">
        <f t="shared" si="65"/>
        <v>366</v>
      </c>
      <c r="AT61" s="95">
        <f t="shared" si="65"/>
        <v>1854</v>
      </c>
      <c r="AU61" s="95">
        <f t="shared" si="65"/>
        <v>1054</v>
      </c>
      <c r="AV61" s="95">
        <f t="shared" si="65"/>
        <v>528</v>
      </c>
      <c r="AW61" s="95">
        <f t="shared" si="65"/>
        <v>611</v>
      </c>
      <c r="AX61" s="95">
        <f t="shared" si="65"/>
        <v>1088</v>
      </c>
      <c r="AY61" s="95">
        <f t="shared" si="65"/>
        <v>1300</v>
      </c>
      <c r="AZ61" s="95">
        <f t="shared" si="65"/>
        <v>806</v>
      </c>
      <c r="BA61" s="95">
        <f t="shared" si="65"/>
        <v>0</v>
      </c>
      <c r="BB61" s="95">
        <f t="shared" si="65"/>
        <v>1526</v>
      </c>
      <c r="BC61" s="95">
        <f t="shared" si="65"/>
        <v>886</v>
      </c>
      <c r="BD61" s="95">
        <f t="shared" si="65"/>
        <v>473</v>
      </c>
      <c r="BE61" s="95">
        <f t="shared" si="65"/>
        <v>638</v>
      </c>
      <c r="BF61" s="95">
        <f t="shared" si="65"/>
        <v>2118</v>
      </c>
      <c r="BG61" s="95">
        <f t="shared" si="65"/>
        <v>860</v>
      </c>
      <c r="BH61" s="95">
        <f t="shared" si="65"/>
        <v>761</v>
      </c>
      <c r="BI61" s="95">
        <f t="shared" si="65"/>
        <v>2015</v>
      </c>
      <c r="BJ61" s="95">
        <f t="shared" si="65"/>
        <v>1425</v>
      </c>
      <c r="BK61" s="95">
        <f t="shared" si="65"/>
        <v>1939</v>
      </c>
      <c r="BL61" s="95">
        <f t="shared" si="65"/>
        <v>1204</v>
      </c>
    </row>
    <row r="62" ht="13.5" customHeight="1">
      <c r="A62" s="93">
        <v>43156.0</v>
      </c>
      <c r="B62" s="68" t="s">
        <v>71</v>
      </c>
      <c r="C62" s="94"/>
      <c r="D62" s="69" t="s">
        <v>26</v>
      </c>
      <c r="E62" s="95">
        <f t="shared" si="2"/>
        <v>1745</v>
      </c>
      <c r="F62" s="71">
        <v>1.0</v>
      </c>
      <c r="G62" s="71">
        <v>14.0</v>
      </c>
      <c r="H62" s="72">
        <f t="shared" si="3"/>
        <v>17</v>
      </c>
      <c r="I62" s="94"/>
      <c r="J62" s="73" t="s">
        <v>23</v>
      </c>
      <c r="K62" s="95">
        <f t="shared" si="4"/>
        <v>2259</v>
      </c>
      <c r="L62" s="74">
        <v>1.0</v>
      </c>
      <c r="M62" s="74">
        <v>20.0</v>
      </c>
      <c r="N62" s="72">
        <f t="shared" si="5"/>
        <v>23</v>
      </c>
      <c r="O62" s="94"/>
      <c r="P62" s="64" t="s">
        <v>72</v>
      </c>
      <c r="Q62" s="94"/>
      <c r="R62" s="64">
        <f>MIN(Rules!$E$2,(MAX(H62/N62,N62/H62)))</f>
        <v>1.352941176</v>
      </c>
      <c r="S62" s="64">
        <f>VLOOKUP(B62,Rules!A:B,2,FALSE)</f>
        <v>40</v>
      </c>
      <c r="T62" s="94"/>
      <c r="U62" s="96">
        <f>1/(10^(-(E62+(IF(P62="Y",Rules!$I$2,0))-K62)/Rules!$E$12)+1)</f>
        <v>0.1575884282</v>
      </c>
      <c r="V62" s="94">
        <f t="shared" si="6"/>
        <v>-9</v>
      </c>
      <c r="W62" s="94">
        <f t="shared" si="7"/>
        <v>9</v>
      </c>
      <c r="X62" s="94"/>
      <c r="Y62" s="94"/>
      <c r="Z62" s="94"/>
      <c r="AA62" s="95">
        <f t="shared" ref="AA62:BL62" si="66">IF($D62=AA$1,$E62+$V62,(IF($J62=AA$1,$K62+$W62,AA61)))</f>
        <v>1371</v>
      </c>
      <c r="AB62" s="95">
        <f t="shared" si="66"/>
        <v>967</v>
      </c>
      <c r="AC62" s="95">
        <f t="shared" si="66"/>
        <v>1429</v>
      </c>
      <c r="AD62" s="95">
        <f t="shared" si="66"/>
        <v>174</v>
      </c>
      <c r="AE62" s="95">
        <f t="shared" si="66"/>
        <v>1974</v>
      </c>
      <c r="AF62" s="95">
        <f t="shared" si="66"/>
        <v>1919</v>
      </c>
      <c r="AG62" s="95">
        <f t="shared" si="66"/>
        <v>898</v>
      </c>
      <c r="AH62" s="95">
        <f t="shared" si="66"/>
        <v>855</v>
      </c>
      <c r="AI62" s="95">
        <f t="shared" si="66"/>
        <v>1254</v>
      </c>
      <c r="AJ62" s="95">
        <f t="shared" si="66"/>
        <v>1736</v>
      </c>
      <c r="AK62" s="95">
        <f t="shared" si="66"/>
        <v>137</v>
      </c>
      <c r="AL62" s="95">
        <f t="shared" si="66"/>
        <v>717</v>
      </c>
      <c r="AM62" s="95">
        <f t="shared" si="66"/>
        <v>2268</v>
      </c>
      <c r="AN62" s="95">
        <f t="shared" si="66"/>
        <v>1444</v>
      </c>
      <c r="AO62" s="95">
        <f t="shared" si="66"/>
        <v>1092</v>
      </c>
      <c r="AP62" s="95">
        <f t="shared" si="66"/>
        <v>2047</v>
      </c>
      <c r="AQ62" s="95">
        <f t="shared" si="66"/>
        <v>295</v>
      </c>
      <c r="AR62" s="95">
        <f t="shared" si="66"/>
        <v>1486</v>
      </c>
      <c r="AS62" s="95">
        <f t="shared" si="66"/>
        <v>366</v>
      </c>
      <c r="AT62" s="95">
        <f t="shared" si="66"/>
        <v>1854</v>
      </c>
      <c r="AU62" s="95">
        <f t="shared" si="66"/>
        <v>1054</v>
      </c>
      <c r="AV62" s="95">
        <f t="shared" si="66"/>
        <v>528</v>
      </c>
      <c r="AW62" s="95">
        <f t="shared" si="66"/>
        <v>611</v>
      </c>
      <c r="AX62" s="95">
        <f t="shared" si="66"/>
        <v>1088</v>
      </c>
      <c r="AY62" s="95">
        <f t="shared" si="66"/>
        <v>1300</v>
      </c>
      <c r="AZ62" s="95">
        <f t="shared" si="66"/>
        <v>806</v>
      </c>
      <c r="BA62" s="95">
        <f t="shared" si="66"/>
        <v>0</v>
      </c>
      <c r="BB62" s="95">
        <f t="shared" si="66"/>
        <v>1526</v>
      </c>
      <c r="BC62" s="95">
        <f t="shared" si="66"/>
        <v>886</v>
      </c>
      <c r="BD62" s="95">
        <f t="shared" si="66"/>
        <v>473</v>
      </c>
      <c r="BE62" s="95">
        <f t="shared" si="66"/>
        <v>638</v>
      </c>
      <c r="BF62" s="95">
        <f t="shared" si="66"/>
        <v>2118</v>
      </c>
      <c r="BG62" s="95">
        <f t="shared" si="66"/>
        <v>860</v>
      </c>
      <c r="BH62" s="95">
        <f t="shared" si="66"/>
        <v>761</v>
      </c>
      <c r="BI62" s="95">
        <f t="shared" si="66"/>
        <v>2015</v>
      </c>
      <c r="BJ62" s="95">
        <f t="shared" si="66"/>
        <v>1425</v>
      </c>
      <c r="BK62" s="95">
        <f t="shared" si="66"/>
        <v>1939</v>
      </c>
      <c r="BL62" s="95">
        <f t="shared" si="66"/>
        <v>1204</v>
      </c>
    </row>
    <row r="63" ht="13.5" customHeight="1">
      <c r="A63" s="93">
        <v>43156.0</v>
      </c>
      <c r="B63" s="68" t="s">
        <v>71</v>
      </c>
      <c r="C63" s="94"/>
      <c r="D63" s="69" t="s">
        <v>30</v>
      </c>
      <c r="E63" s="95">
        <f t="shared" si="2"/>
        <v>1371</v>
      </c>
      <c r="F63" s="78">
        <v>0.0</v>
      </c>
      <c r="G63" s="71">
        <v>13.0</v>
      </c>
      <c r="H63" s="72">
        <f t="shared" si="3"/>
        <v>13</v>
      </c>
      <c r="I63" s="94"/>
      <c r="J63" s="73" t="s">
        <v>20</v>
      </c>
      <c r="K63" s="95">
        <f t="shared" si="4"/>
        <v>1854</v>
      </c>
      <c r="L63" s="74">
        <v>3.0</v>
      </c>
      <c r="M63" s="74">
        <v>21.0</v>
      </c>
      <c r="N63" s="72">
        <f t="shared" si="5"/>
        <v>30</v>
      </c>
      <c r="O63" s="94"/>
      <c r="P63" s="64" t="s">
        <v>72</v>
      </c>
      <c r="Q63" s="94"/>
      <c r="R63" s="64">
        <f>MIN(Rules!$E$2,(MAX(H63/N63,N63/H63)))</f>
        <v>2</v>
      </c>
      <c r="S63" s="64">
        <f>VLOOKUP(B63,Rules!A:B,2,FALSE)</f>
        <v>40</v>
      </c>
      <c r="T63" s="94"/>
      <c r="U63" s="96">
        <f>1/(10^(-(E63+(IF(P63="Y",Rules!$I$2,0))-K63)/Rules!$E$12)+1)</f>
        <v>0.1774790073</v>
      </c>
      <c r="V63" s="94">
        <f t="shared" si="6"/>
        <v>-14</v>
      </c>
      <c r="W63" s="94">
        <f t="shared" si="7"/>
        <v>14</v>
      </c>
      <c r="X63" s="94"/>
      <c r="Y63" s="94"/>
      <c r="Z63" s="94"/>
      <c r="AA63" s="95">
        <f t="shared" ref="AA63:BL63" si="67">IF($D63=AA$1,$E63+$V63,(IF($J63=AA$1,$K63+$W63,AA62)))</f>
        <v>1357</v>
      </c>
      <c r="AB63" s="95">
        <f t="shared" si="67"/>
        <v>967</v>
      </c>
      <c r="AC63" s="95">
        <f t="shared" si="67"/>
        <v>1429</v>
      </c>
      <c r="AD63" s="95">
        <f t="shared" si="67"/>
        <v>174</v>
      </c>
      <c r="AE63" s="95">
        <f t="shared" si="67"/>
        <v>1974</v>
      </c>
      <c r="AF63" s="95">
        <f t="shared" si="67"/>
        <v>1919</v>
      </c>
      <c r="AG63" s="95">
        <f t="shared" si="67"/>
        <v>898</v>
      </c>
      <c r="AH63" s="95">
        <f t="shared" si="67"/>
        <v>855</v>
      </c>
      <c r="AI63" s="95">
        <f t="shared" si="67"/>
        <v>1254</v>
      </c>
      <c r="AJ63" s="95">
        <f t="shared" si="67"/>
        <v>1736</v>
      </c>
      <c r="AK63" s="95">
        <f t="shared" si="67"/>
        <v>137</v>
      </c>
      <c r="AL63" s="95">
        <f t="shared" si="67"/>
        <v>717</v>
      </c>
      <c r="AM63" s="95">
        <f t="shared" si="67"/>
        <v>2268</v>
      </c>
      <c r="AN63" s="95">
        <f t="shared" si="67"/>
        <v>1444</v>
      </c>
      <c r="AO63" s="95">
        <f t="shared" si="67"/>
        <v>1092</v>
      </c>
      <c r="AP63" s="95">
        <f t="shared" si="67"/>
        <v>2047</v>
      </c>
      <c r="AQ63" s="95">
        <f t="shared" si="67"/>
        <v>295</v>
      </c>
      <c r="AR63" s="95">
        <f t="shared" si="67"/>
        <v>1486</v>
      </c>
      <c r="AS63" s="95">
        <f t="shared" si="67"/>
        <v>366</v>
      </c>
      <c r="AT63" s="95">
        <f t="shared" si="67"/>
        <v>1868</v>
      </c>
      <c r="AU63" s="95">
        <f t="shared" si="67"/>
        <v>1054</v>
      </c>
      <c r="AV63" s="95">
        <f t="shared" si="67"/>
        <v>528</v>
      </c>
      <c r="AW63" s="95">
        <f t="shared" si="67"/>
        <v>611</v>
      </c>
      <c r="AX63" s="95">
        <f t="shared" si="67"/>
        <v>1088</v>
      </c>
      <c r="AY63" s="95">
        <f t="shared" si="67"/>
        <v>1300</v>
      </c>
      <c r="AZ63" s="95">
        <f t="shared" si="67"/>
        <v>806</v>
      </c>
      <c r="BA63" s="95">
        <f t="shared" si="67"/>
        <v>0</v>
      </c>
      <c r="BB63" s="95">
        <f t="shared" si="67"/>
        <v>1526</v>
      </c>
      <c r="BC63" s="95">
        <f t="shared" si="67"/>
        <v>886</v>
      </c>
      <c r="BD63" s="95">
        <f t="shared" si="67"/>
        <v>473</v>
      </c>
      <c r="BE63" s="95">
        <f t="shared" si="67"/>
        <v>638</v>
      </c>
      <c r="BF63" s="95">
        <f t="shared" si="67"/>
        <v>2118</v>
      </c>
      <c r="BG63" s="95">
        <f t="shared" si="67"/>
        <v>860</v>
      </c>
      <c r="BH63" s="95">
        <f t="shared" si="67"/>
        <v>761</v>
      </c>
      <c r="BI63" s="95">
        <f t="shared" si="67"/>
        <v>2015</v>
      </c>
      <c r="BJ63" s="95">
        <f t="shared" si="67"/>
        <v>1425</v>
      </c>
      <c r="BK63" s="95">
        <f t="shared" si="67"/>
        <v>1939</v>
      </c>
      <c r="BL63" s="95">
        <f t="shared" si="67"/>
        <v>1204</v>
      </c>
    </row>
    <row r="64" ht="13.5" customHeight="1">
      <c r="A64" s="93">
        <v>43156.0</v>
      </c>
      <c r="B64" s="68" t="s">
        <v>71</v>
      </c>
      <c r="C64" s="94"/>
      <c r="D64" s="69" t="s">
        <v>28</v>
      </c>
      <c r="E64" s="95">
        <f t="shared" si="2"/>
        <v>1429</v>
      </c>
      <c r="F64" s="71">
        <v>3.0</v>
      </c>
      <c r="G64" s="71">
        <v>15.0</v>
      </c>
      <c r="H64" s="72">
        <f t="shared" si="3"/>
        <v>24</v>
      </c>
      <c r="I64" s="94"/>
      <c r="J64" s="73" t="s">
        <v>29</v>
      </c>
      <c r="K64" s="95">
        <f t="shared" si="4"/>
        <v>1092</v>
      </c>
      <c r="L64" s="74">
        <v>1.0</v>
      </c>
      <c r="M64" s="74">
        <v>6.0</v>
      </c>
      <c r="N64" s="72">
        <f t="shared" si="5"/>
        <v>9</v>
      </c>
      <c r="O64" s="94"/>
      <c r="P64" s="64" t="s">
        <v>72</v>
      </c>
      <c r="Q64" s="94"/>
      <c r="R64" s="64">
        <f>MIN(Rules!$E$2,(MAX(H64/N64,N64/H64)))</f>
        <v>2</v>
      </c>
      <c r="S64" s="64">
        <f>VLOOKUP(B64,Rules!A:B,2,FALSE)</f>
        <v>40</v>
      </c>
      <c r="T64" s="94"/>
      <c r="U64" s="96">
        <f>1/(10^(-(E64+(IF(P64="Y",Rules!$I$2,0))-K64)/Rules!$E$12)+1)</f>
        <v>0.9040205408</v>
      </c>
      <c r="V64" s="94">
        <f t="shared" si="6"/>
        <v>8</v>
      </c>
      <c r="W64" s="94">
        <f t="shared" si="7"/>
        <v>-8</v>
      </c>
      <c r="X64" s="94"/>
      <c r="Y64" s="94"/>
      <c r="Z64" s="94"/>
      <c r="AA64" s="95">
        <f t="shared" ref="AA64:BL64" si="68">IF($D64=AA$1,$E64+$V64,(IF($J64=AA$1,$K64+$W64,AA63)))</f>
        <v>1357</v>
      </c>
      <c r="AB64" s="95">
        <f t="shared" si="68"/>
        <v>967</v>
      </c>
      <c r="AC64" s="95">
        <f t="shared" si="68"/>
        <v>1437</v>
      </c>
      <c r="AD64" s="95">
        <f t="shared" si="68"/>
        <v>174</v>
      </c>
      <c r="AE64" s="95">
        <f t="shared" si="68"/>
        <v>1974</v>
      </c>
      <c r="AF64" s="95">
        <f t="shared" si="68"/>
        <v>1919</v>
      </c>
      <c r="AG64" s="95">
        <f t="shared" si="68"/>
        <v>898</v>
      </c>
      <c r="AH64" s="95">
        <f t="shared" si="68"/>
        <v>855</v>
      </c>
      <c r="AI64" s="95">
        <f t="shared" si="68"/>
        <v>1254</v>
      </c>
      <c r="AJ64" s="95">
        <f t="shared" si="68"/>
        <v>1736</v>
      </c>
      <c r="AK64" s="95">
        <f t="shared" si="68"/>
        <v>137</v>
      </c>
      <c r="AL64" s="95">
        <f t="shared" si="68"/>
        <v>717</v>
      </c>
      <c r="AM64" s="95">
        <f t="shared" si="68"/>
        <v>2268</v>
      </c>
      <c r="AN64" s="95">
        <f t="shared" si="68"/>
        <v>1444</v>
      </c>
      <c r="AO64" s="95">
        <f t="shared" si="68"/>
        <v>1084</v>
      </c>
      <c r="AP64" s="95">
        <f t="shared" si="68"/>
        <v>2047</v>
      </c>
      <c r="AQ64" s="95">
        <f t="shared" si="68"/>
        <v>295</v>
      </c>
      <c r="AR64" s="95">
        <f t="shared" si="68"/>
        <v>1486</v>
      </c>
      <c r="AS64" s="95">
        <f t="shared" si="68"/>
        <v>366</v>
      </c>
      <c r="AT64" s="95">
        <f t="shared" si="68"/>
        <v>1868</v>
      </c>
      <c r="AU64" s="95">
        <f t="shared" si="68"/>
        <v>1054</v>
      </c>
      <c r="AV64" s="95">
        <f t="shared" si="68"/>
        <v>528</v>
      </c>
      <c r="AW64" s="95">
        <f t="shared" si="68"/>
        <v>611</v>
      </c>
      <c r="AX64" s="95">
        <f t="shared" si="68"/>
        <v>1088</v>
      </c>
      <c r="AY64" s="95">
        <f t="shared" si="68"/>
        <v>1300</v>
      </c>
      <c r="AZ64" s="95">
        <f t="shared" si="68"/>
        <v>806</v>
      </c>
      <c r="BA64" s="95">
        <f t="shared" si="68"/>
        <v>0</v>
      </c>
      <c r="BB64" s="95">
        <f t="shared" si="68"/>
        <v>1526</v>
      </c>
      <c r="BC64" s="95">
        <f t="shared" si="68"/>
        <v>886</v>
      </c>
      <c r="BD64" s="95">
        <f t="shared" si="68"/>
        <v>473</v>
      </c>
      <c r="BE64" s="95">
        <f t="shared" si="68"/>
        <v>638</v>
      </c>
      <c r="BF64" s="95">
        <f t="shared" si="68"/>
        <v>2118</v>
      </c>
      <c r="BG64" s="95">
        <f t="shared" si="68"/>
        <v>860</v>
      </c>
      <c r="BH64" s="95">
        <f t="shared" si="68"/>
        <v>761</v>
      </c>
      <c r="BI64" s="95">
        <f t="shared" si="68"/>
        <v>2015</v>
      </c>
      <c r="BJ64" s="95">
        <f t="shared" si="68"/>
        <v>1425</v>
      </c>
      <c r="BK64" s="95">
        <f t="shared" si="68"/>
        <v>1939</v>
      </c>
      <c r="BL64" s="95">
        <f t="shared" si="68"/>
        <v>1204</v>
      </c>
    </row>
    <row r="65" ht="13.5" customHeight="1">
      <c r="A65" s="93">
        <v>43156.0</v>
      </c>
      <c r="B65" s="68" t="s">
        <v>71</v>
      </c>
      <c r="C65" s="94"/>
      <c r="D65" s="69" t="s">
        <v>39</v>
      </c>
      <c r="E65" s="95">
        <f t="shared" si="2"/>
        <v>1088</v>
      </c>
      <c r="F65" s="71">
        <v>1.0</v>
      </c>
      <c r="G65" s="71">
        <v>22.0</v>
      </c>
      <c r="H65" s="72">
        <f t="shared" si="3"/>
        <v>25</v>
      </c>
      <c r="I65" s="94"/>
      <c r="J65" s="73" t="s">
        <v>40</v>
      </c>
      <c r="K65" s="95">
        <f t="shared" si="4"/>
        <v>1204</v>
      </c>
      <c r="L65" s="74">
        <v>2.0</v>
      </c>
      <c r="M65" s="74">
        <v>16.0</v>
      </c>
      <c r="N65" s="72">
        <f t="shared" si="5"/>
        <v>22</v>
      </c>
      <c r="O65" s="94"/>
      <c r="P65" s="64" t="s">
        <v>72</v>
      </c>
      <c r="Q65" s="94"/>
      <c r="R65" s="64">
        <f>MIN(Rules!$E$2,(MAX(H65/N65,N65/H65)))</f>
        <v>1.136363636</v>
      </c>
      <c r="S65" s="64">
        <f>VLOOKUP(B65,Rules!A:B,2,FALSE)</f>
        <v>40</v>
      </c>
      <c r="T65" s="94"/>
      <c r="U65" s="96">
        <f>1/(10^(-(E65+(IF(P65="Y",Rules!$I$2,0))-K65)/Rules!$E$12)+1)</f>
        <v>0.5390641711</v>
      </c>
      <c r="V65" s="94">
        <f t="shared" si="6"/>
        <v>21</v>
      </c>
      <c r="W65" s="94">
        <f t="shared" si="7"/>
        <v>-21</v>
      </c>
      <c r="X65" s="94"/>
      <c r="Y65" s="94"/>
      <c r="Z65" s="94"/>
      <c r="AA65" s="95">
        <f t="shared" ref="AA65:BL65" si="69">IF($D65=AA$1,$E65+$V65,(IF($J65=AA$1,$K65+$W65,AA64)))</f>
        <v>1357</v>
      </c>
      <c r="AB65" s="95">
        <f t="shared" si="69"/>
        <v>967</v>
      </c>
      <c r="AC65" s="95">
        <f t="shared" si="69"/>
        <v>1437</v>
      </c>
      <c r="AD65" s="95">
        <f t="shared" si="69"/>
        <v>174</v>
      </c>
      <c r="AE65" s="95">
        <f t="shared" si="69"/>
        <v>1974</v>
      </c>
      <c r="AF65" s="95">
        <f t="shared" si="69"/>
        <v>1919</v>
      </c>
      <c r="AG65" s="95">
        <f t="shared" si="69"/>
        <v>898</v>
      </c>
      <c r="AH65" s="95">
        <f t="shared" si="69"/>
        <v>855</v>
      </c>
      <c r="AI65" s="95">
        <f t="shared" si="69"/>
        <v>1254</v>
      </c>
      <c r="AJ65" s="95">
        <f t="shared" si="69"/>
        <v>1736</v>
      </c>
      <c r="AK65" s="95">
        <f t="shared" si="69"/>
        <v>137</v>
      </c>
      <c r="AL65" s="95">
        <f t="shared" si="69"/>
        <v>717</v>
      </c>
      <c r="AM65" s="95">
        <f t="shared" si="69"/>
        <v>2268</v>
      </c>
      <c r="AN65" s="95">
        <f t="shared" si="69"/>
        <v>1444</v>
      </c>
      <c r="AO65" s="95">
        <f t="shared" si="69"/>
        <v>1084</v>
      </c>
      <c r="AP65" s="95">
        <f t="shared" si="69"/>
        <v>2047</v>
      </c>
      <c r="AQ65" s="95">
        <f t="shared" si="69"/>
        <v>295</v>
      </c>
      <c r="AR65" s="95">
        <f t="shared" si="69"/>
        <v>1486</v>
      </c>
      <c r="AS65" s="95">
        <f t="shared" si="69"/>
        <v>366</v>
      </c>
      <c r="AT65" s="95">
        <f t="shared" si="69"/>
        <v>1868</v>
      </c>
      <c r="AU65" s="95">
        <f t="shared" si="69"/>
        <v>1054</v>
      </c>
      <c r="AV65" s="95">
        <f t="shared" si="69"/>
        <v>528</v>
      </c>
      <c r="AW65" s="95">
        <f t="shared" si="69"/>
        <v>611</v>
      </c>
      <c r="AX65" s="95">
        <f t="shared" si="69"/>
        <v>1109</v>
      </c>
      <c r="AY65" s="95">
        <f t="shared" si="69"/>
        <v>1300</v>
      </c>
      <c r="AZ65" s="95">
        <f t="shared" si="69"/>
        <v>806</v>
      </c>
      <c r="BA65" s="95">
        <f t="shared" si="69"/>
        <v>0</v>
      </c>
      <c r="BB65" s="95">
        <f t="shared" si="69"/>
        <v>1526</v>
      </c>
      <c r="BC65" s="95">
        <f t="shared" si="69"/>
        <v>886</v>
      </c>
      <c r="BD65" s="95">
        <f t="shared" si="69"/>
        <v>473</v>
      </c>
      <c r="BE65" s="95">
        <f t="shared" si="69"/>
        <v>638</v>
      </c>
      <c r="BF65" s="95">
        <f t="shared" si="69"/>
        <v>2118</v>
      </c>
      <c r="BG65" s="95">
        <f t="shared" si="69"/>
        <v>860</v>
      </c>
      <c r="BH65" s="95">
        <f t="shared" si="69"/>
        <v>761</v>
      </c>
      <c r="BI65" s="95">
        <f t="shared" si="69"/>
        <v>2015</v>
      </c>
      <c r="BJ65" s="95">
        <f t="shared" si="69"/>
        <v>1425</v>
      </c>
      <c r="BK65" s="95">
        <f t="shared" si="69"/>
        <v>1939</v>
      </c>
      <c r="BL65" s="95">
        <f t="shared" si="69"/>
        <v>1183</v>
      </c>
    </row>
    <row r="66" ht="13.5" customHeight="1">
      <c r="A66" s="93">
        <v>43156.0</v>
      </c>
      <c r="B66" s="68" t="s">
        <v>71</v>
      </c>
      <c r="C66" s="94"/>
      <c r="D66" s="69" t="s">
        <v>35</v>
      </c>
      <c r="E66" s="95">
        <f t="shared" si="2"/>
        <v>898</v>
      </c>
      <c r="F66" s="71">
        <v>1.0</v>
      </c>
      <c r="G66" s="71">
        <v>15.0</v>
      </c>
      <c r="H66" s="72">
        <f t="shared" si="3"/>
        <v>18</v>
      </c>
      <c r="I66" s="94"/>
      <c r="J66" s="73" t="s">
        <v>43</v>
      </c>
      <c r="K66" s="95">
        <f t="shared" si="4"/>
        <v>967</v>
      </c>
      <c r="L66" s="74">
        <v>2.0</v>
      </c>
      <c r="M66" s="74">
        <v>18.0</v>
      </c>
      <c r="N66" s="72">
        <f t="shared" si="5"/>
        <v>24</v>
      </c>
      <c r="O66" s="94"/>
      <c r="P66" s="64" t="s">
        <v>72</v>
      </c>
      <c r="Q66" s="94"/>
      <c r="R66" s="64">
        <f>MIN(Rules!$E$2,(MAX(H66/N66,N66/H66)))</f>
        <v>1.333333333</v>
      </c>
      <c r="S66" s="64">
        <f>VLOOKUP(B66,Rules!A:B,2,FALSE)</f>
        <v>40</v>
      </c>
      <c r="T66" s="94"/>
      <c r="U66" s="96">
        <f>1/(10^(-(E66+(IF(P66="Y",Rules!$I$2,0))-K66)/Rules!$E$12)+1)</f>
        <v>0.5921882214</v>
      </c>
      <c r="V66" s="94">
        <f t="shared" si="6"/>
        <v>-32</v>
      </c>
      <c r="W66" s="94">
        <f t="shared" si="7"/>
        <v>32</v>
      </c>
      <c r="X66" s="94"/>
      <c r="Y66" s="94"/>
      <c r="Z66" s="94"/>
      <c r="AA66" s="95">
        <f t="shared" ref="AA66:BL66" si="70">IF($D66=AA$1,$E66+$V66,(IF($J66=AA$1,$K66+$W66,AA65)))</f>
        <v>1357</v>
      </c>
      <c r="AB66" s="95">
        <f t="shared" si="70"/>
        <v>999</v>
      </c>
      <c r="AC66" s="95">
        <f t="shared" si="70"/>
        <v>1437</v>
      </c>
      <c r="AD66" s="95">
        <f t="shared" si="70"/>
        <v>174</v>
      </c>
      <c r="AE66" s="95">
        <f t="shared" si="70"/>
        <v>1974</v>
      </c>
      <c r="AF66" s="95">
        <f t="shared" si="70"/>
        <v>1919</v>
      </c>
      <c r="AG66" s="95">
        <f t="shared" si="70"/>
        <v>866</v>
      </c>
      <c r="AH66" s="95">
        <f t="shared" si="70"/>
        <v>855</v>
      </c>
      <c r="AI66" s="95">
        <f t="shared" si="70"/>
        <v>1254</v>
      </c>
      <c r="AJ66" s="95">
        <f t="shared" si="70"/>
        <v>1736</v>
      </c>
      <c r="AK66" s="95">
        <f t="shared" si="70"/>
        <v>137</v>
      </c>
      <c r="AL66" s="95">
        <f t="shared" si="70"/>
        <v>717</v>
      </c>
      <c r="AM66" s="95">
        <f t="shared" si="70"/>
        <v>2268</v>
      </c>
      <c r="AN66" s="95">
        <f t="shared" si="70"/>
        <v>1444</v>
      </c>
      <c r="AO66" s="95">
        <f t="shared" si="70"/>
        <v>1084</v>
      </c>
      <c r="AP66" s="95">
        <f t="shared" si="70"/>
        <v>2047</v>
      </c>
      <c r="AQ66" s="95">
        <f t="shared" si="70"/>
        <v>295</v>
      </c>
      <c r="AR66" s="95">
        <f t="shared" si="70"/>
        <v>1486</v>
      </c>
      <c r="AS66" s="95">
        <f t="shared" si="70"/>
        <v>366</v>
      </c>
      <c r="AT66" s="95">
        <f t="shared" si="70"/>
        <v>1868</v>
      </c>
      <c r="AU66" s="95">
        <f t="shared" si="70"/>
        <v>1054</v>
      </c>
      <c r="AV66" s="95">
        <f t="shared" si="70"/>
        <v>528</v>
      </c>
      <c r="AW66" s="95">
        <f t="shared" si="70"/>
        <v>611</v>
      </c>
      <c r="AX66" s="95">
        <f t="shared" si="70"/>
        <v>1109</v>
      </c>
      <c r="AY66" s="95">
        <f t="shared" si="70"/>
        <v>1300</v>
      </c>
      <c r="AZ66" s="95">
        <f t="shared" si="70"/>
        <v>806</v>
      </c>
      <c r="BA66" s="95">
        <f t="shared" si="70"/>
        <v>0</v>
      </c>
      <c r="BB66" s="95">
        <f t="shared" si="70"/>
        <v>1526</v>
      </c>
      <c r="BC66" s="95">
        <f t="shared" si="70"/>
        <v>886</v>
      </c>
      <c r="BD66" s="95">
        <f t="shared" si="70"/>
        <v>473</v>
      </c>
      <c r="BE66" s="95">
        <f t="shared" si="70"/>
        <v>638</v>
      </c>
      <c r="BF66" s="95">
        <f t="shared" si="70"/>
        <v>2118</v>
      </c>
      <c r="BG66" s="95">
        <f t="shared" si="70"/>
        <v>860</v>
      </c>
      <c r="BH66" s="95">
        <f t="shared" si="70"/>
        <v>761</v>
      </c>
      <c r="BI66" s="95">
        <f t="shared" si="70"/>
        <v>2015</v>
      </c>
      <c r="BJ66" s="95">
        <f t="shared" si="70"/>
        <v>1425</v>
      </c>
      <c r="BK66" s="95">
        <f t="shared" si="70"/>
        <v>1939</v>
      </c>
      <c r="BL66" s="95">
        <f t="shared" si="70"/>
        <v>1183</v>
      </c>
    </row>
    <row r="67" ht="13.5" customHeight="1">
      <c r="A67" s="93">
        <v>43156.0</v>
      </c>
      <c r="B67" s="68" t="s">
        <v>71</v>
      </c>
      <c r="C67" s="94"/>
      <c r="D67" s="69" t="s">
        <v>37</v>
      </c>
      <c r="E67" s="95">
        <f t="shared" si="2"/>
        <v>855</v>
      </c>
      <c r="F67" s="78">
        <v>0.0</v>
      </c>
      <c r="G67" s="71">
        <v>17.0</v>
      </c>
      <c r="H67" s="72">
        <f t="shared" si="3"/>
        <v>17</v>
      </c>
      <c r="I67" s="94"/>
      <c r="J67" s="73" t="s">
        <v>33</v>
      </c>
      <c r="K67" s="95">
        <f t="shared" si="4"/>
        <v>1254</v>
      </c>
      <c r="L67" s="79">
        <v>0.0</v>
      </c>
      <c r="M67" s="74">
        <v>14.0</v>
      </c>
      <c r="N67" s="72">
        <f t="shared" si="5"/>
        <v>14</v>
      </c>
      <c r="O67" s="94"/>
      <c r="P67" s="64" t="s">
        <v>72</v>
      </c>
      <c r="Q67" s="94"/>
      <c r="R67" s="64">
        <f>MIN(Rules!$E$2,(MAX(H67/N67,N67/H67)))</f>
        <v>1.214285714</v>
      </c>
      <c r="S67" s="64">
        <f>VLOOKUP(B67,Rules!A:B,2,FALSE)</f>
        <v>40</v>
      </c>
      <c r="T67" s="94"/>
      <c r="U67" s="96">
        <f>1/(10^(-(E67+(IF(P67="Y",Rules!$I$2,0))-K67)/Rules!$E$12)+1)</f>
        <v>0.2410946673</v>
      </c>
      <c r="V67" s="94">
        <f t="shared" si="6"/>
        <v>37</v>
      </c>
      <c r="W67" s="94">
        <f t="shared" si="7"/>
        <v>-37</v>
      </c>
      <c r="X67" s="94"/>
      <c r="Y67" s="94"/>
      <c r="Z67" s="94"/>
      <c r="AA67" s="95">
        <f t="shared" ref="AA67:BL67" si="71">IF($D67=AA$1,$E67+$V67,(IF($J67=AA$1,$K67+$W67,AA66)))</f>
        <v>1357</v>
      </c>
      <c r="AB67" s="95">
        <f t="shared" si="71"/>
        <v>999</v>
      </c>
      <c r="AC67" s="95">
        <f t="shared" si="71"/>
        <v>1437</v>
      </c>
      <c r="AD67" s="95">
        <f t="shared" si="71"/>
        <v>174</v>
      </c>
      <c r="AE67" s="95">
        <f t="shared" si="71"/>
        <v>1974</v>
      </c>
      <c r="AF67" s="95">
        <f t="shared" si="71"/>
        <v>1919</v>
      </c>
      <c r="AG67" s="95">
        <f t="shared" si="71"/>
        <v>866</v>
      </c>
      <c r="AH67" s="95">
        <f t="shared" si="71"/>
        <v>892</v>
      </c>
      <c r="AI67" s="95">
        <f t="shared" si="71"/>
        <v>1217</v>
      </c>
      <c r="AJ67" s="95">
        <f t="shared" si="71"/>
        <v>1736</v>
      </c>
      <c r="AK67" s="95">
        <f t="shared" si="71"/>
        <v>137</v>
      </c>
      <c r="AL67" s="95">
        <f t="shared" si="71"/>
        <v>717</v>
      </c>
      <c r="AM67" s="95">
        <f t="shared" si="71"/>
        <v>2268</v>
      </c>
      <c r="AN67" s="95">
        <f t="shared" si="71"/>
        <v>1444</v>
      </c>
      <c r="AO67" s="95">
        <f t="shared" si="71"/>
        <v>1084</v>
      </c>
      <c r="AP67" s="95">
        <f t="shared" si="71"/>
        <v>2047</v>
      </c>
      <c r="AQ67" s="95">
        <f t="shared" si="71"/>
        <v>295</v>
      </c>
      <c r="AR67" s="95">
        <f t="shared" si="71"/>
        <v>1486</v>
      </c>
      <c r="AS67" s="95">
        <f t="shared" si="71"/>
        <v>366</v>
      </c>
      <c r="AT67" s="95">
        <f t="shared" si="71"/>
        <v>1868</v>
      </c>
      <c r="AU67" s="95">
        <f t="shared" si="71"/>
        <v>1054</v>
      </c>
      <c r="AV67" s="95">
        <f t="shared" si="71"/>
        <v>528</v>
      </c>
      <c r="AW67" s="95">
        <f t="shared" si="71"/>
        <v>611</v>
      </c>
      <c r="AX67" s="95">
        <f t="shared" si="71"/>
        <v>1109</v>
      </c>
      <c r="AY67" s="95">
        <f t="shared" si="71"/>
        <v>1300</v>
      </c>
      <c r="AZ67" s="95">
        <f t="shared" si="71"/>
        <v>806</v>
      </c>
      <c r="BA67" s="95">
        <f t="shared" si="71"/>
        <v>0</v>
      </c>
      <c r="BB67" s="95">
        <f t="shared" si="71"/>
        <v>1526</v>
      </c>
      <c r="BC67" s="95">
        <f t="shared" si="71"/>
        <v>886</v>
      </c>
      <c r="BD67" s="95">
        <f t="shared" si="71"/>
        <v>473</v>
      </c>
      <c r="BE67" s="95">
        <f t="shared" si="71"/>
        <v>638</v>
      </c>
      <c r="BF67" s="95">
        <f t="shared" si="71"/>
        <v>2118</v>
      </c>
      <c r="BG67" s="95">
        <f t="shared" si="71"/>
        <v>860</v>
      </c>
      <c r="BH67" s="95">
        <f t="shared" si="71"/>
        <v>761</v>
      </c>
      <c r="BI67" s="95">
        <f t="shared" si="71"/>
        <v>2015</v>
      </c>
      <c r="BJ67" s="95">
        <f t="shared" si="71"/>
        <v>1425</v>
      </c>
      <c r="BK67" s="95">
        <f t="shared" si="71"/>
        <v>1939</v>
      </c>
      <c r="BL67" s="95">
        <f t="shared" si="71"/>
        <v>1183</v>
      </c>
    </row>
    <row r="68" ht="13.5" customHeight="1">
      <c r="A68" s="93">
        <v>43155.0</v>
      </c>
      <c r="B68" s="68" t="s">
        <v>71</v>
      </c>
      <c r="C68" s="94"/>
      <c r="D68" s="69" t="s">
        <v>44</v>
      </c>
      <c r="E68" s="95">
        <f t="shared" si="2"/>
        <v>473</v>
      </c>
      <c r="F68" s="71">
        <v>2.0</v>
      </c>
      <c r="G68" s="71">
        <v>9.0</v>
      </c>
      <c r="H68" s="72">
        <f t="shared" si="3"/>
        <v>15</v>
      </c>
      <c r="I68" s="94"/>
      <c r="J68" s="73" t="s">
        <v>54</v>
      </c>
      <c r="K68" s="95">
        <f t="shared" si="4"/>
        <v>295</v>
      </c>
      <c r="L68" s="74">
        <v>3.0</v>
      </c>
      <c r="M68" s="74">
        <v>15.0</v>
      </c>
      <c r="N68" s="72">
        <f t="shared" si="5"/>
        <v>24</v>
      </c>
      <c r="O68" s="94"/>
      <c r="P68" s="64" t="s">
        <v>72</v>
      </c>
      <c r="Q68" s="94"/>
      <c r="R68" s="64">
        <f>MIN(Rules!$E$2,(MAX(H68/N68,N68/H68)))</f>
        <v>1.6</v>
      </c>
      <c r="S68" s="64">
        <f>VLOOKUP(B68,Rules!A:B,2,FALSE)</f>
        <v>40</v>
      </c>
      <c r="T68" s="94"/>
      <c r="U68" s="96">
        <f>1/(10^(-(E68+(IF(P68="Y",Rules!$I$2,0))-K68)/Rules!$E$12)+1)</f>
        <v>0.8191346759</v>
      </c>
      <c r="V68" s="94">
        <f t="shared" si="6"/>
        <v>-52</v>
      </c>
      <c r="W68" s="94">
        <f t="shared" si="7"/>
        <v>52</v>
      </c>
      <c r="X68" s="94"/>
      <c r="Y68" s="94"/>
      <c r="Z68" s="94"/>
      <c r="AA68" s="95">
        <f t="shared" ref="AA68:BL68" si="72">IF($D68=AA$1,$E68+$V68,(IF($J68=AA$1,$K68+$W68,AA67)))</f>
        <v>1357</v>
      </c>
      <c r="AB68" s="95">
        <f t="shared" si="72"/>
        <v>999</v>
      </c>
      <c r="AC68" s="95">
        <f t="shared" si="72"/>
        <v>1437</v>
      </c>
      <c r="AD68" s="95">
        <f t="shared" si="72"/>
        <v>174</v>
      </c>
      <c r="AE68" s="95">
        <f t="shared" si="72"/>
        <v>1974</v>
      </c>
      <c r="AF68" s="95">
        <f t="shared" si="72"/>
        <v>1919</v>
      </c>
      <c r="AG68" s="95">
        <f t="shared" si="72"/>
        <v>866</v>
      </c>
      <c r="AH68" s="95">
        <f t="shared" si="72"/>
        <v>892</v>
      </c>
      <c r="AI68" s="95">
        <f t="shared" si="72"/>
        <v>1217</v>
      </c>
      <c r="AJ68" s="95">
        <f t="shared" si="72"/>
        <v>1736</v>
      </c>
      <c r="AK68" s="95">
        <f t="shared" si="72"/>
        <v>137</v>
      </c>
      <c r="AL68" s="95">
        <f t="shared" si="72"/>
        <v>717</v>
      </c>
      <c r="AM68" s="95">
        <f t="shared" si="72"/>
        <v>2268</v>
      </c>
      <c r="AN68" s="95">
        <f t="shared" si="72"/>
        <v>1444</v>
      </c>
      <c r="AO68" s="95">
        <f t="shared" si="72"/>
        <v>1084</v>
      </c>
      <c r="AP68" s="95">
        <f t="shared" si="72"/>
        <v>2047</v>
      </c>
      <c r="AQ68" s="95">
        <f t="shared" si="72"/>
        <v>347</v>
      </c>
      <c r="AR68" s="95">
        <f t="shared" si="72"/>
        <v>1486</v>
      </c>
      <c r="AS68" s="95">
        <f t="shared" si="72"/>
        <v>366</v>
      </c>
      <c r="AT68" s="95">
        <f t="shared" si="72"/>
        <v>1868</v>
      </c>
      <c r="AU68" s="95">
        <f t="shared" si="72"/>
        <v>1054</v>
      </c>
      <c r="AV68" s="95">
        <f t="shared" si="72"/>
        <v>528</v>
      </c>
      <c r="AW68" s="95">
        <f t="shared" si="72"/>
        <v>611</v>
      </c>
      <c r="AX68" s="95">
        <f t="shared" si="72"/>
        <v>1109</v>
      </c>
      <c r="AY68" s="95">
        <f t="shared" si="72"/>
        <v>1300</v>
      </c>
      <c r="AZ68" s="95">
        <f t="shared" si="72"/>
        <v>806</v>
      </c>
      <c r="BA68" s="95">
        <f t="shared" si="72"/>
        <v>0</v>
      </c>
      <c r="BB68" s="95">
        <f t="shared" si="72"/>
        <v>1526</v>
      </c>
      <c r="BC68" s="95">
        <f t="shared" si="72"/>
        <v>886</v>
      </c>
      <c r="BD68" s="95">
        <f t="shared" si="72"/>
        <v>421</v>
      </c>
      <c r="BE68" s="95">
        <f t="shared" si="72"/>
        <v>638</v>
      </c>
      <c r="BF68" s="95">
        <f t="shared" si="72"/>
        <v>2118</v>
      </c>
      <c r="BG68" s="95">
        <f t="shared" si="72"/>
        <v>860</v>
      </c>
      <c r="BH68" s="95">
        <f t="shared" si="72"/>
        <v>761</v>
      </c>
      <c r="BI68" s="95">
        <f t="shared" si="72"/>
        <v>2015</v>
      </c>
      <c r="BJ68" s="95">
        <f t="shared" si="72"/>
        <v>1425</v>
      </c>
      <c r="BK68" s="95">
        <f t="shared" si="72"/>
        <v>1939</v>
      </c>
      <c r="BL68" s="95">
        <f t="shared" si="72"/>
        <v>1183</v>
      </c>
    </row>
    <row r="69" ht="13.5" customHeight="1">
      <c r="A69" s="93">
        <v>43156.0</v>
      </c>
      <c r="B69" s="68" t="s">
        <v>71</v>
      </c>
      <c r="C69" s="94"/>
      <c r="D69" s="69" t="s">
        <v>49</v>
      </c>
      <c r="E69" s="95">
        <f t="shared" si="2"/>
        <v>174</v>
      </c>
      <c r="F69" s="71">
        <v>3.0</v>
      </c>
      <c r="G69" s="71">
        <v>8.0</v>
      </c>
      <c r="H69" s="72">
        <f t="shared" si="3"/>
        <v>17</v>
      </c>
      <c r="I69" s="94"/>
      <c r="J69" s="73" t="s">
        <v>48</v>
      </c>
      <c r="K69" s="95">
        <f t="shared" si="4"/>
        <v>137</v>
      </c>
      <c r="L69" s="79">
        <v>0.0</v>
      </c>
      <c r="M69" s="74">
        <v>16.0</v>
      </c>
      <c r="N69" s="72">
        <f t="shared" si="5"/>
        <v>16</v>
      </c>
      <c r="O69" s="94"/>
      <c r="P69" s="64" t="s">
        <v>72</v>
      </c>
      <c r="Q69" s="94"/>
      <c r="R69" s="64">
        <f>MIN(Rules!$E$2,(MAX(H69/N69,N69/H69)))</f>
        <v>1.0625</v>
      </c>
      <c r="S69" s="64">
        <f>VLOOKUP(B69,Rules!A:B,2,FALSE)</f>
        <v>40</v>
      </c>
      <c r="T69" s="94"/>
      <c r="U69" s="96">
        <f>1/(10^(-(E69+(IF(P69="Y",Rules!$I$2,0))-K69)/Rules!$E$12)+1)</f>
        <v>0.7029043798</v>
      </c>
      <c r="V69" s="94">
        <f t="shared" si="6"/>
        <v>13</v>
      </c>
      <c r="W69" s="94">
        <f t="shared" si="7"/>
        <v>-13</v>
      </c>
      <c r="X69" s="94"/>
      <c r="Y69" s="94"/>
      <c r="Z69" s="94"/>
      <c r="AA69" s="95">
        <f t="shared" ref="AA69:BL69" si="73">IF($D69=AA$1,$E69+$V69,(IF($J69=AA$1,$K69+$W69,AA68)))</f>
        <v>1357</v>
      </c>
      <c r="AB69" s="95">
        <f t="shared" si="73"/>
        <v>999</v>
      </c>
      <c r="AC69" s="95">
        <f t="shared" si="73"/>
        <v>1437</v>
      </c>
      <c r="AD69" s="95">
        <f t="shared" si="73"/>
        <v>187</v>
      </c>
      <c r="AE69" s="95">
        <f t="shared" si="73"/>
        <v>1974</v>
      </c>
      <c r="AF69" s="95">
        <f t="shared" si="73"/>
        <v>1919</v>
      </c>
      <c r="AG69" s="95">
        <f t="shared" si="73"/>
        <v>866</v>
      </c>
      <c r="AH69" s="95">
        <f t="shared" si="73"/>
        <v>892</v>
      </c>
      <c r="AI69" s="95">
        <f t="shared" si="73"/>
        <v>1217</v>
      </c>
      <c r="AJ69" s="95">
        <f t="shared" si="73"/>
        <v>1736</v>
      </c>
      <c r="AK69" s="95">
        <f t="shared" si="73"/>
        <v>124</v>
      </c>
      <c r="AL69" s="95">
        <f t="shared" si="73"/>
        <v>717</v>
      </c>
      <c r="AM69" s="95">
        <f t="shared" si="73"/>
        <v>2268</v>
      </c>
      <c r="AN69" s="95">
        <f t="shared" si="73"/>
        <v>1444</v>
      </c>
      <c r="AO69" s="95">
        <f t="shared" si="73"/>
        <v>1084</v>
      </c>
      <c r="AP69" s="95">
        <f t="shared" si="73"/>
        <v>2047</v>
      </c>
      <c r="AQ69" s="95">
        <f t="shared" si="73"/>
        <v>347</v>
      </c>
      <c r="AR69" s="95">
        <f t="shared" si="73"/>
        <v>1486</v>
      </c>
      <c r="AS69" s="95">
        <f t="shared" si="73"/>
        <v>366</v>
      </c>
      <c r="AT69" s="95">
        <f t="shared" si="73"/>
        <v>1868</v>
      </c>
      <c r="AU69" s="95">
        <f t="shared" si="73"/>
        <v>1054</v>
      </c>
      <c r="AV69" s="95">
        <f t="shared" si="73"/>
        <v>528</v>
      </c>
      <c r="AW69" s="95">
        <f t="shared" si="73"/>
        <v>611</v>
      </c>
      <c r="AX69" s="95">
        <f t="shared" si="73"/>
        <v>1109</v>
      </c>
      <c r="AY69" s="95">
        <f t="shared" si="73"/>
        <v>1300</v>
      </c>
      <c r="AZ69" s="95">
        <f t="shared" si="73"/>
        <v>806</v>
      </c>
      <c r="BA69" s="95">
        <f t="shared" si="73"/>
        <v>0</v>
      </c>
      <c r="BB69" s="95">
        <f t="shared" si="73"/>
        <v>1526</v>
      </c>
      <c r="BC69" s="95">
        <f t="shared" si="73"/>
        <v>886</v>
      </c>
      <c r="BD69" s="95">
        <f t="shared" si="73"/>
        <v>421</v>
      </c>
      <c r="BE69" s="95">
        <f t="shared" si="73"/>
        <v>638</v>
      </c>
      <c r="BF69" s="95">
        <f t="shared" si="73"/>
        <v>2118</v>
      </c>
      <c r="BG69" s="95">
        <f t="shared" si="73"/>
        <v>860</v>
      </c>
      <c r="BH69" s="95">
        <f t="shared" si="73"/>
        <v>761</v>
      </c>
      <c r="BI69" s="95">
        <f t="shared" si="73"/>
        <v>2015</v>
      </c>
      <c r="BJ69" s="95">
        <f t="shared" si="73"/>
        <v>1425</v>
      </c>
      <c r="BK69" s="95">
        <f t="shared" si="73"/>
        <v>1939</v>
      </c>
      <c r="BL69" s="95">
        <f t="shared" si="73"/>
        <v>1183</v>
      </c>
    </row>
    <row r="70" ht="13.5" customHeight="1">
      <c r="A70" s="93">
        <v>43169.0</v>
      </c>
      <c r="B70" s="68" t="s">
        <v>71</v>
      </c>
      <c r="C70" s="94"/>
      <c r="D70" s="69" t="s">
        <v>36</v>
      </c>
      <c r="E70" s="95">
        <f t="shared" si="2"/>
        <v>1054</v>
      </c>
      <c r="F70" s="71">
        <v>1.0</v>
      </c>
      <c r="G70" s="71">
        <v>19.0</v>
      </c>
      <c r="H70" s="72">
        <f t="shared" si="3"/>
        <v>22</v>
      </c>
      <c r="I70" s="94"/>
      <c r="J70" s="73" t="s">
        <v>29</v>
      </c>
      <c r="K70" s="95">
        <f t="shared" si="4"/>
        <v>1084</v>
      </c>
      <c r="L70" s="79">
        <v>0.0</v>
      </c>
      <c r="M70" s="74">
        <v>15.0</v>
      </c>
      <c r="N70" s="72">
        <f t="shared" si="5"/>
        <v>15</v>
      </c>
      <c r="O70" s="94"/>
      <c r="P70" s="64" t="s">
        <v>72</v>
      </c>
      <c r="Q70" s="94"/>
      <c r="R70" s="64">
        <f>MIN(Rules!$E$2,(MAX(H70/N70,N70/H70)))</f>
        <v>1.466666667</v>
      </c>
      <c r="S70" s="64">
        <f>VLOOKUP(B70,Rules!A:B,2,FALSE)</f>
        <v>40</v>
      </c>
      <c r="T70" s="94"/>
      <c r="U70" s="96">
        <f>1/(10^(-(E70+(IF(P70="Y",Rules!$I$2,0))-K70)/Rules!$E$12)+1)</f>
        <v>0.6347433351</v>
      </c>
      <c r="V70" s="94">
        <f t="shared" si="6"/>
        <v>21</v>
      </c>
      <c r="W70" s="94">
        <f t="shared" si="7"/>
        <v>-21</v>
      </c>
      <c r="X70" s="94"/>
      <c r="Y70" s="94"/>
      <c r="Z70" s="94"/>
      <c r="AA70" s="95">
        <f t="shared" ref="AA70:BL70" si="74">IF($D70=AA$1,$E70+$V70,(IF($J70=AA$1,$K70+$W70,AA69)))</f>
        <v>1357</v>
      </c>
      <c r="AB70" s="95">
        <f t="shared" si="74"/>
        <v>999</v>
      </c>
      <c r="AC70" s="95">
        <f t="shared" si="74"/>
        <v>1437</v>
      </c>
      <c r="AD70" s="95">
        <f t="shared" si="74"/>
        <v>187</v>
      </c>
      <c r="AE70" s="95">
        <f t="shared" si="74"/>
        <v>1974</v>
      </c>
      <c r="AF70" s="95">
        <f t="shared" si="74"/>
        <v>1919</v>
      </c>
      <c r="AG70" s="95">
        <f t="shared" si="74"/>
        <v>866</v>
      </c>
      <c r="AH70" s="95">
        <f t="shared" si="74"/>
        <v>892</v>
      </c>
      <c r="AI70" s="95">
        <f t="shared" si="74"/>
        <v>1217</v>
      </c>
      <c r="AJ70" s="95">
        <f t="shared" si="74"/>
        <v>1736</v>
      </c>
      <c r="AK70" s="95">
        <f t="shared" si="74"/>
        <v>124</v>
      </c>
      <c r="AL70" s="95">
        <f t="shared" si="74"/>
        <v>717</v>
      </c>
      <c r="AM70" s="95">
        <f t="shared" si="74"/>
        <v>2268</v>
      </c>
      <c r="AN70" s="95">
        <f t="shared" si="74"/>
        <v>1444</v>
      </c>
      <c r="AO70" s="95">
        <f t="shared" si="74"/>
        <v>1063</v>
      </c>
      <c r="AP70" s="95">
        <f t="shared" si="74"/>
        <v>2047</v>
      </c>
      <c r="AQ70" s="95">
        <f t="shared" si="74"/>
        <v>347</v>
      </c>
      <c r="AR70" s="95">
        <f t="shared" si="74"/>
        <v>1486</v>
      </c>
      <c r="AS70" s="95">
        <f t="shared" si="74"/>
        <v>366</v>
      </c>
      <c r="AT70" s="95">
        <f t="shared" si="74"/>
        <v>1868</v>
      </c>
      <c r="AU70" s="95">
        <f t="shared" si="74"/>
        <v>1075</v>
      </c>
      <c r="AV70" s="95">
        <f t="shared" si="74"/>
        <v>528</v>
      </c>
      <c r="AW70" s="95">
        <f t="shared" si="74"/>
        <v>611</v>
      </c>
      <c r="AX70" s="95">
        <f t="shared" si="74"/>
        <v>1109</v>
      </c>
      <c r="AY70" s="95">
        <f t="shared" si="74"/>
        <v>1300</v>
      </c>
      <c r="AZ70" s="95">
        <f t="shared" si="74"/>
        <v>806</v>
      </c>
      <c r="BA70" s="95">
        <f t="shared" si="74"/>
        <v>0</v>
      </c>
      <c r="BB70" s="95">
        <f t="shared" si="74"/>
        <v>1526</v>
      </c>
      <c r="BC70" s="95">
        <f t="shared" si="74"/>
        <v>886</v>
      </c>
      <c r="BD70" s="95">
        <f t="shared" si="74"/>
        <v>421</v>
      </c>
      <c r="BE70" s="95">
        <f t="shared" si="74"/>
        <v>638</v>
      </c>
      <c r="BF70" s="95">
        <f t="shared" si="74"/>
        <v>2118</v>
      </c>
      <c r="BG70" s="95">
        <f t="shared" si="74"/>
        <v>860</v>
      </c>
      <c r="BH70" s="95">
        <f t="shared" si="74"/>
        <v>761</v>
      </c>
      <c r="BI70" s="95">
        <f t="shared" si="74"/>
        <v>2015</v>
      </c>
      <c r="BJ70" s="95">
        <f t="shared" si="74"/>
        <v>1425</v>
      </c>
      <c r="BK70" s="95">
        <f t="shared" si="74"/>
        <v>1939</v>
      </c>
      <c r="BL70" s="95">
        <f t="shared" si="74"/>
        <v>1183</v>
      </c>
    </row>
    <row r="71" ht="13.5" customHeight="1">
      <c r="A71" s="93">
        <v>43170.0</v>
      </c>
      <c r="B71" s="68" t="s">
        <v>71</v>
      </c>
      <c r="C71" s="94"/>
      <c r="D71" s="69" t="s">
        <v>32</v>
      </c>
      <c r="E71" s="95">
        <f t="shared" si="2"/>
        <v>1425</v>
      </c>
      <c r="F71" s="71">
        <v>1.0</v>
      </c>
      <c r="G71" s="71">
        <v>20.0</v>
      </c>
      <c r="H71" s="72">
        <f t="shared" si="3"/>
        <v>23</v>
      </c>
      <c r="I71" s="94"/>
      <c r="J71" s="73" t="s">
        <v>34</v>
      </c>
      <c r="K71" s="95">
        <f t="shared" si="4"/>
        <v>1444</v>
      </c>
      <c r="L71" s="79">
        <v>0.0</v>
      </c>
      <c r="M71" s="74">
        <v>16.0</v>
      </c>
      <c r="N71" s="72">
        <f t="shared" si="5"/>
        <v>16</v>
      </c>
      <c r="O71" s="94"/>
      <c r="P71" s="64" t="s">
        <v>72</v>
      </c>
      <c r="Q71" s="94"/>
      <c r="R71" s="64">
        <f>MIN(Rules!$E$2,(MAX(H71/N71,N71/H71)))</f>
        <v>1.4375</v>
      </c>
      <c r="S71" s="64">
        <f>VLOOKUP(B71,Rules!A:B,2,FALSE)</f>
        <v>40</v>
      </c>
      <c r="T71" s="94"/>
      <c r="U71" s="96">
        <f>1/(10^(-(E71+(IF(P71="Y",Rules!$I$2,0))-K71)/Rules!$E$12)+1)</f>
        <v>0.6464057411</v>
      </c>
      <c r="V71" s="94">
        <f t="shared" si="6"/>
        <v>20</v>
      </c>
      <c r="W71" s="94">
        <f t="shared" si="7"/>
        <v>-20</v>
      </c>
      <c r="X71" s="94"/>
      <c r="Y71" s="94"/>
      <c r="Z71" s="94"/>
      <c r="AA71" s="95">
        <f t="shared" ref="AA71:BL71" si="75">IF($D71=AA$1,$E71+$V71,(IF($J71=AA$1,$K71+$W71,AA70)))</f>
        <v>1357</v>
      </c>
      <c r="AB71" s="95">
        <f t="shared" si="75"/>
        <v>999</v>
      </c>
      <c r="AC71" s="95">
        <f t="shared" si="75"/>
        <v>1437</v>
      </c>
      <c r="AD71" s="95">
        <f t="shared" si="75"/>
        <v>187</v>
      </c>
      <c r="AE71" s="95">
        <f t="shared" si="75"/>
        <v>1974</v>
      </c>
      <c r="AF71" s="95">
        <f t="shared" si="75"/>
        <v>1919</v>
      </c>
      <c r="AG71" s="95">
        <f t="shared" si="75"/>
        <v>866</v>
      </c>
      <c r="AH71" s="95">
        <f t="shared" si="75"/>
        <v>892</v>
      </c>
      <c r="AI71" s="95">
        <f t="shared" si="75"/>
        <v>1217</v>
      </c>
      <c r="AJ71" s="95">
        <f t="shared" si="75"/>
        <v>1736</v>
      </c>
      <c r="AK71" s="95">
        <f t="shared" si="75"/>
        <v>124</v>
      </c>
      <c r="AL71" s="95">
        <f t="shared" si="75"/>
        <v>717</v>
      </c>
      <c r="AM71" s="95">
        <f t="shared" si="75"/>
        <v>2268</v>
      </c>
      <c r="AN71" s="95">
        <f t="shared" si="75"/>
        <v>1424</v>
      </c>
      <c r="AO71" s="95">
        <f t="shared" si="75"/>
        <v>1063</v>
      </c>
      <c r="AP71" s="95">
        <f t="shared" si="75"/>
        <v>2047</v>
      </c>
      <c r="AQ71" s="95">
        <f t="shared" si="75"/>
        <v>347</v>
      </c>
      <c r="AR71" s="95">
        <f t="shared" si="75"/>
        <v>1486</v>
      </c>
      <c r="AS71" s="95">
        <f t="shared" si="75"/>
        <v>366</v>
      </c>
      <c r="AT71" s="95">
        <f t="shared" si="75"/>
        <v>1868</v>
      </c>
      <c r="AU71" s="95">
        <f t="shared" si="75"/>
        <v>1075</v>
      </c>
      <c r="AV71" s="95">
        <f t="shared" si="75"/>
        <v>528</v>
      </c>
      <c r="AW71" s="95">
        <f t="shared" si="75"/>
        <v>611</v>
      </c>
      <c r="AX71" s="95">
        <f t="shared" si="75"/>
        <v>1109</v>
      </c>
      <c r="AY71" s="95">
        <f t="shared" si="75"/>
        <v>1300</v>
      </c>
      <c r="AZ71" s="95">
        <f t="shared" si="75"/>
        <v>806</v>
      </c>
      <c r="BA71" s="95">
        <f t="shared" si="75"/>
        <v>0</v>
      </c>
      <c r="BB71" s="95">
        <f t="shared" si="75"/>
        <v>1526</v>
      </c>
      <c r="BC71" s="95">
        <f t="shared" si="75"/>
        <v>886</v>
      </c>
      <c r="BD71" s="95">
        <f t="shared" si="75"/>
        <v>421</v>
      </c>
      <c r="BE71" s="95">
        <f t="shared" si="75"/>
        <v>638</v>
      </c>
      <c r="BF71" s="95">
        <f t="shared" si="75"/>
        <v>2118</v>
      </c>
      <c r="BG71" s="95">
        <f t="shared" si="75"/>
        <v>860</v>
      </c>
      <c r="BH71" s="95">
        <f t="shared" si="75"/>
        <v>761</v>
      </c>
      <c r="BI71" s="95">
        <f t="shared" si="75"/>
        <v>2015</v>
      </c>
      <c r="BJ71" s="95">
        <f t="shared" si="75"/>
        <v>1445</v>
      </c>
      <c r="BK71" s="95">
        <f t="shared" si="75"/>
        <v>1939</v>
      </c>
      <c r="BL71" s="95">
        <f t="shared" si="75"/>
        <v>1183</v>
      </c>
    </row>
    <row r="72" ht="13.5" customHeight="1">
      <c r="A72" s="93">
        <v>43170.0</v>
      </c>
      <c r="B72" s="68" t="s">
        <v>71</v>
      </c>
      <c r="C72" s="94"/>
      <c r="D72" s="69" t="s">
        <v>38</v>
      </c>
      <c r="E72" s="95">
        <f t="shared" si="2"/>
        <v>1300</v>
      </c>
      <c r="F72" s="71">
        <v>1.0</v>
      </c>
      <c r="G72" s="71">
        <v>13.0</v>
      </c>
      <c r="H72" s="72">
        <f t="shared" si="3"/>
        <v>16</v>
      </c>
      <c r="I72" s="94"/>
      <c r="J72" s="73" t="s">
        <v>28</v>
      </c>
      <c r="K72" s="95">
        <f t="shared" si="4"/>
        <v>1437</v>
      </c>
      <c r="L72" s="79">
        <v>0.0</v>
      </c>
      <c r="M72" s="74">
        <v>20.0</v>
      </c>
      <c r="N72" s="72">
        <f t="shared" si="5"/>
        <v>20</v>
      </c>
      <c r="O72" s="94"/>
      <c r="P72" s="64" t="s">
        <v>72</v>
      </c>
      <c r="Q72" s="94"/>
      <c r="R72" s="64">
        <f>MIN(Rules!$E$2,(MAX(H72/N72,N72/H72)))</f>
        <v>1.25</v>
      </c>
      <c r="S72" s="64">
        <f>VLOOKUP(B72,Rules!A:B,2,FALSE)</f>
        <v>40</v>
      </c>
      <c r="T72" s="94"/>
      <c r="U72" s="96">
        <f>1/(10^(-(E72+(IF(P72="Y",Rules!$I$2,0))-K72)/Rules!$E$12)+1)</f>
        <v>0.5149623345</v>
      </c>
      <c r="V72" s="94">
        <f t="shared" si="6"/>
        <v>-26</v>
      </c>
      <c r="W72" s="94">
        <f t="shared" si="7"/>
        <v>26</v>
      </c>
      <c r="X72" s="94"/>
      <c r="Y72" s="94"/>
      <c r="Z72" s="94"/>
      <c r="AA72" s="95">
        <f t="shared" ref="AA72:BL72" si="76">IF($D72=AA$1,$E72+$V72,(IF($J72=AA$1,$K72+$W72,AA71)))</f>
        <v>1357</v>
      </c>
      <c r="AB72" s="95">
        <f t="shared" si="76"/>
        <v>999</v>
      </c>
      <c r="AC72" s="95">
        <f t="shared" si="76"/>
        <v>1463</v>
      </c>
      <c r="AD72" s="95">
        <f t="shared" si="76"/>
        <v>187</v>
      </c>
      <c r="AE72" s="95">
        <f t="shared" si="76"/>
        <v>1974</v>
      </c>
      <c r="AF72" s="95">
        <f t="shared" si="76"/>
        <v>1919</v>
      </c>
      <c r="AG72" s="95">
        <f t="shared" si="76"/>
        <v>866</v>
      </c>
      <c r="AH72" s="95">
        <f t="shared" si="76"/>
        <v>892</v>
      </c>
      <c r="AI72" s="95">
        <f t="shared" si="76"/>
        <v>1217</v>
      </c>
      <c r="AJ72" s="95">
        <f t="shared" si="76"/>
        <v>1736</v>
      </c>
      <c r="AK72" s="95">
        <f t="shared" si="76"/>
        <v>124</v>
      </c>
      <c r="AL72" s="95">
        <f t="shared" si="76"/>
        <v>717</v>
      </c>
      <c r="AM72" s="95">
        <f t="shared" si="76"/>
        <v>2268</v>
      </c>
      <c r="AN72" s="95">
        <f t="shared" si="76"/>
        <v>1424</v>
      </c>
      <c r="AO72" s="95">
        <f t="shared" si="76"/>
        <v>1063</v>
      </c>
      <c r="AP72" s="95">
        <f t="shared" si="76"/>
        <v>2047</v>
      </c>
      <c r="AQ72" s="95">
        <f t="shared" si="76"/>
        <v>347</v>
      </c>
      <c r="AR72" s="95">
        <f t="shared" si="76"/>
        <v>1486</v>
      </c>
      <c r="AS72" s="95">
        <f t="shared" si="76"/>
        <v>366</v>
      </c>
      <c r="AT72" s="95">
        <f t="shared" si="76"/>
        <v>1868</v>
      </c>
      <c r="AU72" s="95">
        <f t="shared" si="76"/>
        <v>1075</v>
      </c>
      <c r="AV72" s="95">
        <f t="shared" si="76"/>
        <v>528</v>
      </c>
      <c r="AW72" s="95">
        <f t="shared" si="76"/>
        <v>611</v>
      </c>
      <c r="AX72" s="95">
        <f t="shared" si="76"/>
        <v>1109</v>
      </c>
      <c r="AY72" s="95">
        <f t="shared" si="76"/>
        <v>1274</v>
      </c>
      <c r="AZ72" s="95">
        <f t="shared" si="76"/>
        <v>806</v>
      </c>
      <c r="BA72" s="95">
        <f t="shared" si="76"/>
        <v>0</v>
      </c>
      <c r="BB72" s="95">
        <f t="shared" si="76"/>
        <v>1526</v>
      </c>
      <c r="BC72" s="95">
        <f t="shared" si="76"/>
        <v>886</v>
      </c>
      <c r="BD72" s="95">
        <f t="shared" si="76"/>
        <v>421</v>
      </c>
      <c r="BE72" s="95">
        <f t="shared" si="76"/>
        <v>638</v>
      </c>
      <c r="BF72" s="95">
        <f t="shared" si="76"/>
        <v>2118</v>
      </c>
      <c r="BG72" s="95">
        <f t="shared" si="76"/>
        <v>860</v>
      </c>
      <c r="BH72" s="95">
        <f t="shared" si="76"/>
        <v>761</v>
      </c>
      <c r="BI72" s="95">
        <f t="shared" si="76"/>
        <v>2015</v>
      </c>
      <c r="BJ72" s="95">
        <f t="shared" si="76"/>
        <v>1445</v>
      </c>
      <c r="BK72" s="95">
        <f t="shared" si="76"/>
        <v>1939</v>
      </c>
      <c r="BL72" s="95">
        <f t="shared" si="76"/>
        <v>1183</v>
      </c>
    </row>
    <row r="73" ht="13.5" customHeight="1">
      <c r="A73" s="93">
        <v>43170.0</v>
      </c>
      <c r="B73" s="68" t="s">
        <v>71</v>
      </c>
      <c r="C73" s="94"/>
      <c r="D73" s="69" t="s">
        <v>41</v>
      </c>
      <c r="E73" s="95">
        <f t="shared" si="2"/>
        <v>886</v>
      </c>
      <c r="F73" s="71">
        <v>3.0</v>
      </c>
      <c r="G73" s="71">
        <v>10.0</v>
      </c>
      <c r="H73" s="72">
        <f t="shared" si="3"/>
        <v>19</v>
      </c>
      <c r="I73" s="94"/>
      <c r="J73" s="73" t="s">
        <v>53</v>
      </c>
      <c r="K73" s="95">
        <f t="shared" si="4"/>
        <v>761</v>
      </c>
      <c r="L73" s="74">
        <v>1.0</v>
      </c>
      <c r="M73" s="74">
        <v>23.0</v>
      </c>
      <c r="N73" s="72">
        <f t="shared" si="5"/>
        <v>26</v>
      </c>
      <c r="O73" s="94"/>
      <c r="P73" s="64" t="s">
        <v>72</v>
      </c>
      <c r="Q73" s="94"/>
      <c r="R73" s="64">
        <f>MIN(Rules!$E$2,(MAX(H73/N73,N73/H73)))</f>
        <v>1.368421053</v>
      </c>
      <c r="S73" s="64">
        <f>VLOOKUP(B73,Rules!A:B,2,FALSE)</f>
        <v>40</v>
      </c>
      <c r="T73" s="94"/>
      <c r="U73" s="96">
        <f>1/(10^(-(E73+(IF(P73="Y",Rules!$I$2,0))-K73)/Rules!$E$12)+1)</f>
        <v>0.780129604</v>
      </c>
      <c r="V73" s="94">
        <f t="shared" si="6"/>
        <v>-43</v>
      </c>
      <c r="W73" s="94">
        <f t="shared" si="7"/>
        <v>43</v>
      </c>
      <c r="X73" s="94"/>
      <c r="Y73" s="94"/>
      <c r="Z73" s="94"/>
      <c r="AA73" s="95">
        <f t="shared" ref="AA73:BL73" si="77">IF($D73=AA$1,$E73+$V73,(IF($J73=AA$1,$K73+$W73,AA72)))</f>
        <v>1357</v>
      </c>
      <c r="AB73" s="95">
        <f t="shared" si="77"/>
        <v>999</v>
      </c>
      <c r="AC73" s="95">
        <f t="shared" si="77"/>
        <v>1463</v>
      </c>
      <c r="AD73" s="95">
        <f t="shared" si="77"/>
        <v>187</v>
      </c>
      <c r="AE73" s="95">
        <f t="shared" si="77"/>
        <v>1974</v>
      </c>
      <c r="AF73" s="95">
        <f t="shared" si="77"/>
        <v>1919</v>
      </c>
      <c r="AG73" s="95">
        <f t="shared" si="77"/>
        <v>866</v>
      </c>
      <c r="AH73" s="95">
        <f t="shared" si="77"/>
        <v>892</v>
      </c>
      <c r="AI73" s="95">
        <f t="shared" si="77"/>
        <v>1217</v>
      </c>
      <c r="AJ73" s="95">
        <f t="shared" si="77"/>
        <v>1736</v>
      </c>
      <c r="AK73" s="95">
        <f t="shared" si="77"/>
        <v>124</v>
      </c>
      <c r="AL73" s="95">
        <f t="shared" si="77"/>
        <v>717</v>
      </c>
      <c r="AM73" s="95">
        <f t="shared" si="77"/>
        <v>2268</v>
      </c>
      <c r="AN73" s="95">
        <f t="shared" si="77"/>
        <v>1424</v>
      </c>
      <c r="AO73" s="95">
        <f t="shared" si="77"/>
        <v>1063</v>
      </c>
      <c r="AP73" s="95">
        <f t="shared" si="77"/>
        <v>2047</v>
      </c>
      <c r="AQ73" s="95">
        <f t="shared" si="77"/>
        <v>347</v>
      </c>
      <c r="AR73" s="95">
        <f t="shared" si="77"/>
        <v>1486</v>
      </c>
      <c r="AS73" s="95">
        <f t="shared" si="77"/>
        <v>366</v>
      </c>
      <c r="AT73" s="95">
        <f t="shared" si="77"/>
        <v>1868</v>
      </c>
      <c r="AU73" s="95">
        <f t="shared" si="77"/>
        <v>1075</v>
      </c>
      <c r="AV73" s="95">
        <f t="shared" si="77"/>
        <v>528</v>
      </c>
      <c r="AW73" s="95">
        <f t="shared" si="77"/>
        <v>611</v>
      </c>
      <c r="AX73" s="95">
        <f t="shared" si="77"/>
        <v>1109</v>
      </c>
      <c r="AY73" s="95">
        <f t="shared" si="77"/>
        <v>1274</v>
      </c>
      <c r="AZ73" s="95">
        <f t="shared" si="77"/>
        <v>806</v>
      </c>
      <c r="BA73" s="95">
        <f t="shared" si="77"/>
        <v>0</v>
      </c>
      <c r="BB73" s="95">
        <f t="shared" si="77"/>
        <v>1526</v>
      </c>
      <c r="BC73" s="95">
        <f t="shared" si="77"/>
        <v>843</v>
      </c>
      <c r="BD73" s="95">
        <f t="shared" si="77"/>
        <v>421</v>
      </c>
      <c r="BE73" s="95">
        <f t="shared" si="77"/>
        <v>638</v>
      </c>
      <c r="BF73" s="95">
        <f t="shared" si="77"/>
        <v>2118</v>
      </c>
      <c r="BG73" s="95">
        <f t="shared" si="77"/>
        <v>860</v>
      </c>
      <c r="BH73" s="95">
        <f t="shared" si="77"/>
        <v>804</v>
      </c>
      <c r="BI73" s="95">
        <f t="shared" si="77"/>
        <v>2015</v>
      </c>
      <c r="BJ73" s="95">
        <f t="shared" si="77"/>
        <v>1445</v>
      </c>
      <c r="BK73" s="95">
        <f t="shared" si="77"/>
        <v>1939</v>
      </c>
      <c r="BL73" s="95">
        <f t="shared" si="77"/>
        <v>1183</v>
      </c>
    </row>
    <row r="74" ht="13.5" customHeight="1">
      <c r="A74" s="93">
        <v>43170.0</v>
      </c>
      <c r="B74" s="68" t="s">
        <v>71</v>
      </c>
      <c r="C74" s="94"/>
      <c r="D74" s="69" t="s">
        <v>51</v>
      </c>
      <c r="E74" s="95">
        <f t="shared" si="2"/>
        <v>806</v>
      </c>
      <c r="F74" s="71">
        <v>1.0</v>
      </c>
      <c r="G74" s="71">
        <v>13.0</v>
      </c>
      <c r="H74" s="72">
        <f t="shared" si="3"/>
        <v>16</v>
      </c>
      <c r="I74" s="94"/>
      <c r="J74" s="73" t="s">
        <v>47</v>
      </c>
      <c r="K74" s="95">
        <f t="shared" si="4"/>
        <v>611</v>
      </c>
      <c r="L74" s="74">
        <v>1.0</v>
      </c>
      <c r="M74" s="74">
        <v>13.0</v>
      </c>
      <c r="N74" s="72">
        <f t="shared" si="5"/>
        <v>16</v>
      </c>
      <c r="O74" s="94"/>
      <c r="P74" s="64" t="s">
        <v>72</v>
      </c>
      <c r="Q74" s="94"/>
      <c r="R74" s="64">
        <f>MIN(Rules!$E$2,(MAX(H74/N74,N74/H74)))</f>
        <v>1</v>
      </c>
      <c r="S74" s="64">
        <f>VLOOKUP(B74,Rules!A:B,2,FALSE)</f>
        <v>40</v>
      </c>
      <c r="T74" s="94"/>
      <c r="U74" s="96">
        <f>1/(10^(-(E74+(IF(P74="Y",Rules!$I$2,0))-K74)/Rules!$E$12)+1)</f>
        <v>0.8304449114</v>
      </c>
      <c r="V74" s="94">
        <f t="shared" si="6"/>
        <v>-13</v>
      </c>
      <c r="W74" s="94">
        <f t="shared" si="7"/>
        <v>13</v>
      </c>
      <c r="X74" s="94"/>
      <c r="Y74" s="94"/>
      <c r="Z74" s="94"/>
      <c r="AA74" s="95">
        <f t="shared" ref="AA74:BL74" si="78">IF($D74=AA$1,$E74+$V74,(IF($J74=AA$1,$K74+$W74,AA73)))</f>
        <v>1357</v>
      </c>
      <c r="AB74" s="95">
        <f t="shared" si="78"/>
        <v>999</v>
      </c>
      <c r="AC74" s="95">
        <f t="shared" si="78"/>
        <v>1463</v>
      </c>
      <c r="AD74" s="95">
        <f t="shared" si="78"/>
        <v>187</v>
      </c>
      <c r="AE74" s="95">
        <f t="shared" si="78"/>
        <v>1974</v>
      </c>
      <c r="AF74" s="95">
        <f t="shared" si="78"/>
        <v>1919</v>
      </c>
      <c r="AG74" s="95">
        <f t="shared" si="78"/>
        <v>866</v>
      </c>
      <c r="AH74" s="95">
        <f t="shared" si="78"/>
        <v>892</v>
      </c>
      <c r="AI74" s="95">
        <f t="shared" si="78"/>
        <v>1217</v>
      </c>
      <c r="AJ74" s="95">
        <f t="shared" si="78"/>
        <v>1736</v>
      </c>
      <c r="AK74" s="95">
        <f t="shared" si="78"/>
        <v>124</v>
      </c>
      <c r="AL74" s="95">
        <f t="shared" si="78"/>
        <v>717</v>
      </c>
      <c r="AM74" s="95">
        <f t="shared" si="78"/>
        <v>2268</v>
      </c>
      <c r="AN74" s="95">
        <f t="shared" si="78"/>
        <v>1424</v>
      </c>
      <c r="AO74" s="95">
        <f t="shared" si="78"/>
        <v>1063</v>
      </c>
      <c r="AP74" s="95">
        <f t="shared" si="78"/>
        <v>2047</v>
      </c>
      <c r="AQ74" s="95">
        <f t="shared" si="78"/>
        <v>347</v>
      </c>
      <c r="AR74" s="95">
        <f t="shared" si="78"/>
        <v>1486</v>
      </c>
      <c r="AS74" s="95">
        <f t="shared" si="78"/>
        <v>366</v>
      </c>
      <c r="AT74" s="95">
        <f t="shared" si="78"/>
        <v>1868</v>
      </c>
      <c r="AU74" s="95">
        <f t="shared" si="78"/>
        <v>1075</v>
      </c>
      <c r="AV74" s="95">
        <f t="shared" si="78"/>
        <v>528</v>
      </c>
      <c r="AW74" s="95">
        <f t="shared" si="78"/>
        <v>624</v>
      </c>
      <c r="AX74" s="95">
        <f t="shared" si="78"/>
        <v>1109</v>
      </c>
      <c r="AY74" s="95">
        <f t="shared" si="78"/>
        <v>1274</v>
      </c>
      <c r="AZ74" s="95">
        <f t="shared" si="78"/>
        <v>793</v>
      </c>
      <c r="BA74" s="95">
        <f t="shared" si="78"/>
        <v>0</v>
      </c>
      <c r="BB74" s="95">
        <f t="shared" si="78"/>
        <v>1526</v>
      </c>
      <c r="BC74" s="95">
        <f t="shared" si="78"/>
        <v>843</v>
      </c>
      <c r="BD74" s="95">
        <f t="shared" si="78"/>
        <v>421</v>
      </c>
      <c r="BE74" s="95">
        <f t="shared" si="78"/>
        <v>638</v>
      </c>
      <c r="BF74" s="95">
        <f t="shared" si="78"/>
        <v>2118</v>
      </c>
      <c r="BG74" s="95">
        <f t="shared" si="78"/>
        <v>860</v>
      </c>
      <c r="BH74" s="95">
        <f t="shared" si="78"/>
        <v>804</v>
      </c>
      <c r="BI74" s="95">
        <f t="shared" si="78"/>
        <v>2015</v>
      </c>
      <c r="BJ74" s="95">
        <f t="shared" si="78"/>
        <v>1445</v>
      </c>
      <c r="BK74" s="95">
        <f t="shared" si="78"/>
        <v>1939</v>
      </c>
      <c r="BL74" s="95">
        <f t="shared" si="78"/>
        <v>1183</v>
      </c>
    </row>
    <row r="75" ht="13.5" customHeight="1">
      <c r="A75" s="93">
        <v>43170.0</v>
      </c>
      <c r="B75" s="68" t="s">
        <v>71</v>
      </c>
      <c r="C75" s="94"/>
      <c r="D75" s="69" t="s">
        <v>50</v>
      </c>
      <c r="E75" s="95">
        <f t="shared" si="2"/>
        <v>528</v>
      </c>
      <c r="F75" s="71">
        <v>1.0</v>
      </c>
      <c r="G75" s="71">
        <v>14.0</v>
      </c>
      <c r="H75" s="72">
        <f t="shared" si="3"/>
        <v>17</v>
      </c>
      <c r="I75" s="94"/>
      <c r="J75" s="73" t="s">
        <v>42</v>
      </c>
      <c r="K75" s="95">
        <f t="shared" si="4"/>
        <v>860</v>
      </c>
      <c r="L75" s="74">
        <v>2.0</v>
      </c>
      <c r="M75" s="74">
        <v>21.0</v>
      </c>
      <c r="N75" s="72">
        <f t="shared" si="5"/>
        <v>27</v>
      </c>
      <c r="O75" s="94"/>
      <c r="P75" s="64" t="s">
        <v>72</v>
      </c>
      <c r="Q75" s="94"/>
      <c r="R75" s="64">
        <f>MIN(Rules!$E$2,(MAX(H75/N75,N75/H75)))</f>
        <v>1.588235294</v>
      </c>
      <c r="S75" s="64">
        <f>VLOOKUP(B75,Rules!A:B,2,FALSE)</f>
        <v>40</v>
      </c>
      <c r="T75" s="94"/>
      <c r="U75" s="96">
        <f>1/(10^(-(E75+(IF(P75="Y",Rules!$I$2,0))-K75)/Rules!$E$12)+1)</f>
        <v>0.3019264608</v>
      </c>
      <c r="V75" s="94">
        <f t="shared" si="6"/>
        <v>-19</v>
      </c>
      <c r="W75" s="94">
        <f t="shared" si="7"/>
        <v>19</v>
      </c>
      <c r="X75" s="94"/>
      <c r="Y75" s="94"/>
      <c r="Z75" s="94"/>
      <c r="AA75" s="95">
        <f t="shared" ref="AA75:BL75" si="79">IF($D75=AA$1,$E75+$V75,(IF($J75=AA$1,$K75+$W75,AA74)))</f>
        <v>1357</v>
      </c>
      <c r="AB75" s="95">
        <f t="shared" si="79"/>
        <v>999</v>
      </c>
      <c r="AC75" s="95">
        <f t="shared" si="79"/>
        <v>1463</v>
      </c>
      <c r="AD75" s="95">
        <f t="shared" si="79"/>
        <v>187</v>
      </c>
      <c r="AE75" s="95">
        <f t="shared" si="79"/>
        <v>1974</v>
      </c>
      <c r="AF75" s="95">
        <f t="shared" si="79"/>
        <v>1919</v>
      </c>
      <c r="AG75" s="95">
        <f t="shared" si="79"/>
        <v>866</v>
      </c>
      <c r="AH75" s="95">
        <f t="shared" si="79"/>
        <v>892</v>
      </c>
      <c r="AI75" s="95">
        <f t="shared" si="79"/>
        <v>1217</v>
      </c>
      <c r="AJ75" s="95">
        <f t="shared" si="79"/>
        <v>1736</v>
      </c>
      <c r="AK75" s="95">
        <f t="shared" si="79"/>
        <v>124</v>
      </c>
      <c r="AL75" s="95">
        <f t="shared" si="79"/>
        <v>717</v>
      </c>
      <c r="AM75" s="95">
        <f t="shared" si="79"/>
        <v>2268</v>
      </c>
      <c r="AN75" s="95">
        <f t="shared" si="79"/>
        <v>1424</v>
      </c>
      <c r="AO75" s="95">
        <f t="shared" si="79"/>
        <v>1063</v>
      </c>
      <c r="AP75" s="95">
        <f t="shared" si="79"/>
        <v>2047</v>
      </c>
      <c r="AQ75" s="95">
        <f t="shared" si="79"/>
        <v>347</v>
      </c>
      <c r="AR75" s="95">
        <f t="shared" si="79"/>
        <v>1486</v>
      </c>
      <c r="AS75" s="95">
        <f t="shared" si="79"/>
        <v>366</v>
      </c>
      <c r="AT75" s="95">
        <f t="shared" si="79"/>
        <v>1868</v>
      </c>
      <c r="AU75" s="95">
        <f t="shared" si="79"/>
        <v>1075</v>
      </c>
      <c r="AV75" s="95">
        <f t="shared" si="79"/>
        <v>509</v>
      </c>
      <c r="AW75" s="95">
        <f t="shared" si="79"/>
        <v>624</v>
      </c>
      <c r="AX75" s="95">
        <f t="shared" si="79"/>
        <v>1109</v>
      </c>
      <c r="AY75" s="95">
        <f t="shared" si="79"/>
        <v>1274</v>
      </c>
      <c r="AZ75" s="95">
        <f t="shared" si="79"/>
        <v>793</v>
      </c>
      <c r="BA75" s="95">
        <f t="shared" si="79"/>
        <v>0</v>
      </c>
      <c r="BB75" s="95">
        <f t="shared" si="79"/>
        <v>1526</v>
      </c>
      <c r="BC75" s="95">
        <f t="shared" si="79"/>
        <v>843</v>
      </c>
      <c r="BD75" s="95">
        <f t="shared" si="79"/>
        <v>421</v>
      </c>
      <c r="BE75" s="95">
        <f t="shared" si="79"/>
        <v>638</v>
      </c>
      <c r="BF75" s="95">
        <f t="shared" si="79"/>
        <v>2118</v>
      </c>
      <c r="BG75" s="95">
        <f t="shared" si="79"/>
        <v>879</v>
      </c>
      <c r="BH75" s="95">
        <f t="shared" si="79"/>
        <v>804</v>
      </c>
      <c r="BI75" s="95">
        <f t="shared" si="79"/>
        <v>2015</v>
      </c>
      <c r="BJ75" s="95">
        <f t="shared" si="79"/>
        <v>1445</v>
      </c>
      <c r="BK75" s="95">
        <f t="shared" si="79"/>
        <v>1939</v>
      </c>
      <c r="BL75" s="95">
        <f t="shared" si="79"/>
        <v>1183</v>
      </c>
    </row>
    <row r="76" ht="13.5" customHeight="1">
      <c r="A76" s="93">
        <v>43170.0</v>
      </c>
      <c r="B76" s="68" t="s">
        <v>71</v>
      </c>
      <c r="C76" s="94"/>
      <c r="D76" s="69" t="s">
        <v>25</v>
      </c>
      <c r="E76" s="95">
        <f t="shared" si="2"/>
        <v>2015</v>
      </c>
      <c r="F76" s="71">
        <v>1.0</v>
      </c>
      <c r="G76" s="71">
        <v>23.0</v>
      </c>
      <c r="H76" s="72">
        <f t="shared" si="3"/>
        <v>26</v>
      </c>
      <c r="I76" s="94"/>
      <c r="J76" s="73" t="s">
        <v>21</v>
      </c>
      <c r="K76" s="95">
        <f t="shared" si="4"/>
        <v>1974</v>
      </c>
      <c r="L76" s="74">
        <v>1.0</v>
      </c>
      <c r="M76" s="74">
        <v>20.0</v>
      </c>
      <c r="N76" s="72">
        <f t="shared" si="5"/>
        <v>23</v>
      </c>
      <c r="O76" s="94"/>
      <c r="P76" s="64" t="s">
        <v>72</v>
      </c>
      <c r="Q76" s="94"/>
      <c r="R76" s="64">
        <f>MIN(Rules!$E$2,(MAX(H76/N76,N76/H76)))</f>
        <v>1.130434783</v>
      </c>
      <c r="S76" s="64">
        <f>VLOOKUP(B76,Rules!A:B,2,FALSE)</f>
        <v>40</v>
      </c>
      <c r="T76" s="94"/>
      <c r="U76" s="96">
        <f>1/(10^(-(E76+(IF(P76="Y",Rules!$I$2,0))-K76)/Rules!$E$12)+1)</f>
        <v>0.7067367348</v>
      </c>
      <c r="V76" s="94">
        <f t="shared" si="6"/>
        <v>13</v>
      </c>
      <c r="W76" s="94">
        <f t="shared" si="7"/>
        <v>-13</v>
      </c>
      <c r="X76" s="94"/>
      <c r="Y76" s="94"/>
      <c r="Z76" s="94"/>
      <c r="AA76" s="95">
        <f t="shared" ref="AA76:BL76" si="80">IF($D76=AA$1,$E76+$V76,(IF($J76=AA$1,$K76+$W76,AA75)))</f>
        <v>1357</v>
      </c>
      <c r="AB76" s="95">
        <f t="shared" si="80"/>
        <v>999</v>
      </c>
      <c r="AC76" s="95">
        <f t="shared" si="80"/>
        <v>1463</v>
      </c>
      <c r="AD76" s="95">
        <f t="shared" si="80"/>
        <v>187</v>
      </c>
      <c r="AE76" s="95">
        <f t="shared" si="80"/>
        <v>1961</v>
      </c>
      <c r="AF76" s="95">
        <f t="shared" si="80"/>
        <v>1919</v>
      </c>
      <c r="AG76" s="95">
        <f t="shared" si="80"/>
        <v>866</v>
      </c>
      <c r="AH76" s="95">
        <f t="shared" si="80"/>
        <v>892</v>
      </c>
      <c r="AI76" s="95">
        <f t="shared" si="80"/>
        <v>1217</v>
      </c>
      <c r="AJ76" s="95">
        <f t="shared" si="80"/>
        <v>1736</v>
      </c>
      <c r="AK76" s="95">
        <f t="shared" si="80"/>
        <v>124</v>
      </c>
      <c r="AL76" s="95">
        <f t="shared" si="80"/>
        <v>717</v>
      </c>
      <c r="AM76" s="95">
        <f t="shared" si="80"/>
        <v>2268</v>
      </c>
      <c r="AN76" s="95">
        <f t="shared" si="80"/>
        <v>1424</v>
      </c>
      <c r="AO76" s="95">
        <f t="shared" si="80"/>
        <v>1063</v>
      </c>
      <c r="AP76" s="95">
        <f t="shared" si="80"/>
        <v>2047</v>
      </c>
      <c r="AQ76" s="95">
        <f t="shared" si="80"/>
        <v>347</v>
      </c>
      <c r="AR76" s="95">
        <f t="shared" si="80"/>
        <v>1486</v>
      </c>
      <c r="AS76" s="95">
        <f t="shared" si="80"/>
        <v>366</v>
      </c>
      <c r="AT76" s="95">
        <f t="shared" si="80"/>
        <v>1868</v>
      </c>
      <c r="AU76" s="95">
        <f t="shared" si="80"/>
        <v>1075</v>
      </c>
      <c r="AV76" s="95">
        <f t="shared" si="80"/>
        <v>509</v>
      </c>
      <c r="AW76" s="95">
        <f t="shared" si="80"/>
        <v>624</v>
      </c>
      <c r="AX76" s="95">
        <f t="shared" si="80"/>
        <v>1109</v>
      </c>
      <c r="AY76" s="95">
        <f t="shared" si="80"/>
        <v>1274</v>
      </c>
      <c r="AZ76" s="95">
        <f t="shared" si="80"/>
        <v>793</v>
      </c>
      <c r="BA76" s="95">
        <f t="shared" si="80"/>
        <v>0</v>
      </c>
      <c r="BB76" s="95">
        <f t="shared" si="80"/>
        <v>1526</v>
      </c>
      <c r="BC76" s="95">
        <f t="shared" si="80"/>
        <v>843</v>
      </c>
      <c r="BD76" s="95">
        <f t="shared" si="80"/>
        <v>421</v>
      </c>
      <c r="BE76" s="95">
        <f t="shared" si="80"/>
        <v>638</v>
      </c>
      <c r="BF76" s="95">
        <f t="shared" si="80"/>
        <v>2118</v>
      </c>
      <c r="BG76" s="95">
        <f t="shared" si="80"/>
        <v>879</v>
      </c>
      <c r="BH76" s="95">
        <f t="shared" si="80"/>
        <v>804</v>
      </c>
      <c r="BI76" s="95">
        <f t="shared" si="80"/>
        <v>2028</v>
      </c>
      <c r="BJ76" s="95">
        <f t="shared" si="80"/>
        <v>1445</v>
      </c>
      <c r="BK76" s="95">
        <f t="shared" si="80"/>
        <v>1939</v>
      </c>
      <c r="BL76" s="95">
        <f t="shared" si="80"/>
        <v>1183</v>
      </c>
    </row>
    <row r="77" ht="13.5" customHeight="1">
      <c r="A77" s="93">
        <v>43170.0</v>
      </c>
      <c r="B77" s="68" t="s">
        <v>71</v>
      </c>
      <c r="C77" s="94"/>
      <c r="D77" s="69" t="s">
        <v>18</v>
      </c>
      <c r="E77" s="95">
        <f t="shared" si="2"/>
        <v>2118</v>
      </c>
      <c r="F77" s="71">
        <v>1.0</v>
      </c>
      <c r="G77" s="71">
        <v>24.0</v>
      </c>
      <c r="H77" s="72">
        <f t="shared" si="3"/>
        <v>27</v>
      </c>
      <c r="I77" s="94"/>
      <c r="J77" s="73" t="s">
        <v>19</v>
      </c>
      <c r="K77" s="95">
        <f t="shared" si="4"/>
        <v>1919</v>
      </c>
      <c r="L77" s="74">
        <v>1.0</v>
      </c>
      <c r="M77" s="74">
        <v>21.0</v>
      </c>
      <c r="N77" s="72">
        <f t="shared" si="5"/>
        <v>24</v>
      </c>
      <c r="O77" s="94"/>
      <c r="P77" s="64" t="s">
        <v>72</v>
      </c>
      <c r="Q77" s="94"/>
      <c r="R77" s="64">
        <f>MIN(Rules!$E$2,(MAX(H77/N77,N77/H77)))</f>
        <v>1.125</v>
      </c>
      <c r="S77" s="64">
        <f>VLOOKUP(B77,Rules!A:B,2,FALSE)</f>
        <v>40</v>
      </c>
      <c r="T77" s="94"/>
      <c r="U77" s="96">
        <f>1/(10^(-(E77+(IF(P77="Y",Rules!$I$2,0))-K77)/Rules!$E$12)+1)</f>
        <v>0.8330228916</v>
      </c>
      <c r="V77" s="94">
        <f t="shared" si="6"/>
        <v>8</v>
      </c>
      <c r="W77" s="94">
        <f t="shared" si="7"/>
        <v>-8</v>
      </c>
      <c r="X77" s="94"/>
      <c r="Y77" s="94"/>
      <c r="Z77" s="94"/>
      <c r="AA77" s="95">
        <f t="shared" ref="AA77:BL77" si="81">IF($D77=AA$1,$E77+$V77,(IF($J77=AA$1,$K77+$W77,AA76)))</f>
        <v>1357</v>
      </c>
      <c r="AB77" s="95">
        <f t="shared" si="81"/>
        <v>999</v>
      </c>
      <c r="AC77" s="95">
        <f t="shared" si="81"/>
        <v>1463</v>
      </c>
      <c r="AD77" s="95">
        <f t="shared" si="81"/>
        <v>187</v>
      </c>
      <c r="AE77" s="95">
        <f t="shared" si="81"/>
        <v>1961</v>
      </c>
      <c r="AF77" s="95">
        <f t="shared" si="81"/>
        <v>1911</v>
      </c>
      <c r="AG77" s="95">
        <f t="shared" si="81"/>
        <v>866</v>
      </c>
      <c r="AH77" s="95">
        <f t="shared" si="81"/>
        <v>892</v>
      </c>
      <c r="AI77" s="95">
        <f t="shared" si="81"/>
        <v>1217</v>
      </c>
      <c r="AJ77" s="95">
        <f t="shared" si="81"/>
        <v>1736</v>
      </c>
      <c r="AK77" s="95">
        <f t="shared" si="81"/>
        <v>124</v>
      </c>
      <c r="AL77" s="95">
        <f t="shared" si="81"/>
        <v>717</v>
      </c>
      <c r="AM77" s="95">
        <f t="shared" si="81"/>
        <v>2268</v>
      </c>
      <c r="AN77" s="95">
        <f t="shared" si="81"/>
        <v>1424</v>
      </c>
      <c r="AO77" s="95">
        <f t="shared" si="81"/>
        <v>1063</v>
      </c>
      <c r="AP77" s="95">
        <f t="shared" si="81"/>
        <v>2047</v>
      </c>
      <c r="AQ77" s="95">
        <f t="shared" si="81"/>
        <v>347</v>
      </c>
      <c r="AR77" s="95">
        <f t="shared" si="81"/>
        <v>1486</v>
      </c>
      <c r="AS77" s="95">
        <f t="shared" si="81"/>
        <v>366</v>
      </c>
      <c r="AT77" s="95">
        <f t="shared" si="81"/>
        <v>1868</v>
      </c>
      <c r="AU77" s="95">
        <f t="shared" si="81"/>
        <v>1075</v>
      </c>
      <c r="AV77" s="95">
        <f t="shared" si="81"/>
        <v>509</v>
      </c>
      <c r="AW77" s="95">
        <f t="shared" si="81"/>
        <v>624</v>
      </c>
      <c r="AX77" s="95">
        <f t="shared" si="81"/>
        <v>1109</v>
      </c>
      <c r="AY77" s="95">
        <f t="shared" si="81"/>
        <v>1274</v>
      </c>
      <c r="AZ77" s="95">
        <f t="shared" si="81"/>
        <v>793</v>
      </c>
      <c r="BA77" s="95">
        <f t="shared" si="81"/>
        <v>0</v>
      </c>
      <c r="BB77" s="95">
        <f t="shared" si="81"/>
        <v>1526</v>
      </c>
      <c r="BC77" s="95">
        <f t="shared" si="81"/>
        <v>843</v>
      </c>
      <c r="BD77" s="95">
        <f t="shared" si="81"/>
        <v>421</v>
      </c>
      <c r="BE77" s="95">
        <f t="shared" si="81"/>
        <v>638</v>
      </c>
      <c r="BF77" s="95">
        <f t="shared" si="81"/>
        <v>2126</v>
      </c>
      <c r="BG77" s="95">
        <f t="shared" si="81"/>
        <v>879</v>
      </c>
      <c r="BH77" s="95">
        <f t="shared" si="81"/>
        <v>804</v>
      </c>
      <c r="BI77" s="95">
        <f t="shared" si="81"/>
        <v>2028</v>
      </c>
      <c r="BJ77" s="95">
        <f t="shared" si="81"/>
        <v>1445</v>
      </c>
      <c r="BK77" s="95">
        <f t="shared" si="81"/>
        <v>1939</v>
      </c>
      <c r="BL77" s="95">
        <f t="shared" si="81"/>
        <v>1183</v>
      </c>
    </row>
    <row r="78" ht="13.5" customHeight="1">
      <c r="A78" s="93">
        <v>43170.0</v>
      </c>
      <c r="B78" s="68" t="s">
        <v>71</v>
      </c>
      <c r="C78" s="94"/>
      <c r="D78" s="69" t="s">
        <v>22</v>
      </c>
      <c r="E78" s="95">
        <f t="shared" si="2"/>
        <v>2047</v>
      </c>
      <c r="F78" s="78">
        <v>0.0</v>
      </c>
      <c r="G78" s="71">
        <v>22.0</v>
      </c>
      <c r="H78" s="72">
        <f t="shared" si="3"/>
        <v>22</v>
      </c>
      <c r="I78" s="94"/>
      <c r="J78" s="73" t="s">
        <v>24</v>
      </c>
      <c r="K78" s="95">
        <f t="shared" si="4"/>
        <v>1939</v>
      </c>
      <c r="L78" s="79">
        <v>0.0</v>
      </c>
      <c r="M78" s="74">
        <v>19.0</v>
      </c>
      <c r="N78" s="72">
        <f t="shared" si="5"/>
        <v>19</v>
      </c>
      <c r="O78" s="94"/>
      <c r="P78" s="64" t="s">
        <v>72</v>
      </c>
      <c r="Q78" s="94"/>
      <c r="R78" s="64">
        <f>MIN(Rules!$E$2,(MAX(H78/N78,N78/H78)))</f>
        <v>1.157894737</v>
      </c>
      <c r="S78" s="64">
        <f>VLOOKUP(B78,Rules!A:B,2,FALSE)</f>
        <v>40</v>
      </c>
      <c r="T78" s="94"/>
      <c r="U78" s="96">
        <f>1/(10^(-(E78+(IF(P78="Y",Rules!$I$2,0))-K78)/Rules!$E$12)+1)</f>
        <v>0.766407149</v>
      </c>
      <c r="V78" s="94">
        <f t="shared" si="6"/>
        <v>11</v>
      </c>
      <c r="W78" s="94">
        <f t="shared" si="7"/>
        <v>-11</v>
      </c>
      <c r="X78" s="94"/>
      <c r="Y78" s="94"/>
      <c r="Z78" s="94"/>
      <c r="AA78" s="95">
        <f t="shared" ref="AA78:BL78" si="82">IF($D78=AA$1,$E78+$V78,(IF($J78=AA$1,$K78+$W78,AA77)))</f>
        <v>1357</v>
      </c>
      <c r="AB78" s="95">
        <f t="shared" si="82"/>
        <v>999</v>
      </c>
      <c r="AC78" s="95">
        <f t="shared" si="82"/>
        <v>1463</v>
      </c>
      <c r="AD78" s="95">
        <f t="shared" si="82"/>
        <v>187</v>
      </c>
      <c r="AE78" s="95">
        <f t="shared" si="82"/>
        <v>1961</v>
      </c>
      <c r="AF78" s="95">
        <f t="shared" si="82"/>
        <v>1911</v>
      </c>
      <c r="AG78" s="95">
        <f t="shared" si="82"/>
        <v>866</v>
      </c>
      <c r="AH78" s="95">
        <f t="shared" si="82"/>
        <v>892</v>
      </c>
      <c r="AI78" s="95">
        <f t="shared" si="82"/>
        <v>1217</v>
      </c>
      <c r="AJ78" s="95">
        <f t="shared" si="82"/>
        <v>1736</v>
      </c>
      <c r="AK78" s="95">
        <f t="shared" si="82"/>
        <v>124</v>
      </c>
      <c r="AL78" s="95">
        <f t="shared" si="82"/>
        <v>717</v>
      </c>
      <c r="AM78" s="95">
        <f t="shared" si="82"/>
        <v>2268</v>
      </c>
      <c r="AN78" s="95">
        <f t="shared" si="82"/>
        <v>1424</v>
      </c>
      <c r="AO78" s="95">
        <f t="shared" si="82"/>
        <v>1063</v>
      </c>
      <c r="AP78" s="95">
        <f t="shared" si="82"/>
        <v>2058</v>
      </c>
      <c r="AQ78" s="95">
        <f t="shared" si="82"/>
        <v>347</v>
      </c>
      <c r="AR78" s="95">
        <f t="shared" si="82"/>
        <v>1486</v>
      </c>
      <c r="AS78" s="95">
        <f t="shared" si="82"/>
        <v>366</v>
      </c>
      <c r="AT78" s="95">
        <f t="shared" si="82"/>
        <v>1868</v>
      </c>
      <c r="AU78" s="95">
        <f t="shared" si="82"/>
        <v>1075</v>
      </c>
      <c r="AV78" s="95">
        <f t="shared" si="82"/>
        <v>509</v>
      </c>
      <c r="AW78" s="95">
        <f t="shared" si="82"/>
        <v>624</v>
      </c>
      <c r="AX78" s="95">
        <f t="shared" si="82"/>
        <v>1109</v>
      </c>
      <c r="AY78" s="95">
        <f t="shared" si="82"/>
        <v>1274</v>
      </c>
      <c r="AZ78" s="95">
        <f t="shared" si="82"/>
        <v>793</v>
      </c>
      <c r="BA78" s="95">
        <f t="shared" si="82"/>
        <v>0</v>
      </c>
      <c r="BB78" s="95">
        <f t="shared" si="82"/>
        <v>1526</v>
      </c>
      <c r="BC78" s="95">
        <f t="shared" si="82"/>
        <v>843</v>
      </c>
      <c r="BD78" s="95">
        <f t="shared" si="82"/>
        <v>421</v>
      </c>
      <c r="BE78" s="95">
        <f t="shared" si="82"/>
        <v>638</v>
      </c>
      <c r="BF78" s="95">
        <f t="shared" si="82"/>
        <v>2126</v>
      </c>
      <c r="BG78" s="95">
        <f t="shared" si="82"/>
        <v>879</v>
      </c>
      <c r="BH78" s="95">
        <f t="shared" si="82"/>
        <v>804</v>
      </c>
      <c r="BI78" s="95">
        <f t="shared" si="82"/>
        <v>2028</v>
      </c>
      <c r="BJ78" s="95">
        <f t="shared" si="82"/>
        <v>1445</v>
      </c>
      <c r="BK78" s="95">
        <f t="shared" si="82"/>
        <v>1928</v>
      </c>
      <c r="BL78" s="95">
        <f t="shared" si="82"/>
        <v>1183</v>
      </c>
    </row>
    <row r="79" ht="13.5" customHeight="1">
      <c r="A79" s="93">
        <v>43170.0</v>
      </c>
      <c r="B79" s="68" t="s">
        <v>71</v>
      </c>
      <c r="C79" s="94"/>
      <c r="D79" s="69" t="s">
        <v>27</v>
      </c>
      <c r="E79" s="95">
        <f t="shared" si="2"/>
        <v>1526</v>
      </c>
      <c r="F79" s="71">
        <v>2.0</v>
      </c>
      <c r="G79" s="71">
        <v>18.0</v>
      </c>
      <c r="H79" s="72">
        <f t="shared" si="3"/>
        <v>24</v>
      </c>
      <c r="I79" s="94"/>
      <c r="J79" s="73" t="s">
        <v>30</v>
      </c>
      <c r="K79" s="95">
        <f t="shared" si="4"/>
        <v>1357</v>
      </c>
      <c r="L79" s="74">
        <v>2.0</v>
      </c>
      <c r="M79" s="74">
        <v>21.0</v>
      </c>
      <c r="N79" s="72">
        <f t="shared" si="5"/>
        <v>27</v>
      </c>
      <c r="O79" s="94"/>
      <c r="P79" s="64" t="s">
        <v>72</v>
      </c>
      <c r="Q79" s="94"/>
      <c r="R79" s="64">
        <f>MIN(Rules!$E$2,(MAX(H79/N79,N79/H79)))</f>
        <v>1.125</v>
      </c>
      <c r="S79" s="64">
        <f>VLOOKUP(B79,Rules!A:B,2,FALSE)</f>
        <v>40</v>
      </c>
      <c r="T79" s="94"/>
      <c r="U79" s="96">
        <f>1/(10^(-(E79+(IF(P79="Y",Rules!$I$2,0))-K79)/Rules!$E$12)+1)</f>
        <v>0.8129128397</v>
      </c>
      <c r="V79" s="94">
        <f t="shared" si="6"/>
        <v>-37</v>
      </c>
      <c r="W79" s="94">
        <f t="shared" si="7"/>
        <v>37</v>
      </c>
      <c r="X79" s="94"/>
      <c r="Y79" s="94"/>
      <c r="Z79" s="94"/>
      <c r="AA79" s="95">
        <f t="shared" ref="AA79:BL79" si="83">IF($D79=AA$1,$E79+$V79,(IF($J79=AA$1,$K79+$W79,AA78)))</f>
        <v>1394</v>
      </c>
      <c r="AB79" s="95">
        <f t="shared" si="83"/>
        <v>999</v>
      </c>
      <c r="AC79" s="95">
        <f t="shared" si="83"/>
        <v>1463</v>
      </c>
      <c r="AD79" s="95">
        <f t="shared" si="83"/>
        <v>187</v>
      </c>
      <c r="AE79" s="95">
        <f t="shared" si="83"/>
        <v>1961</v>
      </c>
      <c r="AF79" s="95">
        <f t="shared" si="83"/>
        <v>1911</v>
      </c>
      <c r="AG79" s="95">
        <f t="shared" si="83"/>
        <v>866</v>
      </c>
      <c r="AH79" s="95">
        <f t="shared" si="83"/>
        <v>892</v>
      </c>
      <c r="AI79" s="95">
        <f t="shared" si="83"/>
        <v>1217</v>
      </c>
      <c r="AJ79" s="95">
        <f t="shared" si="83"/>
        <v>1736</v>
      </c>
      <c r="AK79" s="95">
        <f t="shared" si="83"/>
        <v>124</v>
      </c>
      <c r="AL79" s="95">
        <f t="shared" si="83"/>
        <v>717</v>
      </c>
      <c r="AM79" s="95">
        <f t="shared" si="83"/>
        <v>2268</v>
      </c>
      <c r="AN79" s="95">
        <f t="shared" si="83"/>
        <v>1424</v>
      </c>
      <c r="AO79" s="95">
        <f t="shared" si="83"/>
        <v>1063</v>
      </c>
      <c r="AP79" s="95">
        <f t="shared" si="83"/>
        <v>2058</v>
      </c>
      <c r="AQ79" s="95">
        <f t="shared" si="83"/>
        <v>347</v>
      </c>
      <c r="AR79" s="95">
        <f t="shared" si="83"/>
        <v>1486</v>
      </c>
      <c r="AS79" s="95">
        <f t="shared" si="83"/>
        <v>366</v>
      </c>
      <c r="AT79" s="95">
        <f t="shared" si="83"/>
        <v>1868</v>
      </c>
      <c r="AU79" s="95">
        <f t="shared" si="83"/>
        <v>1075</v>
      </c>
      <c r="AV79" s="95">
        <f t="shared" si="83"/>
        <v>509</v>
      </c>
      <c r="AW79" s="95">
        <f t="shared" si="83"/>
        <v>624</v>
      </c>
      <c r="AX79" s="95">
        <f t="shared" si="83"/>
        <v>1109</v>
      </c>
      <c r="AY79" s="95">
        <f t="shared" si="83"/>
        <v>1274</v>
      </c>
      <c r="AZ79" s="95">
        <f t="shared" si="83"/>
        <v>793</v>
      </c>
      <c r="BA79" s="95">
        <f t="shared" si="83"/>
        <v>0</v>
      </c>
      <c r="BB79" s="95">
        <f t="shared" si="83"/>
        <v>1489</v>
      </c>
      <c r="BC79" s="95">
        <f t="shared" si="83"/>
        <v>843</v>
      </c>
      <c r="BD79" s="95">
        <f t="shared" si="83"/>
        <v>421</v>
      </c>
      <c r="BE79" s="95">
        <f t="shared" si="83"/>
        <v>638</v>
      </c>
      <c r="BF79" s="95">
        <f t="shared" si="83"/>
        <v>2126</v>
      </c>
      <c r="BG79" s="95">
        <f t="shared" si="83"/>
        <v>879</v>
      </c>
      <c r="BH79" s="95">
        <f t="shared" si="83"/>
        <v>804</v>
      </c>
      <c r="BI79" s="95">
        <f t="shared" si="83"/>
        <v>2028</v>
      </c>
      <c r="BJ79" s="95">
        <f t="shared" si="83"/>
        <v>1445</v>
      </c>
      <c r="BK79" s="95">
        <f t="shared" si="83"/>
        <v>1928</v>
      </c>
      <c r="BL79" s="95">
        <f t="shared" si="83"/>
        <v>1183</v>
      </c>
    </row>
    <row r="80" ht="13.5" customHeight="1">
      <c r="A80" s="93">
        <v>43170.0</v>
      </c>
      <c r="B80" s="68" t="s">
        <v>71</v>
      </c>
      <c r="C80" s="94"/>
      <c r="D80" s="69" t="s">
        <v>31</v>
      </c>
      <c r="E80" s="95">
        <f t="shared" si="2"/>
        <v>1486</v>
      </c>
      <c r="F80" s="78">
        <v>0.0</v>
      </c>
      <c r="G80" s="71">
        <v>17.0</v>
      </c>
      <c r="H80" s="72">
        <f t="shared" si="3"/>
        <v>17</v>
      </c>
      <c r="I80" s="94"/>
      <c r="J80" s="73" t="s">
        <v>26</v>
      </c>
      <c r="K80" s="95">
        <f t="shared" si="4"/>
        <v>1736</v>
      </c>
      <c r="L80" s="74">
        <v>3.0</v>
      </c>
      <c r="M80" s="74">
        <v>23.0</v>
      </c>
      <c r="N80" s="72">
        <f t="shared" si="5"/>
        <v>32</v>
      </c>
      <c r="O80" s="94"/>
      <c r="P80" s="64" t="s">
        <v>72</v>
      </c>
      <c r="Q80" s="94"/>
      <c r="R80" s="64">
        <f>MIN(Rules!$E$2,(MAX(H80/N80,N80/H80)))</f>
        <v>1.882352941</v>
      </c>
      <c r="S80" s="64">
        <f>VLOOKUP(B80,Rules!A:B,2,FALSE)</f>
        <v>40</v>
      </c>
      <c r="T80" s="94"/>
      <c r="U80" s="96">
        <f>1/(10^(-(E80+(IF(P80="Y",Rules!$I$2,0))-K80)/Rules!$E$12)+1)</f>
        <v>0.3868631798</v>
      </c>
      <c r="V80" s="94">
        <f t="shared" si="6"/>
        <v>-29</v>
      </c>
      <c r="W80" s="94">
        <f t="shared" si="7"/>
        <v>29</v>
      </c>
      <c r="X80" s="94"/>
      <c r="Y80" s="94"/>
      <c r="Z80" s="94"/>
      <c r="AA80" s="95">
        <f t="shared" ref="AA80:BL80" si="84">IF($D80=AA$1,$E80+$V80,(IF($J80=AA$1,$K80+$W80,AA79)))</f>
        <v>1394</v>
      </c>
      <c r="AB80" s="95">
        <f t="shared" si="84"/>
        <v>999</v>
      </c>
      <c r="AC80" s="95">
        <f t="shared" si="84"/>
        <v>1463</v>
      </c>
      <c r="AD80" s="95">
        <f t="shared" si="84"/>
        <v>187</v>
      </c>
      <c r="AE80" s="95">
        <f t="shared" si="84"/>
        <v>1961</v>
      </c>
      <c r="AF80" s="95">
        <f t="shared" si="84"/>
        <v>1911</v>
      </c>
      <c r="AG80" s="95">
        <f t="shared" si="84"/>
        <v>866</v>
      </c>
      <c r="AH80" s="95">
        <f t="shared" si="84"/>
        <v>892</v>
      </c>
      <c r="AI80" s="95">
        <f t="shared" si="84"/>
        <v>1217</v>
      </c>
      <c r="AJ80" s="95">
        <f t="shared" si="84"/>
        <v>1765</v>
      </c>
      <c r="AK80" s="95">
        <f t="shared" si="84"/>
        <v>124</v>
      </c>
      <c r="AL80" s="95">
        <f t="shared" si="84"/>
        <v>717</v>
      </c>
      <c r="AM80" s="95">
        <f t="shared" si="84"/>
        <v>2268</v>
      </c>
      <c r="AN80" s="95">
        <f t="shared" si="84"/>
        <v>1424</v>
      </c>
      <c r="AO80" s="95">
        <f t="shared" si="84"/>
        <v>1063</v>
      </c>
      <c r="AP80" s="95">
        <f t="shared" si="84"/>
        <v>2058</v>
      </c>
      <c r="AQ80" s="95">
        <f t="shared" si="84"/>
        <v>347</v>
      </c>
      <c r="AR80" s="95">
        <f t="shared" si="84"/>
        <v>1457</v>
      </c>
      <c r="AS80" s="95">
        <f t="shared" si="84"/>
        <v>366</v>
      </c>
      <c r="AT80" s="95">
        <f t="shared" si="84"/>
        <v>1868</v>
      </c>
      <c r="AU80" s="95">
        <f t="shared" si="84"/>
        <v>1075</v>
      </c>
      <c r="AV80" s="95">
        <f t="shared" si="84"/>
        <v>509</v>
      </c>
      <c r="AW80" s="95">
        <f t="shared" si="84"/>
        <v>624</v>
      </c>
      <c r="AX80" s="95">
        <f t="shared" si="84"/>
        <v>1109</v>
      </c>
      <c r="AY80" s="95">
        <f t="shared" si="84"/>
        <v>1274</v>
      </c>
      <c r="AZ80" s="95">
        <f t="shared" si="84"/>
        <v>793</v>
      </c>
      <c r="BA80" s="95">
        <f t="shared" si="84"/>
        <v>0</v>
      </c>
      <c r="BB80" s="95">
        <f t="shared" si="84"/>
        <v>1489</v>
      </c>
      <c r="BC80" s="95">
        <f t="shared" si="84"/>
        <v>843</v>
      </c>
      <c r="BD80" s="95">
        <f t="shared" si="84"/>
        <v>421</v>
      </c>
      <c r="BE80" s="95">
        <f t="shared" si="84"/>
        <v>638</v>
      </c>
      <c r="BF80" s="95">
        <f t="shared" si="84"/>
        <v>2126</v>
      </c>
      <c r="BG80" s="95">
        <f t="shared" si="84"/>
        <v>879</v>
      </c>
      <c r="BH80" s="95">
        <f t="shared" si="84"/>
        <v>804</v>
      </c>
      <c r="BI80" s="95">
        <f t="shared" si="84"/>
        <v>2028</v>
      </c>
      <c r="BJ80" s="95">
        <f t="shared" si="84"/>
        <v>1445</v>
      </c>
      <c r="BK80" s="95">
        <f t="shared" si="84"/>
        <v>1928</v>
      </c>
      <c r="BL80" s="95">
        <f t="shared" si="84"/>
        <v>1183</v>
      </c>
    </row>
    <row r="81" ht="13.5" customHeight="1">
      <c r="A81" s="93">
        <v>43170.0</v>
      </c>
      <c r="B81" s="68" t="s">
        <v>71</v>
      </c>
      <c r="C81" s="94"/>
      <c r="D81" s="69" t="s">
        <v>23</v>
      </c>
      <c r="E81" s="95">
        <f t="shared" si="2"/>
        <v>2268</v>
      </c>
      <c r="F81" s="71">
        <v>1.0</v>
      </c>
      <c r="G81" s="71">
        <v>19.0</v>
      </c>
      <c r="H81" s="72">
        <f t="shared" si="3"/>
        <v>22</v>
      </c>
      <c r="I81" s="94"/>
      <c r="J81" s="73" t="s">
        <v>20</v>
      </c>
      <c r="K81" s="95">
        <f t="shared" si="4"/>
        <v>1868</v>
      </c>
      <c r="L81" s="74">
        <v>2.0</v>
      </c>
      <c r="M81" s="74">
        <v>18.0</v>
      </c>
      <c r="N81" s="72">
        <f t="shared" si="5"/>
        <v>24</v>
      </c>
      <c r="O81" s="94"/>
      <c r="P81" s="64" t="s">
        <v>72</v>
      </c>
      <c r="Q81" s="94"/>
      <c r="R81" s="64">
        <f>MIN(Rules!$E$2,(MAX(H81/N81,N81/H81)))</f>
        <v>1.090909091</v>
      </c>
      <c r="S81" s="64">
        <f>VLOOKUP(B81,Rules!A:B,2,FALSE)</f>
        <v>40</v>
      </c>
      <c r="T81" s="94"/>
      <c r="U81" s="96">
        <f>1/(10^(-(E81+(IF(P81="Y",Rules!$I$2,0))-K81)/Rules!$E$12)+1)</f>
        <v>0.9264124439</v>
      </c>
      <c r="V81" s="94">
        <f t="shared" si="6"/>
        <v>-40</v>
      </c>
      <c r="W81" s="94">
        <f t="shared" si="7"/>
        <v>40</v>
      </c>
      <c r="X81" s="94"/>
      <c r="Y81" s="94"/>
      <c r="Z81" s="94"/>
      <c r="AA81" s="95">
        <f t="shared" ref="AA81:BL81" si="85">IF($D81=AA$1,$E81+$V81,(IF($J81=AA$1,$K81+$W81,AA80)))</f>
        <v>1394</v>
      </c>
      <c r="AB81" s="95">
        <f t="shared" si="85"/>
        <v>999</v>
      </c>
      <c r="AC81" s="95">
        <f t="shared" si="85"/>
        <v>1463</v>
      </c>
      <c r="AD81" s="95">
        <f t="shared" si="85"/>
        <v>187</v>
      </c>
      <c r="AE81" s="95">
        <f t="shared" si="85"/>
        <v>1961</v>
      </c>
      <c r="AF81" s="95">
        <f t="shared" si="85"/>
        <v>1911</v>
      </c>
      <c r="AG81" s="95">
        <f t="shared" si="85"/>
        <v>866</v>
      </c>
      <c r="AH81" s="95">
        <f t="shared" si="85"/>
        <v>892</v>
      </c>
      <c r="AI81" s="95">
        <f t="shared" si="85"/>
        <v>1217</v>
      </c>
      <c r="AJ81" s="95">
        <f t="shared" si="85"/>
        <v>1765</v>
      </c>
      <c r="AK81" s="95">
        <f t="shared" si="85"/>
        <v>124</v>
      </c>
      <c r="AL81" s="95">
        <f t="shared" si="85"/>
        <v>717</v>
      </c>
      <c r="AM81" s="95">
        <f t="shared" si="85"/>
        <v>2228</v>
      </c>
      <c r="AN81" s="95">
        <f t="shared" si="85"/>
        <v>1424</v>
      </c>
      <c r="AO81" s="95">
        <f t="shared" si="85"/>
        <v>1063</v>
      </c>
      <c r="AP81" s="95">
        <f t="shared" si="85"/>
        <v>2058</v>
      </c>
      <c r="AQ81" s="95">
        <f t="shared" si="85"/>
        <v>347</v>
      </c>
      <c r="AR81" s="95">
        <f t="shared" si="85"/>
        <v>1457</v>
      </c>
      <c r="AS81" s="95">
        <f t="shared" si="85"/>
        <v>366</v>
      </c>
      <c r="AT81" s="95">
        <f t="shared" si="85"/>
        <v>1908</v>
      </c>
      <c r="AU81" s="95">
        <f t="shared" si="85"/>
        <v>1075</v>
      </c>
      <c r="AV81" s="95">
        <f t="shared" si="85"/>
        <v>509</v>
      </c>
      <c r="AW81" s="95">
        <f t="shared" si="85"/>
        <v>624</v>
      </c>
      <c r="AX81" s="95">
        <f t="shared" si="85"/>
        <v>1109</v>
      </c>
      <c r="AY81" s="95">
        <f t="shared" si="85"/>
        <v>1274</v>
      </c>
      <c r="AZ81" s="95">
        <f t="shared" si="85"/>
        <v>793</v>
      </c>
      <c r="BA81" s="95">
        <f t="shared" si="85"/>
        <v>0</v>
      </c>
      <c r="BB81" s="95">
        <f t="shared" si="85"/>
        <v>1489</v>
      </c>
      <c r="BC81" s="95">
        <f t="shared" si="85"/>
        <v>843</v>
      </c>
      <c r="BD81" s="95">
        <f t="shared" si="85"/>
        <v>421</v>
      </c>
      <c r="BE81" s="95">
        <f t="shared" si="85"/>
        <v>638</v>
      </c>
      <c r="BF81" s="95">
        <f t="shared" si="85"/>
        <v>2126</v>
      </c>
      <c r="BG81" s="95">
        <f t="shared" si="85"/>
        <v>879</v>
      </c>
      <c r="BH81" s="95">
        <f t="shared" si="85"/>
        <v>804</v>
      </c>
      <c r="BI81" s="95">
        <f t="shared" si="85"/>
        <v>2028</v>
      </c>
      <c r="BJ81" s="95">
        <f t="shared" si="85"/>
        <v>1445</v>
      </c>
      <c r="BK81" s="95">
        <f t="shared" si="85"/>
        <v>1928</v>
      </c>
      <c r="BL81" s="95">
        <f t="shared" si="85"/>
        <v>1183</v>
      </c>
    </row>
    <row r="82" ht="13.5" customHeight="1">
      <c r="A82" s="93">
        <v>43170.0</v>
      </c>
      <c r="B82" s="68" t="s">
        <v>71</v>
      </c>
      <c r="C82" s="94"/>
      <c r="D82" s="69" t="s">
        <v>40</v>
      </c>
      <c r="E82" s="95">
        <f t="shared" si="2"/>
        <v>1183</v>
      </c>
      <c r="F82" s="71">
        <v>3.0</v>
      </c>
      <c r="G82" s="71">
        <v>15.0</v>
      </c>
      <c r="H82" s="72">
        <f t="shared" si="3"/>
        <v>24</v>
      </c>
      <c r="I82" s="94"/>
      <c r="J82" s="73" t="s">
        <v>35</v>
      </c>
      <c r="K82" s="95">
        <f t="shared" si="4"/>
        <v>866</v>
      </c>
      <c r="L82" s="74">
        <v>2.0</v>
      </c>
      <c r="M82" s="74">
        <v>13.0</v>
      </c>
      <c r="N82" s="72">
        <f t="shared" si="5"/>
        <v>19</v>
      </c>
      <c r="O82" s="94"/>
      <c r="P82" s="64" t="s">
        <v>72</v>
      </c>
      <c r="Q82" s="94"/>
      <c r="R82" s="64">
        <f>MIN(Rules!$E$2,(MAX(H82/N82,N82/H82)))</f>
        <v>1.263157895</v>
      </c>
      <c r="S82" s="64">
        <f>VLOOKUP(B82,Rules!A:B,2,FALSE)</f>
        <v>40</v>
      </c>
      <c r="T82" s="94"/>
      <c r="U82" s="96">
        <f>1/(10^(-(E82+(IF(P82="Y",Rules!$I$2,0))-K82)/Rules!$E$12)+1)</f>
        <v>0.8957261835</v>
      </c>
      <c r="V82" s="94">
        <f t="shared" si="6"/>
        <v>5</v>
      </c>
      <c r="W82" s="94">
        <f t="shared" si="7"/>
        <v>-5</v>
      </c>
      <c r="X82" s="94"/>
      <c r="Y82" s="94"/>
      <c r="Z82" s="94"/>
      <c r="AA82" s="95">
        <f t="shared" ref="AA82:BL82" si="86">IF($D82=AA$1,$E82+$V82,(IF($J82=AA$1,$K82+$W82,AA81)))</f>
        <v>1394</v>
      </c>
      <c r="AB82" s="95">
        <f t="shared" si="86"/>
        <v>999</v>
      </c>
      <c r="AC82" s="95">
        <f t="shared" si="86"/>
        <v>1463</v>
      </c>
      <c r="AD82" s="95">
        <f t="shared" si="86"/>
        <v>187</v>
      </c>
      <c r="AE82" s="95">
        <f t="shared" si="86"/>
        <v>1961</v>
      </c>
      <c r="AF82" s="95">
        <f t="shared" si="86"/>
        <v>1911</v>
      </c>
      <c r="AG82" s="95">
        <f t="shared" si="86"/>
        <v>861</v>
      </c>
      <c r="AH82" s="95">
        <f t="shared" si="86"/>
        <v>892</v>
      </c>
      <c r="AI82" s="95">
        <f t="shared" si="86"/>
        <v>1217</v>
      </c>
      <c r="AJ82" s="95">
        <f t="shared" si="86"/>
        <v>1765</v>
      </c>
      <c r="AK82" s="95">
        <f t="shared" si="86"/>
        <v>124</v>
      </c>
      <c r="AL82" s="95">
        <f t="shared" si="86"/>
        <v>717</v>
      </c>
      <c r="AM82" s="95">
        <f t="shared" si="86"/>
        <v>2228</v>
      </c>
      <c r="AN82" s="95">
        <f t="shared" si="86"/>
        <v>1424</v>
      </c>
      <c r="AO82" s="95">
        <f t="shared" si="86"/>
        <v>1063</v>
      </c>
      <c r="AP82" s="95">
        <f t="shared" si="86"/>
        <v>2058</v>
      </c>
      <c r="AQ82" s="95">
        <f t="shared" si="86"/>
        <v>347</v>
      </c>
      <c r="AR82" s="95">
        <f t="shared" si="86"/>
        <v>1457</v>
      </c>
      <c r="AS82" s="95">
        <f t="shared" si="86"/>
        <v>366</v>
      </c>
      <c r="AT82" s="95">
        <f t="shared" si="86"/>
        <v>1908</v>
      </c>
      <c r="AU82" s="95">
        <f t="shared" si="86"/>
        <v>1075</v>
      </c>
      <c r="AV82" s="95">
        <f t="shared" si="86"/>
        <v>509</v>
      </c>
      <c r="AW82" s="95">
        <f t="shared" si="86"/>
        <v>624</v>
      </c>
      <c r="AX82" s="95">
        <f t="shared" si="86"/>
        <v>1109</v>
      </c>
      <c r="AY82" s="95">
        <f t="shared" si="86"/>
        <v>1274</v>
      </c>
      <c r="AZ82" s="95">
        <f t="shared" si="86"/>
        <v>793</v>
      </c>
      <c r="BA82" s="95">
        <f t="shared" si="86"/>
        <v>0</v>
      </c>
      <c r="BB82" s="95">
        <f t="shared" si="86"/>
        <v>1489</v>
      </c>
      <c r="BC82" s="95">
        <f t="shared" si="86"/>
        <v>843</v>
      </c>
      <c r="BD82" s="95">
        <f t="shared" si="86"/>
        <v>421</v>
      </c>
      <c r="BE82" s="95">
        <f t="shared" si="86"/>
        <v>638</v>
      </c>
      <c r="BF82" s="95">
        <f t="shared" si="86"/>
        <v>2126</v>
      </c>
      <c r="BG82" s="95">
        <f t="shared" si="86"/>
        <v>879</v>
      </c>
      <c r="BH82" s="95">
        <f t="shared" si="86"/>
        <v>804</v>
      </c>
      <c r="BI82" s="95">
        <f t="shared" si="86"/>
        <v>2028</v>
      </c>
      <c r="BJ82" s="95">
        <f t="shared" si="86"/>
        <v>1445</v>
      </c>
      <c r="BK82" s="95">
        <f t="shared" si="86"/>
        <v>1928</v>
      </c>
      <c r="BL82" s="95">
        <f t="shared" si="86"/>
        <v>1188</v>
      </c>
    </row>
    <row r="83" ht="13.5" customHeight="1">
      <c r="A83" s="93">
        <v>43170.0</v>
      </c>
      <c r="B83" s="68" t="s">
        <v>71</v>
      </c>
      <c r="C83" s="94"/>
      <c r="D83" s="69" t="s">
        <v>33</v>
      </c>
      <c r="E83" s="95">
        <f t="shared" si="2"/>
        <v>1217</v>
      </c>
      <c r="F83" s="71">
        <v>3.0</v>
      </c>
      <c r="G83" s="71">
        <v>19.0</v>
      </c>
      <c r="H83" s="72">
        <f t="shared" si="3"/>
        <v>28</v>
      </c>
      <c r="I83" s="94"/>
      <c r="J83" s="73" t="s">
        <v>39</v>
      </c>
      <c r="K83" s="95">
        <f t="shared" si="4"/>
        <v>1109</v>
      </c>
      <c r="L83" s="79">
        <v>0.0</v>
      </c>
      <c r="M83" s="74">
        <v>14.0</v>
      </c>
      <c r="N83" s="72">
        <f t="shared" si="5"/>
        <v>14</v>
      </c>
      <c r="O83" s="94"/>
      <c r="P83" s="64" t="s">
        <v>72</v>
      </c>
      <c r="Q83" s="94"/>
      <c r="R83" s="64">
        <f>MIN(Rules!$E$2,(MAX(H83/N83,N83/H83)))</f>
        <v>2</v>
      </c>
      <c r="S83" s="64">
        <f>VLOOKUP(B83,Rules!A:B,2,FALSE)</f>
        <v>40</v>
      </c>
      <c r="T83" s="94"/>
      <c r="U83" s="96">
        <f>1/(10^(-(E83+(IF(P83="Y",Rules!$I$2,0))-K83)/Rules!$E$12)+1)</f>
        <v>0.766407149</v>
      </c>
      <c r="V83" s="94">
        <f t="shared" si="6"/>
        <v>19</v>
      </c>
      <c r="W83" s="94">
        <f t="shared" si="7"/>
        <v>-19</v>
      </c>
      <c r="X83" s="94"/>
      <c r="Y83" s="94"/>
      <c r="Z83" s="94"/>
      <c r="AA83" s="95">
        <f t="shared" ref="AA83:BL83" si="87">IF($D83=AA$1,$E83+$V83,(IF($J83=AA$1,$K83+$W83,AA82)))</f>
        <v>1394</v>
      </c>
      <c r="AB83" s="95">
        <f t="shared" si="87"/>
        <v>999</v>
      </c>
      <c r="AC83" s="95">
        <f t="shared" si="87"/>
        <v>1463</v>
      </c>
      <c r="AD83" s="95">
        <f t="shared" si="87"/>
        <v>187</v>
      </c>
      <c r="AE83" s="95">
        <f t="shared" si="87"/>
        <v>1961</v>
      </c>
      <c r="AF83" s="95">
        <f t="shared" si="87"/>
        <v>1911</v>
      </c>
      <c r="AG83" s="95">
        <f t="shared" si="87"/>
        <v>861</v>
      </c>
      <c r="AH83" s="95">
        <f t="shared" si="87"/>
        <v>892</v>
      </c>
      <c r="AI83" s="95">
        <f t="shared" si="87"/>
        <v>1236</v>
      </c>
      <c r="AJ83" s="95">
        <f t="shared" si="87"/>
        <v>1765</v>
      </c>
      <c r="AK83" s="95">
        <f t="shared" si="87"/>
        <v>124</v>
      </c>
      <c r="AL83" s="95">
        <f t="shared" si="87"/>
        <v>717</v>
      </c>
      <c r="AM83" s="95">
        <f t="shared" si="87"/>
        <v>2228</v>
      </c>
      <c r="AN83" s="95">
        <f t="shared" si="87"/>
        <v>1424</v>
      </c>
      <c r="AO83" s="95">
        <f t="shared" si="87"/>
        <v>1063</v>
      </c>
      <c r="AP83" s="95">
        <f t="shared" si="87"/>
        <v>2058</v>
      </c>
      <c r="AQ83" s="95">
        <f t="shared" si="87"/>
        <v>347</v>
      </c>
      <c r="AR83" s="95">
        <f t="shared" si="87"/>
        <v>1457</v>
      </c>
      <c r="AS83" s="95">
        <f t="shared" si="87"/>
        <v>366</v>
      </c>
      <c r="AT83" s="95">
        <f t="shared" si="87"/>
        <v>1908</v>
      </c>
      <c r="AU83" s="95">
        <f t="shared" si="87"/>
        <v>1075</v>
      </c>
      <c r="AV83" s="95">
        <f t="shared" si="87"/>
        <v>509</v>
      </c>
      <c r="AW83" s="95">
        <f t="shared" si="87"/>
        <v>624</v>
      </c>
      <c r="AX83" s="95">
        <f t="shared" si="87"/>
        <v>1090</v>
      </c>
      <c r="AY83" s="95">
        <f t="shared" si="87"/>
        <v>1274</v>
      </c>
      <c r="AZ83" s="95">
        <f t="shared" si="87"/>
        <v>793</v>
      </c>
      <c r="BA83" s="95">
        <f t="shared" si="87"/>
        <v>0</v>
      </c>
      <c r="BB83" s="95">
        <f t="shared" si="87"/>
        <v>1489</v>
      </c>
      <c r="BC83" s="95">
        <f t="shared" si="87"/>
        <v>843</v>
      </c>
      <c r="BD83" s="95">
        <f t="shared" si="87"/>
        <v>421</v>
      </c>
      <c r="BE83" s="95">
        <f t="shared" si="87"/>
        <v>638</v>
      </c>
      <c r="BF83" s="95">
        <f t="shared" si="87"/>
        <v>2126</v>
      </c>
      <c r="BG83" s="95">
        <f t="shared" si="87"/>
        <v>879</v>
      </c>
      <c r="BH83" s="95">
        <f t="shared" si="87"/>
        <v>804</v>
      </c>
      <c r="BI83" s="95">
        <f t="shared" si="87"/>
        <v>2028</v>
      </c>
      <c r="BJ83" s="95">
        <f t="shared" si="87"/>
        <v>1445</v>
      </c>
      <c r="BK83" s="95">
        <f t="shared" si="87"/>
        <v>1928</v>
      </c>
      <c r="BL83" s="95">
        <f t="shared" si="87"/>
        <v>1188</v>
      </c>
    </row>
    <row r="84" ht="13.5" customHeight="1">
      <c r="A84" s="93">
        <v>43170.0</v>
      </c>
      <c r="B84" s="68" t="s">
        <v>71</v>
      </c>
      <c r="C84" s="94"/>
      <c r="D84" s="69" t="s">
        <v>43</v>
      </c>
      <c r="E84" s="95">
        <f t="shared" si="2"/>
        <v>999</v>
      </c>
      <c r="F84" s="71">
        <v>1.0</v>
      </c>
      <c r="G84" s="71">
        <v>17.0</v>
      </c>
      <c r="H84" s="72">
        <f t="shared" si="3"/>
        <v>20</v>
      </c>
      <c r="I84" s="94"/>
      <c r="J84" s="73" t="s">
        <v>37</v>
      </c>
      <c r="K84" s="95">
        <f t="shared" si="4"/>
        <v>892</v>
      </c>
      <c r="L84" s="74">
        <v>2.0</v>
      </c>
      <c r="M84" s="74">
        <v>17.0</v>
      </c>
      <c r="N84" s="72">
        <f t="shared" si="5"/>
        <v>23</v>
      </c>
      <c r="O84" s="94"/>
      <c r="P84" s="64" t="s">
        <v>72</v>
      </c>
      <c r="Q84" s="94"/>
      <c r="R84" s="64">
        <f>MIN(Rules!$E$2,(MAX(H84/N84,N84/H84)))</f>
        <v>1.15</v>
      </c>
      <c r="S84" s="64">
        <f>VLOOKUP(B84,Rules!A:B,2,FALSE)</f>
        <v>40</v>
      </c>
      <c r="T84" s="94"/>
      <c r="U84" s="96">
        <f>1/(10^(-(E84+(IF(P84="Y",Rules!$I$2,0))-K84)/Rules!$E$12)+1)</f>
        <v>0.7655816869</v>
      </c>
      <c r="V84" s="94">
        <f t="shared" si="6"/>
        <v>-35</v>
      </c>
      <c r="W84" s="94">
        <f t="shared" si="7"/>
        <v>35</v>
      </c>
      <c r="X84" s="94"/>
      <c r="Y84" s="94"/>
      <c r="Z84" s="94"/>
      <c r="AA84" s="95">
        <f t="shared" ref="AA84:BL84" si="88">IF($D84=AA$1,$E84+$V84,(IF($J84=AA$1,$K84+$W84,AA83)))</f>
        <v>1394</v>
      </c>
      <c r="AB84" s="95">
        <f t="shared" si="88"/>
        <v>964</v>
      </c>
      <c r="AC84" s="95">
        <f t="shared" si="88"/>
        <v>1463</v>
      </c>
      <c r="AD84" s="95">
        <f t="shared" si="88"/>
        <v>187</v>
      </c>
      <c r="AE84" s="95">
        <f t="shared" si="88"/>
        <v>1961</v>
      </c>
      <c r="AF84" s="95">
        <f t="shared" si="88"/>
        <v>1911</v>
      </c>
      <c r="AG84" s="95">
        <f t="shared" si="88"/>
        <v>861</v>
      </c>
      <c r="AH84" s="95">
        <f t="shared" si="88"/>
        <v>927</v>
      </c>
      <c r="AI84" s="95">
        <f t="shared" si="88"/>
        <v>1236</v>
      </c>
      <c r="AJ84" s="95">
        <f t="shared" si="88"/>
        <v>1765</v>
      </c>
      <c r="AK84" s="95">
        <f t="shared" si="88"/>
        <v>124</v>
      </c>
      <c r="AL84" s="95">
        <f t="shared" si="88"/>
        <v>717</v>
      </c>
      <c r="AM84" s="95">
        <f t="shared" si="88"/>
        <v>2228</v>
      </c>
      <c r="AN84" s="95">
        <f t="shared" si="88"/>
        <v>1424</v>
      </c>
      <c r="AO84" s="95">
        <f t="shared" si="88"/>
        <v>1063</v>
      </c>
      <c r="AP84" s="95">
        <f t="shared" si="88"/>
        <v>2058</v>
      </c>
      <c r="AQ84" s="95">
        <f t="shared" si="88"/>
        <v>347</v>
      </c>
      <c r="AR84" s="95">
        <f t="shared" si="88"/>
        <v>1457</v>
      </c>
      <c r="AS84" s="95">
        <f t="shared" si="88"/>
        <v>366</v>
      </c>
      <c r="AT84" s="95">
        <f t="shared" si="88"/>
        <v>1908</v>
      </c>
      <c r="AU84" s="95">
        <f t="shared" si="88"/>
        <v>1075</v>
      </c>
      <c r="AV84" s="95">
        <f t="shared" si="88"/>
        <v>509</v>
      </c>
      <c r="AW84" s="95">
        <f t="shared" si="88"/>
        <v>624</v>
      </c>
      <c r="AX84" s="95">
        <f t="shared" si="88"/>
        <v>1090</v>
      </c>
      <c r="AY84" s="95">
        <f t="shared" si="88"/>
        <v>1274</v>
      </c>
      <c r="AZ84" s="95">
        <f t="shared" si="88"/>
        <v>793</v>
      </c>
      <c r="BA84" s="95">
        <f t="shared" si="88"/>
        <v>0</v>
      </c>
      <c r="BB84" s="95">
        <f t="shared" si="88"/>
        <v>1489</v>
      </c>
      <c r="BC84" s="95">
        <f t="shared" si="88"/>
        <v>843</v>
      </c>
      <c r="BD84" s="95">
        <f t="shared" si="88"/>
        <v>421</v>
      </c>
      <c r="BE84" s="95">
        <f t="shared" si="88"/>
        <v>638</v>
      </c>
      <c r="BF84" s="95">
        <f t="shared" si="88"/>
        <v>2126</v>
      </c>
      <c r="BG84" s="95">
        <f t="shared" si="88"/>
        <v>879</v>
      </c>
      <c r="BH84" s="95">
        <f t="shared" si="88"/>
        <v>804</v>
      </c>
      <c r="BI84" s="95">
        <f t="shared" si="88"/>
        <v>2028</v>
      </c>
      <c r="BJ84" s="95">
        <f t="shared" si="88"/>
        <v>1445</v>
      </c>
      <c r="BK84" s="95">
        <f t="shared" si="88"/>
        <v>1928</v>
      </c>
      <c r="BL84" s="95">
        <f t="shared" si="88"/>
        <v>1188</v>
      </c>
    </row>
    <row r="85" ht="13.5" customHeight="1">
      <c r="A85" s="93">
        <v>43170.0</v>
      </c>
      <c r="B85" s="68" t="s">
        <v>71</v>
      </c>
      <c r="C85" s="94"/>
      <c r="D85" s="69" t="s">
        <v>52</v>
      </c>
      <c r="E85" s="95">
        <f t="shared" si="2"/>
        <v>366</v>
      </c>
      <c r="F85" s="71">
        <v>6.0</v>
      </c>
      <c r="G85" s="71">
        <v>21.0</v>
      </c>
      <c r="H85" s="72">
        <f t="shared" si="3"/>
        <v>39</v>
      </c>
      <c r="I85" s="94"/>
      <c r="J85" s="73" t="s">
        <v>49</v>
      </c>
      <c r="K85" s="95">
        <f t="shared" si="4"/>
        <v>187</v>
      </c>
      <c r="L85" s="74">
        <v>3.0</v>
      </c>
      <c r="M85" s="74">
        <v>7.0</v>
      </c>
      <c r="N85" s="72">
        <f t="shared" si="5"/>
        <v>16</v>
      </c>
      <c r="O85" s="94"/>
      <c r="P85" s="64" t="s">
        <v>72</v>
      </c>
      <c r="Q85" s="94"/>
      <c r="R85" s="64">
        <f>MIN(Rules!$E$2,(MAX(H85/N85,N85/H85)))</f>
        <v>2</v>
      </c>
      <c r="S85" s="64">
        <f>VLOOKUP(B85,Rules!A:B,2,FALSE)</f>
        <v>40</v>
      </c>
      <c r="T85" s="94"/>
      <c r="U85" s="96">
        <f>1/(10^(-(E85+(IF(P85="Y",Rules!$I$2,0))-K85)/Rules!$E$12)+1)</f>
        <v>0.8198159435</v>
      </c>
      <c r="V85" s="94">
        <f t="shared" si="6"/>
        <v>14</v>
      </c>
      <c r="W85" s="94">
        <f t="shared" si="7"/>
        <v>-14</v>
      </c>
      <c r="X85" s="94"/>
      <c r="Y85" s="94"/>
      <c r="Z85" s="94"/>
      <c r="AA85" s="95">
        <f t="shared" ref="AA85:BL85" si="89">IF($D85=AA$1,$E85+$V85,(IF($J85=AA$1,$K85+$W85,AA84)))</f>
        <v>1394</v>
      </c>
      <c r="AB85" s="95">
        <f t="shared" si="89"/>
        <v>964</v>
      </c>
      <c r="AC85" s="95">
        <f t="shared" si="89"/>
        <v>1463</v>
      </c>
      <c r="AD85" s="95">
        <f t="shared" si="89"/>
        <v>173</v>
      </c>
      <c r="AE85" s="95">
        <f t="shared" si="89"/>
        <v>1961</v>
      </c>
      <c r="AF85" s="95">
        <f t="shared" si="89"/>
        <v>1911</v>
      </c>
      <c r="AG85" s="95">
        <f t="shared" si="89"/>
        <v>861</v>
      </c>
      <c r="AH85" s="95">
        <f t="shared" si="89"/>
        <v>927</v>
      </c>
      <c r="AI85" s="95">
        <f t="shared" si="89"/>
        <v>1236</v>
      </c>
      <c r="AJ85" s="95">
        <f t="shared" si="89"/>
        <v>1765</v>
      </c>
      <c r="AK85" s="95">
        <f t="shared" si="89"/>
        <v>124</v>
      </c>
      <c r="AL85" s="95">
        <f t="shared" si="89"/>
        <v>717</v>
      </c>
      <c r="AM85" s="95">
        <f t="shared" si="89"/>
        <v>2228</v>
      </c>
      <c r="AN85" s="95">
        <f t="shared" si="89"/>
        <v>1424</v>
      </c>
      <c r="AO85" s="95">
        <f t="shared" si="89"/>
        <v>1063</v>
      </c>
      <c r="AP85" s="95">
        <f t="shared" si="89"/>
        <v>2058</v>
      </c>
      <c r="AQ85" s="95">
        <f t="shared" si="89"/>
        <v>347</v>
      </c>
      <c r="AR85" s="95">
        <f t="shared" si="89"/>
        <v>1457</v>
      </c>
      <c r="AS85" s="95">
        <f t="shared" si="89"/>
        <v>380</v>
      </c>
      <c r="AT85" s="95">
        <f t="shared" si="89"/>
        <v>1908</v>
      </c>
      <c r="AU85" s="95">
        <f t="shared" si="89"/>
        <v>1075</v>
      </c>
      <c r="AV85" s="95">
        <f t="shared" si="89"/>
        <v>509</v>
      </c>
      <c r="AW85" s="95">
        <f t="shared" si="89"/>
        <v>624</v>
      </c>
      <c r="AX85" s="95">
        <f t="shared" si="89"/>
        <v>1090</v>
      </c>
      <c r="AY85" s="95">
        <f t="shared" si="89"/>
        <v>1274</v>
      </c>
      <c r="AZ85" s="95">
        <f t="shared" si="89"/>
        <v>793</v>
      </c>
      <c r="BA85" s="95">
        <f t="shared" si="89"/>
        <v>0</v>
      </c>
      <c r="BB85" s="95">
        <f t="shared" si="89"/>
        <v>1489</v>
      </c>
      <c r="BC85" s="95">
        <f t="shared" si="89"/>
        <v>843</v>
      </c>
      <c r="BD85" s="95">
        <f t="shared" si="89"/>
        <v>421</v>
      </c>
      <c r="BE85" s="95">
        <f t="shared" si="89"/>
        <v>638</v>
      </c>
      <c r="BF85" s="95">
        <f t="shared" si="89"/>
        <v>2126</v>
      </c>
      <c r="BG85" s="95">
        <f t="shared" si="89"/>
        <v>879</v>
      </c>
      <c r="BH85" s="95">
        <f t="shared" si="89"/>
        <v>804</v>
      </c>
      <c r="BI85" s="95">
        <f t="shared" si="89"/>
        <v>2028</v>
      </c>
      <c r="BJ85" s="95">
        <f t="shared" si="89"/>
        <v>1445</v>
      </c>
      <c r="BK85" s="95">
        <f t="shared" si="89"/>
        <v>1928</v>
      </c>
      <c r="BL85" s="95">
        <f t="shared" si="89"/>
        <v>1188</v>
      </c>
    </row>
    <row r="86" ht="13.5" customHeight="1">
      <c r="A86" s="93">
        <v>43178.0</v>
      </c>
      <c r="B86" s="68" t="s">
        <v>71</v>
      </c>
      <c r="C86" s="94"/>
      <c r="D86" s="69" t="s">
        <v>22</v>
      </c>
      <c r="E86" s="95">
        <f t="shared" si="2"/>
        <v>2058</v>
      </c>
      <c r="F86" s="78">
        <v>0.0</v>
      </c>
      <c r="G86" s="71">
        <v>24.0</v>
      </c>
      <c r="H86" s="72">
        <f t="shared" si="3"/>
        <v>24</v>
      </c>
      <c r="I86" s="94"/>
      <c r="J86" s="73" t="s">
        <v>27</v>
      </c>
      <c r="K86" s="95">
        <f t="shared" si="4"/>
        <v>1489</v>
      </c>
      <c r="L86" s="74">
        <v>1.0</v>
      </c>
      <c r="M86" s="74">
        <v>19.0</v>
      </c>
      <c r="N86" s="72">
        <f t="shared" si="5"/>
        <v>22</v>
      </c>
      <c r="O86" s="94"/>
      <c r="P86" s="64" t="s">
        <v>72</v>
      </c>
      <c r="Q86" s="94"/>
      <c r="R86" s="64">
        <f>MIN(Rules!$E$2,(MAX(H86/N86,N86/H86)))</f>
        <v>1.090909091</v>
      </c>
      <c r="S86" s="64">
        <f>VLOOKUP(B86,Rules!A:B,2,FALSE)</f>
        <v>40</v>
      </c>
      <c r="T86" s="94"/>
      <c r="U86" s="96">
        <f>1/(10^(-(E86+(IF(P86="Y",Rules!$I$2,0))-K86)/Rules!$E$12)+1)</f>
        <v>0.9648082387</v>
      </c>
      <c r="V86" s="94">
        <f t="shared" si="6"/>
        <v>2</v>
      </c>
      <c r="W86" s="94">
        <f t="shared" si="7"/>
        <v>-2</v>
      </c>
      <c r="X86" s="94"/>
      <c r="Y86" s="94"/>
      <c r="Z86" s="94"/>
      <c r="AA86" s="95">
        <f t="shared" ref="AA86:BL86" si="90">IF($D86=AA$1,$E86+$V86,(IF($J86=AA$1,$K86+$W86,AA85)))</f>
        <v>1394</v>
      </c>
      <c r="AB86" s="95">
        <f t="shared" si="90"/>
        <v>964</v>
      </c>
      <c r="AC86" s="95">
        <f t="shared" si="90"/>
        <v>1463</v>
      </c>
      <c r="AD86" s="95">
        <f t="shared" si="90"/>
        <v>173</v>
      </c>
      <c r="AE86" s="95">
        <f t="shared" si="90"/>
        <v>1961</v>
      </c>
      <c r="AF86" s="95">
        <f t="shared" si="90"/>
        <v>1911</v>
      </c>
      <c r="AG86" s="95">
        <f t="shared" si="90"/>
        <v>861</v>
      </c>
      <c r="AH86" s="95">
        <f t="shared" si="90"/>
        <v>927</v>
      </c>
      <c r="AI86" s="95">
        <f t="shared" si="90"/>
        <v>1236</v>
      </c>
      <c r="AJ86" s="95">
        <f t="shared" si="90"/>
        <v>1765</v>
      </c>
      <c r="AK86" s="95">
        <f t="shared" si="90"/>
        <v>124</v>
      </c>
      <c r="AL86" s="95">
        <f t="shared" si="90"/>
        <v>717</v>
      </c>
      <c r="AM86" s="95">
        <f t="shared" si="90"/>
        <v>2228</v>
      </c>
      <c r="AN86" s="95">
        <f t="shared" si="90"/>
        <v>1424</v>
      </c>
      <c r="AO86" s="95">
        <f t="shared" si="90"/>
        <v>1063</v>
      </c>
      <c r="AP86" s="95">
        <f t="shared" si="90"/>
        <v>2060</v>
      </c>
      <c r="AQ86" s="95">
        <f t="shared" si="90"/>
        <v>347</v>
      </c>
      <c r="AR86" s="95">
        <f t="shared" si="90"/>
        <v>1457</v>
      </c>
      <c r="AS86" s="95">
        <f t="shared" si="90"/>
        <v>380</v>
      </c>
      <c r="AT86" s="95">
        <f t="shared" si="90"/>
        <v>1908</v>
      </c>
      <c r="AU86" s="95">
        <f t="shared" si="90"/>
        <v>1075</v>
      </c>
      <c r="AV86" s="95">
        <f t="shared" si="90"/>
        <v>509</v>
      </c>
      <c r="AW86" s="95">
        <f t="shared" si="90"/>
        <v>624</v>
      </c>
      <c r="AX86" s="95">
        <f t="shared" si="90"/>
        <v>1090</v>
      </c>
      <c r="AY86" s="95">
        <f t="shared" si="90"/>
        <v>1274</v>
      </c>
      <c r="AZ86" s="95">
        <f t="shared" si="90"/>
        <v>793</v>
      </c>
      <c r="BA86" s="95">
        <f t="shared" si="90"/>
        <v>0</v>
      </c>
      <c r="BB86" s="95">
        <f t="shared" si="90"/>
        <v>1487</v>
      </c>
      <c r="BC86" s="95">
        <f t="shared" si="90"/>
        <v>843</v>
      </c>
      <c r="BD86" s="95">
        <f t="shared" si="90"/>
        <v>421</v>
      </c>
      <c r="BE86" s="95">
        <f t="shared" si="90"/>
        <v>638</v>
      </c>
      <c r="BF86" s="95">
        <f t="shared" si="90"/>
        <v>2126</v>
      </c>
      <c r="BG86" s="95">
        <f t="shared" si="90"/>
        <v>879</v>
      </c>
      <c r="BH86" s="95">
        <f t="shared" si="90"/>
        <v>804</v>
      </c>
      <c r="BI86" s="95">
        <f t="shared" si="90"/>
        <v>2028</v>
      </c>
      <c r="BJ86" s="95">
        <f t="shared" si="90"/>
        <v>1445</v>
      </c>
      <c r="BK86" s="95">
        <f t="shared" si="90"/>
        <v>1928</v>
      </c>
      <c r="BL86" s="95">
        <f t="shared" si="90"/>
        <v>1188</v>
      </c>
    </row>
    <row r="87" ht="13.5" customHeight="1">
      <c r="A87" s="93">
        <v>43178.0</v>
      </c>
      <c r="B87" s="68" t="s">
        <v>71</v>
      </c>
      <c r="C87" s="94"/>
      <c r="D87" s="69" t="s">
        <v>21</v>
      </c>
      <c r="E87" s="95">
        <f t="shared" si="2"/>
        <v>1961</v>
      </c>
      <c r="F87" s="78">
        <v>0.0</v>
      </c>
      <c r="G87" s="71">
        <v>33.0</v>
      </c>
      <c r="H87" s="72">
        <f t="shared" si="3"/>
        <v>33</v>
      </c>
      <c r="I87" s="94"/>
      <c r="J87" s="73" t="s">
        <v>20</v>
      </c>
      <c r="K87" s="95">
        <f t="shared" si="4"/>
        <v>1908</v>
      </c>
      <c r="L87" s="74">
        <v>4.0</v>
      </c>
      <c r="M87" s="74">
        <v>21.0</v>
      </c>
      <c r="N87" s="72">
        <f t="shared" si="5"/>
        <v>33</v>
      </c>
      <c r="O87" s="94"/>
      <c r="P87" s="64" t="s">
        <v>72</v>
      </c>
      <c r="Q87" s="94"/>
      <c r="R87" s="64">
        <f>MIN(Rules!$E$2,(MAX(H87/N87,N87/H87)))</f>
        <v>1</v>
      </c>
      <c r="S87" s="64">
        <f>VLOOKUP(B87,Rules!A:B,2,FALSE)</f>
        <v>40</v>
      </c>
      <c r="T87" s="94"/>
      <c r="U87" s="96">
        <f>1/(10^(-(E87+(IF(P87="Y",Rules!$I$2,0))-K87)/Rules!$E$12)+1)</f>
        <v>0.718058117</v>
      </c>
      <c r="V87" s="94">
        <f t="shared" si="6"/>
        <v>-9</v>
      </c>
      <c r="W87" s="94">
        <f t="shared" si="7"/>
        <v>9</v>
      </c>
      <c r="X87" s="94"/>
      <c r="Y87" s="94"/>
      <c r="Z87" s="94"/>
      <c r="AA87" s="95">
        <f t="shared" ref="AA87:BL87" si="91">IF($D87=AA$1,$E87+$V87,(IF($J87=AA$1,$K87+$W87,AA86)))</f>
        <v>1394</v>
      </c>
      <c r="AB87" s="95">
        <f t="shared" si="91"/>
        <v>964</v>
      </c>
      <c r="AC87" s="95">
        <f t="shared" si="91"/>
        <v>1463</v>
      </c>
      <c r="AD87" s="95">
        <f t="shared" si="91"/>
        <v>173</v>
      </c>
      <c r="AE87" s="95">
        <f t="shared" si="91"/>
        <v>1952</v>
      </c>
      <c r="AF87" s="95">
        <f t="shared" si="91"/>
        <v>1911</v>
      </c>
      <c r="AG87" s="95">
        <f t="shared" si="91"/>
        <v>861</v>
      </c>
      <c r="AH87" s="95">
        <f t="shared" si="91"/>
        <v>927</v>
      </c>
      <c r="AI87" s="95">
        <f t="shared" si="91"/>
        <v>1236</v>
      </c>
      <c r="AJ87" s="95">
        <f t="shared" si="91"/>
        <v>1765</v>
      </c>
      <c r="AK87" s="95">
        <f t="shared" si="91"/>
        <v>124</v>
      </c>
      <c r="AL87" s="95">
        <f t="shared" si="91"/>
        <v>717</v>
      </c>
      <c r="AM87" s="95">
        <f t="shared" si="91"/>
        <v>2228</v>
      </c>
      <c r="AN87" s="95">
        <f t="shared" si="91"/>
        <v>1424</v>
      </c>
      <c r="AO87" s="95">
        <f t="shared" si="91"/>
        <v>1063</v>
      </c>
      <c r="AP87" s="95">
        <f t="shared" si="91"/>
        <v>2060</v>
      </c>
      <c r="AQ87" s="95">
        <f t="shared" si="91"/>
        <v>347</v>
      </c>
      <c r="AR87" s="95">
        <f t="shared" si="91"/>
        <v>1457</v>
      </c>
      <c r="AS87" s="95">
        <f t="shared" si="91"/>
        <v>380</v>
      </c>
      <c r="AT87" s="95">
        <f t="shared" si="91"/>
        <v>1917</v>
      </c>
      <c r="AU87" s="95">
        <f t="shared" si="91"/>
        <v>1075</v>
      </c>
      <c r="AV87" s="95">
        <f t="shared" si="91"/>
        <v>509</v>
      </c>
      <c r="AW87" s="95">
        <f t="shared" si="91"/>
        <v>624</v>
      </c>
      <c r="AX87" s="95">
        <f t="shared" si="91"/>
        <v>1090</v>
      </c>
      <c r="AY87" s="95">
        <f t="shared" si="91"/>
        <v>1274</v>
      </c>
      <c r="AZ87" s="95">
        <f t="shared" si="91"/>
        <v>793</v>
      </c>
      <c r="BA87" s="95">
        <f t="shared" si="91"/>
        <v>0</v>
      </c>
      <c r="BB87" s="95">
        <f t="shared" si="91"/>
        <v>1487</v>
      </c>
      <c r="BC87" s="95">
        <f t="shared" si="91"/>
        <v>843</v>
      </c>
      <c r="BD87" s="95">
        <f t="shared" si="91"/>
        <v>421</v>
      </c>
      <c r="BE87" s="95">
        <f t="shared" si="91"/>
        <v>638</v>
      </c>
      <c r="BF87" s="95">
        <f t="shared" si="91"/>
        <v>2126</v>
      </c>
      <c r="BG87" s="95">
        <f t="shared" si="91"/>
        <v>879</v>
      </c>
      <c r="BH87" s="95">
        <f t="shared" si="91"/>
        <v>804</v>
      </c>
      <c r="BI87" s="95">
        <f t="shared" si="91"/>
        <v>2028</v>
      </c>
      <c r="BJ87" s="95">
        <f t="shared" si="91"/>
        <v>1445</v>
      </c>
      <c r="BK87" s="95">
        <f t="shared" si="91"/>
        <v>1928</v>
      </c>
      <c r="BL87" s="95">
        <f t="shared" si="91"/>
        <v>1188</v>
      </c>
    </row>
    <row r="88" ht="13.5" customHeight="1">
      <c r="A88" s="93">
        <v>43177.0</v>
      </c>
      <c r="B88" s="68" t="s">
        <v>71</v>
      </c>
      <c r="C88" s="94"/>
      <c r="D88" s="69" t="s">
        <v>19</v>
      </c>
      <c r="E88" s="95">
        <f t="shared" si="2"/>
        <v>1911</v>
      </c>
      <c r="F88" s="78">
        <v>0.0</v>
      </c>
      <c r="G88" s="71">
        <v>21.0</v>
      </c>
      <c r="H88" s="72">
        <f t="shared" si="3"/>
        <v>21</v>
      </c>
      <c r="I88" s="94"/>
      <c r="J88" s="73" t="s">
        <v>25</v>
      </c>
      <c r="K88" s="95">
        <f t="shared" si="4"/>
        <v>2028</v>
      </c>
      <c r="L88" s="74">
        <v>1.0</v>
      </c>
      <c r="M88" s="74">
        <v>13.0</v>
      </c>
      <c r="N88" s="72">
        <f t="shared" si="5"/>
        <v>16</v>
      </c>
      <c r="O88" s="94"/>
      <c r="P88" s="64" t="s">
        <v>72</v>
      </c>
      <c r="Q88" s="94"/>
      <c r="R88" s="64">
        <f>MIN(Rules!$E$2,(MAX(H88/N88,N88/H88)))</f>
        <v>1.3125</v>
      </c>
      <c r="S88" s="64">
        <f>VLOOKUP(B88,Rules!A:B,2,FALSE)</f>
        <v>40</v>
      </c>
      <c r="T88" s="94"/>
      <c r="U88" s="96">
        <f>1/(10^(-(E88+(IF(P88="Y",Rules!$I$2,0))-K88)/Rules!$E$12)+1)</f>
        <v>0.5379197023</v>
      </c>
      <c r="V88" s="94">
        <f t="shared" si="6"/>
        <v>24</v>
      </c>
      <c r="W88" s="94">
        <f t="shared" si="7"/>
        <v>-24</v>
      </c>
      <c r="X88" s="94"/>
      <c r="Y88" s="94"/>
      <c r="Z88" s="94"/>
      <c r="AA88" s="95">
        <f t="shared" ref="AA88:BL88" si="92">IF($D88=AA$1,$E88+$V88,(IF($J88=AA$1,$K88+$W88,AA87)))</f>
        <v>1394</v>
      </c>
      <c r="AB88" s="95">
        <f t="shared" si="92"/>
        <v>964</v>
      </c>
      <c r="AC88" s="95">
        <f t="shared" si="92"/>
        <v>1463</v>
      </c>
      <c r="AD88" s="95">
        <f t="shared" si="92"/>
        <v>173</v>
      </c>
      <c r="AE88" s="95">
        <f t="shared" si="92"/>
        <v>1952</v>
      </c>
      <c r="AF88" s="95">
        <f t="shared" si="92"/>
        <v>1935</v>
      </c>
      <c r="AG88" s="95">
        <f t="shared" si="92"/>
        <v>861</v>
      </c>
      <c r="AH88" s="95">
        <f t="shared" si="92"/>
        <v>927</v>
      </c>
      <c r="AI88" s="95">
        <f t="shared" si="92"/>
        <v>1236</v>
      </c>
      <c r="AJ88" s="95">
        <f t="shared" si="92"/>
        <v>1765</v>
      </c>
      <c r="AK88" s="95">
        <f t="shared" si="92"/>
        <v>124</v>
      </c>
      <c r="AL88" s="95">
        <f t="shared" si="92"/>
        <v>717</v>
      </c>
      <c r="AM88" s="95">
        <f t="shared" si="92"/>
        <v>2228</v>
      </c>
      <c r="AN88" s="95">
        <f t="shared" si="92"/>
        <v>1424</v>
      </c>
      <c r="AO88" s="95">
        <f t="shared" si="92"/>
        <v>1063</v>
      </c>
      <c r="AP88" s="95">
        <f t="shared" si="92"/>
        <v>2060</v>
      </c>
      <c r="AQ88" s="95">
        <f t="shared" si="92"/>
        <v>347</v>
      </c>
      <c r="AR88" s="95">
        <f t="shared" si="92"/>
        <v>1457</v>
      </c>
      <c r="AS88" s="95">
        <f t="shared" si="92"/>
        <v>380</v>
      </c>
      <c r="AT88" s="95">
        <f t="shared" si="92"/>
        <v>1917</v>
      </c>
      <c r="AU88" s="95">
        <f t="shared" si="92"/>
        <v>1075</v>
      </c>
      <c r="AV88" s="95">
        <f t="shared" si="92"/>
        <v>509</v>
      </c>
      <c r="AW88" s="95">
        <f t="shared" si="92"/>
        <v>624</v>
      </c>
      <c r="AX88" s="95">
        <f t="shared" si="92"/>
        <v>1090</v>
      </c>
      <c r="AY88" s="95">
        <f t="shared" si="92"/>
        <v>1274</v>
      </c>
      <c r="AZ88" s="95">
        <f t="shared" si="92"/>
        <v>793</v>
      </c>
      <c r="BA88" s="95">
        <f t="shared" si="92"/>
        <v>0</v>
      </c>
      <c r="BB88" s="95">
        <f t="shared" si="92"/>
        <v>1487</v>
      </c>
      <c r="BC88" s="95">
        <f t="shared" si="92"/>
        <v>843</v>
      </c>
      <c r="BD88" s="95">
        <f t="shared" si="92"/>
        <v>421</v>
      </c>
      <c r="BE88" s="95">
        <f t="shared" si="92"/>
        <v>638</v>
      </c>
      <c r="BF88" s="95">
        <f t="shared" si="92"/>
        <v>2126</v>
      </c>
      <c r="BG88" s="95">
        <f t="shared" si="92"/>
        <v>879</v>
      </c>
      <c r="BH88" s="95">
        <f t="shared" si="92"/>
        <v>804</v>
      </c>
      <c r="BI88" s="95">
        <f t="shared" si="92"/>
        <v>2004</v>
      </c>
      <c r="BJ88" s="95">
        <f t="shared" si="92"/>
        <v>1445</v>
      </c>
      <c r="BK88" s="95">
        <f t="shared" si="92"/>
        <v>1928</v>
      </c>
      <c r="BL88" s="95">
        <f t="shared" si="92"/>
        <v>1188</v>
      </c>
    </row>
    <row r="89" ht="13.5" customHeight="1">
      <c r="A89" s="93">
        <v>43177.0</v>
      </c>
      <c r="B89" s="68" t="s">
        <v>71</v>
      </c>
      <c r="C89" s="94"/>
      <c r="D89" s="69" t="s">
        <v>30</v>
      </c>
      <c r="E89" s="95">
        <f t="shared" si="2"/>
        <v>1394</v>
      </c>
      <c r="F89" s="78">
        <v>0.0</v>
      </c>
      <c r="G89" s="71">
        <v>17.0</v>
      </c>
      <c r="H89" s="72">
        <f t="shared" si="3"/>
        <v>17</v>
      </c>
      <c r="I89" s="94"/>
      <c r="J89" s="73" t="s">
        <v>31</v>
      </c>
      <c r="K89" s="95">
        <f t="shared" si="4"/>
        <v>1457</v>
      </c>
      <c r="L89" s="74">
        <v>1.0</v>
      </c>
      <c r="M89" s="74">
        <v>16.0</v>
      </c>
      <c r="N89" s="72">
        <f t="shared" si="5"/>
        <v>19</v>
      </c>
      <c r="O89" s="94"/>
      <c r="P89" s="64" t="s">
        <v>72</v>
      </c>
      <c r="Q89" s="94"/>
      <c r="R89" s="64">
        <f>MIN(Rules!$E$2,(MAX(H89/N89,N89/H89)))</f>
        <v>1.117647059</v>
      </c>
      <c r="S89" s="64">
        <f>VLOOKUP(B89,Rules!A:B,2,FALSE)</f>
        <v>40</v>
      </c>
      <c r="T89" s="94"/>
      <c r="U89" s="96">
        <f>1/(10^(-(E89+(IF(P89="Y",Rules!$I$2,0))-K89)/Rules!$E$12)+1)</f>
        <v>0.598843773</v>
      </c>
      <c r="V89" s="94">
        <f t="shared" si="6"/>
        <v>-27</v>
      </c>
      <c r="W89" s="94">
        <f t="shared" si="7"/>
        <v>27</v>
      </c>
      <c r="X89" s="94"/>
      <c r="Y89" s="94"/>
      <c r="Z89" s="94"/>
      <c r="AA89" s="95">
        <f t="shared" ref="AA89:BL89" si="93">IF($D89=AA$1,$E89+$V89,(IF($J89=AA$1,$K89+$W89,AA88)))</f>
        <v>1367</v>
      </c>
      <c r="AB89" s="95">
        <f t="shared" si="93"/>
        <v>964</v>
      </c>
      <c r="AC89" s="95">
        <f t="shared" si="93"/>
        <v>1463</v>
      </c>
      <c r="AD89" s="95">
        <f t="shared" si="93"/>
        <v>173</v>
      </c>
      <c r="AE89" s="95">
        <f t="shared" si="93"/>
        <v>1952</v>
      </c>
      <c r="AF89" s="95">
        <f t="shared" si="93"/>
        <v>1935</v>
      </c>
      <c r="AG89" s="95">
        <f t="shared" si="93"/>
        <v>861</v>
      </c>
      <c r="AH89" s="95">
        <f t="shared" si="93"/>
        <v>927</v>
      </c>
      <c r="AI89" s="95">
        <f t="shared" si="93"/>
        <v>1236</v>
      </c>
      <c r="AJ89" s="95">
        <f t="shared" si="93"/>
        <v>1765</v>
      </c>
      <c r="AK89" s="95">
        <f t="shared" si="93"/>
        <v>124</v>
      </c>
      <c r="AL89" s="95">
        <f t="shared" si="93"/>
        <v>717</v>
      </c>
      <c r="AM89" s="95">
        <f t="shared" si="93"/>
        <v>2228</v>
      </c>
      <c r="AN89" s="95">
        <f t="shared" si="93"/>
        <v>1424</v>
      </c>
      <c r="AO89" s="95">
        <f t="shared" si="93"/>
        <v>1063</v>
      </c>
      <c r="AP89" s="95">
        <f t="shared" si="93"/>
        <v>2060</v>
      </c>
      <c r="AQ89" s="95">
        <f t="shared" si="93"/>
        <v>347</v>
      </c>
      <c r="AR89" s="95">
        <f t="shared" si="93"/>
        <v>1484</v>
      </c>
      <c r="AS89" s="95">
        <f t="shared" si="93"/>
        <v>380</v>
      </c>
      <c r="AT89" s="95">
        <f t="shared" si="93"/>
        <v>1917</v>
      </c>
      <c r="AU89" s="95">
        <f t="shared" si="93"/>
        <v>1075</v>
      </c>
      <c r="AV89" s="95">
        <f t="shared" si="93"/>
        <v>509</v>
      </c>
      <c r="AW89" s="95">
        <f t="shared" si="93"/>
        <v>624</v>
      </c>
      <c r="AX89" s="95">
        <f t="shared" si="93"/>
        <v>1090</v>
      </c>
      <c r="AY89" s="95">
        <f t="shared" si="93"/>
        <v>1274</v>
      </c>
      <c r="AZ89" s="95">
        <f t="shared" si="93"/>
        <v>793</v>
      </c>
      <c r="BA89" s="95">
        <f t="shared" si="93"/>
        <v>0</v>
      </c>
      <c r="BB89" s="95">
        <f t="shared" si="93"/>
        <v>1487</v>
      </c>
      <c r="BC89" s="95">
        <f t="shared" si="93"/>
        <v>843</v>
      </c>
      <c r="BD89" s="95">
        <f t="shared" si="93"/>
        <v>421</v>
      </c>
      <c r="BE89" s="95">
        <f t="shared" si="93"/>
        <v>638</v>
      </c>
      <c r="BF89" s="95">
        <f t="shared" si="93"/>
        <v>2126</v>
      </c>
      <c r="BG89" s="95">
        <f t="shared" si="93"/>
        <v>879</v>
      </c>
      <c r="BH89" s="95">
        <f t="shared" si="93"/>
        <v>804</v>
      </c>
      <c r="BI89" s="95">
        <f t="shared" si="93"/>
        <v>2004</v>
      </c>
      <c r="BJ89" s="95">
        <f t="shared" si="93"/>
        <v>1445</v>
      </c>
      <c r="BK89" s="95">
        <f t="shared" si="93"/>
        <v>1928</v>
      </c>
      <c r="BL89" s="95">
        <f t="shared" si="93"/>
        <v>1188</v>
      </c>
    </row>
    <row r="90" ht="13.5" customHeight="1">
      <c r="A90" s="93">
        <v>43177.0</v>
      </c>
      <c r="B90" s="68" t="s">
        <v>71</v>
      </c>
      <c r="C90" s="94"/>
      <c r="D90" s="69" t="s">
        <v>33</v>
      </c>
      <c r="E90" s="95">
        <f t="shared" si="2"/>
        <v>1236</v>
      </c>
      <c r="F90" s="78">
        <v>0.0</v>
      </c>
      <c r="G90" s="71">
        <v>14.0</v>
      </c>
      <c r="H90" s="72">
        <f t="shared" si="3"/>
        <v>14</v>
      </c>
      <c r="I90" s="94"/>
      <c r="J90" s="73" t="s">
        <v>39</v>
      </c>
      <c r="K90" s="95">
        <f t="shared" si="4"/>
        <v>1090</v>
      </c>
      <c r="L90" s="74">
        <v>1.0</v>
      </c>
      <c r="M90" s="74">
        <v>15.0</v>
      </c>
      <c r="N90" s="72">
        <f t="shared" si="5"/>
        <v>18</v>
      </c>
      <c r="O90" s="94"/>
      <c r="P90" s="62" t="s">
        <v>73</v>
      </c>
      <c r="Q90" s="94"/>
      <c r="R90" s="64">
        <f>MIN(Rules!$E$2,(MAX(H90/N90,N90/H90)))</f>
        <v>1.285714286</v>
      </c>
      <c r="S90" s="64">
        <f>VLOOKUP(B90,Rules!A:B,2,FALSE)</f>
        <v>40</v>
      </c>
      <c r="T90" s="94"/>
      <c r="U90" s="96">
        <f>1/(10^(-(E90+(IF(P90="Y",Rules!$I$2,0))-K90)/Rules!$E$12)+1)</f>
        <v>0.6620302482</v>
      </c>
      <c r="V90" s="94">
        <f t="shared" si="6"/>
        <v>-34</v>
      </c>
      <c r="W90" s="94">
        <f t="shared" si="7"/>
        <v>34</v>
      </c>
      <c r="X90" s="94"/>
      <c r="Y90" s="94"/>
      <c r="Z90" s="94"/>
      <c r="AA90" s="95">
        <f t="shared" ref="AA90:BL90" si="94">IF($D90=AA$1,$E90+$V90,(IF($J90=AA$1,$K90+$W90,AA89)))</f>
        <v>1367</v>
      </c>
      <c r="AB90" s="95">
        <f t="shared" si="94"/>
        <v>964</v>
      </c>
      <c r="AC90" s="95">
        <f t="shared" si="94"/>
        <v>1463</v>
      </c>
      <c r="AD90" s="95">
        <f t="shared" si="94"/>
        <v>173</v>
      </c>
      <c r="AE90" s="95">
        <f t="shared" si="94"/>
        <v>1952</v>
      </c>
      <c r="AF90" s="95">
        <f t="shared" si="94"/>
        <v>1935</v>
      </c>
      <c r="AG90" s="95">
        <f t="shared" si="94"/>
        <v>861</v>
      </c>
      <c r="AH90" s="95">
        <f t="shared" si="94"/>
        <v>927</v>
      </c>
      <c r="AI90" s="95">
        <f t="shared" si="94"/>
        <v>1202</v>
      </c>
      <c r="AJ90" s="95">
        <f t="shared" si="94"/>
        <v>1765</v>
      </c>
      <c r="AK90" s="95">
        <f t="shared" si="94"/>
        <v>124</v>
      </c>
      <c r="AL90" s="95">
        <f t="shared" si="94"/>
        <v>717</v>
      </c>
      <c r="AM90" s="95">
        <f t="shared" si="94"/>
        <v>2228</v>
      </c>
      <c r="AN90" s="95">
        <f t="shared" si="94"/>
        <v>1424</v>
      </c>
      <c r="AO90" s="95">
        <f t="shared" si="94"/>
        <v>1063</v>
      </c>
      <c r="AP90" s="95">
        <f t="shared" si="94"/>
        <v>2060</v>
      </c>
      <c r="AQ90" s="95">
        <f t="shared" si="94"/>
        <v>347</v>
      </c>
      <c r="AR90" s="95">
        <f t="shared" si="94"/>
        <v>1484</v>
      </c>
      <c r="AS90" s="95">
        <f t="shared" si="94"/>
        <v>380</v>
      </c>
      <c r="AT90" s="95">
        <f t="shared" si="94"/>
        <v>1917</v>
      </c>
      <c r="AU90" s="95">
        <f t="shared" si="94"/>
        <v>1075</v>
      </c>
      <c r="AV90" s="95">
        <f t="shared" si="94"/>
        <v>509</v>
      </c>
      <c r="AW90" s="95">
        <f t="shared" si="94"/>
        <v>624</v>
      </c>
      <c r="AX90" s="95">
        <f t="shared" si="94"/>
        <v>1124</v>
      </c>
      <c r="AY90" s="95">
        <f t="shared" si="94"/>
        <v>1274</v>
      </c>
      <c r="AZ90" s="95">
        <f t="shared" si="94"/>
        <v>793</v>
      </c>
      <c r="BA90" s="95">
        <f t="shared" si="94"/>
        <v>0</v>
      </c>
      <c r="BB90" s="95">
        <f t="shared" si="94"/>
        <v>1487</v>
      </c>
      <c r="BC90" s="95">
        <f t="shared" si="94"/>
        <v>843</v>
      </c>
      <c r="BD90" s="95">
        <f t="shared" si="94"/>
        <v>421</v>
      </c>
      <c r="BE90" s="95">
        <f t="shared" si="94"/>
        <v>638</v>
      </c>
      <c r="BF90" s="95">
        <f t="shared" si="94"/>
        <v>2126</v>
      </c>
      <c r="BG90" s="95">
        <f t="shared" si="94"/>
        <v>879</v>
      </c>
      <c r="BH90" s="95">
        <f t="shared" si="94"/>
        <v>804</v>
      </c>
      <c r="BI90" s="95">
        <f t="shared" si="94"/>
        <v>2004</v>
      </c>
      <c r="BJ90" s="95">
        <f t="shared" si="94"/>
        <v>1445</v>
      </c>
      <c r="BK90" s="95">
        <f t="shared" si="94"/>
        <v>1928</v>
      </c>
      <c r="BL90" s="95">
        <f t="shared" si="94"/>
        <v>1188</v>
      </c>
    </row>
    <row r="91" ht="13.5" customHeight="1">
      <c r="A91" s="93">
        <v>43183.0</v>
      </c>
      <c r="B91" s="68" t="s">
        <v>71</v>
      </c>
      <c r="C91" s="94"/>
      <c r="D91" s="69" t="s">
        <v>24</v>
      </c>
      <c r="E91" s="95">
        <f t="shared" si="2"/>
        <v>1928</v>
      </c>
      <c r="F91" s="71">
        <v>1.0</v>
      </c>
      <c r="G91" s="71">
        <v>23.0</v>
      </c>
      <c r="H91" s="72">
        <f t="shared" si="3"/>
        <v>26</v>
      </c>
      <c r="I91" s="94"/>
      <c r="J91" s="73" t="s">
        <v>23</v>
      </c>
      <c r="K91" s="95">
        <f t="shared" si="4"/>
        <v>2228</v>
      </c>
      <c r="L91" s="79">
        <v>0.0</v>
      </c>
      <c r="M91" s="74">
        <v>23.0</v>
      </c>
      <c r="N91" s="72">
        <f t="shared" si="5"/>
        <v>23</v>
      </c>
      <c r="O91" s="94"/>
      <c r="P91" s="64" t="s">
        <v>72</v>
      </c>
      <c r="Q91" s="94"/>
      <c r="R91" s="64">
        <f>MIN(Rules!$E$2,(MAX(H91/N91,N91/H91)))</f>
        <v>1.130434783</v>
      </c>
      <c r="S91" s="64">
        <f>VLOOKUP(B91,Rules!A:B,2,FALSE)</f>
        <v>40</v>
      </c>
      <c r="T91" s="94"/>
      <c r="U91" s="96">
        <f>1/(10^(-(E91+(IF(P91="Y",Rules!$I$2,0))-K91)/Rules!$E$12)+1)</f>
        <v>0.3338605754</v>
      </c>
      <c r="V91" s="94">
        <f t="shared" si="6"/>
        <v>30</v>
      </c>
      <c r="W91" s="94">
        <f t="shared" si="7"/>
        <v>-30</v>
      </c>
      <c r="X91" s="94"/>
      <c r="Y91" s="94"/>
      <c r="Z91" s="94"/>
      <c r="AA91" s="95">
        <f t="shared" ref="AA91:BL91" si="95">IF($D91=AA$1,$E91+$V91,(IF($J91=AA$1,$K91+$W91,AA90)))</f>
        <v>1367</v>
      </c>
      <c r="AB91" s="95">
        <f t="shared" si="95"/>
        <v>964</v>
      </c>
      <c r="AC91" s="95">
        <f t="shared" si="95"/>
        <v>1463</v>
      </c>
      <c r="AD91" s="95">
        <f t="shared" si="95"/>
        <v>173</v>
      </c>
      <c r="AE91" s="95">
        <f t="shared" si="95"/>
        <v>1952</v>
      </c>
      <c r="AF91" s="95">
        <f t="shared" si="95"/>
        <v>1935</v>
      </c>
      <c r="AG91" s="95">
        <f t="shared" si="95"/>
        <v>861</v>
      </c>
      <c r="AH91" s="95">
        <f t="shared" si="95"/>
        <v>927</v>
      </c>
      <c r="AI91" s="95">
        <f t="shared" si="95"/>
        <v>1202</v>
      </c>
      <c r="AJ91" s="95">
        <f t="shared" si="95"/>
        <v>1765</v>
      </c>
      <c r="AK91" s="95">
        <f t="shared" si="95"/>
        <v>124</v>
      </c>
      <c r="AL91" s="95">
        <f t="shared" si="95"/>
        <v>717</v>
      </c>
      <c r="AM91" s="95">
        <f t="shared" si="95"/>
        <v>2198</v>
      </c>
      <c r="AN91" s="95">
        <f t="shared" si="95"/>
        <v>1424</v>
      </c>
      <c r="AO91" s="95">
        <f t="shared" si="95"/>
        <v>1063</v>
      </c>
      <c r="AP91" s="95">
        <f t="shared" si="95"/>
        <v>2060</v>
      </c>
      <c r="AQ91" s="95">
        <f t="shared" si="95"/>
        <v>347</v>
      </c>
      <c r="AR91" s="95">
        <f t="shared" si="95"/>
        <v>1484</v>
      </c>
      <c r="AS91" s="95">
        <f t="shared" si="95"/>
        <v>380</v>
      </c>
      <c r="AT91" s="95">
        <f t="shared" si="95"/>
        <v>1917</v>
      </c>
      <c r="AU91" s="95">
        <f t="shared" si="95"/>
        <v>1075</v>
      </c>
      <c r="AV91" s="95">
        <f t="shared" si="95"/>
        <v>509</v>
      </c>
      <c r="AW91" s="95">
        <f t="shared" si="95"/>
        <v>624</v>
      </c>
      <c r="AX91" s="95">
        <f t="shared" si="95"/>
        <v>1124</v>
      </c>
      <c r="AY91" s="95">
        <f t="shared" si="95"/>
        <v>1274</v>
      </c>
      <c r="AZ91" s="95">
        <f t="shared" si="95"/>
        <v>793</v>
      </c>
      <c r="BA91" s="95">
        <f t="shared" si="95"/>
        <v>0</v>
      </c>
      <c r="BB91" s="95">
        <f t="shared" si="95"/>
        <v>1487</v>
      </c>
      <c r="BC91" s="95">
        <f t="shared" si="95"/>
        <v>843</v>
      </c>
      <c r="BD91" s="95">
        <f t="shared" si="95"/>
        <v>421</v>
      </c>
      <c r="BE91" s="95">
        <f t="shared" si="95"/>
        <v>638</v>
      </c>
      <c r="BF91" s="95">
        <f t="shared" si="95"/>
        <v>2126</v>
      </c>
      <c r="BG91" s="95">
        <f t="shared" si="95"/>
        <v>879</v>
      </c>
      <c r="BH91" s="95">
        <f t="shared" si="95"/>
        <v>804</v>
      </c>
      <c r="BI91" s="95">
        <f t="shared" si="95"/>
        <v>2004</v>
      </c>
      <c r="BJ91" s="95">
        <f t="shared" si="95"/>
        <v>1445</v>
      </c>
      <c r="BK91" s="95">
        <f t="shared" si="95"/>
        <v>1958</v>
      </c>
      <c r="BL91" s="95">
        <f t="shared" si="95"/>
        <v>1188</v>
      </c>
    </row>
    <row r="92" ht="13.5" customHeight="1">
      <c r="A92" s="93">
        <v>43183.0</v>
      </c>
      <c r="B92" s="68" t="s">
        <v>71</v>
      </c>
      <c r="C92" s="94"/>
      <c r="D92" s="69" t="s">
        <v>32</v>
      </c>
      <c r="E92" s="95">
        <f t="shared" si="2"/>
        <v>1445</v>
      </c>
      <c r="F92" s="71">
        <v>2.0</v>
      </c>
      <c r="G92" s="71">
        <v>12.0</v>
      </c>
      <c r="H92" s="72">
        <f t="shared" si="3"/>
        <v>18</v>
      </c>
      <c r="I92" s="94"/>
      <c r="J92" s="73" t="s">
        <v>28</v>
      </c>
      <c r="K92" s="95">
        <f t="shared" si="4"/>
        <v>1463</v>
      </c>
      <c r="L92" s="74">
        <v>2.0</v>
      </c>
      <c r="M92" s="74">
        <v>19.0</v>
      </c>
      <c r="N92" s="72">
        <f t="shared" si="5"/>
        <v>25</v>
      </c>
      <c r="O92" s="94"/>
      <c r="P92" s="62" t="s">
        <v>73</v>
      </c>
      <c r="Q92" s="94"/>
      <c r="R92" s="64">
        <f>MIN(Rules!$E$2,(MAX(H92/N92,N92/H92)))</f>
        <v>1.388888889</v>
      </c>
      <c r="S92" s="64">
        <f>VLOOKUP(B92,Rules!A:B,2,FALSE)</f>
        <v>40</v>
      </c>
      <c r="T92" s="94"/>
      <c r="U92" s="96">
        <f>1/(10^(-(E92+(IF(P92="Y",Rules!$I$2,0))-K92)/Rules!$E$12)+1)</f>
        <v>0.4792885923</v>
      </c>
      <c r="V92" s="94">
        <f t="shared" si="6"/>
        <v>-27</v>
      </c>
      <c r="W92" s="94">
        <f t="shared" si="7"/>
        <v>27</v>
      </c>
      <c r="X92" s="94"/>
      <c r="Y92" s="94"/>
      <c r="Z92" s="94"/>
      <c r="AA92" s="95">
        <f t="shared" ref="AA92:BL92" si="96">IF($D92=AA$1,$E92+$V92,(IF($J92=AA$1,$K92+$W92,AA91)))</f>
        <v>1367</v>
      </c>
      <c r="AB92" s="95">
        <f t="shared" si="96"/>
        <v>964</v>
      </c>
      <c r="AC92" s="95">
        <f t="shared" si="96"/>
        <v>1490</v>
      </c>
      <c r="AD92" s="95">
        <f t="shared" si="96"/>
        <v>173</v>
      </c>
      <c r="AE92" s="95">
        <f t="shared" si="96"/>
        <v>1952</v>
      </c>
      <c r="AF92" s="95">
        <f t="shared" si="96"/>
        <v>1935</v>
      </c>
      <c r="AG92" s="95">
        <f t="shared" si="96"/>
        <v>861</v>
      </c>
      <c r="AH92" s="95">
        <f t="shared" si="96"/>
        <v>927</v>
      </c>
      <c r="AI92" s="95">
        <f t="shared" si="96"/>
        <v>1202</v>
      </c>
      <c r="AJ92" s="95">
        <f t="shared" si="96"/>
        <v>1765</v>
      </c>
      <c r="AK92" s="95">
        <f t="shared" si="96"/>
        <v>124</v>
      </c>
      <c r="AL92" s="95">
        <f t="shared" si="96"/>
        <v>717</v>
      </c>
      <c r="AM92" s="95">
        <f t="shared" si="96"/>
        <v>2198</v>
      </c>
      <c r="AN92" s="95">
        <f t="shared" si="96"/>
        <v>1424</v>
      </c>
      <c r="AO92" s="95">
        <f t="shared" si="96"/>
        <v>1063</v>
      </c>
      <c r="AP92" s="95">
        <f t="shared" si="96"/>
        <v>2060</v>
      </c>
      <c r="AQ92" s="95">
        <f t="shared" si="96"/>
        <v>347</v>
      </c>
      <c r="AR92" s="95">
        <f t="shared" si="96"/>
        <v>1484</v>
      </c>
      <c r="AS92" s="95">
        <f t="shared" si="96"/>
        <v>380</v>
      </c>
      <c r="AT92" s="95">
        <f t="shared" si="96"/>
        <v>1917</v>
      </c>
      <c r="AU92" s="95">
        <f t="shared" si="96"/>
        <v>1075</v>
      </c>
      <c r="AV92" s="95">
        <f t="shared" si="96"/>
        <v>509</v>
      </c>
      <c r="AW92" s="95">
        <f t="shared" si="96"/>
        <v>624</v>
      </c>
      <c r="AX92" s="95">
        <f t="shared" si="96"/>
        <v>1124</v>
      </c>
      <c r="AY92" s="95">
        <f t="shared" si="96"/>
        <v>1274</v>
      </c>
      <c r="AZ92" s="95">
        <f t="shared" si="96"/>
        <v>793</v>
      </c>
      <c r="BA92" s="95">
        <f t="shared" si="96"/>
        <v>0</v>
      </c>
      <c r="BB92" s="95">
        <f t="shared" si="96"/>
        <v>1487</v>
      </c>
      <c r="BC92" s="95">
        <f t="shared" si="96"/>
        <v>843</v>
      </c>
      <c r="BD92" s="95">
        <f t="shared" si="96"/>
        <v>421</v>
      </c>
      <c r="BE92" s="95">
        <f t="shared" si="96"/>
        <v>638</v>
      </c>
      <c r="BF92" s="95">
        <f t="shared" si="96"/>
        <v>2126</v>
      </c>
      <c r="BG92" s="95">
        <f t="shared" si="96"/>
        <v>879</v>
      </c>
      <c r="BH92" s="95">
        <f t="shared" si="96"/>
        <v>804</v>
      </c>
      <c r="BI92" s="95">
        <f t="shared" si="96"/>
        <v>2004</v>
      </c>
      <c r="BJ92" s="95">
        <f t="shared" si="96"/>
        <v>1418</v>
      </c>
      <c r="BK92" s="95">
        <f t="shared" si="96"/>
        <v>1958</v>
      </c>
      <c r="BL92" s="95">
        <f t="shared" si="96"/>
        <v>1188</v>
      </c>
    </row>
    <row r="93" ht="13.5" customHeight="1">
      <c r="A93" s="93">
        <v>43183.0</v>
      </c>
      <c r="B93" s="68" t="s">
        <v>71</v>
      </c>
      <c r="C93" s="94"/>
      <c r="D93" s="69" t="s">
        <v>35</v>
      </c>
      <c r="E93" s="95">
        <f t="shared" si="2"/>
        <v>861</v>
      </c>
      <c r="F93" s="71">
        <v>2.0</v>
      </c>
      <c r="G93" s="71">
        <v>22.0</v>
      </c>
      <c r="H93" s="72">
        <f t="shared" si="3"/>
        <v>28</v>
      </c>
      <c r="I93" s="94"/>
      <c r="J93" s="73" t="s">
        <v>43</v>
      </c>
      <c r="K93" s="95">
        <f t="shared" si="4"/>
        <v>964</v>
      </c>
      <c r="L93" s="79">
        <v>0.0</v>
      </c>
      <c r="M93" s="74">
        <v>9.0</v>
      </c>
      <c r="N93" s="72">
        <f t="shared" si="5"/>
        <v>9</v>
      </c>
      <c r="O93" s="94"/>
      <c r="P93" s="64" t="s">
        <v>72</v>
      </c>
      <c r="Q93" s="94"/>
      <c r="R93" s="64">
        <f>MIN(Rules!$E$2,(MAX(H93/N93,N93/H93)))</f>
        <v>2</v>
      </c>
      <c r="S93" s="64">
        <f>VLOOKUP(B93,Rules!A:B,2,FALSE)</f>
        <v>40</v>
      </c>
      <c r="T93" s="94"/>
      <c r="U93" s="96">
        <f>1/(10^(-(E93+(IF(P93="Y",Rules!$I$2,0))-K93)/Rules!$E$12)+1)</f>
        <v>0.5539004882</v>
      </c>
      <c r="V93" s="94">
        <f t="shared" si="6"/>
        <v>36</v>
      </c>
      <c r="W93" s="94">
        <f t="shared" si="7"/>
        <v>-36</v>
      </c>
      <c r="X93" s="94"/>
      <c r="Y93" s="94"/>
      <c r="Z93" s="94"/>
      <c r="AA93" s="95">
        <f t="shared" ref="AA93:BL93" si="97">IF($D93=AA$1,$E93+$V93,(IF($J93=AA$1,$K93+$W93,AA92)))</f>
        <v>1367</v>
      </c>
      <c r="AB93" s="95">
        <f t="shared" si="97"/>
        <v>928</v>
      </c>
      <c r="AC93" s="95">
        <f t="shared" si="97"/>
        <v>1490</v>
      </c>
      <c r="AD93" s="95">
        <f t="shared" si="97"/>
        <v>173</v>
      </c>
      <c r="AE93" s="95">
        <f t="shared" si="97"/>
        <v>1952</v>
      </c>
      <c r="AF93" s="95">
        <f t="shared" si="97"/>
        <v>1935</v>
      </c>
      <c r="AG93" s="95">
        <f t="shared" si="97"/>
        <v>897</v>
      </c>
      <c r="AH93" s="95">
        <f t="shared" si="97"/>
        <v>927</v>
      </c>
      <c r="AI93" s="95">
        <f t="shared" si="97"/>
        <v>1202</v>
      </c>
      <c r="AJ93" s="95">
        <f t="shared" si="97"/>
        <v>1765</v>
      </c>
      <c r="AK93" s="95">
        <f t="shared" si="97"/>
        <v>124</v>
      </c>
      <c r="AL93" s="95">
        <f t="shared" si="97"/>
        <v>717</v>
      </c>
      <c r="AM93" s="95">
        <f t="shared" si="97"/>
        <v>2198</v>
      </c>
      <c r="AN93" s="95">
        <f t="shared" si="97"/>
        <v>1424</v>
      </c>
      <c r="AO93" s="95">
        <f t="shared" si="97"/>
        <v>1063</v>
      </c>
      <c r="AP93" s="95">
        <f t="shared" si="97"/>
        <v>2060</v>
      </c>
      <c r="AQ93" s="95">
        <f t="shared" si="97"/>
        <v>347</v>
      </c>
      <c r="AR93" s="95">
        <f t="shared" si="97"/>
        <v>1484</v>
      </c>
      <c r="AS93" s="95">
        <f t="shared" si="97"/>
        <v>380</v>
      </c>
      <c r="AT93" s="95">
        <f t="shared" si="97"/>
        <v>1917</v>
      </c>
      <c r="AU93" s="95">
        <f t="shared" si="97"/>
        <v>1075</v>
      </c>
      <c r="AV93" s="95">
        <f t="shared" si="97"/>
        <v>509</v>
      </c>
      <c r="AW93" s="95">
        <f t="shared" si="97"/>
        <v>624</v>
      </c>
      <c r="AX93" s="95">
        <f t="shared" si="97"/>
        <v>1124</v>
      </c>
      <c r="AY93" s="95">
        <f t="shared" si="97"/>
        <v>1274</v>
      </c>
      <c r="AZ93" s="95">
        <f t="shared" si="97"/>
        <v>793</v>
      </c>
      <c r="BA93" s="95">
        <f t="shared" si="97"/>
        <v>0</v>
      </c>
      <c r="BB93" s="95">
        <f t="shared" si="97"/>
        <v>1487</v>
      </c>
      <c r="BC93" s="95">
        <f t="shared" si="97"/>
        <v>843</v>
      </c>
      <c r="BD93" s="95">
        <f t="shared" si="97"/>
        <v>421</v>
      </c>
      <c r="BE93" s="95">
        <f t="shared" si="97"/>
        <v>638</v>
      </c>
      <c r="BF93" s="95">
        <f t="shared" si="97"/>
        <v>2126</v>
      </c>
      <c r="BG93" s="95">
        <f t="shared" si="97"/>
        <v>879</v>
      </c>
      <c r="BH93" s="95">
        <f t="shared" si="97"/>
        <v>804</v>
      </c>
      <c r="BI93" s="95">
        <f t="shared" si="97"/>
        <v>2004</v>
      </c>
      <c r="BJ93" s="95">
        <f t="shared" si="97"/>
        <v>1418</v>
      </c>
      <c r="BK93" s="95">
        <f t="shared" si="97"/>
        <v>1958</v>
      </c>
      <c r="BL93" s="95">
        <f t="shared" si="97"/>
        <v>1188</v>
      </c>
    </row>
    <row r="94" ht="13.5" customHeight="1">
      <c r="A94" s="93">
        <v>43183.0</v>
      </c>
      <c r="B94" s="68" t="s">
        <v>71</v>
      </c>
      <c r="C94" s="94"/>
      <c r="D94" s="69" t="s">
        <v>47</v>
      </c>
      <c r="E94" s="95">
        <f t="shared" si="2"/>
        <v>624</v>
      </c>
      <c r="F94" s="71">
        <v>1.0</v>
      </c>
      <c r="G94" s="71">
        <v>14.0</v>
      </c>
      <c r="H94" s="72">
        <f t="shared" si="3"/>
        <v>17</v>
      </c>
      <c r="I94" s="94"/>
      <c r="J94" s="73" t="s">
        <v>53</v>
      </c>
      <c r="K94" s="95">
        <f t="shared" si="4"/>
        <v>804</v>
      </c>
      <c r="L94" s="79">
        <v>0.0</v>
      </c>
      <c r="M94" s="74">
        <v>20.0</v>
      </c>
      <c r="N94" s="72">
        <f t="shared" si="5"/>
        <v>20</v>
      </c>
      <c r="O94" s="94"/>
      <c r="P94" s="62" t="s">
        <v>73</v>
      </c>
      <c r="Q94" s="94"/>
      <c r="R94" s="64">
        <f>MIN(Rules!$E$2,(MAX(H94/N94,N94/H94)))</f>
        <v>1.176470588</v>
      </c>
      <c r="S94" s="64">
        <f>VLOOKUP(B94,Rules!A:B,2,FALSE)</f>
        <v>40</v>
      </c>
      <c r="T94" s="94"/>
      <c r="U94" s="96">
        <f>1/(10^(-(E94+(IF(P94="Y",Rules!$I$2,0))-K94)/Rules!$E$12)+1)</f>
        <v>0.3038712296</v>
      </c>
      <c r="V94" s="94">
        <f t="shared" si="6"/>
        <v>-14</v>
      </c>
      <c r="W94" s="94">
        <f t="shared" si="7"/>
        <v>14</v>
      </c>
      <c r="X94" s="94"/>
      <c r="Y94" s="94"/>
      <c r="Z94" s="94"/>
      <c r="AA94" s="95">
        <f t="shared" ref="AA94:BL94" si="98">IF($D94=AA$1,$E94+$V94,(IF($J94=AA$1,$K94+$W94,AA93)))</f>
        <v>1367</v>
      </c>
      <c r="AB94" s="95">
        <f t="shared" si="98"/>
        <v>928</v>
      </c>
      <c r="AC94" s="95">
        <f t="shared" si="98"/>
        <v>1490</v>
      </c>
      <c r="AD94" s="95">
        <f t="shared" si="98"/>
        <v>173</v>
      </c>
      <c r="AE94" s="95">
        <f t="shared" si="98"/>
        <v>1952</v>
      </c>
      <c r="AF94" s="95">
        <f t="shared" si="98"/>
        <v>1935</v>
      </c>
      <c r="AG94" s="95">
        <f t="shared" si="98"/>
        <v>897</v>
      </c>
      <c r="AH94" s="95">
        <f t="shared" si="98"/>
        <v>927</v>
      </c>
      <c r="AI94" s="95">
        <f t="shared" si="98"/>
        <v>1202</v>
      </c>
      <c r="AJ94" s="95">
        <f t="shared" si="98"/>
        <v>1765</v>
      </c>
      <c r="AK94" s="95">
        <f t="shared" si="98"/>
        <v>124</v>
      </c>
      <c r="AL94" s="95">
        <f t="shared" si="98"/>
        <v>717</v>
      </c>
      <c r="AM94" s="95">
        <f t="shared" si="98"/>
        <v>2198</v>
      </c>
      <c r="AN94" s="95">
        <f t="shared" si="98"/>
        <v>1424</v>
      </c>
      <c r="AO94" s="95">
        <f t="shared" si="98"/>
        <v>1063</v>
      </c>
      <c r="AP94" s="95">
        <f t="shared" si="98"/>
        <v>2060</v>
      </c>
      <c r="AQ94" s="95">
        <f t="shared" si="98"/>
        <v>347</v>
      </c>
      <c r="AR94" s="95">
        <f t="shared" si="98"/>
        <v>1484</v>
      </c>
      <c r="AS94" s="95">
        <f t="shared" si="98"/>
        <v>380</v>
      </c>
      <c r="AT94" s="95">
        <f t="shared" si="98"/>
        <v>1917</v>
      </c>
      <c r="AU94" s="95">
        <f t="shared" si="98"/>
        <v>1075</v>
      </c>
      <c r="AV94" s="95">
        <f t="shared" si="98"/>
        <v>509</v>
      </c>
      <c r="AW94" s="95">
        <f t="shared" si="98"/>
        <v>610</v>
      </c>
      <c r="AX94" s="95">
        <f t="shared" si="98"/>
        <v>1124</v>
      </c>
      <c r="AY94" s="95">
        <f t="shared" si="98"/>
        <v>1274</v>
      </c>
      <c r="AZ94" s="95">
        <f t="shared" si="98"/>
        <v>793</v>
      </c>
      <c r="BA94" s="95">
        <f t="shared" si="98"/>
        <v>0</v>
      </c>
      <c r="BB94" s="95">
        <f t="shared" si="98"/>
        <v>1487</v>
      </c>
      <c r="BC94" s="95">
        <f t="shared" si="98"/>
        <v>843</v>
      </c>
      <c r="BD94" s="95">
        <f t="shared" si="98"/>
        <v>421</v>
      </c>
      <c r="BE94" s="95">
        <f t="shared" si="98"/>
        <v>638</v>
      </c>
      <c r="BF94" s="95">
        <f t="shared" si="98"/>
        <v>2126</v>
      </c>
      <c r="BG94" s="95">
        <f t="shared" si="98"/>
        <v>879</v>
      </c>
      <c r="BH94" s="95">
        <f t="shared" si="98"/>
        <v>818</v>
      </c>
      <c r="BI94" s="95">
        <f t="shared" si="98"/>
        <v>2004</v>
      </c>
      <c r="BJ94" s="95">
        <f t="shared" si="98"/>
        <v>1418</v>
      </c>
      <c r="BK94" s="95">
        <f t="shared" si="98"/>
        <v>1958</v>
      </c>
      <c r="BL94" s="95">
        <f t="shared" si="98"/>
        <v>1188</v>
      </c>
    </row>
    <row r="95" ht="13.5" customHeight="1">
      <c r="A95" s="93">
        <v>43184.0</v>
      </c>
      <c r="B95" s="68" t="s">
        <v>71</v>
      </c>
      <c r="C95" s="94"/>
      <c r="D95" s="69" t="s">
        <v>26</v>
      </c>
      <c r="E95" s="95">
        <f t="shared" si="2"/>
        <v>1765</v>
      </c>
      <c r="F95" s="78">
        <v>0.0</v>
      </c>
      <c r="G95" s="71">
        <v>20.0</v>
      </c>
      <c r="H95" s="72">
        <f t="shared" si="3"/>
        <v>20</v>
      </c>
      <c r="I95" s="94"/>
      <c r="J95" s="73" t="s">
        <v>18</v>
      </c>
      <c r="K95" s="95">
        <f t="shared" si="4"/>
        <v>2126</v>
      </c>
      <c r="L95" s="74">
        <v>2.0</v>
      </c>
      <c r="M95" s="74">
        <v>25.0</v>
      </c>
      <c r="N95" s="72">
        <f t="shared" si="5"/>
        <v>31</v>
      </c>
      <c r="O95" s="94"/>
      <c r="P95" s="62" t="s">
        <v>73</v>
      </c>
      <c r="Q95" s="94"/>
      <c r="R95" s="64">
        <f>MIN(Rules!$E$2,(MAX(H95/N95,N95/H95)))</f>
        <v>1.55</v>
      </c>
      <c r="S95" s="64">
        <f>VLOOKUP(B95,Rules!A:B,2,FALSE)</f>
        <v>40</v>
      </c>
      <c r="T95" s="94"/>
      <c r="U95" s="96">
        <f>1/(10^(-(E95+(IF(P95="Y",Rules!$I$2,0))-K95)/Rules!$E$12)+1)</f>
        <v>0.1594311849</v>
      </c>
      <c r="V95" s="94">
        <f t="shared" si="6"/>
        <v>-10</v>
      </c>
      <c r="W95" s="94">
        <f t="shared" si="7"/>
        <v>10</v>
      </c>
      <c r="X95" s="94"/>
      <c r="Y95" s="94"/>
      <c r="Z95" s="94"/>
      <c r="AA95" s="95">
        <f t="shared" ref="AA95:BL95" si="99">IF($D95=AA$1,$E95+$V95,(IF($J95=AA$1,$K95+$W95,AA94)))</f>
        <v>1367</v>
      </c>
      <c r="AB95" s="95">
        <f t="shared" si="99"/>
        <v>928</v>
      </c>
      <c r="AC95" s="95">
        <f t="shared" si="99"/>
        <v>1490</v>
      </c>
      <c r="AD95" s="95">
        <f t="shared" si="99"/>
        <v>173</v>
      </c>
      <c r="AE95" s="95">
        <f t="shared" si="99"/>
        <v>1952</v>
      </c>
      <c r="AF95" s="95">
        <f t="shared" si="99"/>
        <v>1935</v>
      </c>
      <c r="AG95" s="95">
        <f t="shared" si="99"/>
        <v>897</v>
      </c>
      <c r="AH95" s="95">
        <f t="shared" si="99"/>
        <v>927</v>
      </c>
      <c r="AI95" s="95">
        <f t="shared" si="99"/>
        <v>1202</v>
      </c>
      <c r="AJ95" s="95">
        <f t="shared" si="99"/>
        <v>1755</v>
      </c>
      <c r="AK95" s="95">
        <f t="shared" si="99"/>
        <v>124</v>
      </c>
      <c r="AL95" s="95">
        <f t="shared" si="99"/>
        <v>717</v>
      </c>
      <c r="AM95" s="95">
        <f t="shared" si="99"/>
        <v>2198</v>
      </c>
      <c r="AN95" s="95">
        <f t="shared" si="99"/>
        <v>1424</v>
      </c>
      <c r="AO95" s="95">
        <f t="shared" si="99"/>
        <v>1063</v>
      </c>
      <c r="AP95" s="95">
        <f t="shared" si="99"/>
        <v>2060</v>
      </c>
      <c r="AQ95" s="95">
        <f t="shared" si="99"/>
        <v>347</v>
      </c>
      <c r="AR95" s="95">
        <f t="shared" si="99"/>
        <v>1484</v>
      </c>
      <c r="AS95" s="95">
        <f t="shared" si="99"/>
        <v>380</v>
      </c>
      <c r="AT95" s="95">
        <f t="shared" si="99"/>
        <v>1917</v>
      </c>
      <c r="AU95" s="95">
        <f t="shared" si="99"/>
        <v>1075</v>
      </c>
      <c r="AV95" s="95">
        <f t="shared" si="99"/>
        <v>509</v>
      </c>
      <c r="AW95" s="95">
        <f t="shared" si="99"/>
        <v>610</v>
      </c>
      <c r="AX95" s="95">
        <f t="shared" si="99"/>
        <v>1124</v>
      </c>
      <c r="AY95" s="95">
        <f t="shared" si="99"/>
        <v>1274</v>
      </c>
      <c r="AZ95" s="95">
        <f t="shared" si="99"/>
        <v>793</v>
      </c>
      <c r="BA95" s="95">
        <f t="shared" si="99"/>
        <v>0</v>
      </c>
      <c r="BB95" s="95">
        <f t="shared" si="99"/>
        <v>1487</v>
      </c>
      <c r="BC95" s="95">
        <f t="shared" si="99"/>
        <v>843</v>
      </c>
      <c r="BD95" s="95">
        <f t="shared" si="99"/>
        <v>421</v>
      </c>
      <c r="BE95" s="95">
        <f t="shared" si="99"/>
        <v>638</v>
      </c>
      <c r="BF95" s="95">
        <f t="shared" si="99"/>
        <v>2136</v>
      </c>
      <c r="BG95" s="95">
        <f t="shared" si="99"/>
        <v>879</v>
      </c>
      <c r="BH95" s="95">
        <f t="shared" si="99"/>
        <v>818</v>
      </c>
      <c r="BI95" s="95">
        <f t="shared" si="99"/>
        <v>2004</v>
      </c>
      <c r="BJ95" s="95">
        <f t="shared" si="99"/>
        <v>1418</v>
      </c>
      <c r="BK95" s="95">
        <f t="shared" si="99"/>
        <v>1958</v>
      </c>
      <c r="BL95" s="95">
        <f t="shared" si="99"/>
        <v>1188</v>
      </c>
    </row>
    <row r="96" ht="13.5" customHeight="1">
      <c r="A96" s="93">
        <v>43184.0</v>
      </c>
      <c r="B96" s="68" t="s">
        <v>71</v>
      </c>
      <c r="C96" s="94"/>
      <c r="D96" s="69" t="s">
        <v>54</v>
      </c>
      <c r="E96" s="95">
        <f t="shared" si="2"/>
        <v>347</v>
      </c>
      <c r="F96" s="71">
        <v>1.0</v>
      </c>
      <c r="G96" s="71">
        <v>25.0</v>
      </c>
      <c r="H96" s="72">
        <f t="shared" si="3"/>
        <v>28</v>
      </c>
      <c r="I96" s="94"/>
      <c r="J96" s="73" t="s">
        <v>52</v>
      </c>
      <c r="K96" s="95">
        <f t="shared" si="4"/>
        <v>380</v>
      </c>
      <c r="L96" s="74">
        <v>1.0</v>
      </c>
      <c r="M96" s="74">
        <v>18.0</v>
      </c>
      <c r="N96" s="72">
        <f t="shared" si="5"/>
        <v>21</v>
      </c>
      <c r="O96" s="94"/>
      <c r="P96" s="62" t="s">
        <v>73</v>
      </c>
      <c r="Q96" s="94"/>
      <c r="R96" s="64">
        <f>MIN(Rules!$E$2,(MAX(H96/N96,N96/H96)))</f>
        <v>1.333333333</v>
      </c>
      <c r="S96" s="64">
        <f>VLOOKUP(B96,Rules!A:B,2,FALSE)</f>
        <v>40</v>
      </c>
      <c r="T96" s="94"/>
      <c r="U96" s="96">
        <f>1/(10^(-(E96+(IF(P96="Y",Rules!$I$2,0))-K96)/Rules!$E$12)+1)</f>
        <v>0.4620802977</v>
      </c>
      <c r="V96" s="94">
        <f t="shared" si="6"/>
        <v>29</v>
      </c>
      <c r="W96" s="94">
        <f t="shared" si="7"/>
        <v>-29</v>
      </c>
      <c r="X96" s="94"/>
      <c r="Y96" s="94"/>
      <c r="Z96" s="94"/>
      <c r="AA96" s="95">
        <f t="shared" ref="AA96:BL96" si="100">IF($D96=AA$1,$E96+$V96,(IF($J96=AA$1,$K96+$W96,AA95)))</f>
        <v>1367</v>
      </c>
      <c r="AB96" s="95">
        <f t="shared" si="100"/>
        <v>928</v>
      </c>
      <c r="AC96" s="95">
        <f t="shared" si="100"/>
        <v>1490</v>
      </c>
      <c r="AD96" s="95">
        <f t="shared" si="100"/>
        <v>173</v>
      </c>
      <c r="AE96" s="95">
        <f t="shared" si="100"/>
        <v>1952</v>
      </c>
      <c r="AF96" s="95">
        <f t="shared" si="100"/>
        <v>1935</v>
      </c>
      <c r="AG96" s="95">
        <f t="shared" si="100"/>
        <v>897</v>
      </c>
      <c r="AH96" s="95">
        <f t="shared" si="100"/>
        <v>927</v>
      </c>
      <c r="AI96" s="95">
        <f t="shared" si="100"/>
        <v>1202</v>
      </c>
      <c r="AJ96" s="95">
        <f t="shared" si="100"/>
        <v>1755</v>
      </c>
      <c r="AK96" s="95">
        <f t="shared" si="100"/>
        <v>124</v>
      </c>
      <c r="AL96" s="95">
        <f t="shared" si="100"/>
        <v>717</v>
      </c>
      <c r="AM96" s="95">
        <f t="shared" si="100"/>
        <v>2198</v>
      </c>
      <c r="AN96" s="95">
        <f t="shared" si="100"/>
        <v>1424</v>
      </c>
      <c r="AO96" s="95">
        <f t="shared" si="100"/>
        <v>1063</v>
      </c>
      <c r="AP96" s="95">
        <f t="shared" si="100"/>
        <v>2060</v>
      </c>
      <c r="AQ96" s="95">
        <f t="shared" si="100"/>
        <v>376</v>
      </c>
      <c r="AR96" s="95">
        <f t="shared" si="100"/>
        <v>1484</v>
      </c>
      <c r="AS96" s="95">
        <f t="shared" si="100"/>
        <v>351</v>
      </c>
      <c r="AT96" s="95">
        <f t="shared" si="100"/>
        <v>1917</v>
      </c>
      <c r="AU96" s="95">
        <f t="shared" si="100"/>
        <v>1075</v>
      </c>
      <c r="AV96" s="95">
        <f t="shared" si="100"/>
        <v>509</v>
      </c>
      <c r="AW96" s="95">
        <f t="shared" si="100"/>
        <v>610</v>
      </c>
      <c r="AX96" s="95">
        <f t="shared" si="100"/>
        <v>1124</v>
      </c>
      <c r="AY96" s="95">
        <f t="shared" si="100"/>
        <v>1274</v>
      </c>
      <c r="AZ96" s="95">
        <f t="shared" si="100"/>
        <v>793</v>
      </c>
      <c r="BA96" s="95">
        <f t="shared" si="100"/>
        <v>0</v>
      </c>
      <c r="BB96" s="95">
        <f t="shared" si="100"/>
        <v>1487</v>
      </c>
      <c r="BC96" s="95">
        <f t="shared" si="100"/>
        <v>843</v>
      </c>
      <c r="BD96" s="95">
        <f t="shared" si="100"/>
        <v>421</v>
      </c>
      <c r="BE96" s="95">
        <f t="shared" si="100"/>
        <v>638</v>
      </c>
      <c r="BF96" s="95">
        <f t="shared" si="100"/>
        <v>2136</v>
      </c>
      <c r="BG96" s="95">
        <f t="shared" si="100"/>
        <v>879</v>
      </c>
      <c r="BH96" s="95">
        <f t="shared" si="100"/>
        <v>818</v>
      </c>
      <c r="BI96" s="95">
        <f t="shared" si="100"/>
        <v>2004</v>
      </c>
      <c r="BJ96" s="95">
        <f t="shared" si="100"/>
        <v>1418</v>
      </c>
      <c r="BK96" s="95">
        <f t="shared" si="100"/>
        <v>1958</v>
      </c>
      <c r="BL96" s="95">
        <f t="shared" si="100"/>
        <v>1188</v>
      </c>
    </row>
    <row r="97" ht="13.5" customHeight="1">
      <c r="A97" s="93">
        <v>43190.0</v>
      </c>
      <c r="B97" s="68" t="s">
        <v>71</v>
      </c>
      <c r="C97" s="94"/>
      <c r="D97" s="69" t="s">
        <v>18</v>
      </c>
      <c r="E97" s="95">
        <f t="shared" si="2"/>
        <v>2136</v>
      </c>
      <c r="F97" s="71">
        <v>2.0</v>
      </c>
      <c r="G97" s="71">
        <v>31.0</v>
      </c>
      <c r="H97" s="72">
        <f t="shared" si="3"/>
        <v>37</v>
      </c>
      <c r="I97" s="94"/>
      <c r="J97" s="73" t="s">
        <v>20</v>
      </c>
      <c r="K97" s="95">
        <f t="shared" si="4"/>
        <v>1917</v>
      </c>
      <c r="L97" s="74">
        <v>1.0</v>
      </c>
      <c r="M97" s="74">
        <v>31.0</v>
      </c>
      <c r="N97" s="72">
        <f t="shared" si="5"/>
        <v>34</v>
      </c>
      <c r="O97" s="94"/>
      <c r="P97" s="62" t="s">
        <v>72</v>
      </c>
      <c r="Q97" s="94"/>
      <c r="R97" s="64">
        <f>MIN(Rules!$E$2,(MAX(H97/N97,N97/H97)))</f>
        <v>1.088235294</v>
      </c>
      <c r="S97" s="64">
        <f>VLOOKUP(B97,Rules!A:B,2,FALSE)</f>
        <v>40</v>
      </c>
      <c r="T97" s="94"/>
      <c r="U97" s="96">
        <f>1/(10^(-(E97+(IF(P97="Y",Rules!$I$2,0))-K97)/Rules!$E$12)+1)</f>
        <v>0.8454443078</v>
      </c>
      <c r="V97" s="94">
        <f t="shared" si="6"/>
        <v>7</v>
      </c>
      <c r="W97" s="94">
        <f t="shared" si="7"/>
        <v>-7</v>
      </c>
      <c r="X97" s="94"/>
      <c r="Y97" s="94"/>
      <c r="Z97" s="94"/>
      <c r="AA97" s="95">
        <f t="shared" ref="AA97:BL97" si="101">IF($D97=AA$1,$E97+$V97,(IF($J97=AA$1,$K97+$W97,AA96)))</f>
        <v>1367</v>
      </c>
      <c r="AB97" s="95">
        <f t="shared" si="101"/>
        <v>928</v>
      </c>
      <c r="AC97" s="95">
        <f t="shared" si="101"/>
        <v>1490</v>
      </c>
      <c r="AD97" s="95">
        <f t="shared" si="101"/>
        <v>173</v>
      </c>
      <c r="AE97" s="95">
        <f t="shared" si="101"/>
        <v>1952</v>
      </c>
      <c r="AF97" s="95">
        <f t="shared" si="101"/>
        <v>1935</v>
      </c>
      <c r="AG97" s="95">
        <f t="shared" si="101"/>
        <v>897</v>
      </c>
      <c r="AH97" s="95">
        <f t="shared" si="101"/>
        <v>927</v>
      </c>
      <c r="AI97" s="95">
        <f t="shared" si="101"/>
        <v>1202</v>
      </c>
      <c r="AJ97" s="95">
        <f t="shared" si="101"/>
        <v>1755</v>
      </c>
      <c r="AK97" s="95">
        <f t="shared" si="101"/>
        <v>124</v>
      </c>
      <c r="AL97" s="95">
        <f t="shared" si="101"/>
        <v>717</v>
      </c>
      <c r="AM97" s="95">
        <f t="shared" si="101"/>
        <v>2198</v>
      </c>
      <c r="AN97" s="95">
        <f t="shared" si="101"/>
        <v>1424</v>
      </c>
      <c r="AO97" s="95">
        <f t="shared" si="101"/>
        <v>1063</v>
      </c>
      <c r="AP97" s="95">
        <f t="shared" si="101"/>
        <v>2060</v>
      </c>
      <c r="AQ97" s="95">
        <f t="shared" si="101"/>
        <v>376</v>
      </c>
      <c r="AR97" s="95">
        <f t="shared" si="101"/>
        <v>1484</v>
      </c>
      <c r="AS97" s="95">
        <f t="shared" si="101"/>
        <v>351</v>
      </c>
      <c r="AT97" s="95">
        <f t="shared" si="101"/>
        <v>1910</v>
      </c>
      <c r="AU97" s="95">
        <f t="shared" si="101"/>
        <v>1075</v>
      </c>
      <c r="AV97" s="95">
        <f t="shared" si="101"/>
        <v>509</v>
      </c>
      <c r="AW97" s="95">
        <f t="shared" si="101"/>
        <v>610</v>
      </c>
      <c r="AX97" s="95">
        <f t="shared" si="101"/>
        <v>1124</v>
      </c>
      <c r="AY97" s="95">
        <f t="shared" si="101"/>
        <v>1274</v>
      </c>
      <c r="AZ97" s="95">
        <f t="shared" si="101"/>
        <v>793</v>
      </c>
      <c r="BA97" s="95">
        <f t="shared" si="101"/>
        <v>0</v>
      </c>
      <c r="BB97" s="95">
        <f t="shared" si="101"/>
        <v>1487</v>
      </c>
      <c r="BC97" s="95">
        <f t="shared" si="101"/>
        <v>843</v>
      </c>
      <c r="BD97" s="95">
        <f t="shared" si="101"/>
        <v>421</v>
      </c>
      <c r="BE97" s="95">
        <f t="shared" si="101"/>
        <v>638</v>
      </c>
      <c r="BF97" s="95">
        <f t="shared" si="101"/>
        <v>2143</v>
      </c>
      <c r="BG97" s="95">
        <f t="shared" si="101"/>
        <v>879</v>
      </c>
      <c r="BH97" s="95">
        <f t="shared" si="101"/>
        <v>818</v>
      </c>
      <c r="BI97" s="95">
        <f t="shared" si="101"/>
        <v>2004</v>
      </c>
      <c r="BJ97" s="95">
        <f t="shared" si="101"/>
        <v>1418</v>
      </c>
      <c r="BK97" s="95">
        <f t="shared" si="101"/>
        <v>1958</v>
      </c>
      <c r="BL97" s="95">
        <f t="shared" si="101"/>
        <v>1188</v>
      </c>
    </row>
    <row r="98" ht="13.5" customHeight="1">
      <c r="A98" s="93">
        <v>43190.0</v>
      </c>
      <c r="B98" s="68" t="s">
        <v>71</v>
      </c>
      <c r="C98" s="94"/>
      <c r="D98" s="69" t="s">
        <v>24</v>
      </c>
      <c r="E98" s="95">
        <f t="shared" si="2"/>
        <v>1958</v>
      </c>
      <c r="F98" s="71">
        <v>2.0</v>
      </c>
      <c r="G98" s="71">
        <v>15.0</v>
      </c>
      <c r="H98" s="72">
        <f t="shared" si="3"/>
        <v>21</v>
      </c>
      <c r="I98" s="94"/>
      <c r="J98" s="73" t="s">
        <v>22</v>
      </c>
      <c r="K98" s="95">
        <f t="shared" si="4"/>
        <v>2060</v>
      </c>
      <c r="L98" s="74">
        <v>1.0</v>
      </c>
      <c r="M98" s="74">
        <v>27.0</v>
      </c>
      <c r="N98" s="72">
        <f t="shared" si="5"/>
        <v>30</v>
      </c>
      <c r="O98" s="94"/>
      <c r="P98" s="62" t="s">
        <v>72</v>
      </c>
      <c r="Q98" s="94"/>
      <c r="R98" s="64">
        <f>MIN(Rules!$E$2,(MAX(H98/N98,N98/H98)))</f>
        <v>1.428571429</v>
      </c>
      <c r="S98" s="64">
        <f>VLOOKUP(B98,Rules!A:B,2,FALSE)</f>
        <v>40</v>
      </c>
      <c r="T98" s="94"/>
      <c r="U98" s="96">
        <f>1/(10^(-(E98+(IF(P98="Y",Rules!$I$2,0))-K98)/Rules!$E$12)+1)</f>
        <v>0.5550381171</v>
      </c>
      <c r="V98" s="94">
        <f t="shared" si="6"/>
        <v>-32</v>
      </c>
      <c r="W98" s="94">
        <f t="shared" si="7"/>
        <v>32</v>
      </c>
      <c r="X98" s="94"/>
      <c r="Y98" s="94"/>
      <c r="Z98" s="94"/>
      <c r="AA98" s="95">
        <f t="shared" ref="AA98:BL98" si="102">IF($D98=AA$1,$E98+$V98,(IF($J98=AA$1,$K98+$W98,AA97)))</f>
        <v>1367</v>
      </c>
      <c r="AB98" s="95">
        <f t="shared" si="102"/>
        <v>928</v>
      </c>
      <c r="AC98" s="95">
        <f t="shared" si="102"/>
        <v>1490</v>
      </c>
      <c r="AD98" s="95">
        <f t="shared" si="102"/>
        <v>173</v>
      </c>
      <c r="AE98" s="95">
        <f t="shared" si="102"/>
        <v>1952</v>
      </c>
      <c r="AF98" s="95">
        <f t="shared" si="102"/>
        <v>1935</v>
      </c>
      <c r="AG98" s="95">
        <f t="shared" si="102"/>
        <v>897</v>
      </c>
      <c r="AH98" s="95">
        <f t="shared" si="102"/>
        <v>927</v>
      </c>
      <c r="AI98" s="95">
        <f t="shared" si="102"/>
        <v>1202</v>
      </c>
      <c r="AJ98" s="95">
        <f t="shared" si="102"/>
        <v>1755</v>
      </c>
      <c r="AK98" s="95">
        <f t="shared" si="102"/>
        <v>124</v>
      </c>
      <c r="AL98" s="95">
        <f t="shared" si="102"/>
        <v>717</v>
      </c>
      <c r="AM98" s="95">
        <f t="shared" si="102"/>
        <v>2198</v>
      </c>
      <c r="AN98" s="95">
        <f t="shared" si="102"/>
        <v>1424</v>
      </c>
      <c r="AO98" s="95">
        <f t="shared" si="102"/>
        <v>1063</v>
      </c>
      <c r="AP98" s="95">
        <f t="shared" si="102"/>
        <v>2092</v>
      </c>
      <c r="AQ98" s="95">
        <f t="shared" si="102"/>
        <v>376</v>
      </c>
      <c r="AR98" s="95">
        <f t="shared" si="102"/>
        <v>1484</v>
      </c>
      <c r="AS98" s="95">
        <f t="shared" si="102"/>
        <v>351</v>
      </c>
      <c r="AT98" s="95">
        <f t="shared" si="102"/>
        <v>1910</v>
      </c>
      <c r="AU98" s="95">
        <f t="shared" si="102"/>
        <v>1075</v>
      </c>
      <c r="AV98" s="95">
        <f t="shared" si="102"/>
        <v>509</v>
      </c>
      <c r="AW98" s="95">
        <f t="shared" si="102"/>
        <v>610</v>
      </c>
      <c r="AX98" s="95">
        <f t="shared" si="102"/>
        <v>1124</v>
      </c>
      <c r="AY98" s="95">
        <f t="shared" si="102"/>
        <v>1274</v>
      </c>
      <c r="AZ98" s="95">
        <f t="shared" si="102"/>
        <v>793</v>
      </c>
      <c r="BA98" s="95">
        <f t="shared" si="102"/>
        <v>0</v>
      </c>
      <c r="BB98" s="95">
        <f t="shared" si="102"/>
        <v>1487</v>
      </c>
      <c r="BC98" s="95">
        <f t="shared" si="102"/>
        <v>843</v>
      </c>
      <c r="BD98" s="95">
        <f t="shared" si="102"/>
        <v>421</v>
      </c>
      <c r="BE98" s="95">
        <f t="shared" si="102"/>
        <v>638</v>
      </c>
      <c r="BF98" s="95">
        <f t="shared" si="102"/>
        <v>2143</v>
      </c>
      <c r="BG98" s="95">
        <f t="shared" si="102"/>
        <v>879</v>
      </c>
      <c r="BH98" s="95">
        <f t="shared" si="102"/>
        <v>818</v>
      </c>
      <c r="BI98" s="95">
        <f t="shared" si="102"/>
        <v>2004</v>
      </c>
      <c r="BJ98" s="95">
        <f t="shared" si="102"/>
        <v>1418</v>
      </c>
      <c r="BK98" s="95">
        <f t="shared" si="102"/>
        <v>1926</v>
      </c>
      <c r="BL98" s="95">
        <f t="shared" si="102"/>
        <v>1188</v>
      </c>
    </row>
    <row r="99" ht="13.5" customHeight="1">
      <c r="A99" s="93">
        <v>43198.0</v>
      </c>
      <c r="B99" s="68" t="s">
        <v>71</v>
      </c>
      <c r="C99" s="94"/>
      <c r="D99" s="69" t="s">
        <v>22</v>
      </c>
      <c r="E99" s="95">
        <f t="shared" si="2"/>
        <v>2092</v>
      </c>
      <c r="F99" s="71">
        <v>2.0</v>
      </c>
      <c r="G99" s="71">
        <v>23.0</v>
      </c>
      <c r="H99" s="72">
        <f t="shared" si="3"/>
        <v>29</v>
      </c>
      <c r="I99" s="94"/>
      <c r="J99" s="73" t="s">
        <v>18</v>
      </c>
      <c r="K99" s="95">
        <f t="shared" si="4"/>
        <v>2143</v>
      </c>
      <c r="L99" s="74">
        <v>2.0</v>
      </c>
      <c r="M99" s="74">
        <v>17.0</v>
      </c>
      <c r="N99" s="72">
        <f t="shared" si="5"/>
        <v>23</v>
      </c>
      <c r="O99" s="94"/>
      <c r="P99" s="64" t="s">
        <v>72</v>
      </c>
      <c r="Q99" s="94"/>
      <c r="R99" s="64">
        <f>MIN(Rules!$E$2,(MAX(H99/N99,N99/H99)))</f>
        <v>1.260869565</v>
      </c>
      <c r="S99" s="64">
        <f>VLOOKUP(B99,Rules!A:B,2,FALSE)</f>
        <v>40</v>
      </c>
      <c r="T99" s="94"/>
      <c r="U99" s="96">
        <f>1/(10^(-(E99+(IF(P99="Y",Rules!$I$2,0))-K99)/Rules!$E$12)+1)</f>
        <v>0.612043906</v>
      </c>
      <c r="V99" s="94">
        <f t="shared" si="6"/>
        <v>20</v>
      </c>
      <c r="W99" s="94">
        <f t="shared" si="7"/>
        <v>-20</v>
      </c>
      <c r="X99" s="94"/>
      <c r="Y99" s="94"/>
      <c r="Z99" s="94"/>
      <c r="AA99" s="95">
        <f t="shared" ref="AA99:BL99" si="103">IF($D99=AA$1,$E99+$V99,(IF($J99=AA$1,$K99+$W99,AA98)))</f>
        <v>1367</v>
      </c>
      <c r="AB99" s="95">
        <f t="shared" si="103"/>
        <v>928</v>
      </c>
      <c r="AC99" s="95">
        <f t="shared" si="103"/>
        <v>1490</v>
      </c>
      <c r="AD99" s="95">
        <f t="shared" si="103"/>
        <v>173</v>
      </c>
      <c r="AE99" s="95">
        <f t="shared" si="103"/>
        <v>1952</v>
      </c>
      <c r="AF99" s="95">
        <f t="shared" si="103"/>
        <v>1935</v>
      </c>
      <c r="AG99" s="95">
        <f t="shared" si="103"/>
        <v>897</v>
      </c>
      <c r="AH99" s="95">
        <f t="shared" si="103"/>
        <v>927</v>
      </c>
      <c r="AI99" s="95">
        <f t="shared" si="103"/>
        <v>1202</v>
      </c>
      <c r="AJ99" s="95">
        <f t="shared" si="103"/>
        <v>1755</v>
      </c>
      <c r="AK99" s="95">
        <f t="shared" si="103"/>
        <v>124</v>
      </c>
      <c r="AL99" s="95">
        <f t="shared" si="103"/>
        <v>717</v>
      </c>
      <c r="AM99" s="95">
        <f t="shared" si="103"/>
        <v>2198</v>
      </c>
      <c r="AN99" s="95">
        <f t="shared" si="103"/>
        <v>1424</v>
      </c>
      <c r="AO99" s="95">
        <f t="shared" si="103"/>
        <v>1063</v>
      </c>
      <c r="AP99" s="95">
        <f t="shared" si="103"/>
        <v>2112</v>
      </c>
      <c r="AQ99" s="95">
        <f t="shared" si="103"/>
        <v>376</v>
      </c>
      <c r="AR99" s="95">
        <f t="shared" si="103"/>
        <v>1484</v>
      </c>
      <c r="AS99" s="95">
        <f t="shared" si="103"/>
        <v>351</v>
      </c>
      <c r="AT99" s="95">
        <f t="shared" si="103"/>
        <v>1910</v>
      </c>
      <c r="AU99" s="95">
        <f t="shared" si="103"/>
        <v>1075</v>
      </c>
      <c r="AV99" s="95">
        <f t="shared" si="103"/>
        <v>509</v>
      </c>
      <c r="AW99" s="95">
        <f t="shared" si="103"/>
        <v>610</v>
      </c>
      <c r="AX99" s="95">
        <f t="shared" si="103"/>
        <v>1124</v>
      </c>
      <c r="AY99" s="95">
        <f t="shared" si="103"/>
        <v>1274</v>
      </c>
      <c r="AZ99" s="95">
        <f t="shared" si="103"/>
        <v>793</v>
      </c>
      <c r="BA99" s="95">
        <f t="shared" si="103"/>
        <v>0</v>
      </c>
      <c r="BB99" s="95">
        <f t="shared" si="103"/>
        <v>1487</v>
      </c>
      <c r="BC99" s="95">
        <f t="shared" si="103"/>
        <v>843</v>
      </c>
      <c r="BD99" s="95">
        <f t="shared" si="103"/>
        <v>421</v>
      </c>
      <c r="BE99" s="95">
        <f t="shared" si="103"/>
        <v>638</v>
      </c>
      <c r="BF99" s="95">
        <f t="shared" si="103"/>
        <v>2123</v>
      </c>
      <c r="BG99" s="95">
        <f t="shared" si="103"/>
        <v>879</v>
      </c>
      <c r="BH99" s="95">
        <f t="shared" si="103"/>
        <v>818</v>
      </c>
      <c r="BI99" s="95">
        <f t="shared" si="103"/>
        <v>2004</v>
      </c>
      <c r="BJ99" s="95">
        <f t="shared" si="103"/>
        <v>1418</v>
      </c>
      <c r="BK99" s="95">
        <f t="shared" si="103"/>
        <v>1926</v>
      </c>
      <c r="BL99" s="95">
        <f t="shared" si="103"/>
        <v>1188</v>
      </c>
    </row>
    <row r="100" ht="13.5" customHeight="1">
      <c r="A100" s="93">
        <v>43225.0</v>
      </c>
      <c r="B100" s="62" t="s">
        <v>74</v>
      </c>
      <c r="C100" s="94"/>
      <c r="D100" s="69" t="s">
        <v>38</v>
      </c>
      <c r="E100" s="95">
        <f t="shared" si="2"/>
        <v>1274</v>
      </c>
      <c r="F100" s="71">
        <v>2.0</v>
      </c>
      <c r="G100" s="71">
        <v>18.0</v>
      </c>
      <c r="H100" s="72">
        <f t="shared" si="3"/>
        <v>24</v>
      </c>
      <c r="I100" s="94"/>
      <c r="J100" s="73" t="s">
        <v>30</v>
      </c>
      <c r="K100" s="95">
        <f t="shared" si="4"/>
        <v>1367</v>
      </c>
      <c r="L100" s="74">
        <v>5.0</v>
      </c>
      <c r="M100" s="74">
        <v>25.0</v>
      </c>
      <c r="N100" s="72">
        <f t="shared" si="5"/>
        <v>40</v>
      </c>
      <c r="O100" s="94"/>
      <c r="P100" s="64" t="s">
        <v>72</v>
      </c>
      <c r="Q100" s="94"/>
      <c r="R100" s="64">
        <f>MIN(Rules!$E$2,(MAX(H100/N100,N100/H100)))</f>
        <v>1.666666667</v>
      </c>
      <c r="S100" s="64">
        <f>VLOOKUP(B100,Rules!A:B,2,FALSE)</f>
        <v>50</v>
      </c>
      <c r="T100" s="94"/>
      <c r="U100" s="96">
        <f>1/(10^(-(E100+(IF(P100="Y",Rules!$I$2,0))-K100)/Rules!$E$12)+1)</f>
        <v>0.5652494453</v>
      </c>
      <c r="V100" s="94">
        <f t="shared" si="6"/>
        <v>-47</v>
      </c>
      <c r="W100" s="94">
        <f t="shared" si="7"/>
        <v>47</v>
      </c>
      <c r="X100" s="94"/>
      <c r="Y100" s="94"/>
      <c r="Z100" s="94"/>
      <c r="AA100" s="95">
        <f t="shared" ref="AA100:BL100" si="104">IF($D100=AA$1,$E100+$V100,(IF($J100=AA$1,$K100+$W100,AA99)))</f>
        <v>1414</v>
      </c>
      <c r="AB100" s="95">
        <f t="shared" si="104"/>
        <v>928</v>
      </c>
      <c r="AC100" s="95">
        <f t="shared" si="104"/>
        <v>1490</v>
      </c>
      <c r="AD100" s="95">
        <f t="shared" si="104"/>
        <v>173</v>
      </c>
      <c r="AE100" s="95">
        <f t="shared" si="104"/>
        <v>1952</v>
      </c>
      <c r="AF100" s="95">
        <f t="shared" si="104"/>
        <v>1935</v>
      </c>
      <c r="AG100" s="95">
        <f t="shared" si="104"/>
        <v>897</v>
      </c>
      <c r="AH100" s="95">
        <f t="shared" si="104"/>
        <v>927</v>
      </c>
      <c r="AI100" s="95">
        <f t="shared" si="104"/>
        <v>1202</v>
      </c>
      <c r="AJ100" s="95">
        <f t="shared" si="104"/>
        <v>1755</v>
      </c>
      <c r="AK100" s="95">
        <f t="shared" si="104"/>
        <v>124</v>
      </c>
      <c r="AL100" s="95">
        <f t="shared" si="104"/>
        <v>717</v>
      </c>
      <c r="AM100" s="95">
        <f t="shared" si="104"/>
        <v>2198</v>
      </c>
      <c r="AN100" s="95">
        <f t="shared" si="104"/>
        <v>1424</v>
      </c>
      <c r="AO100" s="95">
        <f t="shared" si="104"/>
        <v>1063</v>
      </c>
      <c r="AP100" s="95">
        <f t="shared" si="104"/>
        <v>2112</v>
      </c>
      <c r="AQ100" s="95">
        <f t="shared" si="104"/>
        <v>376</v>
      </c>
      <c r="AR100" s="95">
        <f t="shared" si="104"/>
        <v>1484</v>
      </c>
      <c r="AS100" s="95">
        <f t="shared" si="104"/>
        <v>351</v>
      </c>
      <c r="AT100" s="95">
        <f t="shared" si="104"/>
        <v>1910</v>
      </c>
      <c r="AU100" s="95">
        <f t="shared" si="104"/>
        <v>1075</v>
      </c>
      <c r="AV100" s="95">
        <f t="shared" si="104"/>
        <v>509</v>
      </c>
      <c r="AW100" s="95">
        <f t="shared" si="104"/>
        <v>610</v>
      </c>
      <c r="AX100" s="95">
        <f t="shared" si="104"/>
        <v>1124</v>
      </c>
      <c r="AY100" s="95">
        <f t="shared" si="104"/>
        <v>1227</v>
      </c>
      <c r="AZ100" s="95">
        <f t="shared" si="104"/>
        <v>793</v>
      </c>
      <c r="BA100" s="95">
        <f t="shared" si="104"/>
        <v>0</v>
      </c>
      <c r="BB100" s="95">
        <f t="shared" si="104"/>
        <v>1487</v>
      </c>
      <c r="BC100" s="95">
        <f t="shared" si="104"/>
        <v>843</v>
      </c>
      <c r="BD100" s="95">
        <f t="shared" si="104"/>
        <v>421</v>
      </c>
      <c r="BE100" s="95">
        <f t="shared" si="104"/>
        <v>638</v>
      </c>
      <c r="BF100" s="95">
        <f t="shared" si="104"/>
        <v>2123</v>
      </c>
      <c r="BG100" s="95">
        <f t="shared" si="104"/>
        <v>879</v>
      </c>
      <c r="BH100" s="95">
        <f t="shared" si="104"/>
        <v>818</v>
      </c>
      <c r="BI100" s="95">
        <f t="shared" si="104"/>
        <v>2004</v>
      </c>
      <c r="BJ100" s="95">
        <f t="shared" si="104"/>
        <v>1418</v>
      </c>
      <c r="BK100" s="95">
        <f t="shared" si="104"/>
        <v>1926</v>
      </c>
      <c r="BL100" s="95">
        <f t="shared" si="104"/>
        <v>1188</v>
      </c>
    </row>
    <row r="101" ht="13.5" customHeight="1">
      <c r="A101" s="93">
        <v>43225.0</v>
      </c>
      <c r="B101" s="62" t="s">
        <v>74</v>
      </c>
      <c r="C101" s="94"/>
      <c r="D101" s="69" t="s">
        <v>31</v>
      </c>
      <c r="E101" s="95">
        <f t="shared" si="2"/>
        <v>1484</v>
      </c>
      <c r="F101" s="71">
        <v>1.0</v>
      </c>
      <c r="G101" s="71">
        <v>21.0</v>
      </c>
      <c r="H101" s="72">
        <f t="shared" si="3"/>
        <v>24</v>
      </c>
      <c r="I101" s="94"/>
      <c r="J101" s="73" t="s">
        <v>32</v>
      </c>
      <c r="K101" s="95">
        <f t="shared" si="4"/>
        <v>1418</v>
      </c>
      <c r="L101" s="74">
        <v>2.0</v>
      </c>
      <c r="M101" s="74">
        <v>21.0</v>
      </c>
      <c r="N101" s="72">
        <f t="shared" si="5"/>
        <v>27</v>
      </c>
      <c r="O101" s="94"/>
      <c r="P101" s="64" t="s">
        <v>72</v>
      </c>
      <c r="Q101" s="94"/>
      <c r="R101" s="64">
        <f>MIN(Rules!$E$2,(MAX(H101/N101,N101/H101)))</f>
        <v>1.125</v>
      </c>
      <c r="S101" s="64">
        <f>VLOOKUP(B101,Rules!A:B,2,FALSE)</f>
        <v>50</v>
      </c>
      <c r="T101" s="94"/>
      <c r="U101" s="96">
        <f>1/(10^(-(E101+(IF(P101="Y",Rules!$I$2,0))-K101)/Rules!$E$12)+1)</f>
        <v>0.7300185635</v>
      </c>
      <c r="V101" s="94">
        <f t="shared" si="6"/>
        <v>-41</v>
      </c>
      <c r="W101" s="94">
        <f t="shared" si="7"/>
        <v>41</v>
      </c>
      <c r="X101" s="94"/>
      <c r="Y101" s="94"/>
      <c r="Z101" s="94"/>
      <c r="AA101" s="95">
        <f t="shared" ref="AA101:BL101" si="105">IF($D101=AA$1,$E101+$V101,(IF($J101=AA$1,$K101+$W101,AA100)))</f>
        <v>1414</v>
      </c>
      <c r="AB101" s="95">
        <f t="shared" si="105"/>
        <v>928</v>
      </c>
      <c r="AC101" s="95">
        <f t="shared" si="105"/>
        <v>1490</v>
      </c>
      <c r="AD101" s="95">
        <f t="shared" si="105"/>
        <v>173</v>
      </c>
      <c r="AE101" s="95">
        <f t="shared" si="105"/>
        <v>1952</v>
      </c>
      <c r="AF101" s="95">
        <f t="shared" si="105"/>
        <v>1935</v>
      </c>
      <c r="AG101" s="95">
        <f t="shared" si="105"/>
        <v>897</v>
      </c>
      <c r="AH101" s="95">
        <f t="shared" si="105"/>
        <v>927</v>
      </c>
      <c r="AI101" s="95">
        <f t="shared" si="105"/>
        <v>1202</v>
      </c>
      <c r="AJ101" s="95">
        <f t="shared" si="105"/>
        <v>1755</v>
      </c>
      <c r="AK101" s="95">
        <f t="shared" si="105"/>
        <v>124</v>
      </c>
      <c r="AL101" s="95">
        <f t="shared" si="105"/>
        <v>717</v>
      </c>
      <c r="AM101" s="95">
        <f t="shared" si="105"/>
        <v>2198</v>
      </c>
      <c r="AN101" s="95">
        <f t="shared" si="105"/>
        <v>1424</v>
      </c>
      <c r="AO101" s="95">
        <f t="shared" si="105"/>
        <v>1063</v>
      </c>
      <c r="AP101" s="95">
        <f t="shared" si="105"/>
        <v>2112</v>
      </c>
      <c r="AQ101" s="95">
        <f t="shared" si="105"/>
        <v>376</v>
      </c>
      <c r="AR101" s="95">
        <f t="shared" si="105"/>
        <v>1443</v>
      </c>
      <c r="AS101" s="95">
        <f t="shared" si="105"/>
        <v>351</v>
      </c>
      <c r="AT101" s="95">
        <f t="shared" si="105"/>
        <v>1910</v>
      </c>
      <c r="AU101" s="95">
        <f t="shared" si="105"/>
        <v>1075</v>
      </c>
      <c r="AV101" s="95">
        <f t="shared" si="105"/>
        <v>509</v>
      </c>
      <c r="AW101" s="95">
        <f t="shared" si="105"/>
        <v>610</v>
      </c>
      <c r="AX101" s="95">
        <f t="shared" si="105"/>
        <v>1124</v>
      </c>
      <c r="AY101" s="95">
        <f t="shared" si="105"/>
        <v>1227</v>
      </c>
      <c r="AZ101" s="95">
        <f t="shared" si="105"/>
        <v>793</v>
      </c>
      <c r="BA101" s="95">
        <f t="shared" si="105"/>
        <v>0</v>
      </c>
      <c r="BB101" s="95">
        <f t="shared" si="105"/>
        <v>1487</v>
      </c>
      <c r="BC101" s="95">
        <f t="shared" si="105"/>
        <v>843</v>
      </c>
      <c r="BD101" s="95">
        <f t="shared" si="105"/>
        <v>421</v>
      </c>
      <c r="BE101" s="95">
        <f t="shared" si="105"/>
        <v>638</v>
      </c>
      <c r="BF101" s="95">
        <f t="shared" si="105"/>
        <v>2123</v>
      </c>
      <c r="BG101" s="95">
        <f t="shared" si="105"/>
        <v>879</v>
      </c>
      <c r="BH101" s="95">
        <f t="shared" si="105"/>
        <v>818</v>
      </c>
      <c r="BI101" s="95">
        <f t="shared" si="105"/>
        <v>2004</v>
      </c>
      <c r="BJ101" s="95">
        <f t="shared" si="105"/>
        <v>1459</v>
      </c>
      <c r="BK101" s="95">
        <f t="shared" si="105"/>
        <v>1926</v>
      </c>
      <c r="BL101" s="95">
        <f t="shared" si="105"/>
        <v>1188</v>
      </c>
    </row>
    <row r="102" ht="13.5" customHeight="1">
      <c r="A102" s="93">
        <v>43226.0</v>
      </c>
      <c r="B102" s="62" t="s">
        <v>74</v>
      </c>
      <c r="C102" s="94"/>
      <c r="D102" s="69" t="s">
        <v>28</v>
      </c>
      <c r="E102" s="95">
        <f t="shared" si="2"/>
        <v>1490</v>
      </c>
      <c r="F102" s="78">
        <v>0.0</v>
      </c>
      <c r="G102" s="71">
        <v>21.0</v>
      </c>
      <c r="H102" s="72">
        <f t="shared" si="3"/>
        <v>21</v>
      </c>
      <c r="I102" s="94"/>
      <c r="J102" s="73" t="s">
        <v>34</v>
      </c>
      <c r="K102" s="95">
        <f t="shared" si="4"/>
        <v>1424</v>
      </c>
      <c r="L102" s="79">
        <v>0.0</v>
      </c>
      <c r="M102" s="74">
        <v>18.0</v>
      </c>
      <c r="N102" s="72">
        <f t="shared" si="5"/>
        <v>18</v>
      </c>
      <c r="O102" s="94"/>
      <c r="P102" s="64" t="s">
        <v>72</v>
      </c>
      <c r="Q102" s="94"/>
      <c r="R102" s="64">
        <f>MIN(Rules!$E$2,(MAX(H102/N102,N102/H102)))</f>
        <v>1.166666667</v>
      </c>
      <c r="S102" s="64">
        <f>VLOOKUP(B102,Rules!A:B,2,FALSE)</f>
        <v>50</v>
      </c>
      <c r="T102" s="94"/>
      <c r="U102" s="96">
        <f>1/(10^(-(E102+(IF(P102="Y",Rules!$I$2,0))-K102)/Rules!$E$12)+1)</f>
        <v>0.7300185635</v>
      </c>
      <c r="V102" s="94">
        <f t="shared" si="6"/>
        <v>16</v>
      </c>
      <c r="W102" s="94">
        <f t="shared" si="7"/>
        <v>-16</v>
      </c>
      <c r="X102" s="94"/>
      <c r="Y102" s="94"/>
      <c r="Z102" s="94"/>
      <c r="AA102" s="95">
        <f t="shared" ref="AA102:BL102" si="106">IF($D102=AA$1,$E102+$V102,(IF($J102=AA$1,$K102+$W102,AA101)))</f>
        <v>1414</v>
      </c>
      <c r="AB102" s="95">
        <f t="shared" si="106"/>
        <v>928</v>
      </c>
      <c r="AC102" s="95">
        <f t="shared" si="106"/>
        <v>1506</v>
      </c>
      <c r="AD102" s="95">
        <f t="shared" si="106"/>
        <v>173</v>
      </c>
      <c r="AE102" s="95">
        <f t="shared" si="106"/>
        <v>1952</v>
      </c>
      <c r="AF102" s="95">
        <f t="shared" si="106"/>
        <v>1935</v>
      </c>
      <c r="AG102" s="95">
        <f t="shared" si="106"/>
        <v>897</v>
      </c>
      <c r="AH102" s="95">
        <f t="shared" si="106"/>
        <v>927</v>
      </c>
      <c r="AI102" s="95">
        <f t="shared" si="106"/>
        <v>1202</v>
      </c>
      <c r="AJ102" s="95">
        <f t="shared" si="106"/>
        <v>1755</v>
      </c>
      <c r="AK102" s="95">
        <f t="shared" si="106"/>
        <v>124</v>
      </c>
      <c r="AL102" s="95">
        <f t="shared" si="106"/>
        <v>717</v>
      </c>
      <c r="AM102" s="95">
        <f t="shared" si="106"/>
        <v>2198</v>
      </c>
      <c r="AN102" s="95">
        <f t="shared" si="106"/>
        <v>1408</v>
      </c>
      <c r="AO102" s="95">
        <f t="shared" si="106"/>
        <v>1063</v>
      </c>
      <c r="AP102" s="95">
        <f t="shared" si="106"/>
        <v>2112</v>
      </c>
      <c r="AQ102" s="95">
        <f t="shared" si="106"/>
        <v>376</v>
      </c>
      <c r="AR102" s="95">
        <f t="shared" si="106"/>
        <v>1443</v>
      </c>
      <c r="AS102" s="95">
        <f t="shared" si="106"/>
        <v>351</v>
      </c>
      <c r="AT102" s="95">
        <f t="shared" si="106"/>
        <v>1910</v>
      </c>
      <c r="AU102" s="95">
        <f t="shared" si="106"/>
        <v>1075</v>
      </c>
      <c r="AV102" s="95">
        <f t="shared" si="106"/>
        <v>509</v>
      </c>
      <c r="AW102" s="95">
        <f t="shared" si="106"/>
        <v>610</v>
      </c>
      <c r="AX102" s="95">
        <f t="shared" si="106"/>
        <v>1124</v>
      </c>
      <c r="AY102" s="95">
        <f t="shared" si="106"/>
        <v>1227</v>
      </c>
      <c r="AZ102" s="95">
        <f t="shared" si="106"/>
        <v>793</v>
      </c>
      <c r="BA102" s="95">
        <f t="shared" si="106"/>
        <v>0</v>
      </c>
      <c r="BB102" s="95">
        <f t="shared" si="106"/>
        <v>1487</v>
      </c>
      <c r="BC102" s="95">
        <f t="shared" si="106"/>
        <v>843</v>
      </c>
      <c r="BD102" s="95">
        <f t="shared" si="106"/>
        <v>421</v>
      </c>
      <c r="BE102" s="95">
        <f t="shared" si="106"/>
        <v>638</v>
      </c>
      <c r="BF102" s="95">
        <f t="shared" si="106"/>
        <v>2123</v>
      </c>
      <c r="BG102" s="95">
        <f t="shared" si="106"/>
        <v>879</v>
      </c>
      <c r="BH102" s="95">
        <f t="shared" si="106"/>
        <v>818</v>
      </c>
      <c r="BI102" s="95">
        <f t="shared" si="106"/>
        <v>2004</v>
      </c>
      <c r="BJ102" s="95">
        <f t="shared" si="106"/>
        <v>1459</v>
      </c>
      <c r="BK102" s="95">
        <f t="shared" si="106"/>
        <v>1926</v>
      </c>
      <c r="BL102" s="95">
        <f t="shared" si="106"/>
        <v>1188</v>
      </c>
    </row>
    <row r="103" ht="13.5" customHeight="1">
      <c r="A103" s="93">
        <v>43232.0</v>
      </c>
      <c r="B103" s="62" t="s">
        <v>75</v>
      </c>
      <c r="C103" s="94"/>
      <c r="D103" s="69" t="s">
        <v>27</v>
      </c>
      <c r="E103" s="95">
        <f t="shared" si="2"/>
        <v>1487</v>
      </c>
      <c r="F103" s="71">
        <v>2.0</v>
      </c>
      <c r="G103" s="71">
        <v>15.0</v>
      </c>
      <c r="H103" s="72">
        <f t="shared" si="3"/>
        <v>21</v>
      </c>
      <c r="I103" s="94"/>
      <c r="J103" s="73" t="s">
        <v>23</v>
      </c>
      <c r="K103" s="95">
        <f t="shared" si="4"/>
        <v>2198</v>
      </c>
      <c r="L103" s="74">
        <v>5.0</v>
      </c>
      <c r="M103" s="74">
        <v>18.0</v>
      </c>
      <c r="N103" s="72">
        <f t="shared" si="5"/>
        <v>33</v>
      </c>
      <c r="O103" s="94"/>
      <c r="P103" s="64" t="s">
        <v>72</v>
      </c>
      <c r="Q103" s="94"/>
      <c r="R103" s="64">
        <f>MIN(Rules!$E$2,(MAX(H103/N103,N103/H103)))</f>
        <v>1.571428571</v>
      </c>
      <c r="S103" s="64">
        <f>VLOOKUP(B103,Rules!A:B,2,FALSE)</f>
        <v>60</v>
      </c>
      <c r="T103" s="94"/>
      <c r="U103" s="96">
        <f>1/(10^(-(E103+(IF(P103="Y",Rules!$I$2,0))-K103)/Rules!$E$12)+1)</f>
        <v>0.07020788029</v>
      </c>
      <c r="V103" s="94">
        <f t="shared" si="6"/>
        <v>-7</v>
      </c>
      <c r="W103" s="94">
        <f t="shared" si="7"/>
        <v>7</v>
      </c>
      <c r="X103" s="94"/>
      <c r="Y103" s="94"/>
      <c r="Z103" s="94"/>
      <c r="AA103" s="95">
        <f t="shared" ref="AA103:BL103" si="107">IF($D103=AA$1,$E103+$V103,(IF($J103=AA$1,$K103+$W103,AA102)))</f>
        <v>1414</v>
      </c>
      <c r="AB103" s="95">
        <f t="shared" si="107"/>
        <v>928</v>
      </c>
      <c r="AC103" s="95">
        <f t="shared" si="107"/>
        <v>1506</v>
      </c>
      <c r="AD103" s="95">
        <f t="shared" si="107"/>
        <v>173</v>
      </c>
      <c r="AE103" s="95">
        <f t="shared" si="107"/>
        <v>1952</v>
      </c>
      <c r="AF103" s="95">
        <f t="shared" si="107"/>
        <v>1935</v>
      </c>
      <c r="AG103" s="95">
        <f t="shared" si="107"/>
        <v>897</v>
      </c>
      <c r="AH103" s="95">
        <f t="shared" si="107"/>
        <v>927</v>
      </c>
      <c r="AI103" s="95">
        <f t="shared" si="107"/>
        <v>1202</v>
      </c>
      <c r="AJ103" s="95">
        <f t="shared" si="107"/>
        <v>1755</v>
      </c>
      <c r="AK103" s="95">
        <f t="shared" si="107"/>
        <v>124</v>
      </c>
      <c r="AL103" s="95">
        <f t="shared" si="107"/>
        <v>717</v>
      </c>
      <c r="AM103" s="95">
        <f t="shared" si="107"/>
        <v>2205</v>
      </c>
      <c r="AN103" s="95">
        <f t="shared" si="107"/>
        <v>1408</v>
      </c>
      <c r="AO103" s="95">
        <f t="shared" si="107"/>
        <v>1063</v>
      </c>
      <c r="AP103" s="95">
        <f t="shared" si="107"/>
        <v>2112</v>
      </c>
      <c r="AQ103" s="95">
        <f t="shared" si="107"/>
        <v>376</v>
      </c>
      <c r="AR103" s="95">
        <f t="shared" si="107"/>
        <v>1443</v>
      </c>
      <c r="AS103" s="95">
        <f t="shared" si="107"/>
        <v>351</v>
      </c>
      <c r="AT103" s="95">
        <f t="shared" si="107"/>
        <v>1910</v>
      </c>
      <c r="AU103" s="95">
        <f t="shared" si="107"/>
        <v>1075</v>
      </c>
      <c r="AV103" s="95">
        <f t="shared" si="107"/>
        <v>509</v>
      </c>
      <c r="AW103" s="95">
        <f t="shared" si="107"/>
        <v>610</v>
      </c>
      <c r="AX103" s="95">
        <f t="shared" si="107"/>
        <v>1124</v>
      </c>
      <c r="AY103" s="95">
        <f t="shared" si="107"/>
        <v>1227</v>
      </c>
      <c r="AZ103" s="95">
        <f t="shared" si="107"/>
        <v>793</v>
      </c>
      <c r="BA103" s="95">
        <f t="shared" si="107"/>
        <v>0</v>
      </c>
      <c r="BB103" s="95">
        <f t="shared" si="107"/>
        <v>1480</v>
      </c>
      <c r="BC103" s="95">
        <f t="shared" si="107"/>
        <v>843</v>
      </c>
      <c r="BD103" s="95">
        <f t="shared" si="107"/>
        <v>421</v>
      </c>
      <c r="BE103" s="95">
        <f t="shared" si="107"/>
        <v>638</v>
      </c>
      <c r="BF103" s="95">
        <f t="shared" si="107"/>
        <v>2123</v>
      </c>
      <c r="BG103" s="95">
        <f t="shared" si="107"/>
        <v>879</v>
      </c>
      <c r="BH103" s="95">
        <f t="shared" si="107"/>
        <v>818</v>
      </c>
      <c r="BI103" s="95">
        <f t="shared" si="107"/>
        <v>2004</v>
      </c>
      <c r="BJ103" s="95">
        <f t="shared" si="107"/>
        <v>1459</v>
      </c>
      <c r="BK103" s="95">
        <f t="shared" si="107"/>
        <v>1926</v>
      </c>
      <c r="BL103" s="95">
        <f t="shared" si="107"/>
        <v>1188</v>
      </c>
    </row>
    <row r="104" ht="13.5" customHeight="1">
      <c r="A104" s="93">
        <v>43232.0</v>
      </c>
      <c r="B104" s="62" t="s">
        <v>74</v>
      </c>
      <c r="C104" s="94"/>
      <c r="D104" s="69" t="s">
        <v>30</v>
      </c>
      <c r="E104" s="95">
        <f t="shared" si="2"/>
        <v>1414</v>
      </c>
      <c r="F104" s="71">
        <v>2.0</v>
      </c>
      <c r="G104" s="71">
        <v>16.0</v>
      </c>
      <c r="H104" s="72">
        <f t="shared" si="3"/>
        <v>22</v>
      </c>
      <c r="I104" s="94"/>
      <c r="J104" s="73" t="s">
        <v>28</v>
      </c>
      <c r="K104" s="95">
        <f t="shared" si="4"/>
        <v>1506</v>
      </c>
      <c r="L104" s="79">
        <v>0.0</v>
      </c>
      <c r="M104" s="74">
        <v>19.0</v>
      </c>
      <c r="N104" s="72">
        <f t="shared" si="5"/>
        <v>19</v>
      </c>
      <c r="O104" s="94"/>
      <c r="P104" s="64" t="s">
        <v>72</v>
      </c>
      <c r="Q104" s="94"/>
      <c r="R104" s="64">
        <f>MIN(Rules!$E$2,(MAX(H104/N104,N104/H104)))</f>
        <v>1.157894737</v>
      </c>
      <c r="S104" s="64">
        <f>VLOOKUP(B104,Rules!A:B,2,FALSE)</f>
        <v>50</v>
      </c>
      <c r="T104" s="94"/>
      <c r="U104" s="96">
        <f>1/(10^(-(E104+(IF(P104="Y",Rules!$I$2,0))-K104)/Rules!$E$12)+1)</f>
        <v>0.5663807894</v>
      </c>
      <c r="V104" s="94">
        <f t="shared" si="6"/>
        <v>25</v>
      </c>
      <c r="W104" s="94">
        <f t="shared" si="7"/>
        <v>-25</v>
      </c>
      <c r="X104" s="94"/>
      <c r="Y104" s="94"/>
      <c r="Z104" s="94"/>
      <c r="AA104" s="95">
        <f t="shared" ref="AA104:BL104" si="108">IF($D104=AA$1,$E104+$V104,(IF($J104=AA$1,$K104+$W104,AA103)))</f>
        <v>1439</v>
      </c>
      <c r="AB104" s="95">
        <f t="shared" si="108"/>
        <v>928</v>
      </c>
      <c r="AC104" s="95">
        <f t="shared" si="108"/>
        <v>1481</v>
      </c>
      <c r="AD104" s="95">
        <f t="shared" si="108"/>
        <v>173</v>
      </c>
      <c r="AE104" s="95">
        <f t="shared" si="108"/>
        <v>1952</v>
      </c>
      <c r="AF104" s="95">
        <f t="shared" si="108"/>
        <v>1935</v>
      </c>
      <c r="AG104" s="95">
        <f t="shared" si="108"/>
        <v>897</v>
      </c>
      <c r="AH104" s="95">
        <f t="shared" si="108"/>
        <v>927</v>
      </c>
      <c r="AI104" s="95">
        <f t="shared" si="108"/>
        <v>1202</v>
      </c>
      <c r="AJ104" s="95">
        <f t="shared" si="108"/>
        <v>1755</v>
      </c>
      <c r="AK104" s="95">
        <f t="shared" si="108"/>
        <v>124</v>
      </c>
      <c r="AL104" s="95">
        <f t="shared" si="108"/>
        <v>717</v>
      </c>
      <c r="AM104" s="95">
        <f t="shared" si="108"/>
        <v>2205</v>
      </c>
      <c r="AN104" s="95">
        <f t="shared" si="108"/>
        <v>1408</v>
      </c>
      <c r="AO104" s="95">
        <f t="shared" si="108"/>
        <v>1063</v>
      </c>
      <c r="AP104" s="95">
        <f t="shared" si="108"/>
        <v>2112</v>
      </c>
      <c r="AQ104" s="95">
        <f t="shared" si="108"/>
        <v>376</v>
      </c>
      <c r="AR104" s="95">
        <f t="shared" si="108"/>
        <v>1443</v>
      </c>
      <c r="AS104" s="95">
        <f t="shared" si="108"/>
        <v>351</v>
      </c>
      <c r="AT104" s="95">
        <f t="shared" si="108"/>
        <v>1910</v>
      </c>
      <c r="AU104" s="95">
        <f t="shared" si="108"/>
        <v>1075</v>
      </c>
      <c r="AV104" s="95">
        <f t="shared" si="108"/>
        <v>509</v>
      </c>
      <c r="AW104" s="95">
        <f t="shared" si="108"/>
        <v>610</v>
      </c>
      <c r="AX104" s="95">
        <f t="shared" si="108"/>
        <v>1124</v>
      </c>
      <c r="AY104" s="95">
        <f t="shared" si="108"/>
        <v>1227</v>
      </c>
      <c r="AZ104" s="95">
        <f t="shared" si="108"/>
        <v>793</v>
      </c>
      <c r="BA104" s="95">
        <f t="shared" si="108"/>
        <v>0</v>
      </c>
      <c r="BB104" s="95">
        <f t="shared" si="108"/>
        <v>1480</v>
      </c>
      <c r="BC104" s="95">
        <f t="shared" si="108"/>
        <v>843</v>
      </c>
      <c r="BD104" s="95">
        <f t="shared" si="108"/>
        <v>421</v>
      </c>
      <c r="BE104" s="95">
        <f t="shared" si="108"/>
        <v>638</v>
      </c>
      <c r="BF104" s="95">
        <f t="shared" si="108"/>
        <v>2123</v>
      </c>
      <c r="BG104" s="95">
        <f t="shared" si="108"/>
        <v>879</v>
      </c>
      <c r="BH104" s="95">
        <f t="shared" si="108"/>
        <v>818</v>
      </c>
      <c r="BI104" s="95">
        <f t="shared" si="108"/>
        <v>2004</v>
      </c>
      <c r="BJ104" s="95">
        <f t="shared" si="108"/>
        <v>1459</v>
      </c>
      <c r="BK104" s="95">
        <f t="shared" si="108"/>
        <v>1926</v>
      </c>
      <c r="BL104" s="95">
        <f t="shared" si="108"/>
        <v>1188</v>
      </c>
    </row>
    <row r="105" ht="13.5" customHeight="1">
      <c r="A105" s="93">
        <v>43232.0</v>
      </c>
      <c r="B105" s="62" t="s">
        <v>74</v>
      </c>
      <c r="C105" s="94"/>
      <c r="D105" s="69" t="s">
        <v>35</v>
      </c>
      <c r="E105" s="95">
        <f t="shared" si="2"/>
        <v>897</v>
      </c>
      <c r="F105" s="71">
        <v>1.0</v>
      </c>
      <c r="G105" s="71">
        <v>18.0</v>
      </c>
      <c r="H105" s="72">
        <f t="shared" si="3"/>
        <v>21</v>
      </c>
      <c r="I105" s="94"/>
      <c r="J105" s="73" t="s">
        <v>36</v>
      </c>
      <c r="K105" s="95">
        <f t="shared" si="4"/>
        <v>1075</v>
      </c>
      <c r="L105" s="74">
        <v>1.0</v>
      </c>
      <c r="M105" s="74">
        <v>20.0</v>
      </c>
      <c r="N105" s="72">
        <f t="shared" si="5"/>
        <v>23</v>
      </c>
      <c r="O105" s="94"/>
      <c r="P105" s="64" t="s">
        <v>72</v>
      </c>
      <c r="Q105" s="94"/>
      <c r="R105" s="64">
        <f>MIN(Rules!$E$2,(MAX(H105/N105,N105/H105)))</f>
        <v>1.095238095</v>
      </c>
      <c r="S105" s="64">
        <f>VLOOKUP(B105,Rules!A:B,2,FALSE)</f>
        <v>50</v>
      </c>
      <c r="T105" s="94"/>
      <c r="U105" s="96">
        <f>1/(10^(-(E105+(IF(P105="Y",Rules!$I$2,0))-K105)/Rules!$E$12)+1)</f>
        <v>0.4678083998</v>
      </c>
      <c r="V105" s="94">
        <f t="shared" si="6"/>
        <v>-26</v>
      </c>
      <c r="W105" s="94">
        <f t="shared" si="7"/>
        <v>26</v>
      </c>
      <c r="X105" s="94"/>
      <c r="Y105" s="94"/>
      <c r="Z105" s="94"/>
      <c r="AA105" s="95">
        <f t="shared" ref="AA105:BL105" si="109">IF($D105=AA$1,$E105+$V105,(IF($J105=AA$1,$K105+$W105,AA104)))</f>
        <v>1439</v>
      </c>
      <c r="AB105" s="95">
        <f t="shared" si="109"/>
        <v>928</v>
      </c>
      <c r="AC105" s="95">
        <f t="shared" si="109"/>
        <v>1481</v>
      </c>
      <c r="AD105" s="95">
        <f t="shared" si="109"/>
        <v>173</v>
      </c>
      <c r="AE105" s="95">
        <f t="shared" si="109"/>
        <v>1952</v>
      </c>
      <c r="AF105" s="95">
        <f t="shared" si="109"/>
        <v>1935</v>
      </c>
      <c r="AG105" s="95">
        <f t="shared" si="109"/>
        <v>871</v>
      </c>
      <c r="AH105" s="95">
        <f t="shared" si="109"/>
        <v>927</v>
      </c>
      <c r="AI105" s="95">
        <f t="shared" si="109"/>
        <v>1202</v>
      </c>
      <c r="AJ105" s="95">
        <f t="shared" si="109"/>
        <v>1755</v>
      </c>
      <c r="AK105" s="95">
        <f t="shared" si="109"/>
        <v>124</v>
      </c>
      <c r="AL105" s="95">
        <f t="shared" si="109"/>
        <v>717</v>
      </c>
      <c r="AM105" s="95">
        <f t="shared" si="109"/>
        <v>2205</v>
      </c>
      <c r="AN105" s="95">
        <f t="shared" si="109"/>
        <v>1408</v>
      </c>
      <c r="AO105" s="95">
        <f t="shared" si="109"/>
        <v>1063</v>
      </c>
      <c r="AP105" s="95">
        <f t="shared" si="109"/>
        <v>2112</v>
      </c>
      <c r="AQ105" s="95">
        <f t="shared" si="109"/>
        <v>376</v>
      </c>
      <c r="AR105" s="95">
        <f t="shared" si="109"/>
        <v>1443</v>
      </c>
      <c r="AS105" s="95">
        <f t="shared" si="109"/>
        <v>351</v>
      </c>
      <c r="AT105" s="95">
        <f t="shared" si="109"/>
        <v>1910</v>
      </c>
      <c r="AU105" s="95">
        <f t="shared" si="109"/>
        <v>1101</v>
      </c>
      <c r="AV105" s="95">
        <f t="shared" si="109"/>
        <v>509</v>
      </c>
      <c r="AW105" s="95">
        <f t="shared" si="109"/>
        <v>610</v>
      </c>
      <c r="AX105" s="95">
        <f t="shared" si="109"/>
        <v>1124</v>
      </c>
      <c r="AY105" s="95">
        <f t="shared" si="109"/>
        <v>1227</v>
      </c>
      <c r="AZ105" s="95">
        <f t="shared" si="109"/>
        <v>793</v>
      </c>
      <c r="BA105" s="95">
        <f t="shared" si="109"/>
        <v>0</v>
      </c>
      <c r="BB105" s="95">
        <f t="shared" si="109"/>
        <v>1480</v>
      </c>
      <c r="BC105" s="95">
        <f t="shared" si="109"/>
        <v>843</v>
      </c>
      <c r="BD105" s="95">
        <f t="shared" si="109"/>
        <v>421</v>
      </c>
      <c r="BE105" s="95">
        <f t="shared" si="109"/>
        <v>638</v>
      </c>
      <c r="BF105" s="95">
        <f t="shared" si="109"/>
        <v>2123</v>
      </c>
      <c r="BG105" s="95">
        <f t="shared" si="109"/>
        <v>879</v>
      </c>
      <c r="BH105" s="95">
        <f t="shared" si="109"/>
        <v>818</v>
      </c>
      <c r="BI105" s="95">
        <f t="shared" si="109"/>
        <v>2004</v>
      </c>
      <c r="BJ105" s="95">
        <f t="shared" si="109"/>
        <v>1459</v>
      </c>
      <c r="BK105" s="95">
        <f t="shared" si="109"/>
        <v>1926</v>
      </c>
      <c r="BL105" s="95">
        <f t="shared" si="109"/>
        <v>1188</v>
      </c>
    </row>
    <row r="106" ht="13.5" customHeight="1">
      <c r="A106" s="93">
        <v>43232.0</v>
      </c>
      <c r="B106" s="62" t="s">
        <v>74</v>
      </c>
      <c r="C106" s="94"/>
      <c r="D106" s="69" t="s">
        <v>40</v>
      </c>
      <c r="E106" s="95">
        <f t="shared" si="2"/>
        <v>1188</v>
      </c>
      <c r="F106" s="71">
        <v>1.0</v>
      </c>
      <c r="G106" s="71">
        <v>20.0</v>
      </c>
      <c r="H106" s="72">
        <f t="shared" si="3"/>
        <v>23</v>
      </c>
      <c r="I106" s="94"/>
      <c r="J106" s="73" t="s">
        <v>39</v>
      </c>
      <c r="K106" s="95">
        <f t="shared" si="4"/>
        <v>1124</v>
      </c>
      <c r="L106" s="74">
        <v>2.0</v>
      </c>
      <c r="M106" s="74">
        <v>11.0</v>
      </c>
      <c r="N106" s="72">
        <f t="shared" si="5"/>
        <v>17</v>
      </c>
      <c r="O106" s="94"/>
      <c r="P106" s="64" t="s">
        <v>72</v>
      </c>
      <c r="Q106" s="94"/>
      <c r="R106" s="64">
        <f>MIN(Rules!$E$2,(MAX(H106/N106,N106/H106)))</f>
        <v>1.352941176</v>
      </c>
      <c r="S106" s="64">
        <f>VLOOKUP(B106,Rules!A:B,2,FALSE)</f>
        <v>50</v>
      </c>
      <c r="T106" s="94"/>
      <c r="U106" s="96">
        <f>1/(10^(-(E106+(IF(P106="Y",Rules!$I$2,0))-K106)/Rules!$E$12)+1)</f>
        <v>0.728199443</v>
      </c>
      <c r="V106" s="94">
        <f t="shared" si="6"/>
        <v>18</v>
      </c>
      <c r="W106" s="94">
        <f t="shared" si="7"/>
        <v>-18</v>
      </c>
      <c r="X106" s="94"/>
      <c r="Y106" s="94"/>
      <c r="Z106" s="94"/>
      <c r="AA106" s="95">
        <f t="shared" ref="AA106:BL106" si="110">IF($D106=AA$1,$E106+$V106,(IF($J106=AA$1,$K106+$W106,AA105)))</f>
        <v>1439</v>
      </c>
      <c r="AB106" s="95">
        <f t="shared" si="110"/>
        <v>928</v>
      </c>
      <c r="AC106" s="95">
        <f t="shared" si="110"/>
        <v>1481</v>
      </c>
      <c r="AD106" s="95">
        <f t="shared" si="110"/>
        <v>173</v>
      </c>
      <c r="AE106" s="95">
        <f t="shared" si="110"/>
        <v>1952</v>
      </c>
      <c r="AF106" s="95">
        <f t="shared" si="110"/>
        <v>1935</v>
      </c>
      <c r="AG106" s="95">
        <f t="shared" si="110"/>
        <v>871</v>
      </c>
      <c r="AH106" s="95">
        <f t="shared" si="110"/>
        <v>927</v>
      </c>
      <c r="AI106" s="95">
        <f t="shared" si="110"/>
        <v>1202</v>
      </c>
      <c r="AJ106" s="95">
        <f t="shared" si="110"/>
        <v>1755</v>
      </c>
      <c r="AK106" s="95">
        <f t="shared" si="110"/>
        <v>124</v>
      </c>
      <c r="AL106" s="95">
        <f t="shared" si="110"/>
        <v>717</v>
      </c>
      <c r="AM106" s="95">
        <f t="shared" si="110"/>
        <v>2205</v>
      </c>
      <c r="AN106" s="95">
        <f t="shared" si="110"/>
        <v>1408</v>
      </c>
      <c r="AO106" s="95">
        <f t="shared" si="110"/>
        <v>1063</v>
      </c>
      <c r="AP106" s="95">
        <f t="shared" si="110"/>
        <v>2112</v>
      </c>
      <c r="AQ106" s="95">
        <f t="shared" si="110"/>
        <v>376</v>
      </c>
      <c r="AR106" s="95">
        <f t="shared" si="110"/>
        <v>1443</v>
      </c>
      <c r="AS106" s="95">
        <f t="shared" si="110"/>
        <v>351</v>
      </c>
      <c r="AT106" s="95">
        <f t="shared" si="110"/>
        <v>1910</v>
      </c>
      <c r="AU106" s="95">
        <f t="shared" si="110"/>
        <v>1101</v>
      </c>
      <c r="AV106" s="95">
        <f t="shared" si="110"/>
        <v>509</v>
      </c>
      <c r="AW106" s="95">
        <f t="shared" si="110"/>
        <v>610</v>
      </c>
      <c r="AX106" s="95">
        <f t="shared" si="110"/>
        <v>1106</v>
      </c>
      <c r="AY106" s="95">
        <f t="shared" si="110"/>
        <v>1227</v>
      </c>
      <c r="AZ106" s="95">
        <f t="shared" si="110"/>
        <v>793</v>
      </c>
      <c r="BA106" s="95">
        <f t="shared" si="110"/>
        <v>0</v>
      </c>
      <c r="BB106" s="95">
        <f t="shared" si="110"/>
        <v>1480</v>
      </c>
      <c r="BC106" s="95">
        <f t="shared" si="110"/>
        <v>843</v>
      </c>
      <c r="BD106" s="95">
        <f t="shared" si="110"/>
        <v>421</v>
      </c>
      <c r="BE106" s="95">
        <f t="shared" si="110"/>
        <v>638</v>
      </c>
      <c r="BF106" s="95">
        <f t="shared" si="110"/>
        <v>2123</v>
      </c>
      <c r="BG106" s="95">
        <f t="shared" si="110"/>
        <v>879</v>
      </c>
      <c r="BH106" s="95">
        <f t="shared" si="110"/>
        <v>818</v>
      </c>
      <c r="BI106" s="95">
        <f t="shared" si="110"/>
        <v>2004</v>
      </c>
      <c r="BJ106" s="95">
        <f t="shared" si="110"/>
        <v>1459</v>
      </c>
      <c r="BK106" s="95">
        <f t="shared" si="110"/>
        <v>1926</v>
      </c>
      <c r="BL106" s="95">
        <f t="shared" si="110"/>
        <v>1206</v>
      </c>
    </row>
    <row r="107" ht="13.5" customHeight="1">
      <c r="A107" s="93">
        <v>43232.0</v>
      </c>
      <c r="B107" s="62" t="s">
        <v>74</v>
      </c>
      <c r="C107" s="94"/>
      <c r="D107" s="69" t="s">
        <v>33</v>
      </c>
      <c r="E107" s="95">
        <f t="shared" si="2"/>
        <v>1202</v>
      </c>
      <c r="F107" s="71">
        <v>6.0</v>
      </c>
      <c r="G107" s="71">
        <v>21.0</v>
      </c>
      <c r="H107" s="72">
        <f t="shared" si="3"/>
        <v>39</v>
      </c>
      <c r="I107" s="94"/>
      <c r="J107" s="73" t="s">
        <v>43</v>
      </c>
      <c r="K107" s="95">
        <f t="shared" si="4"/>
        <v>928</v>
      </c>
      <c r="L107" s="79">
        <v>0.0</v>
      </c>
      <c r="M107" s="74">
        <v>11.0</v>
      </c>
      <c r="N107" s="72">
        <f t="shared" si="5"/>
        <v>11</v>
      </c>
      <c r="O107" s="94"/>
      <c r="P107" s="64" t="s">
        <v>72</v>
      </c>
      <c r="Q107" s="94"/>
      <c r="R107" s="64">
        <f>MIN(Rules!$E$2,(MAX(H107/N107,N107/H107)))</f>
        <v>2</v>
      </c>
      <c r="S107" s="64">
        <f>VLOOKUP(B107,Rules!A:B,2,FALSE)</f>
        <v>50</v>
      </c>
      <c r="T107" s="94"/>
      <c r="U107" s="96">
        <f>1/(10^(-(E107+(IF(P107="Y",Rules!$I$2,0))-K107)/Rules!$E$12)+1)</f>
        <v>0.8757290154</v>
      </c>
      <c r="V107" s="94">
        <f t="shared" si="6"/>
        <v>12</v>
      </c>
      <c r="W107" s="94">
        <f t="shared" si="7"/>
        <v>-12</v>
      </c>
      <c r="X107" s="94"/>
      <c r="Y107" s="94"/>
      <c r="Z107" s="94"/>
      <c r="AA107" s="95">
        <f t="shared" ref="AA107:BL107" si="111">IF($D107=AA$1,$E107+$V107,(IF($J107=AA$1,$K107+$W107,AA106)))</f>
        <v>1439</v>
      </c>
      <c r="AB107" s="95">
        <f t="shared" si="111"/>
        <v>916</v>
      </c>
      <c r="AC107" s="95">
        <f t="shared" si="111"/>
        <v>1481</v>
      </c>
      <c r="AD107" s="95">
        <f t="shared" si="111"/>
        <v>173</v>
      </c>
      <c r="AE107" s="95">
        <f t="shared" si="111"/>
        <v>1952</v>
      </c>
      <c r="AF107" s="95">
        <f t="shared" si="111"/>
        <v>1935</v>
      </c>
      <c r="AG107" s="95">
        <f t="shared" si="111"/>
        <v>871</v>
      </c>
      <c r="AH107" s="95">
        <f t="shared" si="111"/>
        <v>927</v>
      </c>
      <c r="AI107" s="95">
        <f t="shared" si="111"/>
        <v>1214</v>
      </c>
      <c r="AJ107" s="95">
        <f t="shared" si="111"/>
        <v>1755</v>
      </c>
      <c r="AK107" s="95">
        <f t="shared" si="111"/>
        <v>124</v>
      </c>
      <c r="AL107" s="95">
        <f t="shared" si="111"/>
        <v>717</v>
      </c>
      <c r="AM107" s="95">
        <f t="shared" si="111"/>
        <v>2205</v>
      </c>
      <c r="AN107" s="95">
        <f t="shared" si="111"/>
        <v>1408</v>
      </c>
      <c r="AO107" s="95">
        <f t="shared" si="111"/>
        <v>1063</v>
      </c>
      <c r="AP107" s="95">
        <f t="shared" si="111"/>
        <v>2112</v>
      </c>
      <c r="AQ107" s="95">
        <f t="shared" si="111"/>
        <v>376</v>
      </c>
      <c r="AR107" s="95">
        <f t="shared" si="111"/>
        <v>1443</v>
      </c>
      <c r="AS107" s="95">
        <f t="shared" si="111"/>
        <v>351</v>
      </c>
      <c r="AT107" s="95">
        <f t="shared" si="111"/>
        <v>1910</v>
      </c>
      <c r="AU107" s="95">
        <f t="shared" si="111"/>
        <v>1101</v>
      </c>
      <c r="AV107" s="95">
        <f t="shared" si="111"/>
        <v>509</v>
      </c>
      <c r="AW107" s="95">
        <f t="shared" si="111"/>
        <v>610</v>
      </c>
      <c r="AX107" s="95">
        <f t="shared" si="111"/>
        <v>1106</v>
      </c>
      <c r="AY107" s="95">
        <f t="shared" si="111"/>
        <v>1227</v>
      </c>
      <c r="AZ107" s="95">
        <f t="shared" si="111"/>
        <v>793</v>
      </c>
      <c r="BA107" s="95">
        <f t="shared" si="111"/>
        <v>0</v>
      </c>
      <c r="BB107" s="95">
        <f t="shared" si="111"/>
        <v>1480</v>
      </c>
      <c r="BC107" s="95">
        <f t="shared" si="111"/>
        <v>843</v>
      </c>
      <c r="BD107" s="95">
        <f t="shared" si="111"/>
        <v>421</v>
      </c>
      <c r="BE107" s="95">
        <f t="shared" si="111"/>
        <v>638</v>
      </c>
      <c r="BF107" s="95">
        <f t="shared" si="111"/>
        <v>2123</v>
      </c>
      <c r="BG107" s="95">
        <f t="shared" si="111"/>
        <v>879</v>
      </c>
      <c r="BH107" s="95">
        <f t="shared" si="111"/>
        <v>818</v>
      </c>
      <c r="BI107" s="95">
        <f t="shared" si="111"/>
        <v>2004</v>
      </c>
      <c r="BJ107" s="95">
        <f t="shared" si="111"/>
        <v>1459</v>
      </c>
      <c r="BK107" s="95">
        <f t="shared" si="111"/>
        <v>1926</v>
      </c>
      <c r="BL107" s="95">
        <f t="shared" si="111"/>
        <v>1206</v>
      </c>
    </row>
    <row r="108" ht="13.5" customHeight="1">
      <c r="A108" s="93">
        <v>43232.0</v>
      </c>
      <c r="B108" s="62" t="s">
        <v>74</v>
      </c>
      <c r="C108" s="94"/>
      <c r="D108" s="69" t="s">
        <v>29</v>
      </c>
      <c r="E108" s="95">
        <f t="shared" si="2"/>
        <v>1063</v>
      </c>
      <c r="F108" s="71">
        <v>4.0</v>
      </c>
      <c r="G108" s="71">
        <v>26.0</v>
      </c>
      <c r="H108" s="72">
        <f t="shared" si="3"/>
        <v>38</v>
      </c>
      <c r="I108" s="94"/>
      <c r="J108" s="73" t="s">
        <v>41</v>
      </c>
      <c r="K108" s="95">
        <f t="shared" si="4"/>
        <v>843</v>
      </c>
      <c r="L108" s="74">
        <v>1.0</v>
      </c>
      <c r="M108" s="74">
        <v>9.0</v>
      </c>
      <c r="N108" s="72">
        <f t="shared" si="5"/>
        <v>12</v>
      </c>
      <c r="O108" s="94"/>
      <c r="P108" s="64" t="s">
        <v>72</v>
      </c>
      <c r="Q108" s="94"/>
      <c r="R108" s="64">
        <f>MIN(Rules!$E$2,(MAX(H108/N108,N108/H108)))</f>
        <v>2</v>
      </c>
      <c r="S108" s="64">
        <f>VLOOKUP(B108,Rules!A:B,2,FALSE)</f>
        <v>50</v>
      </c>
      <c r="T108" s="94"/>
      <c r="U108" s="96">
        <f>1/(10^(-(E108+(IF(P108="Y",Rules!$I$2,0))-K108)/Rules!$E$12)+1)</f>
        <v>0.8460451004</v>
      </c>
      <c r="V108" s="94">
        <f t="shared" si="6"/>
        <v>15</v>
      </c>
      <c r="W108" s="94">
        <f t="shared" si="7"/>
        <v>-15</v>
      </c>
      <c r="X108" s="94"/>
      <c r="Y108" s="94"/>
      <c r="Z108" s="94"/>
      <c r="AA108" s="95">
        <f t="shared" ref="AA108:BL108" si="112">IF($D108=AA$1,$E108+$V108,(IF($J108=AA$1,$K108+$W108,AA107)))</f>
        <v>1439</v>
      </c>
      <c r="AB108" s="95">
        <f t="shared" si="112"/>
        <v>916</v>
      </c>
      <c r="AC108" s="95">
        <f t="shared" si="112"/>
        <v>1481</v>
      </c>
      <c r="AD108" s="95">
        <f t="shared" si="112"/>
        <v>173</v>
      </c>
      <c r="AE108" s="95">
        <f t="shared" si="112"/>
        <v>1952</v>
      </c>
      <c r="AF108" s="95">
        <f t="shared" si="112"/>
        <v>1935</v>
      </c>
      <c r="AG108" s="95">
        <f t="shared" si="112"/>
        <v>871</v>
      </c>
      <c r="AH108" s="95">
        <f t="shared" si="112"/>
        <v>927</v>
      </c>
      <c r="AI108" s="95">
        <f t="shared" si="112"/>
        <v>1214</v>
      </c>
      <c r="AJ108" s="95">
        <f t="shared" si="112"/>
        <v>1755</v>
      </c>
      <c r="AK108" s="95">
        <f t="shared" si="112"/>
        <v>124</v>
      </c>
      <c r="AL108" s="95">
        <f t="shared" si="112"/>
        <v>717</v>
      </c>
      <c r="AM108" s="95">
        <f t="shared" si="112"/>
        <v>2205</v>
      </c>
      <c r="AN108" s="95">
        <f t="shared" si="112"/>
        <v>1408</v>
      </c>
      <c r="AO108" s="95">
        <f t="shared" si="112"/>
        <v>1078</v>
      </c>
      <c r="AP108" s="95">
        <f t="shared" si="112"/>
        <v>2112</v>
      </c>
      <c r="AQ108" s="95">
        <f t="shared" si="112"/>
        <v>376</v>
      </c>
      <c r="AR108" s="95">
        <f t="shared" si="112"/>
        <v>1443</v>
      </c>
      <c r="AS108" s="95">
        <f t="shared" si="112"/>
        <v>351</v>
      </c>
      <c r="AT108" s="95">
        <f t="shared" si="112"/>
        <v>1910</v>
      </c>
      <c r="AU108" s="95">
        <f t="shared" si="112"/>
        <v>1101</v>
      </c>
      <c r="AV108" s="95">
        <f t="shared" si="112"/>
        <v>509</v>
      </c>
      <c r="AW108" s="95">
        <f t="shared" si="112"/>
        <v>610</v>
      </c>
      <c r="AX108" s="95">
        <f t="shared" si="112"/>
        <v>1106</v>
      </c>
      <c r="AY108" s="95">
        <f t="shared" si="112"/>
        <v>1227</v>
      </c>
      <c r="AZ108" s="95">
        <f t="shared" si="112"/>
        <v>793</v>
      </c>
      <c r="BA108" s="95">
        <f t="shared" si="112"/>
        <v>0</v>
      </c>
      <c r="BB108" s="95">
        <f t="shared" si="112"/>
        <v>1480</v>
      </c>
      <c r="BC108" s="95">
        <f t="shared" si="112"/>
        <v>828</v>
      </c>
      <c r="BD108" s="95">
        <f t="shared" si="112"/>
        <v>421</v>
      </c>
      <c r="BE108" s="95">
        <f t="shared" si="112"/>
        <v>638</v>
      </c>
      <c r="BF108" s="95">
        <f t="shared" si="112"/>
        <v>2123</v>
      </c>
      <c r="BG108" s="95">
        <f t="shared" si="112"/>
        <v>879</v>
      </c>
      <c r="BH108" s="95">
        <f t="shared" si="112"/>
        <v>818</v>
      </c>
      <c r="BI108" s="95">
        <f t="shared" si="112"/>
        <v>2004</v>
      </c>
      <c r="BJ108" s="95">
        <f t="shared" si="112"/>
        <v>1459</v>
      </c>
      <c r="BK108" s="95">
        <f t="shared" si="112"/>
        <v>1926</v>
      </c>
      <c r="BL108" s="95">
        <f t="shared" si="112"/>
        <v>1206</v>
      </c>
    </row>
    <row r="109" ht="13.5" customHeight="1">
      <c r="A109" s="93">
        <v>43232.0</v>
      </c>
      <c r="B109" s="62" t="s">
        <v>74</v>
      </c>
      <c r="C109" s="94"/>
      <c r="D109" s="69" t="s">
        <v>47</v>
      </c>
      <c r="E109" s="95">
        <f t="shared" si="2"/>
        <v>610</v>
      </c>
      <c r="F109" s="71">
        <v>1.0</v>
      </c>
      <c r="G109" s="71">
        <v>16.0</v>
      </c>
      <c r="H109" s="72">
        <f t="shared" si="3"/>
        <v>19</v>
      </c>
      <c r="I109" s="94"/>
      <c r="J109" s="73" t="s">
        <v>53</v>
      </c>
      <c r="K109" s="95">
        <f t="shared" si="4"/>
        <v>818</v>
      </c>
      <c r="L109" s="74">
        <v>3.0</v>
      </c>
      <c r="M109" s="74">
        <v>19.0</v>
      </c>
      <c r="N109" s="72">
        <f t="shared" si="5"/>
        <v>28</v>
      </c>
      <c r="O109" s="94"/>
      <c r="P109" s="64" t="s">
        <v>72</v>
      </c>
      <c r="Q109" s="94"/>
      <c r="R109" s="64">
        <f>MIN(Rules!$E$2,(MAX(H109/N109,N109/H109)))</f>
        <v>1.473684211</v>
      </c>
      <c r="S109" s="64">
        <f>VLOOKUP(B109,Rules!A:B,2,FALSE)</f>
        <v>50</v>
      </c>
      <c r="T109" s="94"/>
      <c r="U109" s="96">
        <f>1/(10^(-(E109+(IF(P109="Y",Rules!$I$2,0))-K109)/Rules!$E$12)+1)</f>
        <v>0.4336192106</v>
      </c>
      <c r="V109" s="94">
        <f t="shared" si="6"/>
        <v>-32</v>
      </c>
      <c r="W109" s="94">
        <f t="shared" si="7"/>
        <v>32</v>
      </c>
      <c r="X109" s="94"/>
      <c r="Y109" s="94"/>
      <c r="Z109" s="94"/>
      <c r="AA109" s="95">
        <f t="shared" ref="AA109:BL109" si="113">IF($D109=AA$1,$E109+$V109,(IF($J109=AA$1,$K109+$W109,AA108)))</f>
        <v>1439</v>
      </c>
      <c r="AB109" s="95">
        <f t="shared" si="113"/>
        <v>916</v>
      </c>
      <c r="AC109" s="95">
        <f t="shared" si="113"/>
        <v>1481</v>
      </c>
      <c r="AD109" s="95">
        <f t="shared" si="113"/>
        <v>173</v>
      </c>
      <c r="AE109" s="95">
        <f t="shared" si="113"/>
        <v>1952</v>
      </c>
      <c r="AF109" s="95">
        <f t="shared" si="113"/>
        <v>1935</v>
      </c>
      <c r="AG109" s="95">
        <f t="shared" si="113"/>
        <v>871</v>
      </c>
      <c r="AH109" s="95">
        <f t="shared" si="113"/>
        <v>927</v>
      </c>
      <c r="AI109" s="95">
        <f t="shared" si="113"/>
        <v>1214</v>
      </c>
      <c r="AJ109" s="95">
        <f t="shared" si="113"/>
        <v>1755</v>
      </c>
      <c r="AK109" s="95">
        <f t="shared" si="113"/>
        <v>124</v>
      </c>
      <c r="AL109" s="95">
        <f t="shared" si="113"/>
        <v>717</v>
      </c>
      <c r="AM109" s="95">
        <f t="shared" si="113"/>
        <v>2205</v>
      </c>
      <c r="AN109" s="95">
        <f t="shared" si="113"/>
        <v>1408</v>
      </c>
      <c r="AO109" s="95">
        <f t="shared" si="113"/>
        <v>1078</v>
      </c>
      <c r="AP109" s="95">
        <f t="shared" si="113"/>
        <v>2112</v>
      </c>
      <c r="AQ109" s="95">
        <f t="shared" si="113"/>
        <v>376</v>
      </c>
      <c r="AR109" s="95">
        <f t="shared" si="113"/>
        <v>1443</v>
      </c>
      <c r="AS109" s="95">
        <f t="shared" si="113"/>
        <v>351</v>
      </c>
      <c r="AT109" s="95">
        <f t="shared" si="113"/>
        <v>1910</v>
      </c>
      <c r="AU109" s="95">
        <f t="shared" si="113"/>
        <v>1101</v>
      </c>
      <c r="AV109" s="95">
        <f t="shared" si="113"/>
        <v>509</v>
      </c>
      <c r="AW109" s="95">
        <f t="shared" si="113"/>
        <v>578</v>
      </c>
      <c r="AX109" s="95">
        <f t="shared" si="113"/>
        <v>1106</v>
      </c>
      <c r="AY109" s="95">
        <f t="shared" si="113"/>
        <v>1227</v>
      </c>
      <c r="AZ109" s="95">
        <f t="shared" si="113"/>
        <v>793</v>
      </c>
      <c r="BA109" s="95">
        <f t="shared" si="113"/>
        <v>0</v>
      </c>
      <c r="BB109" s="95">
        <f t="shared" si="113"/>
        <v>1480</v>
      </c>
      <c r="BC109" s="95">
        <f t="shared" si="113"/>
        <v>828</v>
      </c>
      <c r="BD109" s="95">
        <f t="shared" si="113"/>
        <v>421</v>
      </c>
      <c r="BE109" s="95">
        <f t="shared" si="113"/>
        <v>638</v>
      </c>
      <c r="BF109" s="95">
        <f t="shared" si="113"/>
        <v>2123</v>
      </c>
      <c r="BG109" s="95">
        <f t="shared" si="113"/>
        <v>879</v>
      </c>
      <c r="BH109" s="95">
        <f t="shared" si="113"/>
        <v>850</v>
      </c>
      <c r="BI109" s="95">
        <f t="shared" si="113"/>
        <v>2004</v>
      </c>
      <c r="BJ109" s="95">
        <f t="shared" si="113"/>
        <v>1459</v>
      </c>
      <c r="BK109" s="95">
        <f t="shared" si="113"/>
        <v>1926</v>
      </c>
      <c r="BL109" s="95">
        <f t="shared" si="113"/>
        <v>1206</v>
      </c>
    </row>
    <row r="110" ht="13.5" customHeight="1">
      <c r="A110" s="93">
        <v>43232.0</v>
      </c>
      <c r="B110" s="62" t="s">
        <v>74</v>
      </c>
      <c r="C110" s="94"/>
      <c r="D110" s="69" t="s">
        <v>42</v>
      </c>
      <c r="E110" s="95">
        <f t="shared" si="2"/>
        <v>879</v>
      </c>
      <c r="F110" s="71">
        <v>1.0</v>
      </c>
      <c r="G110" s="71">
        <v>12.0</v>
      </c>
      <c r="H110" s="72">
        <f t="shared" si="3"/>
        <v>15</v>
      </c>
      <c r="I110" s="94"/>
      <c r="J110" s="73" t="s">
        <v>37</v>
      </c>
      <c r="K110" s="95">
        <f t="shared" si="4"/>
        <v>927</v>
      </c>
      <c r="L110" s="74">
        <v>1.0</v>
      </c>
      <c r="M110" s="74">
        <v>26.0</v>
      </c>
      <c r="N110" s="72">
        <f t="shared" si="5"/>
        <v>29</v>
      </c>
      <c r="O110" s="94"/>
      <c r="P110" s="64" t="s">
        <v>72</v>
      </c>
      <c r="Q110" s="94"/>
      <c r="R110" s="64">
        <f>MIN(Rules!$E$2,(MAX(H110/N110,N110/H110)))</f>
        <v>1.933333333</v>
      </c>
      <c r="S110" s="64">
        <f>VLOOKUP(B110,Rules!A:B,2,FALSE)</f>
        <v>50</v>
      </c>
      <c r="T110" s="94"/>
      <c r="U110" s="96">
        <f>1/(10^(-(E110+(IF(P110="Y",Rules!$I$2,0))-K110)/Rules!$E$12)+1)</f>
        <v>0.6153192239</v>
      </c>
      <c r="V110" s="94">
        <f t="shared" si="6"/>
        <v>-59</v>
      </c>
      <c r="W110" s="94">
        <f t="shared" si="7"/>
        <v>59</v>
      </c>
      <c r="X110" s="94"/>
      <c r="Y110" s="94"/>
      <c r="Z110" s="94"/>
      <c r="AA110" s="95">
        <f t="shared" ref="AA110:BL110" si="114">IF($D110=AA$1,$E110+$V110,(IF($J110=AA$1,$K110+$W110,AA109)))</f>
        <v>1439</v>
      </c>
      <c r="AB110" s="95">
        <f t="shared" si="114"/>
        <v>916</v>
      </c>
      <c r="AC110" s="95">
        <f t="shared" si="114"/>
        <v>1481</v>
      </c>
      <c r="AD110" s="95">
        <f t="shared" si="114"/>
        <v>173</v>
      </c>
      <c r="AE110" s="95">
        <f t="shared" si="114"/>
        <v>1952</v>
      </c>
      <c r="AF110" s="95">
        <f t="shared" si="114"/>
        <v>1935</v>
      </c>
      <c r="AG110" s="95">
        <f t="shared" si="114"/>
        <v>871</v>
      </c>
      <c r="AH110" s="95">
        <f t="shared" si="114"/>
        <v>986</v>
      </c>
      <c r="AI110" s="95">
        <f t="shared" si="114"/>
        <v>1214</v>
      </c>
      <c r="AJ110" s="95">
        <f t="shared" si="114"/>
        <v>1755</v>
      </c>
      <c r="AK110" s="95">
        <f t="shared" si="114"/>
        <v>124</v>
      </c>
      <c r="AL110" s="95">
        <f t="shared" si="114"/>
        <v>717</v>
      </c>
      <c r="AM110" s="95">
        <f t="shared" si="114"/>
        <v>2205</v>
      </c>
      <c r="AN110" s="95">
        <f t="shared" si="114"/>
        <v>1408</v>
      </c>
      <c r="AO110" s="95">
        <f t="shared" si="114"/>
        <v>1078</v>
      </c>
      <c r="AP110" s="95">
        <f t="shared" si="114"/>
        <v>2112</v>
      </c>
      <c r="AQ110" s="95">
        <f t="shared" si="114"/>
        <v>376</v>
      </c>
      <c r="AR110" s="95">
        <f t="shared" si="114"/>
        <v>1443</v>
      </c>
      <c r="AS110" s="95">
        <f t="shared" si="114"/>
        <v>351</v>
      </c>
      <c r="AT110" s="95">
        <f t="shared" si="114"/>
        <v>1910</v>
      </c>
      <c r="AU110" s="95">
        <f t="shared" si="114"/>
        <v>1101</v>
      </c>
      <c r="AV110" s="95">
        <f t="shared" si="114"/>
        <v>509</v>
      </c>
      <c r="AW110" s="95">
        <f t="shared" si="114"/>
        <v>578</v>
      </c>
      <c r="AX110" s="95">
        <f t="shared" si="114"/>
        <v>1106</v>
      </c>
      <c r="AY110" s="95">
        <f t="shared" si="114"/>
        <v>1227</v>
      </c>
      <c r="AZ110" s="95">
        <f t="shared" si="114"/>
        <v>793</v>
      </c>
      <c r="BA110" s="95">
        <f t="shared" si="114"/>
        <v>0</v>
      </c>
      <c r="BB110" s="95">
        <f t="shared" si="114"/>
        <v>1480</v>
      </c>
      <c r="BC110" s="95">
        <f t="shared" si="114"/>
        <v>828</v>
      </c>
      <c r="BD110" s="95">
        <f t="shared" si="114"/>
        <v>421</v>
      </c>
      <c r="BE110" s="95">
        <f t="shared" si="114"/>
        <v>638</v>
      </c>
      <c r="BF110" s="95">
        <f t="shared" si="114"/>
        <v>2123</v>
      </c>
      <c r="BG110" s="95">
        <f t="shared" si="114"/>
        <v>820</v>
      </c>
      <c r="BH110" s="95">
        <f t="shared" si="114"/>
        <v>850</v>
      </c>
      <c r="BI110" s="95">
        <f t="shared" si="114"/>
        <v>2004</v>
      </c>
      <c r="BJ110" s="95">
        <f t="shared" si="114"/>
        <v>1459</v>
      </c>
      <c r="BK110" s="95">
        <f t="shared" si="114"/>
        <v>1926</v>
      </c>
      <c r="BL110" s="95">
        <f t="shared" si="114"/>
        <v>1206</v>
      </c>
    </row>
    <row r="111" ht="13.5" customHeight="1">
      <c r="A111" s="93">
        <v>43232.0</v>
      </c>
      <c r="B111" s="62" t="s">
        <v>74</v>
      </c>
      <c r="C111" s="94"/>
      <c r="D111" s="69" t="s">
        <v>51</v>
      </c>
      <c r="E111" s="95">
        <f t="shared" si="2"/>
        <v>793</v>
      </c>
      <c r="F111" s="71">
        <v>4.0</v>
      </c>
      <c r="G111" s="71">
        <v>19.0</v>
      </c>
      <c r="H111" s="72">
        <f t="shared" si="3"/>
        <v>31</v>
      </c>
      <c r="I111" s="94"/>
      <c r="J111" s="73" t="s">
        <v>50</v>
      </c>
      <c r="K111" s="95">
        <f t="shared" si="4"/>
        <v>509</v>
      </c>
      <c r="L111" s="74">
        <v>2.0</v>
      </c>
      <c r="M111" s="74">
        <v>9.0</v>
      </c>
      <c r="N111" s="72">
        <f t="shared" si="5"/>
        <v>15</v>
      </c>
      <c r="O111" s="94"/>
      <c r="P111" s="64" t="s">
        <v>72</v>
      </c>
      <c r="Q111" s="94"/>
      <c r="R111" s="64">
        <f>MIN(Rules!$E$2,(MAX(H111/N111,N111/H111)))</f>
        <v>2</v>
      </c>
      <c r="S111" s="64">
        <f>VLOOKUP(B111,Rules!A:B,2,FALSE)</f>
        <v>50</v>
      </c>
      <c r="T111" s="94"/>
      <c r="U111" s="96">
        <f>1/(10^(-(E111+(IF(P111="Y",Rules!$I$2,0))-K111)/Rules!$E$12)+1)</f>
        <v>0.8806546185</v>
      </c>
      <c r="V111" s="94">
        <f t="shared" si="6"/>
        <v>12</v>
      </c>
      <c r="W111" s="94">
        <f t="shared" si="7"/>
        <v>-12</v>
      </c>
      <c r="X111" s="94"/>
      <c r="Y111" s="94"/>
      <c r="Z111" s="94"/>
      <c r="AA111" s="95">
        <f t="shared" ref="AA111:BL111" si="115">IF($D111=AA$1,$E111+$V111,(IF($J111=AA$1,$K111+$W111,AA110)))</f>
        <v>1439</v>
      </c>
      <c r="AB111" s="95">
        <f t="shared" si="115"/>
        <v>916</v>
      </c>
      <c r="AC111" s="95">
        <f t="shared" si="115"/>
        <v>1481</v>
      </c>
      <c r="AD111" s="95">
        <f t="shared" si="115"/>
        <v>173</v>
      </c>
      <c r="AE111" s="95">
        <f t="shared" si="115"/>
        <v>1952</v>
      </c>
      <c r="AF111" s="95">
        <f t="shared" si="115"/>
        <v>1935</v>
      </c>
      <c r="AG111" s="95">
        <f t="shared" si="115"/>
        <v>871</v>
      </c>
      <c r="AH111" s="95">
        <f t="shared" si="115"/>
        <v>986</v>
      </c>
      <c r="AI111" s="95">
        <f t="shared" si="115"/>
        <v>1214</v>
      </c>
      <c r="AJ111" s="95">
        <f t="shared" si="115"/>
        <v>1755</v>
      </c>
      <c r="AK111" s="95">
        <f t="shared" si="115"/>
        <v>124</v>
      </c>
      <c r="AL111" s="95">
        <f t="shared" si="115"/>
        <v>717</v>
      </c>
      <c r="AM111" s="95">
        <f t="shared" si="115"/>
        <v>2205</v>
      </c>
      <c r="AN111" s="95">
        <f t="shared" si="115"/>
        <v>1408</v>
      </c>
      <c r="AO111" s="95">
        <f t="shared" si="115"/>
        <v>1078</v>
      </c>
      <c r="AP111" s="95">
        <f t="shared" si="115"/>
        <v>2112</v>
      </c>
      <c r="AQ111" s="95">
        <f t="shared" si="115"/>
        <v>376</v>
      </c>
      <c r="AR111" s="95">
        <f t="shared" si="115"/>
        <v>1443</v>
      </c>
      <c r="AS111" s="95">
        <f t="shared" si="115"/>
        <v>351</v>
      </c>
      <c r="AT111" s="95">
        <f t="shared" si="115"/>
        <v>1910</v>
      </c>
      <c r="AU111" s="95">
        <f t="shared" si="115"/>
        <v>1101</v>
      </c>
      <c r="AV111" s="95">
        <f t="shared" si="115"/>
        <v>497</v>
      </c>
      <c r="AW111" s="95">
        <f t="shared" si="115"/>
        <v>578</v>
      </c>
      <c r="AX111" s="95">
        <f t="shared" si="115"/>
        <v>1106</v>
      </c>
      <c r="AY111" s="95">
        <f t="shared" si="115"/>
        <v>1227</v>
      </c>
      <c r="AZ111" s="95">
        <f t="shared" si="115"/>
        <v>805</v>
      </c>
      <c r="BA111" s="95">
        <f t="shared" si="115"/>
        <v>0</v>
      </c>
      <c r="BB111" s="95">
        <f t="shared" si="115"/>
        <v>1480</v>
      </c>
      <c r="BC111" s="95">
        <f t="shared" si="115"/>
        <v>828</v>
      </c>
      <c r="BD111" s="95">
        <f t="shared" si="115"/>
        <v>421</v>
      </c>
      <c r="BE111" s="95">
        <f t="shared" si="115"/>
        <v>638</v>
      </c>
      <c r="BF111" s="95">
        <f t="shared" si="115"/>
        <v>2123</v>
      </c>
      <c r="BG111" s="95">
        <f t="shared" si="115"/>
        <v>820</v>
      </c>
      <c r="BH111" s="95">
        <f t="shared" si="115"/>
        <v>850</v>
      </c>
      <c r="BI111" s="95">
        <f t="shared" si="115"/>
        <v>2004</v>
      </c>
      <c r="BJ111" s="95">
        <f t="shared" si="115"/>
        <v>1459</v>
      </c>
      <c r="BK111" s="95">
        <f t="shared" si="115"/>
        <v>1926</v>
      </c>
      <c r="BL111" s="95">
        <f t="shared" si="115"/>
        <v>1206</v>
      </c>
    </row>
    <row r="112" ht="13.5" customHeight="1">
      <c r="A112" s="93">
        <v>43233.0</v>
      </c>
      <c r="B112" s="62" t="s">
        <v>75</v>
      </c>
      <c r="C112" s="94"/>
      <c r="D112" s="69" t="s">
        <v>26</v>
      </c>
      <c r="E112" s="95">
        <f t="shared" si="2"/>
        <v>1755</v>
      </c>
      <c r="F112" s="71">
        <v>3.0</v>
      </c>
      <c r="G112" s="71">
        <v>16.0</v>
      </c>
      <c r="H112" s="72">
        <f t="shared" si="3"/>
        <v>25</v>
      </c>
      <c r="I112" s="94"/>
      <c r="J112" s="73" t="s">
        <v>22</v>
      </c>
      <c r="K112" s="95">
        <f t="shared" si="4"/>
        <v>2112</v>
      </c>
      <c r="L112" s="74">
        <v>1.0</v>
      </c>
      <c r="M112" s="74">
        <v>24.0</v>
      </c>
      <c r="N112" s="72">
        <f t="shared" si="5"/>
        <v>27</v>
      </c>
      <c r="O112" s="94"/>
      <c r="P112" s="64" t="s">
        <v>72</v>
      </c>
      <c r="Q112" s="94"/>
      <c r="R112" s="64">
        <f>MIN(Rules!$E$2,(MAX(H112/N112,N112/H112)))</f>
        <v>1.08</v>
      </c>
      <c r="S112" s="64">
        <f>VLOOKUP(B112,Rules!A:B,2,FALSE)</f>
        <v>60</v>
      </c>
      <c r="T112" s="94"/>
      <c r="U112" s="96">
        <f>1/(10^(-(E112+(IF(P112="Y",Rules!$I$2,0))-K112)/Rules!$E$12)+1)</f>
        <v>0.2782276284</v>
      </c>
      <c r="V112" s="94">
        <f t="shared" si="6"/>
        <v>-18</v>
      </c>
      <c r="W112" s="94">
        <f t="shared" si="7"/>
        <v>18</v>
      </c>
      <c r="X112" s="94"/>
      <c r="Y112" s="94"/>
      <c r="Z112" s="94"/>
      <c r="AA112" s="95">
        <f t="shared" ref="AA112:BL112" si="116">IF($D112=AA$1,$E112+$V112,(IF($J112=AA$1,$K112+$W112,AA111)))</f>
        <v>1439</v>
      </c>
      <c r="AB112" s="95">
        <f t="shared" si="116"/>
        <v>916</v>
      </c>
      <c r="AC112" s="95">
        <f t="shared" si="116"/>
        <v>1481</v>
      </c>
      <c r="AD112" s="95">
        <f t="shared" si="116"/>
        <v>173</v>
      </c>
      <c r="AE112" s="95">
        <f t="shared" si="116"/>
        <v>1952</v>
      </c>
      <c r="AF112" s="95">
        <f t="shared" si="116"/>
        <v>1935</v>
      </c>
      <c r="AG112" s="95">
        <f t="shared" si="116"/>
        <v>871</v>
      </c>
      <c r="AH112" s="95">
        <f t="shared" si="116"/>
        <v>986</v>
      </c>
      <c r="AI112" s="95">
        <f t="shared" si="116"/>
        <v>1214</v>
      </c>
      <c r="AJ112" s="95">
        <f t="shared" si="116"/>
        <v>1737</v>
      </c>
      <c r="AK112" s="95">
        <f t="shared" si="116"/>
        <v>124</v>
      </c>
      <c r="AL112" s="95">
        <f t="shared" si="116"/>
        <v>717</v>
      </c>
      <c r="AM112" s="95">
        <f t="shared" si="116"/>
        <v>2205</v>
      </c>
      <c r="AN112" s="95">
        <f t="shared" si="116"/>
        <v>1408</v>
      </c>
      <c r="AO112" s="95">
        <f t="shared" si="116"/>
        <v>1078</v>
      </c>
      <c r="AP112" s="95">
        <f t="shared" si="116"/>
        <v>2130</v>
      </c>
      <c r="AQ112" s="95">
        <f t="shared" si="116"/>
        <v>376</v>
      </c>
      <c r="AR112" s="95">
        <f t="shared" si="116"/>
        <v>1443</v>
      </c>
      <c r="AS112" s="95">
        <f t="shared" si="116"/>
        <v>351</v>
      </c>
      <c r="AT112" s="95">
        <f t="shared" si="116"/>
        <v>1910</v>
      </c>
      <c r="AU112" s="95">
        <f t="shared" si="116"/>
        <v>1101</v>
      </c>
      <c r="AV112" s="95">
        <f t="shared" si="116"/>
        <v>497</v>
      </c>
      <c r="AW112" s="95">
        <f t="shared" si="116"/>
        <v>578</v>
      </c>
      <c r="AX112" s="95">
        <f t="shared" si="116"/>
        <v>1106</v>
      </c>
      <c r="AY112" s="95">
        <f t="shared" si="116"/>
        <v>1227</v>
      </c>
      <c r="AZ112" s="95">
        <f t="shared" si="116"/>
        <v>805</v>
      </c>
      <c r="BA112" s="95">
        <f t="shared" si="116"/>
        <v>0</v>
      </c>
      <c r="BB112" s="95">
        <f t="shared" si="116"/>
        <v>1480</v>
      </c>
      <c r="BC112" s="95">
        <f t="shared" si="116"/>
        <v>828</v>
      </c>
      <c r="BD112" s="95">
        <f t="shared" si="116"/>
        <v>421</v>
      </c>
      <c r="BE112" s="95">
        <f t="shared" si="116"/>
        <v>638</v>
      </c>
      <c r="BF112" s="95">
        <f t="shared" si="116"/>
        <v>2123</v>
      </c>
      <c r="BG112" s="95">
        <f t="shared" si="116"/>
        <v>820</v>
      </c>
      <c r="BH112" s="95">
        <f t="shared" si="116"/>
        <v>850</v>
      </c>
      <c r="BI112" s="95">
        <f t="shared" si="116"/>
        <v>2004</v>
      </c>
      <c r="BJ112" s="95">
        <f t="shared" si="116"/>
        <v>1459</v>
      </c>
      <c r="BK112" s="95">
        <f t="shared" si="116"/>
        <v>1926</v>
      </c>
      <c r="BL112" s="95">
        <f t="shared" si="116"/>
        <v>1206</v>
      </c>
    </row>
    <row r="113" ht="13.5" customHeight="1">
      <c r="A113" s="93">
        <v>43233.0</v>
      </c>
      <c r="B113" s="62" t="s">
        <v>74</v>
      </c>
      <c r="C113" s="94"/>
      <c r="D113" s="69" t="s">
        <v>32</v>
      </c>
      <c r="E113" s="95">
        <f t="shared" si="2"/>
        <v>1459</v>
      </c>
      <c r="F113" s="71">
        <v>4.0</v>
      </c>
      <c r="G113" s="71">
        <v>24.0</v>
      </c>
      <c r="H113" s="72">
        <f t="shared" si="3"/>
        <v>36</v>
      </c>
      <c r="I113" s="94"/>
      <c r="J113" s="73" t="s">
        <v>38</v>
      </c>
      <c r="K113" s="95">
        <f t="shared" si="4"/>
        <v>1227</v>
      </c>
      <c r="L113" s="74">
        <v>2.0</v>
      </c>
      <c r="M113" s="74">
        <v>17.0</v>
      </c>
      <c r="N113" s="72">
        <f t="shared" si="5"/>
        <v>23</v>
      </c>
      <c r="O113" s="94"/>
      <c r="P113" s="64" t="s">
        <v>72</v>
      </c>
      <c r="Q113" s="94"/>
      <c r="R113" s="64">
        <f>MIN(Rules!$E$2,(MAX(H113/N113,N113/H113)))</f>
        <v>1.565217391</v>
      </c>
      <c r="S113" s="64">
        <f>VLOOKUP(B113,Rules!A:B,2,FALSE)</f>
        <v>50</v>
      </c>
      <c r="T113" s="94"/>
      <c r="U113" s="96">
        <f>1/(10^(-(E113+(IF(P113="Y",Rules!$I$2,0))-K113)/Rules!$E$12)+1)</f>
        <v>0.853106306</v>
      </c>
      <c r="V113" s="94">
        <f t="shared" si="6"/>
        <v>11</v>
      </c>
      <c r="W113" s="94">
        <f t="shared" si="7"/>
        <v>-11</v>
      </c>
      <c r="X113" s="94"/>
      <c r="Y113" s="94"/>
      <c r="Z113" s="94"/>
      <c r="AA113" s="95">
        <f t="shared" ref="AA113:BL113" si="117">IF($D113=AA$1,$E113+$V113,(IF($J113=AA$1,$K113+$W113,AA112)))</f>
        <v>1439</v>
      </c>
      <c r="AB113" s="95">
        <f t="shared" si="117"/>
        <v>916</v>
      </c>
      <c r="AC113" s="95">
        <f t="shared" si="117"/>
        <v>1481</v>
      </c>
      <c r="AD113" s="95">
        <f t="shared" si="117"/>
        <v>173</v>
      </c>
      <c r="AE113" s="95">
        <f t="shared" si="117"/>
        <v>1952</v>
      </c>
      <c r="AF113" s="95">
        <f t="shared" si="117"/>
        <v>1935</v>
      </c>
      <c r="AG113" s="95">
        <f t="shared" si="117"/>
        <v>871</v>
      </c>
      <c r="AH113" s="95">
        <f t="shared" si="117"/>
        <v>986</v>
      </c>
      <c r="AI113" s="95">
        <f t="shared" si="117"/>
        <v>1214</v>
      </c>
      <c r="AJ113" s="95">
        <f t="shared" si="117"/>
        <v>1737</v>
      </c>
      <c r="AK113" s="95">
        <f t="shared" si="117"/>
        <v>124</v>
      </c>
      <c r="AL113" s="95">
        <f t="shared" si="117"/>
        <v>717</v>
      </c>
      <c r="AM113" s="95">
        <f t="shared" si="117"/>
        <v>2205</v>
      </c>
      <c r="AN113" s="95">
        <f t="shared" si="117"/>
        <v>1408</v>
      </c>
      <c r="AO113" s="95">
        <f t="shared" si="117"/>
        <v>1078</v>
      </c>
      <c r="AP113" s="95">
        <f t="shared" si="117"/>
        <v>2130</v>
      </c>
      <c r="AQ113" s="95">
        <f t="shared" si="117"/>
        <v>376</v>
      </c>
      <c r="AR113" s="95">
        <f t="shared" si="117"/>
        <v>1443</v>
      </c>
      <c r="AS113" s="95">
        <f t="shared" si="117"/>
        <v>351</v>
      </c>
      <c r="AT113" s="95">
        <f t="shared" si="117"/>
        <v>1910</v>
      </c>
      <c r="AU113" s="95">
        <f t="shared" si="117"/>
        <v>1101</v>
      </c>
      <c r="AV113" s="95">
        <f t="shared" si="117"/>
        <v>497</v>
      </c>
      <c r="AW113" s="95">
        <f t="shared" si="117"/>
        <v>578</v>
      </c>
      <c r="AX113" s="95">
        <f t="shared" si="117"/>
        <v>1106</v>
      </c>
      <c r="AY113" s="95">
        <f t="shared" si="117"/>
        <v>1216</v>
      </c>
      <c r="AZ113" s="95">
        <f t="shared" si="117"/>
        <v>805</v>
      </c>
      <c r="BA113" s="95">
        <f t="shared" si="117"/>
        <v>0</v>
      </c>
      <c r="BB113" s="95">
        <f t="shared" si="117"/>
        <v>1480</v>
      </c>
      <c r="BC113" s="95">
        <f t="shared" si="117"/>
        <v>828</v>
      </c>
      <c r="BD113" s="95">
        <f t="shared" si="117"/>
        <v>421</v>
      </c>
      <c r="BE113" s="95">
        <f t="shared" si="117"/>
        <v>638</v>
      </c>
      <c r="BF113" s="95">
        <f t="shared" si="117"/>
        <v>2123</v>
      </c>
      <c r="BG113" s="95">
        <f t="shared" si="117"/>
        <v>820</v>
      </c>
      <c r="BH113" s="95">
        <f t="shared" si="117"/>
        <v>850</v>
      </c>
      <c r="BI113" s="95">
        <f t="shared" si="117"/>
        <v>2004</v>
      </c>
      <c r="BJ113" s="95">
        <f t="shared" si="117"/>
        <v>1470</v>
      </c>
      <c r="BK113" s="95">
        <f t="shared" si="117"/>
        <v>1926</v>
      </c>
      <c r="BL113" s="95">
        <f t="shared" si="117"/>
        <v>1206</v>
      </c>
    </row>
    <row r="114" ht="13.5" customHeight="1">
      <c r="A114" s="93">
        <v>43233.0</v>
      </c>
      <c r="B114" s="62" t="s">
        <v>74</v>
      </c>
      <c r="C114" s="94"/>
      <c r="D114" s="69" t="s">
        <v>34</v>
      </c>
      <c r="E114" s="95">
        <f t="shared" si="2"/>
        <v>1408</v>
      </c>
      <c r="F114" s="71">
        <v>3.0</v>
      </c>
      <c r="G114" s="71">
        <v>20.0</v>
      </c>
      <c r="H114" s="72">
        <f t="shared" si="3"/>
        <v>29</v>
      </c>
      <c r="I114" s="94"/>
      <c r="J114" s="73" t="s">
        <v>31</v>
      </c>
      <c r="K114" s="95">
        <f t="shared" si="4"/>
        <v>1443</v>
      </c>
      <c r="L114" s="79">
        <v>0.0</v>
      </c>
      <c r="M114" s="74">
        <v>19.0</v>
      </c>
      <c r="N114" s="72">
        <f t="shared" si="5"/>
        <v>19</v>
      </c>
      <c r="O114" s="94"/>
      <c r="P114" s="64" t="s">
        <v>72</v>
      </c>
      <c r="Q114" s="94"/>
      <c r="R114" s="64">
        <f>MIN(Rules!$E$2,(MAX(H114/N114,N114/H114)))</f>
        <v>1.526315789</v>
      </c>
      <c r="S114" s="64">
        <f>VLOOKUP(B114,Rules!A:B,2,FALSE)</f>
        <v>50</v>
      </c>
      <c r="T114" s="94"/>
      <c r="U114" s="96">
        <f>1/(10^(-(E114+(IF(P114="Y",Rules!$I$2,0))-K114)/Rules!$E$12)+1)</f>
        <v>0.6293885472</v>
      </c>
      <c r="V114" s="94">
        <f t="shared" si="6"/>
        <v>28</v>
      </c>
      <c r="W114" s="94">
        <f t="shared" si="7"/>
        <v>-28</v>
      </c>
      <c r="X114" s="94"/>
      <c r="Y114" s="94"/>
      <c r="Z114" s="94"/>
      <c r="AA114" s="95">
        <f t="shared" ref="AA114:BL114" si="118">IF($D114=AA$1,$E114+$V114,(IF($J114=AA$1,$K114+$W114,AA113)))</f>
        <v>1439</v>
      </c>
      <c r="AB114" s="95">
        <f t="shared" si="118"/>
        <v>916</v>
      </c>
      <c r="AC114" s="95">
        <f t="shared" si="118"/>
        <v>1481</v>
      </c>
      <c r="AD114" s="95">
        <f t="shared" si="118"/>
        <v>173</v>
      </c>
      <c r="AE114" s="95">
        <f t="shared" si="118"/>
        <v>1952</v>
      </c>
      <c r="AF114" s="95">
        <f t="shared" si="118"/>
        <v>1935</v>
      </c>
      <c r="AG114" s="95">
        <f t="shared" si="118"/>
        <v>871</v>
      </c>
      <c r="AH114" s="95">
        <f t="shared" si="118"/>
        <v>986</v>
      </c>
      <c r="AI114" s="95">
        <f t="shared" si="118"/>
        <v>1214</v>
      </c>
      <c r="AJ114" s="95">
        <f t="shared" si="118"/>
        <v>1737</v>
      </c>
      <c r="AK114" s="95">
        <f t="shared" si="118"/>
        <v>124</v>
      </c>
      <c r="AL114" s="95">
        <f t="shared" si="118"/>
        <v>717</v>
      </c>
      <c r="AM114" s="95">
        <f t="shared" si="118"/>
        <v>2205</v>
      </c>
      <c r="AN114" s="95">
        <f t="shared" si="118"/>
        <v>1436</v>
      </c>
      <c r="AO114" s="95">
        <f t="shared" si="118"/>
        <v>1078</v>
      </c>
      <c r="AP114" s="95">
        <f t="shared" si="118"/>
        <v>2130</v>
      </c>
      <c r="AQ114" s="95">
        <f t="shared" si="118"/>
        <v>376</v>
      </c>
      <c r="AR114" s="95">
        <f t="shared" si="118"/>
        <v>1415</v>
      </c>
      <c r="AS114" s="95">
        <f t="shared" si="118"/>
        <v>351</v>
      </c>
      <c r="AT114" s="95">
        <f t="shared" si="118"/>
        <v>1910</v>
      </c>
      <c r="AU114" s="95">
        <f t="shared" si="118"/>
        <v>1101</v>
      </c>
      <c r="AV114" s="95">
        <f t="shared" si="118"/>
        <v>497</v>
      </c>
      <c r="AW114" s="95">
        <f t="shared" si="118"/>
        <v>578</v>
      </c>
      <c r="AX114" s="95">
        <f t="shared" si="118"/>
        <v>1106</v>
      </c>
      <c r="AY114" s="95">
        <f t="shared" si="118"/>
        <v>1216</v>
      </c>
      <c r="AZ114" s="95">
        <f t="shared" si="118"/>
        <v>805</v>
      </c>
      <c r="BA114" s="95">
        <f t="shared" si="118"/>
        <v>0</v>
      </c>
      <c r="BB114" s="95">
        <f t="shared" si="118"/>
        <v>1480</v>
      </c>
      <c r="BC114" s="95">
        <f t="shared" si="118"/>
        <v>828</v>
      </c>
      <c r="BD114" s="95">
        <f t="shared" si="118"/>
        <v>421</v>
      </c>
      <c r="BE114" s="95">
        <f t="shared" si="118"/>
        <v>638</v>
      </c>
      <c r="BF114" s="95">
        <f t="shared" si="118"/>
        <v>2123</v>
      </c>
      <c r="BG114" s="95">
        <f t="shared" si="118"/>
        <v>820</v>
      </c>
      <c r="BH114" s="95">
        <f t="shared" si="118"/>
        <v>850</v>
      </c>
      <c r="BI114" s="95">
        <f t="shared" si="118"/>
        <v>2004</v>
      </c>
      <c r="BJ114" s="95">
        <f t="shared" si="118"/>
        <v>1470</v>
      </c>
      <c r="BK114" s="95">
        <f t="shared" si="118"/>
        <v>1926</v>
      </c>
      <c r="BL114" s="95">
        <f t="shared" si="118"/>
        <v>1206</v>
      </c>
    </row>
    <row r="115" ht="13.5" customHeight="1">
      <c r="A115" s="93">
        <v>43239.0</v>
      </c>
      <c r="B115" s="62" t="s">
        <v>74</v>
      </c>
      <c r="C115" s="94"/>
      <c r="D115" s="69" t="s">
        <v>30</v>
      </c>
      <c r="E115" s="95">
        <f t="shared" si="2"/>
        <v>1439</v>
      </c>
      <c r="F115" s="71">
        <v>1.0</v>
      </c>
      <c r="G115" s="71">
        <v>19.0</v>
      </c>
      <c r="H115" s="72">
        <f t="shared" si="3"/>
        <v>22</v>
      </c>
      <c r="I115" s="94"/>
      <c r="J115" s="73" t="s">
        <v>31</v>
      </c>
      <c r="K115" s="95">
        <f t="shared" si="4"/>
        <v>1415</v>
      </c>
      <c r="L115" s="74">
        <v>1.0</v>
      </c>
      <c r="M115" s="74">
        <v>20.0</v>
      </c>
      <c r="N115" s="72">
        <f t="shared" si="5"/>
        <v>23</v>
      </c>
      <c r="O115" s="94"/>
      <c r="P115" s="64" t="s">
        <v>72</v>
      </c>
      <c r="Q115" s="94"/>
      <c r="R115" s="64">
        <f>MIN(Rules!$E$2,(MAX(H115/N115,N115/H115)))</f>
        <v>1.045454545</v>
      </c>
      <c r="S115" s="64">
        <f>VLOOKUP(B115,Rules!A:B,2,FALSE)</f>
        <v>50</v>
      </c>
      <c r="T115" s="94"/>
      <c r="U115" s="96">
        <f>1/(10^(-(E115+(IF(P115="Y",Rules!$I$2,0))-K115)/Rules!$E$12)+1)</f>
        <v>0.6902524122</v>
      </c>
      <c r="V115" s="94">
        <f t="shared" si="6"/>
        <v>-36</v>
      </c>
      <c r="W115" s="94">
        <f t="shared" si="7"/>
        <v>36</v>
      </c>
      <c r="X115" s="94"/>
      <c r="Y115" s="94"/>
      <c r="Z115" s="94"/>
      <c r="AA115" s="95">
        <f t="shared" ref="AA115:BL115" si="119">IF($D115=AA$1,$E115+$V115,(IF($J115=AA$1,$K115+$W115,AA114)))</f>
        <v>1403</v>
      </c>
      <c r="AB115" s="95">
        <f t="shared" si="119"/>
        <v>916</v>
      </c>
      <c r="AC115" s="95">
        <f t="shared" si="119"/>
        <v>1481</v>
      </c>
      <c r="AD115" s="95">
        <f t="shared" si="119"/>
        <v>173</v>
      </c>
      <c r="AE115" s="95">
        <f t="shared" si="119"/>
        <v>1952</v>
      </c>
      <c r="AF115" s="95">
        <f t="shared" si="119"/>
        <v>1935</v>
      </c>
      <c r="AG115" s="95">
        <f t="shared" si="119"/>
        <v>871</v>
      </c>
      <c r="AH115" s="95">
        <f t="shared" si="119"/>
        <v>986</v>
      </c>
      <c r="AI115" s="95">
        <f t="shared" si="119"/>
        <v>1214</v>
      </c>
      <c r="AJ115" s="95">
        <f t="shared" si="119"/>
        <v>1737</v>
      </c>
      <c r="AK115" s="95">
        <f t="shared" si="119"/>
        <v>124</v>
      </c>
      <c r="AL115" s="95">
        <f t="shared" si="119"/>
        <v>717</v>
      </c>
      <c r="AM115" s="95">
        <f t="shared" si="119"/>
        <v>2205</v>
      </c>
      <c r="AN115" s="95">
        <f t="shared" si="119"/>
        <v>1436</v>
      </c>
      <c r="AO115" s="95">
        <f t="shared" si="119"/>
        <v>1078</v>
      </c>
      <c r="AP115" s="95">
        <f t="shared" si="119"/>
        <v>2130</v>
      </c>
      <c r="AQ115" s="95">
        <f t="shared" si="119"/>
        <v>376</v>
      </c>
      <c r="AR115" s="95">
        <f t="shared" si="119"/>
        <v>1451</v>
      </c>
      <c r="AS115" s="95">
        <f t="shared" si="119"/>
        <v>351</v>
      </c>
      <c r="AT115" s="95">
        <f t="shared" si="119"/>
        <v>1910</v>
      </c>
      <c r="AU115" s="95">
        <f t="shared" si="119"/>
        <v>1101</v>
      </c>
      <c r="AV115" s="95">
        <f t="shared" si="119"/>
        <v>497</v>
      </c>
      <c r="AW115" s="95">
        <f t="shared" si="119"/>
        <v>578</v>
      </c>
      <c r="AX115" s="95">
        <f t="shared" si="119"/>
        <v>1106</v>
      </c>
      <c r="AY115" s="95">
        <f t="shared" si="119"/>
        <v>1216</v>
      </c>
      <c r="AZ115" s="95">
        <f t="shared" si="119"/>
        <v>805</v>
      </c>
      <c r="BA115" s="95">
        <f t="shared" si="119"/>
        <v>0</v>
      </c>
      <c r="BB115" s="95">
        <f t="shared" si="119"/>
        <v>1480</v>
      </c>
      <c r="BC115" s="95">
        <f t="shared" si="119"/>
        <v>828</v>
      </c>
      <c r="BD115" s="95">
        <f t="shared" si="119"/>
        <v>421</v>
      </c>
      <c r="BE115" s="95">
        <f t="shared" si="119"/>
        <v>638</v>
      </c>
      <c r="BF115" s="95">
        <f t="shared" si="119"/>
        <v>2123</v>
      </c>
      <c r="BG115" s="95">
        <f t="shared" si="119"/>
        <v>820</v>
      </c>
      <c r="BH115" s="95">
        <f t="shared" si="119"/>
        <v>850</v>
      </c>
      <c r="BI115" s="95">
        <f t="shared" si="119"/>
        <v>2004</v>
      </c>
      <c r="BJ115" s="95">
        <f t="shared" si="119"/>
        <v>1470</v>
      </c>
      <c r="BK115" s="95">
        <f t="shared" si="119"/>
        <v>1926</v>
      </c>
      <c r="BL115" s="95">
        <f t="shared" si="119"/>
        <v>1206</v>
      </c>
    </row>
    <row r="116" ht="13.5" customHeight="1">
      <c r="A116" s="93">
        <v>43239.0</v>
      </c>
      <c r="B116" s="62" t="s">
        <v>74</v>
      </c>
      <c r="C116" s="94"/>
      <c r="D116" s="69" t="s">
        <v>28</v>
      </c>
      <c r="E116" s="95">
        <f t="shared" si="2"/>
        <v>1481</v>
      </c>
      <c r="F116" s="78">
        <v>0.0</v>
      </c>
      <c r="G116" s="71">
        <v>24.0</v>
      </c>
      <c r="H116" s="72">
        <f t="shared" si="3"/>
        <v>24</v>
      </c>
      <c r="I116" s="94"/>
      <c r="J116" s="73" t="s">
        <v>38</v>
      </c>
      <c r="K116" s="95">
        <f t="shared" si="4"/>
        <v>1216</v>
      </c>
      <c r="L116" s="74">
        <v>1.0</v>
      </c>
      <c r="M116" s="74">
        <v>14.0</v>
      </c>
      <c r="N116" s="72">
        <f t="shared" si="5"/>
        <v>17</v>
      </c>
      <c r="O116" s="94"/>
      <c r="P116" s="64" t="s">
        <v>72</v>
      </c>
      <c r="Q116" s="94"/>
      <c r="R116" s="64">
        <f>MIN(Rules!$E$2,(MAX(H116/N116,N116/H116)))</f>
        <v>1.411764706</v>
      </c>
      <c r="S116" s="64">
        <f>VLOOKUP(B116,Rules!A:B,2,FALSE)</f>
        <v>50</v>
      </c>
      <c r="T116" s="94"/>
      <c r="U116" s="96">
        <f>1/(10^(-(E116+(IF(P116="Y",Rules!$I$2,0))-K116)/Rules!$E$12)+1)</f>
        <v>0.8711477984</v>
      </c>
      <c r="V116" s="94">
        <f t="shared" si="6"/>
        <v>9</v>
      </c>
      <c r="W116" s="94">
        <f t="shared" si="7"/>
        <v>-9</v>
      </c>
      <c r="X116" s="94"/>
      <c r="Y116" s="94"/>
      <c r="Z116" s="94"/>
      <c r="AA116" s="95">
        <f t="shared" ref="AA116:BL116" si="120">IF($D116=AA$1,$E116+$V116,(IF($J116=AA$1,$K116+$W116,AA115)))</f>
        <v>1403</v>
      </c>
      <c r="AB116" s="95">
        <f t="shared" si="120"/>
        <v>916</v>
      </c>
      <c r="AC116" s="95">
        <f t="shared" si="120"/>
        <v>1490</v>
      </c>
      <c r="AD116" s="95">
        <f t="shared" si="120"/>
        <v>173</v>
      </c>
      <c r="AE116" s="95">
        <f t="shared" si="120"/>
        <v>1952</v>
      </c>
      <c r="AF116" s="95">
        <f t="shared" si="120"/>
        <v>1935</v>
      </c>
      <c r="AG116" s="95">
        <f t="shared" si="120"/>
        <v>871</v>
      </c>
      <c r="AH116" s="95">
        <f t="shared" si="120"/>
        <v>986</v>
      </c>
      <c r="AI116" s="95">
        <f t="shared" si="120"/>
        <v>1214</v>
      </c>
      <c r="AJ116" s="95">
        <f t="shared" si="120"/>
        <v>1737</v>
      </c>
      <c r="AK116" s="95">
        <f t="shared" si="120"/>
        <v>124</v>
      </c>
      <c r="AL116" s="95">
        <f t="shared" si="120"/>
        <v>717</v>
      </c>
      <c r="AM116" s="95">
        <f t="shared" si="120"/>
        <v>2205</v>
      </c>
      <c r="AN116" s="95">
        <f t="shared" si="120"/>
        <v>1436</v>
      </c>
      <c r="AO116" s="95">
        <f t="shared" si="120"/>
        <v>1078</v>
      </c>
      <c r="AP116" s="95">
        <f t="shared" si="120"/>
        <v>2130</v>
      </c>
      <c r="AQ116" s="95">
        <f t="shared" si="120"/>
        <v>376</v>
      </c>
      <c r="AR116" s="95">
        <f t="shared" si="120"/>
        <v>1451</v>
      </c>
      <c r="AS116" s="95">
        <f t="shared" si="120"/>
        <v>351</v>
      </c>
      <c r="AT116" s="95">
        <f t="shared" si="120"/>
        <v>1910</v>
      </c>
      <c r="AU116" s="95">
        <f t="shared" si="120"/>
        <v>1101</v>
      </c>
      <c r="AV116" s="95">
        <f t="shared" si="120"/>
        <v>497</v>
      </c>
      <c r="AW116" s="95">
        <f t="shared" si="120"/>
        <v>578</v>
      </c>
      <c r="AX116" s="95">
        <f t="shared" si="120"/>
        <v>1106</v>
      </c>
      <c r="AY116" s="95">
        <f t="shared" si="120"/>
        <v>1207</v>
      </c>
      <c r="AZ116" s="95">
        <f t="shared" si="120"/>
        <v>805</v>
      </c>
      <c r="BA116" s="95">
        <f t="shared" si="120"/>
        <v>0</v>
      </c>
      <c r="BB116" s="95">
        <f t="shared" si="120"/>
        <v>1480</v>
      </c>
      <c r="BC116" s="95">
        <f t="shared" si="120"/>
        <v>828</v>
      </c>
      <c r="BD116" s="95">
        <f t="shared" si="120"/>
        <v>421</v>
      </c>
      <c r="BE116" s="95">
        <f t="shared" si="120"/>
        <v>638</v>
      </c>
      <c r="BF116" s="95">
        <f t="shared" si="120"/>
        <v>2123</v>
      </c>
      <c r="BG116" s="95">
        <f t="shared" si="120"/>
        <v>820</v>
      </c>
      <c r="BH116" s="95">
        <f t="shared" si="120"/>
        <v>850</v>
      </c>
      <c r="BI116" s="95">
        <f t="shared" si="120"/>
        <v>2004</v>
      </c>
      <c r="BJ116" s="95">
        <f t="shared" si="120"/>
        <v>1470</v>
      </c>
      <c r="BK116" s="95">
        <f t="shared" si="120"/>
        <v>1926</v>
      </c>
      <c r="BL116" s="95">
        <f t="shared" si="120"/>
        <v>1206</v>
      </c>
    </row>
    <row r="117" ht="13.5" customHeight="1">
      <c r="A117" s="93">
        <v>43239.0</v>
      </c>
      <c r="B117" s="62" t="s">
        <v>74</v>
      </c>
      <c r="C117" s="94"/>
      <c r="D117" s="69" t="s">
        <v>54</v>
      </c>
      <c r="E117" s="95">
        <f t="shared" si="2"/>
        <v>376</v>
      </c>
      <c r="F117" s="71">
        <v>2.0</v>
      </c>
      <c r="G117" s="71">
        <v>19.0</v>
      </c>
      <c r="H117" s="72">
        <f t="shared" si="3"/>
        <v>25</v>
      </c>
      <c r="I117" s="94"/>
      <c r="J117" s="73" t="s">
        <v>44</v>
      </c>
      <c r="K117" s="95">
        <f t="shared" si="4"/>
        <v>421</v>
      </c>
      <c r="L117" s="74">
        <v>4.0</v>
      </c>
      <c r="M117" s="74">
        <v>14.0</v>
      </c>
      <c r="N117" s="72">
        <f t="shared" si="5"/>
        <v>26</v>
      </c>
      <c r="O117" s="94"/>
      <c r="P117" s="64" t="s">
        <v>72</v>
      </c>
      <c r="Q117" s="94"/>
      <c r="R117" s="64">
        <f>MIN(Rules!$E$2,(MAX(H117/N117,N117/H117)))</f>
        <v>1.04</v>
      </c>
      <c r="S117" s="64">
        <f>VLOOKUP(B117,Rules!A:B,2,FALSE)</f>
        <v>50</v>
      </c>
      <c r="T117" s="94"/>
      <c r="U117" s="96">
        <f>1/(10^(-(E117+(IF(P117="Y",Rules!$I$2,0))-K117)/Rules!$E$12)+1)</f>
        <v>0.6185841221</v>
      </c>
      <c r="V117" s="94">
        <f t="shared" si="6"/>
        <v>-32</v>
      </c>
      <c r="W117" s="94">
        <f t="shared" si="7"/>
        <v>32</v>
      </c>
      <c r="X117" s="94"/>
      <c r="Y117" s="94"/>
      <c r="Z117" s="94"/>
      <c r="AA117" s="95">
        <f t="shared" ref="AA117:BL117" si="121">IF($D117=AA$1,$E117+$V117,(IF($J117=AA$1,$K117+$W117,AA116)))</f>
        <v>1403</v>
      </c>
      <c r="AB117" s="95">
        <f t="shared" si="121"/>
        <v>916</v>
      </c>
      <c r="AC117" s="95">
        <f t="shared" si="121"/>
        <v>1490</v>
      </c>
      <c r="AD117" s="95">
        <f t="shared" si="121"/>
        <v>173</v>
      </c>
      <c r="AE117" s="95">
        <f t="shared" si="121"/>
        <v>1952</v>
      </c>
      <c r="AF117" s="95">
        <f t="shared" si="121"/>
        <v>1935</v>
      </c>
      <c r="AG117" s="95">
        <f t="shared" si="121"/>
        <v>871</v>
      </c>
      <c r="AH117" s="95">
        <f t="shared" si="121"/>
        <v>986</v>
      </c>
      <c r="AI117" s="95">
        <f t="shared" si="121"/>
        <v>1214</v>
      </c>
      <c r="AJ117" s="95">
        <f t="shared" si="121"/>
        <v>1737</v>
      </c>
      <c r="AK117" s="95">
        <f t="shared" si="121"/>
        <v>124</v>
      </c>
      <c r="AL117" s="95">
        <f t="shared" si="121"/>
        <v>717</v>
      </c>
      <c r="AM117" s="95">
        <f t="shared" si="121"/>
        <v>2205</v>
      </c>
      <c r="AN117" s="95">
        <f t="shared" si="121"/>
        <v>1436</v>
      </c>
      <c r="AO117" s="95">
        <f t="shared" si="121"/>
        <v>1078</v>
      </c>
      <c r="AP117" s="95">
        <f t="shared" si="121"/>
        <v>2130</v>
      </c>
      <c r="AQ117" s="95">
        <f t="shared" si="121"/>
        <v>344</v>
      </c>
      <c r="AR117" s="95">
        <f t="shared" si="121"/>
        <v>1451</v>
      </c>
      <c r="AS117" s="95">
        <f t="shared" si="121"/>
        <v>351</v>
      </c>
      <c r="AT117" s="95">
        <f t="shared" si="121"/>
        <v>1910</v>
      </c>
      <c r="AU117" s="95">
        <f t="shared" si="121"/>
        <v>1101</v>
      </c>
      <c r="AV117" s="95">
        <f t="shared" si="121"/>
        <v>497</v>
      </c>
      <c r="AW117" s="95">
        <f t="shared" si="121"/>
        <v>578</v>
      </c>
      <c r="AX117" s="95">
        <f t="shared" si="121"/>
        <v>1106</v>
      </c>
      <c r="AY117" s="95">
        <f t="shared" si="121"/>
        <v>1207</v>
      </c>
      <c r="AZ117" s="95">
        <f t="shared" si="121"/>
        <v>805</v>
      </c>
      <c r="BA117" s="95">
        <f t="shared" si="121"/>
        <v>0</v>
      </c>
      <c r="BB117" s="95">
        <f t="shared" si="121"/>
        <v>1480</v>
      </c>
      <c r="BC117" s="95">
        <f t="shared" si="121"/>
        <v>828</v>
      </c>
      <c r="BD117" s="95">
        <f t="shared" si="121"/>
        <v>453</v>
      </c>
      <c r="BE117" s="95">
        <f t="shared" si="121"/>
        <v>638</v>
      </c>
      <c r="BF117" s="95">
        <f t="shared" si="121"/>
        <v>2123</v>
      </c>
      <c r="BG117" s="95">
        <f t="shared" si="121"/>
        <v>820</v>
      </c>
      <c r="BH117" s="95">
        <f t="shared" si="121"/>
        <v>850</v>
      </c>
      <c r="BI117" s="95">
        <f t="shared" si="121"/>
        <v>2004</v>
      </c>
      <c r="BJ117" s="95">
        <f t="shared" si="121"/>
        <v>1470</v>
      </c>
      <c r="BK117" s="95">
        <f t="shared" si="121"/>
        <v>1926</v>
      </c>
      <c r="BL117" s="95">
        <f t="shared" si="121"/>
        <v>1206</v>
      </c>
    </row>
    <row r="118" ht="13.5" customHeight="1">
      <c r="A118" s="93">
        <v>43239.0</v>
      </c>
      <c r="B118" s="62" t="s">
        <v>74</v>
      </c>
      <c r="C118" s="94"/>
      <c r="D118" s="69" t="s">
        <v>48</v>
      </c>
      <c r="E118" s="95">
        <f t="shared" si="2"/>
        <v>124</v>
      </c>
      <c r="F118" s="71">
        <v>1.0</v>
      </c>
      <c r="G118" s="71">
        <v>19.0</v>
      </c>
      <c r="H118" s="72">
        <f t="shared" si="3"/>
        <v>22</v>
      </c>
      <c r="I118" s="94"/>
      <c r="J118" s="73" t="s">
        <v>49</v>
      </c>
      <c r="K118" s="95">
        <f t="shared" si="4"/>
        <v>173</v>
      </c>
      <c r="L118" s="74">
        <v>2.0</v>
      </c>
      <c r="M118" s="74">
        <v>16.0</v>
      </c>
      <c r="N118" s="72">
        <f t="shared" si="5"/>
        <v>22</v>
      </c>
      <c r="O118" s="94"/>
      <c r="P118" s="64" t="s">
        <v>72</v>
      </c>
      <c r="Q118" s="94"/>
      <c r="R118" s="64">
        <f>MIN(Rules!$E$2,(MAX(H118/N118,N118/H118)))</f>
        <v>1</v>
      </c>
      <c r="S118" s="64">
        <f>VLOOKUP(B118,Rules!A:B,2,FALSE)</f>
        <v>50</v>
      </c>
      <c r="T118" s="94"/>
      <c r="U118" s="96">
        <f>1/(10^(-(E118+(IF(P118="Y",Rules!$I$2,0))-K118)/Rules!$E$12)+1)</f>
        <v>0.614228596</v>
      </c>
      <c r="V118" s="94">
        <f t="shared" si="6"/>
        <v>-6</v>
      </c>
      <c r="W118" s="94">
        <f t="shared" si="7"/>
        <v>6</v>
      </c>
      <c r="X118" s="94"/>
      <c r="Y118" s="94"/>
      <c r="Z118" s="94"/>
      <c r="AA118" s="95">
        <f t="shared" ref="AA118:BL118" si="122">IF($D118=AA$1,$E118+$V118,(IF($J118=AA$1,$K118+$W118,AA117)))</f>
        <v>1403</v>
      </c>
      <c r="AB118" s="95">
        <f t="shared" si="122"/>
        <v>916</v>
      </c>
      <c r="AC118" s="95">
        <f t="shared" si="122"/>
        <v>1490</v>
      </c>
      <c r="AD118" s="95">
        <f t="shared" si="122"/>
        <v>179</v>
      </c>
      <c r="AE118" s="95">
        <f t="shared" si="122"/>
        <v>1952</v>
      </c>
      <c r="AF118" s="95">
        <f t="shared" si="122"/>
        <v>1935</v>
      </c>
      <c r="AG118" s="95">
        <f t="shared" si="122"/>
        <v>871</v>
      </c>
      <c r="AH118" s="95">
        <f t="shared" si="122"/>
        <v>986</v>
      </c>
      <c r="AI118" s="95">
        <f t="shared" si="122"/>
        <v>1214</v>
      </c>
      <c r="AJ118" s="95">
        <f t="shared" si="122"/>
        <v>1737</v>
      </c>
      <c r="AK118" s="95">
        <f t="shared" si="122"/>
        <v>118</v>
      </c>
      <c r="AL118" s="95">
        <f t="shared" si="122"/>
        <v>717</v>
      </c>
      <c r="AM118" s="95">
        <f t="shared" si="122"/>
        <v>2205</v>
      </c>
      <c r="AN118" s="95">
        <f t="shared" si="122"/>
        <v>1436</v>
      </c>
      <c r="AO118" s="95">
        <f t="shared" si="122"/>
        <v>1078</v>
      </c>
      <c r="AP118" s="95">
        <f t="shared" si="122"/>
        <v>2130</v>
      </c>
      <c r="AQ118" s="95">
        <f t="shared" si="122"/>
        <v>344</v>
      </c>
      <c r="AR118" s="95">
        <f t="shared" si="122"/>
        <v>1451</v>
      </c>
      <c r="AS118" s="95">
        <f t="shared" si="122"/>
        <v>351</v>
      </c>
      <c r="AT118" s="95">
        <f t="shared" si="122"/>
        <v>1910</v>
      </c>
      <c r="AU118" s="95">
        <f t="shared" si="122"/>
        <v>1101</v>
      </c>
      <c r="AV118" s="95">
        <f t="shared" si="122"/>
        <v>497</v>
      </c>
      <c r="AW118" s="95">
        <f t="shared" si="122"/>
        <v>578</v>
      </c>
      <c r="AX118" s="95">
        <f t="shared" si="122"/>
        <v>1106</v>
      </c>
      <c r="AY118" s="95">
        <f t="shared" si="122"/>
        <v>1207</v>
      </c>
      <c r="AZ118" s="95">
        <f t="shared" si="122"/>
        <v>805</v>
      </c>
      <c r="BA118" s="95">
        <f t="shared" si="122"/>
        <v>0</v>
      </c>
      <c r="BB118" s="95">
        <f t="shared" si="122"/>
        <v>1480</v>
      </c>
      <c r="BC118" s="95">
        <f t="shared" si="122"/>
        <v>828</v>
      </c>
      <c r="BD118" s="95">
        <f t="shared" si="122"/>
        <v>453</v>
      </c>
      <c r="BE118" s="95">
        <f t="shared" si="122"/>
        <v>638</v>
      </c>
      <c r="BF118" s="95">
        <f t="shared" si="122"/>
        <v>2123</v>
      </c>
      <c r="BG118" s="95">
        <f t="shared" si="122"/>
        <v>820</v>
      </c>
      <c r="BH118" s="95">
        <f t="shared" si="122"/>
        <v>850</v>
      </c>
      <c r="BI118" s="95">
        <f t="shared" si="122"/>
        <v>2004</v>
      </c>
      <c r="BJ118" s="95">
        <f t="shared" si="122"/>
        <v>1470</v>
      </c>
      <c r="BK118" s="95">
        <f t="shared" si="122"/>
        <v>1926</v>
      </c>
      <c r="BL118" s="95">
        <f t="shared" si="122"/>
        <v>1206</v>
      </c>
    </row>
    <row r="119" ht="13.5" customHeight="1">
      <c r="A119" s="93">
        <v>43240.0</v>
      </c>
      <c r="B119" s="62" t="s">
        <v>75</v>
      </c>
      <c r="C119" s="94"/>
      <c r="D119" s="69" t="s">
        <v>22</v>
      </c>
      <c r="E119" s="95">
        <f t="shared" si="2"/>
        <v>2130</v>
      </c>
      <c r="F119" s="71">
        <v>2.0</v>
      </c>
      <c r="G119" s="71">
        <v>19.0</v>
      </c>
      <c r="H119" s="72">
        <f t="shared" si="3"/>
        <v>25</v>
      </c>
      <c r="I119" s="94"/>
      <c r="J119" s="73" t="s">
        <v>27</v>
      </c>
      <c r="K119" s="95">
        <f t="shared" si="4"/>
        <v>1480</v>
      </c>
      <c r="L119" s="74">
        <v>1.0</v>
      </c>
      <c r="M119" s="74">
        <v>13.0</v>
      </c>
      <c r="N119" s="72">
        <f t="shared" si="5"/>
        <v>16</v>
      </c>
      <c r="O119" s="94"/>
      <c r="P119" s="64" t="s">
        <v>72</v>
      </c>
      <c r="Q119" s="94"/>
      <c r="R119" s="64">
        <f>MIN(Rules!$E$2,(MAX(H119/N119,N119/H119)))</f>
        <v>1.5625</v>
      </c>
      <c r="S119" s="64">
        <f>VLOOKUP(B119,Rules!A:B,2,FALSE)</f>
        <v>60</v>
      </c>
      <c r="T119" s="94"/>
      <c r="U119" s="96">
        <f>1/(10^(-(E119+(IF(P119="Y",Rules!$I$2,0))-K119)/Rules!$E$12)+1)</f>
        <v>0.9754966324</v>
      </c>
      <c r="V119" s="94">
        <f t="shared" si="6"/>
        <v>2</v>
      </c>
      <c r="W119" s="94">
        <f t="shared" si="7"/>
        <v>-2</v>
      </c>
      <c r="X119" s="94"/>
      <c r="Y119" s="94"/>
      <c r="Z119" s="94"/>
      <c r="AA119" s="95">
        <f t="shared" ref="AA119:BL119" si="123">IF($D119=AA$1,$E119+$V119,(IF($J119=AA$1,$K119+$W119,AA118)))</f>
        <v>1403</v>
      </c>
      <c r="AB119" s="95">
        <f t="shared" si="123"/>
        <v>916</v>
      </c>
      <c r="AC119" s="95">
        <f t="shared" si="123"/>
        <v>1490</v>
      </c>
      <c r="AD119" s="95">
        <f t="shared" si="123"/>
        <v>179</v>
      </c>
      <c r="AE119" s="95">
        <f t="shared" si="123"/>
        <v>1952</v>
      </c>
      <c r="AF119" s="95">
        <f t="shared" si="123"/>
        <v>1935</v>
      </c>
      <c r="AG119" s="95">
        <f t="shared" si="123"/>
        <v>871</v>
      </c>
      <c r="AH119" s="95">
        <f t="shared" si="123"/>
        <v>986</v>
      </c>
      <c r="AI119" s="95">
        <f t="shared" si="123"/>
        <v>1214</v>
      </c>
      <c r="AJ119" s="95">
        <f t="shared" si="123"/>
        <v>1737</v>
      </c>
      <c r="AK119" s="95">
        <f t="shared" si="123"/>
        <v>118</v>
      </c>
      <c r="AL119" s="95">
        <f t="shared" si="123"/>
        <v>717</v>
      </c>
      <c r="AM119" s="95">
        <f t="shared" si="123"/>
        <v>2205</v>
      </c>
      <c r="AN119" s="95">
        <f t="shared" si="123"/>
        <v>1436</v>
      </c>
      <c r="AO119" s="95">
        <f t="shared" si="123"/>
        <v>1078</v>
      </c>
      <c r="AP119" s="95">
        <f t="shared" si="123"/>
        <v>2132</v>
      </c>
      <c r="AQ119" s="95">
        <f t="shared" si="123"/>
        <v>344</v>
      </c>
      <c r="AR119" s="95">
        <f t="shared" si="123"/>
        <v>1451</v>
      </c>
      <c r="AS119" s="95">
        <f t="shared" si="123"/>
        <v>351</v>
      </c>
      <c r="AT119" s="95">
        <f t="shared" si="123"/>
        <v>1910</v>
      </c>
      <c r="AU119" s="95">
        <f t="shared" si="123"/>
        <v>1101</v>
      </c>
      <c r="AV119" s="95">
        <f t="shared" si="123"/>
        <v>497</v>
      </c>
      <c r="AW119" s="95">
        <f t="shared" si="123"/>
        <v>578</v>
      </c>
      <c r="AX119" s="95">
        <f t="shared" si="123"/>
        <v>1106</v>
      </c>
      <c r="AY119" s="95">
        <f t="shared" si="123"/>
        <v>1207</v>
      </c>
      <c r="AZ119" s="95">
        <f t="shared" si="123"/>
        <v>805</v>
      </c>
      <c r="BA119" s="95">
        <f t="shared" si="123"/>
        <v>0</v>
      </c>
      <c r="BB119" s="95">
        <f t="shared" si="123"/>
        <v>1478</v>
      </c>
      <c r="BC119" s="95">
        <f t="shared" si="123"/>
        <v>828</v>
      </c>
      <c r="BD119" s="95">
        <f t="shared" si="123"/>
        <v>453</v>
      </c>
      <c r="BE119" s="95">
        <f t="shared" si="123"/>
        <v>638</v>
      </c>
      <c r="BF119" s="95">
        <f t="shared" si="123"/>
        <v>2123</v>
      </c>
      <c r="BG119" s="95">
        <f t="shared" si="123"/>
        <v>820</v>
      </c>
      <c r="BH119" s="95">
        <f t="shared" si="123"/>
        <v>850</v>
      </c>
      <c r="BI119" s="95">
        <f t="shared" si="123"/>
        <v>2004</v>
      </c>
      <c r="BJ119" s="95">
        <f t="shared" si="123"/>
        <v>1470</v>
      </c>
      <c r="BK119" s="95">
        <f t="shared" si="123"/>
        <v>1926</v>
      </c>
      <c r="BL119" s="95">
        <f t="shared" si="123"/>
        <v>1206</v>
      </c>
    </row>
    <row r="120" ht="13.5" customHeight="1">
      <c r="A120" s="93">
        <v>43240.0</v>
      </c>
      <c r="B120" s="62" t="s">
        <v>75</v>
      </c>
      <c r="C120" s="94"/>
      <c r="D120" s="69" t="s">
        <v>24</v>
      </c>
      <c r="E120" s="95">
        <f t="shared" si="2"/>
        <v>1926</v>
      </c>
      <c r="F120" s="78">
        <v>0.0</v>
      </c>
      <c r="G120" s="71">
        <v>22.0</v>
      </c>
      <c r="H120" s="72">
        <f t="shared" si="3"/>
        <v>22</v>
      </c>
      <c r="I120" s="94"/>
      <c r="J120" s="73" t="s">
        <v>26</v>
      </c>
      <c r="K120" s="95">
        <f t="shared" si="4"/>
        <v>1737</v>
      </c>
      <c r="L120" s="74">
        <v>2.0</v>
      </c>
      <c r="M120" s="74">
        <v>14.0</v>
      </c>
      <c r="N120" s="72">
        <f t="shared" si="5"/>
        <v>20</v>
      </c>
      <c r="O120" s="94"/>
      <c r="P120" s="64" t="s">
        <v>72</v>
      </c>
      <c r="Q120" s="94"/>
      <c r="R120" s="64">
        <f>MIN(Rules!$E$2,(MAX(H120/N120,N120/H120)))</f>
        <v>1.1</v>
      </c>
      <c r="S120" s="64">
        <f>VLOOKUP(B120,Rules!A:B,2,FALSE)</f>
        <v>60</v>
      </c>
      <c r="T120" s="94"/>
      <c r="U120" s="96">
        <f>1/(10^(-(E120+(IF(P120="Y",Rules!$I$2,0))-K120)/Rules!$E$12)+1)</f>
        <v>0.8265186947</v>
      </c>
      <c r="V120" s="94">
        <f t="shared" si="6"/>
        <v>11</v>
      </c>
      <c r="W120" s="94">
        <f t="shared" si="7"/>
        <v>-11</v>
      </c>
      <c r="X120" s="94"/>
      <c r="Y120" s="94"/>
      <c r="Z120" s="94"/>
      <c r="AA120" s="95">
        <f t="shared" ref="AA120:BL120" si="124">IF($D120=AA$1,$E120+$V120,(IF($J120=AA$1,$K120+$W120,AA119)))</f>
        <v>1403</v>
      </c>
      <c r="AB120" s="95">
        <f t="shared" si="124"/>
        <v>916</v>
      </c>
      <c r="AC120" s="95">
        <f t="shared" si="124"/>
        <v>1490</v>
      </c>
      <c r="AD120" s="95">
        <f t="shared" si="124"/>
        <v>179</v>
      </c>
      <c r="AE120" s="95">
        <f t="shared" si="124"/>
        <v>1952</v>
      </c>
      <c r="AF120" s="95">
        <f t="shared" si="124"/>
        <v>1935</v>
      </c>
      <c r="AG120" s="95">
        <f t="shared" si="124"/>
        <v>871</v>
      </c>
      <c r="AH120" s="95">
        <f t="shared" si="124"/>
        <v>986</v>
      </c>
      <c r="AI120" s="95">
        <f t="shared" si="124"/>
        <v>1214</v>
      </c>
      <c r="AJ120" s="95">
        <f t="shared" si="124"/>
        <v>1726</v>
      </c>
      <c r="AK120" s="95">
        <f t="shared" si="124"/>
        <v>118</v>
      </c>
      <c r="AL120" s="95">
        <f t="shared" si="124"/>
        <v>717</v>
      </c>
      <c r="AM120" s="95">
        <f t="shared" si="124"/>
        <v>2205</v>
      </c>
      <c r="AN120" s="95">
        <f t="shared" si="124"/>
        <v>1436</v>
      </c>
      <c r="AO120" s="95">
        <f t="shared" si="124"/>
        <v>1078</v>
      </c>
      <c r="AP120" s="95">
        <f t="shared" si="124"/>
        <v>2132</v>
      </c>
      <c r="AQ120" s="95">
        <f t="shared" si="124"/>
        <v>344</v>
      </c>
      <c r="AR120" s="95">
        <f t="shared" si="124"/>
        <v>1451</v>
      </c>
      <c r="AS120" s="95">
        <f t="shared" si="124"/>
        <v>351</v>
      </c>
      <c r="AT120" s="95">
        <f t="shared" si="124"/>
        <v>1910</v>
      </c>
      <c r="AU120" s="95">
        <f t="shared" si="124"/>
        <v>1101</v>
      </c>
      <c r="AV120" s="95">
        <f t="shared" si="124"/>
        <v>497</v>
      </c>
      <c r="AW120" s="95">
        <f t="shared" si="124"/>
        <v>578</v>
      </c>
      <c r="AX120" s="95">
        <f t="shared" si="124"/>
        <v>1106</v>
      </c>
      <c r="AY120" s="95">
        <f t="shared" si="124"/>
        <v>1207</v>
      </c>
      <c r="AZ120" s="95">
        <f t="shared" si="124"/>
        <v>805</v>
      </c>
      <c r="BA120" s="95">
        <f t="shared" si="124"/>
        <v>0</v>
      </c>
      <c r="BB120" s="95">
        <f t="shared" si="124"/>
        <v>1478</v>
      </c>
      <c r="BC120" s="95">
        <f t="shared" si="124"/>
        <v>828</v>
      </c>
      <c r="BD120" s="95">
        <f t="shared" si="124"/>
        <v>453</v>
      </c>
      <c r="BE120" s="95">
        <f t="shared" si="124"/>
        <v>638</v>
      </c>
      <c r="BF120" s="95">
        <f t="shared" si="124"/>
        <v>2123</v>
      </c>
      <c r="BG120" s="95">
        <f t="shared" si="124"/>
        <v>820</v>
      </c>
      <c r="BH120" s="95">
        <f t="shared" si="124"/>
        <v>850</v>
      </c>
      <c r="BI120" s="95">
        <f t="shared" si="124"/>
        <v>2004</v>
      </c>
      <c r="BJ120" s="95">
        <f t="shared" si="124"/>
        <v>1470</v>
      </c>
      <c r="BK120" s="95">
        <f t="shared" si="124"/>
        <v>1937</v>
      </c>
      <c r="BL120" s="95">
        <f t="shared" si="124"/>
        <v>1206</v>
      </c>
    </row>
    <row r="121" ht="13.5" customHeight="1">
      <c r="A121" s="93">
        <v>43240.0</v>
      </c>
      <c r="B121" s="62" t="s">
        <v>75</v>
      </c>
      <c r="C121" s="94"/>
      <c r="D121" s="69" t="s">
        <v>20</v>
      </c>
      <c r="E121" s="95">
        <f t="shared" si="2"/>
        <v>1910</v>
      </c>
      <c r="F121" s="71">
        <v>1.0</v>
      </c>
      <c r="G121" s="71">
        <v>23.0</v>
      </c>
      <c r="H121" s="72">
        <f t="shared" si="3"/>
        <v>26</v>
      </c>
      <c r="I121" s="94"/>
      <c r="J121" s="73" t="s">
        <v>18</v>
      </c>
      <c r="K121" s="95">
        <f t="shared" si="4"/>
        <v>2123</v>
      </c>
      <c r="L121" s="74">
        <v>2.0</v>
      </c>
      <c r="M121" s="74">
        <v>14.0</v>
      </c>
      <c r="N121" s="72">
        <f t="shared" si="5"/>
        <v>20</v>
      </c>
      <c r="O121" s="94"/>
      <c r="P121" s="64" t="s">
        <v>72</v>
      </c>
      <c r="Q121" s="94"/>
      <c r="R121" s="64">
        <f>MIN(Rules!$E$2,(MAX(H121/N121,N121/H121)))</f>
        <v>1.3</v>
      </c>
      <c r="S121" s="64">
        <f>VLOOKUP(B121,Rules!A:B,2,FALSE)</f>
        <v>60</v>
      </c>
      <c r="T121" s="94"/>
      <c r="U121" s="96">
        <f>1/(10^(-(E121+(IF(P121="Y",Rules!$I$2,0))-K121)/Rules!$E$12)+1)</f>
        <v>0.4279730886</v>
      </c>
      <c r="V121" s="94">
        <f t="shared" si="6"/>
        <v>45</v>
      </c>
      <c r="W121" s="94">
        <f t="shared" si="7"/>
        <v>-45</v>
      </c>
      <c r="X121" s="94"/>
      <c r="Y121" s="94"/>
      <c r="Z121" s="94"/>
      <c r="AA121" s="95">
        <f t="shared" ref="AA121:BL121" si="125">IF($D121=AA$1,$E121+$V121,(IF($J121=AA$1,$K121+$W121,AA120)))</f>
        <v>1403</v>
      </c>
      <c r="AB121" s="95">
        <f t="shared" si="125"/>
        <v>916</v>
      </c>
      <c r="AC121" s="95">
        <f t="shared" si="125"/>
        <v>1490</v>
      </c>
      <c r="AD121" s="95">
        <f t="shared" si="125"/>
        <v>179</v>
      </c>
      <c r="AE121" s="95">
        <f t="shared" si="125"/>
        <v>1952</v>
      </c>
      <c r="AF121" s="95">
        <f t="shared" si="125"/>
        <v>1935</v>
      </c>
      <c r="AG121" s="95">
        <f t="shared" si="125"/>
        <v>871</v>
      </c>
      <c r="AH121" s="95">
        <f t="shared" si="125"/>
        <v>986</v>
      </c>
      <c r="AI121" s="95">
        <f t="shared" si="125"/>
        <v>1214</v>
      </c>
      <c r="AJ121" s="95">
        <f t="shared" si="125"/>
        <v>1726</v>
      </c>
      <c r="AK121" s="95">
        <f t="shared" si="125"/>
        <v>118</v>
      </c>
      <c r="AL121" s="95">
        <f t="shared" si="125"/>
        <v>717</v>
      </c>
      <c r="AM121" s="95">
        <f t="shared" si="125"/>
        <v>2205</v>
      </c>
      <c r="AN121" s="95">
        <f t="shared" si="125"/>
        <v>1436</v>
      </c>
      <c r="AO121" s="95">
        <f t="shared" si="125"/>
        <v>1078</v>
      </c>
      <c r="AP121" s="95">
        <f t="shared" si="125"/>
        <v>2132</v>
      </c>
      <c r="AQ121" s="95">
        <f t="shared" si="125"/>
        <v>344</v>
      </c>
      <c r="AR121" s="95">
        <f t="shared" si="125"/>
        <v>1451</v>
      </c>
      <c r="AS121" s="95">
        <f t="shared" si="125"/>
        <v>351</v>
      </c>
      <c r="AT121" s="95">
        <f t="shared" si="125"/>
        <v>1955</v>
      </c>
      <c r="AU121" s="95">
        <f t="shared" si="125"/>
        <v>1101</v>
      </c>
      <c r="AV121" s="95">
        <f t="shared" si="125"/>
        <v>497</v>
      </c>
      <c r="AW121" s="95">
        <f t="shared" si="125"/>
        <v>578</v>
      </c>
      <c r="AX121" s="95">
        <f t="shared" si="125"/>
        <v>1106</v>
      </c>
      <c r="AY121" s="95">
        <f t="shared" si="125"/>
        <v>1207</v>
      </c>
      <c r="AZ121" s="95">
        <f t="shared" si="125"/>
        <v>805</v>
      </c>
      <c r="BA121" s="95">
        <f t="shared" si="125"/>
        <v>0</v>
      </c>
      <c r="BB121" s="95">
        <f t="shared" si="125"/>
        <v>1478</v>
      </c>
      <c r="BC121" s="95">
        <f t="shared" si="125"/>
        <v>828</v>
      </c>
      <c r="BD121" s="95">
        <f t="shared" si="125"/>
        <v>453</v>
      </c>
      <c r="BE121" s="95">
        <f t="shared" si="125"/>
        <v>638</v>
      </c>
      <c r="BF121" s="95">
        <f t="shared" si="125"/>
        <v>2078</v>
      </c>
      <c r="BG121" s="95">
        <f t="shared" si="125"/>
        <v>820</v>
      </c>
      <c r="BH121" s="95">
        <f t="shared" si="125"/>
        <v>850</v>
      </c>
      <c r="BI121" s="95">
        <f t="shared" si="125"/>
        <v>2004</v>
      </c>
      <c r="BJ121" s="95">
        <f t="shared" si="125"/>
        <v>1470</v>
      </c>
      <c r="BK121" s="95">
        <f t="shared" si="125"/>
        <v>1937</v>
      </c>
      <c r="BL121" s="95">
        <f t="shared" si="125"/>
        <v>1206</v>
      </c>
    </row>
    <row r="122" ht="13.5" customHeight="1">
      <c r="A122" s="93">
        <v>43240.0</v>
      </c>
      <c r="B122" s="62" t="s">
        <v>75</v>
      </c>
      <c r="C122" s="94"/>
      <c r="D122" s="69" t="s">
        <v>19</v>
      </c>
      <c r="E122" s="95">
        <f t="shared" si="2"/>
        <v>1935</v>
      </c>
      <c r="F122" s="71">
        <v>2.0</v>
      </c>
      <c r="G122" s="71">
        <v>23.0</v>
      </c>
      <c r="H122" s="72">
        <f t="shared" si="3"/>
        <v>29</v>
      </c>
      <c r="I122" s="94"/>
      <c r="J122" s="73" t="s">
        <v>21</v>
      </c>
      <c r="K122" s="95">
        <f t="shared" si="4"/>
        <v>1952</v>
      </c>
      <c r="L122" s="74">
        <v>1.0</v>
      </c>
      <c r="M122" s="74">
        <v>21.0</v>
      </c>
      <c r="N122" s="72">
        <f t="shared" si="5"/>
        <v>24</v>
      </c>
      <c r="O122" s="94"/>
      <c r="P122" s="64" t="s">
        <v>72</v>
      </c>
      <c r="Q122" s="94"/>
      <c r="R122" s="64">
        <f>MIN(Rules!$E$2,(MAX(H122/N122,N122/H122)))</f>
        <v>1.208333333</v>
      </c>
      <c r="S122" s="64">
        <f>VLOOKUP(B122,Rules!A:B,2,FALSE)</f>
        <v>60</v>
      </c>
      <c r="T122" s="94"/>
      <c r="U122" s="96">
        <f>1/(10^(-(E122+(IF(P122="Y",Rules!$I$2,0))-K122)/Rules!$E$12)+1)</f>
        <v>0.6485080561</v>
      </c>
      <c r="V122" s="94">
        <f t="shared" si="6"/>
        <v>25</v>
      </c>
      <c r="W122" s="94">
        <f t="shared" si="7"/>
        <v>-25</v>
      </c>
      <c r="X122" s="94"/>
      <c r="Y122" s="94"/>
      <c r="Z122" s="94"/>
      <c r="AA122" s="95">
        <f t="shared" ref="AA122:BL122" si="126">IF($D122=AA$1,$E122+$V122,(IF($J122=AA$1,$K122+$W122,AA121)))</f>
        <v>1403</v>
      </c>
      <c r="AB122" s="95">
        <f t="shared" si="126"/>
        <v>916</v>
      </c>
      <c r="AC122" s="95">
        <f t="shared" si="126"/>
        <v>1490</v>
      </c>
      <c r="AD122" s="95">
        <f t="shared" si="126"/>
        <v>179</v>
      </c>
      <c r="AE122" s="95">
        <f t="shared" si="126"/>
        <v>1927</v>
      </c>
      <c r="AF122" s="95">
        <f t="shared" si="126"/>
        <v>1960</v>
      </c>
      <c r="AG122" s="95">
        <f t="shared" si="126"/>
        <v>871</v>
      </c>
      <c r="AH122" s="95">
        <f t="shared" si="126"/>
        <v>986</v>
      </c>
      <c r="AI122" s="95">
        <f t="shared" si="126"/>
        <v>1214</v>
      </c>
      <c r="AJ122" s="95">
        <f t="shared" si="126"/>
        <v>1726</v>
      </c>
      <c r="AK122" s="95">
        <f t="shared" si="126"/>
        <v>118</v>
      </c>
      <c r="AL122" s="95">
        <f t="shared" si="126"/>
        <v>717</v>
      </c>
      <c r="AM122" s="95">
        <f t="shared" si="126"/>
        <v>2205</v>
      </c>
      <c r="AN122" s="95">
        <f t="shared" si="126"/>
        <v>1436</v>
      </c>
      <c r="AO122" s="95">
        <f t="shared" si="126"/>
        <v>1078</v>
      </c>
      <c r="AP122" s="95">
        <f t="shared" si="126"/>
        <v>2132</v>
      </c>
      <c r="AQ122" s="95">
        <f t="shared" si="126"/>
        <v>344</v>
      </c>
      <c r="AR122" s="95">
        <f t="shared" si="126"/>
        <v>1451</v>
      </c>
      <c r="AS122" s="95">
        <f t="shared" si="126"/>
        <v>351</v>
      </c>
      <c r="AT122" s="95">
        <f t="shared" si="126"/>
        <v>1955</v>
      </c>
      <c r="AU122" s="95">
        <f t="shared" si="126"/>
        <v>1101</v>
      </c>
      <c r="AV122" s="95">
        <f t="shared" si="126"/>
        <v>497</v>
      </c>
      <c r="AW122" s="95">
        <f t="shared" si="126"/>
        <v>578</v>
      </c>
      <c r="AX122" s="95">
        <f t="shared" si="126"/>
        <v>1106</v>
      </c>
      <c r="AY122" s="95">
        <f t="shared" si="126"/>
        <v>1207</v>
      </c>
      <c r="AZ122" s="95">
        <f t="shared" si="126"/>
        <v>805</v>
      </c>
      <c r="BA122" s="95">
        <f t="shared" si="126"/>
        <v>0</v>
      </c>
      <c r="BB122" s="95">
        <f t="shared" si="126"/>
        <v>1478</v>
      </c>
      <c r="BC122" s="95">
        <f t="shared" si="126"/>
        <v>828</v>
      </c>
      <c r="BD122" s="95">
        <f t="shared" si="126"/>
        <v>453</v>
      </c>
      <c r="BE122" s="95">
        <f t="shared" si="126"/>
        <v>638</v>
      </c>
      <c r="BF122" s="95">
        <f t="shared" si="126"/>
        <v>2078</v>
      </c>
      <c r="BG122" s="95">
        <f t="shared" si="126"/>
        <v>820</v>
      </c>
      <c r="BH122" s="95">
        <f t="shared" si="126"/>
        <v>850</v>
      </c>
      <c r="BI122" s="95">
        <f t="shared" si="126"/>
        <v>2004</v>
      </c>
      <c r="BJ122" s="95">
        <f t="shared" si="126"/>
        <v>1470</v>
      </c>
      <c r="BK122" s="95">
        <f t="shared" si="126"/>
        <v>1937</v>
      </c>
      <c r="BL122" s="95">
        <f t="shared" si="126"/>
        <v>1206</v>
      </c>
    </row>
    <row r="123" ht="13.5" customHeight="1">
      <c r="A123" s="93">
        <v>43240.0</v>
      </c>
      <c r="B123" s="62" t="s">
        <v>74</v>
      </c>
      <c r="C123" s="94"/>
      <c r="D123" s="69" t="s">
        <v>34</v>
      </c>
      <c r="E123" s="95">
        <f t="shared" si="2"/>
        <v>1436</v>
      </c>
      <c r="F123" s="78">
        <v>0.0</v>
      </c>
      <c r="G123" s="71">
        <v>15.0</v>
      </c>
      <c r="H123" s="72">
        <f t="shared" si="3"/>
        <v>15</v>
      </c>
      <c r="I123" s="94"/>
      <c r="J123" s="73" t="s">
        <v>32</v>
      </c>
      <c r="K123" s="95">
        <f t="shared" si="4"/>
        <v>1470</v>
      </c>
      <c r="L123" s="74">
        <v>2.0</v>
      </c>
      <c r="M123" s="74">
        <v>12.0</v>
      </c>
      <c r="N123" s="72">
        <f t="shared" si="5"/>
        <v>18</v>
      </c>
      <c r="O123" s="94"/>
      <c r="P123" s="64" t="s">
        <v>72</v>
      </c>
      <c r="Q123" s="94"/>
      <c r="R123" s="64">
        <f>MIN(Rules!$E$2,(MAX(H123/N123,N123/H123)))</f>
        <v>1.2</v>
      </c>
      <c r="S123" s="64">
        <f>VLOOKUP(B123,Rules!A:B,2,FALSE)</f>
        <v>50</v>
      </c>
      <c r="T123" s="94"/>
      <c r="U123" s="96">
        <f>1/(10^(-(E123+(IF(P123="Y",Rules!$I$2,0))-K123)/Rules!$E$12)+1)</f>
        <v>0.6304621012</v>
      </c>
      <c r="V123" s="94">
        <f t="shared" si="6"/>
        <v>-38</v>
      </c>
      <c r="W123" s="94">
        <f t="shared" si="7"/>
        <v>38</v>
      </c>
      <c r="X123" s="94"/>
      <c r="Y123" s="94"/>
      <c r="Z123" s="94"/>
      <c r="AA123" s="95">
        <f t="shared" ref="AA123:BL123" si="127">IF($D123=AA$1,$E123+$V123,(IF($J123=AA$1,$K123+$W123,AA122)))</f>
        <v>1403</v>
      </c>
      <c r="AB123" s="95">
        <f t="shared" si="127"/>
        <v>916</v>
      </c>
      <c r="AC123" s="95">
        <f t="shared" si="127"/>
        <v>1490</v>
      </c>
      <c r="AD123" s="95">
        <f t="shared" si="127"/>
        <v>179</v>
      </c>
      <c r="AE123" s="95">
        <f t="shared" si="127"/>
        <v>1927</v>
      </c>
      <c r="AF123" s="95">
        <f t="shared" si="127"/>
        <v>1960</v>
      </c>
      <c r="AG123" s="95">
        <f t="shared" si="127"/>
        <v>871</v>
      </c>
      <c r="AH123" s="95">
        <f t="shared" si="127"/>
        <v>986</v>
      </c>
      <c r="AI123" s="95">
        <f t="shared" si="127"/>
        <v>1214</v>
      </c>
      <c r="AJ123" s="95">
        <f t="shared" si="127"/>
        <v>1726</v>
      </c>
      <c r="AK123" s="95">
        <f t="shared" si="127"/>
        <v>118</v>
      </c>
      <c r="AL123" s="95">
        <f t="shared" si="127"/>
        <v>717</v>
      </c>
      <c r="AM123" s="95">
        <f t="shared" si="127"/>
        <v>2205</v>
      </c>
      <c r="AN123" s="95">
        <f t="shared" si="127"/>
        <v>1398</v>
      </c>
      <c r="AO123" s="95">
        <f t="shared" si="127"/>
        <v>1078</v>
      </c>
      <c r="AP123" s="95">
        <f t="shared" si="127"/>
        <v>2132</v>
      </c>
      <c r="AQ123" s="95">
        <f t="shared" si="127"/>
        <v>344</v>
      </c>
      <c r="AR123" s="95">
        <f t="shared" si="127"/>
        <v>1451</v>
      </c>
      <c r="AS123" s="95">
        <f t="shared" si="127"/>
        <v>351</v>
      </c>
      <c r="AT123" s="95">
        <f t="shared" si="127"/>
        <v>1955</v>
      </c>
      <c r="AU123" s="95">
        <f t="shared" si="127"/>
        <v>1101</v>
      </c>
      <c r="AV123" s="95">
        <f t="shared" si="127"/>
        <v>497</v>
      </c>
      <c r="AW123" s="95">
        <f t="shared" si="127"/>
        <v>578</v>
      </c>
      <c r="AX123" s="95">
        <f t="shared" si="127"/>
        <v>1106</v>
      </c>
      <c r="AY123" s="95">
        <f t="shared" si="127"/>
        <v>1207</v>
      </c>
      <c r="AZ123" s="95">
        <f t="shared" si="127"/>
        <v>805</v>
      </c>
      <c r="BA123" s="95">
        <f t="shared" si="127"/>
        <v>0</v>
      </c>
      <c r="BB123" s="95">
        <f t="shared" si="127"/>
        <v>1478</v>
      </c>
      <c r="BC123" s="95">
        <f t="shared" si="127"/>
        <v>828</v>
      </c>
      <c r="BD123" s="95">
        <f t="shared" si="127"/>
        <v>453</v>
      </c>
      <c r="BE123" s="95">
        <f t="shared" si="127"/>
        <v>638</v>
      </c>
      <c r="BF123" s="95">
        <f t="shared" si="127"/>
        <v>2078</v>
      </c>
      <c r="BG123" s="95">
        <f t="shared" si="127"/>
        <v>820</v>
      </c>
      <c r="BH123" s="95">
        <f t="shared" si="127"/>
        <v>850</v>
      </c>
      <c r="BI123" s="95">
        <f t="shared" si="127"/>
        <v>2004</v>
      </c>
      <c r="BJ123" s="95">
        <f t="shared" si="127"/>
        <v>1508</v>
      </c>
      <c r="BK123" s="95">
        <f t="shared" si="127"/>
        <v>1937</v>
      </c>
      <c r="BL123" s="95">
        <f t="shared" si="127"/>
        <v>1206</v>
      </c>
    </row>
    <row r="124" ht="13.5" customHeight="1">
      <c r="A124" s="93">
        <v>43240.0</v>
      </c>
      <c r="B124" s="62" t="s">
        <v>74</v>
      </c>
      <c r="C124" s="94"/>
      <c r="D124" s="69" t="s">
        <v>36</v>
      </c>
      <c r="E124" s="95">
        <f t="shared" si="2"/>
        <v>1101</v>
      </c>
      <c r="F124" s="71">
        <v>1.0</v>
      </c>
      <c r="G124" s="71">
        <v>21.0</v>
      </c>
      <c r="H124" s="72">
        <f t="shared" si="3"/>
        <v>24</v>
      </c>
      <c r="I124" s="94"/>
      <c r="J124" s="73" t="s">
        <v>33</v>
      </c>
      <c r="K124" s="95">
        <f t="shared" si="4"/>
        <v>1214</v>
      </c>
      <c r="L124" s="74">
        <v>2.0</v>
      </c>
      <c r="M124" s="74">
        <v>20.0</v>
      </c>
      <c r="N124" s="72">
        <f t="shared" si="5"/>
        <v>26</v>
      </c>
      <c r="O124" s="94"/>
      <c r="P124" s="64" t="s">
        <v>72</v>
      </c>
      <c r="Q124" s="94"/>
      <c r="R124" s="64">
        <f>MIN(Rules!$E$2,(MAX(H124/N124,N124/H124)))</f>
        <v>1.083333333</v>
      </c>
      <c r="S124" s="64">
        <f>VLOOKUP(B124,Rules!A:B,2,FALSE)</f>
        <v>50</v>
      </c>
      <c r="T124" s="94"/>
      <c r="U124" s="96">
        <f>1/(10^(-(E124+(IF(P124="Y",Rules!$I$2,0))-K124)/Rules!$E$12)+1)</f>
        <v>0.54249506</v>
      </c>
      <c r="V124" s="94">
        <f t="shared" si="6"/>
        <v>-29</v>
      </c>
      <c r="W124" s="94">
        <f t="shared" si="7"/>
        <v>29</v>
      </c>
      <c r="X124" s="94"/>
      <c r="Y124" s="94"/>
      <c r="Z124" s="94"/>
      <c r="AA124" s="95">
        <f t="shared" ref="AA124:BL124" si="128">IF($D124=AA$1,$E124+$V124,(IF($J124=AA$1,$K124+$W124,AA123)))</f>
        <v>1403</v>
      </c>
      <c r="AB124" s="95">
        <f t="shared" si="128"/>
        <v>916</v>
      </c>
      <c r="AC124" s="95">
        <f t="shared" si="128"/>
        <v>1490</v>
      </c>
      <c r="AD124" s="95">
        <f t="shared" si="128"/>
        <v>179</v>
      </c>
      <c r="AE124" s="95">
        <f t="shared" si="128"/>
        <v>1927</v>
      </c>
      <c r="AF124" s="95">
        <f t="shared" si="128"/>
        <v>1960</v>
      </c>
      <c r="AG124" s="95">
        <f t="shared" si="128"/>
        <v>871</v>
      </c>
      <c r="AH124" s="95">
        <f t="shared" si="128"/>
        <v>986</v>
      </c>
      <c r="AI124" s="95">
        <f t="shared" si="128"/>
        <v>1243</v>
      </c>
      <c r="AJ124" s="95">
        <f t="shared" si="128"/>
        <v>1726</v>
      </c>
      <c r="AK124" s="95">
        <f t="shared" si="128"/>
        <v>118</v>
      </c>
      <c r="AL124" s="95">
        <f t="shared" si="128"/>
        <v>717</v>
      </c>
      <c r="AM124" s="95">
        <f t="shared" si="128"/>
        <v>2205</v>
      </c>
      <c r="AN124" s="95">
        <f t="shared" si="128"/>
        <v>1398</v>
      </c>
      <c r="AO124" s="95">
        <f t="shared" si="128"/>
        <v>1078</v>
      </c>
      <c r="AP124" s="95">
        <f t="shared" si="128"/>
        <v>2132</v>
      </c>
      <c r="AQ124" s="95">
        <f t="shared" si="128"/>
        <v>344</v>
      </c>
      <c r="AR124" s="95">
        <f t="shared" si="128"/>
        <v>1451</v>
      </c>
      <c r="AS124" s="95">
        <f t="shared" si="128"/>
        <v>351</v>
      </c>
      <c r="AT124" s="95">
        <f t="shared" si="128"/>
        <v>1955</v>
      </c>
      <c r="AU124" s="95">
        <f t="shared" si="128"/>
        <v>1072</v>
      </c>
      <c r="AV124" s="95">
        <f t="shared" si="128"/>
        <v>497</v>
      </c>
      <c r="AW124" s="95">
        <f t="shared" si="128"/>
        <v>578</v>
      </c>
      <c r="AX124" s="95">
        <f t="shared" si="128"/>
        <v>1106</v>
      </c>
      <c r="AY124" s="95">
        <f t="shared" si="128"/>
        <v>1207</v>
      </c>
      <c r="AZ124" s="95">
        <f t="shared" si="128"/>
        <v>805</v>
      </c>
      <c r="BA124" s="95">
        <f t="shared" si="128"/>
        <v>0</v>
      </c>
      <c r="BB124" s="95">
        <f t="shared" si="128"/>
        <v>1478</v>
      </c>
      <c r="BC124" s="95">
        <f t="shared" si="128"/>
        <v>828</v>
      </c>
      <c r="BD124" s="95">
        <f t="shared" si="128"/>
        <v>453</v>
      </c>
      <c r="BE124" s="95">
        <f t="shared" si="128"/>
        <v>638</v>
      </c>
      <c r="BF124" s="95">
        <f t="shared" si="128"/>
        <v>2078</v>
      </c>
      <c r="BG124" s="95">
        <f t="shared" si="128"/>
        <v>820</v>
      </c>
      <c r="BH124" s="95">
        <f t="shared" si="128"/>
        <v>850</v>
      </c>
      <c r="BI124" s="95">
        <f t="shared" si="128"/>
        <v>2004</v>
      </c>
      <c r="BJ124" s="95">
        <f t="shared" si="128"/>
        <v>1508</v>
      </c>
      <c r="BK124" s="95">
        <f t="shared" si="128"/>
        <v>1937</v>
      </c>
      <c r="BL124" s="95">
        <f t="shared" si="128"/>
        <v>1206</v>
      </c>
    </row>
    <row r="125" ht="13.5" customHeight="1">
      <c r="A125" s="67">
        <v>43246.0</v>
      </c>
      <c r="B125" s="97" t="s">
        <v>75</v>
      </c>
      <c r="C125" s="98"/>
      <c r="D125" s="99" t="s">
        <v>27</v>
      </c>
      <c r="E125" s="100">
        <f t="shared" ref="E125:E127" si="130">HLOOKUP(D125,AA$1:BX$10060,ROW()-1,FALSE)</f>
        <v>1478</v>
      </c>
      <c r="F125" s="101">
        <v>2.0</v>
      </c>
      <c r="G125" s="101">
        <v>9.0</v>
      </c>
      <c r="H125" s="102">
        <f t="shared" ref="H125:H127" si="131">F125*3+G125</f>
        <v>15</v>
      </c>
      <c r="I125" s="98"/>
      <c r="J125" s="103" t="s">
        <v>24</v>
      </c>
      <c r="K125" s="100">
        <f t="shared" ref="K125:K127" si="132">HLOOKUP(J125,AA$1:BX$10060,ROW()-1,FALSE)</f>
        <v>1937</v>
      </c>
      <c r="L125" s="104">
        <v>5.0</v>
      </c>
      <c r="M125" s="104">
        <v>24.0</v>
      </c>
      <c r="N125" s="102">
        <f t="shared" ref="N125:N127" si="133">L125*3+M125</f>
        <v>39</v>
      </c>
      <c r="O125" s="94"/>
      <c r="P125" s="64" t="s">
        <v>72</v>
      </c>
      <c r="Q125" s="94"/>
      <c r="R125" s="64">
        <f>MIN(Rules!$E$2,(MAX(H125/N125,N125/H125)))</f>
        <v>2</v>
      </c>
      <c r="S125" s="64">
        <f>VLOOKUP(B125,Rules!A:B,2,FALSE)</f>
        <v>60</v>
      </c>
      <c r="T125" s="94"/>
      <c r="U125" s="96">
        <f>1/(10^(-(E125+(IF(P125="Y",Rules!$I$2,0))-K125)/Rules!$E$12)+1)</f>
        <v>0.1941920865</v>
      </c>
      <c r="V125" s="94">
        <f t="shared" si="6"/>
        <v>-23</v>
      </c>
      <c r="W125" s="94">
        <f t="shared" si="7"/>
        <v>23</v>
      </c>
      <c r="X125" s="94"/>
      <c r="Y125" s="94"/>
      <c r="Z125" s="94"/>
      <c r="AA125" s="95">
        <f t="shared" ref="AA125:BL125" si="129">IF($D125=AA$1,$E125+$V125,(IF($J125=AA$1,$K125+$W125,AA124)))</f>
        <v>1403</v>
      </c>
      <c r="AB125" s="95">
        <f t="shared" si="129"/>
        <v>916</v>
      </c>
      <c r="AC125" s="95">
        <f t="shared" si="129"/>
        <v>1490</v>
      </c>
      <c r="AD125" s="95">
        <f t="shared" si="129"/>
        <v>179</v>
      </c>
      <c r="AE125" s="95">
        <f t="shared" si="129"/>
        <v>1927</v>
      </c>
      <c r="AF125" s="95">
        <f t="shared" si="129"/>
        <v>1960</v>
      </c>
      <c r="AG125" s="95">
        <f t="shared" si="129"/>
        <v>871</v>
      </c>
      <c r="AH125" s="95">
        <f t="shared" si="129"/>
        <v>986</v>
      </c>
      <c r="AI125" s="95">
        <f t="shared" si="129"/>
        <v>1243</v>
      </c>
      <c r="AJ125" s="95">
        <f t="shared" si="129"/>
        <v>1726</v>
      </c>
      <c r="AK125" s="95">
        <f t="shared" si="129"/>
        <v>118</v>
      </c>
      <c r="AL125" s="95">
        <f t="shared" si="129"/>
        <v>717</v>
      </c>
      <c r="AM125" s="95">
        <f t="shared" si="129"/>
        <v>2205</v>
      </c>
      <c r="AN125" s="95">
        <f t="shared" si="129"/>
        <v>1398</v>
      </c>
      <c r="AO125" s="95">
        <f t="shared" si="129"/>
        <v>1078</v>
      </c>
      <c r="AP125" s="95">
        <f t="shared" si="129"/>
        <v>2132</v>
      </c>
      <c r="AQ125" s="95">
        <f t="shared" si="129"/>
        <v>344</v>
      </c>
      <c r="AR125" s="95">
        <f t="shared" si="129"/>
        <v>1451</v>
      </c>
      <c r="AS125" s="95">
        <f t="shared" si="129"/>
        <v>351</v>
      </c>
      <c r="AT125" s="95">
        <f t="shared" si="129"/>
        <v>1955</v>
      </c>
      <c r="AU125" s="95">
        <f t="shared" si="129"/>
        <v>1072</v>
      </c>
      <c r="AV125" s="95">
        <f t="shared" si="129"/>
        <v>497</v>
      </c>
      <c r="AW125" s="95">
        <f t="shared" si="129"/>
        <v>578</v>
      </c>
      <c r="AX125" s="95">
        <f t="shared" si="129"/>
        <v>1106</v>
      </c>
      <c r="AY125" s="95">
        <f t="shared" si="129"/>
        <v>1207</v>
      </c>
      <c r="AZ125" s="95">
        <f t="shared" si="129"/>
        <v>805</v>
      </c>
      <c r="BA125" s="95">
        <f t="shared" si="129"/>
        <v>0</v>
      </c>
      <c r="BB125" s="95">
        <f t="shared" si="129"/>
        <v>1455</v>
      </c>
      <c r="BC125" s="95">
        <f t="shared" si="129"/>
        <v>828</v>
      </c>
      <c r="BD125" s="95">
        <f t="shared" si="129"/>
        <v>453</v>
      </c>
      <c r="BE125" s="95">
        <f t="shared" si="129"/>
        <v>638</v>
      </c>
      <c r="BF125" s="95">
        <f t="shared" si="129"/>
        <v>2078</v>
      </c>
      <c r="BG125" s="95">
        <f t="shared" si="129"/>
        <v>820</v>
      </c>
      <c r="BH125" s="95">
        <f t="shared" si="129"/>
        <v>850</v>
      </c>
      <c r="BI125" s="95">
        <f t="shared" si="129"/>
        <v>2004</v>
      </c>
      <c r="BJ125" s="95">
        <f t="shared" si="129"/>
        <v>1508</v>
      </c>
      <c r="BK125" s="95">
        <f t="shared" si="129"/>
        <v>1960</v>
      </c>
      <c r="BL125" s="95">
        <f t="shared" si="129"/>
        <v>1206</v>
      </c>
    </row>
    <row r="126" ht="13.5" customHeight="1">
      <c r="A126" s="67">
        <v>43246.0</v>
      </c>
      <c r="B126" s="105" t="s">
        <v>74</v>
      </c>
      <c r="C126" s="98"/>
      <c r="D126" s="106" t="s">
        <v>44</v>
      </c>
      <c r="E126" s="100">
        <f t="shared" si="130"/>
        <v>453</v>
      </c>
      <c r="F126" s="107">
        <v>0.0</v>
      </c>
      <c r="G126" s="107">
        <v>20.0</v>
      </c>
      <c r="H126" s="108">
        <f t="shared" si="131"/>
        <v>20</v>
      </c>
      <c r="I126" s="98"/>
      <c r="J126" s="109" t="s">
        <v>48</v>
      </c>
      <c r="K126" s="100">
        <f t="shared" si="132"/>
        <v>118</v>
      </c>
      <c r="L126" s="110">
        <v>1.0</v>
      </c>
      <c r="M126" s="110">
        <v>13.0</v>
      </c>
      <c r="N126" s="108">
        <f t="shared" si="133"/>
        <v>16</v>
      </c>
      <c r="O126" s="94"/>
      <c r="P126" s="64" t="s">
        <v>72</v>
      </c>
      <c r="Q126" s="94"/>
      <c r="R126" s="64">
        <f>MIN(Rules!$E$2,(MAX(H126/N126,N126/H126)))</f>
        <v>1.25</v>
      </c>
      <c r="S126" s="64">
        <f>VLOOKUP(B126,Rules!A:B,2,FALSE)</f>
        <v>50</v>
      </c>
      <c r="T126" s="94"/>
      <c r="U126" s="96">
        <f>1/(10^(-(E126+(IF(P126="Y",Rules!$I$2,0))-K126)/Rules!$E$12)+1)</f>
        <v>0.9032184043</v>
      </c>
      <c r="V126" s="94">
        <f t="shared" si="6"/>
        <v>6</v>
      </c>
      <c r="W126" s="94">
        <f t="shared" si="7"/>
        <v>-6</v>
      </c>
      <c r="X126" s="94"/>
      <c r="Y126" s="94"/>
      <c r="Z126" s="94"/>
      <c r="AA126" s="95">
        <f t="shared" ref="AA126:BL126" si="134">IF($D126=AA$1,$E126+$V126,(IF($J126=AA$1,$K126+$W126,AA125)))</f>
        <v>1403</v>
      </c>
      <c r="AB126" s="95">
        <f t="shared" si="134"/>
        <v>916</v>
      </c>
      <c r="AC126" s="95">
        <f t="shared" si="134"/>
        <v>1490</v>
      </c>
      <c r="AD126" s="95">
        <f t="shared" si="134"/>
        <v>179</v>
      </c>
      <c r="AE126" s="95">
        <f t="shared" si="134"/>
        <v>1927</v>
      </c>
      <c r="AF126" s="95">
        <f t="shared" si="134"/>
        <v>1960</v>
      </c>
      <c r="AG126" s="95">
        <f t="shared" si="134"/>
        <v>871</v>
      </c>
      <c r="AH126" s="95">
        <f t="shared" si="134"/>
        <v>986</v>
      </c>
      <c r="AI126" s="95">
        <f t="shared" si="134"/>
        <v>1243</v>
      </c>
      <c r="AJ126" s="95">
        <f t="shared" si="134"/>
        <v>1726</v>
      </c>
      <c r="AK126" s="95">
        <f t="shared" si="134"/>
        <v>112</v>
      </c>
      <c r="AL126" s="95">
        <f t="shared" si="134"/>
        <v>717</v>
      </c>
      <c r="AM126" s="95">
        <f t="shared" si="134"/>
        <v>2205</v>
      </c>
      <c r="AN126" s="95">
        <f t="shared" si="134"/>
        <v>1398</v>
      </c>
      <c r="AO126" s="95">
        <f t="shared" si="134"/>
        <v>1078</v>
      </c>
      <c r="AP126" s="95">
        <f t="shared" si="134"/>
        <v>2132</v>
      </c>
      <c r="AQ126" s="95">
        <f t="shared" si="134"/>
        <v>344</v>
      </c>
      <c r="AR126" s="95">
        <f t="shared" si="134"/>
        <v>1451</v>
      </c>
      <c r="AS126" s="95">
        <f t="shared" si="134"/>
        <v>351</v>
      </c>
      <c r="AT126" s="95">
        <f t="shared" si="134"/>
        <v>1955</v>
      </c>
      <c r="AU126" s="95">
        <f t="shared" si="134"/>
        <v>1072</v>
      </c>
      <c r="AV126" s="95">
        <f t="shared" si="134"/>
        <v>497</v>
      </c>
      <c r="AW126" s="95">
        <f t="shared" si="134"/>
        <v>578</v>
      </c>
      <c r="AX126" s="95">
        <f t="shared" si="134"/>
        <v>1106</v>
      </c>
      <c r="AY126" s="95">
        <f t="shared" si="134"/>
        <v>1207</v>
      </c>
      <c r="AZ126" s="95">
        <f t="shared" si="134"/>
        <v>805</v>
      </c>
      <c r="BA126" s="95">
        <f t="shared" si="134"/>
        <v>0</v>
      </c>
      <c r="BB126" s="95">
        <f t="shared" si="134"/>
        <v>1455</v>
      </c>
      <c r="BC126" s="95">
        <f t="shared" si="134"/>
        <v>828</v>
      </c>
      <c r="BD126" s="95">
        <f t="shared" si="134"/>
        <v>459</v>
      </c>
      <c r="BE126" s="95">
        <f t="shared" si="134"/>
        <v>638</v>
      </c>
      <c r="BF126" s="95">
        <f t="shared" si="134"/>
        <v>2078</v>
      </c>
      <c r="BG126" s="95">
        <f t="shared" si="134"/>
        <v>820</v>
      </c>
      <c r="BH126" s="95">
        <f t="shared" si="134"/>
        <v>850</v>
      </c>
      <c r="BI126" s="95">
        <f t="shared" si="134"/>
        <v>2004</v>
      </c>
      <c r="BJ126" s="95">
        <f t="shared" si="134"/>
        <v>1508</v>
      </c>
      <c r="BK126" s="95">
        <f t="shared" si="134"/>
        <v>1960</v>
      </c>
      <c r="BL126" s="95">
        <f t="shared" si="134"/>
        <v>1206</v>
      </c>
    </row>
    <row r="127" ht="13.5" customHeight="1">
      <c r="A127" s="67">
        <v>43246.0</v>
      </c>
      <c r="B127" s="105" t="s">
        <v>74</v>
      </c>
      <c r="C127" s="98"/>
      <c r="D127" s="106" t="s">
        <v>49</v>
      </c>
      <c r="E127" s="100">
        <f t="shared" si="130"/>
        <v>179</v>
      </c>
      <c r="F127" s="107">
        <v>3.0</v>
      </c>
      <c r="G127" s="107">
        <v>9.0</v>
      </c>
      <c r="H127" s="108">
        <f t="shared" si="131"/>
        <v>18</v>
      </c>
      <c r="I127" s="98"/>
      <c r="J127" s="109" t="s">
        <v>54</v>
      </c>
      <c r="K127" s="100">
        <f t="shared" si="132"/>
        <v>344</v>
      </c>
      <c r="L127" s="110">
        <v>2.0</v>
      </c>
      <c r="M127" s="110">
        <v>24.0</v>
      </c>
      <c r="N127" s="108">
        <f t="shared" si="133"/>
        <v>30</v>
      </c>
      <c r="O127" s="94"/>
      <c r="P127" s="64" t="s">
        <v>72</v>
      </c>
      <c r="Q127" s="94"/>
      <c r="R127" s="64">
        <f>MIN(Rules!$E$2,(MAX(H127/N127,N127/H127)))</f>
        <v>1.666666667</v>
      </c>
      <c r="S127" s="64">
        <f>VLOOKUP(B127,Rules!A:B,2,FALSE)</f>
        <v>50</v>
      </c>
      <c r="T127" s="94"/>
      <c r="U127" s="96">
        <f>1/(10^(-(E127+(IF(P127="Y",Rules!$I$2,0))-K127)/Rules!$E$12)+1)</f>
        <v>0.4827374756</v>
      </c>
      <c r="V127" s="94">
        <f t="shared" si="6"/>
        <v>-40</v>
      </c>
      <c r="W127" s="94">
        <f t="shared" si="7"/>
        <v>40</v>
      </c>
      <c r="X127" s="94"/>
      <c r="Y127" s="94"/>
      <c r="Z127" s="94"/>
      <c r="AA127" s="95">
        <f t="shared" ref="AA127:BL127" si="135">IF($D127=AA$1,$E127+$V127,(IF($J127=AA$1,$K127+$W127,AA126)))</f>
        <v>1403</v>
      </c>
      <c r="AB127" s="95">
        <f t="shared" si="135"/>
        <v>916</v>
      </c>
      <c r="AC127" s="95">
        <f t="shared" si="135"/>
        <v>1490</v>
      </c>
      <c r="AD127" s="95">
        <f t="shared" si="135"/>
        <v>139</v>
      </c>
      <c r="AE127" s="95">
        <f t="shared" si="135"/>
        <v>1927</v>
      </c>
      <c r="AF127" s="95">
        <f t="shared" si="135"/>
        <v>1960</v>
      </c>
      <c r="AG127" s="95">
        <f t="shared" si="135"/>
        <v>871</v>
      </c>
      <c r="AH127" s="95">
        <f t="shared" si="135"/>
        <v>986</v>
      </c>
      <c r="AI127" s="95">
        <f t="shared" si="135"/>
        <v>1243</v>
      </c>
      <c r="AJ127" s="95">
        <f t="shared" si="135"/>
        <v>1726</v>
      </c>
      <c r="AK127" s="95">
        <f t="shared" si="135"/>
        <v>112</v>
      </c>
      <c r="AL127" s="95">
        <f t="shared" si="135"/>
        <v>717</v>
      </c>
      <c r="AM127" s="95">
        <f t="shared" si="135"/>
        <v>2205</v>
      </c>
      <c r="AN127" s="95">
        <f t="shared" si="135"/>
        <v>1398</v>
      </c>
      <c r="AO127" s="95">
        <f t="shared" si="135"/>
        <v>1078</v>
      </c>
      <c r="AP127" s="95">
        <f t="shared" si="135"/>
        <v>2132</v>
      </c>
      <c r="AQ127" s="95">
        <f t="shared" si="135"/>
        <v>384</v>
      </c>
      <c r="AR127" s="95">
        <f t="shared" si="135"/>
        <v>1451</v>
      </c>
      <c r="AS127" s="95">
        <f t="shared" si="135"/>
        <v>351</v>
      </c>
      <c r="AT127" s="95">
        <f t="shared" si="135"/>
        <v>1955</v>
      </c>
      <c r="AU127" s="95">
        <f t="shared" si="135"/>
        <v>1072</v>
      </c>
      <c r="AV127" s="95">
        <f t="shared" si="135"/>
        <v>497</v>
      </c>
      <c r="AW127" s="95">
        <f t="shared" si="135"/>
        <v>578</v>
      </c>
      <c r="AX127" s="95">
        <f t="shared" si="135"/>
        <v>1106</v>
      </c>
      <c r="AY127" s="95">
        <f t="shared" si="135"/>
        <v>1207</v>
      </c>
      <c r="AZ127" s="95">
        <f t="shared" si="135"/>
        <v>805</v>
      </c>
      <c r="BA127" s="95">
        <f t="shared" si="135"/>
        <v>0</v>
      </c>
      <c r="BB127" s="95">
        <f t="shared" si="135"/>
        <v>1455</v>
      </c>
      <c r="BC127" s="95">
        <f t="shared" si="135"/>
        <v>828</v>
      </c>
      <c r="BD127" s="95">
        <f t="shared" si="135"/>
        <v>459</v>
      </c>
      <c r="BE127" s="95">
        <f t="shared" si="135"/>
        <v>638</v>
      </c>
      <c r="BF127" s="95">
        <f t="shared" si="135"/>
        <v>2078</v>
      </c>
      <c r="BG127" s="95">
        <f t="shared" si="135"/>
        <v>820</v>
      </c>
      <c r="BH127" s="95">
        <f t="shared" si="135"/>
        <v>850</v>
      </c>
      <c r="BI127" s="95">
        <f t="shared" si="135"/>
        <v>2004</v>
      </c>
      <c r="BJ127" s="95">
        <f t="shared" si="135"/>
        <v>1508</v>
      </c>
      <c r="BK127" s="95">
        <f t="shared" si="135"/>
        <v>1960</v>
      </c>
      <c r="BL127" s="95">
        <f t="shared" si="135"/>
        <v>1206</v>
      </c>
    </row>
    <row r="128" ht="13.5" customHeight="1">
      <c r="A128" s="80">
        <v>43247.0</v>
      </c>
      <c r="B128" s="97" t="s">
        <v>75</v>
      </c>
      <c r="C128" s="94"/>
      <c r="D128" s="69" t="s">
        <v>23</v>
      </c>
      <c r="E128" s="95">
        <f t="shared" ref="E128:E176" si="137">HLOOKUP(D128,AA$1:CB$10058,ROW()-1,FALSE)</f>
        <v>2205</v>
      </c>
      <c r="F128" s="71">
        <v>1.0</v>
      </c>
      <c r="G128" s="71">
        <v>22.0</v>
      </c>
      <c r="H128" s="72">
        <f t="shared" ref="H128:H176" si="138">3*F128+G128</f>
        <v>25</v>
      </c>
      <c r="I128" s="94"/>
      <c r="J128" s="73" t="s">
        <v>22</v>
      </c>
      <c r="K128" s="95">
        <f t="shared" ref="K128:K176" si="139">HLOOKUP(J128,AA$1:CB$10058,ROW()-1,FALSE)</f>
        <v>2132</v>
      </c>
      <c r="L128" s="74">
        <v>2.0</v>
      </c>
      <c r="M128" s="74">
        <v>11.0</v>
      </c>
      <c r="N128" s="72">
        <f t="shared" ref="N128:N176" si="140">3*L128+M128</f>
        <v>17</v>
      </c>
      <c r="O128" s="94"/>
      <c r="P128" s="64" t="s">
        <v>72</v>
      </c>
      <c r="Q128" s="94"/>
      <c r="R128" s="64">
        <f>MIN(Rules!$E$2,(MAX(H128/N128,N128/H128)))</f>
        <v>1.470588235</v>
      </c>
      <c r="S128" s="64">
        <f>VLOOKUP(B128,Rules!A:B,2,FALSE)</f>
        <v>60</v>
      </c>
      <c r="T128" s="94"/>
      <c r="U128" s="96">
        <f>1/(10^(-(E128+(IF(P128="Y",Rules!$I$2,0))-K128)/Rules!$E$12)+1)</f>
        <v>0.7363247356</v>
      </c>
      <c r="V128" s="94">
        <f t="shared" si="6"/>
        <v>23</v>
      </c>
      <c r="W128" s="94">
        <f t="shared" si="7"/>
        <v>-23</v>
      </c>
      <c r="X128" s="94"/>
      <c r="Y128" s="94"/>
      <c r="Z128" s="94"/>
      <c r="AA128" s="95">
        <f t="shared" ref="AA128:BL128" si="136">IF($D128=AA$1,$E128+$V128,(IF($J128=AA$1,$K128+$W128,AA127)))</f>
        <v>1403</v>
      </c>
      <c r="AB128" s="95">
        <f t="shared" si="136"/>
        <v>916</v>
      </c>
      <c r="AC128" s="95">
        <f t="shared" si="136"/>
        <v>1490</v>
      </c>
      <c r="AD128" s="95">
        <f t="shared" si="136"/>
        <v>139</v>
      </c>
      <c r="AE128" s="95">
        <f t="shared" si="136"/>
        <v>1927</v>
      </c>
      <c r="AF128" s="95">
        <f t="shared" si="136"/>
        <v>1960</v>
      </c>
      <c r="AG128" s="95">
        <f t="shared" si="136"/>
        <v>871</v>
      </c>
      <c r="AH128" s="95">
        <f t="shared" si="136"/>
        <v>986</v>
      </c>
      <c r="AI128" s="95">
        <f t="shared" si="136"/>
        <v>1243</v>
      </c>
      <c r="AJ128" s="95">
        <f t="shared" si="136"/>
        <v>1726</v>
      </c>
      <c r="AK128" s="95">
        <f t="shared" si="136"/>
        <v>112</v>
      </c>
      <c r="AL128" s="95">
        <f t="shared" si="136"/>
        <v>717</v>
      </c>
      <c r="AM128" s="95">
        <f t="shared" si="136"/>
        <v>2228</v>
      </c>
      <c r="AN128" s="95">
        <f t="shared" si="136"/>
        <v>1398</v>
      </c>
      <c r="AO128" s="95">
        <f t="shared" si="136"/>
        <v>1078</v>
      </c>
      <c r="AP128" s="95">
        <f t="shared" si="136"/>
        <v>2109</v>
      </c>
      <c r="AQ128" s="95">
        <f t="shared" si="136"/>
        <v>384</v>
      </c>
      <c r="AR128" s="95">
        <f t="shared" si="136"/>
        <v>1451</v>
      </c>
      <c r="AS128" s="95">
        <f t="shared" si="136"/>
        <v>351</v>
      </c>
      <c r="AT128" s="95">
        <f t="shared" si="136"/>
        <v>1955</v>
      </c>
      <c r="AU128" s="95">
        <f t="shared" si="136"/>
        <v>1072</v>
      </c>
      <c r="AV128" s="95">
        <f t="shared" si="136"/>
        <v>497</v>
      </c>
      <c r="AW128" s="95">
        <f t="shared" si="136"/>
        <v>578</v>
      </c>
      <c r="AX128" s="95">
        <f t="shared" si="136"/>
        <v>1106</v>
      </c>
      <c r="AY128" s="95">
        <f t="shared" si="136"/>
        <v>1207</v>
      </c>
      <c r="AZ128" s="95">
        <f t="shared" si="136"/>
        <v>805</v>
      </c>
      <c r="BA128" s="95">
        <f t="shared" si="136"/>
        <v>0</v>
      </c>
      <c r="BB128" s="95">
        <f t="shared" si="136"/>
        <v>1455</v>
      </c>
      <c r="BC128" s="95">
        <f t="shared" si="136"/>
        <v>828</v>
      </c>
      <c r="BD128" s="95">
        <f t="shared" si="136"/>
        <v>459</v>
      </c>
      <c r="BE128" s="95">
        <f t="shared" si="136"/>
        <v>638</v>
      </c>
      <c r="BF128" s="95">
        <f t="shared" si="136"/>
        <v>2078</v>
      </c>
      <c r="BG128" s="95">
        <f t="shared" si="136"/>
        <v>820</v>
      </c>
      <c r="BH128" s="95">
        <f t="shared" si="136"/>
        <v>850</v>
      </c>
      <c r="BI128" s="95">
        <f t="shared" si="136"/>
        <v>2004</v>
      </c>
      <c r="BJ128" s="95">
        <f t="shared" si="136"/>
        <v>1508</v>
      </c>
      <c r="BK128" s="95">
        <f t="shared" si="136"/>
        <v>1960</v>
      </c>
      <c r="BL128" s="95">
        <f t="shared" si="136"/>
        <v>1206</v>
      </c>
    </row>
    <row r="129" ht="13.5" customHeight="1">
      <c r="A129" s="80">
        <v>43247.0</v>
      </c>
      <c r="B129" s="97" t="s">
        <v>75</v>
      </c>
      <c r="C129" s="94"/>
      <c r="D129" s="69" t="s">
        <v>18</v>
      </c>
      <c r="E129" s="95">
        <f t="shared" si="137"/>
        <v>2078</v>
      </c>
      <c r="F129" s="71">
        <v>2.0</v>
      </c>
      <c r="G129" s="71">
        <v>20.0</v>
      </c>
      <c r="H129" s="72">
        <f t="shared" si="138"/>
        <v>26</v>
      </c>
      <c r="I129" s="94"/>
      <c r="J129" s="73" t="s">
        <v>19</v>
      </c>
      <c r="K129" s="95">
        <f t="shared" si="139"/>
        <v>1960</v>
      </c>
      <c r="L129" s="74">
        <v>1.0</v>
      </c>
      <c r="M129" s="74">
        <v>23.0</v>
      </c>
      <c r="N129" s="72">
        <f t="shared" si="140"/>
        <v>26</v>
      </c>
      <c r="O129" s="94"/>
      <c r="P129" s="64" t="s">
        <v>72</v>
      </c>
      <c r="Q129" s="94"/>
      <c r="R129" s="64">
        <f>MIN(Rules!$E$2,(MAX(H129/N129,N129/H129)))</f>
        <v>1</v>
      </c>
      <c r="S129" s="64">
        <f>VLOOKUP(B129,Rules!A:B,2,FALSE)</f>
        <v>60</v>
      </c>
      <c r="T129" s="94"/>
      <c r="U129" s="96">
        <f>1/(10^(-(E129+(IF(P129="Y",Rules!$I$2,0))-K129)/Rules!$E$12)+1)</f>
        <v>0.7745503142</v>
      </c>
      <c r="V129" s="94">
        <f t="shared" si="6"/>
        <v>-16</v>
      </c>
      <c r="W129" s="94">
        <f t="shared" si="7"/>
        <v>16</v>
      </c>
      <c r="X129" s="94"/>
      <c r="Y129" s="94"/>
      <c r="Z129" s="94"/>
      <c r="AA129" s="95">
        <f t="shared" ref="AA129:BL129" si="141">IF($D129=AA$1,$E129+$V129,(IF($J129=AA$1,$K129+$W129,AA128)))</f>
        <v>1403</v>
      </c>
      <c r="AB129" s="95">
        <f t="shared" si="141"/>
        <v>916</v>
      </c>
      <c r="AC129" s="95">
        <f t="shared" si="141"/>
        <v>1490</v>
      </c>
      <c r="AD129" s="95">
        <f t="shared" si="141"/>
        <v>139</v>
      </c>
      <c r="AE129" s="95">
        <f t="shared" si="141"/>
        <v>1927</v>
      </c>
      <c r="AF129" s="95">
        <f t="shared" si="141"/>
        <v>1976</v>
      </c>
      <c r="AG129" s="95">
        <f t="shared" si="141"/>
        <v>871</v>
      </c>
      <c r="AH129" s="95">
        <f t="shared" si="141"/>
        <v>986</v>
      </c>
      <c r="AI129" s="95">
        <f t="shared" si="141"/>
        <v>1243</v>
      </c>
      <c r="AJ129" s="95">
        <f t="shared" si="141"/>
        <v>1726</v>
      </c>
      <c r="AK129" s="95">
        <f t="shared" si="141"/>
        <v>112</v>
      </c>
      <c r="AL129" s="95">
        <f t="shared" si="141"/>
        <v>717</v>
      </c>
      <c r="AM129" s="95">
        <f t="shared" si="141"/>
        <v>2228</v>
      </c>
      <c r="AN129" s="95">
        <f t="shared" si="141"/>
        <v>1398</v>
      </c>
      <c r="AO129" s="95">
        <f t="shared" si="141"/>
        <v>1078</v>
      </c>
      <c r="AP129" s="95">
        <f t="shared" si="141"/>
        <v>2109</v>
      </c>
      <c r="AQ129" s="95">
        <f t="shared" si="141"/>
        <v>384</v>
      </c>
      <c r="AR129" s="95">
        <f t="shared" si="141"/>
        <v>1451</v>
      </c>
      <c r="AS129" s="95">
        <f t="shared" si="141"/>
        <v>351</v>
      </c>
      <c r="AT129" s="95">
        <f t="shared" si="141"/>
        <v>1955</v>
      </c>
      <c r="AU129" s="95">
        <f t="shared" si="141"/>
        <v>1072</v>
      </c>
      <c r="AV129" s="95">
        <f t="shared" si="141"/>
        <v>497</v>
      </c>
      <c r="AW129" s="95">
        <f t="shared" si="141"/>
        <v>578</v>
      </c>
      <c r="AX129" s="95">
        <f t="shared" si="141"/>
        <v>1106</v>
      </c>
      <c r="AY129" s="95">
        <f t="shared" si="141"/>
        <v>1207</v>
      </c>
      <c r="AZ129" s="95">
        <f t="shared" si="141"/>
        <v>805</v>
      </c>
      <c r="BA129" s="95">
        <f t="shared" si="141"/>
        <v>0</v>
      </c>
      <c r="BB129" s="95">
        <f t="shared" si="141"/>
        <v>1455</v>
      </c>
      <c r="BC129" s="95">
        <f t="shared" si="141"/>
        <v>828</v>
      </c>
      <c r="BD129" s="95">
        <f t="shared" si="141"/>
        <v>459</v>
      </c>
      <c r="BE129" s="95">
        <f t="shared" si="141"/>
        <v>638</v>
      </c>
      <c r="BF129" s="95">
        <f t="shared" si="141"/>
        <v>2062</v>
      </c>
      <c r="BG129" s="95">
        <f t="shared" si="141"/>
        <v>820</v>
      </c>
      <c r="BH129" s="95">
        <f t="shared" si="141"/>
        <v>850</v>
      </c>
      <c r="BI129" s="95">
        <f t="shared" si="141"/>
        <v>2004</v>
      </c>
      <c r="BJ129" s="95">
        <f t="shared" si="141"/>
        <v>1508</v>
      </c>
      <c r="BK129" s="95">
        <f t="shared" si="141"/>
        <v>1960</v>
      </c>
      <c r="BL129" s="95">
        <f t="shared" si="141"/>
        <v>1206</v>
      </c>
    </row>
    <row r="130" ht="13.5" customHeight="1">
      <c r="A130" s="80">
        <v>43247.0</v>
      </c>
      <c r="B130" s="97" t="s">
        <v>75</v>
      </c>
      <c r="C130" s="94"/>
      <c r="D130" s="69" t="s">
        <v>21</v>
      </c>
      <c r="E130" s="95">
        <f t="shared" si="137"/>
        <v>1927</v>
      </c>
      <c r="F130" s="71">
        <v>2.0</v>
      </c>
      <c r="G130" s="71">
        <v>27.0</v>
      </c>
      <c r="H130" s="72">
        <f t="shared" si="138"/>
        <v>33</v>
      </c>
      <c r="I130" s="94"/>
      <c r="J130" s="73" t="s">
        <v>25</v>
      </c>
      <c r="K130" s="95">
        <f t="shared" si="139"/>
        <v>2004</v>
      </c>
      <c r="L130" s="74">
        <v>2.0</v>
      </c>
      <c r="M130" s="74">
        <v>18.0</v>
      </c>
      <c r="N130" s="72">
        <f t="shared" si="140"/>
        <v>24</v>
      </c>
      <c r="O130" s="94"/>
      <c r="P130" s="64" t="s">
        <v>72</v>
      </c>
      <c r="Q130" s="94"/>
      <c r="R130" s="64">
        <f>MIN(Rules!$E$2,(MAX(H130/N130,N130/H130)))</f>
        <v>1.375</v>
      </c>
      <c r="S130" s="64">
        <f>VLOOKUP(B130,Rules!A:B,2,FALSE)</f>
        <v>60</v>
      </c>
      <c r="T130" s="94"/>
      <c r="U130" s="96">
        <f>1/(10^(-(E130+(IF(P130="Y",Rules!$I$2,0))-K130)/Rules!$E$12)+1)</f>
        <v>0.5832616756</v>
      </c>
      <c r="V130" s="94">
        <f t="shared" si="6"/>
        <v>34</v>
      </c>
      <c r="W130" s="94">
        <f t="shared" si="7"/>
        <v>-34</v>
      </c>
      <c r="X130" s="94"/>
      <c r="Y130" s="94"/>
      <c r="Z130" s="94"/>
      <c r="AA130" s="95">
        <f t="shared" ref="AA130:BL130" si="142">IF($D130=AA$1,$E130+$V130,(IF($J130=AA$1,$K130+$W130,AA129)))</f>
        <v>1403</v>
      </c>
      <c r="AB130" s="95">
        <f t="shared" si="142"/>
        <v>916</v>
      </c>
      <c r="AC130" s="95">
        <f t="shared" si="142"/>
        <v>1490</v>
      </c>
      <c r="AD130" s="95">
        <f t="shared" si="142"/>
        <v>139</v>
      </c>
      <c r="AE130" s="95">
        <f t="shared" si="142"/>
        <v>1961</v>
      </c>
      <c r="AF130" s="95">
        <f t="shared" si="142"/>
        <v>1976</v>
      </c>
      <c r="AG130" s="95">
        <f t="shared" si="142"/>
        <v>871</v>
      </c>
      <c r="AH130" s="95">
        <f t="shared" si="142"/>
        <v>986</v>
      </c>
      <c r="AI130" s="95">
        <f t="shared" si="142"/>
        <v>1243</v>
      </c>
      <c r="AJ130" s="95">
        <f t="shared" si="142"/>
        <v>1726</v>
      </c>
      <c r="AK130" s="95">
        <f t="shared" si="142"/>
        <v>112</v>
      </c>
      <c r="AL130" s="95">
        <f t="shared" si="142"/>
        <v>717</v>
      </c>
      <c r="AM130" s="95">
        <f t="shared" si="142"/>
        <v>2228</v>
      </c>
      <c r="AN130" s="95">
        <f t="shared" si="142"/>
        <v>1398</v>
      </c>
      <c r="AO130" s="95">
        <f t="shared" si="142"/>
        <v>1078</v>
      </c>
      <c r="AP130" s="95">
        <f t="shared" si="142"/>
        <v>2109</v>
      </c>
      <c r="AQ130" s="95">
        <f t="shared" si="142"/>
        <v>384</v>
      </c>
      <c r="AR130" s="95">
        <f t="shared" si="142"/>
        <v>1451</v>
      </c>
      <c r="AS130" s="95">
        <f t="shared" si="142"/>
        <v>351</v>
      </c>
      <c r="AT130" s="95">
        <f t="shared" si="142"/>
        <v>1955</v>
      </c>
      <c r="AU130" s="95">
        <f t="shared" si="142"/>
        <v>1072</v>
      </c>
      <c r="AV130" s="95">
        <f t="shared" si="142"/>
        <v>497</v>
      </c>
      <c r="AW130" s="95">
        <f t="shared" si="142"/>
        <v>578</v>
      </c>
      <c r="AX130" s="95">
        <f t="shared" si="142"/>
        <v>1106</v>
      </c>
      <c r="AY130" s="95">
        <f t="shared" si="142"/>
        <v>1207</v>
      </c>
      <c r="AZ130" s="95">
        <f t="shared" si="142"/>
        <v>805</v>
      </c>
      <c r="BA130" s="95">
        <f t="shared" si="142"/>
        <v>0</v>
      </c>
      <c r="BB130" s="95">
        <f t="shared" si="142"/>
        <v>1455</v>
      </c>
      <c r="BC130" s="95">
        <f t="shared" si="142"/>
        <v>828</v>
      </c>
      <c r="BD130" s="95">
        <f t="shared" si="142"/>
        <v>459</v>
      </c>
      <c r="BE130" s="95">
        <f t="shared" si="142"/>
        <v>638</v>
      </c>
      <c r="BF130" s="95">
        <f t="shared" si="142"/>
        <v>2062</v>
      </c>
      <c r="BG130" s="95">
        <f t="shared" si="142"/>
        <v>820</v>
      </c>
      <c r="BH130" s="95">
        <f t="shared" si="142"/>
        <v>850</v>
      </c>
      <c r="BI130" s="95">
        <f t="shared" si="142"/>
        <v>1970</v>
      </c>
      <c r="BJ130" s="95">
        <f t="shared" si="142"/>
        <v>1508</v>
      </c>
      <c r="BK130" s="95">
        <f t="shared" si="142"/>
        <v>1960</v>
      </c>
      <c r="BL130" s="95">
        <f t="shared" si="142"/>
        <v>1206</v>
      </c>
    </row>
    <row r="131" ht="13.5" customHeight="1">
      <c r="A131" s="80">
        <v>43253.0</v>
      </c>
      <c r="B131" s="97" t="s">
        <v>75</v>
      </c>
      <c r="C131" s="94"/>
      <c r="D131" s="69" t="s">
        <v>24</v>
      </c>
      <c r="E131" s="95">
        <f t="shared" si="137"/>
        <v>1960</v>
      </c>
      <c r="F131" s="78">
        <v>0.0</v>
      </c>
      <c r="G131" s="71">
        <v>17.0</v>
      </c>
      <c r="H131" s="72">
        <f t="shared" si="138"/>
        <v>17</v>
      </c>
      <c r="I131" s="94"/>
      <c r="J131" s="73" t="s">
        <v>23</v>
      </c>
      <c r="K131" s="95">
        <f t="shared" si="139"/>
        <v>2228</v>
      </c>
      <c r="L131" s="74">
        <v>1.0</v>
      </c>
      <c r="M131" s="74">
        <v>23.0</v>
      </c>
      <c r="N131" s="72">
        <f t="shared" si="140"/>
        <v>26</v>
      </c>
      <c r="O131" s="94"/>
      <c r="P131" s="64" t="s">
        <v>72</v>
      </c>
      <c r="Q131" s="94"/>
      <c r="R131" s="64">
        <f>MIN(Rules!$E$2,(MAX(H131/N131,N131/H131)))</f>
        <v>1.529411765</v>
      </c>
      <c r="S131" s="64">
        <f>VLOOKUP(B131,Rules!A:B,2,FALSE)</f>
        <v>60</v>
      </c>
      <c r="T131" s="94"/>
      <c r="U131" s="96">
        <f>1/(10^(-(E131+(IF(P131="Y",Rules!$I$2,0))-K131)/Rules!$E$12)+1)</f>
        <v>0.3673946675</v>
      </c>
      <c r="V131" s="94">
        <f t="shared" si="6"/>
        <v>-34</v>
      </c>
      <c r="W131" s="94">
        <f t="shared" si="7"/>
        <v>34</v>
      </c>
      <c r="X131" s="94"/>
      <c r="Y131" s="94"/>
      <c r="Z131" s="94"/>
      <c r="AA131" s="95">
        <f t="shared" ref="AA131:BL131" si="143">IF($D131=AA$1,$E131+$V131,(IF($J131=AA$1,$K131+$W131,AA130)))</f>
        <v>1403</v>
      </c>
      <c r="AB131" s="95">
        <f t="shared" si="143"/>
        <v>916</v>
      </c>
      <c r="AC131" s="95">
        <f t="shared" si="143"/>
        <v>1490</v>
      </c>
      <c r="AD131" s="95">
        <f t="shared" si="143"/>
        <v>139</v>
      </c>
      <c r="AE131" s="95">
        <f t="shared" si="143"/>
        <v>1961</v>
      </c>
      <c r="AF131" s="95">
        <f t="shared" si="143"/>
        <v>1976</v>
      </c>
      <c r="AG131" s="95">
        <f t="shared" si="143"/>
        <v>871</v>
      </c>
      <c r="AH131" s="95">
        <f t="shared" si="143"/>
        <v>986</v>
      </c>
      <c r="AI131" s="95">
        <f t="shared" si="143"/>
        <v>1243</v>
      </c>
      <c r="AJ131" s="95">
        <f t="shared" si="143"/>
        <v>1726</v>
      </c>
      <c r="AK131" s="95">
        <f t="shared" si="143"/>
        <v>112</v>
      </c>
      <c r="AL131" s="95">
        <f t="shared" si="143"/>
        <v>717</v>
      </c>
      <c r="AM131" s="95">
        <f t="shared" si="143"/>
        <v>2262</v>
      </c>
      <c r="AN131" s="95">
        <f t="shared" si="143"/>
        <v>1398</v>
      </c>
      <c r="AO131" s="95">
        <f t="shared" si="143"/>
        <v>1078</v>
      </c>
      <c r="AP131" s="95">
        <f t="shared" si="143"/>
        <v>2109</v>
      </c>
      <c r="AQ131" s="95">
        <f t="shared" si="143"/>
        <v>384</v>
      </c>
      <c r="AR131" s="95">
        <f t="shared" si="143"/>
        <v>1451</v>
      </c>
      <c r="AS131" s="95">
        <f t="shared" si="143"/>
        <v>351</v>
      </c>
      <c r="AT131" s="95">
        <f t="shared" si="143"/>
        <v>1955</v>
      </c>
      <c r="AU131" s="95">
        <f t="shared" si="143"/>
        <v>1072</v>
      </c>
      <c r="AV131" s="95">
        <f t="shared" si="143"/>
        <v>497</v>
      </c>
      <c r="AW131" s="95">
        <f t="shared" si="143"/>
        <v>578</v>
      </c>
      <c r="AX131" s="95">
        <f t="shared" si="143"/>
        <v>1106</v>
      </c>
      <c r="AY131" s="95">
        <f t="shared" si="143"/>
        <v>1207</v>
      </c>
      <c r="AZ131" s="95">
        <f t="shared" si="143"/>
        <v>805</v>
      </c>
      <c r="BA131" s="95">
        <f t="shared" si="143"/>
        <v>0</v>
      </c>
      <c r="BB131" s="95">
        <f t="shared" si="143"/>
        <v>1455</v>
      </c>
      <c r="BC131" s="95">
        <f t="shared" si="143"/>
        <v>828</v>
      </c>
      <c r="BD131" s="95">
        <f t="shared" si="143"/>
        <v>459</v>
      </c>
      <c r="BE131" s="95">
        <f t="shared" si="143"/>
        <v>638</v>
      </c>
      <c r="BF131" s="95">
        <f t="shared" si="143"/>
        <v>2062</v>
      </c>
      <c r="BG131" s="95">
        <f t="shared" si="143"/>
        <v>820</v>
      </c>
      <c r="BH131" s="95">
        <f t="shared" si="143"/>
        <v>850</v>
      </c>
      <c r="BI131" s="95">
        <f t="shared" si="143"/>
        <v>1970</v>
      </c>
      <c r="BJ131" s="95">
        <f t="shared" si="143"/>
        <v>1508</v>
      </c>
      <c r="BK131" s="95">
        <f t="shared" si="143"/>
        <v>1926</v>
      </c>
      <c r="BL131" s="95">
        <f t="shared" si="143"/>
        <v>1206</v>
      </c>
    </row>
    <row r="132" ht="13.5" customHeight="1">
      <c r="A132" s="80">
        <v>43253.0</v>
      </c>
      <c r="B132" s="97" t="s">
        <v>75</v>
      </c>
      <c r="C132" s="94"/>
      <c r="D132" s="69" t="s">
        <v>19</v>
      </c>
      <c r="E132" s="95">
        <f t="shared" si="137"/>
        <v>1976</v>
      </c>
      <c r="F132" s="71">
        <v>1.0</v>
      </c>
      <c r="G132" s="71">
        <v>25.0</v>
      </c>
      <c r="H132" s="72">
        <f t="shared" si="138"/>
        <v>28</v>
      </c>
      <c r="I132" s="94"/>
      <c r="J132" s="73" t="s">
        <v>20</v>
      </c>
      <c r="K132" s="95">
        <f t="shared" si="139"/>
        <v>1955</v>
      </c>
      <c r="L132" s="79">
        <v>0.0</v>
      </c>
      <c r="M132" s="74">
        <v>28.0</v>
      </c>
      <c r="N132" s="72">
        <f t="shared" si="140"/>
        <v>28</v>
      </c>
      <c r="O132" s="94"/>
      <c r="P132" s="64" t="s">
        <v>72</v>
      </c>
      <c r="Q132" s="94"/>
      <c r="R132" s="64">
        <f>MIN(Rules!$E$2,(MAX(H132/N132,N132/H132)))</f>
        <v>1</v>
      </c>
      <c r="S132" s="64">
        <f>VLOOKUP(B132,Rules!A:B,2,FALSE)</f>
        <v>60</v>
      </c>
      <c r="T132" s="94"/>
      <c r="U132" s="96">
        <f>1/(10^(-(E132+(IF(P132="Y",Rules!$I$2,0))-K132)/Rules!$E$12)+1)</f>
        <v>0.6872908633</v>
      </c>
      <c r="V132" s="94">
        <f t="shared" si="6"/>
        <v>-11</v>
      </c>
      <c r="W132" s="94">
        <f t="shared" si="7"/>
        <v>11</v>
      </c>
      <c r="X132" s="94"/>
      <c r="Y132" s="94"/>
      <c r="Z132" s="94"/>
      <c r="AA132" s="95">
        <f t="shared" ref="AA132:BL132" si="144">IF($D132=AA$1,$E132+$V132,(IF($J132=AA$1,$K132+$W132,AA131)))</f>
        <v>1403</v>
      </c>
      <c r="AB132" s="95">
        <f t="shared" si="144"/>
        <v>916</v>
      </c>
      <c r="AC132" s="95">
        <f t="shared" si="144"/>
        <v>1490</v>
      </c>
      <c r="AD132" s="95">
        <f t="shared" si="144"/>
        <v>139</v>
      </c>
      <c r="AE132" s="95">
        <f t="shared" si="144"/>
        <v>1961</v>
      </c>
      <c r="AF132" s="95">
        <f t="shared" si="144"/>
        <v>1965</v>
      </c>
      <c r="AG132" s="95">
        <f t="shared" si="144"/>
        <v>871</v>
      </c>
      <c r="AH132" s="95">
        <f t="shared" si="144"/>
        <v>986</v>
      </c>
      <c r="AI132" s="95">
        <f t="shared" si="144"/>
        <v>1243</v>
      </c>
      <c r="AJ132" s="95">
        <f t="shared" si="144"/>
        <v>1726</v>
      </c>
      <c r="AK132" s="95">
        <f t="shared" si="144"/>
        <v>112</v>
      </c>
      <c r="AL132" s="95">
        <f t="shared" si="144"/>
        <v>717</v>
      </c>
      <c r="AM132" s="95">
        <f t="shared" si="144"/>
        <v>2262</v>
      </c>
      <c r="AN132" s="95">
        <f t="shared" si="144"/>
        <v>1398</v>
      </c>
      <c r="AO132" s="95">
        <f t="shared" si="144"/>
        <v>1078</v>
      </c>
      <c r="AP132" s="95">
        <f t="shared" si="144"/>
        <v>2109</v>
      </c>
      <c r="AQ132" s="95">
        <f t="shared" si="144"/>
        <v>384</v>
      </c>
      <c r="AR132" s="95">
        <f t="shared" si="144"/>
        <v>1451</v>
      </c>
      <c r="AS132" s="95">
        <f t="shared" si="144"/>
        <v>351</v>
      </c>
      <c r="AT132" s="95">
        <f t="shared" si="144"/>
        <v>1966</v>
      </c>
      <c r="AU132" s="95">
        <f t="shared" si="144"/>
        <v>1072</v>
      </c>
      <c r="AV132" s="95">
        <f t="shared" si="144"/>
        <v>497</v>
      </c>
      <c r="AW132" s="95">
        <f t="shared" si="144"/>
        <v>578</v>
      </c>
      <c r="AX132" s="95">
        <f t="shared" si="144"/>
        <v>1106</v>
      </c>
      <c r="AY132" s="95">
        <f t="shared" si="144"/>
        <v>1207</v>
      </c>
      <c r="AZ132" s="95">
        <f t="shared" si="144"/>
        <v>805</v>
      </c>
      <c r="BA132" s="95">
        <f t="shared" si="144"/>
        <v>0</v>
      </c>
      <c r="BB132" s="95">
        <f t="shared" si="144"/>
        <v>1455</v>
      </c>
      <c r="BC132" s="95">
        <f t="shared" si="144"/>
        <v>828</v>
      </c>
      <c r="BD132" s="95">
        <f t="shared" si="144"/>
        <v>459</v>
      </c>
      <c r="BE132" s="95">
        <f t="shared" si="144"/>
        <v>638</v>
      </c>
      <c r="BF132" s="95">
        <f t="shared" si="144"/>
        <v>2062</v>
      </c>
      <c r="BG132" s="95">
        <f t="shared" si="144"/>
        <v>820</v>
      </c>
      <c r="BH132" s="95">
        <f t="shared" si="144"/>
        <v>850</v>
      </c>
      <c r="BI132" s="95">
        <f t="shared" si="144"/>
        <v>1970</v>
      </c>
      <c r="BJ132" s="95">
        <f t="shared" si="144"/>
        <v>1508</v>
      </c>
      <c r="BK132" s="95">
        <f t="shared" si="144"/>
        <v>1926</v>
      </c>
      <c r="BL132" s="95">
        <f t="shared" si="144"/>
        <v>1206</v>
      </c>
    </row>
    <row r="133" ht="13.5" customHeight="1">
      <c r="A133" s="80">
        <v>43253.0</v>
      </c>
      <c r="B133" s="105" t="s">
        <v>74</v>
      </c>
      <c r="C133" s="94"/>
      <c r="D133" s="69" t="s">
        <v>32</v>
      </c>
      <c r="E133" s="95">
        <f t="shared" si="137"/>
        <v>1508</v>
      </c>
      <c r="F133" s="71">
        <v>2.0</v>
      </c>
      <c r="G133" s="71">
        <v>19.0</v>
      </c>
      <c r="H133" s="72">
        <f t="shared" si="138"/>
        <v>25</v>
      </c>
      <c r="I133" s="94"/>
      <c r="J133" s="73" t="s">
        <v>30</v>
      </c>
      <c r="K133" s="95">
        <f t="shared" si="139"/>
        <v>1403</v>
      </c>
      <c r="L133" s="74">
        <v>1.0</v>
      </c>
      <c r="M133" s="74">
        <v>20.0</v>
      </c>
      <c r="N133" s="72">
        <f t="shared" si="140"/>
        <v>23</v>
      </c>
      <c r="O133" s="94"/>
      <c r="P133" s="64" t="s">
        <v>72</v>
      </c>
      <c r="Q133" s="94"/>
      <c r="R133" s="64">
        <f>MIN(Rules!$E$2,(MAX(H133/N133,N133/H133)))</f>
        <v>1.086956522</v>
      </c>
      <c r="S133" s="64">
        <f>VLOOKUP(B133,Rules!A:B,2,FALSE)</f>
        <v>50</v>
      </c>
      <c r="T133" s="94"/>
      <c r="U133" s="96">
        <f>1/(10^(-(E133+(IF(P133="Y",Rules!$I$2,0))-K133)/Rules!$E$12)+1)</f>
        <v>0.7639246991</v>
      </c>
      <c r="V133" s="94">
        <f t="shared" si="6"/>
        <v>13</v>
      </c>
      <c r="W133" s="94">
        <f t="shared" si="7"/>
        <v>-13</v>
      </c>
      <c r="X133" s="94"/>
      <c r="Y133" s="94"/>
      <c r="Z133" s="94"/>
      <c r="AA133" s="95">
        <f t="shared" ref="AA133:BL133" si="145">IF($D133=AA$1,$E133+$V133,(IF($J133=AA$1,$K133+$W133,AA132)))</f>
        <v>1390</v>
      </c>
      <c r="AB133" s="95">
        <f t="shared" si="145"/>
        <v>916</v>
      </c>
      <c r="AC133" s="95">
        <f t="shared" si="145"/>
        <v>1490</v>
      </c>
      <c r="AD133" s="95">
        <f t="shared" si="145"/>
        <v>139</v>
      </c>
      <c r="AE133" s="95">
        <f t="shared" si="145"/>
        <v>1961</v>
      </c>
      <c r="AF133" s="95">
        <f t="shared" si="145"/>
        <v>1965</v>
      </c>
      <c r="AG133" s="95">
        <f t="shared" si="145"/>
        <v>871</v>
      </c>
      <c r="AH133" s="95">
        <f t="shared" si="145"/>
        <v>986</v>
      </c>
      <c r="AI133" s="95">
        <f t="shared" si="145"/>
        <v>1243</v>
      </c>
      <c r="AJ133" s="95">
        <f t="shared" si="145"/>
        <v>1726</v>
      </c>
      <c r="AK133" s="95">
        <f t="shared" si="145"/>
        <v>112</v>
      </c>
      <c r="AL133" s="95">
        <f t="shared" si="145"/>
        <v>717</v>
      </c>
      <c r="AM133" s="95">
        <f t="shared" si="145"/>
        <v>2262</v>
      </c>
      <c r="AN133" s="95">
        <f t="shared" si="145"/>
        <v>1398</v>
      </c>
      <c r="AO133" s="95">
        <f t="shared" si="145"/>
        <v>1078</v>
      </c>
      <c r="AP133" s="95">
        <f t="shared" si="145"/>
        <v>2109</v>
      </c>
      <c r="AQ133" s="95">
        <f t="shared" si="145"/>
        <v>384</v>
      </c>
      <c r="AR133" s="95">
        <f t="shared" si="145"/>
        <v>1451</v>
      </c>
      <c r="AS133" s="95">
        <f t="shared" si="145"/>
        <v>351</v>
      </c>
      <c r="AT133" s="95">
        <f t="shared" si="145"/>
        <v>1966</v>
      </c>
      <c r="AU133" s="95">
        <f t="shared" si="145"/>
        <v>1072</v>
      </c>
      <c r="AV133" s="95">
        <f t="shared" si="145"/>
        <v>497</v>
      </c>
      <c r="AW133" s="95">
        <f t="shared" si="145"/>
        <v>578</v>
      </c>
      <c r="AX133" s="95">
        <f t="shared" si="145"/>
        <v>1106</v>
      </c>
      <c r="AY133" s="95">
        <f t="shared" si="145"/>
        <v>1207</v>
      </c>
      <c r="AZ133" s="95">
        <f t="shared" si="145"/>
        <v>805</v>
      </c>
      <c r="BA133" s="95">
        <f t="shared" si="145"/>
        <v>0</v>
      </c>
      <c r="BB133" s="95">
        <f t="shared" si="145"/>
        <v>1455</v>
      </c>
      <c r="BC133" s="95">
        <f t="shared" si="145"/>
        <v>828</v>
      </c>
      <c r="BD133" s="95">
        <f t="shared" si="145"/>
        <v>459</v>
      </c>
      <c r="BE133" s="95">
        <f t="shared" si="145"/>
        <v>638</v>
      </c>
      <c r="BF133" s="95">
        <f t="shared" si="145"/>
        <v>2062</v>
      </c>
      <c r="BG133" s="95">
        <f t="shared" si="145"/>
        <v>820</v>
      </c>
      <c r="BH133" s="95">
        <f t="shared" si="145"/>
        <v>850</v>
      </c>
      <c r="BI133" s="95">
        <f t="shared" si="145"/>
        <v>1970</v>
      </c>
      <c r="BJ133" s="95">
        <f t="shared" si="145"/>
        <v>1521</v>
      </c>
      <c r="BK133" s="95">
        <f t="shared" si="145"/>
        <v>1926</v>
      </c>
      <c r="BL133" s="95">
        <f t="shared" si="145"/>
        <v>1206</v>
      </c>
    </row>
    <row r="134" ht="13.5" customHeight="1">
      <c r="A134" s="80">
        <v>43253.0</v>
      </c>
      <c r="B134" s="105" t="s">
        <v>74</v>
      </c>
      <c r="C134" s="94"/>
      <c r="D134" s="69" t="s">
        <v>38</v>
      </c>
      <c r="E134" s="95">
        <f t="shared" si="137"/>
        <v>1207</v>
      </c>
      <c r="F134" s="78">
        <v>0.0</v>
      </c>
      <c r="G134" s="71">
        <v>16.0</v>
      </c>
      <c r="H134" s="72">
        <f t="shared" si="138"/>
        <v>16</v>
      </c>
      <c r="I134" s="94"/>
      <c r="J134" s="73" t="s">
        <v>34</v>
      </c>
      <c r="K134" s="95">
        <f t="shared" si="139"/>
        <v>1398</v>
      </c>
      <c r="L134" s="79">
        <v>0.0</v>
      </c>
      <c r="M134" s="74">
        <v>18.0</v>
      </c>
      <c r="N134" s="72">
        <f t="shared" si="140"/>
        <v>18</v>
      </c>
      <c r="O134" s="94"/>
      <c r="P134" s="64" t="s">
        <v>72</v>
      </c>
      <c r="Q134" s="94"/>
      <c r="R134" s="64">
        <f>MIN(Rules!$E$2,(MAX(H134/N134,N134/H134)))</f>
        <v>1.125</v>
      </c>
      <c r="S134" s="64">
        <f>VLOOKUP(B134,Rules!A:B,2,FALSE)</f>
        <v>50</v>
      </c>
      <c r="T134" s="94"/>
      <c r="U134" s="96">
        <f>1/(10^(-(E134+(IF(P134="Y",Rules!$I$2,0))-K134)/Rules!$E$12)+1)</f>
        <v>0.4529367395</v>
      </c>
      <c r="V134" s="94">
        <f t="shared" si="6"/>
        <v>-25</v>
      </c>
      <c r="W134" s="94">
        <f t="shared" si="7"/>
        <v>25</v>
      </c>
      <c r="X134" s="94"/>
      <c r="Y134" s="94"/>
      <c r="Z134" s="94"/>
      <c r="AA134" s="95">
        <f t="shared" ref="AA134:BL134" si="146">IF($D134=AA$1,$E134+$V134,(IF($J134=AA$1,$K134+$W134,AA133)))</f>
        <v>1390</v>
      </c>
      <c r="AB134" s="95">
        <f t="shared" si="146"/>
        <v>916</v>
      </c>
      <c r="AC134" s="95">
        <f t="shared" si="146"/>
        <v>1490</v>
      </c>
      <c r="AD134" s="95">
        <f t="shared" si="146"/>
        <v>139</v>
      </c>
      <c r="AE134" s="95">
        <f t="shared" si="146"/>
        <v>1961</v>
      </c>
      <c r="AF134" s="95">
        <f t="shared" si="146"/>
        <v>1965</v>
      </c>
      <c r="AG134" s="95">
        <f t="shared" si="146"/>
        <v>871</v>
      </c>
      <c r="AH134" s="95">
        <f t="shared" si="146"/>
        <v>986</v>
      </c>
      <c r="AI134" s="95">
        <f t="shared" si="146"/>
        <v>1243</v>
      </c>
      <c r="AJ134" s="95">
        <f t="shared" si="146"/>
        <v>1726</v>
      </c>
      <c r="AK134" s="95">
        <f t="shared" si="146"/>
        <v>112</v>
      </c>
      <c r="AL134" s="95">
        <f t="shared" si="146"/>
        <v>717</v>
      </c>
      <c r="AM134" s="95">
        <f t="shared" si="146"/>
        <v>2262</v>
      </c>
      <c r="AN134" s="95">
        <f t="shared" si="146"/>
        <v>1423</v>
      </c>
      <c r="AO134" s="95">
        <f t="shared" si="146"/>
        <v>1078</v>
      </c>
      <c r="AP134" s="95">
        <f t="shared" si="146"/>
        <v>2109</v>
      </c>
      <c r="AQ134" s="95">
        <f t="shared" si="146"/>
        <v>384</v>
      </c>
      <c r="AR134" s="95">
        <f t="shared" si="146"/>
        <v>1451</v>
      </c>
      <c r="AS134" s="95">
        <f t="shared" si="146"/>
        <v>351</v>
      </c>
      <c r="AT134" s="95">
        <f t="shared" si="146"/>
        <v>1966</v>
      </c>
      <c r="AU134" s="95">
        <f t="shared" si="146"/>
        <v>1072</v>
      </c>
      <c r="AV134" s="95">
        <f t="shared" si="146"/>
        <v>497</v>
      </c>
      <c r="AW134" s="95">
        <f t="shared" si="146"/>
        <v>578</v>
      </c>
      <c r="AX134" s="95">
        <f t="shared" si="146"/>
        <v>1106</v>
      </c>
      <c r="AY134" s="95">
        <f t="shared" si="146"/>
        <v>1182</v>
      </c>
      <c r="AZ134" s="95">
        <f t="shared" si="146"/>
        <v>805</v>
      </c>
      <c r="BA134" s="95">
        <f t="shared" si="146"/>
        <v>0</v>
      </c>
      <c r="BB134" s="95">
        <f t="shared" si="146"/>
        <v>1455</v>
      </c>
      <c r="BC134" s="95">
        <f t="shared" si="146"/>
        <v>828</v>
      </c>
      <c r="BD134" s="95">
        <f t="shared" si="146"/>
        <v>459</v>
      </c>
      <c r="BE134" s="95">
        <f t="shared" si="146"/>
        <v>638</v>
      </c>
      <c r="BF134" s="95">
        <f t="shared" si="146"/>
        <v>2062</v>
      </c>
      <c r="BG134" s="95">
        <f t="shared" si="146"/>
        <v>820</v>
      </c>
      <c r="BH134" s="95">
        <f t="shared" si="146"/>
        <v>850</v>
      </c>
      <c r="BI134" s="95">
        <f t="shared" si="146"/>
        <v>1970</v>
      </c>
      <c r="BJ134" s="95">
        <f t="shared" si="146"/>
        <v>1521</v>
      </c>
      <c r="BK134" s="95">
        <f t="shared" si="146"/>
        <v>1926</v>
      </c>
      <c r="BL134" s="95">
        <f t="shared" si="146"/>
        <v>1206</v>
      </c>
    </row>
    <row r="135" ht="13.5" customHeight="1">
      <c r="A135" s="80">
        <v>43253.0</v>
      </c>
      <c r="B135" s="105" t="s">
        <v>74</v>
      </c>
      <c r="C135" s="94"/>
      <c r="D135" s="69" t="s">
        <v>31</v>
      </c>
      <c r="E135" s="95">
        <f t="shared" si="137"/>
        <v>1451</v>
      </c>
      <c r="F135" s="71">
        <v>2.0</v>
      </c>
      <c r="G135" s="71">
        <v>15.0</v>
      </c>
      <c r="H135" s="72">
        <f t="shared" si="138"/>
        <v>21</v>
      </c>
      <c r="I135" s="94"/>
      <c r="J135" s="73" t="s">
        <v>28</v>
      </c>
      <c r="K135" s="95">
        <f t="shared" si="139"/>
        <v>1490</v>
      </c>
      <c r="L135" s="74">
        <v>2.0</v>
      </c>
      <c r="M135" s="74">
        <v>25.0</v>
      </c>
      <c r="N135" s="72">
        <f t="shared" si="140"/>
        <v>31</v>
      </c>
      <c r="O135" s="94"/>
      <c r="P135" s="64" t="s">
        <v>72</v>
      </c>
      <c r="Q135" s="94"/>
      <c r="R135" s="64">
        <f>MIN(Rules!$E$2,(MAX(H135/N135,N135/H135)))</f>
        <v>1.476190476</v>
      </c>
      <c r="S135" s="64">
        <f>VLOOKUP(B135,Rules!A:B,2,FALSE)</f>
        <v>50</v>
      </c>
      <c r="T135" s="94"/>
      <c r="U135" s="96">
        <f>1/(10^(-(E135+(IF(P135="Y",Rules!$I$2,0))-K135)/Rules!$E$12)+1)</f>
        <v>0.6250816215</v>
      </c>
      <c r="V135" s="94">
        <f t="shared" si="6"/>
        <v>-46</v>
      </c>
      <c r="W135" s="94">
        <f t="shared" si="7"/>
        <v>46</v>
      </c>
      <c r="X135" s="94"/>
      <c r="Y135" s="94"/>
      <c r="Z135" s="94"/>
      <c r="AA135" s="95">
        <f t="shared" ref="AA135:BL135" si="147">IF($D135=AA$1,$E135+$V135,(IF($J135=AA$1,$K135+$W135,AA134)))</f>
        <v>1390</v>
      </c>
      <c r="AB135" s="95">
        <f t="shared" si="147"/>
        <v>916</v>
      </c>
      <c r="AC135" s="95">
        <f t="shared" si="147"/>
        <v>1536</v>
      </c>
      <c r="AD135" s="95">
        <f t="shared" si="147"/>
        <v>139</v>
      </c>
      <c r="AE135" s="95">
        <f t="shared" si="147"/>
        <v>1961</v>
      </c>
      <c r="AF135" s="95">
        <f t="shared" si="147"/>
        <v>1965</v>
      </c>
      <c r="AG135" s="95">
        <f t="shared" si="147"/>
        <v>871</v>
      </c>
      <c r="AH135" s="95">
        <f t="shared" si="147"/>
        <v>986</v>
      </c>
      <c r="AI135" s="95">
        <f t="shared" si="147"/>
        <v>1243</v>
      </c>
      <c r="AJ135" s="95">
        <f t="shared" si="147"/>
        <v>1726</v>
      </c>
      <c r="AK135" s="95">
        <f t="shared" si="147"/>
        <v>112</v>
      </c>
      <c r="AL135" s="95">
        <f t="shared" si="147"/>
        <v>717</v>
      </c>
      <c r="AM135" s="95">
        <f t="shared" si="147"/>
        <v>2262</v>
      </c>
      <c r="AN135" s="95">
        <f t="shared" si="147"/>
        <v>1423</v>
      </c>
      <c r="AO135" s="95">
        <f t="shared" si="147"/>
        <v>1078</v>
      </c>
      <c r="AP135" s="95">
        <f t="shared" si="147"/>
        <v>2109</v>
      </c>
      <c r="AQ135" s="95">
        <f t="shared" si="147"/>
        <v>384</v>
      </c>
      <c r="AR135" s="95">
        <f t="shared" si="147"/>
        <v>1405</v>
      </c>
      <c r="AS135" s="95">
        <f t="shared" si="147"/>
        <v>351</v>
      </c>
      <c r="AT135" s="95">
        <f t="shared" si="147"/>
        <v>1966</v>
      </c>
      <c r="AU135" s="95">
        <f t="shared" si="147"/>
        <v>1072</v>
      </c>
      <c r="AV135" s="95">
        <f t="shared" si="147"/>
        <v>497</v>
      </c>
      <c r="AW135" s="95">
        <f t="shared" si="147"/>
        <v>578</v>
      </c>
      <c r="AX135" s="95">
        <f t="shared" si="147"/>
        <v>1106</v>
      </c>
      <c r="AY135" s="95">
        <f t="shared" si="147"/>
        <v>1182</v>
      </c>
      <c r="AZ135" s="95">
        <f t="shared" si="147"/>
        <v>805</v>
      </c>
      <c r="BA135" s="95">
        <f t="shared" si="147"/>
        <v>0</v>
      </c>
      <c r="BB135" s="95">
        <f t="shared" si="147"/>
        <v>1455</v>
      </c>
      <c r="BC135" s="95">
        <f t="shared" si="147"/>
        <v>828</v>
      </c>
      <c r="BD135" s="95">
        <f t="shared" si="147"/>
        <v>459</v>
      </c>
      <c r="BE135" s="95">
        <f t="shared" si="147"/>
        <v>638</v>
      </c>
      <c r="BF135" s="95">
        <f t="shared" si="147"/>
        <v>2062</v>
      </c>
      <c r="BG135" s="95">
        <f t="shared" si="147"/>
        <v>820</v>
      </c>
      <c r="BH135" s="95">
        <f t="shared" si="147"/>
        <v>850</v>
      </c>
      <c r="BI135" s="95">
        <f t="shared" si="147"/>
        <v>1970</v>
      </c>
      <c r="BJ135" s="95">
        <f t="shared" si="147"/>
        <v>1521</v>
      </c>
      <c r="BK135" s="95">
        <f t="shared" si="147"/>
        <v>1926</v>
      </c>
      <c r="BL135" s="95">
        <f t="shared" si="147"/>
        <v>1206</v>
      </c>
    </row>
    <row r="136" ht="13.5" customHeight="1">
      <c r="A136" s="80">
        <v>43253.0</v>
      </c>
      <c r="B136" s="105" t="s">
        <v>74</v>
      </c>
      <c r="C136" s="94"/>
      <c r="D136" s="69" t="s">
        <v>41</v>
      </c>
      <c r="E136" s="95">
        <f t="shared" si="137"/>
        <v>828</v>
      </c>
      <c r="F136" s="78">
        <v>0.0</v>
      </c>
      <c r="G136" s="71">
        <v>17.0</v>
      </c>
      <c r="H136" s="72">
        <f t="shared" si="138"/>
        <v>17</v>
      </c>
      <c r="I136" s="94"/>
      <c r="J136" s="73" t="s">
        <v>39</v>
      </c>
      <c r="K136" s="95">
        <f t="shared" si="139"/>
        <v>1106</v>
      </c>
      <c r="L136" s="74">
        <v>1.0</v>
      </c>
      <c r="M136" s="74">
        <v>11.0</v>
      </c>
      <c r="N136" s="72">
        <f t="shared" si="140"/>
        <v>14</v>
      </c>
      <c r="O136" s="94"/>
      <c r="P136" s="64" t="s">
        <v>72</v>
      </c>
      <c r="Q136" s="94"/>
      <c r="R136" s="64">
        <f>MIN(Rules!$E$2,(MAX(H136/N136,N136/H136)))</f>
        <v>1.214285714</v>
      </c>
      <c r="S136" s="64">
        <f>VLOOKUP(B136,Rules!A:B,2,FALSE)</f>
        <v>50</v>
      </c>
      <c r="T136" s="94"/>
      <c r="U136" s="96">
        <f>1/(10^(-(E136+(IF(P136="Y",Rules!$I$2,0))-K136)/Rules!$E$12)+1)</f>
        <v>0.3567583556</v>
      </c>
      <c r="V136" s="94">
        <f t="shared" si="6"/>
        <v>39</v>
      </c>
      <c r="W136" s="94">
        <f t="shared" si="7"/>
        <v>-39</v>
      </c>
      <c r="X136" s="94"/>
      <c r="Y136" s="94"/>
      <c r="Z136" s="94"/>
      <c r="AA136" s="95">
        <f t="shared" ref="AA136:BL136" si="148">IF($D136=AA$1,$E136+$V136,(IF($J136=AA$1,$K136+$W136,AA135)))</f>
        <v>1390</v>
      </c>
      <c r="AB136" s="95">
        <f t="shared" si="148"/>
        <v>916</v>
      </c>
      <c r="AC136" s="95">
        <f t="shared" si="148"/>
        <v>1536</v>
      </c>
      <c r="AD136" s="95">
        <f t="shared" si="148"/>
        <v>139</v>
      </c>
      <c r="AE136" s="95">
        <f t="shared" si="148"/>
        <v>1961</v>
      </c>
      <c r="AF136" s="95">
        <f t="shared" si="148"/>
        <v>1965</v>
      </c>
      <c r="AG136" s="95">
        <f t="shared" si="148"/>
        <v>871</v>
      </c>
      <c r="AH136" s="95">
        <f t="shared" si="148"/>
        <v>986</v>
      </c>
      <c r="AI136" s="95">
        <f t="shared" si="148"/>
        <v>1243</v>
      </c>
      <c r="AJ136" s="95">
        <f t="shared" si="148"/>
        <v>1726</v>
      </c>
      <c r="AK136" s="95">
        <f t="shared" si="148"/>
        <v>112</v>
      </c>
      <c r="AL136" s="95">
        <f t="shared" si="148"/>
        <v>717</v>
      </c>
      <c r="AM136" s="95">
        <f t="shared" si="148"/>
        <v>2262</v>
      </c>
      <c r="AN136" s="95">
        <f t="shared" si="148"/>
        <v>1423</v>
      </c>
      <c r="AO136" s="95">
        <f t="shared" si="148"/>
        <v>1078</v>
      </c>
      <c r="AP136" s="95">
        <f t="shared" si="148"/>
        <v>2109</v>
      </c>
      <c r="AQ136" s="95">
        <f t="shared" si="148"/>
        <v>384</v>
      </c>
      <c r="AR136" s="95">
        <f t="shared" si="148"/>
        <v>1405</v>
      </c>
      <c r="AS136" s="95">
        <f t="shared" si="148"/>
        <v>351</v>
      </c>
      <c r="AT136" s="95">
        <f t="shared" si="148"/>
        <v>1966</v>
      </c>
      <c r="AU136" s="95">
        <f t="shared" si="148"/>
        <v>1072</v>
      </c>
      <c r="AV136" s="95">
        <f t="shared" si="148"/>
        <v>497</v>
      </c>
      <c r="AW136" s="95">
        <f t="shared" si="148"/>
        <v>578</v>
      </c>
      <c r="AX136" s="95">
        <f t="shared" si="148"/>
        <v>1067</v>
      </c>
      <c r="AY136" s="95">
        <f t="shared" si="148"/>
        <v>1182</v>
      </c>
      <c r="AZ136" s="95">
        <f t="shared" si="148"/>
        <v>805</v>
      </c>
      <c r="BA136" s="95">
        <f t="shared" si="148"/>
        <v>0</v>
      </c>
      <c r="BB136" s="95">
        <f t="shared" si="148"/>
        <v>1455</v>
      </c>
      <c r="BC136" s="95">
        <f t="shared" si="148"/>
        <v>867</v>
      </c>
      <c r="BD136" s="95">
        <f t="shared" si="148"/>
        <v>459</v>
      </c>
      <c r="BE136" s="95">
        <f t="shared" si="148"/>
        <v>638</v>
      </c>
      <c r="BF136" s="95">
        <f t="shared" si="148"/>
        <v>2062</v>
      </c>
      <c r="BG136" s="95">
        <f t="shared" si="148"/>
        <v>820</v>
      </c>
      <c r="BH136" s="95">
        <f t="shared" si="148"/>
        <v>850</v>
      </c>
      <c r="BI136" s="95">
        <f t="shared" si="148"/>
        <v>1970</v>
      </c>
      <c r="BJ136" s="95">
        <f t="shared" si="148"/>
        <v>1521</v>
      </c>
      <c r="BK136" s="95">
        <f t="shared" si="148"/>
        <v>1926</v>
      </c>
      <c r="BL136" s="95">
        <f t="shared" si="148"/>
        <v>1206</v>
      </c>
    </row>
    <row r="137" ht="13.5" customHeight="1">
      <c r="A137" s="80">
        <v>43253.0</v>
      </c>
      <c r="B137" s="105" t="s">
        <v>74</v>
      </c>
      <c r="C137" s="94"/>
      <c r="D137" s="69" t="s">
        <v>40</v>
      </c>
      <c r="E137" s="95">
        <f t="shared" si="137"/>
        <v>1206</v>
      </c>
      <c r="F137" s="71">
        <v>3.0</v>
      </c>
      <c r="G137" s="71">
        <v>18.0</v>
      </c>
      <c r="H137" s="72">
        <f t="shared" si="138"/>
        <v>27</v>
      </c>
      <c r="I137" s="94"/>
      <c r="J137" s="73" t="s">
        <v>29</v>
      </c>
      <c r="K137" s="95">
        <f t="shared" si="139"/>
        <v>1078</v>
      </c>
      <c r="L137" s="74">
        <v>4.0</v>
      </c>
      <c r="M137" s="74">
        <v>19.0</v>
      </c>
      <c r="N137" s="72">
        <f t="shared" si="140"/>
        <v>31</v>
      </c>
      <c r="O137" s="94"/>
      <c r="P137" s="64" t="s">
        <v>72</v>
      </c>
      <c r="Q137" s="94"/>
      <c r="R137" s="64">
        <f>MIN(Rules!$E$2,(MAX(H137/N137,N137/H137)))</f>
        <v>1.148148148</v>
      </c>
      <c r="S137" s="64">
        <f>VLOOKUP(B137,Rules!A:B,2,FALSE)</f>
        <v>50</v>
      </c>
      <c r="T137" s="94"/>
      <c r="U137" s="96">
        <f>1/(10^(-(E137+(IF(P137="Y",Rules!$I$2,0))-K137)/Rules!$E$12)+1)</f>
        <v>0.7824901694</v>
      </c>
      <c r="V137" s="94">
        <f t="shared" si="6"/>
        <v>-45</v>
      </c>
      <c r="W137" s="94">
        <f t="shared" si="7"/>
        <v>45</v>
      </c>
      <c r="X137" s="94"/>
      <c r="Y137" s="94"/>
      <c r="Z137" s="94"/>
      <c r="AA137" s="95">
        <f t="shared" ref="AA137:BL137" si="149">IF($D137=AA$1,$E137+$V137,(IF($J137=AA$1,$K137+$W137,AA136)))</f>
        <v>1390</v>
      </c>
      <c r="AB137" s="95">
        <f t="shared" si="149"/>
        <v>916</v>
      </c>
      <c r="AC137" s="95">
        <f t="shared" si="149"/>
        <v>1536</v>
      </c>
      <c r="AD137" s="95">
        <f t="shared" si="149"/>
        <v>139</v>
      </c>
      <c r="AE137" s="95">
        <f t="shared" si="149"/>
        <v>1961</v>
      </c>
      <c r="AF137" s="95">
        <f t="shared" si="149"/>
        <v>1965</v>
      </c>
      <c r="AG137" s="95">
        <f t="shared" si="149"/>
        <v>871</v>
      </c>
      <c r="AH137" s="95">
        <f t="shared" si="149"/>
        <v>986</v>
      </c>
      <c r="AI137" s="95">
        <f t="shared" si="149"/>
        <v>1243</v>
      </c>
      <c r="AJ137" s="95">
        <f t="shared" si="149"/>
        <v>1726</v>
      </c>
      <c r="AK137" s="95">
        <f t="shared" si="149"/>
        <v>112</v>
      </c>
      <c r="AL137" s="95">
        <f t="shared" si="149"/>
        <v>717</v>
      </c>
      <c r="AM137" s="95">
        <f t="shared" si="149"/>
        <v>2262</v>
      </c>
      <c r="AN137" s="95">
        <f t="shared" si="149"/>
        <v>1423</v>
      </c>
      <c r="AO137" s="95">
        <f t="shared" si="149"/>
        <v>1123</v>
      </c>
      <c r="AP137" s="95">
        <f t="shared" si="149"/>
        <v>2109</v>
      </c>
      <c r="AQ137" s="95">
        <f t="shared" si="149"/>
        <v>384</v>
      </c>
      <c r="AR137" s="95">
        <f t="shared" si="149"/>
        <v>1405</v>
      </c>
      <c r="AS137" s="95">
        <f t="shared" si="149"/>
        <v>351</v>
      </c>
      <c r="AT137" s="95">
        <f t="shared" si="149"/>
        <v>1966</v>
      </c>
      <c r="AU137" s="95">
        <f t="shared" si="149"/>
        <v>1072</v>
      </c>
      <c r="AV137" s="95">
        <f t="shared" si="149"/>
        <v>497</v>
      </c>
      <c r="AW137" s="95">
        <f t="shared" si="149"/>
        <v>578</v>
      </c>
      <c r="AX137" s="95">
        <f t="shared" si="149"/>
        <v>1067</v>
      </c>
      <c r="AY137" s="95">
        <f t="shared" si="149"/>
        <v>1182</v>
      </c>
      <c r="AZ137" s="95">
        <f t="shared" si="149"/>
        <v>805</v>
      </c>
      <c r="BA137" s="95">
        <f t="shared" si="149"/>
        <v>0</v>
      </c>
      <c r="BB137" s="95">
        <f t="shared" si="149"/>
        <v>1455</v>
      </c>
      <c r="BC137" s="95">
        <f t="shared" si="149"/>
        <v>867</v>
      </c>
      <c r="BD137" s="95">
        <f t="shared" si="149"/>
        <v>459</v>
      </c>
      <c r="BE137" s="95">
        <f t="shared" si="149"/>
        <v>638</v>
      </c>
      <c r="BF137" s="95">
        <f t="shared" si="149"/>
        <v>2062</v>
      </c>
      <c r="BG137" s="95">
        <f t="shared" si="149"/>
        <v>820</v>
      </c>
      <c r="BH137" s="95">
        <f t="shared" si="149"/>
        <v>850</v>
      </c>
      <c r="BI137" s="95">
        <f t="shared" si="149"/>
        <v>1970</v>
      </c>
      <c r="BJ137" s="95">
        <f t="shared" si="149"/>
        <v>1521</v>
      </c>
      <c r="BK137" s="95">
        <f t="shared" si="149"/>
        <v>1926</v>
      </c>
      <c r="BL137" s="95">
        <f t="shared" si="149"/>
        <v>1161</v>
      </c>
    </row>
    <row r="138" ht="13.5" customHeight="1">
      <c r="A138" s="80">
        <v>43253.0</v>
      </c>
      <c r="B138" s="105" t="s">
        <v>74</v>
      </c>
      <c r="C138" s="94"/>
      <c r="D138" s="69" t="s">
        <v>43</v>
      </c>
      <c r="E138" s="95">
        <f t="shared" si="137"/>
        <v>916</v>
      </c>
      <c r="F138" s="78">
        <v>0.0</v>
      </c>
      <c r="G138" s="71">
        <v>11.0</v>
      </c>
      <c r="H138" s="72">
        <f t="shared" si="138"/>
        <v>11</v>
      </c>
      <c r="I138" s="94"/>
      <c r="J138" s="73" t="s">
        <v>36</v>
      </c>
      <c r="K138" s="95">
        <f t="shared" si="139"/>
        <v>1072</v>
      </c>
      <c r="L138" s="74">
        <v>4.0</v>
      </c>
      <c r="M138" s="74">
        <v>27.0</v>
      </c>
      <c r="N138" s="72">
        <f t="shared" si="140"/>
        <v>39</v>
      </c>
      <c r="O138" s="94"/>
      <c r="P138" s="64" t="s">
        <v>72</v>
      </c>
      <c r="Q138" s="94"/>
      <c r="R138" s="64">
        <f>MIN(Rules!$E$2,(MAX(H138/N138,N138/H138)))</f>
        <v>2</v>
      </c>
      <c r="S138" s="64">
        <f>VLOOKUP(B138,Rules!A:B,2,FALSE)</f>
        <v>50</v>
      </c>
      <c r="T138" s="94"/>
      <c r="U138" s="96">
        <f>1/(10^(-(E138+(IF(P138="Y",Rules!$I$2,0))-K138)/Rules!$E$12)+1)</f>
        <v>0.4930926842</v>
      </c>
      <c r="V138" s="94">
        <f t="shared" si="6"/>
        <v>-49</v>
      </c>
      <c r="W138" s="94">
        <f t="shared" si="7"/>
        <v>49</v>
      </c>
      <c r="X138" s="94"/>
      <c r="Y138" s="94"/>
      <c r="Z138" s="94"/>
      <c r="AA138" s="95">
        <f t="shared" ref="AA138:BL138" si="150">IF($D138=AA$1,$E138+$V138,(IF($J138=AA$1,$K138+$W138,AA137)))</f>
        <v>1390</v>
      </c>
      <c r="AB138" s="95">
        <f t="shared" si="150"/>
        <v>867</v>
      </c>
      <c r="AC138" s="95">
        <f t="shared" si="150"/>
        <v>1536</v>
      </c>
      <c r="AD138" s="95">
        <f t="shared" si="150"/>
        <v>139</v>
      </c>
      <c r="AE138" s="95">
        <f t="shared" si="150"/>
        <v>1961</v>
      </c>
      <c r="AF138" s="95">
        <f t="shared" si="150"/>
        <v>1965</v>
      </c>
      <c r="AG138" s="95">
        <f t="shared" si="150"/>
        <v>871</v>
      </c>
      <c r="AH138" s="95">
        <f t="shared" si="150"/>
        <v>986</v>
      </c>
      <c r="AI138" s="95">
        <f t="shared" si="150"/>
        <v>1243</v>
      </c>
      <c r="AJ138" s="95">
        <f t="shared" si="150"/>
        <v>1726</v>
      </c>
      <c r="AK138" s="95">
        <f t="shared" si="150"/>
        <v>112</v>
      </c>
      <c r="AL138" s="95">
        <f t="shared" si="150"/>
        <v>717</v>
      </c>
      <c r="AM138" s="95">
        <f t="shared" si="150"/>
        <v>2262</v>
      </c>
      <c r="AN138" s="95">
        <f t="shared" si="150"/>
        <v>1423</v>
      </c>
      <c r="AO138" s="95">
        <f t="shared" si="150"/>
        <v>1123</v>
      </c>
      <c r="AP138" s="95">
        <f t="shared" si="150"/>
        <v>2109</v>
      </c>
      <c r="AQ138" s="95">
        <f t="shared" si="150"/>
        <v>384</v>
      </c>
      <c r="AR138" s="95">
        <f t="shared" si="150"/>
        <v>1405</v>
      </c>
      <c r="AS138" s="95">
        <f t="shared" si="150"/>
        <v>351</v>
      </c>
      <c r="AT138" s="95">
        <f t="shared" si="150"/>
        <v>1966</v>
      </c>
      <c r="AU138" s="95">
        <f t="shared" si="150"/>
        <v>1121</v>
      </c>
      <c r="AV138" s="95">
        <f t="shared" si="150"/>
        <v>497</v>
      </c>
      <c r="AW138" s="95">
        <f t="shared" si="150"/>
        <v>578</v>
      </c>
      <c r="AX138" s="95">
        <f t="shared" si="150"/>
        <v>1067</v>
      </c>
      <c r="AY138" s="95">
        <f t="shared" si="150"/>
        <v>1182</v>
      </c>
      <c r="AZ138" s="95">
        <f t="shared" si="150"/>
        <v>805</v>
      </c>
      <c r="BA138" s="95">
        <f t="shared" si="150"/>
        <v>0</v>
      </c>
      <c r="BB138" s="95">
        <f t="shared" si="150"/>
        <v>1455</v>
      </c>
      <c r="BC138" s="95">
        <f t="shared" si="150"/>
        <v>867</v>
      </c>
      <c r="BD138" s="95">
        <f t="shared" si="150"/>
        <v>459</v>
      </c>
      <c r="BE138" s="95">
        <f t="shared" si="150"/>
        <v>638</v>
      </c>
      <c r="BF138" s="95">
        <f t="shared" si="150"/>
        <v>2062</v>
      </c>
      <c r="BG138" s="95">
        <f t="shared" si="150"/>
        <v>820</v>
      </c>
      <c r="BH138" s="95">
        <f t="shared" si="150"/>
        <v>850</v>
      </c>
      <c r="BI138" s="95">
        <f t="shared" si="150"/>
        <v>1970</v>
      </c>
      <c r="BJ138" s="95">
        <f t="shared" si="150"/>
        <v>1521</v>
      </c>
      <c r="BK138" s="95">
        <f t="shared" si="150"/>
        <v>1926</v>
      </c>
      <c r="BL138" s="95">
        <f t="shared" si="150"/>
        <v>1161</v>
      </c>
    </row>
    <row r="139" ht="13.5" customHeight="1">
      <c r="A139" s="80">
        <v>43253.0</v>
      </c>
      <c r="B139" s="105" t="s">
        <v>74</v>
      </c>
      <c r="C139" s="94"/>
      <c r="D139" s="69" t="s">
        <v>35</v>
      </c>
      <c r="E139" s="95">
        <f t="shared" si="137"/>
        <v>871</v>
      </c>
      <c r="F139" s="71">
        <v>1.0</v>
      </c>
      <c r="G139" s="71">
        <v>29.0</v>
      </c>
      <c r="H139" s="72">
        <f t="shared" si="138"/>
        <v>32</v>
      </c>
      <c r="I139" s="94"/>
      <c r="J139" s="73" t="s">
        <v>33</v>
      </c>
      <c r="K139" s="95">
        <f t="shared" si="139"/>
        <v>1243</v>
      </c>
      <c r="L139" s="74">
        <v>2.0</v>
      </c>
      <c r="M139" s="74">
        <v>19.0</v>
      </c>
      <c r="N139" s="72">
        <f t="shared" si="140"/>
        <v>25</v>
      </c>
      <c r="O139" s="94"/>
      <c r="P139" s="64" t="s">
        <v>72</v>
      </c>
      <c r="Q139" s="94"/>
      <c r="R139" s="64">
        <f>MIN(Rules!$E$2,(MAX(H139/N139,N139/H139)))</f>
        <v>1.28</v>
      </c>
      <c r="S139" s="64">
        <f>VLOOKUP(B139,Rules!A:B,2,FALSE)</f>
        <v>50</v>
      </c>
      <c r="T139" s="94"/>
      <c r="U139" s="96">
        <f>1/(10^(-(E139+(IF(P139="Y",Rules!$I$2,0))-K139)/Rules!$E$12)+1)</f>
        <v>0.2645703336</v>
      </c>
      <c r="V139" s="94">
        <f t="shared" si="6"/>
        <v>47</v>
      </c>
      <c r="W139" s="94">
        <f t="shared" si="7"/>
        <v>-47</v>
      </c>
      <c r="X139" s="94"/>
      <c r="Y139" s="94"/>
      <c r="Z139" s="94"/>
      <c r="AA139" s="95">
        <f t="shared" ref="AA139:BL139" si="151">IF($D139=AA$1,$E139+$V139,(IF($J139=AA$1,$K139+$W139,AA138)))</f>
        <v>1390</v>
      </c>
      <c r="AB139" s="95">
        <f t="shared" si="151"/>
        <v>867</v>
      </c>
      <c r="AC139" s="95">
        <f t="shared" si="151"/>
        <v>1536</v>
      </c>
      <c r="AD139" s="95">
        <f t="shared" si="151"/>
        <v>139</v>
      </c>
      <c r="AE139" s="95">
        <f t="shared" si="151"/>
        <v>1961</v>
      </c>
      <c r="AF139" s="95">
        <f t="shared" si="151"/>
        <v>1965</v>
      </c>
      <c r="AG139" s="95">
        <f t="shared" si="151"/>
        <v>918</v>
      </c>
      <c r="AH139" s="95">
        <f t="shared" si="151"/>
        <v>986</v>
      </c>
      <c r="AI139" s="95">
        <f t="shared" si="151"/>
        <v>1196</v>
      </c>
      <c r="AJ139" s="95">
        <f t="shared" si="151"/>
        <v>1726</v>
      </c>
      <c r="AK139" s="95">
        <f t="shared" si="151"/>
        <v>112</v>
      </c>
      <c r="AL139" s="95">
        <f t="shared" si="151"/>
        <v>717</v>
      </c>
      <c r="AM139" s="95">
        <f t="shared" si="151"/>
        <v>2262</v>
      </c>
      <c r="AN139" s="95">
        <f t="shared" si="151"/>
        <v>1423</v>
      </c>
      <c r="AO139" s="95">
        <f t="shared" si="151"/>
        <v>1123</v>
      </c>
      <c r="AP139" s="95">
        <f t="shared" si="151"/>
        <v>2109</v>
      </c>
      <c r="AQ139" s="95">
        <f t="shared" si="151"/>
        <v>384</v>
      </c>
      <c r="AR139" s="95">
        <f t="shared" si="151"/>
        <v>1405</v>
      </c>
      <c r="AS139" s="95">
        <f t="shared" si="151"/>
        <v>351</v>
      </c>
      <c r="AT139" s="95">
        <f t="shared" si="151"/>
        <v>1966</v>
      </c>
      <c r="AU139" s="95">
        <f t="shared" si="151"/>
        <v>1121</v>
      </c>
      <c r="AV139" s="95">
        <f t="shared" si="151"/>
        <v>497</v>
      </c>
      <c r="AW139" s="95">
        <f t="shared" si="151"/>
        <v>578</v>
      </c>
      <c r="AX139" s="95">
        <f t="shared" si="151"/>
        <v>1067</v>
      </c>
      <c r="AY139" s="95">
        <f t="shared" si="151"/>
        <v>1182</v>
      </c>
      <c r="AZ139" s="95">
        <f t="shared" si="151"/>
        <v>805</v>
      </c>
      <c r="BA139" s="95">
        <f t="shared" si="151"/>
        <v>0</v>
      </c>
      <c r="BB139" s="95">
        <f t="shared" si="151"/>
        <v>1455</v>
      </c>
      <c r="BC139" s="95">
        <f t="shared" si="151"/>
        <v>867</v>
      </c>
      <c r="BD139" s="95">
        <f t="shared" si="151"/>
        <v>459</v>
      </c>
      <c r="BE139" s="95">
        <f t="shared" si="151"/>
        <v>638</v>
      </c>
      <c r="BF139" s="95">
        <f t="shared" si="151"/>
        <v>2062</v>
      </c>
      <c r="BG139" s="95">
        <f t="shared" si="151"/>
        <v>820</v>
      </c>
      <c r="BH139" s="95">
        <f t="shared" si="151"/>
        <v>850</v>
      </c>
      <c r="BI139" s="95">
        <f t="shared" si="151"/>
        <v>1970</v>
      </c>
      <c r="BJ139" s="95">
        <f t="shared" si="151"/>
        <v>1521</v>
      </c>
      <c r="BK139" s="95">
        <f t="shared" si="151"/>
        <v>1926</v>
      </c>
      <c r="BL139" s="95">
        <f t="shared" si="151"/>
        <v>1161</v>
      </c>
    </row>
    <row r="140" ht="13.5" customHeight="1">
      <c r="A140" s="80">
        <v>43253.0</v>
      </c>
      <c r="B140" s="105" t="s">
        <v>74</v>
      </c>
      <c r="C140" s="94"/>
      <c r="D140" s="69" t="s">
        <v>50</v>
      </c>
      <c r="E140" s="95">
        <f t="shared" si="137"/>
        <v>497</v>
      </c>
      <c r="F140" s="78">
        <v>0.0</v>
      </c>
      <c r="G140" s="71">
        <v>13.0</v>
      </c>
      <c r="H140" s="72">
        <f t="shared" si="138"/>
        <v>13</v>
      </c>
      <c r="I140" s="94"/>
      <c r="J140" s="73" t="s">
        <v>53</v>
      </c>
      <c r="K140" s="95">
        <f t="shared" si="139"/>
        <v>850</v>
      </c>
      <c r="L140" s="74">
        <v>1.0</v>
      </c>
      <c r="M140" s="74">
        <v>13.0</v>
      </c>
      <c r="N140" s="72">
        <f t="shared" si="140"/>
        <v>16</v>
      </c>
      <c r="O140" s="94"/>
      <c r="P140" s="64" t="s">
        <v>72</v>
      </c>
      <c r="Q140" s="94"/>
      <c r="R140" s="64">
        <f>MIN(Rules!$E$2,(MAX(H140/N140,N140/H140)))</f>
        <v>1.230769231</v>
      </c>
      <c r="S140" s="64">
        <f>VLOOKUP(B140,Rules!A:B,2,FALSE)</f>
        <v>50</v>
      </c>
      <c r="T140" s="94"/>
      <c r="U140" s="96">
        <f>1/(10^(-(E140+(IF(P140="Y",Rules!$I$2,0))-K140)/Rules!$E$12)+1)</f>
        <v>0.281941883</v>
      </c>
      <c r="V140" s="94">
        <f t="shared" si="6"/>
        <v>-17</v>
      </c>
      <c r="W140" s="94">
        <f t="shared" si="7"/>
        <v>17</v>
      </c>
      <c r="X140" s="94"/>
      <c r="Y140" s="94"/>
      <c r="Z140" s="94"/>
      <c r="AA140" s="95">
        <f t="shared" ref="AA140:BL140" si="152">IF($D140=AA$1,$E140+$V140,(IF($J140=AA$1,$K140+$W140,AA139)))</f>
        <v>1390</v>
      </c>
      <c r="AB140" s="95">
        <f t="shared" si="152"/>
        <v>867</v>
      </c>
      <c r="AC140" s="95">
        <f t="shared" si="152"/>
        <v>1536</v>
      </c>
      <c r="AD140" s="95">
        <f t="shared" si="152"/>
        <v>139</v>
      </c>
      <c r="AE140" s="95">
        <f t="shared" si="152"/>
        <v>1961</v>
      </c>
      <c r="AF140" s="95">
        <f t="shared" si="152"/>
        <v>1965</v>
      </c>
      <c r="AG140" s="95">
        <f t="shared" si="152"/>
        <v>918</v>
      </c>
      <c r="AH140" s="95">
        <f t="shared" si="152"/>
        <v>986</v>
      </c>
      <c r="AI140" s="95">
        <f t="shared" si="152"/>
        <v>1196</v>
      </c>
      <c r="AJ140" s="95">
        <f t="shared" si="152"/>
        <v>1726</v>
      </c>
      <c r="AK140" s="95">
        <f t="shared" si="152"/>
        <v>112</v>
      </c>
      <c r="AL140" s="95">
        <f t="shared" si="152"/>
        <v>717</v>
      </c>
      <c r="AM140" s="95">
        <f t="shared" si="152"/>
        <v>2262</v>
      </c>
      <c r="AN140" s="95">
        <f t="shared" si="152"/>
        <v>1423</v>
      </c>
      <c r="AO140" s="95">
        <f t="shared" si="152"/>
        <v>1123</v>
      </c>
      <c r="AP140" s="95">
        <f t="shared" si="152"/>
        <v>2109</v>
      </c>
      <c r="AQ140" s="95">
        <f t="shared" si="152"/>
        <v>384</v>
      </c>
      <c r="AR140" s="95">
        <f t="shared" si="152"/>
        <v>1405</v>
      </c>
      <c r="AS140" s="95">
        <f t="shared" si="152"/>
        <v>351</v>
      </c>
      <c r="AT140" s="95">
        <f t="shared" si="152"/>
        <v>1966</v>
      </c>
      <c r="AU140" s="95">
        <f t="shared" si="152"/>
        <v>1121</v>
      </c>
      <c r="AV140" s="95">
        <f t="shared" si="152"/>
        <v>480</v>
      </c>
      <c r="AW140" s="95">
        <f t="shared" si="152"/>
        <v>578</v>
      </c>
      <c r="AX140" s="95">
        <f t="shared" si="152"/>
        <v>1067</v>
      </c>
      <c r="AY140" s="95">
        <f t="shared" si="152"/>
        <v>1182</v>
      </c>
      <c r="AZ140" s="95">
        <f t="shared" si="152"/>
        <v>805</v>
      </c>
      <c r="BA140" s="95">
        <f t="shared" si="152"/>
        <v>0</v>
      </c>
      <c r="BB140" s="95">
        <f t="shared" si="152"/>
        <v>1455</v>
      </c>
      <c r="BC140" s="95">
        <f t="shared" si="152"/>
        <v>867</v>
      </c>
      <c r="BD140" s="95">
        <f t="shared" si="152"/>
        <v>459</v>
      </c>
      <c r="BE140" s="95">
        <f t="shared" si="152"/>
        <v>638</v>
      </c>
      <c r="BF140" s="95">
        <f t="shared" si="152"/>
        <v>2062</v>
      </c>
      <c r="BG140" s="95">
        <f t="shared" si="152"/>
        <v>820</v>
      </c>
      <c r="BH140" s="95">
        <f t="shared" si="152"/>
        <v>867</v>
      </c>
      <c r="BI140" s="95">
        <f t="shared" si="152"/>
        <v>1970</v>
      </c>
      <c r="BJ140" s="95">
        <f t="shared" si="152"/>
        <v>1521</v>
      </c>
      <c r="BK140" s="95">
        <f t="shared" si="152"/>
        <v>1926</v>
      </c>
      <c r="BL140" s="95">
        <f t="shared" si="152"/>
        <v>1161</v>
      </c>
    </row>
    <row r="141" ht="13.5" customHeight="1">
      <c r="A141" s="80">
        <v>43253.0</v>
      </c>
      <c r="B141" s="105" t="s">
        <v>74</v>
      </c>
      <c r="C141" s="94"/>
      <c r="D141" s="69" t="s">
        <v>47</v>
      </c>
      <c r="E141" s="95">
        <f t="shared" si="137"/>
        <v>578</v>
      </c>
      <c r="F141" s="78">
        <v>0.0</v>
      </c>
      <c r="G141" s="71">
        <v>18.0</v>
      </c>
      <c r="H141" s="72">
        <f t="shared" si="138"/>
        <v>18</v>
      </c>
      <c r="I141" s="94"/>
      <c r="J141" s="73" t="s">
        <v>51</v>
      </c>
      <c r="K141" s="95">
        <f t="shared" si="139"/>
        <v>805</v>
      </c>
      <c r="L141" s="79">
        <v>0.0</v>
      </c>
      <c r="M141" s="74">
        <v>18.0</v>
      </c>
      <c r="N141" s="72">
        <f t="shared" si="140"/>
        <v>18</v>
      </c>
      <c r="O141" s="94"/>
      <c r="P141" s="64" t="s">
        <v>72</v>
      </c>
      <c r="Q141" s="94"/>
      <c r="R141" s="64">
        <f>MIN(Rules!$E$2,(MAX(H141/N141,N141/H141)))</f>
        <v>1</v>
      </c>
      <c r="S141" s="64">
        <f>VLOOKUP(B141,Rules!A:B,2,FALSE)</f>
        <v>50</v>
      </c>
      <c r="T141" s="94"/>
      <c r="U141" s="96">
        <f>1/(10^(-(E141+(IF(P141="Y",Rules!$I$2,0))-K141)/Rules!$E$12)+1)</f>
        <v>0.4122678386</v>
      </c>
      <c r="V141" s="94">
        <f t="shared" si="6"/>
        <v>4</v>
      </c>
      <c r="W141" s="94">
        <f t="shared" si="7"/>
        <v>-4</v>
      </c>
      <c r="X141" s="94"/>
      <c r="Y141" s="94"/>
      <c r="Z141" s="94"/>
      <c r="AA141" s="95">
        <f t="shared" ref="AA141:BL141" si="153">IF($D141=AA$1,$E141+$V141,(IF($J141=AA$1,$K141+$W141,AA140)))</f>
        <v>1390</v>
      </c>
      <c r="AB141" s="95">
        <f t="shared" si="153"/>
        <v>867</v>
      </c>
      <c r="AC141" s="95">
        <f t="shared" si="153"/>
        <v>1536</v>
      </c>
      <c r="AD141" s="95">
        <f t="shared" si="153"/>
        <v>139</v>
      </c>
      <c r="AE141" s="95">
        <f t="shared" si="153"/>
        <v>1961</v>
      </c>
      <c r="AF141" s="95">
        <f t="shared" si="153"/>
        <v>1965</v>
      </c>
      <c r="AG141" s="95">
        <f t="shared" si="153"/>
        <v>918</v>
      </c>
      <c r="AH141" s="95">
        <f t="shared" si="153"/>
        <v>986</v>
      </c>
      <c r="AI141" s="95">
        <f t="shared" si="153"/>
        <v>1196</v>
      </c>
      <c r="AJ141" s="95">
        <f t="shared" si="153"/>
        <v>1726</v>
      </c>
      <c r="AK141" s="95">
        <f t="shared" si="153"/>
        <v>112</v>
      </c>
      <c r="AL141" s="95">
        <f t="shared" si="153"/>
        <v>717</v>
      </c>
      <c r="AM141" s="95">
        <f t="shared" si="153"/>
        <v>2262</v>
      </c>
      <c r="AN141" s="95">
        <f t="shared" si="153"/>
        <v>1423</v>
      </c>
      <c r="AO141" s="95">
        <f t="shared" si="153"/>
        <v>1123</v>
      </c>
      <c r="AP141" s="95">
        <f t="shared" si="153"/>
        <v>2109</v>
      </c>
      <c r="AQ141" s="95">
        <f t="shared" si="153"/>
        <v>384</v>
      </c>
      <c r="AR141" s="95">
        <f t="shared" si="153"/>
        <v>1405</v>
      </c>
      <c r="AS141" s="95">
        <f t="shared" si="153"/>
        <v>351</v>
      </c>
      <c r="AT141" s="95">
        <f t="shared" si="153"/>
        <v>1966</v>
      </c>
      <c r="AU141" s="95">
        <f t="shared" si="153"/>
        <v>1121</v>
      </c>
      <c r="AV141" s="95">
        <f t="shared" si="153"/>
        <v>480</v>
      </c>
      <c r="AW141" s="95">
        <f t="shared" si="153"/>
        <v>582</v>
      </c>
      <c r="AX141" s="95">
        <f t="shared" si="153"/>
        <v>1067</v>
      </c>
      <c r="AY141" s="95">
        <f t="shared" si="153"/>
        <v>1182</v>
      </c>
      <c r="AZ141" s="95">
        <f t="shared" si="153"/>
        <v>801</v>
      </c>
      <c r="BA141" s="95">
        <f t="shared" si="153"/>
        <v>0</v>
      </c>
      <c r="BB141" s="95">
        <f t="shared" si="153"/>
        <v>1455</v>
      </c>
      <c r="BC141" s="95">
        <f t="shared" si="153"/>
        <v>867</v>
      </c>
      <c r="BD141" s="95">
        <f t="shared" si="153"/>
        <v>459</v>
      </c>
      <c r="BE141" s="95">
        <f t="shared" si="153"/>
        <v>638</v>
      </c>
      <c r="BF141" s="95">
        <f t="shared" si="153"/>
        <v>2062</v>
      </c>
      <c r="BG141" s="95">
        <f t="shared" si="153"/>
        <v>820</v>
      </c>
      <c r="BH141" s="95">
        <f t="shared" si="153"/>
        <v>867</v>
      </c>
      <c r="BI141" s="95">
        <f t="shared" si="153"/>
        <v>1970</v>
      </c>
      <c r="BJ141" s="95">
        <f t="shared" si="153"/>
        <v>1521</v>
      </c>
      <c r="BK141" s="95">
        <f t="shared" si="153"/>
        <v>1926</v>
      </c>
      <c r="BL141" s="95">
        <f t="shared" si="153"/>
        <v>1161</v>
      </c>
    </row>
    <row r="142" ht="13.5" customHeight="1">
      <c r="A142" s="80">
        <v>43253.0</v>
      </c>
      <c r="B142" s="105" t="s">
        <v>74</v>
      </c>
      <c r="C142" s="94"/>
      <c r="D142" s="69" t="s">
        <v>52</v>
      </c>
      <c r="E142" s="95">
        <f t="shared" si="137"/>
        <v>351</v>
      </c>
      <c r="F142" s="71">
        <v>2.0</v>
      </c>
      <c r="G142" s="71">
        <v>14.0</v>
      </c>
      <c r="H142" s="72">
        <f t="shared" si="138"/>
        <v>20</v>
      </c>
      <c r="I142" s="94"/>
      <c r="J142" s="73" t="s">
        <v>42</v>
      </c>
      <c r="K142" s="95">
        <f t="shared" si="139"/>
        <v>820</v>
      </c>
      <c r="L142" s="74">
        <v>2.0</v>
      </c>
      <c r="M142" s="74">
        <v>25.0</v>
      </c>
      <c r="N142" s="72">
        <f t="shared" si="140"/>
        <v>31</v>
      </c>
      <c r="O142" s="94"/>
      <c r="P142" s="64" t="s">
        <v>72</v>
      </c>
      <c r="Q142" s="94"/>
      <c r="R142" s="64">
        <f>MIN(Rules!$E$2,(MAX(H142/N142,N142/H142)))</f>
        <v>1.55</v>
      </c>
      <c r="S142" s="64">
        <f>VLOOKUP(B142,Rules!A:B,2,FALSE)</f>
        <v>50</v>
      </c>
      <c r="T142" s="94"/>
      <c r="U142" s="96">
        <f>1/(10^(-(E142+(IF(P142="Y",Rules!$I$2,0))-K142)/Rules!$E$12)+1)</f>
        <v>0.1870871603</v>
      </c>
      <c r="V142" s="94">
        <f t="shared" si="6"/>
        <v>-14</v>
      </c>
      <c r="W142" s="94">
        <f t="shared" si="7"/>
        <v>14</v>
      </c>
      <c r="X142" s="94"/>
      <c r="Y142" s="94"/>
      <c r="Z142" s="94"/>
      <c r="AA142" s="95">
        <f t="shared" ref="AA142:BL142" si="154">IF($D142=AA$1,$E142+$V142,(IF($J142=AA$1,$K142+$W142,AA141)))</f>
        <v>1390</v>
      </c>
      <c r="AB142" s="95">
        <f t="shared" si="154"/>
        <v>867</v>
      </c>
      <c r="AC142" s="95">
        <f t="shared" si="154"/>
        <v>1536</v>
      </c>
      <c r="AD142" s="95">
        <f t="shared" si="154"/>
        <v>139</v>
      </c>
      <c r="AE142" s="95">
        <f t="shared" si="154"/>
        <v>1961</v>
      </c>
      <c r="AF142" s="95">
        <f t="shared" si="154"/>
        <v>1965</v>
      </c>
      <c r="AG142" s="95">
        <f t="shared" si="154"/>
        <v>918</v>
      </c>
      <c r="AH142" s="95">
        <f t="shared" si="154"/>
        <v>986</v>
      </c>
      <c r="AI142" s="95">
        <f t="shared" si="154"/>
        <v>1196</v>
      </c>
      <c r="AJ142" s="95">
        <f t="shared" si="154"/>
        <v>1726</v>
      </c>
      <c r="AK142" s="95">
        <f t="shared" si="154"/>
        <v>112</v>
      </c>
      <c r="AL142" s="95">
        <f t="shared" si="154"/>
        <v>717</v>
      </c>
      <c r="AM142" s="95">
        <f t="shared" si="154"/>
        <v>2262</v>
      </c>
      <c r="AN142" s="95">
        <f t="shared" si="154"/>
        <v>1423</v>
      </c>
      <c r="AO142" s="95">
        <f t="shared" si="154"/>
        <v>1123</v>
      </c>
      <c r="AP142" s="95">
        <f t="shared" si="154"/>
        <v>2109</v>
      </c>
      <c r="AQ142" s="95">
        <f t="shared" si="154"/>
        <v>384</v>
      </c>
      <c r="AR142" s="95">
        <f t="shared" si="154"/>
        <v>1405</v>
      </c>
      <c r="AS142" s="95">
        <f t="shared" si="154"/>
        <v>337</v>
      </c>
      <c r="AT142" s="95">
        <f t="shared" si="154"/>
        <v>1966</v>
      </c>
      <c r="AU142" s="95">
        <f t="shared" si="154"/>
        <v>1121</v>
      </c>
      <c r="AV142" s="95">
        <f t="shared" si="154"/>
        <v>480</v>
      </c>
      <c r="AW142" s="95">
        <f t="shared" si="154"/>
        <v>582</v>
      </c>
      <c r="AX142" s="95">
        <f t="shared" si="154"/>
        <v>1067</v>
      </c>
      <c r="AY142" s="95">
        <f t="shared" si="154"/>
        <v>1182</v>
      </c>
      <c r="AZ142" s="95">
        <f t="shared" si="154"/>
        <v>801</v>
      </c>
      <c r="BA142" s="95">
        <f t="shared" si="154"/>
        <v>0</v>
      </c>
      <c r="BB142" s="95">
        <f t="shared" si="154"/>
        <v>1455</v>
      </c>
      <c r="BC142" s="95">
        <f t="shared" si="154"/>
        <v>867</v>
      </c>
      <c r="BD142" s="95">
        <f t="shared" si="154"/>
        <v>459</v>
      </c>
      <c r="BE142" s="95">
        <f t="shared" si="154"/>
        <v>638</v>
      </c>
      <c r="BF142" s="95">
        <f t="shared" si="154"/>
        <v>2062</v>
      </c>
      <c r="BG142" s="95">
        <f t="shared" si="154"/>
        <v>834</v>
      </c>
      <c r="BH142" s="95">
        <f t="shared" si="154"/>
        <v>867</v>
      </c>
      <c r="BI142" s="95">
        <f t="shared" si="154"/>
        <v>1970</v>
      </c>
      <c r="BJ142" s="95">
        <f t="shared" si="154"/>
        <v>1521</v>
      </c>
      <c r="BK142" s="95">
        <f t="shared" si="154"/>
        <v>1926</v>
      </c>
      <c r="BL142" s="95">
        <f t="shared" si="154"/>
        <v>1161</v>
      </c>
    </row>
    <row r="143" ht="13.5" customHeight="1">
      <c r="A143" s="80">
        <v>43254.0</v>
      </c>
      <c r="B143" s="105" t="s">
        <v>74</v>
      </c>
      <c r="C143" s="94"/>
      <c r="D143" s="69" t="s">
        <v>26</v>
      </c>
      <c r="E143" s="95">
        <f t="shared" si="137"/>
        <v>1726</v>
      </c>
      <c r="F143" s="71">
        <v>2.0</v>
      </c>
      <c r="G143" s="71">
        <v>24.0</v>
      </c>
      <c r="H143" s="72">
        <f t="shared" si="138"/>
        <v>30</v>
      </c>
      <c r="I143" s="94"/>
      <c r="J143" s="73" t="s">
        <v>27</v>
      </c>
      <c r="K143" s="95">
        <f t="shared" si="139"/>
        <v>1455</v>
      </c>
      <c r="L143" s="79">
        <v>0.0</v>
      </c>
      <c r="M143" s="74">
        <v>13.0</v>
      </c>
      <c r="N143" s="72">
        <f t="shared" si="140"/>
        <v>13</v>
      </c>
      <c r="O143" s="94"/>
      <c r="P143" s="64" t="s">
        <v>72</v>
      </c>
      <c r="Q143" s="94"/>
      <c r="R143" s="64">
        <f>MIN(Rules!$E$2,(MAX(H143/N143,N143/H143)))</f>
        <v>2</v>
      </c>
      <c r="S143" s="64">
        <f>VLOOKUP(B143,Rules!A:B,2,FALSE)</f>
        <v>50</v>
      </c>
      <c r="T143" s="94"/>
      <c r="U143" s="96">
        <f>1/(10^(-(E143+(IF(P143="Y",Rules!$I$2,0))-K143)/Rules!$E$12)+1)</f>
        <v>0.8742176839</v>
      </c>
      <c r="V143" s="94">
        <f t="shared" si="6"/>
        <v>13</v>
      </c>
      <c r="W143" s="94">
        <f t="shared" si="7"/>
        <v>-13</v>
      </c>
      <c r="X143" s="94"/>
      <c r="Y143" s="94"/>
      <c r="Z143" s="94"/>
      <c r="AA143" s="95">
        <f t="shared" ref="AA143:BL143" si="155">IF($D143=AA$1,$E143+$V143,(IF($J143=AA$1,$K143+$W143,AA142)))</f>
        <v>1390</v>
      </c>
      <c r="AB143" s="95">
        <f t="shared" si="155"/>
        <v>867</v>
      </c>
      <c r="AC143" s="95">
        <f t="shared" si="155"/>
        <v>1536</v>
      </c>
      <c r="AD143" s="95">
        <f t="shared" si="155"/>
        <v>139</v>
      </c>
      <c r="AE143" s="95">
        <f t="shared" si="155"/>
        <v>1961</v>
      </c>
      <c r="AF143" s="95">
        <f t="shared" si="155"/>
        <v>1965</v>
      </c>
      <c r="AG143" s="95">
        <f t="shared" si="155"/>
        <v>918</v>
      </c>
      <c r="AH143" s="95">
        <f t="shared" si="155"/>
        <v>986</v>
      </c>
      <c r="AI143" s="95">
        <f t="shared" si="155"/>
        <v>1196</v>
      </c>
      <c r="AJ143" s="95">
        <f t="shared" si="155"/>
        <v>1739</v>
      </c>
      <c r="AK143" s="95">
        <f t="shared" si="155"/>
        <v>112</v>
      </c>
      <c r="AL143" s="95">
        <f t="shared" si="155"/>
        <v>717</v>
      </c>
      <c r="AM143" s="95">
        <f t="shared" si="155"/>
        <v>2262</v>
      </c>
      <c r="AN143" s="95">
        <f t="shared" si="155"/>
        <v>1423</v>
      </c>
      <c r="AO143" s="95">
        <f t="shared" si="155"/>
        <v>1123</v>
      </c>
      <c r="AP143" s="95">
        <f t="shared" si="155"/>
        <v>2109</v>
      </c>
      <c r="AQ143" s="95">
        <f t="shared" si="155"/>
        <v>384</v>
      </c>
      <c r="AR143" s="95">
        <f t="shared" si="155"/>
        <v>1405</v>
      </c>
      <c r="AS143" s="95">
        <f t="shared" si="155"/>
        <v>337</v>
      </c>
      <c r="AT143" s="95">
        <f t="shared" si="155"/>
        <v>1966</v>
      </c>
      <c r="AU143" s="95">
        <f t="shared" si="155"/>
        <v>1121</v>
      </c>
      <c r="AV143" s="95">
        <f t="shared" si="155"/>
        <v>480</v>
      </c>
      <c r="AW143" s="95">
        <f t="shared" si="155"/>
        <v>582</v>
      </c>
      <c r="AX143" s="95">
        <f t="shared" si="155"/>
        <v>1067</v>
      </c>
      <c r="AY143" s="95">
        <f t="shared" si="155"/>
        <v>1182</v>
      </c>
      <c r="AZ143" s="95">
        <f t="shared" si="155"/>
        <v>801</v>
      </c>
      <c r="BA143" s="95">
        <f t="shared" si="155"/>
        <v>0</v>
      </c>
      <c r="BB143" s="95">
        <f t="shared" si="155"/>
        <v>1442</v>
      </c>
      <c r="BC143" s="95">
        <f t="shared" si="155"/>
        <v>867</v>
      </c>
      <c r="BD143" s="95">
        <f t="shared" si="155"/>
        <v>459</v>
      </c>
      <c r="BE143" s="95">
        <f t="shared" si="155"/>
        <v>638</v>
      </c>
      <c r="BF143" s="95">
        <f t="shared" si="155"/>
        <v>2062</v>
      </c>
      <c r="BG143" s="95">
        <f t="shared" si="155"/>
        <v>834</v>
      </c>
      <c r="BH143" s="95">
        <f t="shared" si="155"/>
        <v>867</v>
      </c>
      <c r="BI143" s="95">
        <f t="shared" si="155"/>
        <v>1970</v>
      </c>
      <c r="BJ143" s="95">
        <f t="shared" si="155"/>
        <v>1521</v>
      </c>
      <c r="BK143" s="95">
        <f t="shared" si="155"/>
        <v>1926</v>
      </c>
      <c r="BL143" s="95">
        <f t="shared" si="155"/>
        <v>1161</v>
      </c>
    </row>
    <row r="144" ht="13.5" customHeight="1">
      <c r="A144" s="80">
        <v>43254.0</v>
      </c>
      <c r="B144" s="105" t="s">
        <v>74</v>
      </c>
      <c r="C144" s="94"/>
      <c r="D144" s="69" t="s">
        <v>25</v>
      </c>
      <c r="E144" s="95">
        <f t="shared" si="137"/>
        <v>1970</v>
      </c>
      <c r="F144" s="71">
        <v>2.0</v>
      </c>
      <c r="G144" s="71">
        <v>22.0</v>
      </c>
      <c r="H144" s="72">
        <f t="shared" si="138"/>
        <v>28</v>
      </c>
      <c r="I144" s="94"/>
      <c r="J144" s="73" t="s">
        <v>18</v>
      </c>
      <c r="K144" s="95">
        <f t="shared" si="139"/>
        <v>2062</v>
      </c>
      <c r="L144" s="74">
        <v>2.0</v>
      </c>
      <c r="M144" s="74">
        <v>22.0</v>
      </c>
      <c r="N144" s="72">
        <f t="shared" si="140"/>
        <v>28</v>
      </c>
      <c r="O144" s="94"/>
      <c r="P144" s="62" t="s">
        <v>73</v>
      </c>
      <c r="Q144" s="94"/>
      <c r="R144" s="64">
        <f>MIN(Rules!$E$2,(MAX(H144/N144,N144/H144)))</f>
        <v>1</v>
      </c>
      <c r="S144" s="64">
        <f>VLOOKUP(B144,Rules!A:B,2,FALSE)</f>
        <v>50</v>
      </c>
      <c r="T144" s="94"/>
      <c r="U144" s="96">
        <f>1/(10^(-(E144+(IF(P144="Y",Rules!$I$2,0))-K144)/Rules!$E$12)+1)</f>
        <v>0.3956375331</v>
      </c>
      <c r="V144" s="94">
        <f t="shared" si="6"/>
        <v>5</v>
      </c>
      <c r="W144" s="94">
        <f t="shared" si="7"/>
        <v>-5</v>
      </c>
      <c r="X144" s="94"/>
      <c r="Y144" s="94"/>
      <c r="Z144" s="94"/>
      <c r="AA144" s="95">
        <f t="shared" ref="AA144:BL144" si="156">IF($D144=AA$1,$E144+$V144,(IF($J144=AA$1,$K144+$W144,AA143)))</f>
        <v>1390</v>
      </c>
      <c r="AB144" s="95">
        <f t="shared" si="156"/>
        <v>867</v>
      </c>
      <c r="AC144" s="95">
        <f t="shared" si="156"/>
        <v>1536</v>
      </c>
      <c r="AD144" s="95">
        <f t="shared" si="156"/>
        <v>139</v>
      </c>
      <c r="AE144" s="95">
        <f t="shared" si="156"/>
        <v>1961</v>
      </c>
      <c r="AF144" s="95">
        <f t="shared" si="156"/>
        <v>1965</v>
      </c>
      <c r="AG144" s="95">
        <f t="shared" si="156"/>
        <v>918</v>
      </c>
      <c r="AH144" s="95">
        <f t="shared" si="156"/>
        <v>986</v>
      </c>
      <c r="AI144" s="95">
        <f t="shared" si="156"/>
        <v>1196</v>
      </c>
      <c r="AJ144" s="95">
        <f t="shared" si="156"/>
        <v>1739</v>
      </c>
      <c r="AK144" s="95">
        <f t="shared" si="156"/>
        <v>112</v>
      </c>
      <c r="AL144" s="95">
        <f t="shared" si="156"/>
        <v>717</v>
      </c>
      <c r="AM144" s="95">
        <f t="shared" si="156"/>
        <v>2262</v>
      </c>
      <c r="AN144" s="95">
        <f t="shared" si="156"/>
        <v>1423</v>
      </c>
      <c r="AO144" s="95">
        <f t="shared" si="156"/>
        <v>1123</v>
      </c>
      <c r="AP144" s="95">
        <f t="shared" si="156"/>
        <v>2109</v>
      </c>
      <c r="AQ144" s="95">
        <f t="shared" si="156"/>
        <v>384</v>
      </c>
      <c r="AR144" s="95">
        <f t="shared" si="156"/>
        <v>1405</v>
      </c>
      <c r="AS144" s="95">
        <f t="shared" si="156"/>
        <v>337</v>
      </c>
      <c r="AT144" s="95">
        <f t="shared" si="156"/>
        <v>1966</v>
      </c>
      <c r="AU144" s="95">
        <f t="shared" si="156"/>
        <v>1121</v>
      </c>
      <c r="AV144" s="95">
        <f t="shared" si="156"/>
        <v>480</v>
      </c>
      <c r="AW144" s="95">
        <f t="shared" si="156"/>
        <v>582</v>
      </c>
      <c r="AX144" s="95">
        <f t="shared" si="156"/>
        <v>1067</v>
      </c>
      <c r="AY144" s="95">
        <f t="shared" si="156"/>
        <v>1182</v>
      </c>
      <c r="AZ144" s="95">
        <f t="shared" si="156"/>
        <v>801</v>
      </c>
      <c r="BA144" s="95">
        <f t="shared" si="156"/>
        <v>0</v>
      </c>
      <c r="BB144" s="95">
        <f t="shared" si="156"/>
        <v>1442</v>
      </c>
      <c r="BC144" s="95">
        <f t="shared" si="156"/>
        <v>867</v>
      </c>
      <c r="BD144" s="95">
        <f t="shared" si="156"/>
        <v>459</v>
      </c>
      <c r="BE144" s="95">
        <f t="shared" si="156"/>
        <v>638</v>
      </c>
      <c r="BF144" s="95">
        <f t="shared" si="156"/>
        <v>2057</v>
      </c>
      <c r="BG144" s="95">
        <f t="shared" si="156"/>
        <v>834</v>
      </c>
      <c r="BH144" s="95">
        <f t="shared" si="156"/>
        <v>867</v>
      </c>
      <c r="BI144" s="95">
        <f t="shared" si="156"/>
        <v>1975</v>
      </c>
      <c r="BJ144" s="95">
        <f t="shared" si="156"/>
        <v>1521</v>
      </c>
      <c r="BK144" s="95">
        <f t="shared" si="156"/>
        <v>1926</v>
      </c>
      <c r="BL144" s="95">
        <f t="shared" si="156"/>
        <v>1161</v>
      </c>
    </row>
    <row r="145" ht="13.5" customHeight="1">
      <c r="A145" s="80">
        <v>43260.0</v>
      </c>
      <c r="B145" s="97" t="s">
        <v>75</v>
      </c>
      <c r="C145" s="94"/>
      <c r="D145" s="69" t="s">
        <v>23</v>
      </c>
      <c r="E145" s="95">
        <f t="shared" si="137"/>
        <v>2262</v>
      </c>
      <c r="F145" s="78">
        <v>0.0</v>
      </c>
      <c r="G145" s="71">
        <v>26.0</v>
      </c>
      <c r="H145" s="72">
        <f t="shared" si="138"/>
        <v>26</v>
      </c>
      <c r="I145" s="94"/>
      <c r="J145" s="73" t="s">
        <v>26</v>
      </c>
      <c r="K145" s="95">
        <f t="shared" si="139"/>
        <v>1739</v>
      </c>
      <c r="L145" s="74">
        <v>2.0</v>
      </c>
      <c r="M145" s="74">
        <v>19.0</v>
      </c>
      <c r="N145" s="72">
        <f t="shared" si="140"/>
        <v>25</v>
      </c>
      <c r="O145" s="94"/>
      <c r="P145" s="64" t="s">
        <v>72</v>
      </c>
      <c r="Q145" s="94"/>
      <c r="R145" s="64">
        <f>MIN(Rules!$E$2,(MAX(H145/N145,N145/H145)))</f>
        <v>1.04</v>
      </c>
      <c r="S145" s="64">
        <f>VLOOKUP(B145,Rules!A:B,2,FALSE)</f>
        <v>60</v>
      </c>
      <c r="T145" s="94"/>
      <c r="U145" s="96">
        <f>1/(10^(-(E145+(IF(P145="Y",Rules!$I$2,0))-K145)/Rules!$E$12)+1)</f>
        <v>0.9568630168</v>
      </c>
      <c r="V145" s="94">
        <f t="shared" si="6"/>
        <v>3</v>
      </c>
      <c r="W145" s="94">
        <f t="shared" si="7"/>
        <v>-3</v>
      </c>
      <c r="X145" s="94"/>
      <c r="Y145" s="94"/>
      <c r="Z145" s="94"/>
      <c r="AA145" s="95">
        <f t="shared" ref="AA145:BL145" si="157">IF($D145=AA$1,$E145+$V145,(IF($J145=AA$1,$K145+$W145,AA144)))</f>
        <v>1390</v>
      </c>
      <c r="AB145" s="95">
        <f t="shared" si="157"/>
        <v>867</v>
      </c>
      <c r="AC145" s="95">
        <f t="shared" si="157"/>
        <v>1536</v>
      </c>
      <c r="AD145" s="95">
        <f t="shared" si="157"/>
        <v>139</v>
      </c>
      <c r="AE145" s="95">
        <f t="shared" si="157"/>
        <v>1961</v>
      </c>
      <c r="AF145" s="95">
        <f t="shared" si="157"/>
        <v>1965</v>
      </c>
      <c r="AG145" s="95">
        <f t="shared" si="157"/>
        <v>918</v>
      </c>
      <c r="AH145" s="95">
        <f t="shared" si="157"/>
        <v>986</v>
      </c>
      <c r="AI145" s="95">
        <f t="shared" si="157"/>
        <v>1196</v>
      </c>
      <c r="AJ145" s="95">
        <f t="shared" si="157"/>
        <v>1736</v>
      </c>
      <c r="AK145" s="95">
        <f t="shared" si="157"/>
        <v>112</v>
      </c>
      <c r="AL145" s="95">
        <f t="shared" si="157"/>
        <v>717</v>
      </c>
      <c r="AM145" s="95">
        <f t="shared" si="157"/>
        <v>2265</v>
      </c>
      <c r="AN145" s="95">
        <f t="shared" si="157"/>
        <v>1423</v>
      </c>
      <c r="AO145" s="95">
        <f t="shared" si="157"/>
        <v>1123</v>
      </c>
      <c r="AP145" s="95">
        <f t="shared" si="157"/>
        <v>2109</v>
      </c>
      <c r="AQ145" s="95">
        <f t="shared" si="157"/>
        <v>384</v>
      </c>
      <c r="AR145" s="95">
        <f t="shared" si="157"/>
        <v>1405</v>
      </c>
      <c r="AS145" s="95">
        <f t="shared" si="157"/>
        <v>337</v>
      </c>
      <c r="AT145" s="95">
        <f t="shared" si="157"/>
        <v>1966</v>
      </c>
      <c r="AU145" s="95">
        <f t="shared" si="157"/>
        <v>1121</v>
      </c>
      <c r="AV145" s="95">
        <f t="shared" si="157"/>
        <v>480</v>
      </c>
      <c r="AW145" s="95">
        <f t="shared" si="157"/>
        <v>582</v>
      </c>
      <c r="AX145" s="95">
        <f t="shared" si="157"/>
        <v>1067</v>
      </c>
      <c r="AY145" s="95">
        <f t="shared" si="157"/>
        <v>1182</v>
      </c>
      <c r="AZ145" s="95">
        <f t="shared" si="157"/>
        <v>801</v>
      </c>
      <c r="BA145" s="95">
        <f t="shared" si="157"/>
        <v>0</v>
      </c>
      <c r="BB145" s="95">
        <f t="shared" si="157"/>
        <v>1442</v>
      </c>
      <c r="BC145" s="95">
        <f t="shared" si="157"/>
        <v>867</v>
      </c>
      <c r="BD145" s="95">
        <f t="shared" si="157"/>
        <v>459</v>
      </c>
      <c r="BE145" s="95">
        <f t="shared" si="157"/>
        <v>638</v>
      </c>
      <c r="BF145" s="95">
        <f t="shared" si="157"/>
        <v>2057</v>
      </c>
      <c r="BG145" s="95">
        <f t="shared" si="157"/>
        <v>834</v>
      </c>
      <c r="BH145" s="95">
        <f t="shared" si="157"/>
        <v>867</v>
      </c>
      <c r="BI145" s="95">
        <f t="shared" si="157"/>
        <v>1975</v>
      </c>
      <c r="BJ145" s="95">
        <f t="shared" si="157"/>
        <v>1521</v>
      </c>
      <c r="BK145" s="95">
        <f t="shared" si="157"/>
        <v>1926</v>
      </c>
      <c r="BL145" s="95">
        <f t="shared" si="157"/>
        <v>1161</v>
      </c>
    </row>
    <row r="146" ht="13.5" customHeight="1">
      <c r="A146" s="80">
        <v>43260.0</v>
      </c>
      <c r="B146" s="97" t="s">
        <v>75</v>
      </c>
      <c r="C146" s="94"/>
      <c r="D146" s="69" t="s">
        <v>22</v>
      </c>
      <c r="E146" s="95">
        <f t="shared" si="137"/>
        <v>2109</v>
      </c>
      <c r="F146" s="78">
        <v>0.0</v>
      </c>
      <c r="G146" s="71">
        <v>22.0</v>
      </c>
      <c r="H146" s="72">
        <f t="shared" si="138"/>
        <v>22</v>
      </c>
      <c r="I146" s="94"/>
      <c r="J146" s="73" t="s">
        <v>24</v>
      </c>
      <c r="K146" s="95">
        <f t="shared" si="139"/>
        <v>1926</v>
      </c>
      <c r="L146" s="74">
        <v>1.0</v>
      </c>
      <c r="M146" s="74">
        <v>18.0</v>
      </c>
      <c r="N146" s="72">
        <f t="shared" si="140"/>
        <v>21</v>
      </c>
      <c r="O146" s="94"/>
      <c r="P146" s="64" t="s">
        <v>72</v>
      </c>
      <c r="Q146" s="94"/>
      <c r="R146" s="64">
        <f>MIN(Rules!$E$2,(MAX(H146/N146,N146/H146)))</f>
        <v>1.047619048</v>
      </c>
      <c r="S146" s="64">
        <f>VLOOKUP(B146,Rules!A:B,2,FALSE)</f>
        <v>60</v>
      </c>
      <c r="T146" s="94"/>
      <c r="U146" s="96">
        <f>1/(10^(-(E146+(IF(P146="Y",Rules!$I$2,0))-K146)/Rules!$E$12)+1)</f>
        <v>0.8225209927</v>
      </c>
      <c r="V146" s="94">
        <f t="shared" si="6"/>
        <v>11</v>
      </c>
      <c r="W146" s="94">
        <f t="shared" si="7"/>
        <v>-11</v>
      </c>
      <c r="X146" s="94"/>
      <c r="Y146" s="94"/>
      <c r="Z146" s="94"/>
      <c r="AA146" s="95">
        <f t="shared" ref="AA146:BL146" si="158">IF($D146=AA$1,$E146+$V146,(IF($J146=AA$1,$K146+$W146,AA145)))</f>
        <v>1390</v>
      </c>
      <c r="AB146" s="95">
        <f t="shared" si="158"/>
        <v>867</v>
      </c>
      <c r="AC146" s="95">
        <f t="shared" si="158"/>
        <v>1536</v>
      </c>
      <c r="AD146" s="95">
        <f t="shared" si="158"/>
        <v>139</v>
      </c>
      <c r="AE146" s="95">
        <f t="shared" si="158"/>
        <v>1961</v>
      </c>
      <c r="AF146" s="95">
        <f t="shared" si="158"/>
        <v>1965</v>
      </c>
      <c r="AG146" s="95">
        <f t="shared" si="158"/>
        <v>918</v>
      </c>
      <c r="AH146" s="95">
        <f t="shared" si="158"/>
        <v>986</v>
      </c>
      <c r="AI146" s="95">
        <f t="shared" si="158"/>
        <v>1196</v>
      </c>
      <c r="AJ146" s="95">
        <f t="shared" si="158"/>
        <v>1736</v>
      </c>
      <c r="AK146" s="95">
        <f t="shared" si="158"/>
        <v>112</v>
      </c>
      <c r="AL146" s="95">
        <f t="shared" si="158"/>
        <v>717</v>
      </c>
      <c r="AM146" s="95">
        <f t="shared" si="158"/>
        <v>2265</v>
      </c>
      <c r="AN146" s="95">
        <f t="shared" si="158"/>
        <v>1423</v>
      </c>
      <c r="AO146" s="95">
        <f t="shared" si="158"/>
        <v>1123</v>
      </c>
      <c r="AP146" s="95">
        <f t="shared" si="158"/>
        <v>2120</v>
      </c>
      <c r="AQ146" s="95">
        <f t="shared" si="158"/>
        <v>384</v>
      </c>
      <c r="AR146" s="95">
        <f t="shared" si="158"/>
        <v>1405</v>
      </c>
      <c r="AS146" s="95">
        <f t="shared" si="158"/>
        <v>337</v>
      </c>
      <c r="AT146" s="95">
        <f t="shared" si="158"/>
        <v>1966</v>
      </c>
      <c r="AU146" s="95">
        <f t="shared" si="158"/>
        <v>1121</v>
      </c>
      <c r="AV146" s="95">
        <f t="shared" si="158"/>
        <v>480</v>
      </c>
      <c r="AW146" s="95">
        <f t="shared" si="158"/>
        <v>582</v>
      </c>
      <c r="AX146" s="95">
        <f t="shared" si="158"/>
        <v>1067</v>
      </c>
      <c r="AY146" s="95">
        <f t="shared" si="158"/>
        <v>1182</v>
      </c>
      <c r="AZ146" s="95">
        <f t="shared" si="158"/>
        <v>801</v>
      </c>
      <c r="BA146" s="95">
        <f t="shared" si="158"/>
        <v>0</v>
      </c>
      <c r="BB146" s="95">
        <f t="shared" si="158"/>
        <v>1442</v>
      </c>
      <c r="BC146" s="95">
        <f t="shared" si="158"/>
        <v>867</v>
      </c>
      <c r="BD146" s="95">
        <f t="shared" si="158"/>
        <v>459</v>
      </c>
      <c r="BE146" s="95">
        <f t="shared" si="158"/>
        <v>638</v>
      </c>
      <c r="BF146" s="95">
        <f t="shared" si="158"/>
        <v>2057</v>
      </c>
      <c r="BG146" s="95">
        <f t="shared" si="158"/>
        <v>834</v>
      </c>
      <c r="BH146" s="95">
        <f t="shared" si="158"/>
        <v>867</v>
      </c>
      <c r="BI146" s="95">
        <f t="shared" si="158"/>
        <v>1975</v>
      </c>
      <c r="BJ146" s="95">
        <f t="shared" si="158"/>
        <v>1521</v>
      </c>
      <c r="BK146" s="95">
        <f t="shared" si="158"/>
        <v>1915</v>
      </c>
      <c r="BL146" s="95">
        <f t="shared" si="158"/>
        <v>1161</v>
      </c>
    </row>
    <row r="147" ht="13.5" customHeight="1">
      <c r="A147" s="80">
        <v>43260.0</v>
      </c>
      <c r="B147" s="105" t="s">
        <v>74</v>
      </c>
      <c r="C147" s="94"/>
      <c r="D147" s="69" t="s">
        <v>30</v>
      </c>
      <c r="E147" s="95">
        <f t="shared" si="137"/>
        <v>1390</v>
      </c>
      <c r="F147" s="71">
        <v>1.0</v>
      </c>
      <c r="G147" s="71">
        <v>20.0</v>
      </c>
      <c r="H147" s="72">
        <f t="shared" si="138"/>
        <v>23</v>
      </c>
      <c r="I147" s="94"/>
      <c r="J147" s="73" t="s">
        <v>34</v>
      </c>
      <c r="K147" s="95">
        <f t="shared" si="139"/>
        <v>1423</v>
      </c>
      <c r="L147" s="74">
        <v>2.0</v>
      </c>
      <c r="M147" s="74">
        <v>19.0</v>
      </c>
      <c r="N147" s="72">
        <f t="shared" si="140"/>
        <v>25</v>
      </c>
      <c r="O147" s="94"/>
      <c r="P147" s="64" t="s">
        <v>72</v>
      </c>
      <c r="Q147" s="94"/>
      <c r="R147" s="64">
        <f>MIN(Rules!$E$2,(MAX(H147/N147,N147/H147)))</f>
        <v>1.086956522</v>
      </c>
      <c r="S147" s="64">
        <f>VLOOKUP(B147,Rules!A:B,2,FALSE)</f>
        <v>50</v>
      </c>
      <c r="T147" s="94"/>
      <c r="U147" s="96">
        <f>1/(10^(-(E147+(IF(P147="Y",Rules!$I$2,0))-K147)/Rules!$E$12)+1)</f>
        <v>0.631534366</v>
      </c>
      <c r="V147" s="94">
        <f t="shared" si="6"/>
        <v>-34</v>
      </c>
      <c r="W147" s="94">
        <f t="shared" si="7"/>
        <v>34</v>
      </c>
      <c r="X147" s="94"/>
      <c r="Y147" s="94"/>
      <c r="Z147" s="94"/>
      <c r="AA147" s="95">
        <f t="shared" ref="AA147:BL147" si="159">IF($D147=AA$1,$E147+$V147,(IF($J147=AA$1,$K147+$W147,AA146)))</f>
        <v>1356</v>
      </c>
      <c r="AB147" s="95">
        <f t="shared" si="159"/>
        <v>867</v>
      </c>
      <c r="AC147" s="95">
        <f t="shared" si="159"/>
        <v>1536</v>
      </c>
      <c r="AD147" s="95">
        <f t="shared" si="159"/>
        <v>139</v>
      </c>
      <c r="AE147" s="95">
        <f t="shared" si="159"/>
        <v>1961</v>
      </c>
      <c r="AF147" s="95">
        <f t="shared" si="159"/>
        <v>1965</v>
      </c>
      <c r="AG147" s="95">
        <f t="shared" si="159"/>
        <v>918</v>
      </c>
      <c r="AH147" s="95">
        <f t="shared" si="159"/>
        <v>986</v>
      </c>
      <c r="AI147" s="95">
        <f t="shared" si="159"/>
        <v>1196</v>
      </c>
      <c r="AJ147" s="95">
        <f t="shared" si="159"/>
        <v>1736</v>
      </c>
      <c r="AK147" s="95">
        <f t="shared" si="159"/>
        <v>112</v>
      </c>
      <c r="AL147" s="95">
        <f t="shared" si="159"/>
        <v>717</v>
      </c>
      <c r="AM147" s="95">
        <f t="shared" si="159"/>
        <v>2265</v>
      </c>
      <c r="AN147" s="95">
        <f t="shared" si="159"/>
        <v>1457</v>
      </c>
      <c r="AO147" s="95">
        <f t="shared" si="159"/>
        <v>1123</v>
      </c>
      <c r="AP147" s="95">
        <f t="shared" si="159"/>
        <v>2120</v>
      </c>
      <c r="AQ147" s="95">
        <f t="shared" si="159"/>
        <v>384</v>
      </c>
      <c r="AR147" s="95">
        <f t="shared" si="159"/>
        <v>1405</v>
      </c>
      <c r="AS147" s="95">
        <f t="shared" si="159"/>
        <v>337</v>
      </c>
      <c r="AT147" s="95">
        <f t="shared" si="159"/>
        <v>1966</v>
      </c>
      <c r="AU147" s="95">
        <f t="shared" si="159"/>
        <v>1121</v>
      </c>
      <c r="AV147" s="95">
        <f t="shared" si="159"/>
        <v>480</v>
      </c>
      <c r="AW147" s="95">
        <f t="shared" si="159"/>
        <v>582</v>
      </c>
      <c r="AX147" s="95">
        <f t="shared" si="159"/>
        <v>1067</v>
      </c>
      <c r="AY147" s="95">
        <f t="shared" si="159"/>
        <v>1182</v>
      </c>
      <c r="AZ147" s="95">
        <f t="shared" si="159"/>
        <v>801</v>
      </c>
      <c r="BA147" s="95">
        <f t="shared" si="159"/>
        <v>0</v>
      </c>
      <c r="BB147" s="95">
        <f t="shared" si="159"/>
        <v>1442</v>
      </c>
      <c r="BC147" s="95">
        <f t="shared" si="159"/>
        <v>867</v>
      </c>
      <c r="BD147" s="95">
        <f t="shared" si="159"/>
        <v>459</v>
      </c>
      <c r="BE147" s="95">
        <f t="shared" si="159"/>
        <v>638</v>
      </c>
      <c r="BF147" s="95">
        <f t="shared" si="159"/>
        <v>2057</v>
      </c>
      <c r="BG147" s="95">
        <f t="shared" si="159"/>
        <v>834</v>
      </c>
      <c r="BH147" s="95">
        <f t="shared" si="159"/>
        <v>867</v>
      </c>
      <c r="BI147" s="95">
        <f t="shared" si="159"/>
        <v>1975</v>
      </c>
      <c r="BJ147" s="95">
        <f t="shared" si="159"/>
        <v>1521</v>
      </c>
      <c r="BK147" s="95">
        <f t="shared" si="159"/>
        <v>1915</v>
      </c>
      <c r="BL147" s="95">
        <f t="shared" si="159"/>
        <v>1161</v>
      </c>
    </row>
    <row r="148" ht="13.5" customHeight="1">
      <c r="A148" s="80">
        <v>43260.0</v>
      </c>
      <c r="B148" s="105" t="s">
        <v>74</v>
      </c>
      <c r="C148" s="94"/>
      <c r="D148" s="69" t="s">
        <v>28</v>
      </c>
      <c r="E148" s="95">
        <f t="shared" si="137"/>
        <v>1536</v>
      </c>
      <c r="F148" s="71">
        <v>3.0</v>
      </c>
      <c r="G148" s="71">
        <v>21.0</v>
      </c>
      <c r="H148" s="72">
        <f t="shared" si="138"/>
        <v>30</v>
      </c>
      <c r="I148" s="94"/>
      <c r="J148" s="73" t="s">
        <v>32</v>
      </c>
      <c r="K148" s="95">
        <f t="shared" si="139"/>
        <v>1521</v>
      </c>
      <c r="L148" s="74">
        <v>1.0</v>
      </c>
      <c r="M148" s="74">
        <v>21.0</v>
      </c>
      <c r="N148" s="72">
        <f t="shared" si="140"/>
        <v>24</v>
      </c>
      <c r="O148" s="94"/>
      <c r="P148" s="64" t="s">
        <v>72</v>
      </c>
      <c r="Q148" s="94"/>
      <c r="R148" s="64">
        <f>MIN(Rules!$E$2,(MAX(H148/N148,N148/H148)))</f>
        <v>1.25</v>
      </c>
      <c r="S148" s="64">
        <f>VLOOKUP(B148,Rules!A:B,2,FALSE)</f>
        <v>50</v>
      </c>
      <c r="T148" s="94"/>
      <c r="U148" s="96">
        <f>1/(10^(-(E148+(IF(P148="Y",Rules!$I$2,0))-K148)/Rules!$E$12)+1)</f>
        <v>0.6813218352</v>
      </c>
      <c r="V148" s="94">
        <f t="shared" si="6"/>
        <v>20</v>
      </c>
      <c r="W148" s="94">
        <f t="shared" si="7"/>
        <v>-20</v>
      </c>
      <c r="X148" s="94"/>
      <c r="Y148" s="94"/>
      <c r="Z148" s="94"/>
      <c r="AA148" s="95">
        <f t="shared" ref="AA148:BL148" si="160">IF($D148=AA$1,$E148+$V148,(IF($J148=AA$1,$K148+$W148,AA147)))</f>
        <v>1356</v>
      </c>
      <c r="AB148" s="95">
        <f t="shared" si="160"/>
        <v>867</v>
      </c>
      <c r="AC148" s="95">
        <f t="shared" si="160"/>
        <v>1556</v>
      </c>
      <c r="AD148" s="95">
        <f t="shared" si="160"/>
        <v>139</v>
      </c>
      <c r="AE148" s="95">
        <f t="shared" si="160"/>
        <v>1961</v>
      </c>
      <c r="AF148" s="95">
        <f t="shared" si="160"/>
        <v>1965</v>
      </c>
      <c r="AG148" s="95">
        <f t="shared" si="160"/>
        <v>918</v>
      </c>
      <c r="AH148" s="95">
        <f t="shared" si="160"/>
        <v>986</v>
      </c>
      <c r="AI148" s="95">
        <f t="shared" si="160"/>
        <v>1196</v>
      </c>
      <c r="AJ148" s="95">
        <f t="shared" si="160"/>
        <v>1736</v>
      </c>
      <c r="AK148" s="95">
        <f t="shared" si="160"/>
        <v>112</v>
      </c>
      <c r="AL148" s="95">
        <f t="shared" si="160"/>
        <v>717</v>
      </c>
      <c r="AM148" s="95">
        <f t="shared" si="160"/>
        <v>2265</v>
      </c>
      <c r="AN148" s="95">
        <f t="shared" si="160"/>
        <v>1457</v>
      </c>
      <c r="AO148" s="95">
        <f t="shared" si="160"/>
        <v>1123</v>
      </c>
      <c r="AP148" s="95">
        <f t="shared" si="160"/>
        <v>2120</v>
      </c>
      <c r="AQ148" s="95">
        <f t="shared" si="160"/>
        <v>384</v>
      </c>
      <c r="AR148" s="95">
        <f t="shared" si="160"/>
        <v>1405</v>
      </c>
      <c r="AS148" s="95">
        <f t="shared" si="160"/>
        <v>337</v>
      </c>
      <c r="AT148" s="95">
        <f t="shared" si="160"/>
        <v>1966</v>
      </c>
      <c r="AU148" s="95">
        <f t="shared" si="160"/>
        <v>1121</v>
      </c>
      <c r="AV148" s="95">
        <f t="shared" si="160"/>
        <v>480</v>
      </c>
      <c r="AW148" s="95">
        <f t="shared" si="160"/>
        <v>582</v>
      </c>
      <c r="AX148" s="95">
        <f t="shared" si="160"/>
        <v>1067</v>
      </c>
      <c r="AY148" s="95">
        <f t="shared" si="160"/>
        <v>1182</v>
      </c>
      <c r="AZ148" s="95">
        <f t="shared" si="160"/>
        <v>801</v>
      </c>
      <c r="BA148" s="95">
        <f t="shared" si="160"/>
        <v>0</v>
      </c>
      <c r="BB148" s="95">
        <f t="shared" si="160"/>
        <v>1442</v>
      </c>
      <c r="BC148" s="95">
        <f t="shared" si="160"/>
        <v>867</v>
      </c>
      <c r="BD148" s="95">
        <f t="shared" si="160"/>
        <v>459</v>
      </c>
      <c r="BE148" s="95">
        <f t="shared" si="160"/>
        <v>638</v>
      </c>
      <c r="BF148" s="95">
        <f t="shared" si="160"/>
        <v>2057</v>
      </c>
      <c r="BG148" s="95">
        <f t="shared" si="160"/>
        <v>834</v>
      </c>
      <c r="BH148" s="95">
        <f t="shared" si="160"/>
        <v>867</v>
      </c>
      <c r="BI148" s="95">
        <f t="shared" si="160"/>
        <v>1975</v>
      </c>
      <c r="BJ148" s="95">
        <f t="shared" si="160"/>
        <v>1501</v>
      </c>
      <c r="BK148" s="95">
        <f t="shared" si="160"/>
        <v>1915</v>
      </c>
      <c r="BL148" s="95">
        <f t="shared" si="160"/>
        <v>1161</v>
      </c>
    </row>
    <row r="149" ht="13.5" customHeight="1">
      <c r="A149" s="80">
        <v>43260.0</v>
      </c>
      <c r="B149" s="105" t="s">
        <v>74</v>
      </c>
      <c r="C149" s="94"/>
      <c r="D149" s="69" t="s">
        <v>38</v>
      </c>
      <c r="E149" s="95">
        <f t="shared" si="137"/>
        <v>1182</v>
      </c>
      <c r="F149" s="78">
        <v>0.0</v>
      </c>
      <c r="G149" s="71">
        <v>14.0</v>
      </c>
      <c r="H149" s="72">
        <f t="shared" si="138"/>
        <v>14</v>
      </c>
      <c r="I149" s="94"/>
      <c r="J149" s="73" t="s">
        <v>31</v>
      </c>
      <c r="K149" s="95">
        <f t="shared" si="139"/>
        <v>1405</v>
      </c>
      <c r="L149" s="74">
        <v>3.0</v>
      </c>
      <c r="M149" s="74">
        <v>23.0</v>
      </c>
      <c r="N149" s="72">
        <f t="shared" si="140"/>
        <v>32</v>
      </c>
      <c r="O149" s="94"/>
      <c r="P149" s="64" t="s">
        <v>72</v>
      </c>
      <c r="Q149" s="94"/>
      <c r="R149" s="64">
        <f>MIN(Rules!$E$2,(MAX(H149/N149,N149/H149)))</f>
        <v>2</v>
      </c>
      <c r="S149" s="64">
        <f>VLOOKUP(B149,Rules!A:B,2,FALSE)</f>
        <v>50</v>
      </c>
      <c r="T149" s="94"/>
      <c r="U149" s="96">
        <f>1/(10^(-(E149+(IF(P149="Y",Rules!$I$2,0))-K149)/Rules!$E$12)+1)</f>
        <v>0.4167383244</v>
      </c>
      <c r="V149" s="94">
        <f t="shared" si="6"/>
        <v>-42</v>
      </c>
      <c r="W149" s="94">
        <f t="shared" si="7"/>
        <v>42</v>
      </c>
      <c r="X149" s="94"/>
      <c r="Y149" s="94"/>
      <c r="Z149" s="94"/>
      <c r="AA149" s="95">
        <f t="shared" ref="AA149:BL149" si="161">IF($D149=AA$1,$E149+$V149,(IF($J149=AA$1,$K149+$W149,AA148)))</f>
        <v>1356</v>
      </c>
      <c r="AB149" s="95">
        <f t="shared" si="161"/>
        <v>867</v>
      </c>
      <c r="AC149" s="95">
        <f t="shared" si="161"/>
        <v>1556</v>
      </c>
      <c r="AD149" s="95">
        <f t="shared" si="161"/>
        <v>139</v>
      </c>
      <c r="AE149" s="95">
        <f t="shared" si="161"/>
        <v>1961</v>
      </c>
      <c r="AF149" s="95">
        <f t="shared" si="161"/>
        <v>1965</v>
      </c>
      <c r="AG149" s="95">
        <f t="shared" si="161"/>
        <v>918</v>
      </c>
      <c r="AH149" s="95">
        <f t="shared" si="161"/>
        <v>986</v>
      </c>
      <c r="AI149" s="95">
        <f t="shared" si="161"/>
        <v>1196</v>
      </c>
      <c r="AJ149" s="95">
        <f t="shared" si="161"/>
        <v>1736</v>
      </c>
      <c r="AK149" s="95">
        <f t="shared" si="161"/>
        <v>112</v>
      </c>
      <c r="AL149" s="95">
        <f t="shared" si="161"/>
        <v>717</v>
      </c>
      <c r="AM149" s="95">
        <f t="shared" si="161"/>
        <v>2265</v>
      </c>
      <c r="AN149" s="95">
        <f t="shared" si="161"/>
        <v>1457</v>
      </c>
      <c r="AO149" s="95">
        <f t="shared" si="161"/>
        <v>1123</v>
      </c>
      <c r="AP149" s="95">
        <f t="shared" si="161"/>
        <v>2120</v>
      </c>
      <c r="AQ149" s="95">
        <f t="shared" si="161"/>
        <v>384</v>
      </c>
      <c r="AR149" s="95">
        <f t="shared" si="161"/>
        <v>1447</v>
      </c>
      <c r="AS149" s="95">
        <f t="shared" si="161"/>
        <v>337</v>
      </c>
      <c r="AT149" s="95">
        <f t="shared" si="161"/>
        <v>1966</v>
      </c>
      <c r="AU149" s="95">
        <f t="shared" si="161"/>
        <v>1121</v>
      </c>
      <c r="AV149" s="95">
        <f t="shared" si="161"/>
        <v>480</v>
      </c>
      <c r="AW149" s="95">
        <f t="shared" si="161"/>
        <v>582</v>
      </c>
      <c r="AX149" s="95">
        <f t="shared" si="161"/>
        <v>1067</v>
      </c>
      <c r="AY149" s="95">
        <f t="shared" si="161"/>
        <v>1140</v>
      </c>
      <c r="AZ149" s="95">
        <f t="shared" si="161"/>
        <v>801</v>
      </c>
      <c r="BA149" s="95">
        <f t="shared" si="161"/>
        <v>0</v>
      </c>
      <c r="BB149" s="95">
        <f t="shared" si="161"/>
        <v>1442</v>
      </c>
      <c r="BC149" s="95">
        <f t="shared" si="161"/>
        <v>867</v>
      </c>
      <c r="BD149" s="95">
        <f t="shared" si="161"/>
        <v>459</v>
      </c>
      <c r="BE149" s="95">
        <f t="shared" si="161"/>
        <v>638</v>
      </c>
      <c r="BF149" s="95">
        <f t="shared" si="161"/>
        <v>2057</v>
      </c>
      <c r="BG149" s="95">
        <f t="shared" si="161"/>
        <v>834</v>
      </c>
      <c r="BH149" s="95">
        <f t="shared" si="161"/>
        <v>867</v>
      </c>
      <c r="BI149" s="95">
        <f t="shared" si="161"/>
        <v>1975</v>
      </c>
      <c r="BJ149" s="95">
        <f t="shared" si="161"/>
        <v>1501</v>
      </c>
      <c r="BK149" s="95">
        <f t="shared" si="161"/>
        <v>1915</v>
      </c>
      <c r="BL149" s="95">
        <f t="shared" si="161"/>
        <v>1161</v>
      </c>
    </row>
    <row r="150" ht="13.5" customHeight="1">
      <c r="A150" s="80">
        <v>43260.0</v>
      </c>
      <c r="B150" s="105" t="s">
        <v>74</v>
      </c>
      <c r="C150" s="94"/>
      <c r="D150" s="69" t="s">
        <v>36</v>
      </c>
      <c r="E150" s="95">
        <f t="shared" si="137"/>
        <v>1121</v>
      </c>
      <c r="F150" s="71">
        <v>2.0</v>
      </c>
      <c r="G150" s="71">
        <v>28.0</v>
      </c>
      <c r="H150" s="72">
        <f t="shared" si="138"/>
        <v>34</v>
      </c>
      <c r="I150" s="94"/>
      <c r="J150" s="73" t="s">
        <v>40</v>
      </c>
      <c r="K150" s="95">
        <f t="shared" si="139"/>
        <v>1161</v>
      </c>
      <c r="L150" s="74">
        <v>2.0</v>
      </c>
      <c r="M150" s="74">
        <v>14.0</v>
      </c>
      <c r="N150" s="72">
        <f t="shared" si="140"/>
        <v>20</v>
      </c>
      <c r="O150" s="94"/>
      <c r="P150" s="62" t="s">
        <v>73</v>
      </c>
      <c r="Q150" s="94"/>
      <c r="R150" s="64">
        <f>MIN(Rules!$E$2,(MAX(H150/N150,N150/H150)))</f>
        <v>1.7</v>
      </c>
      <c r="S150" s="64">
        <f>VLOOKUP(B150,Rules!A:B,2,FALSE)</f>
        <v>50</v>
      </c>
      <c r="T150" s="94"/>
      <c r="U150" s="96">
        <f>1/(10^(-(E150+(IF(P150="Y",Rules!$I$2,0))-K150)/Rules!$E$12)+1)</f>
        <v>0.4540780772</v>
      </c>
      <c r="V150" s="94">
        <f t="shared" si="6"/>
        <v>46</v>
      </c>
      <c r="W150" s="94">
        <f t="shared" si="7"/>
        <v>-46</v>
      </c>
      <c r="X150" s="94"/>
      <c r="Y150" s="94"/>
      <c r="Z150" s="94"/>
      <c r="AA150" s="95">
        <f t="shared" ref="AA150:BL150" si="162">IF($D150=AA$1,$E150+$V150,(IF($J150=AA$1,$K150+$W150,AA149)))</f>
        <v>1356</v>
      </c>
      <c r="AB150" s="95">
        <f t="shared" si="162"/>
        <v>867</v>
      </c>
      <c r="AC150" s="95">
        <f t="shared" si="162"/>
        <v>1556</v>
      </c>
      <c r="AD150" s="95">
        <f t="shared" si="162"/>
        <v>139</v>
      </c>
      <c r="AE150" s="95">
        <f t="shared" si="162"/>
        <v>1961</v>
      </c>
      <c r="AF150" s="95">
        <f t="shared" si="162"/>
        <v>1965</v>
      </c>
      <c r="AG150" s="95">
        <f t="shared" si="162"/>
        <v>918</v>
      </c>
      <c r="AH150" s="95">
        <f t="shared" si="162"/>
        <v>986</v>
      </c>
      <c r="AI150" s="95">
        <f t="shared" si="162"/>
        <v>1196</v>
      </c>
      <c r="AJ150" s="95">
        <f t="shared" si="162"/>
        <v>1736</v>
      </c>
      <c r="AK150" s="95">
        <f t="shared" si="162"/>
        <v>112</v>
      </c>
      <c r="AL150" s="95">
        <f t="shared" si="162"/>
        <v>717</v>
      </c>
      <c r="AM150" s="95">
        <f t="shared" si="162"/>
        <v>2265</v>
      </c>
      <c r="AN150" s="95">
        <f t="shared" si="162"/>
        <v>1457</v>
      </c>
      <c r="AO150" s="95">
        <f t="shared" si="162"/>
        <v>1123</v>
      </c>
      <c r="AP150" s="95">
        <f t="shared" si="162"/>
        <v>2120</v>
      </c>
      <c r="AQ150" s="95">
        <f t="shared" si="162"/>
        <v>384</v>
      </c>
      <c r="AR150" s="95">
        <f t="shared" si="162"/>
        <v>1447</v>
      </c>
      <c r="AS150" s="95">
        <f t="shared" si="162"/>
        <v>337</v>
      </c>
      <c r="AT150" s="95">
        <f t="shared" si="162"/>
        <v>1966</v>
      </c>
      <c r="AU150" s="95">
        <f t="shared" si="162"/>
        <v>1167</v>
      </c>
      <c r="AV150" s="95">
        <f t="shared" si="162"/>
        <v>480</v>
      </c>
      <c r="AW150" s="95">
        <f t="shared" si="162"/>
        <v>582</v>
      </c>
      <c r="AX150" s="95">
        <f t="shared" si="162"/>
        <v>1067</v>
      </c>
      <c r="AY150" s="95">
        <f t="shared" si="162"/>
        <v>1140</v>
      </c>
      <c r="AZ150" s="95">
        <f t="shared" si="162"/>
        <v>801</v>
      </c>
      <c r="BA150" s="95">
        <f t="shared" si="162"/>
        <v>0</v>
      </c>
      <c r="BB150" s="95">
        <f t="shared" si="162"/>
        <v>1442</v>
      </c>
      <c r="BC150" s="95">
        <f t="shared" si="162"/>
        <v>867</v>
      </c>
      <c r="BD150" s="95">
        <f t="shared" si="162"/>
        <v>459</v>
      </c>
      <c r="BE150" s="95">
        <f t="shared" si="162"/>
        <v>638</v>
      </c>
      <c r="BF150" s="95">
        <f t="shared" si="162"/>
        <v>2057</v>
      </c>
      <c r="BG150" s="95">
        <f t="shared" si="162"/>
        <v>834</v>
      </c>
      <c r="BH150" s="95">
        <f t="shared" si="162"/>
        <v>867</v>
      </c>
      <c r="BI150" s="95">
        <f t="shared" si="162"/>
        <v>1975</v>
      </c>
      <c r="BJ150" s="95">
        <f t="shared" si="162"/>
        <v>1501</v>
      </c>
      <c r="BK150" s="95">
        <f t="shared" si="162"/>
        <v>1915</v>
      </c>
      <c r="BL150" s="95">
        <f t="shared" si="162"/>
        <v>1115</v>
      </c>
    </row>
    <row r="151" ht="13.5" customHeight="1">
      <c r="A151" s="80">
        <v>43260.0</v>
      </c>
      <c r="B151" s="105" t="s">
        <v>74</v>
      </c>
      <c r="C151" s="94"/>
      <c r="D151" s="69" t="s">
        <v>53</v>
      </c>
      <c r="E151" s="95">
        <f t="shared" si="137"/>
        <v>867</v>
      </c>
      <c r="F151" s="71">
        <v>1.0</v>
      </c>
      <c r="G151" s="71">
        <v>25.0</v>
      </c>
      <c r="H151" s="72">
        <f t="shared" si="138"/>
        <v>28</v>
      </c>
      <c r="I151" s="94"/>
      <c r="J151" s="73" t="s">
        <v>42</v>
      </c>
      <c r="K151" s="95">
        <f t="shared" si="139"/>
        <v>834</v>
      </c>
      <c r="L151" s="74">
        <v>1.0</v>
      </c>
      <c r="M151" s="74">
        <v>14.0</v>
      </c>
      <c r="N151" s="72">
        <f t="shared" si="140"/>
        <v>17</v>
      </c>
      <c r="O151" s="94"/>
      <c r="P151" s="62" t="s">
        <v>73</v>
      </c>
      <c r="Q151" s="94"/>
      <c r="R151" s="64">
        <f>MIN(Rules!$E$2,(MAX(H151/N151,N151/H151)))</f>
        <v>1.647058824</v>
      </c>
      <c r="S151" s="64">
        <f>VLOOKUP(B151,Rules!A:B,2,FALSE)</f>
        <v>50</v>
      </c>
      <c r="T151" s="94"/>
      <c r="U151" s="96">
        <f>1/(10^(-(E151+(IF(P151="Y",Rules!$I$2,0))-K151)/Rules!$E$12)+1)</f>
        <v>0.5379197023</v>
      </c>
      <c r="V151" s="94">
        <f t="shared" si="6"/>
        <v>38</v>
      </c>
      <c r="W151" s="94">
        <f t="shared" si="7"/>
        <v>-38</v>
      </c>
      <c r="X151" s="94"/>
      <c r="Y151" s="94"/>
      <c r="Z151" s="94"/>
      <c r="AA151" s="95">
        <f t="shared" ref="AA151:BL151" si="163">IF($D151=AA$1,$E151+$V151,(IF($J151=AA$1,$K151+$W151,AA150)))</f>
        <v>1356</v>
      </c>
      <c r="AB151" s="95">
        <f t="shared" si="163"/>
        <v>867</v>
      </c>
      <c r="AC151" s="95">
        <f t="shared" si="163"/>
        <v>1556</v>
      </c>
      <c r="AD151" s="95">
        <f t="shared" si="163"/>
        <v>139</v>
      </c>
      <c r="AE151" s="95">
        <f t="shared" si="163"/>
        <v>1961</v>
      </c>
      <c r="AF151" s="95">
        <f t="shared" si="163"/>
        <v>1965</v>
      </c>
      <c r="AG151" s="95">
        <f t="shared" si="163"/>
        <v>918</v>
      </c>
      <c r="AH151" s="95">
        <f t="shared" si="163"/>
        <v>986</v>
      </c>
      <c r="AI151" s="95">
        <f t="shared" si="163"/>
        <v>1196</v>
      </c>
      <c r="AJ151" s="95">
        <f t="shared" si="163"/>
        <v>1736</v>
      </c>
      <c r="AK151" s="95">
        <f t="shared" si="163"/>
        <v>112</v>
      </c>
      <c r="AL151" s="95">
        <f t="shared" si="163"/>
        <v>717</v>
      </c>
      <c r="AM151" s="95">
        <f t="shared" si="163"/>
        <v>2265</v>
      </c>
      <c r="AN151" s="95">
        <f t="shared" si="163"/>
        <v>1457</v>
      </c>
      <c r="AO151" s="95">
        <f t="shared" si="163"/>
        <v>1123</v>
      </c>
      <c r="AP151" s="95">
        <f t="shared" si="163"/>
        <v>2120</v>
      </c>
      <c r="AQ151" s="95">
        <f t="shared" si="163"/>
        <v>384</v>
      </c>
      <c r="AR151" s="95">
        <f t="shared" si="163"/>
        <v>1447</v>
      </c>
      <c r="AS151" s="95">
        <f t="shared" si="163"/>
        <v>337</v>
      </c>
      <c r="AT151" s="95">
        <f t="shared" si="163"/>
        <v>1966</v>
      </c>
      <c r="AU151" s="95">
        <f t="shared" si="163"/>
        <v>1167</v>
      </c>
      <c r="AV151" s="95">
        <f t="shared" si="163"/>
        <v>480</v>
      </c>
      <c r="AW151" s="95">
        <f t="shared" si="163"/>
        <v>582</v>
      </c>
      <c r="AX151" s="95">
        <f t="shared" si="163"/>
        <v>1067</v>
      </c>
      <c r="AY151" s="95">
        <f t="shared" si="163"/>
        <v>1140</v>
      </c>
      <c r="AZ151" s="95">
        <f t="shared" si="163"/>
        <v>801</v>
      </c>
      <c r="BA151" s="95">
        <f t="shared" si="163"/>
        <v>0</v>
      </c>
      <c r="BB151" s="95">
        <f t="shared" si="163"/>
        <v>1442</v>
      </c>
      <c r="BC151" s="95">
        <f t="shared" si="163"/>
        <v>867</v>
      </c>
      <c r="BD151" s="95">
        <f t="shared" si="163"/>
        <v>459</v>
      </c>
      <c r="BE151" s="95">
        <f t="shared" si="163"/>
        <v>638</v>
      </c>
      <c r="BF151" s="95">
        <f t="shared" si="163"/>
        <v>2057</v>
      </c>
      <c r="BG151" s="95">
        <f t="shared" si="163"/>
        <v>796</v>
      </c>
      <c r="BH151" s="95">
        <f t="shared" si="163"/>
        <v>905</v>
      </c>
      <c r="BI151" s="95">
        <f t="shared" si="163"/>
        <v>1975</v>
      </c>
      <c r="BJ151" s="95">
        <f t="shared" si="163"/>
        <v>1501</v>
      </c>
      <c r="BK151" s="95">
        <f t="shared" si="163"/>
        <v>1915</v>
      </c>
      <c r="BL151" s="95">
        <f t="shared" si="163"/>
        <v>1115</v>
      </c>
    </row>
    <row r="152" ht="13.5" customHeight="1">
      <c r="A152" s="80">
        <v>43260.0</v>
      </c>
      <c r="B152" s="105" t="s">
        <v>74</v>
      </c>
      <c r="C152" s="94"/>
      <c r="D152" s="69" t="s">
        <v>37</v>
      </c>
      <c r="E152" s="95">
        <f t="shared" si="137"/>
        <v>986</v>
      </c>
      <c r="F152" s="71">
        <v>4.0</v>
      </c>
      <c r="G152" s="71">
        <v>22.0</v>
      </c>
      <c r="H152" s="72">
        <f t="shared" si="138"/>
        <v>34</v>
      </c>
      <c r="I152" s="94"/>
      <c r="J152" s="73" t="s">
        <v>51</v>
      </c>
      <c r="K152" s="95">
        <f t="shared" si="139"/>
        <v>801</v>
      </c>
      <c r="L152" s="74">
        <v>2.0</v>
      </c>
      <c r="M152" s="74">
        <v>10.0</v>
      </c>
      <c r="N152" s="72">
        <f t="shared" si="140"/>
        <v>16</v>
      </c>
      <c r="O152" s="94"/>
      <c r="P152" s="62" t="s">
        <v>73</v>
      </c>
      <c r="Q152" s="94"/>
      <c r="R152" s="64">
        <f>MIN(Rules!$E$2,(MAX(H152/N152,N152/H152)))</f>
        <v>2</v>
      </c>
      <c r="S152" s="64">
        <f>VLOOKUP(B152,Rules!A:B,2,FALSE)</f>
        <v>50</v>
      </c>
      <c r="T152" s="94"/>
      <c r="U152" s="96">
        <f>1/(10^(-(E152+(IF(P152="Y",Rules!$I$2,0))-K152)/Rules!$E$12)+1)</f>
        <v>0.7009773986</v>
      </c>
      <c r="V152" s="94">
        <f t="shared" si="6"/>
        <v>30</v>
      </c>
      <c r="W152" s="94">
        <f t="shared" si="7"/>
        <v>-30</v>
      </c>
      <c r="X152" s="94"/>
      <c r="Y152" s="94"/>
      <c r="Z152" s="94"/>
      <c r="AA152" s="95">
        <f t="shared" ref="AA152:BL152" si="164">IF($D152=AA$1,$E152+$V152,(IF($J152=AA$1,$K152+$W152,AA151)))</f>
        <v>1356</v>
      </c>
      <c r="AB152" s="95">
        <f t="shared" si="164"/>
        <v>867</v>
      </c>
      <c r="AC152" s="95">
        <f t="shared" si="164"/>
        <v>1556</v>
      </c>
      <c r="AD152" s="95">
        <f t="shared" si="164"/>
        <v>139</v>
      </c>
      <c r="AE152" s="95">
        <f t="shared" si="164"/>
        <v>1961</v>
      </c>
      <c r="AF152" s="95">
        <f t="shared" si="164"/>
        <v>1965</v>
      </c>
      <c r="AG152" s="95">
        <f t="shared" si="164"/>
        <v>918</v>
      </c>
      <c r="AH152" s="95">
        <f t="shared" si="164"/>
        <v>1016</v>
      </c>
      <c r="AI152" s="95">
        <f t="shared" si="164"/>
        <v>1196</v>
      </c>
      <c r="AJ152" s="95">
        <f t="shared" si="164"/>
        <v>1736</v>
      </c>
      <c r="AK152" s="95">
        <f t="shared" si="164"/>
        <v>112</v>
      </c>
      <c r="AL152" s="95">
        <f t="shared" si="164"/>
        <v>717</v>
      </c>
      <c r="AM152" s="95">
        <f t="shared" si="164"/>
        <v>2265</v>
      </c>
      <c r="AN152" s="95">
        <f t="shared" si="164"/>
        <v>1457</v>
      </c>
      <c r="AO152" s="95">
        <f t="shared" si="164"/>
        <v>1123</v>
      </c>
      <c r="AP152" s="95">
        <f t="shared" si="164"/>
        <v>2120</v>
      </c>
      <c r="AQ152" s="95">
        <f t="shared" si="164"/>
        <v>384</v>
      </c>
      <c r="AR152" s="95">
        <f t="shared" si="164"/>
        <v>1447</v>
      </c>
      <c r="AS152" s="95">
        <f t="shared" si="164"/>
        <v>337</v>
      </c>
      <c r="AT152" s="95">
        <f t="shared" si="164"/>
        <v>1966</v>
      </c>
      <c r="AU152" s="95">
        <f t="shared" si="164"/>
        <v>1167</v>
      </c>
      <c r="AV152" s="95">
        <f t="shared" si="164"/>
        <v>480</v>
      </c>
      <c r="AW152" s="95">
        <f t="shared" si="164"/>
        <v>582</v>
      </c>
      <c r="AX152" s="95">
        <f t="shared" si="164"/>
        <v>1067</v>
      </c>
      <c r="AY152" s="95">
        <f t="shared" si="164"/>
        <v>1140</v>
      </c>
      <c r="AZ152" s="95">
        <f t="shared" si="164"/>
        <v>771</v>
      </c>
      <c r="BA152" s="95">
        <f t="shared" si="164"/>
        <v>0</v>
      </c>
      <c r="BB152" s="95">
        <f t="shared" si="164"/>
        <v>1442</v>
      </c>
      <c r="BC152" s="95">
        <f t="shared" si="164"/>
        <v>867</v>
      </c>
      <c r="BD152" s="95">
        <f t="shared" si="164"/>
        <v>459</v>
      </c>
      <c r="BE152" s="95">
        <f t="shared" si="164"/>
        <v>638</v>
      </c>
      <c r="BF152" s="95">
        <f t="shared" si="164"/>
        <v>2057</v>
      </c>
      <c r="BG152" s="95">
        <f t="shared" si="164"/>
        <v>796</v>
      </c>
      <c r="BH152" s="95">
        <f t="shared" si="164"/>
        <v>905</v>
      </c>
      <c r="BI152" s="95">
        <f t="shared" si="164"/>
        <v>1975</v>
      </c>
      <c r="BJ152" s="95">
        <f t="shared" si="164"/>
        <v>1501</v>
      </c>
      <c r="BK152" s="95">
        <f t="shared" si="164"/>
        <v>1915</v>
      </c>
      <c r="BL152" s="95">
        <f t="shared" si="164"/>
        <v>1115</v>
      </c>
    </row>
    <row r="153" ht="13.5" customHeight="1">
      <c r="A153" s="80">
        <v>43260.0</v>
      </c>
      <c r="B153" s="105" t="s">
        <v>74</v>
      </c>
      <c r="C153" s="94"/>
      <c r="D153" s="69" t="s">
        <v>47</v>
      </c>
      <c r="E153" s="95">
        <f t="shared" si="137"/>
        <v>582</v>
      </c>
      <c r="F153" s="71">
        <v>2.0</v>
      </c>
      <c r="G153" s="71">
        <v>22.0</v>
      </c>
      <c r="H153" s="72">
        <f t="shared" si="138"/>
        <v>28</v>
      </c>
      <c r="I153" s="94"/>
      <c r="J153" s="73" t="s">
        <v>52</v>
      </c>
      <c r="K153" s="95">
        <f t="shared" si="139"/>
        <v>337</v>
      </c>
      <c r="L153" s="74">
        <v>2.0</v>
      </c>
      <c r="M153" s="74">
        <v>10.0</v>
      </c>
      <c r="N153" s="72">
        <f t="shared" si="140"/>
        <v>16</v>
      </c>
      <c r="O153" s="94"/>
      <c r="P153" s="62" t="s">
        <v>73</v>
      </c>
      <c r="Q153" s="94"/>
      <c r="R153" s="64">
        <f>MIN(Rules!$E$2,(MAX(H153/N153,N153/H153)))</f>
        <v>1.75</v>
      </c>
      <c r="S153" s="64">
        <f>VLOOKUP(B153,Rules!A:B,2,FALSE)</f>
        <v>50</v>
      </c>
      <c r="T153" s="94"/>
      <c r="U153" s="96">
        <f>1/(10^(-(E153+(IF(P153="Y",Rules!$I$2,0))-K153)/Rules!$E$12)+1)</f>
        <v>0.7555188821</v>
      </c>
      <c r="V153" s="94">
        <f t="shared" si="6"/>
        <v>21</v>
      </c>
      <c r="W153" s="94">
        <f t="shared" si="7"/>
        <v>-21</v>
      </c>
      <c r="X153" s="94"/>
      <c r="Y153" s="94"/>
      <c r="Z153" s="94"/>
      <c r="AA153" s="95">
        <f t="shared" ref="AA153:BL153" si="165">IF($D153=AA$1,$E153+$V153,(IF($J153=AA$1,$K153+$W153,AA152)))</f>
        <v>1356</v>
      </c>
      <c r="AB153" s="95">
        <f t="shared" si="165"/>
        <v>867</v>
      </c>
      <c r="AC153" s="95">
        <f t="shared" si="165"/>
        <v>1556</v>
      </c>
      <c r="AD153" s="95">
        <f t="shared" si="165"/>
        <v>139</v>
      </c>
      <c r="AE153" s="95">
        <f t="shared" si="165"/>
        <v>1961</v>
      </c>
      <c r="AF153" s="95">
        <f t="shared" si="165"/>
        <v>1965</v>
      </c>
      <c r="AG153" s="95">
        <f t="shared" si="165"/>
        <v>918</v>
      </c>
      <c r="AH153" s="95">
        <f t="shared" si="165"/>
        <v>1016</v>
      </c>
      <c r="AI153" s="95">
        <f t="shared" si="165"/>
        <v>1196</v>
      </c>
      <c r="AJ153" s="95">
        <f t="shared" si="165"/>
        <v>1736</v>
      </c>
      <c r="AK153" s="95">
        <f t="shared" si="165"/>
        <v>112</v>
      </c>
      <c r="AL153" s="95">
        <f t="shared" si="165"/>
        <v>717</v>
      </c>
      <c r="AM153" s="95">
        <f t="shared" si="165"/>
        <v>2265</v>
      </c>
      <c r="AN153" s="95">
        <f t="shared" si="165"/>
        <v>1457</v>
      </c>
      <c r="AO153" s="95">
        <f t="shared" si="165"/>
        <v>1123</v>
      </c>
      <c r="AP153" s="95">
        <f t="shared" si="165"/>
        <v>2120</v>
      </c>
      <c r="AQ153" s="95">
        <f t="shared" si="165"/>
        <v>384</v>
      </c>
      <c r="AR153" s="95">
        <f t="shared" si="165"/>
        <v>1447</v>
      </c>
      <c r="AS153" s="95">
        <f t="shared" si="165"/>
        <v>316</v>
      </c>
      <c r="AT153" s="95">
        <f t="shared" si="165"/>
        <v>1966</v>
      </c>
      <c r="AU153" s="95">
        <f t="shared" si="165"/>
        <v>1167</v>
      </c>
      <c r="AV153" s="95">
        <f t="shared" si="165"/>
        <v>480</v>
      </c>
      <c r="AW153" s="95">
        <f t="shared" si="165"/>
        <v>603</v>
      </c>
      <c r="AX153" s="95">
        <f t="shared" si="165"/>
        <v>1067</v>
      </c>
      <c r="AY153" s="95">
        <f t="shared" si="165"/>
        <v>1140</v>
      </c>
      <c r="AZ153" s="95">
        <f t="shared" si="165"/>
        <v>771</v>
      </c>
      <c r="BA153" s="95">
        <f t="shared" si="165"/>
        <v>0</v>
      </c>
      <c r="BB153" s="95">
        <f t="shared" si="165"/>
        <v>1442</v>
      </c>
      <c r="BC153" s="95">
        <f t="shared" si="165"/>
        <v>867</v>
      </c>
      <c r="BD153" s="95">
        <f t="shared" si="165"/>
        <v>459</v>
      </c>
      <c r="BE153" s="95">
        <f t="shared" si="165"/>
        <v>638</v>
      </c>
      <c r="BF153" s="95">
        <f t="shared" si="165"/>
        <v>2057</v>
      </c>
      <c r="BG153" s="95">
        <f t="shared" si="165"/>
        <v>796</v>
      </c>
      <c r="BH153" s="95">
        <f t="shared" si="165"/>
        <v>905</v>
      </c>
      <c r="BI153" s="95">
        <f t="shared" si="165"/>
        <v>1975</v>
      </c>
      <c r="BJ153" s="95">
        <f t="shared" si="165"/>
        <v>1501</v>
      </c>
      <c r="BK153" s="95">
        <f t="shared" si="165"/>
        <v>1915</v>
      </c>
      <c r="BL153" s="95">
        <f t="shared" si="165"/>
        <v>1115</v>
      </c>
    </row>
    <row r="154" ht="13.5" customHeight="1">
      <c r="A154" s="80">
        <v>43260.0</v>
      </c>
      <c r="B154" s="105" t="s">
        <v>74</v>
      </c>
      <c r="C154" s="94"/>
      <c r="D154" s="69" t="s">
        <v>44</v>
      </c>
      <c r="E154" s="95">
        <f t="shared" si="137"/>
        <v>459</v>
      </c>
      <c r="F154" s="71">
        <v>0.0</v>
      </c>
      <c r="G154" s="71">
        <v>15.0</v>
      </c>
      <c r="H154" s="72">
        <f t="shared" si="138"/>
        <v>15</v>
      </c>
      <c r="I154" s="94"/>
      <c r="J154" s="73" t="s">
        <v>49</v>
      </c>
      <c r="K154" s="95">
        <f t="shared" si="139"/>
        <v>139</v>
      </c>
      <c r="L154" s="74">
        <v>4.0</v>
      </c>
      <c r="M154" s="74">
        <v>15.0</v>
      </c>
      <c r="N154" s="72">
        <f t="shared" si="140"/>
        <v>27</v>
      </c>
      <c r="O154" s="94"/>
      <c r="P154" s="62" t="s">
        <v>73</v>
      </c>
      <c r="Q154" s="94"/>
      <c r="R154" s="64">
        <f>MIN(Rules!$E$2,(MAX(H154/N154,N154/H154)))</f>
        <v>1.8</v>
      </c>
      <c r="S154" s="64">
        <f>VLOOKUP(B154,Rules!A:B,2,FALSE)</f>
        <v>50</v>
      </c>
      <c r="T154" s="94"/>
      <c r="U154" s="96">
        <f>1/(10^(-(E154+(IF(P154="Y",Rules!$I$2,0))-K154)/Rules!$E$12)+1)</f>
        <v>0.8136122105</v>
      </c>
      <c r="V154" s="94">
        <f t="shared" si="6"/>
        <v>-73</v>
      </c>
      <c r="W154" s="94">
        <f t="shared" si="7"/>
        <v>73</v>
      </c>
      <c r="X154" s="94"/>
      <c r="Y154" s="94"/>
      <c r="Z154" s="94"/>
      <c r="AA154" s="95">
        <f t="shared" ref="AA154:BL154" si="166">IF($D154=AA$1,$E154+$V154,(IF($J154=AA$1,$K154+$W154,AA153)))</f>
        <v>1356</v>
      </c>
      <c r="AB154" s="95">
        <f t="shared" si="166"/>
        <v>867</v>
      </c>
      <c r="AC154" s="95">
        <f t="shared" si="166"/>
        <v>1556</v>
      </c>
      <c r="AD154" s="95">
        <f t="shared" si="166"/>
        <v>212</v>
      </c>
      <c r="AE154" s="95">
        <f t="shared" si="166"/>
        <v>1961</v>
      </c>
      <c r="AF154" s="95">
        <f t="shared" si="166"/>
        <v>1965</v>
      </c>
      <c r="AG154" s="95">
        <f t="shared" si="166"/>
        <v>918</v>
      </c>
      <c r="AH154" s="95">
        <f t="shared" si="166"/>
        <v>1016</v>
      </c>
      <c r="AI154" s="95">
        <f t="shared" si="166"/>
        <v>1196</v>
      </c>
      <c r="AJ154" s="95">
        <f t="shared" si="166"/>
        <v>1736</v>
      </c>
      <c r="AK154" s="95">
        <f t="shared" si="166"/>
        <v>112</v>
      </c>
      <c r="AL154" s="95">
        <f t="shared" si="166"/>
        <v>717</v>
      </c>
      <c r="AM154" s="95">
        <f t="shared" si="166"/>
        <v>2265</v>
      </c>
      <c r="AN154" s="95">
        <f t="shared" si="166"/>
        <v>1457</v>
      </c>
      <c r="AO154" s="95">
        <f t="shared" si="166"/>
        <v>1123</v>
      </c>
      <c r="AP154" s="95">
        <f t="shared" si="166"/>
        <v>2120</v>
      </c>
      <c r="AQ154" s="95">
        <f t="shared" si="166"/>
        <v>384</v>
      </c>
      <c r="AR154" s="95">
        <f t="shared" si="166"/>
        <v>1447</v>
      </c>
      <c r="AS154" s="95">
        <f t="shared" si="166"/>
        <v>316</v>
      </c>
      <c r="AT154" s="95">
        <f t="shared" si="166"/>
        <v>1966</v>
      </c>
      <c r="AU154" s="95">
        <f t="shared" si="166"/>
        <v>1167</v>
      </c>
      <c r="AV154" s="95">
        <f t="shared" si="166"/>
        <v>480</v>
      </c>
      <c r="AW154" s="95">
        <f t="shared" si="166"/>
        <v>603</v>
      </c>
      <c r="AX154" s="95">
        <f t="shared" si="166"/>
        <v>1067</v>
      </c>
      <c r="AY154" s="95">
        <f t="shared" si="166"/>
        <v>1140</v>
      </c>
      <c r="AZ154" s="95">
        <f t="shared" si="166"/>
        <v>771</v>
      </c>
      <c r="BA154" s="95">
        <f t="shared" si="166"/>
        <v>0</v>
      </c>
      <c r="BB154" s="95">
        <f t="shared" si="166"/>
        <v>1442</v>
      </c>
      <c r="BC154" s="95">
        <f t="shared" si="166"/>
        <v>867</v>
      </c>
      <c r="BD154" s="95">
        <f t="shared" si="166"/>
        <v>386</v>
      </c>
      <c r="BE154" s="95">
        <f t="shared" si="166"/>
        <v>638</v>
      </c>
      <c r="BF154" s="95">
        <f t="shared" si="166"/>
        <v>2057</v>
      </c>
      <c r="BG154" s="95">
        <f t="shared" si="166"/>
        <v>796</v>
      </c>
      <c r="BH154" s="95">
        <f t="shared" si="166"/>
        <v>905</v>
      </c>
      <c r="BI154" s="95">
        <f t="shared" si="166"/>
        <v>1975</v>
      </c>
      <c r="BJ154" s="95">
        <f t="shared" si="166"/>
        <v>1501</v>
      </c>
      <c r="BK154" s="95">
        <f t="shared" si="166"/>
        <v>1915</v>
      </c>
      <c r="BL154" s="95">
        <f t="shared" si="166"/>
        <v>1115</v>
      </c>
    </row>
    <row r="155" ht="13.5" customHeight="1">
      <c r="A155" s="80">
        <v>43260.0</v>
      </c>
      <c r="B155" s="105" t="s">
        <v>74</v>
      </c>
      <c r="C155" s="94"/>
      <c r="D155" s="69" t="s">
        <v>48</v>
      </c>
      <c r="E155" s="95">
        <f t="shared" si="137"/>
        <v>112</v>
      </c>
      <c r="F155" s="71">
        <v>0.0</v>
      </c>
      <c r="G155" s="71">
        <v>10.0</v>
      </c>
      <c r="H155" s="72">
        <f t="shared" si="138"/>
        <v>10</v>
      </c>
      <c r="I155" s="94"/>
      <c r="J155" s="73" t="s">
        <v>54</v>
      </c>
      <c r="K155" s="95">
        <f t="shared" si="139"/>
        <v>384</v>
      </c>
      <c r="L155" s="74">
        <v>1.0</v>
      </c>
      <c r="M155" s="74">
        <v>19.0</v>
      </c>
      <c r="N155" s="72">
        <f t="shared" si="140"/>
        <v>22</v>
      </c>
      <c r="O155" s="94"/>
      <c r="P155" s="62" t="s">
        <v>73</v>
      </c>
      <c r="Q155" s="94"/>
      <c r="R155" s="64">
        <f>MIN(Rules!$E$2,(MAX(H155/N155,N155/H155)))</f>
        <v>2</v>
      </c>
      <c r="S155" s="64">
        <f>VLOOKUP(B155,Rules!A:B,2,FALSE)</f>
        <v>50</v>
      </c>
      <c r="T155" s="94"/>
      <c r="U155" s="96">
        <f>1/(10^(-(E155+(IF(P155="Y",Rules!$I$2,0))-K155)/Rules!$E$12)+1)</f>
        <v>0.2222493035</v>
      </c>
      <c r="V155" s="94">
        <f t="shared" si="6"/>
        <v>-22</v>
      </c>
      <c r="W155" s="94">
        <f t="shared" si="7"/>
        <v>22</v>
      </c>
      <c r="X155" s="94"/>
      <c r="Y155" s="94"/>
      <c r="Z155" s="94"/>
      <c r="AA155" s="95">
        <f t="shared" ref="AA155:BL155" si="167">IF($D155=AA$1,$E155+$V155,(IF($J155=AA$1,$K155+$W155,AA154)))</f>
        <v>1356</v>
      </c>
      <c r="AB155" s="95">
        <f t="shared" si="167"/>
        <v>867</v>
      </c>
      <c r="AC155" s="95">
        <f t="shared" si="167"/>
        <v>1556</v>
      </c>
      <c r="AD155" s="95">
        <f t="shared" si="167"/>
        <v>212</v>
      </c>
      <c r="AE155" s="95">
        <f t="shared" si="167"/>
        <v>1961</v>
      </c>
      <c r="AF155" s="95">
        <f t="shared" si="167"/>
        <v>1965</v>
      </c>
      <c r="AG155" s="95">
        <f t="shared" si="167"/>
        <v>918</v>
      </c>
      <c r="AH155" s="95">
        <f t="shared" si="167"/>
        <v>1016</v>
      </c>
      <c r="AI155" s="95">
        <f t="shared" si="167"/>
        <v>1196</v>
      </c>
      <c r="AJ155" s="95">
        <f t="shared" si="167"/>
        <v>1736</v>
      </c>
      <c r="AK155" s="95">
        <f t="shared" si="167"/>
        <v>90</v>
      </c>
      <c r="AL155" s="95">
        <f t="shared" si="167"/>
        <v>717</v>
      </c>
      <c r="AM155" s="95">
        <f t="shared" si="167"/>
        <v>2265</v>
      </c>
      <c r="AN155" s="95">
        <f t="shared" si="167"/>
        <v>1457</v>
      </c>
      <c r="AO155" s="95">
        <f t="shared" si="167"/>
        <v>1123</v>
      </c>
      <c r="AP155" s="95">
        <f t="shared" si="167"/>
        <v>2120</v>
      </c>
      <c r="AQ155" s="95">
        <f t="shared" si="167"/>
        <v>406</v>
      </c>
      <c r="AR155" s="95">
        <f t="shared" si="167"/>
        <v>1447</v>
      </c>
      <c r="AS155" s="95">
        <f t="shared" si="167"/>
        <v>316</v>
      </c>
      <c r="AT155" s="95">
        <f t="shared" si="167"/>
        <v>1966</v>
      </c>
      <c r="AU155" s="95">
        <f t="shared" si="167"/>
        <v>1167</v>
      </c>
      <c r="AV155" s="95">
        <f t="shared" si="167"/>
        <v>480</v>
      </c>
      <c r="AW155" s="95">
        <f t="shared" si="167"/>
        <v>603</v>
      </c>
      <c r="AX155" s="95">
        <f t="shared" si="167"/>
        <v>1067</v>
      </c>
      <c r="AY155" s="95">
        <f t="shared" si="167"/>
        <v>1140</v>
      </c>
      <c r="AZ155" s="95">
        <f t="shared" si="167"/>
        <v>771</v>
      </c>
      <c r="BA155" s="95">
        <f t="shared" si="167"/>
        <v>0</v>
      </c>
      <c r="BB155" s="95">
        <f t="shared" si="167"/>
        <v>1442</v>
      </c>
      <c r="BC155" s="95">
        <f t="shared" si="167"/>
        <v>867</v>
      </c>
      <c r="BD155" s="95">
        <f t="shared" si="167"/>
        <v>386</v>
      </c>
      <c r="BE155" s="95">
        <f t="shared" si="167"/>
        <v>638</v>
      </c>
      <c r="BF155" s="95">
        <f t="shared" si="167"/>
        <v>2057</v>
      </c>
      <c r="BG155" s="95">
        <f t="shared" si="167"/>
        <v>796</v>
      </c>
      <c r="BH155" s="95">
        <f t="shared" si="167"/>
        <v>905</v>
      </c>
      <c r="BI155" s="95">
        <f t="shared" si="167"/>
        <v>1975</v>
      </c>
      <c r="BJ155" s="95">
        <f t="shared" si="167"/>
        <v>1501</v>
      </c>
      <c r="BK155" s="95">
        <f t="shared" si="167"/>
        <v>1915</v>
      </c>
      <c r="BL155" s="95">
        <f t="shared" si="167"/>
        <v>1115</v>
      </c>
    </row>
    <row r="156" ht="13.5" customHeight="1">
      <c r="A156" s="80">
        <v>43261.0</v>
      </c>
      <c r="B156" s="97" t="s">
        <v>75</v>
      </c>
      <c r="C156" s="94"/>
      <c r="D156" s="69" t="s">
        <v>18</v>
      </c>
      <c r="E156" s="95">
        <f t="shared" si="137"/>
        <v>2057</v>
      </c>
      <c r="F156" s="71">
        <v>1.0</v>
      </c>
      <c r="G156" s="71">
        <v>21.0</v>
      </c>
      <c r="H156" s="72">
        <f t="shared" si="138"/>
        <v>24</v>
      </c>
      <c r="I156" s="94"/>
      <c r="J156" s="73" t="s">
        <v>21</v>
      </c>
      <c r="K156" s="95">
        <f t="shared" si="139"/>
        <v>1961</v>
      </c>
      <c r="L156" s="74">
        <v>1.0</v>
      </c>
      <c r="M156" s="74">
        <v>23.0</v>
      </c>
      <c r="N156" s="72">
        <f t="shared" si="140"/>
        <v>26</v>
      </c>
      <c r="O156" s="94"/>
      <c r="P156" s="64" t="s">
        <v>72</v>
      </c>
      <c r="Q156" s="94"/>
      <c r="R156" s="64">
        <f>MIN(Rules!$E$2,(MAX(H156/N156,N156/H156)))</f>
        <v>1.083333333</v>
      </c>
      <c r="S156" s="64">
        <f>VLOOKUP(B156,Rules!A:B,2,FALSE)</f>
        <v>60</v>
      </c>
      <c r="T156" s="94"/>
      <c r="U156" s="96">
        <f>1/(10^(-(E156+(IF(P156="Y",Rules!$I$2,0))-K156)/Rules!$E$12)+1)</f>
        <v>0.7563685023</v>
      </c>
      <c r="V156" s="94">
        <f t="shared" si="6"/>
        <v>-49</v>
      </c>
      <c r="W156" s="94">
        <f t="shared" si="7"/>
        <v>49</v>
      </c>
      <c r="X156" s="94"/>
      <c r="Y156" s="94"/>
      <c r="Z156" s="94"/>
      <c r="AA156" s="95">
        <f t="shared" ref="AA156:BL156" si="168">IF($D156=AA$1,$E156+$V156,(IF($J156=AA$1,$K156+$W156,AA155)))</f>
        <v>1356</v>
      </c>
      <c r="AB156" s="95">
        <f t="shared" si="168"/>
        <v>867</v>
      </c>
      <c r="AC156" s="95">
        <f t="shared" si="168"/>
        <v>1556</v>
      </c>
      <c r="AD156" s="95">
        <f t="shared" si="168"/>
        <v>212</v>
      </c>
      <c r="AE156" s="95">
        <f t="shared" si="168"/>
        <v>2010</v>
      </c>
      <c r="AF156" s="95">
        <f t="shared" si="168"/>
        <v>1965</v>
      </c>
      <c r="AG156" s="95">
        <f t="shared" si="168"/>
        <v>918</v>
      </c>
      <c r="AH156" s="95">
        <f t="shared" si="168"/>
        <v>1016</v>
      </c>
      <c r="AI156" s="95">
        <f t="shared" si="168"/>
        <v>1196</v>
      </c>
      <c r="AJ156" s="95">
        <f t="shared" si="168"/>
        <v>1736</v>
      </c>
      <c r="AK156" s="95">
        <f t="shared" si="168"/>
        <v>90</v>
      </c>
      <c r="AL156" s="95">
        <f t="shared" si="168"/>
        <v>717</v>
      </c>
      <c r="AM156" s="95">
        <f t="shared" si="168"/>
        <v>2265</v>
      </c>
      <c r="AN156" s="95">
        <f t="shared" si="168"/>
        <v>1457</v>
      </c>
      <c r="AO156" s="95">
        <f t="shared" si="168"/>
        <v>1123</v>
      </c>
      <c r="AP156" s="95">
        <f t="shared" si="168"/>
        <v>2120</v>
      </c>
      <c r="AQ156" s="95">
        <f t="shared" si="168"/>
        <v>406</v>
      </c>
      <c r="AR156" s="95">
        <f t="shared" si="168"/>
        <v>1447</v>
      </c>
      <c r="AS156" s="95">
        <f t="shared" si="168"/>
        <v>316</v>
      </c>
      <c r="AT156" s="95">
        <f t="shared" si="168"/>
        <v>1966</v>
      </c>
      <c r="AU156" s="95">
        <f t="shared" si="168"/>
        <v>1167</v>
      </c>
      <c r="AV156" s="95">
        <f t="shared" si="168"/>
        <v>480</v>
      </c>
      <c r="AW156" s="95">
        <f t="shared" si="168"/>
        <v>603</v>
      </c>
      <c r="AX156" s="95">
        <f t="shared" si="168"/>
        <v>1067</v>
      </c>
      <c r="AY156" s="95">
        <f t="shared" si="168"/>
        <v>1140</v>
      </c>
      <c r="AZ156" s="95">
        <f t="shared" si="168"/>
        <v>771</v>
      </c>
      <c r="BA156" s="95">
        <f t="shared" si="168"/>
        <v>0</v>
      </c>
      <c r="BB156" s="95">
        <f t="shared" si="168"/>
        <v>1442</v>
      </c>
      <c r="BC156" s="95">
        <f t="shared" si="168"/>
        <v>867</v>
      </c>
      <c r="BD156" s="95">
        <f t="shared" si="168"/>
        <v>386</v>
      </c>
      <c r="BE156" s="95">
        <f t="shared" si="168"/>
        <v>638</v>
      </c>
      <c r="BF156" s="95">
        <f t="shared" si="168"/>
        <v>2008</v>
      </c>
      <c r="BG156" s="95">
        <f t="shared" si="168"/>
        <v>796</v>
      </c>
      <c r="BH156" s="95">
        <f t="shared" si="168"/>
        <v>905</v>
      </c>
      <c r="BI156" s="95">
        <f t="shared" si="168"/>
        <v>1975</v>
      </c>
      <c r="BJ156" s="95">
        <f t="shared" si="168"/>
        <v>1501</v>
      </c>
      <c r="BK156" s="95">
        <f t="shared" si="168"/>
        <v>1915</v>
      </c>
      <c r="BL156" s="95">
        <f t="shared" si="168"/>
        <v>1115</v>
      </c>
    </row>
    <row r="157" ht="13.5" customHeight="1">
      <c r="A157" s="80">
        <v>43261.0</v>
      </c>
      <c r="B157" s="97" t="s">
        <v>75</v>
      </c>
      <c r="C157" s="94"/>
      <c r="D157" s="69" t="s">
        <v>20</v>
      </c>
      <c r="E157" s="95">
        <f t="shared" si="137"/>
        <v>1966</v>
      </c>
      <c r="F157" s="71">
        <v>2.0</v>
      </c>
      <c r="G157" s="71">
        <v>26.0</v>
      </c>
      <c r="H157" s="72">
        <f t="shared" si="138"/>
        <v>32</v>
      </c>
      <c r="I157" s="94"/>
      <c r="J157" s="73" t="s">
        <v>25</v>
      </c>
      <c r="K157" s="95">
        <f t="shared" si="139"/>
        <v>1975</v>
      </c>
      <c r="L157" s="74">
        <v>1.0</v>
      </c>
      <c r="M157" s="74">
        <v>16.0</v>
      </c>
      <c r="N157" s="72">
        <f t="shared" si="140"/>
        <v>19</v>
      </c>
      <c r="O157" s="94"/>
      <c r="P157" s="64" t="s">
        <v>72</v>
      </c>
      <c r="Q157" s="94"/>
      <c r="R157" s="64">
        <f>MIN(Rules!$E$2,(MAX(H157/N157,N157/H157)))</f>
        <v>1.684210526</v>
      </c>
      <c r="S157" s="64">
        <f>VLOOKUP(B157,Rules!A:B,2,FALSE)</f>
        <v>60</v>
      </c>
      <c r="T157" s="94"/>
      <c r="U157" s="96">
        <f>1/(10^(-(E157+(IF(P157="Y",Rules!$I$2,0))-K157)/Rules!$E$12)+1)</f>
        <v>0.6568592376</v>
      </c>
      <c r="V157" s="94">
        <f t="shared" si="6"/>
        <v>35</v>
      </c>
      <c r="W157" s="94">
        <f t="shared" si="7"/>
        <v>-35</v>
      </c>
      <c r="X157" s="94"/>
      <c r="Y157" s="94"/>
      <c r="Z157" s="94"/>
      <c r="AA157" s="95">
        <f t="shared" ref="AA157:BL157" si="169">IF($D157=AA$1,$E157+$V157,(IF($J157=AA$1,$K157+$W157,AA156)))</f>
        <v>1356</v>
      </c>
      <c r="AB157" s="95">
        <f t="shared" si="169"/>
        <v>867</v>
      </c>
      <c r="AC157" s="95">
        <f t="shared" si="169"/>
        <v>1556</v>
      </c>
      <c r="AD157" s="95">
        <f t="shared" si="169"/>
        <v>212</v>
      </c>
      <c r="AE157" s="95">
        <f t="shared" si="169"/>
        <v>2010</v>
      </c>
      <c r="AF157" s="95">
        <f t="shared" si="169"/>
        <v>1965</v>
      </c>
      <c r="AG157" s="95">
        <f t="shared" si="169"/>
        <v>918</v>
      </c>
      <c r="AH157" s="95">
        <f t="shared" si="169"/>
        <v>1016</v>
      </c>
      <c r="AI157" s="95">
        <f t="shared" si="169"/>
        <v>1196</v>
      </c>
      <c r="AJ157" s="95">
        <f t="shared" si="169"/>
        <v>1736</v>
      </c>
      <c r="AK157" s="95">
        <f t="shared" si="169"/>
        <v>90</v>
      </c>
      <c r="AL157" s="95">
        <f t="shared" si="169"/>
        <v>717</v>
      </c>
      <c r="AM157" s="95">
        <f t="shared" si="169"/>
        <v>2265</v>
      </c>
      <c r="AN157" s="95">
        <f t="shared" si="169"/>
        <v>1457</v>
      </c>
      <c r="AO157" s="95">
        <f t="shared" si="169"/>
        <v>1123</v>
      </c>
      <c r="AP157" s="95">
        <f t="shared" si="169"/>
        <v>2120</v>
      </c>
      <c r="AQ157" s="95">
        <f t="shared" si="169"/>
        <v>406</v>
      </c>
      <c r="AR157" s="95">
        <f t="shared" si="169"/>
        <v>1447</v>
      </c>
      <c r="AS157" s="95">
        <f t="shared" si="169"/>
        <v>316</v>
      </c>
      <c r="AT157" s="95">
        <f t="shared" si="169"/>
        <v>2001</v>
      </c>
      <c r="AU157" s="95">
        <f t="shared" si="169"/>
        <v>1167</v>
      </c>
      <c r="AV157" s="95">
        <f t="shared" si="169"/>
        <v>480</v>
      </c>
      <c r="AW157" s="95">
        <f t="shared" si="169"/>
        <v>603</v>
      </c>
      <c r="AX157" s="95">
        <f t="shared" si="169"/>
        <v>1067</v>
      </c>
      <c r="AY157" s="95">
        <f t="shared" si="169"/>
        <v>1140</v>
      </c>
      <c r="AZ157" s="95">
        <f t="shared" si="169"/>
        <v>771</v>
      </c>
      <c r="BA157" s="95">
        <f t="shared" si="169"/>
        <v>0</v>
      </c>
      <c r="BB157" s="95">
        <f t="shared" si="169"/>
        <v>1442</v>
      </c>
      <c r="BC157" s="95">
        <f t="shared" si="169"/>
        <v>867</v>
      </c>
      <c r="BD157" s="95">
        <f t="shared" si="169"/>
        <v>386</v>
      </c>
      <c r="BE157" s="95">
        <f t="shared" si="169"/>
        <v>638</v>
      </c>
      <c r="BF157" s="95">
        <f t="shared" si="169"/>
        <v>2008</v>
      </c>
      <c r="BG157" s="95">
        <f t="shared" si="169"/>
        <v>796</v>
      </c>
      <c r="BH157" s="95">
        <f t="shared" si="169"/>
        <v>905</v>
      </c>
      <c r="BI157" s="95">
        <f t="shared" si="169"/>
        <v>1940</v>
      </c>
      <c r="BJ157" s="95">
        <f t="shared" si="169"/>
        <v>1501</v>
      </c>
      <c r="BK157" s="95">
        <f t="shared" si="169"/>
        <v>1915</v>
      </c>
      <c r="BL157" s="95">
        <f t="shared" si="169"/>
        <v>1115</v>
      </c>
    </row>
    <row r="158" ht="13.5" customHeight="1">
      <c r="A158" s="80">
        <v>43261.0</v>
      </c>
      <c r="B158" s="105" t="s">
        <v>74</v>
      </c>
      <c r="C158" s="94"/>
      <c r="D158" s="69" t="s">
        <v>29</v>
      </c>
      <c r="E158" s="95">
        <f t="shared" si="137"/>
        <v>1123</v>
      </c>
      <c r="F158" s="71">
        <v>3.0</v>
      </c>
      <c r="G158" s="71">
        <v>18.0</v>
      </c>
      <c r="H158" s="72">
        <f t="shared" si="138"/>
        <v>27</v>
      </c>
      <c r="I158" s="94"/>
      <c r="J158" s="73" t="s">
        <v>35</v>
      </c>
      <c r="K158" s="95">
        <f t="shared" si="139"/>
        <v>918</v>
      </c>
      <c r="L158" s="74">
        <v>2.0</v>
      </c>
      <c r="M158" s="74">
        <v>13.0</v>
      </c>
      <c r="N158" s="72">
        <f t="shared" si="140"/>
        <v>19</v>
      </c>
      <c r="O158" s="94"/>
      <c r="P158" s="64" t="s">
        <v>72</v>
      </c>
      <c r="Q158" s="94"/>
      <c r="R158" s="64">
        <f>MIN(Rules!$E$2,(MAX(H158/N158,N158/H158)))</f>
        <v>1.421052632</v>
      </c>
      <c r="S158" s="64">
        <f>VLOOKUP(B158,Rules!A:B,2,FALSE)</f>
        <v>50</v>
      </c>
      <c r="T158" s="94"/>
      <c r="U158" s="96">
        <f>1/(10^(-(E158+(IF(P158="Y",Rules!$I$2,0))-K158)/Rules!$E$12)+1)</f>
        <v>0.836830966</v>
      </c>
      <c r="V158" s="94">
        <f t="shared" si="6"/>
        <v>12</v>
      </c>
      <c r="W158" s="94">
        <f t="shared" si="7"/>
        <v>-12</v>
      </c>
      <c r="X158" s="94"/>
      <c r="Y158" s="94"/>
      <c r="Z158" s="94"/>
      <c r="AA158" s="95">
        <f t="shared" ref="AA158:BL158" si="170">IF($D158=AA$1,$E158+$V158,(IF($J158=AA$1,$K158+$W158,AA157)))</f>
        <v>1356</v>
      </c>
      <c r="AB158" s="95">
        <f t="shared" si="170"/>
        <v>867</v>
      </c>
      <c r="AC158" s="95">
        <f t="shared" si="170"/>
        <v>1556</v>
      </c>
      <c r="AD158" s="95">
        <f t="shared" si="170"/>
        <v>212</v>
      </c>
      <c r="AE158" s="95">
        <f t="shared" si="170"/>
        <v>2010</v>
      </c>
      <c r="AF158" s="95">
        <f t="shared" si="170"/>
        <v>1965</v>
      </c>
      <c r="AG158" s="95">
        <f t="shared" si="170"/>
        <v>906</v>
      </c>
      <c r="AH158" s="95">
        <f t="shared" si="170"/>
        <v>1016</v>
      </c>
      <c r="AI158" s="95">
        <f t="shared" si="170"/>
        <v>1196</v>
      </c>
      <c r="AJ158" s="95">
        <f t="shared" si="170"/>
        <v>1736</v>
      </c>
      <c r="AK158" s="95">
        <f t="shared" si="170"/>
        <v>90</v>
      </c>
      <c r="AL158" s="95">
        <f t="shared" si="170"/>
        <v>717</v>
      </c>
      <c r="AM158" s="95">
        <f t="shared" si="170"/>
        <v>2265</v>
      </c>
      <c r="AN158" s="95">
        <f t="shared" si="170"/>
        <v>1457</v>
      </c>
      <c r="AO158" s="95">
        <f t="shared" si="170"/>
        <v>1135</v>
      </c>
      <c r="AP158" s="95">
        <f t="shared" si="170"/>
        <v>2120</v>
      </c>
      <c r="AQ158" s="95">
        <f t="shared" si="170"/>
        <v>406</v>
      </c>
      <c r="AR158" s="95">
        <f t="shared" si="170"/>
        <v>1447</v>
      </c>
      <c r="AS158" s="95">
        <f t="shared" si="170"/>
        <v>316</v>
      </c>
      <c r="AT158" s="95">
        <f t="shared" si="170"/>
        <v>2001</v>
      </c>
      <c r="AU158" s="95">
        <f t="shared" si="170"/>
        <v>1167</v>
      </c>
      <c r="AV158" s="95">
        <f t="shared" si="170"/>
        <v>480</v>
      </c>
      <c r="AW158" s="95">
        <f t="shared" si="170"/>
        <v>603</v>
      </c>
      <c r="AX158" s="95">
        <f t="shared" si="170"/>
        <v>1067</v>
      </c>
      <c r="AY158" s="95">
        <f t="shared" si="170"/>
        <v>1140</v>
      </c>
      <c r="AZ158" s="95">
        <f t="shared" si="170"/>
        <v>771</v>
      </c>
      <c r="BA158" s="95">
        <f t="shared" si="170"/>
        <v>0</v>
      </c>
      <c r="BB158" s="95">
        <f t="shared" si="170"/>
        <v>1442</v>
      </c>
      <c r="BC158" s="95">
        <f t="shared" si="170"/>
        <v>867</v>
      </c>
      <c r="BD158" s="95">
        <f t="shared" si="170"/>
        <v>386</v>
      </c>
      <c r="BE158" s="95">
        <f t="shared" si="170"/>
        <v>638</v>
      </c>
      <c r="BF158" s="95">
        <f t="shared" si="170"/>
        <v>2008</v>
      </c>
      <c r="BG158" s="95">
        <f t="shared" si="170"/>
        <v>796</v>
      </c>
      <c r="BH158" s="95">
        <f t="shared" si="170"/>
        <v>905</v>
      </c>
      <c r="BI158" s="95">
        <f t="shared" si="170"/>
        <v>1940</v>
      </c>
      <c r="BJ158" s="95">
        <f t="shared" si="170"/>
        <v>1501</v>
      </c>
      <c r="BK158" s="95">
        <f t="shared" si="170"/>
        <v>1915</v>
      </c>
      <c r="BL158" s="95">
        <f t="shared" si="170"/>
        <v>1115</v>
      </c>
    </row>
    <row r="159" ht="13.5" customHeight="1">
      <c r="A159" s="80">
        <v>43268.0</v>
      </c>
      <c r="B159" s="97" t="s">
        <v>75</v>
      </c>
      <c r="C159" s="94"/>
      <c r="D159" s="69" t="s">
        <v>25</v>
      </c>
      <c r="E159" s="95">
        <f t="shared" si="137"/>
        <v>1940</v>
      </c>
      <c r="F159" s="71">
        <v>1.0</v>
      </c>
      <c r="G159" s="71">
        <v>20.0</v>
      </c>
      <c r="H159" s="72">
        <f t="shared" si="138"/>
        <v>23</v>
      </c>
      <c r="I159" s="94"/>
      <c r="J159" s="73" t="s">
        <v>19</v>
      </c>
      <c r="K159" s="95">
        <f t="shared" si="139"/>
        <v>1965</v>
      </c>
      <c r="L159" s="74">
        <v>1.0</v>
      </c>
      <c r="M159" s="74">
        <v>23.0</v>
      </c>
      <c r="N159" s="72">
        <f t="shared" si="140"/>
        <v>26</v>
      </c>
      <c r="O159" s="94"/>
      <c r="P159" s="62" t="s">
        <v>73</v>
      </c>
      <c r="Q159" s="94"/>
      <c r="R159" s="64">
        <f>MIN(Rules!$E$2,(MAX(H159/N159,N159/H159)))</f>
        <v>1.130434783</v>
      </c>
      <c r="S159" s="64">
        <f>VLOOKUP(B159,Rules!A:B,2,FALSE)</f>
        <v>60</v>
      </c>
      <c r="T159" s="94"/>
      <c r="U159" s="96">
        <f>1/(10^(-(E159+(IF(P159="Y",Rules!$I$2,0))-K159)/Rules!$E$12)+1)</f>
        <v>0.4712494361</v>
      </c>
      <c r="V159" s="94">
        <f t="shared" si="6"/>
        <v>-32</v>
      </c>
      <c r="W159" s="94">
        <f t="shared" si="7"/>
        <v>32</v>
      </c>
      <c r="X159" s="94"/>
      <c r="Y159" s="94"/>
      <c r="Z159" s="94"/>
      <c r="AA159" s="95">
        <f t="shared" ref="AA159:BL159" si="171">IF($D159=AA$1,$E159+$V159,(IF($J159=AA$1,$K159+$W159,AA158)))</f>
        <v>1356</v>
      </c>
      <c r="AB159" s="95">
        <f t="shared" si="171"/>
        <v>867</v>
      </c>
      <c r="AC159" s="95">
        <f t="shared" si="171"/>
        <v>1556</v>
      </c>
      <c r="AD159" s="95">
        <f t="shared" si="171"/>
        <v>212</v>
      </c>
      <c r="AE159" s="95">
        <f t="shared" si="171"/>
        <v>2010</v>
      </c>
      <c r="AF159" s="95">
        <f t="shared" si="171"/>
        <v>1997</v>
      </c>
      <c r="AG159" s="95">
        <f t="shared" si="171"/>
        <v>906</v>
      </c>
      <c r="AH159" s="95">
        <f t="shared" si="171"/>
        <v>1016</v>
      </c>
      <c r="AI159" s="95">
        <f t="shared" si="171"/>
        <v>1196</v>
      </c>
      <c r="AJ159" s="95">
        <f t="shared" si="171"/>
        <v>1736</v>
      </c>
      <c r="AK159" s="95">
        <f t="shared" si="171"/>
        <v>90</v>
      </c>
      <c r="AL159" s="95">
        <f t="shared" si="171"/>
        <v>717</v>
      </c>
      <c r="AM159" s="95">
        <f t="shared" si="171"/>
        <v>2265</v>
      </c>
      <c r="AN159" s="95">
        <f t="shared" si="171"/>
        <v>1457</v>
      </c>
      <c r="AO159" s="95">
        <f t="shared" si="171"/>
        <v>1135</v>
      </c>
      <c r="AP159" s="95">
        <f t="shared" si="171"/>
        <v>2120</v>
      </c>
      <c r="AQ159" s="95">
        <f t="shared" si="171"/>
        <v>406</v>
      </c>
      <c r="AR159" s="95">
        <f t="shared" si="171"/>
        <v>1447</v>
      </c>
      <c r="AS159" s="95">
        <f t="shared" si="171"/>
        <v>316</v>
      </c>
      <c r="AT159" s="95">
        <f t="shared" si="171"/>
        <v>2001</v>
      </c>
      <c r="AU159" s="95">
        <f t="shared" si="171"/>
        <v>1167</v>
      </c>
      <c r="AV159" s="95">
        <f t="shared" si="171"/>
        <v>480</v>
      </c>
      <c r="AW159" s="95">
        <f t="shared" si="171"/>
        <v>603</v>
      </c>
      <c r="AX159" s="95">
        <f t="shared" si="171"/>
        <v>1067</v>
      </c>
      <c r="AY159" s="95">
        <f t="shared" si="171"/>
        <v>1140</v>
      </c>
      <c r="AZ159" s="95">
        <f t="shared" si="171"/>
        <v>771</v>
      </c>
      <c r="BA159" s="95">
        <f t="shared" si="171"/>
        <v>0</v>
      </c>
      <c r="BB159" s="95">
        <f t="shared" si="171"/>
        <v>1442</v>
      </c>
      <c r="BC159" s="95">
        <f t="shared" si="171"/>
        <v>867</v>
      </c>
      <c r="BD159" s="95">
        <f t="shared" si="171"/>
        <v>386</v>
      </c>
      <c r="BE159" s="95">
        <f t="shared" si="171"/>
        <v>638</v>
      </c>
      <c r="BF159" s="95">
        <f t="shared" si="171"/>
        <v>2008</v>
      </c>
      <c r="BG159" s="95">
        <f t="shared" si="171"/>
        <v>796</v>
      </c>
      <c r="BH159" s="95">
        <f t="shared" si="171"/>
        <v>905</v>
      </c>
      <c r="BI159" s="95">
        <f t="shared" si="171"/>
        <v>1908</v>
      </c>
      <c r="BJ159" s="95">
        <f t="shared" si="171"/>
        <v>1501</v>
      </c>
      <c r="BK159" s="95">
        <f t="shared" si="171"/>
        <v>1915</v>
      </c>
      <c r="BL159" s="95">
        <f t="shared" si="171"/>
        <v>1115</v>
      </c>
    </row>
    <row r="160" ht="13.5" customHeight="1">
      <c r="A160" s="80">
        <v>43268.0</v>
      </c>
      <c r="B160" s="97" t="s">
        <v>75</v>
      </c>
      <c r="C160" s="94"/>
      <c r="D160" s="69" t="s">
        <v>21</v>
      </c>
      <c r="E160" s="95">
        <f t="shared" si="137"/>
        <v>2010</v>
      </c>
      <c r="F160" s="78">
        <v>0.0</v>
      </c>
      <c r="G160" s="71">
        <v>26.0</v>
      </c>
      <c r="H160" s="72">
        <f t="shared" si="138"/>
        <v>26</v>
      </c>
      <c r="I160" s="94"/>
      <c r="J160" s="73" t="s">
        <v>20</v>
      </c>
      <c r="K160" s="95">
        <f t="shared" si="139"/>
        <v>2001</v>
      </c>
      <c r="L160" s="79">
        <v>0.0</v>
      </c>
      <c r="M160" s="74">
        <v>15.0</v>
      </c>
      <c r="N160" s="72">
        <f t="shared" si="140"/>
        <v>15</v>
      </c>
      <c r="O160" s="94"/>
      <c r="P160" s="64" t="s">
        <v>72</v>
      </c>
      <c r="Q160" s="94"/>
      <c r="R160" s="64">
        <f>MIN(Rules!$E$2,(MAX(H160/N160,N160/H160)))</f>
        <v>1.733333333</v>
      </c>
      <c r="S160" s="64">
        <f>VLOOKUP(B160,Rules!A:B,2,FALSE)</f>
        <v>60</v>
      </c>
      <c r="T160" s="94"/>
      <c r="U160" s="96">
        <f>1/(10^(-(E160+(IF(P160="Y",Rules!$I$2,0))-K160)/Rules!$E$12)+1)</f>
        <v>0.6752926987</v>
      </c>
      <c r="V160" s="94">
        <f t="shared" si="6"/>
        <v>34</v>
      </c>
      <c r="W160" s="94">
        <f t="shared" si="7"/>
        <v>-34</v>
      </c>
      <c r="X160" s="94"/>
      <c r="Y160" s="94"/>
      <c r="Z160" s="94"/>
      <c r="AA160" s="95">
        <f t="shared" ref="AA160:BL160" si="172">IF($D160=AA$1,$E160+$V160,(IF($J160=AA$1,$K160+$W160,AA159)))</f>
        <v>1356</v>
      </c>
      <c r="AB160" s="95">
        <f t="shared" si="172"/>
        <v>867</v>
      </c>
      <c r="AC160" s="95">
        <f t="shared" si="172"/>
        <v>1556</v>
      </c>
      <c r="AD160" s="95">
        <f t="shared" si="172"/>
        <v>212</v>
      </c>
      <c r="AE160" s="95">
        <f t="shared" si="172"/>
        <v>2044</v>
      </c>
      <c r="AF160" s="95">
        <f t="shared" si="172"/>
        <v>1997</v>
      </c>
      <c r="AG160" s="95">
        <f t="shared" si="172"/>
        <v>906</v>
      </c>
      <c r="AH160" s="95">
        <f t="shared" si="172"/>
        <v>1016</v>
      </c>
      <c r="AI160" s="95">
        <f t="shared" si="172"/>
        <v>1196</v>
      </c>
      <c r="AJ160" s="95">
        <f t="shared" si="172"/>
        <v>1736</v>
      </c>
      <c r="AK160" s="95">
        <f t="shared" si="172"/>
        <v>90</v>
      </c>
      <c r="AL160" s="95">
        <f t="shared" si="172"/>
        <v>717</v>
      </c>
      <c r="AM160" s="95">
        <f t="shared" si="172"/>
        <v>2265</v>
      </c>
      <c r="AN160" s="95">
        <f t="shared" si="172"/>
        <v>1457</v>
      </c>
      <c r="AO160" s="95">
        <f t="shared" si="172"/>
        <v>1135</v>
      </c>
      <c r="AP160" s="95">
        <f t="shared" si="172"/>
        <v>2120</v>
      </c>
      <c r="AQ160" s="95">
        <f t="shared" si="172"/>
        <v>406</v>
      </c>
      <c r="AR160" s="95">
        <f t="shared" si="172"/>
        <v>1447</v>
      </c>
      <c r="AS160" s="95">
        <f t="shared" si="172"/>
        <v>316</v>
      </c>
      <c r="AT160" s="95">
        <f t="shared" si="172"/>
        <v>1967</v>
      </c>
      <c r="AU160" s="95">
        <f t="shared" si="172"/>
        <v>1167</v>
      </c>
      <c r="AV160" s="95">
        <f t="shared" si="172"/>
        <v>480</v>
      </c>
      <c r="AW160" s="95">
        <f t="shared" si="172"/>
        <v>603</v>
      </c>
      <c r="AX160" s="95">
        <f t="shared" si="172"/>
        <v>1067</v>
      </c>
      <c r="AY160" s="95">
        <f t="shared" si="172"/>
        <v>1140</v>
      </c>
      <c r="AZ160" s="95">
        <f t="shared" si="172"/>
        <v>771</v>
      </c>
      <c r="BA160" s="95">
        <f t="shared" si="172"/>
        <v>0</v>
      </c>
      <c r="BB160" s="95">
        <f t="shared" si="172"/>
        <v>1442</v>
      </c>
      <c r="BC160" s="95">
        <f t="shared" si="172"/>
        <v>867</v>
      </c>
      <c r="BD160" s="95">
        <f t="shared" si="172"/>
        <v>386</v>
      </c>
      <c r="BE160" s="95">
        <f t="shared" si="172"/>
        <v>638</v>
      </c>
      <c r="BF160" s="95">
        <f t="shared" si="172"/>
        <v>2008</v>
      </c>
      <c r="BG160" s="95">
        <f t="shared" si="172"/>
        <v>796</v>
      </c>
      <c r="BH160" s="95">
        <f t="shared" si="172"/>
        <v>905</v>
      </c>
      <c r="BI160" s="95">
        <f t="shared" si="172"/>
        <v>1908</v>
      </c>
      <c r="BJ160" s="95">
        <f t="shared" si="172"/>
        <v>1501</v>
      </c>
      <c r="BK160" s="95">
        <f t="shared" si="172"/>
        <v>1915</v>
      </c>
      <c r="BL160" s="95">
        <f t="shared" si="172"/>
        <v>1115</v>
      </c>
    </row>
    <row r="161" ht="13.5" customHeight="1">
      <c r="A161" s="80">
        <v>43274.0</v>
      </c>
      <c r="B161" s="105" t="s">
        <v>74</v>
      </c>
      <c r="C161" s="94"/>
      <c r="D161" s="69" t="s">
        <v>29</v>
      </c>
      <c r="E161" s="95">
        <f t="shared" si="137"/>
        <v>1135</v>
      </c>
      <c r="F161" s="71">
        <v>3.0</v>
      </c>
      <c r="G161" s="71">
        <v>19.0</v>
      </c>
      <c r="H161" s="72">
        <f t="shared" si="138"/>
        <v>28</v>
      </c>
      <c r="I161" s="94"/>
      <c r="J161" s="73" t="s">
        <v>36</v>
      </c>
      <c r="K161" s="95">
        <f t="shared" si="139"/>
        <v>1167</v>
      </c>
      <c r="L161" s="74">
        <v>1.0</v>
      </c>
      <c r="M161" s="74">
        <v>11.0</v>
      </c>
      <c r="N161" s="72">
        <f t="shared" si="140"/>
        <v>14</v>
      </c>
      <c r="O161" s="94"/>
      <c r="P161" s="62" t="s">
        <v>73</v>
      </c>
      <c r="Q161" s="94"/>
      <c r="R161" s="64">
        <f>MIN(Rules!$E$2,(MAX(H161/N161,N161/H161)))</f>
        <v>2</v>
      </c>
      <c r="S161" s="64">
        <f>VLOOKUP(B161,Rules!A:B,2,FALSE)</f>
        <v>50</v>
      </c>
      <c r="T161" s="94"/>
      <c r="U161" s="96">
        <f>1/(10^(-(E161+(IF(P161="Y",Rules!$I$2,0))-K161)/Rules!$E$12)+1)</f>
        <v>0.4632251664</v>
      </c>
      <c r="V161" s="94">
        <f t="shared" si="6"/>
        <v>54</v>
      </c>
      <c r="W161" s="94">
        <f t="shared" si="7"/>
        <v>-54</v>
      </c>
      <c r="X161" s="94"/>
      <c r="Y161" s="94"/>
      <c r="Z161" s="94"/>
      <c r="AA161" s="95">
        <f t="shared" ref="AA161:BL161" si="173">IF($D161=AA$1,$E161+$V161,(IF($J161=AA$1,$K161+$W161,AA160)))</f>
        <v>1356</v>
      </c>
      <c r="AB161" s="95">
        <f t="shared" si="173"/>
        <v>867</v>
      </c>
      <c r="AC161" s="95">
        <f t="shared" si="173"/>
        <v>1556</v>
      </c>
      <c r="AD161" s="95">
        <f t="shared" si="173"/>
        <v>212</v>
      </c>
      <c r="AE161" s="95">
        <f t="shared" si="173"/>
        <v>2044</v>
      </c>
      <c r="AF161" s="95">
        <f t="shared" si="173"/>
        <v>1997</v>
      </c>
      <c r="AG161" s="95">
        <f t="shared" si="173"/>
        <v>906</v>
      </c>
      <c r="AH161" s="95">
        <f t="shared" si="173"/>
        <v>1016</v>
      </c>
      <c r="AI161" s="95">
        <f t="shared" si="173"/>
        <v>1196</v>
      </c>
      <c r="AJ161" s="95">
        <f t="shared" si="173"/>
        <v>1736</v>
      </c>
      <c r="AK161" s="95">
        <f t="shared" si="173"/>
        <v>90</v>
      </c>
      <c r="AL161" s="95">
        <f t="shared" si="173"/>
        <v>717</v>
      </c>
      <c r="AM161" s="95">
        <f t="shared" si="173"/>
        <v>2265</v>
      </c>
      <c r="AN161" s="95">
        <f t="shared" si="173"/>
        <v>1457</v>
      </c>
      <c r="AO161" s="95">
        <f t="shared" si="173"/>
        <v>1189</v>
      </c>
      <c r="AP161" s="95">
        <f t="shared" si="173"/>
        <v>2120</v>
      </c>
      <c r="AQ161" s="95">
        <f t="shared" si="173"/>
        <v>406</v>
      </c>
      <c r="AR161" s="95">
        <f t="shared" si="173"/>
        <v>1447</v>
      </c>
      <c r="AS161" s="95">
        <f t="shared" si="173"/>
        <v>316</v>
      </c>
      <c r="AT161" s="95">
        <f t="shared" si="173"/>
        <v>1967</v>
      </c>
      <c r="AU161" s="95">
        <f t="shared" si="173"/>
        <v>1113</v>
      </c>
      <c r="AV161" s="95">
        <f t="shared" si="173"/>
        <v>480</v>
      </c>
      <c r="AW161" s="95">
        <f t="shared" si="173"/>
        <v>603</v>
      </c>
      <c r="AX161" s="95">
        <f t="shared" si="173"/>
        <v>1067</v>
      </c>
      <c r="AY161" s="95">
        <f t="shared" si="173"/>
        <v>1140</v>
      </c>
      <c r="AZ161" s="95">
        <f t="shared" si="173"/>
        <v>771</v>
      </c>
      <c r="BA161" s="95">
        <f t="shared" si="173"/>
        <v>0</v>
      </c>
      <c r="BB161" s="95">
        <f t="shared" si="173"/>
        <v>1442</v>
      </c>
      <c r="BC161" s="95">
        <f t="shared" si="173"/>
        <v>867</v>
      </c>
      <c r="BD161" s="95">
        <f t="shared" si="173"/>
        <v>386</v>
      </c>
      <c r="BE161" s="95">
        <f t="shared" si="173"/>
        <v>638</v>
      </c>
      <c r="BF161" s="95">
        <f t="shared" si="173"/>
        <v>2008</v>
      </c>
      <c r="BG161" s="95">
        <f t="shared" si="173"/>
        <v>796</v>
      </c>
      <c r="BH161" s="95">
        <f t="shared" si="173"/>
        <v>905</v>
      </c>
      <c r="BI161" s="95">
        <f t="shared" si="173"/>
        <v>1908</v>
      </c>
      <c r="BJ161" s="95">
        <f t="shared" si="173"/>
        <v>1501</v>
      </c>
      <c r="BK161" s="95">
        <f t="shared" si="173"/>
        <v>1915</v>
      </c>
      <c r="BL161" s="95">
        <f t="shared" si="173"/>
        <v>1115</v>
      </c>
    </row>
    <row r="162" ht="13.5" customHeight="1">
      <c r="A162" s="80">
        <v>43274.0</v>
      </c>
      <c r="B162" s="105" t="s">
        <v>74</v>
      </c>
      <c r="C162" s="94"/>
      <c r="D162" s="69" t="s">
        <v>37</v>
      </c>
      <c r="E162" s="95">
        <f t="shared" si="137"/>
        <v>1016</v>
      </c>
      <c r="F162" s="71">
        <v>2.0</v>
      </c>
      <c r="G162" s="71">
        <v>19.0</v>
      </c>
      <c r="H162" s="72">
        <f t="shared" si="138"/>
        <v>25</v>
      </c>
      <c r="I162" s="94"/>
      <c r="J162" s="73" t="s">
        <v>53</v>
      </c>
      <c r="K162" s="95">
        <f t="shared" si="139"/>
        <v>905</v>
      </c>
      <c r="L162" s="79">
        <v>0.0</v>
      </c>
      <c r="M162" s="74">
        <v>18.0</v>
      </c>
      <c r="N162" s="72">
        <f t="shared" si="140"/>
        <v>18</v>
      </c>
      <c r="O162" s="94"/>
      <c r="P162" s="62" t="s">
        <v>73</v>
      </c>
      <c r="Q162" s="94"/>
      <c r="R162" s="64">
        <f>MIN(Rules!$E$2,(MAX(H162/N162,N162/H162)))</f>
        <v>1.388888889</v>
      </c>
      <c r="S162" s="64">
        <f>VLOOKUP(B162,Rules!A:B,2,FALSE)</f>
        <v>50</v>
      </c>
      <c r="T162" s="94"/>
      <c r="U162" s="96">
        <f>1/(10^(-(E162+(IF(P162="Y",Rules!$I$2,0))-K162)/Rules!$E$12)+1)</f>
        <v>0.6250816215</v>
      </c>
      <c r="V162" s="94">
        <f t="shared" si="6"/>
        <v>26</v>
      </c>
      <c r="W162" s="94">
        <f t="shared" si="7"/>
        <v>-26</v>
      </c>
      <c r="X162" s="94"/>
      <c r="Y162" s="94"/>
      <c r="Z162" s="94"/>
      <c r="AA162" s="95">
        <f t="shared" ref="AA162:BL162" si="174">IF($D162=AA$1,$E162+$V162,(IF($J162=AA$1,$K162+$W162,AA161)))</f>
        <v>1356</v>
      </c>
      <c r="AB162" s="95">
        <f t="shared" si="174"/>
        <v>867</v>
      </c>
      <c r="AC162" s="95">
        <f t="shared" si="174"/>
        <v>1556</v>
      </c>
      <c r="AD162" s="95">
        <f t="shared" si="174"/>
        <v>212</v>
      </c>
      <c r="AE162" s="95">
        <f t="shared" si="174"/>
        <v>2044</v>
      </c>
      <c r="AF162" s="95">
        <f t="shared" si="174"/>
        <v>1997</v>
      </c>
      <c r="AG162" s="95">
        <f t="shared" si="174"/>
        <v>906</v>
      </c>
      <c r="AH162" s="95">
        <f t="shared" si="174"/>
        <v>1042</v>
      </c>
      <c r="AI162" s="95">
        <f t="shared" si="174"/>
        <v>1196</v>
      </c>
      <c r="AJ162" s="95">
        <f t="shared" si="174"/>
        <v>1736</v>
      </c>
      <c r="AK162" s="95">
        <f t="shared" si="174"/>
        <v>90</v>
      </c>
      <c r="AL162" s="95">
        <f t="shared" si="174"/>
        <v>717</v>
      </c>
      <c r="AM162" s="95">
        <f t="shared" si="174"/>
        <v>2265</v>
      </c>
      <c r="AN162" s="95">
        <f t="shared" si="174"/>
        <v>1457</v>
      </c>
      <c r="AO162" s="95">
        <f t="shared" si="174"/>
        <v>1189</v>
      </c>
      <c r="AP162" s="95">
        <f t="shared" si="174"/>
        <v>2120</v>
      </c>
      <c r="AQ162" s="95">
        <f t="shared" si="174"/>
        <v>406</v>
      </c>
      <c r="AR162" s="95">
        <f t="shared" si="174"/>
        <v>1447</v>
      </c>
      <c r="AS162" s="95">
        <f t="shared" si="174"/>
        <v>316</v>
      </c>
      <c r="AT162" s="95">
        <f t="shared" si="174"/>
        <v>1967</v>
      </c>
      <c r="AU162" s="95">
        <f t="shared" si="174"/>
        <v>1113</v>
      </c>
      <c r="AV162" s="95">
        <f t="shared" si="174"/>
        <v>480</v>
      </c>
      <c r="AW162" s="95">
        <f t="shared" si="174"/>
        <v>603</v>
      </c>
      <c r="AX162" s="95">
        <f t="shared" si="174"/>
        <v>1067</v>
      </c>
      <c r="AY162" s="95">
        <f t="shared" si="174"/>
        <v>1140</v>
      </c>
      <c r="AZ162" s="95">
        <f t="shared" si="174"/>
        <v>771</v>
      </c>
      <c r="BA162" s="95">
        <f t="shared" si="174"/>
        <v>0</v>
      </c>
      <c r="BB162" s="95">
        <f t="shared" si="174"/>
        <v>1442</v>
      </c>
      <c r="BC162" s="95">
        <f t="shared" si="174"/>
        <v>867</v>
      </c>
      <c r="BD162" s="95">
        <f t="shared" si="174"/>
        <v>386</v>
      </c>
      <c r="BE162" s="95">
        <f t="shared" si="174"/>
        <v>638</v>
      </c>
      <c r="BF162" s="95">
        <f t="shared" si="174"/>
        <v>2008</v>
      </c>
      <c r="BG162" s="95">
        <f t="shared" si="174"/>
        <v>796</v>
      </c>
      <c r="BH162" s="95">
        <f t="shared" si="174"/>
        <v>879</v>
      </c>
      <c r="BI162" s="95">
        <f t="shared" si="174"/>
        <v>1908</v>
      </c>
      <c r="BJ162" s="95">
        <f t="shared" si="174"/>
        <v>1501</v>
      </c>
      <c r="BK162" s="95">
        <f t="shared" si="174"/>
        <v>1915</v>
      </c>
      <c r="BL162" s="95">
        <f t="shared" si="174"/>
        <v>1115</v>
      </c>
    </row>
    <row r="163" ht="13.5" customHeight="1">
      <c r="A163" s="80">
        <v>43274.0</v>
      </c>
      <c r="B163" s="105" t="s">
        <v>74</v>
      </c>
      <c r="C163" s="94"/>
      <c r="D163" s="69" t="s">
        <v>54</v>
      </c>
      <c r="E163" s="95">
        <f t="shared" si="137"/>
        <v>406</v>
      </c>
      <c r="F163" s="71">
        <v>2.0</v>
      </c>
      <c r="G163" s="71">
        <v>20.0</v>
      </c>
      <c r="H163" s="72">
        <f t="shared" si="138"/>
        <v>26</v>
      </c>
      <c r="I163" s="94"/>
      <c r="J163" s="73" t="s">
        <v>44</v>
      </c>
      <c r="K163" s="95">
        <f t="shared" si="139"/>
        <v>386</v>
      </c>
      <c r="L163" s="74">
        <v>4.0</v>
      </c>
      <c r="M163" s="74">
        <v>15.0</v>
      </c>
      <c r="N163" s="72">
        <f t="shared" si="140"/>
        <v>27</v>
      </c>
      <c r="O163" s="94"/>
      <c r="P163" s="62" t="s">
        <v>73</v>
      </c>
      <c r="Q163" s="94"/>
      <c r="R163" s="64">
        <f>MIN(Rules!$E$2,(MAX(H163/N163,N163/H163)))</f>
        <v>1.038461538</v>
      </c>
      <c r="S163" s="64">
        <f>VLOOKUP(B163,Rules!A:B,2,FALSE)</f>
        <v>50</v>
      </c>
      <c r="T163" s="94"/>
      <c r="U163" s="96">
        <f>1/(10^(-(E163+(IF(P163="Y",Rules!$I$2,0))-K163)/Rules!$E$12)+1)</f>
        <v>0.5230095873</v>
      </c>
      <c r="V163" s="94">
        <f t="shared" si="6"/>
        <v>-27</v>
      </c>
      <c r="W163" s="94">
        <f t="shared" si="7"/>
        <v>27</v>
      </c>
      <c r="X163" s="94"/>
      <c r="Y163" s="94"/>
      <c r="Z163" s="94"/>
      <c r="AA163" s="95">
        <f t="shared" ref="AA163:BL163" si="175">IF($D163=AA$1,$E163+$V163,(IF($J163=AA$1,$K163+$W163,AA162)))</f>
        <v>1356</v>
      </c>
      <c r="AB163" s="95">
        <f t="shared" si="175"/>
        <v>867</v>
      </c>
      <c r="AC163" s="95">
        <f t="shared" si="175"/>
        <v>1556</v>
      </c>
      <c r="AD163" s="95">
        <f t="shared" si="175"/>
        <v>212</v>
      </c>
      <c r="AE163" s="95">
        <f t="shared" si="175"/>
        <v>2044</v>
      </c>
      <c r="AF163" s="95">
        <f t="shared" si="175"/>
        <v>1997</v>
      </c>
      <c r="AG163" s="95">
        <f t="shared" si="175"/>
        <v>906</v>
      </c>
      <c r="AH163" s="95">
        <f t="shared" si="175"/>
        <v>1042</v>
      </c>
      <c r="AI163" s="95">
        <f t="shared" si="175"/>
        <v>1196</v>
      </c>
      <c r="AJ163" s="95">
        <f t="shared" si="175"/>
        <v>1736</v>
      </c>
      <c r="AK163" s="95">
        <f t="shared" si="175"/>
        <v>90</v>
      </c>
      <c r="AL163" s="95">
        <f t="shared" si="175"/>
        <v>717</v>
      </c>
      <c r="AM163" s="95">
        <f t="shared" si="175"/>
        <v>2265</v>
      </c>
      <c r="AN163" s="95">
        <f t="shared" si="175"/>
        <v>1457</v>
      </c>
      <c r="AO163" s="95">
        <f t="shared" si="175"/>
        <v>1189</v>
      </c>
      <c r="AP163" s="95">
        <f t="shared" si="175"/>
        <v>2120</v>
      </c>
      <c r="AQ163" s="95">
        <f t="shared" si="175"/>
        <v>379</v>
      </c>
      <c r="AR163" s="95">
        <f t="shared" si="175"/>
        <v>1447</v>
      </c>
      <c r="AS163" s="95">
        <f t="shared" si="175"/>
        <v>316</v>
      </c>
      <c r="AT163" s="95">
        <f t="shared" si="175"/>
        <v>1967</v>
      </c>
      <c r="AU163" s="95">
        <f t="shared" si="175"/>
        <v>1113</v>
      </c>
      <c r="AV163" s="95">
        <f t="shared" si="175"/>
        <v>480</v>
      </c>
      <c r="AW163" s="95">
        <f t="shared" si="175"/>
        <v>603</v>
      </c>
      <c r="AX163" s="95">
        <f t="shared" si="175"/>
        <v>1067</v>
      </c>
      <c r="AY163" s="95">
        <f t="shared" si="175"/>
        <v>1140</v>
      </c>
      <c r="AZ163" s="95">
        <f t="shared" si="175"/>
        <v>771</v>
      </c>
      <c r="BA163" s="95">
        <f t="shared" si="175"/>
        <v>0</v>
      </c>
      <c r="BB163" s="95">
        <f t="shared" si="175"/>
        <v>1442</v>
      </c>
      <c r="BC163" s="95">
        <f t="shared" si="175"/>
        <v>867</v>
      </c>
      <c r="BD163" s="95">
        <f t="shared" si="175"/>
        <v>413</v>
      </c>
      <c r="BE163" s="95">
        <f t="shared" si="175"/>
        <v>638</v>
      </c>
      <c r="BF163" s="95">
        <f t="shared" si="175"/>
        <v>2008</v>
      </c>
      <c r="BG163" s="95">
        <f t="shared" si="175"/>
        <v>796</v>
      </c>
      <c r="BH163" s="95">
        <f t="shared" si="175"/>
        <v>879</v>
      </c>
      <c r="BI163" s="95">
        <f t="shared" si="175"/>
        <v>1908</v>
      </c>
      <c r="BJ163" s="95">
        <f t="shared" si="175"/>
        <v>1501</v>
      </c>
      <c r="BK163" s="95">
        <f t="shared" si="175"/>
        <v>1915</v>
      </c>
      <c r="BL163" s="95">
        <f t="shared" si="175"/>
        <v>1115</v>
      </c>
    </row>
    <row r="164" ht="13.5" customHeight="1">
      <c r="A164" s="80">
        <v>43281.0</v>
      </c>
      <c r="B164" s="105" t="s">
        <v>74</v>
      </c>
      <c r="C164" s="94"/>
      <c r="D164" s="69" t="s">
        <v>30</v>
      </c>
      <c r="E164" s="95">
        <f t="shared" si="137"/>
        <v>1356</v>
      </c>
      <c r="F164" s="71">
        <v>3.0</v>
      </c>
      <c r="G164" s="71">
        <v>23.0</v>
      </c>
      <c r="H164" s="72">
        <f t="shared" si="138"/>
        <v>32</v>
      </c>
      <c r="I164" s="94"/>
      <c r="J164" s="73" t="s">
        <v>29</v>
      </c>
      <c r="K164" s="95">
        <f t="shared" si="139"/>
        <v>1189</v>
      </c>
      <c r="L164" s="74">
        <v>1.0</v>
      </c>
      <c r="M164" s="74">
        <v>17.0</v>
      </c>
      <c r="N164" s="72">
        <f t="shared" si="140"/>
        <v>20</v>
      </c>
      <c r="O164" s="94"/>
      <c r="P164" s="62" t="s">
        <v>73</v>
      </c>
      <c r="Q164" s="94"/>
      <c r="R164" s="64">
        <f>MIN(Rules!$E$2,(MAX(H164/N164,N164/H164)))</f>
        <v>1.6</v>
      </c>
      <c r="S164" s="64">
        <f>VLOOKUP(B164,Rules!A:B,2,FALSE)</f>
        <v>50</v>
      </c>
      <c r="T164" s="94"/>
      <c r="U164" s="96">
        <f>1/(10^(-(E164+(IF(P164="Y",Rules!$I$2,0))-K164)/Rules!$E$12)+1)</f>
        <v>0.6833182581</v>
      </c>
      <c r="V164" s="94">
        <f t="shared" si="6"/>
        <v>25</v>
      </c>
      <c r="W164" s="94">
        <f t="shared" si="7"/>
        <v>-25</v>
      </c>
      <c r="X164" s="94"/>
      <c r="Y164" s="94"/>
      <c r="Z164" s="94"/>
      <c r="AA164" s="95">
        <f t="shared" ref="AA164:BL164" si="176">IF($D164=AA$1,$E164+$V164,(IF($J164=AA$1,$K164+$W164,AA163)))</f>
        <v>1381</v>
      </c>
      <c r="AB164" s="95">
        <f t="shared" si="176"/>
        <v>867</v>
      </c>
      <c r="AC164" s="95">
        <f t="shared" si="176"/>
        <v>1556</v>
      </c>
      <c r="AD164" s="95">
        <f t="shared" si="176"/>
        <v>212</v>
      </c>
      <c r="AE164" s="95">
        <f t="shared" si="176"/>
        <v>2044</v>
      </c>
      <c r="AF164" s="95">
        <f t="shared" si="176"/>
        <v>1997</v>
      </c>
      <c r="AG164" s="95">
        <f t="shared" si="176"/>
        <v>906</v>
      </c>
      <c r="AH164" s="95">
        <f t="shared" si="176"/>
        <v>1042</v>
      </c>
      <c r="AI164" s="95">
        <f t="shared" si="176"/>
        <v>1196</v>
      </c>
      <c r="AJ164" s="95">
        <f t="shared" si="176"/>
        <v>1736</v>
      </c>
      <c r="AK164" s="95">
        <f t="shared" si="176"/>
        <v>90</v>
      </c>
      <c r="AL164" s="95">
        <f t="shared" si="176"/>
        <v>717</v>
      </c>
      <c r="AM164" s="95">
        <f t="shared" si="176"/>
        <v>2265</v>
      </c>
      <c r="AN164" s="95">
        <f t="shared" si="176"/>
        <v>1457</v>
      </c>
      <c r="AO164" s="95">
        <f t="shared" si="176"/>
        <v>1164</v>
      </c>
      <c r="AP164" s="95">
        <f t="shared" si="176"/>
        <v>2120</v>
      </c>
      <c r="AQ164" s="95">
        <f t="shared" si="176"/>
        <v>379</v>
      </c>
      <c r="AR164" s="95">
        <f t="shared" si="176"/>
        <v>1447</v>
      </c>
      <c r="AS164" s="95">
        <f t="shared" si="176"/>
        <v>316</v>
      </c>
      <c r="AT164" s="95">
        <f t="shared" si="176"/>
        <v>1967</v>
      </c>
      <c r="AU164" s="95">
        <f t="shared" si="176"/>
        <v>1113</v>
      </c>
      <c r="AV164" s="95">
        <f t="shared" si="176"/>
        <v>480</v>
      </c>
      <c r="AW164" s="95">
        <f t="shared" si="176"/>
        <v>603</v>
      </c>
      <c r="AX164" s="95">
        <f t="shared" si="176"/>
        <v>1067</v>
      </c>
      <c r="AY164" s="95">
        <f t="shared" si="176"/>
        <v>1140</v>
      </c>
      <c r="AZ164" s="95">
        <f t="shared" si="176"/>
        <v>771</v>
      </c>
      <c r="BA164" s="95">
        <f t="shared" si="176"/>
        <v>0</v>
      </c>
      <c r="BB164" s="95">
        <f t="shared" si="176"/>
        <v>1442</v>
      </c>
      <c r="BC164" s="95">
        <f t="shared" si="176"/>
        <v>867</v>
      </c>
      <c r="BD164" s="95">
        <f t="shared" si="176"/>
        <v>413</v>
      </c>
      <c r="BE164" s="95">
        <f t="shared" si="176"/>
        <v>638</v>
      </c>
      <c r="BF164" s="95">
        <f t="shared" si="176"/>
        <v>2008</v>
      </c>
      <c r="BG164" s="95">
        <f t="shared" si="176"/>
        <v>796</v>
      </c>
      <c r="BH164" s="95">
        <f t="shared" si="176"/>
        <v>879</v>
      </c>
      <c r="BI164" s="95">
        <f t="shared" si="176"/>
        <v>1908</v>
      </c>
      <c r="BJ164" s="95">
        <f t="shared" si="176"/>
        <v>1501</v>
      </c>
      <c r="BK164" s="95">
        <f t="shared" si="176"/>
        <v>1915</v>
      </c>
      <c r="BL164" s="95">
        <f t="shared" si="176"/>
        <v>1115</v>
      </c>
    </row>
    <row r="165" ht="13.5" customHeight="1">
      <c r="A165" s="93">
        <v>43282.0</v>
      </c>
      <c r="B165" s="62" t="s">
        <v>75</v>
      </c>
      <c r="C165" s="94"/>
      <c r="D165" s="69" t="s">
        <v>23</v>
      </c>
      <c r="E165" s="95">
        <f t="shared" si="137"/>
        <v>2265</v>
      </c>
      <c r="F165" s="78">
        <v>0.0</v>
      </c>
      <c r="G165" s="71">
        <v>18.0</v>
      </c>
      <c r="H165" s="72">
        <f t="shared" si="138"/>
        <v>18</v>
      </c>
      <c r="I165" s="94"/>
      <c r="J165" s="73" t="s">
        <v>22</v>
      </c>
      <c r="K165" s="95">
        <f t="shared" si="139"/>
        <v>2120</v>
      </c>
      <c r="L165" s="79">
        <v>0.0</v>
      </c>
      <c r="M165" s="74">
        <v>18.0</v>
      </c>
      <c r="N165" s="72">
        <f t="shared" si="140"/>
        <v>18</v>
      </c>
      <c r="O165" s="94"/>
      <c r="P165" s="62" t="s">
        <v>73</v>
      </c>
      <c r="Q165" s="94"/>
      <c r="R165" s="64">
        <f>MIN(Rules!$E$2,(MAX(H165/N165,N165/H165)))</f>
        <v>1</v>
      </c>
      <c r="S165" s="64">
        <f>VLOOKUP(B165,Rules!A:B,2,FALSE)</f>
        <v>60</v>
      </c>
      <c r="T165" s="94"/>
      <c r="U165" s="96">
        <f>1/(10^(-(E165+(IF(P165="Y",Rules!$I$2,0))-K165)/Rules!$E$12)+1)</f>
        <v>0.6609990912</v>
      </c>
      <c r="V165" s="94">
        <f t="shared" si="6"/>
        <v>-10</v>
      </c>
      <c r="W165" s="94">
        <f t="shared" si="7"/>
        <v>10</v>
      </c>
      <c r="X165" s="94"/>
      <c r="Y165" s="94"/>
      <c r="Z165" s="94"/>
      <c r="AA165" s="95">
        <f t="shared" ref="AA165:BL165" si="177">IF($D165=AA$1,$E165+$V165,(IF($J165=AA$1,$K165+$W165,AA164)))</f>
        <v>1381</v>
      </c>
      <c r="AB165" s="95">
        <f t="shared" si="177"/>
        <v>867</v>
      </c>
      <c r="AC165" s="95">
        <f t="shared" si="177"/>
        <v>1556</v>
      </c>
      <c r="AD165" s="95">
        <f t="shared" si="177"/>
        <v>212</v>
      </c>
      <c r="AE165" s="95">
        <f t="shared" si="177"/>
        <v>2044</v>
      </c>
      <c r="AF165" s="95">
        <f t="shared" si="177"/>
        <v>1997</v>
      </c>
      <c r="AG165" s="95">
        <f t="shared" si="177"/>
        <v>906</v>
      </c>
      <c r="AH165" s="95">
        <f t="shared" si="177"/>
        <v>1042</v>
      </c>
      <c r="AI165" s="95">
        <f t="shared" si="177"/>
        <v>1196</v>
      </c>
      <c r="AJ165" s="95">
        <f t="shared" si="177"/>
        <v>1736</v>
      </c>
      <c r="AK165" s="95">
        <f t="shared" si="177"/>
        <v>90</v>
      </c>
      <c r="AL165" s="95">
        <f t="shared" si="177"/>
        <v>717</v>
      </c>
      <c r="AM165" s="95">
        <f t="shared" si="177"/>
        <v>2255</v>
      </c>
      <c r="AN165" s="95">
        <f t="shared" si="177"/>
        <v>1457</v>
      </c>
      <c r="AO165" s="95">
        <f t="shared" si="177"/>
        <v>1164</v>
      </c>
      <c r="AP165" s="95">
        <f t="shared" si="177"/>
        <v>2130</v>
      </c>
      <c r="AQ165" s="95">
        <f t="shared" si="177"/>
        <v>379</v>
      </c>
      <c r="AR165" s="95">
        <f t="shared" si="177"/>
        <v>1447</v>
      </c>
      <c r="AS165" s="95">
        <f t="shared" si="177"/>
        <v>316</v>
      </c>
      <c r="AT165" s="95">
        <f t="shared" si="177"/>
        <v>1967</v>
      </c>
      <c r="AU165" s="95">
        <f t="shared" si="177"/>
        <v>1113</v>
      </c>
      <c r="AV165" s="95">
        <f t="shared" si="177"/>
        <v>480</v>
      </c>
      <c r="AW165" s="95">
        <f t="shared" si="177"/>
        <v>603</v>
      </c>
      <c r="AX165" s="95">
        <f t="shared" si="177"/>
        <v>1067</v>
      </c>
      <c r="AY165" s="95">
        <f t="shared" si="177"/>
        <v>1140</v>
      </c>
      <c r="AZ165" s="95">
        <f t="shared" si="177"/>
        <v>771</v>
      </c>
      <c r="BA165" s="95">
        <f t="shared" si="177"/>
        <v>0</v>
      </c>
      <c r="BB165" s="95">
        <f t="shared" si="177"/>
        <v>1442</v>
      </c>
      <c r="BC165" s="95">
        <f t="shared" si="177"/>
        <v>867</v>
      </c>
      <c r="BD165" s="95">
        <f t="shared" si="177"/>
        <v>413</v>
      </c>
      <c r="BE165" s="95">
        <f t="shared" si="177"/>
        <v>638</v>
      </c>
      <c r="BF165" s="95">
        <f t="shared" si="177"/>
        <v>2008</v>
      </c>
      <c r="BG165" s="95">
        <f t="shared" si="177"/>
        <v>796</v>
      </c>
      <c r="BH165" s="95">
        <f t="shared" si="177"/>
        <v>879</v>
      </c>
      <c r="BI165" s="95">
        <f t="shared" si="177"/>
        <v>1908</v>
      </c>
      <c r="BJ165" s="95">
        <f t="shared" si="177"/>
        <v>1501</v>
      </c>
      <c r="BK165" s="95">
        <f t="shared" si="177"/>
        <v>1915</v>
      </c>
      <c r="BL165" s="95">
        <f t="shared" si="177"/>
        <v>1115</v>
      </c>
    </row>
    <row r="166" ht="13.5" customHeight="1">
      <c r="A166" s="93">
        <v>43282.0</v>
      </c>
      <c r="B166" s="62" t="s">
        <v>75</v>
      </c>
      <c r="C166" s="94"/>
      <c r="D166" s="69" t="s">
        <v>19</v>
      </c>
      <c r="E166" s="95">
        <f t="shared" si="137"/>
        <v>1997</v>
      </c>
      <c r="F166" s="71">
        <v>2.0</v>
      </c>
      <c r="G166" s="71">
        <v>24.0</v>
      </c>
      <c r="H166" s="72">
        <f t="shared" si="138"/>
        <v>30</v>
      </c>
      <c r="I166" s="94"/>
      <c r="J166" s="73" t="s">
        <v>21</v>
      </c>
      <c r="K166" s="95">
        <f t="shared" si="139"/>
        <v>2044</v>
      </c>
      <c r="L166" s="74">
        <v>3.0</v>
      </c>
      <c r="M166" s="74">
        <v>19.0</v>
      </c>
      <c r="N166" s="72">
        <f t="shared" si="140"/>
        <v>28</v>
      </c>
      <c r="O166" s="94"/>
      <c r="P166" s="62" t="s">
        <v>73</v>
      </c>
      <c r="Q166" s="94"/>
      <c r="R166" s="64">
        <f>MIN(Rules!$E$2,(MAX(H166/N166,N166/H166)))</f>
        <v>1.071428571</v>
      </c>
      <c r="S166" s="64">
        <f>VLOOKUP(B166,Rules!A:B,2,FALSE)</f>
        <v>60</v>
      </c>
      <c r="T166" s="94"/>
      <c r="U166" s="96">
        <f>1/(10^(-(E166+(IF(P166="Y",Rules!$I$2,0))-K166)/Rules!$E$12)+1)</f>
        <v>0.4460995118</v>
      </c>
      <c r="V166" s="94">
        <f t="shared" si="6"/>
        <v>36</v>
      </c>
      <c r="W166" s="94">
        <f t="shared" si="7"/>
        <v>-36</v>
      </c>
      <c r="X166" s="94"/>
      <c r="Y166" s="94"/>
      <c r="Z166" s="94"/>
      <c r="AA166" s="95">
        <f t="shared" ref="AA166:BL166" si="178">IF($D166=AA$1,$E166+$V166,(IF($J166=AA$1,$K166+$W166,AA165)))</f>
        <v>1381</v>
      </c>
      <c r="AB166" s="95">
        <f t="shared" si="178"/>
        <v>867</v>
      </c>
      <c r="AC166" s="95">
        <f t="shared" si="178"/>
        <v>1556</v>
      </c>
      <c r="AD166" s="95">
        <f t="shared" si="178"/>
        <v>212</v>
      </c>
      <c r="AE166" s="95">
        <f t="shared" si="178"/>
        <v>2008</v>
      </c>
      <c r="AF166" s="95">
        <f t="shared" si="178"/>
        <v>2033</v>
      </c>
      <c r="AG166" s="95">
        <f t="shared" si="178"/>
        <v>906</v>
      </c>
      <c r="AH166" s="95">
        <f t="shared" si="178"/>
        <v>1042</v>
      </c>
      <c r="AI166" s="95">
        <f t="shared" si="178"/>
        <v>1196</v>
      </c>
      <c r="AJ166" s="95">
        <f t="shared" si="178"/>
        <v>1736</v>
      </c>
      <c r="AK166" s="95">
        <f t="shared" si="178"/>
        <v>90</v>
      </c>
      <c r="AL166" s="95">
        <f t="shared" si="178"/>
        <v>717</v>
      </c>
      <c r="AM166" s="95">
        <f t="shared" si="178"/>
        <v>2255</v>
      </c>
      <c r="AN166" s="95">
        <f t="shared" si="178"/>
        <v>1457</v>
      </c>
      <c r="AO166" s="95">
        <f t="shared" si="178"/>
        <v>1164</v>
      </c>
      <c r="AP166" s="95">
        <f t="shared" si="178"/>
        <v>2130</v>
      </c>
      <c r="AQ166" s="95">
        <f t="shared" si="178"/>
        <v>379</v>
      </c>
      <c r="AR166" s="95">
        <f t="shared" si="178"/>
        <v>1447</v>
      </c>
      <c r="AS166" s="95">
        <f t="shared" si="178"/>
        <v>316</v>
      </c>
      <c r="AT166" s="95">
        <f t="shared" si="178"/>
        <v>1967</v>
      </c>
      <c r="AU166" s="95">
        <f t="shared" si="178"/>
        <v>1113</v>
      </c>
      <c r="AV166" s="95">
        <f t="shared" si="178"/>
        <v>480</v>
      </c>
      <c r="AW166" s="95">
        <f t="shared" si="178"/>
        <v>603</v>
      </c>
      <c r="AX166" s="95">
        <f t="shared" si="178"/>
        <v>1067</v>
      </c>
      <c r="AY166" s="95">
        <f t="shared" si="178"/>
        <v>1140</v>
      </c>
      <c r="AZ166" s="95">
        <f t="shared" si="178"/>
        <v>771</v>
      </c>
      <c r="BA166" s="95">
        <f t="shared" si="178"/>
        <v>0</v>
      </c>
      <c r="BB166" s="95">
        <f t="shared" si="178"/>
        <v>1442</v>
      </c>
      <c r="BC166" s="95">
        <f t="shared" si="178"/>
        <v>867</v>
      </c>
      <c r="BD166" s="95">
        <f t="shared" si="178"/>
        <v>413</v>
      </c>
      <c r="BE166" s="95">
        <f t="shared" si="178"/>
        <v>638</v>
      </c>
      <c r="BF166" s="95">
        <f t="shared" si="178"/>
        <v>2008</v>
      </c>
      <c r="BG166" s="95">
        <f t="shared" si="178"/>
        <v>796</v>
      </c>
      <c r="BH166" s="95">
        <f t="shared" si="178"/>
        <v>879</v>
      </c>
      <c r="BI166" s="95">
        <f t="shared" si="178"/>
        <v>1908</v>
      </c>
      <c r="BJ166" s="95">
        <f t="shared" si="178"/>
        <v>1501</v>
      </c>
      <c r="BK166" s="95">
        <f t="shared" si="178"/>
        <v>1915</v>
      </c>
      <c r="BL166" s="95">
        <f t="shared" si="178"/>
        <v>1115</v>
      </c>
    </row>
    <row r="167" ht="13.5" customHeight="1">
      <c r="A167" s="93">
        <v>43282.0</v>
      </c>
      <c r="B167" s="105" t="s">
        <v>74</v>
      </c>
      <c r="C167" s="94"/>
      <c r="D167" s="69" t="s">
        <v>32</v>
      </c>
      <c r="E167" s="95">
        <f t="shared" si="137"/>
        <v>1501</v>
      </c>
      <c r="F167" s="71">
        <v>1.0</v>
      </c>
      <c r="G167" s="71">
        <v>24.0</v>
      </c>
      <c r="H167" s="72">
        <f t="shared" si="138"/>
        <v>27</v>
      </c>
      <c r="I167" s="94"/>
      <c r="J167" s="73" t="s">
        <v>28</v>
      </c>
      <c r="K167" s="95">
        <f t="shared" si="139"/>
        <v>1556</v>
      </c>
      <c r="L167" s="74">
        <v>2.0</v>
      </c>
      <c r="M167" s="74">
        <v>26.0</v>
      </c>
      <c r="N167" s="72">
        <f t="shared" si="140"/>
        <v>32</v>
      </c>
      <c r="O167" s="94"/>
      <c r="P167" s="62" t="s">
        <v>73</v>
      </c>
      <c r="Q167" s="94"/>
      <c r="R167" s="64">
        <f>MIN(Rules!$E$2,(MAX(H167/N167,N167/H167)))</f>
        <v>1.185185185</v>
      </c>
      <c r="S167" s="64">
        <f>VLOOKUP(B167,Rules!A:B,2,FALSE)</f>
        <v>50</v>
      </c>
      <c r="T167" s="94"/>
      <c r="U167" s="96">
        <f>1/(10^(-(E167+(IF(P167="Y",Rules!$I$2,0))-K167)/Rules!$E$12)+1)</f>
        <v>0.4370152719</v>
      </c>
      <c r="V167" s="94">
        <f t="shared" si="6"/>
        <v>-26</v>
      </c>
      <c r="W167" s="94">
        <f t="shared" si="7"/>
        <v>26</v>
      </c>
      <c r="X167" s="94"/>
      <c r="Y167" s="94"/>
      <c r="Z167" s="94"/>
      <c r="AA167" s="95">
        <f t="shared" ref="AA167:BL167" si="179">IF($D167=AA$1,$E167+$V167,(IF($J167=AA$1,$K167+$W167,AA166)))</f>
        <v>1381</v>
      </c>
      <c r="AB167" s="95">
        <f t="shared" si="179"/>
        <v>867</v>
      </c>
      <c r="AC167" s="95">
        <f t="shared" si="179"/>
        <v>1582</v>
      </c>
      <c r="AD167" s="95">
        <f t="shared" si="179"/>
        <v>212</v>
      </c>
      <c r="AE167" s="95">
        <f t="shared" si="179"/>
        <v>2008</v>
      </c>
      <c r="AF167" s="95">
        <f t="shared" si="179"/>
        <v>2033</v>
      </c>
      <c r="AG167" s="95">
        <f t="shared" si="179"/>
        <v>906</v>
      </c>
      <c r="AH167" s="95">
        <f t="shared" si="179"/>
        <v>1042</v>
      </c>
      <c r="AI167" s="95">
        <f t="shared" si="179"/>
        <v>1196</v>
      </c>
      <c r="AJ167" s="95">
        <f t="shared" si="179"/>
        <v>1736</v>
      </c>
      <c r="AK167" s="95">
        <f t="shared" si="179"/>
        <v>90</v>
      </c>
      <c r="AL167" s="95">
        <f t="shared" si="179"/>
        <v>717</v>
      </c>
      <c r="AM167" s="95">
        <f t="shared" si="179"/>
        <v>2255</v>
      </c>
      <c r="AN167" s="95">
        <f t="shared" si="179"/>
        <v>1457</v>
      </c>
      <c r="AO167" s="95">
        <f t="shared" si="179"/>
        <v>1164</v>
      </c>
      <c r="AP167" s="95">
        <f t="shared" si="179"/>
        <v>2130</v>
      </c>
      <c r="AQ167" s="95">
        <f t="shared" si="179"/>
        <v>379</v>
      </c>
      <c r="AR167" s="95">
        <f t="shared" si="179"/>
        <v>1447</v>
      </c>
      <c r="AS167" s="95">
        <f t="shared" si="179"/>
        <v>316</v>
      </c>
      <c r="AT167" s="95">
        <f t="shared" si="179"/>
        <v>1967</v>
      </c>
      <c r="AU167" s="95">
        <f t="shared" si="179"/>
        <v>1113</v>
      </c>
      <c r="AV167" s="95">
        <f t="shared" si="179"/>
        <v>480</v>
      </c>
      <c r="AW167" s="95">
        <f t="shared" si="179"/>
        <v>603</v>
      </c>
      <c r="AX167" s="95">
        <f t="shared" si="179"/>
        <v>1067</v>
      </c>
      <c r="AY167" s="95">
        <f t="shared" si="179"/>
        <v>1140</v>
      </c>
      <c r="AZ167" s="95">
        <f t="shared" si="179"/>
        <v>771</v>
      </c>
      <c r="BA167" s="95">
        <f t="shared" si="179"/>
        <v>0</v>
      </c>
      <c r="BB167" s="95">
        <f t="shared" si="179"/>
        <v>1442</v>
      </c>
      <c r="BC167" s="95">
        <f t="shared" si="179"/>
        <v>867</v>
      </c>
      <c r="BD167" s="95">
        <f t="shared" si="179"/>
        <v>413</v>
      </c>
      <c r="BE167" s="95">
        <f t="shared" si="179"/>
        <v>638</v>
      </c>
      <c r="BF167" s="95">
        <f t="shared" si="179"/>
        <v>2008</v>
      </c>
      <c r="BG167" s="95">
        <f t="shared" si="179"/>
        <v>796</v>
      </c>
      <c r="BH167" s="95">
        <f t="shared" si="179"/>
        <v>879</v>
      </c>
      <c r="BI167" s="95">
        <f t="shared" si="179"/>
        <v>1908</v>
      </c>
      <c r="BJ167" s="95">
        <f t="shared" si="179"/>
        <v>1475</v>
      </c>
      <c r="BK167" s="95">
        <f t="shared" si="179"/>
        <v>1915</v>
      </c>
      <c r="BL167" s="95">
        <f t="shared" si="179"/>
        <v>1115</v>
      </c>
    </row>
    <row r="168" ht="13.5" customHeight="1">
      <c r="A168" s="93">
        <v>43288.0</v>
      </c>
      <c r="B168" s="62" t="s">
        <v>76</v>
      </c>
      <c r="C168" s="94"/>
      <c r="D168" s="69" t="s">
        <v>32</v>
      </c>
      <c r="E168" s="95">
        <f t="shared" si="137"/>
        <v>1475</v>
      </c>
      <c r="F168" s="78">
        <v>0.0</v>
      </c>
      <c r="G168" s="71">
        <v>16.0</v>
      </c>
      <c r="H168" s="72">
        <f t="shared" si="138"/>
        <v>16</v>
      </c>
      <c r="I168" s="94"/>
      <c r="J168" s="73" t="s">
        <v>24</v>
      </c>
      <c r="K168" s="95">
        <f t="shared" si="139"/>
        <v>1915</v>
      </c>
      <c r="L168" s="74">
        <v>2.0</v>
      </c>
      <c r="M168" s="74">
        <v>21.0</v>
      </c>
      <c r="N168" s="72">
        <f t="shared" si="140"/>
        <v>27</v>
      </c>
      <c r="O168" s="94"/>
      <c r="P168" s="64" t="s">
        <v>72</v>
      </c>
      <c r="Q168" s="94"/>
      <c r="R168" s="64">
        <f>MIN(Rules!$E$2,(MAX(H168/N168,N168/H168)))</f>
        <v>1.6875</v>
      </c>
      <c r="S168" s="64">
        <f>VLOOKUP(B168,Rules!A:B,2,FALSE)</f>
        <v>80</v>
      </c>
      <c r="T168" s="94"/>
      <c r="U168" s="96">
        <f>1/(10^(-(E168+(IF(P168="Y",Rules!$I$2,0))-K168)/Rules!$E$12)+1)</f>
        <v>0.2082511625</v>
      </c>
      <c r="V168" s="94">
        <f t="shared" si="6"/>
        <v>-28</v>
      </c>
      <c r="W168" s="94">
        <f t="shared" si="7"/>
        <v>28</v>
      </c>
      <c r="X168" s="94"/>
      <c r="Y168" s="94"/>
      <c r="Z168" s="94"/>
      <c r="AA168" s="95">
        <f t="shared" ref="AA168:BL168" si="180">IF($D168=AA$1,$E168+$V168,(IF($J168=AA$1,$K168+$W168,AA167)))</f>
        <v>1381</v>
      </c>
      <c r="AB168" s="95">
        <f t="shared" si="180"/>
        <v>867</v>
      </c>
      <c r="AC168" s="95">
        <f t="shared" si="180"/>
        <v>1582</v>
      </c>
      <c r="AD168" s="95">
        <f t="shared" si="180"/>
        <v>212</v>
      </c>
      <c r="AE168" s="95">
        <f t="shared" si="180"/>
        <v>2008</v>
      </c>
      <c r="AF168" s="95">
        <f t="shared" si="180"/>
        <v>2033</v>
      </c>
      <c r="AG168" s="95">
        <f t="shared" si="180"/>
        <v>906</v>
      </c>
      <c r="AH168" s="95">
        <f t="shared" si="180"/>
        <v>1042</v>
      </c>
      <c r="AI168" s="95">
        <f t="shared" si="180"/>
        <v>1196</v>
      </c>
      <c r="AJ168" s="95">
        <f t="shared" si="180"/>
        <v>1736</v>
      </c>
      <c r="AK168" s="95">
        <f t="shared" si="180"/>
        <v>90</v>
      </c>
      <c r="AL168" s="95">
        <f t="shared" si="180"/>
        <v>717</v>
      </c>
      <c r="AM168" s="95">
        <f t="shared" si="180"/>
        <v>2255</v>
      </c>
      <c r="AN168" s="95">
        <f t="shared" si="180"/>
        <v>1457</v>
      </c>
      <c r="AO168" s="95">
        <f t="shared" si="180"/>
        <v>1164</v>
      </c>
      <c r="AP168" s="95">
        <f t="shared" si="180"/>
        <v>2130</v>
      </c>
      <c r="AQ168" s="95">
        <f t="shared" si="180"/>
        <v>379</v>
      </c>
      <c r="AR168" s="95">
        <f t="shared" si="180"/>
        <v>1447</v>
      </c>
      <c r="AS168" s="95">
        <f t="shared" si="180"/>
        <v>316</v>
      </c>
      <c r="AT168" s="95">
        <f t="shared" si="180"/>
        <v>1967</v>
      </c>
      <c r="AU168" s="95">
        <f t="shared" si="180"/>
        <v>1113</v>
      </c>
      <c r="AV168" s="95">
        <f t="shared" si="180"/>
        <v>480</v>
      </c>
      <c r="AW168" s="95">
        <f t="shared" si="180"/>
        <v>603</v>
      </c>
      <c r="AX168" s="95">
        <f t="shared" si="180"/>
        <v>1067</v>
      </c>
      <c r="AY168" s="95">
        <f t="shared" si="180"/>
        <v>1140</v>
      </c>
      <c r="AZ168" s="95">
        <f t="shared" si="180"/>
        <v>771</v>
      </c>
      <c r="BA168" s="95">
        <f t="shared" si="180"/>
        <v>0</v>
      </c>
      <c r="BB168" s="95">
        <f t="shared" si="180"/>
        <v>1442</v>
      </c>
      <c r="BC168" s="95">
        <f t="shared" si="180"/>
        <v>867</v>
      </c>
      <c r="BD168" s="95">
        <f t="shared" si="180"/>
        <v>413</v>
      </c>
      <c r="BE168" s="95">
        <f t="shared" si="180"/>
        <v>638</v>
      </c>
      <c r="BF168" s="95">
        <f t="shared" si="180"/>
        <v>2008</v>
      </c>
      <c r="BG168" s="95">
        <f t="shared" si="180"/>
        <v>796</v>
      </c>
      <c r="BH168" s="95">
        <f t="shared" si="180"/>
        <v>879</v>
      </c>
      <c r="BI168" s="95">
        <f t="shared" si="180"/>
        <v>1908</v>
      </c>
      <c r="BJ168" s="95">
        <f t="shared" si="180"/>
        <v>1447</v>
      </c>
      <c r="BK168" s="95">
        <f t="shared" si="180"/>
        <v>1943</v>
      </c>
      <c r="BL168" s="95">
        <f t="shared" si="180"/>
        <v>1115</v>
      </c>
    </row>
    <row r="169" ht="13.5" customHeight="1">
      <c r="A169" s="93">
        <v>43288.0</v>
      </c>
      <c r="B169" s="62" t="s">
        <v>76</v>
      </c>
      <c r="C169" s="94"/>
      <c r="D169" s="69" t="s">
        <v>28</v>
      </c>
      <c r="E169" s="95">
        <f t="shared" si="137"/>
        <v>1582</v>
      </c>
      <c r="F169" s="78">
        <v>0.0</v>
      </c>
      <c r="G169" s="71">
        <v>13.0</v>
      </c>
      <c r="H169" s="72">
        <f t="shared" si="138"/>
        <v>13</v>
      </c>
      <c r="I169" s="94"/>
      <c r="J169" s="73" t="s">
        <v>20</v>
      </c>
      <c r="K169" s="95">
        <f t="shared" si="139"/>
        <v>1967</v>
      </c>
      <c r="L169" s="74">
        <v>5.0</v>
      </c>
      <c r="M169" s="74">
        <v>22.0</v>
      </c>
      <c r="N169" s="72">
        <f t="shared" si="140"/>
        <v>37</v>
      </c>
      <c r="O169" s="94"/>
      <c r="P169" s="64" t="s">
        <v>72</v>
      </c>
      <c r="Q169" s="94"/>
      <c r="R169" s="64">
        <f>MIN(Rules!$E$2,(MAX(H169/N169,N169/H169)))</f>
        <v>2</v>
      </c>
      <c r="S169" s="64">
        <f>VLOOKUP(B169,Rules!A:B,2,FALSE)</f>
        <v>80</v>
      </c>
      <c r="T169" s="94"/>
      <c r="U169" s="96">
        <f>1/(10^(-(E169+(IF(P169="Y",Rules!$I$2,0))-K169)/Rules!$E$12)+1)</f>
        <v>0.2530870786</v>
      </c>
      <c r="V169" s="94">
        <f t="shared" si="6"/>
        <v>-40</v>
      </c>
      <c r="W169" s="94">
        <f t="shared" si="7"/>
        <v>40</v>
      </c>
      <c r="X169" s="94"/>
      <c r="Y169" s="94"/>
      <c r="Z169" s="94"/>
      <c r="AA169" s="95">
        <f t="shared" ref="AA169:BL169" si="181">IF($D169=AA$1,$E169+$V169,(IF($J169=AA$1,$K169+$W169,AA168)))</f>
        <v>1381</v>
      </c>
      <c r="AB169" s="95">
        <f t="shared" si="181"/>
        <v>867</v>
      </c>
      <c r="AC169" s="95">
        <f t="shared" si="181"/>
        <v>1542</v>
      </c>
      <c r="AD169" s="95">
        <f t="shared" si="181"/>
        <v>212</v>
      </c>
      <c r="AE169" s="95">
        <f t="shared" si="181"/>
        <v>2008</v>
      </c>
      <c r="AF169" s="95">
        <f t="shared" si="181"/>
        <v>2033</v>
      </c>
      <c r="AG169" s="95">
        <f t="shared" si="181"/>
        <v>906</v>
      </c>
      <c r="AH169" s="95">
        <f t="shared" si="181"/>
        <v>1042</v>
      </c>
      <c r="AI169" s="95">
        <f t="shared" si="181"/>
        <v>1196</v>
      </c>
      <c r="AJ169" s="95">
        <f t="shared" si="181"/>
        <v>1736</v>
      </c>
      <c r="AK169" s="95">
        <f t="shared" si="181"/>
        <v>90</v>
      </c>
      <c r="AL169" s="95">
        <f t="shared" si="181"/>
        <v>717</v>
      </c>
      <c r="AM169" s="95">
        <f t="shared" si="181"/>
        <v>2255</v>
      </c>
      <c r="AN169" s="95">
        <f t="shared" si="181"/>
        <v>1457</v>
      </c>
      <c r="AO169" s="95">
        <f t="shared" si="181"/>
        <v>1164</v>
      </c>
      <c r="AP169" s="95">
        <f t="shared" si="181"/>
        <v>2130</v>
      </c>
      <c r="AQ169" s="95">
        <f t="shared" si="181"/>
        <v>379</v>
      </c>
      <c r="AR169" s="95">
        <f t="shared" si="181"/>
        <v>1447</v>
      </c>
      <c r="AS169" s="95">
        <f t="shared" si="181"/>
        <v>316</v>
      </c>
      <c r="AT169" s="95">
        <f t="shared" si="181"/>
        <v>2007</v>
      </c>
      <c r="AU169" s="95">
        <f t="shared" si="181"/>
        <v>1113</v>
      </c>
      <c r="AV169" s="95">
        <f t="shared" si="181"/>
        <v>480</v>
      </c>
      <c r="AW169" s="95">
        <f t="shared" si="181"/>
        <v>603</v>
      </c>
      <c r="AX169" s="95">
        <f t="shared" si="181"/>
        <v>1067</v>
      </c>
      <c r="AY169" s="95">
        <f t="shared" si="181"/>
        <v>1140</v>
      </c>
      <c r="AZ169" s="95">
        <f t="shared" si="181"/>
        <v>771</v>
      </c>
      <c r="BA169" s="95">
        <f t="shared" si="181"/>
        <v>0</v>
      </c>
      <c r="BB169" s="95">
        <f t="shared" si="181"/>
        <v>1442</v>
      </c>
      <c r="BC169" s="95">
        <f t="shared" si="181"/>
        <v>867</v>
      </c>
      <c r="BD169" s="95">
        <f t="shared" si="181"/>
        <v>413</v>
      </c>
      <c r="BE169" s="95">
        <f t="shared" si="181"/>
        <v>638</v>
      </c>
      <c r="BF169" s="95">
        <f t="shared" si="181"/>
        <v>2008</v>
      </c>
      <c r="BG169" s="95">
        <f t="shared" si="181"/>
        <v>796</v>
      </c>
      <c r="BH169" s="95">
        <f t="shared" si="181"/>
        <v>879</v>
      </c>
      <c r="BI169" s="95">
        <f t="shared" si="181"/>
        <v>1908</v>
      </c>
      <c r="BJ169" s="95">
        <f t="shared" si="181"/>
        <v>1447</v>
      </c>
      <c r="BK169" s="95">
        <f t="shared" si="181"/>
        <v>1943</v>
      </c>
      <c r="BL169" s="95">
        <f t="shared" si="181"/>
        <v>1115</v>
      </c>
    </row>
    <row r="170" ht="13.5" customHeight="1">
      <c r="A170" s="93">
        <v>43289.0</v>
      </c>
      <c r="B170" s="54" t="s">
        <v>75</v>
      </c>
      <c r="C170" s="94"/>
      <c r="D170" s="81" t="s">
        <v>23</v>
      </c>
      <c r="E170" s="95">
        <f t="shared" si="137"/>
        <v>2255</v>
      </c>
      <c r="F170" s="71">
        <v>1.0</v>
      </c>
      <c r="G170" s="74">
        <v>28.0</v>
      </c>
      <c r="H170" s="72">
        <f t="shared" si="138"/>
        <v>31</v>
      </c>
      <c r="I170" s="94"/>
      <c r="J170" s="82" t="s">
        <v>22</v>
      </c>
      <c r="K170" s="111">
        <f t="shared" si="139"/>
        <v>2130</v>
      </c>
      <c r="L170" s="74">
        <v>3.0</v>
      </c>
      <c r="M170" s="74">
        <v>15.0</v>
      </c>
      <c r="N170" s="72">
        <f t="shared" si="140"/>
        <v>24</v>
      </c>
      <c r="O170" s="94"/>
      <c r="P170" s="54" t="s">
        <v>73</v>
      </c>
      <c r="Q170" s="94"/>
      <c r="R170" s="64">
        <f>MIN(Rules!$E$2,(MAX(H170/N170,N170/H170)))</f>
        <v>1.291666667</v>
      </c>
      <c r="S170" s="75">
        <f>VLOOKUP(B170,Rules!A:B,2,FALSE)</f>
        <v>60</v>
      </c>
      <c r="T170" s="94"/>
      <c r="U170" s="112">
        <f>1/(10^(-(E170+(IF(P170="Y",Rules!$I$2,0))-K170)/Rules!$E$12)+1)</f>
        <v>0.6400649998</v>
      </c>
      <c r="V170" s="94">
        <f t="shared" si="6"/>
        <v>28</v>
      </c>
      <c r="W170" s="94">
        <f t="shared" si="7"/>
        <v>-28</v>
      </c>
      <c r="X170" s="94"/>
      <c r="Y170" s="94"/>
      <c r="Z170" s="94"/>
      <c r="AA170" s="95">
        <f t="shared" ref="AA170:BL170" si="182">IF($D170=AA$1,$E170+$V170,(IF($J170=AA$1,$K170+$W170,AA169)))</f>
        <v>1381</v>
      </c>
      <c r="AB170" s="95">
        <f t="shared" si="182"/>
        <v>867</v>
      </c>
      <c r="AC170" s="95">
        <f t="shared" si="182"/>
        <v>1542</v>
      </c>
      <c r="AD170" s="95">
        <f t="shared" si="182"/>
        <v>212</v>
      </c>
      <c r="AE170" s="95">
        <f t="shared" si="182"/>
        <v>2008</v>
      </c>
      <c r="AF170" s="95">
        <f t="shared" si="182"/>
        <v>2033</v>
      </c>
      <c r="AG170" s="95">
        <f t="shared" si="182"/>
        <v>906</v>
      </c>
      <c r="AH170" s="95">
        <f t="shared" si="182"/>
        <v>1042</v>
      </c>
      <c r="AI170" s="95">
        <f t="shared" si="182"/>
        <v>1196</v>
      </c>
      <c r="AJ170" s="95">
        <f t="shared" si="182"/>
        <v>1736</v>
      </c>
      <c r="AK170" s="95">
        <f t="shared" si="182"/>
        <v>90</v>
      </c>
      <c r="AL170" s="95">
        <f t="shared" si="182"/>
        <v>717</v>
      </c>
      <c r="AM170" s="95">
        <f t="shared" si="182"/>
        <v>2283</v>
      </c>
      <c r="AN170" s="95">
        <f t="shared" si="182"/>
        <v>1457</v>
      </c>
      <c r="AO170" s="95">
        <f t="shared" si="182"/>
        <v>1164</v>
      </c>
      <c r="AP170" s="95">
        <f t="shared" si="182"/>
        <v>2102</v>
      </c>
      <c r="AQ170" s="95">
        <f t="shared" si="182"/>
        <v>379</v>
      </c>
      <c r="AR170" s="95">
        <f t="shared" si="182"/>
        <v>1447</v>
      </c>
      <c r="AS170" s="95">
        <f t="shared" si="182"/>
        <v>316</v>
      </c>
      <c r="AT170" s="95">
        <f t="shared" si="182"/>
        <v>2007</v>
      </c>
      <c r="AU170" s="95">
        <f t="shared" si="182"/>
        <v>1113</v>
      </c>
      <c r="AV170" s="95">
        <f t="shared" si="182"/>
        <v>480</v>
      </c>
      <c r="AW170" s="95">
        <f t="shared" si="182"/>
        <v>603</v>
      </c>
      <c r="AX170" s="95">
        <f t="shared" si="182"/>
        <v>1067</v>
      </c>
      <c r="AY170" s="95">
        <f t="shared" si="182"/>
        <v>1140</v>
      </c>
      <c r="AZ170" s="95">
        <f t="shared" si="182"/>
        <v>771</v>
      </c>
      <c r="BA170" s="95">
        <f t="shared" si="182"/>
        <v>0</v>
      </c>
      <c r="BB170" s="95">
        <f t="shared" si="182"/>
        <v>1442</v>
      </c>
      <c r="BC170" s="95">
        <f t="shared" si="182"/>
        <v>867</v>
      </c>
      <c r="BD170" s="95">
        <f t="shared" si="182"/>
        <v>413</v>
      </c>
      <c r="BE170" s="95">
        <f t="shared" si="182"/>
        <v>638</v>
      </c>
      <c r="BF170" s="95">
        <f t="shared" si="182"/>
        <v>2008</v>
      </c>
      <c r="BG170" s="95">
        <f t="shared" si="182"/>
        <v>796</v>
      </c>
      <c r="BH170" s="95">
        <f t="shared" si="182"/>
        <v>879</v>
      </c>
      <c r="BI170" s="95">
        <f t="shared" si="182"/>
        <v>1908</v>
      </c>
      <c r="BJ170" s="95">
        <f t="shared" si="182"/>
        <v>1447</v>
      </c>
      <c r="BK170" s="95">
        <f t="shared" si="182"/>
        <v>1943</v>
      </c>
      <c r="BL170" s="95">
        <f t="shared" si="182"/>
        <v>1115</v>
      </c>
    </row>
    <row r="171" ht="13.5" customHeight="1">
      <c r="A171" s="93">
        <v>43295.0</v>
      </c>
      <c r="B171" s="62" t="s">
        <v>76</v>
      </c>
      <c r="C171" s="94"/>
      <c r="D171" s="69" t="s">
        <v>21</v>
      </c>
      <c r="E171" s="95">
        <f t="shared" si="137"/>
        <v>2008</v>
      </c>
      <c r="F171" s="78">
        <v>0.0</v>
      </c>
      <c r="G171" s="71">
        <v>27.0</v>
      </c>
      <c r="H171" s="72">
        <f t="shared" si="138"/>
        <v>27</v>
      </c>
      <c r="I171" s="94"/>
      <c r="J171" s="73" t="s">
        <v>24</v>
      </c>
      <c r="K171" s="95">
        <f t="shared" si="139"/>
        <v>1943</v>
      </c>
      <c r="L171" s="74">
        <v>1.0</v>
      </c>
      <c r="M171" s="74">
        <v>17.0</v>
      </c>
      <c r="N171" s="72">
        <f t="shared" si="140"/>
        <v>20</v>
      </c>
      <c r="O171" s="94"/>
      <c r="P171" s="62" t="s">
        <v>73</v>
      </c>
      <c r="Q171" s="94"/>
      <c r="R171" s="64">
        <f>MIN(Rules!$E$2,(MAX(H171/N171,N171/H171)))</f>
        <v>1.35</v>
      </c>
      <c r="S171" s="64">
        <f>VLOOKUP(B171,Rules!A:B,2,FALSE)</f>
        <v>80</v>
      </c>
      <c r="T171" s="94"/>
      <c r="U171" s="96">
        <f>1/(10^(-(E171+(IF(P171="Y",Rules!$I$2,0))-K171)/Rules!$E$12)+1)</f>
        <v>0.5742802037</v>
      </c>
      <c r="V171" s="94">
        <f t="shared" si="6"/>
        <v>46</v>
      </c>
      <c r="W171" s="94">
        <f t="shared" si="7"/>
        <v>-46</v>
      </c>
      <c r="X171" s="94"/>
      <c r="Y171" s="94"/>
      <c r="Z171" s="94"/>
      <c r="AA171" s="95">
        <f t="shared" ref="AA171:BL171" si="183">IF($D171=AA$1,$E171+$V171,(IF($J171=AA$1,$K171+$W171,AA170)))</f>
        <v>1381</v>
      </c>
      <c r="AB171" s="95">
        <f t="shared" si="183"/>
        <v>867</v>
      </c>
      <c r="AC171" s="95">
        <f t="shared" si="183"/>
        <v>1542</v>
      </c>
      <c r="AD171" s="95">
        <f t="shared" si="183"/>
        <v>212</v>
      </c>
      <c r="AE171" s="95">
        <f t="shared" si="183"/>
        <v>2054</v>
      </c>
      <c r="AF171" s="95">
        <f t="shared" si="183"/>
        <v>2033</v>
      </c>
      <c r="AG171" s="95">
        <f t="shared" si="183"/>
        <v>906</v>
      </c>
      <c r="AH171" s="95">
        <f t="shared" si="183"/>
        <v>1042</v>
      </c>
      <c r="AI171" s="95">
        <f t="shared" si="183"/>
        <v>1196</v>
      </c>
      <c r="AJ171" s="95">
        <f t="shared" si="183"/>
        <v>1736</v>
      </c>
      <c r="AK171" s="95">
        <f t="shared" si="183"/>
        <v>90</v>
      </c>
      <c r="AL171" s="95">
        <f t="shared" si="183"/>
        <v>717</v>
      </c>
      <c r="AM171" s="95">
        <f t="shared" si="183"/>
        <v>2283</v>
      </c>
      <c r="AN171" s="95">
        <f t="shared" si="183"/>
        <v>1457</v>
      </c>
      <c r="AO171" s="95">
        <f t="shared" si="183"/>
        <v>1164</v>
      </c>
      <c r="AP171" s="95">
        <f t="shared" si="183"/>
        <v>2102</v>
      </c>
      <c r="AQ171" s="95">
        <f t="shared" si="183"/>
        <v>379</v>
      </c>
      <c r="AR171" s="95">
        <f t="shared" si="183"/>
        <v>1447</v>
      </c>
      <c r="AS171" s="95">
        <f t="shared" si="183"/>
        <v>316</v>
      </c>
      <c r="AT171" s="95">
        <f t="shared" si="183"/>
        <v>2007</v>
      </c>
      <c r="AU171" s="95">
        <f t="shared" si="183"/>
        <v>1113</v>
      </c>
      <c r="AV171" s="95">
        <f t="shared" si="183"/>
        <v>480</v>
      </c>
      <c r="AW171" s="95">
        <f t="shared" si="183"/>
        <v>603</v>
      </c>
      <c r="AX171" s="95">
        <f t="shared" si="183"/>
        <v>1067</v>
      </c>
      <c r="AY171" s="95">
        <f t="shared" si="183"/>
        <v>1140</v>
      </c>
      <c r="AZ171" s="95">
        <f t="shared" si="183"/>
        <v>771</v>
      </c>
      <c r="BA171" s="95">
        <f t="shared" si="183"/>
        <v>0</v>
      </c>
      <c r="BB171" s="95">
        <f t="shared" si="183"/>
        <v>1442</v>
      </c>
      <c r="BC171" s="95">
        <f t="shared" si="183"/>
        <v>867</v>
      </c>
      <c r="BD171" s="95">
        <f t="shared" si="183"/>
        <v>413</v>
      </c>
      <c r="BE171" s="95">
        <f t="shared" si="183"/>
        <v>638</v>
      </c>
      <c r="BF171" s="95">
        <f t="shared" si="183"/>
        <v>2008</v>
      </c>
      <c r="BG171" s="95">
        <f t="shared" si="183"/>
        <v>796</v>
      </c>
      <c r="BH171" s="95">
        <f t="shared" si="183"/>
        <v>879</v>
      </c>
      <c r="BI171" s="95">
        <f t="shared" si="183"/>
        <v>1908</v>
      </c>
      <c r="BJ171" s="95">
        <f t="shared" si="183"/>
        <v>1447</v>
      </c>
      <c r="BK171" s="95">
        <f t="shared" si="183"/>
        <v>1897</v>
      </c>
      <c r="BL171" s="95">
        <f t="shared" si="183"/>
        <v>1115</v>
      </c>
    </row>
    <row r="172" ht="13.5" customHeight="1">
      <c r="A172" s="93">
        <v>43296.0</v>
      </c>
      <c r="B172" s="62" t="s">
        <v>76</v>
      </c>
      <c r="C172" s="94"/>
      <c r="D172" s="69" t="s">
        <v>22</v>
      </c>
      <c r="E172" s="95">
        <f t="shared" si="137"/>
        <v>2102</v>
      </c>
      <c r="F172" s="71">
        <v>1.0</v>
      </c>
      <c r="G172" s="71">
        <v>22.0</v>
      </c>
      <c r="H172" s="72">
        <f t="shared" si="138"/>
        <v>25</v>
      </c>
      <c r="I172" s="94"/>
      <c r="J172" s="73" t="s">
        <v>20</v>
      </c>
      <c r="K172" s="95">
        <f t="shared" si="139"/>
        <v>2007</v>
      </c>
      <c r="L172" s="79">
        <v>0.0</v>
      </c>
      <c r="M172" s="74">
        <v>27.0</v>
      </c>
      <c r="N172" s="72">
        <f t="shared" si="140"/>
        <v>27</v>
      </c>
      <c r="O172" s="94"/>
      <c r="P172" s="62" t="s">
        <v>73</v>
      </c>
      <c r="Q172" s="94"/>
      <c r="R172" s="64">
        <f>MIN(Rules!$E$2,(MAX(H172/N172,N172/H172)))</f>
        <v>1.08</v>
      </c>
      <c r="S172" s="64">
        <f>VLOOKUP(B172,Rules!A:B,2,FALSE)</f>
        <v>80</v>
      </c>
      <c r="T172" s="94"/>
      <c r="U172" s="96">
        <f>1/(10^(-(E172+(IF(P172="Y",Rules!$I$2,0))-K172)/Rules!$E$12)+1)</f>
        <v>0.6076610641</v>
      </c>
      <c r="V172" s="94">
        <f t="shared" si="6"/>
        <v>-53</v>
      </c>
      <c r="W172" s="94">
        <f t="shared" si="7"/>
        <v>53</v>
      </c>
      <c r="X172" s="94"/>
      <c r="Y172" s="94"/>
      <c r="Z172" s="94"/>
      <c r="AA172" s="95">
        <f t="shared" ref="AA172:BL172" si="184">IF($D172=AA$1,$E172+$V172,(IF($J172=AA$1,$K172+$W172,AA171)))</f>
        <v>1381</v>
      </c>
      <c r="AB172" s="95">
        <f t="shared" si="184"/>
        <v>867</v>
      </c>
      <c r="AC172" s="95">
        <f t="shared" si="184"/>
        <v>1542</v>
      </c>
      <c r="AD172" s="95">
        <f t="shared" si="184"/>
        <v>212</v>
      </c>
      <c r="AE172" s="95">
        <f t="shared" si="184"/>
        <v>2054</v>
      </c>
      <c r="AF172" s="95">
        <f t="shared" si="184"/>
        <v>2033</v>
      </c>
      <c r="AG172" s="95">
        <f t="shared" si="184"/>
        <v>906</v>
      </c>
      <c r="AH172" s="95">
        <f t="shared" si="184"/>
        <v>1042</v>
      </c>
      <c r="AI172" s="95">
        <f t="shared" si="184"/>
        <v>1196</v>
      </c>
      <c r="AJ172" s="95">
        <f t="shared" si="184"/>
        <v>1736</v>
      </c>
      <c r="AK172" s="95">
        <f t="shared" si="184"/>
        <v>90</v>
      </c>
      <c r="AL172" s="95">
        <f t="shared" si="184"/>
        <v>717</v>
      </c>
      <c r="AM172" s="95">
        <f t="shared" si="184"/>
        <v>2283</v>
      </c>
      <c r="AN172" s="95">
        <f t="shared" si="184"/>
        <v>1457</v>
      </c>
      <c r="AO172" s="95">
        <f t="shared" si="184"/>
        <v>1164</v>
      </c>
      <c r="AP172" s="95">
        <f t="shared" si="184"/>
        <v>2049</v>
      </c>
      <c r="AQ172" s="95">
        <f t="shared" si="184"/>
        <v>379</v>
      </c>
      <c r="AR172" s="95">
        <f t="shared" si="184"/>
        <v>1447</v>
      </c>
      <c r="AS172" s="95">
        <f t="shared" si="184"/>
        <v>316</v>
      </c>
      <c r="AT172" s="95">
        <f t="shared" si="184"/>
        <v>2060</v>
      </c>
      <c r="AU172" s="95">
        <f t="shared" si="184"/>
        <v>1113</v>
      </c>
      <c r="AV172" s="95">
        <f t="shared" si="184"/>
        <v>480</v>
      </c>
      <c r="AW172" s="95">
        <f t="shared" si="184"/>
        <v>603</v>
      </c>
      <c r="AX172" s="95">
        <f t="shared" si="184"/>
        <v>1067</v>
      </c>
      <c r="AY172" s="95">
        <f t="shared" si="184"/>
        <v>1140</v>
      </c>
      <c r="AZ172" s="95">
        <f t="shared" si="184"/>
        <v>771</v>
      </c>
      <c r="BA172" s="95">
        <f t="shared" si="184"/>
        <v>0</v>
      </c>
      <c r="BB172" s="95">
        <f t="shared" si="184"/>
        <v>1442</v>
      </c>
      <c r="BC172" s="95">
        <f t="shared" si="184"/>
        <v>867</v>
      </c>
      <c r="BD172" s="95">
        <f t="shared" si="184"/>
        <v>413</v>
      </c>
      <c r="BE172" s="95">
        <f t="shared" si="184"/>
        <v>638</v>
      </c>
      <c r="BF172" s="95">
        <f t="shared" si="184"/>
        <v>2008</v>
      </c>
      <c r="BG172" s="95">
        <f t="shared" si="184"/>
        <v>796</v>
      </c>
      <c r="BH172" s="95">
        <f t="shared" si="184"/>
        <v>879</v>
      </c>
      <c r="BI172" s="95">
        <f t="shared" si="184"/>
        <v>1908</v>
      </c>
      <c r="BJ172" s="95">
        <f t="shared" si="184"/>
        <v>1447</v>
      </c>
      <c r="BK172" s="95">
        <f t="shared" si="184"/>
        <v>1897</v>
      </c>
      <c r="BL172" s="95">
        <f t="shared" si="184"/>
        <v>1115</v>
      </c>
    </row>
    <row r="173" ht="13.5" customHeight="1">
      <c r="A173" s="93">
        <v>43309.0</v>
      </c>
      <c r="B173" s="62" t="s">
        <v>76</v>
      </c>
      <c r="C173" s="94"/>
      <c r="D173" s="69" t="s">
        <v>23</v>
      </c>
      <c r="E173" s="95">
        <f t="shared" si="137"/>
        <v>2283</v>
      </c>
      <c r="F173" s="71">
        <v>1.0</v>
      </c>
      <c r="G173" s="71">
        <v>30.0</v>
      </c>
      <c r="H173" s="72">
        <f t="shared" si="138"/>
        <v>33</v>
      </c>
      <c r="I173" s="94"/>
      <c r="J173" s="73" t="s">
        <v>21</v>
      </c>
      <c r="K173" s="95">
        <f t="shared" si="139"/>
        <v>2054</v>
      </c>
      <c r="L173" s="74">
        <v>1.0</v>
      </c>
      <c r="M173" s="74">
        <v>30.0</v>
      </c>
      <c r="N173" s="72">
        <f t="shared" si="140"/>
        <v>33</v>
      </c>
      <c r="O173" s="94"/>
      <c r="P173" s="62" t="s">
        <v>73</v>
      </c>
      <c r="Q173" s="94"/>
      <c r="R173" s="64">
        <f>MIN(Rules!$E$2,(MAX(H173/N173,N173/H173)))</f>
        <v>1</v>
      </c>
      <c r="S173" s="64">
        <f>VLOOKUP(B173,Rules!A:B,2,FALSE)</f>
        <v>80</v>
      </c>
      <c r="T173" s="94"/>
      <c r="U173" s="96">
        <f>1/(10^(-(E173+(IF(P173="Y",Rules!$I$2,0))-K173)/Rules!$E$12)+1)</f>
        <v>0.7416541757</v>
      </c>
      <c r="V173" s="94">
        <f t="shared" si="6"/>
        <v>-19</v>
      </c>
      <c r="W173" s="94">
        <f t="shared" si="7"/>
        <v>19</v>
      </c>
      <c r="X173" s="94"/>
      <c r="Y173" s="94"/>
      <c r="Z173" s="94"/>
      <c r="AA173" s="95">
        <f t="shared" ref="AA173:BL173" si="185">IF($D173=AA$1,$E173+$V173,(IF($J173=AA$1,$K173+$W173,AA172)))</f>
        <v>1381</v>
      </c>
      <c r="AB173" s="95">
        <f t="shared" si="185"/>
        <v>867</v>
      </c>
      <c r="AC173" s="95">
        <f t="shared" si="185"/>
        <v>1542</v>
      </c>
      <c r="AD173" s="95">
        <f t="shared" si="185"/>
        <v>212</v>
      </c>
      <c r="AE173" s="95">
        <f t="shared" si="185"/>
        <v>2073</v>
      </c>
      <c r="AF173" s="95">
        <f t="shared" si="185"/>
        <v>2033</v>
      </c>
      <c r="AG173" s="95">
        <f t="shared" si="185"/>
        <v>906</v>
      </c>
      <c r="AH173" s="95">
        <f t="shared" si="185"/>
        <v>1042</v>
      </c>
      <c r="AI173" s="95">
        <f t="shared" si="185"/>
        <v>1196</v>
      </c>
      <c r="AJ173" s="95">
        <f t="shared" si="185"/>
        <v>1736</v>
      </c>
      <c r="AK173" s="95">
        <f t="shared" si="185"/>
        <v>90</v>
      </c>
      <c r="AL173" s="95">
        <f t="shared" si="185"/>
        <v>717</v>
      </c>
      <c r="AM173" s="95">
        <f t="shared" si="185"/>
        <v>2264</v>
      </c>
      <c r="AN173" s="95">
        <f t="shared" si="185"/>
        <v>1457</v>
      </c>
      <c r="AO173" s="95">
        <f t="shared" si="185"/>
        <v>1164</v>
      </c>
      <c r="AP173" s="95">
        <f t="shared" si="185"/>
        <v>2049</v>
      </c>
      <c r="AQ173" s="95">
        <f t="shared" si="185"/>
        <v>379</v>
      </c>
      <c r="AR173" s="95">
        <f t="shared" si="185"/>
        <v>1447</v>
      </c>
      <c r="AS173" s="95">
        <f t="shared" si="185"/>
        <v>316</v>
      </c>
      <c r="AT173" s="95">
        <f t="shared" si="185"/>
        <v>2060</v>
      </c>
      <c r="AU173" s="95">
        <f t="shared" si="185"/>
        <v>1113</v>
      </c>
      <c r="AV173" s="95">
        <f t="shared" si="185"/>
        <v>480</v>
      </c>
      <c r="AW173" s="95">
        <f t="shared" si="185"/>
        <v>603</v>
      </c>
      <c r="AX173" s="95">
        <f t="shared" si="185"/>
        <v>1067</v>
      </c>
      <c r="AY173" s="95">
        <f t="shared" si="185"/>
        <v>1140</v>
      </c>
      <c r="AZ173" s="95">
        <f t="shared" si="185"/>
        <v>771</v>
      </c>
      <c r="BA173" s="95">
        <f t="shared" si="185"/>
        <v>0</v>
      </c>
      <c r="BB173" s="95">
        <f t="shared" si="185"/>
        <v>1442</v>
      </c>
      <c r="BC173" s="95">
        <f t="shared" si="185"/>
        <v>867</v>
      </c>
      <c r="BD173" s="95">
        <f t="shared" si="185"/>
        <v>413</v>
      </c>
      <c r="BE173" s="95">
        <f t="shared" si="185"/>
        <v>638</v>
      </c>
      <c r="BF173" s="95">
        <f t="shared" si="185"/>
        <v>2008</v>
      </c>
      <c r="BG173" s="95">
        <f t="shared" si="185"/>
        <v>796</v>
      </c>
      <c r="BH173" s="95">
        <f t="shared" si="185"/>
        <v>879</v>
      </c>
      <c r="BI173" s="95">
        <f t="shared" si="185"/>
        <v>1908</v>
      </c>
      <c r="BJ173" s="95">
        <f t="shared" si="185"/>
        <v>1447</v>
      </c>
      <c r="BK173" s="95">
        <f t="shared" si="185"/>
        <v>1897</v>
      </c>
      <c r="BL173" s="95">
        <f t="shared" si="185"/>
        <v>1115</v>
      </c>
    </row>
    <row r="174" ht="13.5" customHeight="1">
      <c r="A174" s="93">
        <v>43310.0</v>
      </c>
      <c r="B174" s="62" t="s">
        <v>76</v>
      </c>
      <c r="C174" s="94"/>
      <c r="D174" s="69" t="s">
        <v>19</v>
      </c>
      <c r="E174" s="95">
        <f t="shared" si="137"/>
        <v>2033</v>
      </c>
      <c r="F174" s="71">
        <v>2.0</v>
      </c>
      <c r="G174" s="71">
        <v>31.0</v>
      </c>
      <c r="H174" s="72">
        <f t="shared" si="138"/>
        <v>37</v>
      </c>
      <c r="I174" s="94"/>
      <c r="J174" s="73" t="s">
        <v>20</v>
      </c>
      <c r="K174" s="95">
        <f t="shared" si="139"/>
        <v>2060</v>
      </c>
      <c r="L174" s="74">
        <v>3.0</v>
      </c>
      <c r="M174" s="74">
        <v>32.0</v>
      </c>
      <c r="N174" s="72">
        <f t="shared" si="140"/>
        <v>41</v>
      </c>
      <c r="O174" s="94"/>
      <c r="P174" s="62" t="s">
        <v>73</v>
      </c>
      <c r="Q174" s="94"/>
      <c r="R174" s="64">
        <f>MIN(Rules!$E$2,(MAX(H174/N174,N174/H174)))</f>
        <v>1.108108108</v>
      </c>
      <c r="S174" s="64">
        <f>VLOOKUP(B174,Rules!A:B,2,FALSE)</f>
        <v>80</v>
      </c>
      <c r="T174" s="94"/>
      <c r="U174" s="96">
        <f>1/(10^(-(E174+(IF(P174="Y",Rules!$I$2,0))-K174)/Rules!$E$12)+1)</f>
        <v>0.468955088</v>
      </c>
      <c r="V174" s="94">
        <f t="shared" si="6"/>
        <v>-42</v>
      </c>
      <c r="W174" s="94">
        <f t="shared" si="7"/>
        <v>42</v>
      </c>
      <c r="X174" s="94"/>
      <c r="Y174" s="94"/>
      <c r="Z174" s="94"/>
      <c r="AA174" s="95">
        <f t="shared" ref="AA174:BL174" si="186">IF($D174=AA$1,$E174+$V174,(IF($J174=AA$1,$K174+$W174,AA173)))</f>
        <v>1381</v>
      </c>
      <c r="AB174" s="95">
        <f t="shared" si="186"/>
        <v>867</v>
      </c>
      <c r="AC174" s="95">
        <f t="shared" si="186"/>
        <v>1542</v>
      </c>
      <c r="AD174" s="95">
        <f t="shared" si="186"/>
        <v>212</v>
      </c>
      <c r="AE174" s="95">
        <f t="shared" si="186"/>
        <v>2073</v>
      </c>
      <c r="AF174" s="95">
        <f t="shared" si="186"/>
        <v>1991</v>
      </c>
      <c r="AG174" s="95">
        <f t="shared" si="186"/>
        <v>906</v>
      </c>
      <c r="AH174" s="95">
        <f t="shared" si="186"/>
        <v>1042</v>
      </c>
      <c r="AI174" s="95">
        <f t="shared" si="186"/>
        <v>1196</v>
      </c>
      <c r="AJ174" s="95">
        <f t="shared" si="186"/>
        <v>1736</v>
      </c>
      <c r="AK174" s="95">
        <f t="shared" si="186"/>
        <v>90</v>
      </c>
      <c r="AL174" s="95">
        <f t="shared" si="186"/>
        <v>717</v>
      </c>
      <c r="AM174" s="95">
        <f t="shared" si="186"/>
        <v>2264</v>
      </c>
      <c r="AN174" s="95">
        <f t="shared" si="186"/>
        <v>1457</v>
      </c>
      <c r="AO174" s="95">
        <f t="shared" si="186"/>
        <v>1164</v>
      </c>
      <c r="AP174" s="95">
        <f t="shared" si="186"/>
        <v>2049</v>
      </c>
      <c r="AQ174" s="95">
        <f t="shared" si="186"/>
        <v>379</v>
      </c>
      <c r="AR174" s="95">
        <f t="shared" si="186"/>
        <v>1447</v>
      </c>
      <c r="AS174" s="95">
        <f t="shared" si="186"/>
        <v>316</v>
      </c>
      <c r="AT174" s="95">
        <f t="shared" si="186"/>
        <v>2102</v>
      </c>
      <c r="AU174" s="95">
        <f t="shared" si="186"/>
        <v>1113</v>
      </c>
      <c r="AV174" s="95">
        <f t="shared" si="186"/>
        <v>480</v>
      </c>
      <c r="AW174" s="95">
        <f t="shared" si="186"/>
        <v>603</v>
      </c>
      <c r="AX174" s="95">
        <f t="shared" si="186"/>
        <v>1067</v>
      </c>
      <c r="AY174" s="95">
        <f t="shared" si="186"/>
        <v>1140</v>
      </c>
      <c r="AZ174" s="95">
        <f t="shared" si="186"/>
        <v>771</v>
      </c>
      <c r="BA174" s="95">
        <f t="shared" si="186"/>
        <v>0</v>
      </c>
      <c r="BB174" s="95">
        <f t="shared" si="186"/>
        <v>1442</v>
      </c>
      <c r="BC174" s="95">
        <f t="shared" si="186"/>
        <v>867</v>
      </c>
      <c r="BD174" s="95">
        <f t="shared" si="186"/>
        <v>413</v>
      </c>
      <c r="BE174" s="95">
        <f t="shared" si="186"/>
        <v>638</v>
      </c>
      <c r="BF174" s="95">
        <f t="shared" si="186"/>
        <v>2008</v>
      </c>
      <c r="BG174" s="95">
        <f t="shared" si="186"/>
        <v>796</v>
      </c>
      <c r="BH174" s="95">
        <f t="shared" si="186"/>
        <v>879</v>
      </c>
      <c r="BI174" s="95">
        <f t="shared" si="186"/>
        <v>1908</v>
      </c>
      <c r="BJ174" s="95">
        <f t="shared" si="186"/>
        <v>1447</v>
      </c>
      <c r="BK174" s="95">
        <f t="shared" si="186"/>
        <v>1897</v>
      </c>
      <c r="BL174" s="95">
        <f t="shared" si="186"/>
        <v>1115</v>
      </c>
    </row>
    <row r="175" ht="13.5" customHeight="1">
      <c r="A175" s="93">
        <v>43317.0</v>
      </c>
      <c r="B175" s="62" t="s">
        <v>76</v>
      </c>
      <c r="C175" s="94"/>
      <c r="D175" s="69" t="s">
        <v>23</v>
      </c>
      <c r="E175" s="95">
        <f t="shared" si="137"/>
        <v>2264</v>
      </c>
      <c r="F175" s="71">
        <v>1.0</v>
      </c>
      <c r="G175" s="71">
        <v>17.0</v>
      </c>
      <c r="H175" s="72">
        <f t="shared" si="138"/>
        <v>20</v>
      </c>
      <c r="I175" s="94"/>
      <c r="J175" s="73" t="s">
        <v>21</v>
      </c>
      <c r="K175" s="95">
        <f t="shared" si="139"/>
        <v>2073</v>
      </c>
      <c r="L175" s="74">
        <v>2.0</v>
      </c>
      <c r="M175" s="74">
        <v>13.0</v>
      </c>
      <c r="N175" s="72">
        <f t="shared" si="140"/>
        <v>19</v>
      </c>
      <c r="O175" s="94"/>
      <c r="P175" s="62" t="s">
        <v>73</v>
      </c>
      <c r="Q175" s="94"/>
      <c r="R175" s="64">
        <f>MIN(Rules!$E$2,(MAX(H175/N175,N175/H175)))</f>
        <v>1.052631579</v>
      </c>
      <c r="S175" s="64">
        <f>VLOOKUP(B175,Rules!A:B,2,FALSE)</f>
        <v>80</v>
      </c>
      <c r="T175" s="94"/>
      <c r="U175" s="96">
        <f>1/(10^(-(E175+(IF(P175="Y",Rules!$I$2,0))-K175)/Rules!$E$12)+1)</f>
        <v>0.7067367348</v>
      </c>
      <c r="V175" s="94">
        <f t="shared" si="6"/>
        <v>25</v>
      </c>
      <c r="W175" s="94">
        <f t="shared" si="7"/>
        <v>-25</v>
      </c>
      <c r="X175" s="94"/>
      <c r="Y175" s="94"/>
      <c r="Z175" s="94"/>
      <c r="AA175" s="95">
        <f t="shared" ref="AA175:BL175" si="187">IF($D175=AA$1,$E175+$V175,(IF($J175=AA$1,$K175+$W175,AA174)))</f>
        <v>1381</v>
      </c>
      <c r="AB175" s="95">
        <f t="shared" si="187"/>
        <v>867</v>
      </c>
      <c r="AC175" s="95">
        <f t="shared" si="187"/>
        <v>1542</v>
      </c>
      <c r="AD175" s="95">
        <f t="shared" si="187"/>
        <v>212</v>
      </c>
      <c r="AE175" s="95">
        <f t="shared" si="187"/>
        <v>2048</v>
      </c>
      <c r="AF175" s="95">
        <f t="shared" si="187"/>
        <v>1991</v>
      </c>
      <c r="AG175" s="95">
        <f t="shared" si="187"/>
        <v>906</v>
      </c>
      <c r="AH175" s="95">
        <f t="shared" si="187"/>
        <v>1042</v>
      </c>
      <c r="AI175" s="95">
        <f t="shared" si="187"/>
        <v>1196</v>
      </c>
      <c r="AJ175" s="95">
        <f t="shared" si="187"/>
        <v>1736</v>
      </c>
      <c r="AK175" s="95">
        <f t="shared" si="187"/>
        <v>90</v>
      </c>
      <c r="AL175" s="95">
        <f t="shared" si="187"/>
        <v>717</v>
      </c>
      <c r="AM175" s="95">
        <f t="shared" si="187"/>
        <v>2289</v>
      </c>
      <c r="AN175" s="95">
        <f t="shared" si="187"/>
        <v>1457</v>
      </c>
      <c r="AO175" s="95">
        <f t="shared" si="187"/>
        <v>1164</v>
      </c>
      <c r="AP175" s="95">
        <f t="shared" si="187"/>
        <v>2049</v>
      </c>
      <c r="AQ175" s="95">
        <f t="shared" si="187"/>
        <v>379</v>
      </c>
      <c r="AR175" s="95">
        <f t="shared" si="187"/>
        <v>1447</v>
      </c>
      <c r="AS175" s="95">
        <f t="shared" si="187"/>
        <v>316</v>
      </c>
      <c r="AT175" s="95">
        <f t="shared" si="187"/>
        <v>2102</v>
      </c>
      <c r="AU175" s="95">
        <f t="shared" si="187"/>
        <v>1113</v>
      </c>
      <c r="AV175" s="95">
        <f t="shared" si="187"/>
        <v>480</v>
      </c>
      <c r="AW175" s="95">
        <f t="shared" si="187"/>
        <v>603</v>
      </c>
      <c r="AX175" s="95">
        <f t="shared" si="187"/>
        <v>1067</v>
      </c>
      <c r="AY175" s="95">
        <f t="shared" si="187"/>
        <v>1140</v>
      </c>
      <c r="AZ175" s="95">
        <f t="shared" si="187"/>
        <v>771</v>
      </c>
      <c r="BA175" s="95">
        <f t="shared" si="187"/>
        <v>0</v>
      </c>
      <c r="BB175" s="95">
        <f t="shared" si="187"/>
        <v>1442</v>
      </c>
      <c r="BC175" s="95">
        <f t="shared" si="187"/>
        <v>867</v>
      </c>
      <c r="BD175" s="95">
        <f t="shared" si="187"/>
        <v>413</v>
      </c>
      <c r="BE175" s="95">
        <f t="shared" si="187"/>
        <v>638</v>
      </c>
      <c r="BF175" s="95">
        <f t="shared" si="187"/>
        <v>2008</v>
      </c>
      <c r="BG175" s="95">
        <f t="shared" si="187"/>
        <v>796</v>
      </c>
      <c r="BH175" s="95">
        <f t="shared" si="187"/>
        <v>879</v>
      </c>
      <c r="BI175" s="95">
        <f t="shared" si="187"/>
        <v>1908</v>
      </c>
      <c r="BJ175" s="95">
        <f t="shared" si="187"/>
        <v>1447</v>
      </c>
      <c r="BK175" s="95">
        <f t="shared" si="187"/>
        <v>1897</v>
      </c>
      <c r="BL175" s="95">
        <f t="shared" si="187"/>
        <v>1115</v>
      </c>
    </row>
    <row r="176" ht="13.5" customHeight="1">
      <c r="A176" s="93">
        <v>43331.0</v>
      </c>
      <c r="B176" s="62" t="s">
        <v>76</v>
      </c>
      <c r="C176" s="94"/>
      <c r="D176" s="69" t="s">
        <v>23</v>
      </c>
      <c r="E176" s="95">
        <f t="shared" si="137"/>
        <v>2289</v>
      </c>
      <c r="F176" s="71">
        <v>2.0</v>
      </c>
      <c r="G176" s="71">
        <v>18.0</v>
      </c>
      <c r="H176" s="72">
        <f t="shared" si="138"/>
        <v>24</v>
      </c>
      <c r="I176" s="94"/>
      <c r="J176" s="73" t="s">
        <v>20</v>
      </c>
      <c r="K176" s="95">
        <f t="shared" si="139"/>
        <v>2102</v>
      </c>
      <c r="L176" s="74">
        <v>3.0</v>
      </c>
      <c r="M176" s="74">
        <v>16.0</v>
      </c>
      <c r="N176" s="72">
        <f t="shared" si="140"/>
        <v>25</v>
      </c>
      <c r="O176" s="94"/>
      <c r="P176" s="62" t="s">
        <v>73</v>
      </c>
      <c r="Q176" s="94"/>
      <c r="R176" s="64">
        <f>MIN(Rules!$E$2,(MAX(H176/N176,N176/H176)))</f>
        <v>1.041666667</v>
      </c>
      <c r="S176" s="64">
        <f>VLOOKUP(B176,Rules!A:B,2,FALSE)</f>
        <v>80</v>
      </c>
      <c r="T176" s="94"/>
      <c r="U176" s="96">
        <f>1/(10^(-(E176+(IF(P176="Y",Rules!$I$2,0))-K176)/Rules!$E$12)+1)</f>
        <v>0.7029043798</v>
      </c>
      <c r="V176" s="94">
        <f t="shared" si="6"/>
        <v>-59</v>
      </c>
      <c r="W176" s="94">
        <f t="shared" si="7"/>
        <v>59</v>
      </c>
      <c r="X176" s="94"/>
      <c r="Y176" s="94"/>
      <c r="Z176" s="94"/>
      <c r="AA176" s="95">
        <f t="shared" ref="AA176:BL176" si="188">IF($D176=AA$1,$E176+$V176,(IF($J176=AA$1,$K176+$W176,AA175)))</f>
        <v>1381</v>
      </c>
      <c r="AB176" s="95">
        <f t="shared" si="188"/>
        <v>867</v>
      </c>
      <c r="AC176" s="95">
        <f t="shared" si="188"/>
        <v>1542</v>
      </c>
      <c r="AD176" s="95">
        <f t="shared" si="188"/>
        <v>212</v>
      </c>
      <c r="AE176" s="95">
        <f t="shared" si="188"/>
        <v>2048</v>
      </c>
      <c r="AF176" s="95">
        <f t="shared" si="188"/>
        <v>1991</v>
      </c>
      <c r="AG176" s="95">
        <f t="shared" si="188"/>
        <v>906</v>
      </c>
      <c r="AH176" s="95">
        <f t="shared" si="188"/>
        <v>1042</v>
      </c>
      <c r="AI176" s="95">
        <f t="shared" si="188"/>
        <v>1196</v>
      </c>
      <c r="AJ176" s="95">
        <f t="shared" si="188"/>
        <v>1736</v>
      </c>
      <c r="AK176" s="95">
        <f t="shared" si="188"/>
        <v>90</v>
      </c>
      <c r="AL176" s="95">
        <f t="shared" si="188"/>
        <v>717</v>
      </c>
      <c r="AM176" s="95">
        <f t="shared" si="188"/>
        <v>2230</v>
      </c>
      <c r="AN176" s="95">
        <f t="shared" si="188"/>
        <v>1457</v>
      </c>
      <c r="AO176" s="95">
        <f t="shared" si="188"/>
        <v>1164</v>
      </c>
      <c r="AP176" s="95">
        <f t="shared" si="188"/>
        <v>2049</v>
      </c>
      <c r="AQ176" s="95">
        <f t="shared" si="188"/>
        <v>379</v>
      </c>
      <c r="AR176" s="95">
        <f t="shared" si="188"/>
        <v>1447</v>
      </c>
      <c r="AS176" s="95">
        <f t="shared" si="188"/>
        <v>316</v>
      </c>
      <c r="AT176" s="95">
        <f t="shared" si="188"/>
        <v>2161</v>
      </c>
      <c r="AU176" s="95">
        <f t="shared" si="188"/>
        <v>1113</v>
      </c>
      <c r="AV176" s="95">
        <f t="shared" si="188"/>
        <v>480</v>
      </c>
      <c r="AW176" s="95">
        <f t="shared" si="188"/>
        <v>603</v>
      </c>
      <c r="AX176" s="95">
        <f t="shared" si="188"/>
        <v>1067</v>
      </c>
      <c r="AY176" s="95">
        <f t="shared" si="188"/>
        <v>1140</v>
      </c>
      <c r="AZ176" s="95">
        <f t="shared" si="188"/>
        <v>771</v>
      </c>
      <c r="BA176" s="95">
        <f t="shared" si="188"/>
        <v>0</v>
      </c>
      <c r="BB176" s="95">
        <f t="shared" si="188"/>
        <v>1442</v>
      </c>
      <c r="BC176" s="95">
        <f t="shared" si="188"/>
        <v>867</v>
      </c>
      <c r="BD176" s="95">
        <f t="shared" si="188"/>
        <v>413</v>
      </c>
      <c r="BE176" s="95">
        <f t="shared" si="188"/>
        <v>638</v>
      </c>
      <c r="BF176" s="95">
        <f t="shared" si="188"/>
        <v>2008</v>
      </c>
      <c r="BG176" s="95">
        <f t="shared" si="188"/>
        <v>796</v>
      </c>
      <c r="BH176" s="95">
        <f t="shared" si="188"/>
        <v>879</v>
      </c>
      <c r="BI176" s="95">
        <f t="shared" si="188"/>
        <v>1908</v>
      </c>
      <c r="BJ176" s="95">
        <f t="shared" si="188"/>
        <v>1447</v>
      </c>
      <c r="BK176" s="95">
        <f t="shared" si="188"/>
        <v>1897</v>
      </c>
      <c r="BL176" s="95">
        <f t="shared" si="188"/>
        <v>1115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7.29" defaultRowHeight="15.75"/>
  <cols>
    <col customWidth="1" min="1" max="1" width="11.14"/>
    <col customWidth="1" min="2" max="2" width="8.43"/>
    <col customWidth="1" min="3" max="3" width="3.86"/>
    <col customWidth="1" min="4" max="4" width="11.86"/>
    <col customWidth="1" min="5" max="5" width="7.71"/>
    <col customWidth="1" min="6" max="6" width="2.29"/>
    <col customWidth="1" min="7" max="7" width="3.0"/>
    <col customWidth="1" min="8" max="8" width="3.29"/>
    <col customWidth="1" min="9" max="9" width="3.0"/>
    <col customWidth="1" min="10" max="10" width="11.86"/>
    <col customWidth="1" min="11" max="11" width="7.71"/>
    <col customWidth="1" min="12" max="12" width="2.29"/>
    <col customWidth="1" min="13" max="13" width="3.0"/>
    <col customWidth="1" min="14" max="14" width="3.43"/>
    <col customWidth="1" min="15" max="17" width="5.0"/>
    <col customWidth="1" min="18" max="18" width="8.14"/>
    <col customWidth="1" min="19" max="19" width="7.71"/>
    <col customWidth="1" min="20" max="20" width="2.43"/>
    <col customWidth="1" min="21" max="23" width="10.43"/>
    <col customWidth="1" min="24" max="25" width="3.71"/>
    <col customWidth="1" min="26" max="26" width="10.43"/>
    <col customWidth="1" min="27" max="64" width="8.86"/>
  </cols>
  <sheetData>
    <row r="1" ht="13.5" customHeight="1">
      <c r="A1" s="91" t="s">
        <v>55</v>
      </c>
      <c r="B1" s="20" t="s">
        <v>56</v>
      </c>
      <c r="C1" s="20"/>
      <c r="D1" s="113" t="s">
        <v>57</v>
      </c>
      <c r="E1" s="22" t="s">
        <v>58</v>
      </c>
      <c r="F1" s="114" t="s">
        <v>59</v>
      </c>
      <c r="G1" s="114" t="s">
        <v>60</v>
      </c>
      <c r="H1" s="114" t="s">
        <v>61</v>
      </c>
      <c r="I1" s="20"/>
      <c r="J1" s="115" t="s">
        <v>62</v>
      </c>
      <c r="K1" s="22" t="s">
        <v>58</v>
      </c>
      <c r="L1" s="114" t="s">
        <v>59</v>
      </c>
      <c r="M1" s="114" t="s">
        <v>60</v>
      </c>
      <c r="N1" s="114" t="s">
        <v>61</v>
      </c>
      <c r="O1" s="20"/>
      <c r="P1" s="20" t="s">
        <v>63</v>
      </c>
      <c r="Q1" s="20"/>
      <c r="R1" s="20" t="s">
        <v>64</v>
      </c>
      <c r="S1" s="20" t="s">
        <v>65</v>
      </c>
      <c r="T1" s="20"/>
      <c r="U1" s="89" t="s">
        <v>78</v>
      </c>
      <c r="V1" s="20" t="s">
        <v>67</v>
      </c>
      <c r="W1" s="20" t="s">
        <v>68</v>
      </c>
      <c r="X1" s="20"/>
      <c r="Y1" s="20"/>
      <c r="Z1" s="26"/>
      <c r="AA1" s="20" t="s">
        <v>30</v>
      </c>
      <c r="AB1" s="20" t="s">
        <v>43</v>
      </c>
      <c r="AC1" s="20" t="s">
        <v>28</v>
      </c>
      <c r="AD1" s="20" t="s">
        <v>49</v>
      </c>
      <c r="AE1" s="20" t="s">
        <v>21</v>
      </c>
      <c r="AF1" s="20" t="s">
        <v>19</v>
      </c>
      <c r="AG1" s="20" t="s">
        <v>35</v>
      </c>
      <c r="AH1" s="20" t="s">
        <v>37</v>
      </c>
      <c r="AI1" s="20" t="s">
        <v>33</v>
      </c>
      <c r="AJ1" s="20" t="s">
        <v>26</v>
      </c>
      <c r="AK1" s="20" t="s">
        <v>48</v>
      </c>
      <c r="AL1" s="3" t="s">
        <v>45</v>
      </c>
      <c r="AM1" s="20" t="s">
        <v>23</v>
      </c>
      <c r="AN1" s="20" t="s">
        <v>34</v>
      </c>
      <c r="AO1" s="20" t="s">
        <v>29</v>
      </c>
      <c r="AP1" s="20" t="s">
        <v>22</v>
      </c>
      <c r="AQ1" s="3" t="s">
        <v>54</v>
      </c>
      <c r="AR1" s="20" t="s">
        <v>31</v>
      </c>
      <c r="AS1" s="20" t="s">
        <v>52</v>
      </c>
      <c r="AT1" s="20" t="s">
        <v>20</v>
      </c>
      <c r="AU1" s="20" t="s">
        <v>36</v>
      </c>
      <c r="AV1" s="20" t="s">
        <v>50</v>
      </c>
      <c r="AW1" s="20" t="s">
        <v>47</v>
      </c>
      <c r="AX1" s="20" t="s">
        <v>39</v>
      </c>
      <c r="AY1" s="20" t="s">
        <v>38</v>
      </c>
      <c r="AZ1" s="20" t="s">
        <v>51</v>
      </c>
      <c r="BA1" s="20" t="s">
        <v>69</v>
      </c>
      <c r="BB1" s="20" t="s">
        <v>27</v>
      </c>
      <c r="BC1" s="20" t="s">
        <v>41</v>
      </c>
      <c r="BD1" s="20" t="s">
        <v>44</v>
      </c>
      <c r="BE1" s="20" t="s">
        <v>46</v>
      </c>
      <c r="BF1" s="20" t="s">
        <v>18</v>
      </c>
      <c r="BG1" s="20" t="s">
        <v>42</v>
      </c>
      <c r="BH1" s="20" t="s">
        <v>53</v>
      </c>
      <c r="BI1" s="20" t="s">
        <v>25</v>
      </c>
      <c r="BJ1" s="20" t="s">
        <v>32</v>
      </c>
      <c r="BK1" s="20" t="s">
        <v>24</v>
      </c>
      <c r="BL1" s="20" t="s">
        <v>40</v>
      </c>
    </row>
    <row r="2" ht="13.5" customHeight="1">
      <c r="A2" s="116"/>
      <c r="B2" s="117"/>
      <c r="C2" s="117"/>
      <c r="D2" s="118"/>
      <c r="E2" s="119"/>
      <c r="F2" s="120"/>
      <c r="G2" s="120"/>
      <c r="H2" s="120"/>
      <c r="I2" s="117"/>
      <c r="J2" s="121"/>
      <c r="K2" s="119"/>
      <c r="L2" s="120"/>
      <c r="M2" s="120"/>
      <c r="N2" s="120"/>
      <c r="O2" s="117"/>
      <c r="P2" s="117"/>
      <c r="Q2" s="117"/>
      <c r="R2" s="117"/>
      <c r="S2" s="117"/>
      <c r="T2" s="117"/>
      <c r="U2" s="122"/>
      <c r="V2" s="117"/>
      <c r="W2" s="117"/>
      <c r="X2" s="117"/>
      <c r="Y2" s="117"/>
      <c r="Z2" s="123" t="s">
        <v>81</v>
      </c>
      <c r="AA2" s="124">
        <f>LOOKUP(9.999E+307,'2016'!AA:AA)</f>
        <v>1304</v>
      </c>
      <c r="AB2" s="124">
        <f>LOOKUP(9.999E+307,'2016'!AB:AB)</f>
        <v>1117</v>
      </c>
      <c r="AC2" s="124">
        <f>LOOKUP(9.999E+307,'2016'!AC:AC)</f>
        <v>1287</v>
      </c>
      <c r="AD2" s="124">
        <f>LOOKUP(9.999E+307,'2016'!AD:AD)</f>
        <v>292</v>
      </c>
      <c r="AE2" s="124">
        <f>LOOKUP(9.999E+307,'2016'!AE:AE)</f>
        <v>1934</v>
      </c>
      <c r="AF2" s="124">
        <f>LOOKUP(9.999E+307,'2016'!AF:AF)</f>
        <v>1848</v>
      </c>
      <c r="AG2" s="124">
        <f>LOOKUP(9.999E+307,'2016'!AG:AG)</f>
        <v>922</v>
      </c>
      <c r="AH2" s="124">
        <f>LOOKUP(9.999E+307,'2016'!AH:AH)</f>
        <v>801</v>
      </c>
      <c r="AI2" s="124">
        <f>LOOKUP(9.999E+307,'2016'!AI:AI)</f>
        <v>1200</v>
      </c>
      <c r="AJ2" s="124">
        <f>LOOKUP(9.999E+307,'2016'!AJ:AJ)</f>
        <v>1887</v>
      </c>
      <c r="AK2" s="124">
        <f>LOOKUP(9.999E+307,'2016'!AK:AK)</f>
        <v>512</v>
      </c>
      <c r="AL2" s="124">
        <f>LOOKUP(9.999E+307,'2016'!AL:AL)</f>
        <v>717</v>
      </c>
      <c r="AM2" s="124">
        <f>LOOKUP(9.999E+307,'2016'!AM:AM)</f>
        <v>2005</v>
      </c>
      <c r="AN2" s="124">
        <f>LOOKUP(9.999E+307,'2016'!AN:AN)</f>
        <v>1515</v>
      </c>
      <c r="AO2" s="124">
        <f>LOOKUP(9.999E+307,'2016'!AO:AO)</f>
        <v>1158</v>
      </c>
      <c r="AP2" s="124">
        <f>LOOKUP(9.999E+307,'2016'!AP:AP)</f>
        <v>2181</v>
      </c>
      <c r="AQ2" s="124">
        <f>LOOKUP(9.999E+307,'2016'!AQ:AQ)</f>
        <v>159</v>
      </c>
      <c r="AR2" s="124">
        <f>LOOKUP(9.999E+307,'2016'!AR:AR)</f>
        <v>1395</v>
      </c>
      <c r="AS2" s="124">
        <f>LOOKUP(9.999E+307,'2016'!AS:AS)</f>
        <v>261</v>
      </c>
      <c r="AT2" s="124">
        <f>LOOKUP(9.999E+307,'2016'!AT:AT)</f>
        <v>1854</v>
      </c>
      <c r="AU2" s="124">
        <f>LOOKUP(9.999E+307,'2016'!AU:AU)</f>
        <v>1240</v>
      </c>
      <c r="AV2" s="124">
        <f>LOOKUP(9.999E+307,'2016'!AV:AV)</f>
        <v>579</v>
      </c>
      <c r="AW2" s="124">
        <f>LOOKUP(9.999E+307,'2016'!AW:AW)</f>
        <v>690</v>
      </c>
      <c r="AX2" s="124">
        <f>LOOKUP(9.999E+307,'2016'!AX:AX)</f>
        <v>1073</v>
      </c>
      <c r="AY2" s="124">
        <f>LOOKUP(9.999E+307,'2016'!AY:AY)</f>
        <v>1230</v>
      </c>
      <c r="AZ2" s="124">
        <f>LOOKUP(9.999E+307,'2016'!AZ:AZ)</f>
        <v>772</v>
      </c>
      <c r="BA2" s="124">
        <f>LOOKUP(9.999E+307,'2016'!BA:BA)</f>
        <v>0</v>
      </c>
      <c r="BB2" s="124">
        <f>LOOKUP(9.999E+307,'2016'!BB:BB)</f>
        <v>1546</v>
      </c>
      <c r="BC2" s="124">
        <f>LOOKUP(9.999E+307,'2016'!BC:BC)</f>
        <v>1148</v>
      </c>
      <c r="BD2" s="124">
        <f>LOOKUP(9.999E+307,'2016'!BD:BD)</f>
        <v>399</v>
      </c>
      <c r="BE2" s="124">
        <f>LOOKUP(9.999E+307,'2016'!BE:BE)</f>
        <v>638</v>
      </c>
      <c r="BF2" s="124">
        <f>LOOKUP(9.999E+307,'2016'!BF:BF)</f>
        <v>2241</v>
      </c>
      <c r="BG2" s="124">
        <f>LOOKUP(9.999E+307,'2016'!BG:BG)</f>
        <v>835</v>
      </c>
      <c r="BH2" s="124">
        <f>LOOKUP(9.999E+307,'2016'!BH:BH)</f>
        <v>559</v>
      </c>
      <c r="BI2" s="124">
        <f>LOOKUP(9.999E+307,'2016'!BI:BI)</f>
        <v>2056</v>
      </c>
      <c r="BJ2" s="124">
        <f>LOOKUP(9.999E+307,'2016'!BJ:BJ)</f>
        <v>1405</v>
      </c>
      <c r="BK2" s="124">
        <f>LOOKUP(9.999E+307,'2016'!BK:BK)</f>
        <v>1672</v>
      </c>
      <c r="BL2" s="124">
        <f>LOOKUP(9.999E+307,'2016'!BL:BL)</f>
        <v>1083</v>
      </c>
    </row>
    <row r="3" ht="13.5" customHeight="1">
      <c r="A3" s="87">
        <v>42777.0</v>
      </c>
      <c r="B3" s="84" t="s">
        <v>71</v>
      </c>
      <c r="C3" s="38"/>
      <c r="D3" s="125" t="s">
        <v>26</v>
      </c>
      <c r="E3" s="126">
        <f t="shared" ref="E3:E4" si="2">HLOOKUP(D3,AA$1:CB$10056,ROW()-1,FALSE)</f>
        <v>1887</v>
      </c>
      <c r="F3" s="127">
        <v>1.0</v>
      </c>
      <c r="G3" s="127">
        <v>8.0</v>
      </c>
      <c r="H3" s="128">
        <f t="shared" ref="H3:H174" si="3">F3*3+G3</f>
        <v>11</v>
      </c>
      <c r="I3" s="38"/>
      <c r="J3" s="129" t="s">
        <v>18</v>
      </c>
      <c r="K3" s="126">
        <f t="shared" ref="K3:K4" si="4">HLOOKUP(J3,AA$1:CB$10056,ROW()-1,FALSE)</f>
        <v>2241</v>
      </c>
      <c r="L3" s="130">
        <v>1.0</v>
      </c>
      <c r="M3" s="130">
        <v>24.0</v>
      </c>
      <c r="N3" s="128">
        <f t="shared" ref="N3:N174" si="5">L3*3+M3</f>
        <v>27</v>
      </c>
      <c r="O3" s="38"/>
      <c r="P3" s="45" t="s">
        <v>72</v>
      </c>
      <c r="Q3" s="38"/>
      <c r="R3" s="45">
        <f>MIN(Rules!$E$2,(MAX(H3/N3,N3/H3)))</f>
        <v>2</v>
      </c>
      <c r="S3" s="45">
        <f>VLOOKUP(B3,Rules!A:B,2,FALSE)</f>
        <v>40</v>
      </c>
      <c r="T3" s="38"/>
      <c r="U3" s="131">
        <f>1/(10^(-(E3+(IF(P3="Y",Rules!$I$2,0))-K3)/Rules!$E$12)+1)</f>
        <v>0.2810105002</v>
      </c>
      <c r="V3" s="48">
        <f t="shared" ref="V3:V135" si="6">ROUND(IF(H3&gt;N3,(S3*R3*(1-U3)),IF(H3&lt;N3,(S3*R3*(0-U3)),S3*R3*(0.5-U3))),0)</f>
        <v>-22</v>
      </c>
      <c r="W3" s="48">
        <f t="shared" ref="W3:W135" si="7">-1*V3</f>
        <v>22</v>
      </c>
      <c r="X3" s="47"/>
      <c r="Y3" s="47"/>
      <c r="Z3" s="48"/>
      <c r="AA3" s="132">
        <f t="shared" ref="AA3:BL3" si="1">IF($D3=AA$1,$E3+$V3,(IF($J3=AA$1,$K3+$W3,AA2)))</f>
        <v>1304</v>
      </c>
      <c r="AB3" s="132">
        <f t="shared" si="1"/>
        <v>1117</v>
      </c>
      <c r="AC3" s="132">
        <f t="shared" si="1"/>
        <v>1287</v>
      </c>
      <c r="AD3" s="132">
        <f t="shared" si="1"/>
        <v>292</v>
      </c>
      <c r="AE3" s="132">
        <f t="shared" si="1"/>
        <v>1934</v>
      </c>
      <c r="AF3" s="132">
        <f t="shared" si="1"/>
        <v>1848</v>
      </c>
      <c r="AG3" s="132">
        <f t="shared" si="1"/>
        <v>922</v>
      </c>
      <c r="AH3" s="132">
        <f t="shared" si="1"/>
        <v>801</v>
      </c>
      <c r="AI3" s="132">
        <f t="shared" si="1"/>
        <v>1200</v>
      </c>
      <c r="AJ3" s="132">
        <f t="shared" si="1"/>
        <v>1865</v>
      </c>
      <c r="AK3" s="132">
        <f t="shared" si="1"/>
        <v>512</v>
      </c>
      <c r="AL3" s="132">
        <f t="shared" si="1"/>
        <v>717</v>
      </c>
      <c r="AM3" s="132">
        <f t="shared" si="1"/>
        <v>2005</v>
      </c>
      <c r="AN3" s="132">
        <f t="shared" si="1"/>
        <v>1515</v>
      </c>
      <c r="AO3" s="132">
        <f t="shared" si="1"/>
        <v>1158</v>
      </c>
      <c r="AP3" s="132">
        <f t="shared" si="1"/>
        <v>2181</v>
      </c>
      <c r="AQ3" s="132">
        <f t="shared" si="1"/>
        <v>159</v>
      </c>
      <c r="AR3" s="132">
        <f t="shared" si="1"/>
        <v>1395</v>
      </c>
      <c r="AS3" s="132">
        <f t="shared" si="1"/>
        <v>261</v>
      </c>
      <c r="AT3" s="132">
        <f t="shared" si="1"/>
        <v>1854</v>
      </c>
      <c r="AU3" s="132">
        <f t="shared" si="1"/>
        <v>1240</v>
      </c>
      <c r="AV3" s="132">
        <f t="shared" si="1"/>
        <v>579</v>
      </c>
      <c r="AW3" s="132">
        <f t="shared" si="1"/>
        <v>690</v>
      </c>
      <c r="AX3" s="132">
        <f t="shared" si="1"/>
        <v>1073</v>
      </c>
      <c r="AY3" s="132">
        <f t="shared" si="1"/>
        <v>1230</v>
      </c>
      <c r="AZ3" s="132">
        <f t="shared" si="1"/>
        <v>772</v>
      </c>
      <c r="BA3" s="132">
        <f t="shared" si="1"/>
        <v>0</v>
      </c>
      <c r="BB3" s="132">
        <f t="shared" si="1"/>
        <v>1546</v>
      </c>
      <c r="BC3" s="132">
        <f t="shared" si="1"/>
        <v>1148</v>
      </c>
      <c r="BD3" s="132">
        <f t="shared" si="1"/>
        <v>399</v>
      </c>
      <c r="BE3" s="132">
        <f t="shared" si="1"/>
        <v>638</v>
      </c>
      <c r="BF3" s="132">
        <f t="shared" si="1"/>
        <v>2263</v>
      </c>
      <c r="BG3" s="132">
        <f t="shared" si="1"/>
        <v>835</v>
      </c>
      <c r="BH3" s="132">
        <f t="shared" si="1"/>
        <v>559</v>
      </c>
      <c r="BI3" s="132">
        <f t="shared" si="1"/>
        <v>2056</v>
      </c>
      <c r="BJ3" s="132">
        <f t="shared" si="1"/>
        <v>1405</v>
      </c>
      <c r="BK3" s="132">
        <f t="shared" si="1"/>
        <v>1672</v>
      </c>
      <c r="BL3" s="132">
        <f t="shared" si="1"/>
        <v>1083</v>
      </c>
    </row>
    <row r="4" ht="13.5" customHeight="1">
      <c r="A4" s="87">
        <v>42777.0</v>
      </c>
      <c r="B4" s="84" t="s">
        <v>71</v>
      </c>
      <c r="C4" s="38"/>
      <c r="D4" s="39" t="s">
        <v>19</v>
      </c>
      <c r="E4" s="126">
        <f t="shared" si="2"/>
        <v>1848</v>
      </c>
      <c r="F4" s="41">
        <v>0.0</v>
      </c>
      <c r="G4" s="41">
        <v>21.0</v>
      </c>
      <c r="H4" s="42">
        <f t="shared" si="3"/>
        <v>21</v>
      </c>
      <c r="I4" s="38"/>
      <c r="J4" s="43" t="s">
        <v>21</v>
      </c>
      <c r="K4" s="126">
        <f t="shared" si="4"/>
        <v>1934</v>
      </c>
      <c r="L4" s="44">
        <v>1.0</v>
      </c>
      <c r="M4" s="44">
        <v>11.0</v>
      </c>
      <c r="N4" s="42">
        <f t="shared" si="5"/>
        <v>14</v>
      </c>
      <c r="O4" s="38"/>
      <c r="P4" s="45" t="s">
        <v>72</v>
      </c>
      <c r="Q4" s="38"/>
      <c r="R4" s="45">
        <f>MIN(Rules!$E$2,(MAX(H4/N4,N4/H4)))</f>
        <v>1.5</v>
      </c>
      <c r="S4" s="45">
        <f>VLOOKUP(B4,Rules!A:B,2,FALSE)</f>
        <v>40</v>
      </c>
      <c r="T4" s="38"/>
      <c r="U4" s="131">
        <f>1/(10^(-(E4+(IF(P4="Y",Rules!$I$2,0))-K4)/Rules!$E$12)+1)</f>
        <v>0.5731539371</v>
      </c>
      <c r="V4" s="48">
        <f t="shared" si="6"/>
        <v>26</v>
      </c>
      <c r="W4" s="48">
        <f t="shared" si="7"/>
        <v>-26</v>
      </c>
      <c r="X4" s="47"/>
      <c r="Y4" s="47"/>
      <c r="Z4" s="48"/>
      <c r="AA4" s="133">
        <f t="shared" ref="AA4:BL4" si="8">IF($D4=AA$1,$E4+$V4,(IF($J4=AA$1,$K4+$W4,AA3)))</f>
        <v>1304</v>
      </c>
      <c r="AB4" s="133">
        <f t="shared" si="8"/>
        <v>1117</v>
      </c>
      <c r="AC4" s="133">
        <f t="shared" si="8"/>
        <v>1287</v>
      </c>
      <c r="AD4" s="133">
        <f t="shared" si="8"/>
        <v>292</v>
      </c>
      <c r="AE4" s="133">
        <f t="shared" si="8"/>
        <v>1908</v>
      </c>
      <c r="AF4" s="133">
        <f t="shared" si="8"/>
        <v>1874</v>
      </c>
      <c r="AG4" s="133">
        <f t="shared" si="8"/>
        <v>922</v>
      </c>
      <c r="AH4" s="133">
        <f t="shared" si="8"/>
        <v>801</v>
      </c>
      <c r="AI4" s="133">
        <f t="shared" si="8"/>
        <v>1200</v>
      </c>
      <c r="AJ4" s="133">
        <f t="shared" si="8"/>
        <v>1865</v>
      </c>
      <c r="AK4" s="133">
        <f t="shared" si="8"/>
        <v>512</v>
      </c>
      <c r="AL4" s="133">
        <f t="shared" si="8"/>
        <v>717</v>
      </c>
      <c r="AM4" s="133">
        <f t="shared" si="8"/>
        <v>2005</v>
      </c>
      <c r="AN4" s="133">
        <f t="shared" si="8"/>
        <v>1515</v>
      </c>
      <c r="AO4" s="133">
        <f t="shared" si="8"/>
        <v>1158</v>
      </c>
      <c r="AP4" s="133">
        <f t="shared" si="8"/>
        <v>2181</v>
      </c>
      <c r="AQ4" s="133">
        <f t="shared" si="8"/>
        <v>159</v>
      </c>
      <c r="AR4" s="133">
        <f t="shared" si="8"/>
        <v>1395</v>
      </c>
      <c r="AS4" s="133">
        <f t="shared" si="8"/>
        <v>261</v>
      </c>
      <c r="AT4" s="133">
        <f t="shared" si="8"/>
        <v>1854</v>
      </c>
      <c r="AU4" s="133">
        <f t="shared" si="8"/>
        <v>1240</v>
      </c>
      <c r="AV4" s="133">
        <f t="shared" si="8"/>
        <v>579</v>
      </c>
      <c r="AW4" s="133">
        <f t="shared" si="8"/>
        <v>690</v>
      </c>
      <c r="AX4" s="133">
        <f t="shared" si="8"/>
        <v>1073</v>
      </c>
      <c r="AY4" s="133">
        <f t="shared" si="8"/>
        <v>1230</v>
      </c>
      <c r="AZ4" s="133">
        <f t="shared" si="8"/>
        <v>772</v>
      </c>
      <c r="BA4" s="133">
        <f t="shared" si="8"/>
        <v>0</v>
      </c>
      <c r="BB4" s="133">
        <f t="shared" si="8"/>
        <v>1546</v>
      </c>
      <c r="BC4" s="133">
        <f t="shared" si="8"/>
        <v>1148</v>
      </c>
      <c r="BD4" s="133">
        <f t="shared" si="8"/>
        <v>399</v>
      </c>
      <c r="BE4" s="133">
        <f t="shared" si="8"/>
        <v>638</v>
      </c>
      <c r="BF4" s="133">
        <f t="shared" si="8"/>
        <v>2263</v>
      </c>
      <c r="BG4" s="133">
        <f t="shared" si="8"/>
        <v>835</v>
      </c>
      <c r="BH4" s="133">
        <f t="shared" si="8"/>
        <v>559</v>
      </c>
      <c r="BI4" s="133">
        <f t="shared" si="8"/>
        <v>2056</v>
      </c>
      <c r="BJ4" s="133">
        <f t="shared" si="8"/>
        <v>1405</v>
      </c>
      <c r="BK4" s="133">
        <f t="shared" si="8"/>
        <v>1672</v>
      </c>
      <c r="BL4" s="133">
        <f t="shared" si="8"/>
        <v>1083</v>
      </c>
    </row>
    <row r="5" ht="13.5" customHeight="1">
      <c r="A5" s="134">
        <v>42778.0</v>
      </c>
      <c r="B5" s="135" t="s">
        <v>71</v>
      </c>
      <c r="C5" s="136"/>
      <c r="D5" s="137" t="s">
        <v>22</v>
      </c>
      <c r="E5" s="138">
        <f t="shared" ref="E5:E135" si="10">HLOOKUP(D5,AA$1:CB$10056,ROW()-1,FALSE)</f>
        <v>2181</v>
      </c>
      <c r="F5" s="139">
        <v>0.0</v>
      </c>
      <c r="G5" s="140">
        <v>17.0</v>
      </c>
      <c r="H5" s="141">
        <f t="shared" si="3"/>
        <v>17</v>
      </c>
      <c r="I5" s="136"/>
      <c r="J5" s="142" t="s">
        <v>25</v>
      </c>
      <c r="K5" s="138">
        <f t="shared" ref="K5:K135" si="11">HLOOKUP(J5,AA$1:CB$10056,ROW()-1,FALSE)</f>
        <v>2056</v>
      </c>
      <c r="L5" s="143">
        <v>1.0</v>
      </c>
      <c r="M5" s="143">
        <v>15.0</v>
      </c>
      <c r="N5" s="141">
        <f t="shared" si="5"/>
        <v>18</v>
      </c>
      <c r="O5" s="55"/>
      <c r="P5" s="144" t="s">
        <v>72</v>
      </c>
      <c r="Q5" s="55"/>
      <c r="R5" s="45">
        <f>MIN(Rules!$E$2,(MAX(H5/N5,N5/H5)))</f>
        <v>1.058823529</v>
      </c>
      <c r="S5" s="145">
        <f>VLOOKUP(B5,Rules!A:B,2,FALSE)</f>
        <v>40</v>
      </c>
      <c r="T5" s="55"/>
      <c r="U5" s="146">
        <f>1/(10^(-(E5+(IF(P5="Y",Rules!$I$2,0))-K5)/Rules!$E$12)+1)</f>
        <v>0.780129604</v>
      </c>
      <c r="V5" s="48">
        <f t="shared" si="6"/>
        <v>-33</v>
      </c>
      <c r="W5" s="48">
        <f t="shared" si="7"/>
        <v>33</v>
      </c>
      <c r="X5" s="55"/>
      <c r="Y5" s="55"/>
      <c r="Z5" s="55"/>
      <c r="AA5" s="147">
        <f t="shared" ref="AA5:BL5" si="9">IF($D5=AA$1,$E5+$V5,(IF($J5=AA$1,$K5+$W5,AA4)))</f>
        <v>1304</v>
      </c>
      <c r="AB5" s="147">
        <f t="shared" si="9"/>
        <v>1117</v>
      </c>
      <c r="AC5" s="147">
        <f t="shared" si="9"/>
        <v>1287</v>
      </c>
      <c r="AD5" s="147">
        <f t="shared" si="9"/>
        <v>292</v>
      </c>
      <c r="AE5" s="147">
        <f t="shared" si="9"/>
        <v>1908</v>
      </c>
      <c r="AF5" s="147">
        <f t="shared" si="9"/>
        <v>1874</v>
      </c>
      <c r="AG5" s="147">
        <f t="shared" si="9"/>
        <v>922</v>
      </c>
      <c r="AH5" s="147">
        <f t="shared" si="9"/>
        <v>801</v>
      </c>
      <c r="AI5" s="147">
        <f t="shared" si="9"/>
        <v>1200</v>
      </c>
      <c r="AJ5" s="147">
        <f t="shared" si="9"/>
        <v>1865</v>
      </c>
      <c r="AK5" s="147">
        <f t="shared" si="9"/>
        <v>512</v>
      </c>
      <c r="AL5" s="147">
        <f t="shared" si="9"/>
        <v>717</v>
      </c>
      <c r="AM5" s="147">
        <f t="shared" si="9"/>
        <v>2005</v>
      </c>
      <c r="AN5" s="147">
        <f t="shared" si="9"/>
        <v>1515</v>
      </c>
      <c r="AO5" s="147">
        <f t="shared" si="9"/>
        <v>1158</v>
      </c>
      <c r="AP5" s="147">
        <f t="shared" si="9"/>
        <v>2148</v>
      </c>
      <c r="AQ5" s="147">
        <f t="shared" si="9"/>
        <v>159</v>
      </c>
      <c r="AR5" s="147">
        <f t="shared" si="9"/>
        <v>1395</v>
      </c>
      <c r="AS5" s="147">
        <f t="shared" si="9"/>
        <v>261</v>
      </c>
      <c r="AT5" s="147">
        <f t="shared" si="9"/>
        <v>1854</v>
      </c>
      <c r="AU5" s="147">
        <f t="shared" si="9"/>
        <v>1240</v>
      </c>
      <c r="AV5" s="147">
        <f t="shared" si="9"/>
        <v>579</v>
      </c>
      <c r="AW5" s="147">
        <f t="shared" si="9"/>
        <v>690</v>
      </c>
      <c r="AX5" s="147">
        <f t="shared" si="9"/>
        <v>1073</v>
      </c>
      <c r="AY5" s="147">
        <f t="shared" si="9"/>
        <v>1230</v>
      </c>
      <c r="AZ5" s="147">
        <f t="shared" si="9"/>
        <v>772</v>
      </c>
      <c r="BA5" s="147">
        <f t="shared" si="9"/>
        <v>0</v>
      </c>
      <c r="BB5" s="147">
        <f t="shared" si="9"/>
        <v>1546</v>
      </c>
      <c r="BC5" s="147">
        <f t="shared" si="9"/>
        <v>1148</v>
      </c>
      <c r="BD5" s="147">
        <f t="shared" si="9"/>
        <v>399</v>
      </c>
      <c r="BE5" s="147">
        <f t="shared" si="9"/>
        <v>638</v>
      </c>
      <c r="BF5" s="147">
        <f t="shared" si="9"/>
        <v>2263</v>
      </c>
      <c r="BG5" s="147">
        <f t="shared" si="9"/>
        <v>835</v>
      </c>
      <c r="BH5" s="147">
        <f t="shared" si="9"/>
        <v>559</v>
      </c>
      <c r="BI5" s="147">
        <f t="shared" si="9"/>
        <v>2089</v>
      </c>
      <c r="BJ5" s="147">
        <f t="shared" si="9"/>
        <v>1405</v>
      </c>
      <c r="BK5" s="147">
        <f t="shared" si="9"/>
        <v>1672</v>
      </c>
      <c r="BL5" s="147">
        <f t="shared" si="9"/>
        <v>1083</v>
      </c>
    </row>
    <row r="6" ht="13.5" customHeight="1">
      <c r="A6" s="134">
        <v>42778.0</v>
      </c>
      <c r="B6" s="135" t="s">
        <v>71</v>
      </c>
      <c r="C6" s="136"/>
      <c r="D6" s="137" t="s">
        <v>27</v>
      </c>
      <c r="E6" s="148">
        <f t="shared" si="10"/>
        <v>1546</v>
      </c>
      <c r="F6" s="140">
        <v>1.0</v>
      </c>
      <c r="G6" s="140">
        <v>12.0</v>
      </c>
      <c r="H6" s="141">
        <f t="shared" si="3"/>
        <v>15</v>
      </c>
      <c r="I6" s="136"/>
      <c r="J6" s="142" t="s">
        <v>23</v>
      </c>
      <c r="K6" s="148">
        <f t="shared" si="11"/>
        <v>2005</v>
      </c>
      <c r="L6" s="143">
        <v>6.0</v>
      </c>
      <c r="M6" s="143">
        <v>23.0</v>
      </c>
      <c r="N6" s="141">
        <f t="shared" si="5"/>
        <v>41</v>
      </c>
      <c r="O6" s="55"/>
      <c r="P6" s="144" t="s">
        <v>72</v>
      </c>
      <c r="Q6" s="55"/>
      <c r="R6" s="45">
        <f>MIN(Rules!$E$2,(MAX(H6/N6,N6/H6)))</f>
        <v>2</v>
      </c>
      <c r="S6" s="145">
        <f>VLOOKUP(B6,Rules!A:B,2,FALSE)</f>
        <v>40</v>
      </c>
      <c r="T6" s="55"/>
      <c r="U6" s="146">
        <f>1/(10^(-(E6+(IF(P6="Y",Rules!$I$2,0))-K6)/Rules!$E$12)+1)</f>
        <v>0.1941920865</v>
      </c>
      <c r="V6" s="48">
        <f t="shared" si="6"/>
        <v>-16</v>
      </c>
      <c r="W6" s="48">
        <f t="shared" si="7"/>
        <v>16</v>
      </c>
      <c r="X6" s="55"/>
      <c r="Y6" s="55"/>
      <c r="Z6" s="55"/>
      <c r="AA6" s="147">
        <f t="shared" ref="AA6:BL6" si="12">IF($D6=AA$1,$E6+$V6,(IF($J6=AA$1,$K6+$W6,AA5)))</f>
        <v>1304</v>
      </c>
      <c r="AB6" s="147">
        <f t="shared" si="12"/>
        <v>1117</v>
      </c>
      <c r="AC6" s="147">
        <f t="shared" si="12"/>
        <v>1287</v>
      </c>
      <c r="AD6" s="147">
        <f t="shared" si="12"/>
        <v>292</v>
      </c>
      <c r="AE6" s="147">
        <f t="shared" si="12"/>
        <v>1908</v>
      </c>
      <c r="AF6" s="147">
        <f t="shared" si="12"/>
        <v>1874</v>
      </c>
      <c r="AG6" s="147">
        <f t="shared" si="12"/>
        <v>922</v>
      </c>
      <c r="AH6" s="147">
        <f t="shared" si="12"/>
        <v>801</v>
      </c>
      <c r="AI6" s="147">
        <f t="shared" si="12"/>
        <v>1200</v>
      </c>
      <c r="AJ6" s="147">
        <f t="shared" si="12"/>
        <v>1865</v>
      </c>
      <c r="AK6" s="147">
        <f t="shared" si="12"/>
        <v>512</v>
      </c>
      <c r="AL6" s="147">
        <f t="shared" si="12"/>
        <v>717</v>
      </c>
      <c r="AM6" s="147">
        <f t="shared" si="12"/>
        <v>2021</v>
      </c>
      <c r="AN6" s="147">
        <f t="shared" si="12"/>
        <v>1515</v>
      </c>
      <c r="AO6" s="147">
        <f t="shared" si="12"/>
        <v>1158</v>
      </c>
      <c r="AP6" s="147">
        <f t="shared" si="12"/>
        <v>2148</v>
      </c>
      <c r="AQ6" s="147">
        <f t="shared" si="12"/>
        <v>159</v>
      </c>
      <c r="AR6" s="147">
        <f t="shared" si="12"/>
        <v>1395</v>
      </c>
      <c r="AS6" s="147">
        <f t="shared" si="12"/>
        <v>261</v>
      </c>
      <c r="AT6" s="147">
        <f t="shared" si="12"/>
        <v>1854</v>
      </c>
      <c r="AU6" s="147">
        <f t="shared" si="12"/>
        <v>1240</v>
      </c>
      <c r="AV6" s="147">
        <f t="shared" si="12"/>
        <v>579</v>
      </c>
      <c r="AW6" s="147">
        <f t="shared" si="12"/>
        <v>690</v>
      </c>
      <c r="AX6" s="147">
        <f t="shared" si="12"/>
        <v>1073</v>
      </c>
      <c r="AY6" s="147">
        <f t="shared" si="12"/>
        <v>1230</v>
      </c>
      <c r="AZ6" s="147">
        <f t="shared" si="12"/>
        <v>772</v>
      </c>
      <c r="BA6" s="147">
        <f t="shared" si="12"/>
        <v>0</v>
      </c>
      <c r="BB6" s="147">
        <f t="shared" si="12"/>
        <v>1530</v>
      </c>
      <c r="BC6" s="147">
        <f t="shared" si="12"/>
        <v>1148</v>
      </c>
      <c r="BD6" s="147">
        <f t="shared" si="12"/>
        <v>399</v>
      </c>
      <c r="BE6" s="147">
        <f t="shared" si="12"/>
        <v>638</v>
      </c>
      <c r="BF6" s="147">
        <f t="shared" si="12"/>
        <v>2263</v>
      </c>
      <c r="BG6" s="147">
        <f t="shared" si="12"/>
        <v>835</v>
      </c>
      <c r="BH6" s="147">
        <f t="shared" si="12"/>
        <v>559</v>
      </c>
      <c r="BI6" s="147">
        <f t="shared" si="12"/>
        <v>2089</v>
      </c>
      <c r="BJ6" s="147">
        <f t="shared" si="12"/>
        <v>1405</v>
      </c>
      <c r="BK6" s="147">
        <f t="shared" si="12"/>
        <v>1672</v>
      </c>
      <c r="BL6" s="147">
        <f t="shared" si="12"/>
        <v>1083</v>
      </c>
    </row>
    <row r="7" ht="13.5" customHeight="1">
      <c r="A7" s="134">
        <v>42778.0</v>
      </c>
      <c r="B7" s="135" t="s">
        <v>71</v>
      </c>
      <c r="C7" s="136"/>
      <c r="D7" s="137" t="s">
        <v>34</v>
      </c>
      <c r="E7" s="148">
        <f t="shared" si="10"/>
        <v>1515</v>
      </c>
      <c r="F7" s="140">
        <v>3.0</v>
      </c>
      <c r="G7" s="140">
        <v>14.0</v>
      </c>
      <c r="H7" s="141">
        <f t="shared" si="3"/>
        <v>23</v>
      </c>
      <c r="I7" s="136"/>
      <c r="J7" s="142" t="s">
        <v>31</v>
      </c>
      <c r="K7" s="148">
        <f t="shared" si="11"/>
        <v>1395</v>
      </c>
      <c r="L7" s="149">
        <v>0.0</v>
      </c>
      <c r="M7" s="143">
        <v>19.0</v>
      </c>
      <c r="N7" s="141">
        <f t="shared" si="5"/>
        <v>19</v>
      </c>
      <c r="O7" s="55"/>
      <c r="P7" s="144" t="s">
        <v>72</v>
      </c>
      <c r="Q7" s="55"/>
      <c r="R7" s="45">
        <f>MIN(Rules!$E$2,(MAX(H7/N7,N7/H7)))</f>
        <v>1.210526316</v>
      </c>
      <c r="S7" s="145">
        <f>VLOOKUP(B7,Rules!A:B,2,FALSE)</f>
        <v>40</v>
      </c>
      <c r="T7" s="55"/>
      <c r="U7" s="146">
        <f>1/(10^(-(E7+(IF(P7="Y",Rules!$I$2,0))-K7)/Rules!$E$12)+1)</f>
        <v>0.7761545753</v>
      </c>
      <c r="V7" s="48">
        <f t="shared" si="6"/>
        <v>11</v>
      </c>
      <c r="W7" s="48">
        <f t="shared" si="7"/>
        <v>-11</v>
      </c>
      <c r="X7" s="55"/>
      <c r="Y7" s="55"/>
      <c r="Z7" s="55"/>
      <c r="AA7" s="147">
        <f t="shared" ref="AA7:BL7" si="13">IF($D7=AA$1,$E7+$V7,(IF($J7=AA$1,$K7+$W7,AA6)))</f>
        <v>1304</v>
      </c>
      <c r="AB7" s="147">
        <f t="shared" si="13"/>
        <v>1117</v>
      </c>
      <c r="AC7" s="147">
        <f t="shared" si="13"/>
        <v>1287</v>
      </c>
      <c r="AD7" s="147">
        <f t="shared" si="13"/>
        <v>292</v>
      </c>
      <c r="AE7" s="147">
        <f t="shared" si="13"/>
        <v>1908</v>
      </c>
      <c r="AF7" s="147">
        <f t="shared" si="13"/>
        <v>1874</v>
      </c>
      <c r="AG7" s="147">
        <f t="shared" si="13"/>
        <v>922</v>
      </c>
      <c r="AH7" s="147">
        <f t="shared" si="13"/>
        <v>801</v>
      </c>
      <c r="AI7" s="147">
        <f t="shared" si="13"/>
        <v>1200</v>
      </c>
      <c r="AJ7" s="147">
        <f t="shared" si="13"/>
        <v>1865</v>
      </c>
      <c r="AK7" s="147">
        <f t="shared" si="13"/>
        <v>512</v>
      </c>
      <c r="AL7" s="147">
        <f t="shared" si="13"/>
        <v>717</v>
      </c>
      <c r="AM7" s="147">
        <f t="shared" si="13"/>
        <v>2021</v>
      </c>
      <c r="AN7" s="147">
        <f t="shared" si="13"/>
        <v>1526</v>
      </c>
      <c r="AO7" s="147">
        <f t="shared" si="13"/>
        <v>1158</v>
      </c>
      <c r="AP7" s="147">
        <f t="shared" si="13"/>
        <v>2148</v>
      </c>
      <c r="AQ7" s="147">
        <f t="shared" si="13"/>
        <v>159</v>
      </c>
      <c r="AR7" s="147">
        <f t="shared" si="13"/>
        <v>1384</v>
      </c>
      <c r="AS7" s="147">
        <f t="shared" si="13"/>
        <v>261</v>
      </c>
      <c r="AT7" s="147">
        <f t="shared" si="13"/>
        <v>1854</v>
      </c>
      <c r="AU7" s="147">
        <f t="shared" si="13"/>
        <v>1240</v>
      </c>
      <c r="AV7" s="147">
        <f t="shared" si="13"/>
        <v>579</v>
      </c>
      <c r="AW7" s="147">
        <f t="shared" si="13"/>
        <v>690</v>
      </c>
      <c r="AX7" s="147">
        <f t="shared" si="13"/>
        <v>1073</v>
      </c>
      <c r="AY7" s="147">
        <f t="shared" si="13"/>
        <v>1230</v>
      </c>
      <c r="AZ7" s="147">
        <f t="shared" si="13"/>
        <v>772</v>
      </c>
      <c r="BA7" s="147">
        <f t="shared" si="13"/>
        <v>0</v>
      </c>
      <c r="BB7" s="147">
        <f t="shared" si="13"/>
        <v>1530</v>
      </c>
      <c r="BC7" s="147">
        <f t="shared" si="13"/>
        <v>1148</v>
      </c>
      <c r="BD7" s="147">
        <f t="shared" si="13"/>
        <v>399</v>
      </c>
      <c r="BE7" s="147">
        <f t="shared" si="13"/>
        <v>638</v>
      </c>
      <c r="BF7" s="147">
        <f t="shared" si="13"/>
        <v>2263</v>
      </c>
      <c r="BG7" s="147">
        <f t="shared" si="13"/>
        <v>835</v>
      </c>
      <c r="BH7" s="147">
        <f t="shared" si="13"/>
        <v>559</v>
      </c>
      <c r="BI7" s="147">
        <f t="shared" si="13"/>
        <v>2089</v>
      </c>
      <c r="BJ7" s="147">
        <f t="shared" si="13"/>
        <v>1405</v>
      </c>
      <c r="BK7" s="147">
        <f t="shared" si="13"/>
        <v>1672</v>
      </c>
      <c r="BL7" s="147">
        <f t="shared" si="13"/>
        <v>1083</v>
      </c>
    </row>
    <row r="8" ht="13.5" customHeight="1">
      <c r="A8" s="134">
        <v>42778.0</v>
      </c>
      <c r="B8" s="135" t="s">
        <v>71</v>
      </c>
      <c r="C8" s="136"/>
      <c r="D8" s="137" t="s">
        <v>24</v>
      </c>
      <c r="E8" s="148">
        <f t="shared" si="10"/>
        <v>1672</v>
      </c>
      <c r="F8" s="140">
        <v>1.0</v>
      </c>
      <c r="G8" s="140">
        <v>14.0</v>
      </c>
      <c r="H8" s="141">
        <f t="shared" si="3"/>
        <v>17</v>
      </c>
      <c r="I8" s="136"/>
      <c r="J8" s="142" t="s">
        <v>20</v>
      </c>
      <c r="K8" s="148">
        <f t="shared" si="11"/>
        <v>1854</v>
      </c>
      <c r="L8" s="149">
        <v>0.0</v>
      </c>
      <c r="M8" s="143">
        <v>14.0</v>
      </c>
      <c r="N8" s="141">
        <f t="shared" si="5"/>
        <v>14</v>
      </c>
      <c r="O8" s="55"/>
      <c r="P8" s="144" t="s">
        <v>72</v>
      </c>
      <c r="Q8" s="55"/>
      <c r="R8" s="45">
        <f>MIN(Rules!$E$2,(MAX(H8/N8,N8/H8)))</f>
        <v>1.214285714</v>
      </c>
      <c r="S8" s="145">
        <f>VLOOKUP(B8,Rules!A:B,2,FALSE)</f>
        <v>40</v>
      </c>
      <c r="T8" s="55"/>
      <c r="U8" s="146">
        <f>1/(10^(-(E8+(IF(P8="Y",Rules!$I$2,0))-K8)/Rules!$E$12)+1)</f>
        <v>0.4632251664</v>
      </c>
      <c r="V8" s="48">
        <f t="shared" si="6"/>
        <v>26</v>
      </c>
      <c r="W8" s="48">
        <f t="shared" si="7"/>
        <v>-26</v>
      </c>
      <c r="X8" s="55"/>
      <c r="Y8" s="55"/>
      <c r="Z8" s="55"/>
      <c r="AA8" s="147">
        <f t="shared" ref="AA8:BL8" si="14">IF($D8=AA$1,$E8+$V8,(IF($J8=AA$1,$K8+$W8,AA7)))</f>
        <v>1304</v>
      </c>
      <c r="AB8" s="147">
        <f t="shared" si="14"/>
        <v>1117</v>
      </c>
      <c r="AC8" s="147">
        <f t="shared" si="14"/>
        <v>1287</v>
      </c>
      <c r="AD8" s="147">
        <f t="shared" si="14"/>
        <v>292</v>
      </c>
      <c r="AE8" s="147">
        <f t="shared" si="14"/>
        <v>1908</v>
      </c>
      <c r="AF8" s="147">
        <f t="shared" si="14"/>
        <v>1874</v>
      </c>
      <c r="AG8" s="147">
        <f t="shared" si="14"/>
        <v>922</v>
      </c>
      <c r="AH8" s="147">
        <f t="shared" si="14"/>
        <v>801</v>
      </c>
      <c r="AI8" s="147">
        <f t="shared" si="14"/>
        <v>1200</v>
      </c>
      <c r="AJ8" s="147">
        <f t="shared" si="14"/>
        <v>1865</v>
      </c>
      <c r="AK8" s="147">
        <f t="shared" si="14"/>
        <v>512</v>
      </c>
      <c r="AL8" s="147">
        <f t="shared" si="14"/>
        <v>717</v>
      </c>
      <c r="AM8" s="147">
        <f t="shared" si="14"/>
        <v>2021</v>
      </c>
      <c r="AN8" s="147">
        <f t="shared" si="14"/>
        <v>1526</v>
      </c>
      <c r="AO8" s="147">
        <f t="shared" si="14"/>
        <v>1158</v>
      </c>
      <c r="AP8" s="147">
        <f t="shared" si="14"/>
        <v>2148</v>
      </c>
      <c r="AQ8" s="147">
        <f t="shared" si="14"/>
        <v>159</v>
      </c>
      <c r="AR8" s="147">
        <f t="shared" si="14"/>
        <v>1384</v>
      </c>
      <c r="AS8" s="147">
        <f t="shared" si="14"/>
        <v>261</v>
      </c>
      <c r="AT8" s="147">
        <f t="shared" si="14"/>
        <v>1828</v>
      </c>
      <c r="AU8" s="147">
        <f t="shared" si="14"/>
        <v>1240</v>
      </c>
      <c r="AV8" s="147">
        <f t="shared" si="14"/>
        <v>579</v>
      </c>
      <c r="AW8" s="147">
        <f t="shared" si="14"/>
        <v>690</v>
      </c>
      <c r="AX8" s="147">
        <f t="shared" si="14"/>
        <v>1073</v>
      </c>
      <c r="AY8" s="147">
        <f t="shared" si="14"/>
        <v>1230</v>
      </c>
      <c r="AZ8" s="147">
        <f t="shared" si="14"/>
        <v>772</v>
      </c>
      <c r="BA8" s="147">
        <f t="shared" si="14"/>
        <v>0</v>
      </c>
      <c r="BB8" s="147">
        <f t="shared" si="14"/>
        <v>1530</v>
      </c>
      <c r="BC8" s="147">
        <f t="shared" si="14"/>
        <v>1148</v>
      </c>
      <c r="BD8" s="147">
        <f t="shared" si="14"/>
        <v>399</v>
      </c>
      <c r="BE8" s="147">
        <f t="shared" si="14"/>
        <v>638</v>
      </c>
      <c r="BF8" s="147">
        <f t="shared" si="14"/>
        <v>2263</v>
      </c>
      <c r="BG8" s="147">
        <f t="shared" si="14"/>
        <v>835</v>
      </c>
      <c r="BH8" s="147">
        <f t="shared" si="14"/>
        <v>559</v>
      </c>
      <c r="BI8" s="147">
        <f t="shared" si="14"/>
        <v>2089</v>
      </c>
      <c r="BJ8" s="147">
        <f t="shared" si="14"/>
        <v>1405</v>
      </c>
      <c r="BK8" s="147">
        <f t="shared" si="14"/>
        <v>1698</v>
      </c>
      <c r="BL8" s="147">
        <f t="shared" si="14"/>
        <v>1083</v>
      </c>
    </row>
    <row r="9" ht="13.5" customHeight="1">
      <c r="A9" s="134">
        <v>42778.0</v>
      </c>
      <c r="B9" s="135" t="s">
        <v>71</v>
      </c>
      <c r="C9" s="136"/>
      <c r="D9" s="137" t="s">
        <v>30</v>
      </c>
      <c r="E9" s="148">
        <f t="shared" si="10"/>
        <v>1304</v>
      </c>
      <c r="F9" s="139">
        <v>0.0</v>
      </c>
      <c r="G9" s="140">
        <v>20.0</v>
      </c>
      <c r="H9" s="141">
        <f t="shared" si="3"/>
        <v>20</v>
      </c>
      <c r="I9" s="136"/>
      <c r="J9" s="142" t="s">
        <v>36</v>
      </c>
      <c r="K9" s="148">
        <f t="shared" si="11"/>
        <v>1240</v>
      </c>
      <c r="L9" s="149">
        <v>0.0</v>
      </c>
      <c r="M9" s="143">
        <v>13.0</v>
      </c>
      <c r="N9" s="141">
        <f t="shared" si="5"/>
        <v>13</v>
      </c>
      <c r="O9" s="55"/>
      <c r="P9" s="144" t="s">
        <v>72</v>
      </c>
      <c r="Q9" s="55"/>
      <c r="R9" s="45">
        <f>MIN(Rules!$E$2,(MAX(H9/N9,N9/H9)))</f>
        <v>1.538461538</v>
      </c>
      <c r="S9" s="145">
        <f>VLOOKUP(B9,Rules!A:B,2,FALSE)</f>
        <v>40</v>
      </c>
      <c r="T9" s="55"/>
      <c r="U9" s="146">
        <f>1/(10^(-(E9+(IF(P9="Y",Rules!$I$2,0))-K9)/Rules!$E$12)+1)</f>
        <v>0.728199443</v>
      </c>
      <c r="V9" s="48">
        <f t="shared" si="6"/>
        <v>17</v>
      </c>
      <c r="W9" s="48">
        <f t="shared" si="7"/>
        <v>-17</v>
      </c>
      <c r="X9" s="55"/>
      <c r="Y9" s="55"/>
      <c r="Z9" s="55"/>
      <c r="AA9" s="147">
        <f t="shared" ref="AA9:BL9" si="15">IF($D9=AA$1,$E9+$V9,(IF($J9=AA$1,$K9+$W9,AA8)))</f>
        <v>1321</v>
      </c>
      <c r="AB9" s="147">
        <f t="shared" si="15"/>
        <v>1117</v>
      </c>
      <c r="AC9" s="147">
        <f t="shared" si="15"/>
        <v>1287</v>
      </c>
      <c r="AD9" s="147">
        <f t="shared" si="15"/>
        <v>292</v>
      </c>
      <c r="AE9" s="147">
        <f t="shared" si="15"/>
        <v>1908</v>
      </c>
      <c r="AF9" s="147">
        <f t="shared" si="15"/>
        <v>1874</v>
      </c>
      <c r="AG9" s="147">
        <f t="shared" si="15"/>
        <v>922</v>
      </c>
      <c r="AH9" s="147">
        <f t="shared" si="15"/>
        <v>801</v>
      </c>
      <c r="AI9" s="147">
        <f t="shared" si="15"/>
        <v>1200</v>
      </c>
      <c r="AJ9" s="147">
        <f t="shared" si="15"/>
        <v>1865</v>
      </c>
      <c r="AK9" s="147">
        <f t="shared" si="15"/>
        <v>512</v>
      </c>
      <c r="AL9" s="147">
        <f t="shared" si="15"/>
        <v>717</v>
      </c>
      <c r="AM9" s="147">
        <f t="shared" si="15"/>
        <v>2021</v>
      </c>
      <c r="AN9" s="147">
        <f t="shared" si="15"/>
        <v>1526</v>
      </c>
      <c r="AO9" s="147">
        <f t="shared" si="15"/>
        <v>1158</v>
      </c>
      <c r="AP9" s="147">
        <f t="shared" si="15"/>
        <v>2148</v>
      </c>
      <c r="AQ9" s="147">
        <f t="shared" si="15"/>
        <v>159</v>
      </c>
      <c r="AR9" s="147">
        <f t="shared" si="15"/>
        <v>1384</v>
      </c>
      <c r="AS9" s="147">
        <f t="shared" si="15"/>
        <v>261</v>
      </c>
      <c r="AT9" s="147">
        <f t="shared" si="15"/>
        <v>1828</v>
      </c>
      <c r="AU9" s="147">
        <f t="shared" si="15"/>
        <v>1223</v>
      </c>
      <c r="AV9" s="147">
        <f t="shared" si="15"/>
        <v>579</v>
      </c>
      <c r="AW9" s="147">
        <f t="shared" si="15"/>
        <v>690</v>
      </c>
      <c r="AX9" s="147">
        <f t="shared" si="15"/>
        <v>1073</v>
      </c>
      <c r="AY9" s="147">
        <f t="shared" si="15"/>
        <v>1230</v>
      </c>
      <c r="AZ9" s="147">
        <f t="shared" si="15"/>
        <v>772</v>
      </c>
      <c r="BA9" s="147">
        <f t="shared" si="15"/>
        <v>0</v>
      </c>
      <c r="BB9" s="147">
        <f t="shared" si="15"/>
        <v>1530</v>
      </c>
      <c r="BC9" s="147">
        <f t="shared" si="15"/>
        <v>1148</v>
      </c>
      <c r="BD9" s="147">
        <f t="shared" si="15"/>
        <v>399</v>
      </c>
      <c r="BE9" s="147">
        <f t="shared" si="15"/>
        <v>638</v>
      </c>
      <c r="BF9" s="147">
        <f t="shared" si="15"/>
        <v>2263</v>
      </c>
      <c r="BG9" s="147">
        <f t="shared" si="15"/>
        <v>835</v>
      </c>
      <c r="BH9" s="147">
        <f t="shared" si="15"/>
        <v>559</v>
      </c>
      <c r="BI9" s="147">
        <f t="shared" si="15"/>
        <v>2089</v>
      </c>
      <c r="BJ9" s="147">
        <f t="shared" si="15"/>
        <v>1405</v>
      </c>
      <c r="BK9" s="147">
        <f t="shared" si="15"/>
        <v>1698</v>
      </c>
      <c r="BL9" s="147">
        <f t="shared" si="15"/>
        <v>1083</v>
      </c>
    </row>
    <row r="10" ht="13.5" customHeight="1">
      <c r="A10" s="134">
        <v>42778.0</v>
      </c>
      <c r="B10" s="135" t="s">
        <v>71</v>
      </c>
      <c r="C10" s="136"/>
      <c r="D10" s="137" t="s">
        <v>43</v>
      </c>
      <c r="E10" s="148">
        <f t="shared" si="10"/>
        <v>1117</v>
      </c>
      <c r="F10" s="140">
        <v>1.0</v>
      </c>
      <c r="G10" s="140">
        <v>15.0</v>
      </c>
      <c r="H10" s="141">
        <f t="shared" si="3"/>
        <v>18</v>
      </c>
      <c r="I10" s="136"/>
      <c r="J10" s="142" t="s">
        <v>29</v>
      </c>
      <c r="K10" s="148">
        <f t="shared" si="11"/>
        <v>1158</v>
      </c>
      <c r="L10" s="143">
        <v>1.0</v>
      </c>
      <c r="M10" s="143">
        <v>18.0</v>
      </c>
      <c r="N10" s="141">
        <f t="shared" si="5"/>
        <v>21</v>
      </c>
      <c r="O10" s="55"/>
      <c r="P10" s="144" t="s">
        <v>72</v>
      </c>
      <c r="Q10" s="55"/>
      <c r="R10" s="45">
        <f>MIN(Rules!$E$2,(MAX(H10/N10,N10/H10)))</f>
        <v>1.166666667</v>
      </c>
      <c r="S10" s="145">
        <f>VLOOKUP(B10,Rules!A:B,2,FALSE)</f>
        <v>40</v>
      </c>
      <c r="T10" s="55"/>
      <c r="U10" s="146">
        <f>1/(10^(-(E10+(IF(P10="Y",Rules!$I$2,0))-K10)/Rules!$E$12)+1)</f>
        <v>0.6229206617</v>
      </c>
      <c r="V10" s="48">
        <f t="shared" si="6"/>
        <v>-29</v>
      </c>
      <c r="W10" s="48">
        <f t="shared" si="7"/>
        <v>29</v>
      </c>
      <c r="X10" s="55"/>
      <c r="Y10" s="55"/>
      <c r="Z10" s="55"/>
      <c r="AA10" s="147">
        <f t="shared" ref="AA10:BL10" si="16">IF($D10=AA$1,$E10+$V10,(IF($J10=AA$1,$K10+$W10,AA9)))</f>
        <v>1321</v>
      </c>
      <c r="AB10" s="147">
        <f t="shared" si="16"/>
        <v>1088</v>
      </c>
      <c r="AC10" s="147">
        <f t="shared" si="16"/>
        <v>1287</v>
      </c>
      <c r="AD10" s="147">
        <f t="shared" si="16"/>
        <v>292</v>
      </c>
      <c r="AE10" s="147">
        <f t="shared" si="16"/>
        <v>1908</v>
      </c>
      <c r="AF10" s="147">
        <f t="shared" si="16"/>
        <v>1874</v>
      </c>
      <c r="AG10" s="147">
        <f t="shared" si="16"/>
        <v>922</v>
      </c>
      <c r="AH10" s="147">
        <f t="shared" si="16"/>
        <v>801</v>
      </c>
      <c r="AI10" s="147">
        <f t="shared" si="16"/>
        <v>1200</v>
      </c>
      <c r="AJ10" s="147">
        <f t="shared" si="16"/>
        <v>1865</v>
      </c>
      <c r="AK10" s="147">
        <f t="shared" si="16"/>
        <v>512</v>
      </c>
      <c r="AL10" s="147">
        <f t="shared" si="16"/>
        <v>717</v>
      </c>
      <c r="AM10" s="147">
        <f t="shared" si="16"/>
        <v>2021</v>
      </c>
      <c r="AN10" s="147">
        <f t="shared" si="16"/>
        <v>1526</v>
      </c>
      <c r="AO10" s="147">
        <f t="shared" si="16"/>
        <v>1187</v>
      </c>
      <c r="AP10" s="147">
        <f t="shared" si="16"/>
        <v>2148</v>
      </c>
      <c r="AQ10" s="147">
        <f t="shared" si="16"/>
        <v>159</v>
      </c>
      <c r="AR10" s="147">
        <f t="shared" si="16"/>
        <v>1384</v>
      </c>
      <c r="AS10" s="147">
        <f t="shared" si="16"/>
        <v>261</v>
      </c>
      <c r="AT10" s="147">
        <f t="shared" si="16"/>
        <v>1828</v>
      </c>
      <c r="AU10" s="147">
        <f t="shared" si="16"/>
        <v>1223</v>
      </c>
      <c r="AV10" s="147">
        <f t="shared" si="16"/>
        <v>579</v>
      </c>
      <c r="AW10" s="147">
        <f t="shared" si="16"/>
        <v>690</v>
      </c>
      <c r="AX10" s="147">
        <f t="shared" si="16"/>
        <v>1073</v>
      </c>
      <c r="AY10" s="147">
        <f t="shared" si="16"/>
        <v>1230</v>
      </c>
      <c r="AZ10" s="147">
        <f t="shared" si="16"/>
        <v>772</v>
      </c>
      <c r="BA10" s="147">
        <f t="shared" si="16"/>
        <v>0</v>
      </c>
      <c r="BB10" s="147">
        <f t="shared" si="16"/>
        <v>1530</v>
      </c>
      <c r="BC10" s="147">
        <f t="shared" si="16"/>
        <v>1148</v>
      </c>
      <c r="BD10" s="147">
        <f t="shared" si="16"/>
        <v>399</v>
      </c>
      <c r="BE10" s="147">
        <f t="shared" si="16"/>
        <v>638</v>
      </c>
      <c r="BF10" s="147">
        <f t="shared" si="16"/>
        <v>2263</v>
      </c>
      <c r="BG10" s="147">
        <f t="shared" si="16"/>
        <v>835</v>
      </c>
      <c r="BH10" s="147">
        <f t="shared" si="16"/>
        <v>559</v>
      </c>
      <c r="BI10" s="147">
        <f t="shared" si="16"/>
        <v>2089</v>
      </c>
      <c r="BJ10" s="147">
        <f t="shared" si="16"/>
        <v>1405</v>
      </c>
      <c r="BK10" s="147">
        <f t="shared" si="16"/>
        <v>1698</v>
      </c>
      <c r="BL10" s="147">
        <f t="shared" si="16"/>
        <v>1083</v>
      </c>
    </row>
    <row r="11" ht="13.5" customHeight="1">
      <c r="A11" s="134">
        <v>42778.0</v>
      </c>
      <c r="B11" s="135" t="s">
        <v>71</v>
      </c>
      <c r="C11" s="136"/>
      <c r="D11" s="137" t="s">
        <v>32</v>
      </c>
      <c r="E11" s="148">
        <f t="shared" si="10"/>
        <v>1405</v>
      </c>
      <c r="F11" s="140">
        <v>1.0</v>
      </c>
      <c r="G11" s="140">
        <v>11.0</v>
      </c>
      <c r="H11" s="141">
        <f t="shared" si="3"/>
        <v>14</v>
      </c>
      <c r="I11" s="136"/>
      <c r="J11" s="142" t="s">
        <v>28</v>
      </c>
      <c r="K11" s="148">
        <f t="shared" si="11"/>
        <v>1287</v>
      </c>
      <c r="L11" s="143">
        <v>1.0</v>
      </c>
      <c r="M11" s="143">
        <v>13.0</v>
      </c>
      <c r="N11" s="141">
        <f t="shared" si="5"/>
        <v>16</v>
      </c>
      <c r="O11" s="55"/>
      <c r="P11" s="144" t="s">
        <v>72</v>
      </c>
      <c r="Q11" s="55"/>
      <c r="R11" s="45">
        <f>MIN(Rules!$E$2,(MAX(H11/N11,N11/H11)))</f>
        <v>1.142857143</v>
      </c>
      <c r="S11" s="145">
        <f>VLOOKUP(B11,Rules!A:B,2,FALSE)</f>
        <v>40</v>
      </c>
      <c r="T11" s="55"/>
      <c r="U11" s="146">
        <f>1/(10^(-(E11+(IF(P11="Y",Rules!$I$2,0))-K11)/Rules!$E$12)+1)</f>
        <v>0.7745503142</v>
      </c>
      <c r="V11" s="48">
        <f t="shared" si="6"/>
        <v>-35</v>
      </c>
      <c r="W11" s="48">
        <f t="shared" si="7"/>
        <v>35</v>
      </c>
      <c r="X11" s="55"/>
      <c r="Y11" s="55"/>
      <c r="Z11" s="55"/>
      <c r="AA11" s="147">
        <f t="shared" ref="AA11:BL11" si="17">IF($D11=AA$1,$E11+$V11,(IF($J11=AA$1,$K11+$W11,AA10)))</f>
        <v>1321</v>
      </c>
      <c r="AB11" s="147">
        <f t="shared" si="17"/>
        <v>1088</v>
      </c>
      <c r="AC11" s="147">
        <f t="shared" si="17"/>
        <v>1322</v>
      </c>
      <c r="AD11" s="147">
        <f t="shared" si="17"/>
        <v>292</v>
      </c>
      <c r="AE11" s="147">
        <f t="shared" si="17"/>
        <v>1908</v>
      </c>
      <c r="AF11" s="147">
        <f t="shared" si="17"/>
        <v>1874</v>
      </c>
      <c r="AG11" s="147">
        <f t="shared" si="17"/>
        <v>922</v>
      </c>
      <c r="AH11" s="147">
        <f t="shared" si="17"/>
        <v>801</v>
      </c>
      <c r="AI11" s="147">
        <f t="shared" si="17"/>
        <v>1200</v>
      </c>
      <c r="AJ11" s="147">
        <f t="shared" si="17"/>
        <v>1865</v>
      </c>
      <c r="AK11" s="147">
        <f t="shared" si="17"/>
        <v>512</v>
      </c>
      <c r="AL11" s="147">
        <f t="shared" si="17"/>
        <v>717</v>
      </c>
      <c r="AM11" s="147">
        <f t="shared" si="17"/>
        <v>2021</v>
      </c>
      <c r="AN11" s="147">
        <f t="shared" si="17"/>
        <v>1526</v>
      </c>
      <c r="AO11" s="147">
        <f t="shared" si="17"/>
        <v>1187</v>
      </c>
      <c r="AP11" s="147">
        <f t="shared" si="17"/>
        <v>2148</v>
      </c>
      <c r="AQ11" s="147">
        <f t="shared" si="17"/>
        <v>159</v>
      </c>
      <c r="AR11" s="147">
        <f t="shared" si="17"/>
        <v>1384</v>
      </c>
      <c r="AS11" s="147">
        <f t="shared" si="17"/>
        <v>261</v>
      </c>
      <c r="AT11" s="147">
        <f t="shared" si="17"/>
        <v>1828</v>
      </c>
      <c r="AU11" s="147">
        <f t="shared" si="17"/>
        <v>1223</v>
      </c>
      <c r="AV11" s="147">
        <f t="shared" si="17"/>
        <v>579</v>
      </c>
      <c r="AW11" s="147">
        <f t="shared" si="17"/>
        <v>690</v>
      </c>
      <c r="AX11" s="147">
        <f t="shared" si="17"/>
        <v>1073</v>
      </c>
      <c r="AY11" s="147">
        <f t="shared" si="17"/>
        <v>1230</v>
      </c>
      <c r="AZ11" s="147">
        <f t="shared" si="17"/>
        <v>772</v>
      </c>
      <c r="BA11" s="147">
        <f t="shared" si="17"/>
        <v>0</v>
      </c>
      <c r="BB11" s="147">
        <f t="shared" si="17"/>
        <v>1530</v>
      </c>
      <c r="BC11" s="147">
        <f t="shared" si="17"/>
        <v>1148</v>
      </c>
      <c r="BD11" s="147">
        <f t="shared" si="17"/>
        <v>399</v>
      </c>
      <c r="BE11" s="147">
        <f t="shared" si="17"/>
        <v>638</v>
      </c>
      <c r="BF11" s="147">
        <f t="shared" si="17"/>
        <v>2263</v>
      </c>
      <c r="BG11" s="147">
        <f t="shared" si="17"/>
        <v>835</v>
      </c>
      <c r="BH11" s="147">
        <f t="shared" si="17"/>
        <v>559</v>
      </c>
      <c r="BI11" s="147">
        <f t="shared" si="17"/>
        <v>2089</v>
      </c>
      <c r="BJ11" s="147">
        <f t="shared" si="17"/>
        <v>1370</v>
      </c>
      <c r="BK11" s="147">
        <f t="shared" si="17"/>
        <v>1698</v>
      </c>
      <c r="BL11" s="147">
        <f t="shared" si="17"/>
        <v>1083</v>
      </c>
    </row>
    <row r="12" ht="13.5" customHeight="1">
      <c r="A12" s="134">
        <v>42778.0</v>
      </c>
      <c r="B12" s="135" t="s">
        <v>71</v>
      </c>
      <c r="C12" s="136"/>
      <c r="D12" s="137" t="s">
        <v>41</v>
      </c>
      <c r="E12" s="148">
        <f t="shared" si="10"/>
        <v>1148</v>
      </c>
      <c r="F12" s="139">
        <v>0.0</v>
      </c>
      <c r="G12" s="140">
        <v>7.0</v>
      </c>
      <c r="H12" s="141">
        <f t="shared" si="3"/>
        <v>7</v>
      </c>
      <c r="I12" s="136"/>
      <c r="J12" s="142" t="s">
        <v>40</v>
      </c>
      <c r="K12" s="148">
        <f t="shared" si="11"/>
        <v>1083</v>
      </c>
      <c r="L12" s="143">
        <v>2.0</v>
      </c>
      <c r="M12" s="143">
        <v>17.0</v>
      </c>
      <c r="N12" s="141">
        <f t="shared" si="5"/>
        <v>23</v>
      </c>
      <c r="O12" s="55"/>
      <c r="P12" s="144" t="s">
        <v>72</v>
      </c>
      <c r="Q12" s="55"/>
      <c r="R12" s="45">
        <f>MIN(Rules!$E$2,(MAX(H12/N12,N12/H12)))</f>
        <v>2</v>
      </c>
      <c r="S12" s="145">
        <f>VLOOKUP(B12,Rules!A:B,2,FALSE)</f>
        <v>40</v>
      </c>
      <c r="T12" s="55"/>
      <c r="U12" s="146">
        <f>1/(10^(-(E12+(IF(P12="Y",Rules!$I$2,0))-K12)/Rules!$E$12)+1)</f>
        <v>0.7291099629</v>
      </c>
      <c r="V12" s="48">
        <f t="shared" si="6"/>
        <v>-58</v>
      </c>
      <c r="W12" s="48">
        <f t="shared" si="7"/>
        <v>58</v>
      </c>
      <c r="X12" s="55"/>
      <c r="Y12" s="55"/>
      <c r="Z12" s="55"/>
      <c r="AA12" s="147">
        <f t="shared" ref="AA12:BL12" si="18">IF($D12=AA$1,$E12+$V12,(IF($J12=AA$1,$K12+$W12,AA11)))</f>
        <v>1321</v>
      </c>
      <c r="AB12" s="147">
        <f t="shared" si="18"/>
        <v>1088</v>
      </c>
      <c r="AC12" s="147">
        <f t="shared" si="18"/>
        <v>1322</v>
      </c>
      <c r="AD12" s="147">
        <f t="shared" si="18"/>
        <v>292</v>
      </c>
      <c r="AE12" s="147">
        <f t="shared" si="18"/>
        <v>1908</v>
      </c>
      <c r="AF12" s="147">
        <f t="shared" si="18"/>
        <v>1874</v>
      </c>
      <c r="AG12" s="147">
        <f t="shared" si="18"/>
        <v>922</v>
      </c>
      <c r="AH12" s="147">
        <f t="shared" si="18"/>
        <v>801</v>
      </c>
      <c r="AI12" s="147">
        <f t="shared" si="18"/>
        <v>1200</v>
      </c>
      <c r="AJ12" s="147">
        <f t="shared" si="18"/>
        <v>1865</v>
      </c>
      <c r="AK12" s="147">
        <f t="shared" si="18"/>
        <v>512</v>
      </c>
      <c r="AL12" s="147">
        <f t="shared" si="18"/>
        <v>717</v>
      </c>
      <c r="AM12" s="147">
        <f t="shared" si="18"/>
        <v>2021</v>
      </c>
      <c r="AN12" s="147">
        <f t="shared" si="18"/>
        <v>1526</v>
      </c>
      <c r="AO12" s="147">
        <f t="shared" si="18"/>
        <v>1187</v>
      </c>
      <c r="AP12" s="147">
        <f t="shared" si="18"/>
        <v>2148</v>
      </c>
      <c r="AQ12" s="147">
        <f t="shared" si="18"/>
        <v>159</v>
      </c>
      <c r="AR12" s="147">
        <f t="shared" si="18"/>
        <v>1384</v>
      </c>
      <c r="AS12" s="147">
        <f t="shared" si="18"/>
        <v>261</v>
      </c>
      <c r="AT12" s="147">
        <f t="shared" si="18"/>
        <v>1828</v>
      </c>
      <c r="AU12" s="147">
        <f t="shared" si="18"/>
        <v>1223</v>
      </c>
      <c r="AV12" s="147">
        <f t="shared" si="18"/>
        <v>579</v>
      </c>
      <c r="AW12" s="147">
        <f t="shared" si="18"/>
        <v>690</v>
      </c>
      <c r="AX12" s="147">
        <f t="shared" si="18"/>
        <v>1073</v>
      </c>
      <c r="AY12" s="147">
        <f t="shared" si="18"/>
        <v>1230</v>
      </c>
      <c r="AZ12" s="147">
        <f t="shared" si="18"/>
        <v>772</v>
      </c>
      <c r="BA12" s="147">
        <f t="shared" si="18"/>
        <v>0</v>
      </c>
      <c r="BB12" s="147">
        <f t="shared" si="18"/>
        <v>1530</v>
      </c>
      <c r="BC12" s="147">
        <f t="shared" si="18"/>
        <v>1090</v>
      </c>
      <c r="BD12" s="147">
        <f t="shared" si="18"/>
        <v>399</v>
      </c>
      <c r="BE12" s="147">
        <f t="shared" si="18"/>
        <v>638</v>
      </c>
      <c r="BF12" s="147">
        <f t="shared" si="18"/>
        <v>2263</v>
      </c>
      <c r="BG12" s="147">
        <f t="shared" si="18"/>
        <v>835</v>
      </c>
      <c r="BH12" s="147">
        <f t="shared" si="18"/>
        <v>559</v>
      </c>
      <c r="BI12" s="147">
        <f t="shared" si="18"/>
        <v>2089</v>
      </c>
      <c r="BJ12" s="147">
        <f t="shared" si="18"/>
        <v>1370</v>
      </c>
      <c r="BK12" s="147">
        <f t="shared" si="18"/>
        <v>1698</v>
      </c>
      <c r="BL12" s="147">
        <f t="shared" si="18"/>
        <v>1141</v>
      </c>
    </row>
    <row r="13" ht="13.5" customHeight="1">
      <c r="A13" s="134">
        <v>42778.0</v>
      </c>
      <c r="B13" s="135" t="s">
        <v>71</v>
      </c>
      <c r="C13" s="136"/>
      <c r="D13" s="137" t="s">
        <v>38</v>
      </c>
      <c r="E13" s="148">
        <f t="shared" si="10"/>
        <v>1230</v>
      </c>
      <c r="F13" s="140">
        <v>4.0</v>
      </c>
      <c r="G13" s="140">
        <v>21.0</v>
      </c>
      <c r="H13" s="141">
        <f t="shared" si="3"/>
        <v>33</v>
      </c>
      <c r="I13" s="136"/>
      <c r="J13" s="142" t="s">
        <v>33</v>
      </c>
      <c r="K13" s="148">
        <f t="shared" si="11"/>
        <v>1200</v>
      </c>
      <c r="L13" s="149">
        <v>0.0</v>
      </c>
      <c r="M13" s="143">
        <v>10.0</v>
      </c>
      <c r="N13" s="141">
        <f t="shared" si="5"/>
        <v>10</v>
      </c>
      <c r="O13" s="55"/>
      <c r="P13" s="144" t="s">
        <v>72</v>
      </c>
      <c r="Q13" s="55"/>
      <c r="R13" s="45">
        <f>MIN(Rules!$E$2,(MAX(H13/N13,N13/H13)))</f>
        <v>2</v>
      </c>
      <c r="S13" s="145">
        <f>VLOOKUP(B13,Rules!A:B,2,FALSE)</f>
        <v>40</v>
      </c>
      <c r="T13" s="55"/>
      <c r="U13" s="146">
        <f>1/(10^(-(E13+(IF(P13="Y",Rules!$I$2,0))-K13)/Rules!$E$12)+1)</f>
        <v>0.6961287704</v>
      </c>
      <c r="V13" s="48">
        <f t="shared" si="6"/>
        <v>24</v>
      </c>
      <c r="W13" s="48">
        <f t="shared" si="7"/>
        <v>-24</v>
      </c>
      <c r="X13" s="55"/>
      <c r="Y13" s="55"/>
      <c r="Z13" s="55"/>
      <c r="AA13" s="147">
        <f t="shared" ref="AA13:BL13" si="19">IF($D13=AA$1,$E13+$V13,(IF($J13=AA$1,$K13+$W13,AA12)))</f>
        <v>1321</v>
      </c>
      <c r="AB13" s="147">
        <f t="shared" si="19"/>
        <v>1088</v>
      </c>
      <c r="AC13" s="147">
        <f t="shared" si="19"/>
        <v>1322</v>
      </c>
      <c r="AD13" s="147">
        <f t="shared" si="19"/>
        <v>292</v>
      </c>
      <c r="AE13" s="147">
        <f t="shared" si="19"/>
        <v>1908</v>
      </c>
      <c r="AF13" s="147">
        <f t="shared" si="19"/>
        <v>1874</v>
      </c>
      <c r="AG13" s="147">
        <f t="shared" si="19"/>
        <v>922</v>
      </c>
      <c r="AH13" s="147">
        <f t="shared" si="19"/>
        <v>801</v>
      </c>
      <c r="AI13" s="147">
        <f t="shared" si="19"/>
        <v>1176</v>
      </c>
      <c r="AJ13" s="147">
        <f t="shared" si="19"/>
        <v>1865</v>
      </c>
      <c r="AK13" s="147">
        <f t="shared" si="19"/>
        <v>512</v>
      </c>
      <c r="AL13" s="147">
        <f t="shared" si="19"/>
        <v>717</v>
      </c>
      <c r="AM13" s="147">
        <f t="shared" si="19"/>
        <v>2021</v>
      </c>
      <c r="AN13" s="147">
        <f t="shared" si="19"/>
        <v>1526</v>
      </c>
      <c r="AO13" s="147">
        <f t="shared" si="19"/>
        <v>1187</v>
      </c>
      <c r="AP13" s="147">
        <f t="shared" si="19"/>
        <v>2148</v>
      </c>
      <c r="AQ13" s="147">
        <f t="shared" si="19"/>
        <v>159</v>
      </c>
      <c r="AR13" s="147">
        <f t="shared" si="19"/>
        <v>1384</v>
      </c>
      <c r="AS13" s="147">
        <f t="shared" si="19"/>
        <v>261</v>
      </c>
      <c r="AT13" s="147">
        <f t="shared" si="19"/>
        <v>1828</v>
      </c>
      <c r="AU13" s="147">
        <f t="shared" si="19"/>
        <v>1223</v>
      </c>
      <c r="AV13" s="147">
        <f t="shared" si="19"/>
        <v>579</v>
      </c>
      <c r="AW13" s="147">
        <f t="shared" si="19"/>
        <v>690</v>
      </c>
      <c r="AX13" s="147">
        <f t="shared" si="19"/>
        <v>1073</v>
      </c>
      <c r="AY13" s="147">
        <f t="shared" si="19"/>
        <v>1254</v>
      </c>
      <c r="AZ13" s="147">
        <f t="shared" si="19"/>
        <v>772</v>
      </c>
      <c r="BA13" s="147">
        <f t="shared" si="19"/>
        <v>0</v>
      </c>
      <c r="BB13" s="147">
        <f t="shared" si="19"/>
        <v>1530</v>
      </c>
      <c r="BC13" s="147">
        <f t="shared" si="19"/>
        <v>1090</v>
      </c>
      <c r="BD13" s="147">
        <f t="shared" si="19"/>
        <v>399</v>
      </c>
      <c r="BE13" s="147">
        <f t="shared" si="19"/>
        <v>638</v>
      </c>
      <c r="BF13" s="147">
        <f t="shared" si="19"/>
        <v>2263</v>
      </c>
      <c r="BG13" s="147">
        <f t="shared" si="19"/>
        <v>835</v>
      </c>
      <c r="BH13" s="147">
        <f t="shared" si="19"/>
        <v>559</v>
      </c>
      <c r="BI13" s="147">
        <f t="shared" si="19"/>
        <v>2089</v>
      </c>
      <c r="BJ13" s="147">
        <f t="shared" si="19"/>
        <v>1370</v>
      </c>
      <c r="BK13" s="147">
        <f t="shared" si="19"/>
        <v>1698</v>
      </c>
      <c r="BL13" s="147">
        <f t="shared" si="19"/>
        <v>1141</v>
      </c>
    </row>
    <row r="14" ht="13.5" customHeight="1">
      <c r="A14" s="134">
        <v>42778.0</v>
      </c>
      <c r="B14" s="135" t="s">
        <v>71</v>
      </c>
      <c r="C14" s="136"/>
      <c r="D14" s="137" t="s">
        <v>39</v>
      </c>
      <c r="E14" s="148">
        <f t="shared" si="10"/>
        <v>1073</v>
      </c>
      <c r="F14" s="140">
        <v>1.0</v>
      </c>
      <c r="G14" s="140">
        <v>13.0</v>
      </c>
      <c r="H14" s="141">
        <f t="shared" si="3"/>
        <v>16</v>
      </c>
      <c r="I14" s="136"/>
      <c r="J14" s="142" t="s">
        <v>35</v>
      </c>
      <c r="K14" s="148">
        <f t="shared" si="11"/>
        <v>922</v>
      </c>
      <c r="L14" s="143">
        <v>1.0</v>
      </c>
      <c r="M14" s="143">
        <v>14.0</v>
      </c>
      <c r="N14" s="141">
        <f t="shared" si="5"/>
        <v>17</v>
      </c>
      <c r="O14" s="55"/>
      <c r="P14" s="144" t="s">
        <v>72</v>
      </c>
      <c r="Q14" s="55"/>
      <c r="R14" s="45">
        <f>MIN(Rules!$E$2,(MAX(H14/N14,N14/H14)))</f>
        <v>1.0625</v>
      </c>
      <c r="S14" s="145">
        <f>VLOOKUP(B14,Rules!A:B,2,FALSE)</f>
        <v>40</v>
      </c>
      <c r="T14" s="55"/>
      <c r="U14" s="146">
        <f>1/(10^(-(E14+(IF(P14="Y",Rules!$I$2,0))-K14)/Rules!$E$12)+1)</f>
        <v>0.7999778975</v>
      </c>
      <c r="V14" s="48">
        <f t="shared" si="6"/>
        <v>-34</v>
      </c>
      <c r="W14" s="48">
        <f t="shared" si="7"/>
        <v>34</v>
      </c>
      <c r="X14" s="55"/>
      <c r="Y14" s="55"/>
      <c r="Z14" s="55"/>
      <c r="AA14" s="147">
        <f t="shared" ref="AA14:BL14" si="20">IF($D14=AA$1,$E14+$V14,(IF($J14=AA$1,$K14+$W14,AA13)))</f>
        <v>1321</v>
      </c>
      <c r="AB14" s="147">
        <f t="shared" si="20"/>
        <v>1088</v>
      </c>
      <c r="AC14" s="147">
        <f t="shared" si="20"/>
        <v>1322</v>
      </c>
      <c r="AD14" s="147">
        <f t="shared" si="20"/>
        <v>292</v>
      </c>
      <c r="AE14" s="147">
        <f t="shared" si="20"/>
        <v>1908</v>
      </c>
      <c r="AF14" s="147">
        <f t="shared" si="20"/>
        <v>1874</v>
      </c>
      <c r="AG14" s="147">
        <f t="shared" si="20"/>
        <v>956</v>
      </c>
      <c r="AH14" s="147">
        <f t="shared" si="20"/>
        <v>801</v>
      </c>
      <c r="AI14" s="147">
        <f t="shared" si="20"/>
        <v>1176</v>
      </c>
      <c r="AJ14" s="147">
        <f t="shared" si="20"/>
        <v>1865</v>
      </c>
      <c r="AK14" s="147">
        <f t="shared" si="20"/>
        <v>512</v>
      </c>
      <c r="AL14" s="147">
        <f t="shared" si="20"/>
        <v>717</v>
      </c>
      <c r="AM14" s="147">
        <f t="shared" si="20"/>
        <v>2021</v>
      </c>
      <c r="AN14" s="147">
        <f t="shared" si="20"/>
        <v>1526</v>
      </c>
      <c r="AO14" s="147">
        <f t="shared" si="20"/>
        <v>1187</v>
      </c>
      <c r="AP14" s="147">
        <f t="shared" si="20"/>
        <v>2148</v>
      </c>
      <c r="AQ14" s="147">
        <f t="shared" si="20"/>
        <v>159</v>
      </c>
      <c r="AR14" s="147">
        <f t="shared" si="20"/>
        <v>1384</v>
      </c>
      <c r="AS14" s="147">
        <f t="shared" si="20"/>
        <v>261</v>
      </c>
      <c r="AT14" s="147">
        <f t="shared" si="20"/>
        <v>1828</v>
      </c>
      <c r="AU14" s="147">
        <f t="shared" si="20"/>
        <v>1223</v>
      </c>
      <c r="AV14" s="147">
        <f t="shared" si="20"/>
        <v>579</v>
      </c>
      <c r="AW14" s="147">
        <f t="shared" si="20"/>
        <v>690</v>
      </c>
      <c r="AX14" s="147">
        <f t="shared" si="20"/>
        <v>1039</v>
      </c>
      <c r="AY14" s="147">
        <f t="shared" si="20"/>
        <v>1254</v>
      </c>
      <c r="AZ14" s="147">
        <f t="shared" si="20"/>
        <v>772</v>
      </c>
      <c r="BA14" s="147">
        <f t="shared" si="20"/>
        <v>0</v>
      </c>
      <c r="BB14" s="147">
        <f t="shared" si="20"/>
        <v>1530</v>
      </c>
      <c r="BC14" s="147">
        <f t="shared" si="20"/>
        <v>1090</v>
      </c>
      <c r="BD14" s="147">
        <f t="shared" si="20"/>
        <v>399</v>
      </c>
      <c r="BE14" s="147">
        <f t="shared" si="20"/>
        <v>638</v>
      </c>
      <c r="BF14" s="147">
        <f t="shared" si="20"/>
        <v>2263</v>
      </c>
      <c r="BG14" s="147">
        <f t="shared" si="20"/>
        <v>835</v>
      </c>
      <c r="BH14" s="147">
        <f t="shared" si="20"/>
        <v>559</v>
      </c>
      <c r="BI14" s="147">
        <f t="shared" si="20"/>
        <v>2089</v>
      </c>
      <c r="BJ14" s="147">
        <f t="shared" si="20"/>
        <v>1370</v>
      </c>
      <c r="BK14" s="147">
        <f t="shared" si="20"/>
        <v>1698</v>
      </c>
      <c r="BL14" s="147">
        <f t="shared" si="20"/>
        <v>1141</v>
      </c>
    </row>
    <row r="15" ht="13.5" customHeight="1">
      <c r="A15" s="134">
        <v>42778.0</v>
      </c>
      <c r="B15" s="135" t="s">
        <v>71</v>
      </c>
      <c r="C15" s="136"/>
      <c r="D15" s="137" t="s">
        <v>37</v>
      </c>
      <c r="E15" s="148">
        <f t="shared" si="10"/>
        <v>801</v>
      </c>
      <c r="F15" s="140">
        <v>2.0</v>
      </c>
      <c r="G15" s="140">
        <v>23.0</v>
      </c>
      <c r="H15" s="141">
        <f t="shared" si="3"/>
        <v>29</v>
      </c>
      <c r="I15" s="136"/>
      <c r="J15" s="142" t="s">
        <v>47</v>
      </c>
      <c r="K15" s="148">
        <f t="shared" si="11"/>
        <v>690</v>
      </c>
      <c r="L15" s="143">
        <v>1.0</v>
      </c>
      <c r="M15" s="143">
        <v>14.0</v>
      </c>
      <c r="N15" s="141">
        <f t="shared" si="5"/>
        <v>17</v>
      </c>
      <c r="O15" s="55"/>
      <c r="P15" s="144" t="s">
        <v>72</v>
      </c>
      <c r="Q15" s="55"/>
      <c r="R15" s="45">
        <f>MIN(Rules!$E$2,(MAX(H15/N15,N15/H15)))</f>
        <v>1.705882353</v>
      </c>
      <c r="S15" s="145">
        <f>VLOOKUP(B15,Rules!A:B,2,FALSE)</f>
        <v>40</v>
      </c>
      <c r="T15" s="55"/>
      <c r="U15" s="146">
        <f>1/(10^(-(E15+(IF(P15="Y",Rules!$I$2,0))-K15)/Rules!$E$12)+1)</f>
        <v>0.7688713927</v>
      </c>
      <c r="V15" s="48">
        <f t="shared" si="6"/>
        <v>16</v>
      </c>
      <c r="W15" s="48">
        <f t="shared" si="7"/>
        <v>-16</v>
      </c>
      <c r="X15" s="55"/>
      <c r="Y15" s="55"/>
      <c r="Z15" s="55"/>
      <c r="AA15" s="147">
        <f t="shared" ref="AA15:BL15" si="21">IF($D15=AA$1,$E15+$V15,(IF($J15=AA$1,$K15+$W15,AA14)))</f>
        <v>1321</v>
      </c>
      <c r="AB15" s="147">
        <f t="shared" si="21"/>
        <v>1088</v>
      </c>
      <c r="AC15" s="147">
        <f t="shared" si="21"/>
        <v>1322</v>
      </c>
      <c r="AD15" s="147">
        <f t="shared" si="21"/>
        <v>292</v>
      </c>
      <c r="AE15" s="147">
        <f t="shared" si="21"/>
        <v>1908</v>
      </c>
      <c r="AF15" s="147">
        <f t="shared" si="21"/>
        <v>1874</v>
      </c>
      <c r="AG15" s="147">
        <f t="shared" si="21"/>
        <v>956</v>
      </c>
      <c r="AH15" s="147">
        <f t="shared" si="21"/>
        <v>817</v>
      </c>
      <c r="AI15" s="147">
        <f t="shared" si="21"/>
        <v>1176</v>
      </c>
      <c r="AJ15" s="147">
        <f t="shared" si="21"/>
        <v>1865</v>
      </c>
      <c r="AK15" s="147">
        <f t="shared" si="21"/>
        <v>512</v>
      </c>
      <c r="AL15" s="147">
        <f t="shared" si="21"/>
        <v>717</v>
      </c>
      <c r="AM15" s="147">
        <f t="shared" si="21"/>
        <v>2021</v>
      </c>
      <c r="AN15" s="147">
        <f t="shared" si="21"/>
        <v>1526</v>
      </c>
      <c r="AO15" s="147">
        <f t="shared" si="21"/>
        <v>1187</v>
      </c>
      <c r="AP15" s="147">
        <f t="shared" si="21"/>
        <v>2148</v>
      </c>
      <c r="AQ15" s="147">
        <f t="shared" si="21"/>
        <v>159</v>
      </c>
      <c r="AR15" s="147">
        <f t="shared" si="21"/>
        <v>1384</v>
      </c>
      <c r="AS15" s="147">
        <f t="shared" si="21"/>
        <v>261</v>
      </c>
      <c r="AT15" s="147">
        <f t="shared" si="21"/>
        <v>1828</v>
      </c>
      <c r="AU15" s="147">
        <f t="shared" si="21"/>
        <v>1223</v>
      </c>
      <c r="AV15" s="147">
        <f t="shared" si="21"/>
        <v>579</v>
      </c>
      <c r="AW15" s="147">
        <f t="shared" si="21"/>
        <v>674</v>
      </c>
      <c r="AX15" s="147">
        <f t="shared" si="21"/>
        <v>1039</v>
      </c>
      <c r="AY15" s="147">
        <f t="shared" si="21"/>
        <v>1254</v>
      </c>
      <c r="AZ15" s="147">
        <f t="shared" si="21"/>
        <v>772</v>
      </c>
      <c r="BA15" s="147">
        <f t="shared" si="21"/>
        <v>0</v>
      </c>
      <c r="BB15" s="147">
        <f t="shared" si="21"/>
        <v>1530</v>
      </c>
      <c r="BC15" s="147">
        <f t="shared" si="21"/>
        <v>1090</v>
      </c>
      <c r="BD15" s="147">
        <f t="shared" si="21"/>
        <v>399</v>
      </c>
      <c r="BE15" s="147">
        <f t="shared" si="21"/>
        <v>638</v>
      </c>
      <c r="BF15" s="147">
        <f t="shared" si="21"/>
        <v>2263</v>
      </c>
      <c r="BG15" s="147">
        <f t="shared" si="21"/>
        <v>835</v>
      </c>
      <c r="BH15" s="147">
        <f t="shared" si="21"/>
        <v>559</v>
      </c>
      <c r="BI15" s="147">
        <f t="shared" si="21"/>
        <v>2089</v>
      </c>
      <c r="BJ15" s="147">
        <f t="shared" si="21"/>
        <v>1370</v>
      </c>
      <c r="BK15" s="147">
        <f t="shared" si="21"/>
        <v>1698</v>
      </c>
      <c r="BL15" s="147">
        <f t="shared" si="21"/>
        <v>1141</v>
      </c>
    </row>
    <row r="16" ht="13.5" customHeight="1">
      <c r="A16" s="134">
        <v>42778.0</v>
      </c>
      <c r="B16" s="135" t="s">
        <v>71</v>
      </c>
      <c r="C16" s="136"/>
      <c r="D16" s="137" t="s">
        <v>42</v>
      </c>
      <c r="E16" s="148">
        <f t="shared" si="10"/>
        <v>835</v>
      </c>
      <c r="F16" s="140">
        <v>1.0</v>
      </c>
      <c r="G16" s="140">
        <v>11.0</v>
      </c>
      <c r="H16" s="141">
        <f t="shared" si="3"/>
        <v>14</v>
      </c>
      <c r="I16" s="136"/>
      <c r="J16" s="142" t="s">
        <v>51</v>
      </c>
      <c r="K16" s="148">
        <f t="shared" si="11"/>
        <v>772</v>
      </c>
      <c r="L16" s="143">
        <v>3.0</v>
      </c>
      <c r="M16" s="143">
        <v>15.0</v>
      </c>
      <c r="N16" s="141">
        <f t="shared" si="5"/>
        <v>24</v>
      </c>
      <c r="O16" s="55"/>
      <c r="P16" s="144" t="s">
        <v>72</v>
      </c>
      <c r="Q16" s="55"/>
      <c r="R16" s="45">
        <f>MIN(Rules!$E$2,(MAX(H16/N16,N16/H16)))</f>
        <v>1.714285714</v>
      </c>
      <c r="S16" s="145">
        <f>VLOOKUP(B16,Rules!A:B,2,FALSE)</f>
        <v>40</v>
      </c>
      <c r="T16" s="55"/>
      <c r="U16" s="146">
        <f>1/(10^(-(E16+(IF(P16="Y",Rules!$I$2,0))-K16)/Rules!$E$12)+1)</f>
        <v>0.7272870074</v>
      </c>
      <c r="V16" s="48">
        <f t="shared" si="6"/>
        <v>-50</v>
      </c>
      <c r="W16" s="48">
        <f t="shared" si="7"/>
        <v>50</v>
      </c>
      <c r="X16" s="55"/>
      <c r="Y16" s="55"/>
      <c r="Z16" s="55"/>
      <c r="AA16" s="147">
        <f t="shared" ref="AA16:BL16" si="22">IF($D16=AA$1,$E16+$V16,(IF($J16=AA$1,$K16+$W16,AA15)))</f>
        <v>1321</v>
      </c>
      <c r="AB16" s="147">
        <f t="shared" si="22"/>
        <v>1088</v>
      </c>
      <c r="AC16" s="147">
        <f t="shared" si="22"/>
        <v>1322</v>
      </c>
      <c r="AD16" s="147">
        <f t="shared" si="22"/>
        <v>292</v>
      </c>
      <c r="AE16" s="147">
        <f t="shared" si="22"/>
        <v>1908</v>
      </c>
      <c r="AF16" s="147">
        <f t="shared" si="22"/>
        <v>1874</v>
      </c>
      <c r="AG16" s="147">
        <f t="shared" si="22"/>
        <v>956</v>
      </c>
      <c r="AH16" s="147">
        <f t="shared" si="22"/>
        <v>817</v>
      </c>
      <c r="AI16" s="147">
        <f t="shared" si="22"/>
        <v>1176</v>
      </c>
      <c r="AJ16" s="147">
        <f t="shared" si="22"/>
        <v>1865</v>
      </c>
      <c r="AK16" s="147">
        <f t="shared" si="22"/>
        <v>512</v>
      </c>
      <c r="AL16" s="147">
        <f t="shared" si="22"/>
        <v>717</v>
      </c>
      <c r="AM16" s="147">
        <f t="shared" si="22"/>
        <v>2021</v>
      </c>
      <c r="AN16" s="147">
        <f t="shared" si="22"/>
        <v>1526</v>
      </c>
      <c r="AO16" s="147">
        <f t="shared" si="22"/>
        <v>1187</v>
      </c>
      <c r="AP16" s="147">
        <f t="shared" si="22"/>
        <v>2148</v>
      </c>
      <c r="AQ16" s="147">
        <f t="shared" si="22"/>
        <v>159</v>
      </c>
      <c r="AR16" s="147">
        <f t="shared" si="22"/>
        <v>1384</v>
      </c>
      <c r="AS16" s="147">
        <f t="shared" si="22"/>
        <v>261</v>
      </c>
      <c r="AT16" s="147">
        <f t="shared" si="22"/>
        <v>1828</v>
      </c>
      <c r="AU16" s="147">
        <f t="shared" si="22"/>
        <v>1223</v>
      </c>
      <c r="AV16" s="147">
        <f t="shared" si="22"/>
        <v>579</v>
      </c>
      <c r="AW16" s="147">
        <f t="shared" si="22"/>
        <v>674</v>
      </c>
      <c r="AX16" s="147">
        <f t="shared" si="22"/>
        <v>1039</v>
      </c>
      <c r="AY16" s="147">
        <f t="shared" si="22"/>
        <v>1254</v>
      </c>
      <c r="AZ16" s="147">
        <f t="shared" si="22"/>
        <v>822</v>
      </c>
      <c r="BA16" s="147">
        <f t="shared" si="22"/>
        <v>0</v>
      </c>
      <c r="BB16" s="147">
        <f t="shared" si="22"/>
        <v>1530</v>
      </c>
      <c r="BC16" s="147">
        <f t="shared" si="22"/>
        <v>1090</v>
      </c>
      <c r="BD16" s="147">
        <f t="shared" si="22"/>
        <v>399</v>
      </c>
      <c r="BE16" s="147">
        <f t="shared" si="22"/>
        <v>638</v>
      </c>
      <c r="BF16" s="147">
        <f t="shared" si="22"/>
        <v>2263</v>
      </c>
      <c r="BG16" s="147">
        <f t="shared" si="22"/>
        <v>785</v>
      </c>
      <c r="BH16" s="147">
        <f t="shared" si="22"/>
        <v>559</v>
      </c>
      <c r="BI16" s="147">
        <f t="shared" si="22"/>
        <v>2089</v>
      </c>
      <c r="BJ16" s="147">
        <f t="shared" si="22"/>
        <v>1370</v>
      </c>
      <c r="BK16" s="147">
        <f t="shared" si="22"/>
        <v>1698</v>
      </c>
      <c r="BL16" s="147">
        <f t="shared" si="22"/>
        <v>1141</v>
      </c>
    </row>
    <row r="17" ht="13.5" customHeight="1">
      <c r="A17" s="134">
        <v>42778.0</v>
      </c>
      <c r="B17" s="135" t="s">
        <v>71</v>
      </c>
      <c r="C17" s="136"/>
      <c r="D17" s="137" t="s">
        <v>53</v>
      </c>
      <c r="E17" s="148">
        <f t="shared" si="10"/>
        <v>559</v>
      </c>
      <c r="F17" s="140">
        <v>3.0</v>
      </c>
      <c r="G17" s="140">
        <v>9.0</v>
      </c>
      <c r="H17" s="141">
        <f t="shared" si="3"/>
        <v>18</v>
      </c>
      <c r="I17" s="136"/>
      <c r="J17" s="142" t="s">
        <v>44</v>
      </c>
      <c r="K17" s="148">
        <f t="shared" si="11"/>
        <v>399</v>
      </c>
      <c r="L17" s="143">
        <v>3.0</v>
      </c>
      <c r="M17" s="143">
        <v>8.0</v>
      </c>
      <c r="N17" s="141">
        <f t="shared" si="5"/>
        <v>17</v>
      </c>
      <c r="O17" s="55"/>
      <c r="P17" s="144" t="s">
        <v>72</v>
      </c>
      <c r="Q17" s="55"/>
      <c r="R17" s="45">
        <f>MIN(Rules!$E$2,(MAX(H17/N17,N17/H17)))</f>
        <v>1.058823529</v>
      </c>
      <c r="S17" s="145">
        <f>VLOOKUP(B17,Rules!A:B,2,FALSE)</f>
        <v>40</v>
      </c>
      <c r="T17" s="55"/>
      <c r="U17" s="146">
        <f>1/(10^(-(E17+(IF(P17="Y",Rules!$I$2,0))-K17)/Rules!$E$12)+1)</f>
        <v>0.8065275228</v>
      </c>
      <c r="V17" s="48">
        <f t="shared" si="6"/>
        <v>8</v>
      </c>
      <c r="W17" s="48">
        <f t="shared" si="7"/>
        <v>-8</v>
      </c>
      <c r="X17" s="55"/>
      <c r="Y17" s="55"/>
      <c r="Z17" s="55"/>
      <c r="AA17" s="147">
        <f t="shared" ref="AA17:BL17" si="23">IF($D17=AA$1,$E17+$V17,(IF($J17=AA$1,$K17+$W17,AA16)))</f>
        <v>1321</v>
      </c>
      <c r="AB17" s="147">
        <f t="shared" si="23"/>
        <v>1088</v>
      </c>
      <c r="AC17" s="147">
        <f t="shared" si="23"/>
        <v>1322</v>
      </c>
      <c r="AD17" s="147">
        <f t="shared" si="23"/>
        <v>292</v>
      </c>
      <c r="AE17" s="147">
        <f t="shared" si="23"/>
        <v>1908</v>
      </c>
      <c r="AF17" s="147">
        <f t="shared" si="23"/>
        <v>1874</v>
      </c>
      <c r="AG17" s="147">
        <f t="shared" si="23"/>
        <v>956</v>
      </c>
      <c r="AH17" s="147">
        <f t="shared" si="23"/>
        <v>817</v>
      </c>
      <c r="AI17" s="147">
        <f t="shared" si="23"/>
        <v>1176</v>
      </c>
      <c r="AJ17" s="147">
        <f t="shared" si="23"/>
        <v>1865</v>
      </c>
      <c r="AK17" s="147">
        <f t="shared" si="23"/>
        <v>512</v>
      </c>
      <c r="AL17" s="147">
        <f t="shared" si="23"/>
        <v>717</v>
      </c>
      <c r="AM17" s="147">
        <f t="shared" si="23"/>
        <v>2021</v>
      </c>
      <c r="AN17" s="147">
        <f t="shared" si="23"/>
        <v>1526</v>
      </c>
      <c r="AO17" s="147">
        <f t="shared" si="23"/>
        <v>1187</v>
      </c>
      <c r="AP17" s="147">
        <f t="shared" si="23"/>
        <v>2148</v>
      </c>
      <c r="AQ17" s="147">
        <f t="shared" si="23"/>
        <v>159</v>
      </c>
      <c r="AR17" s="147">
        <f t="shared" si="23"/>
        <v>1384</v>
      </c>
      <c r="AS17" s="147">
        <f t="shared" si="23"/>
        <v>261</v>
      </c>
      <c r="AT17" s="147">
        <f t="shared" si="23"/>
        <v>1828</v>
      </c>
      <c r="AU17" s="147">
        <f t="shared" si="23"/>
        <v>1223</v>
      </c>
      <c r="AV17" s="147">
        <f t="shared" si="23"/>
        <v>579</v>
      </c>
      <c r="AW17" s="147">
        <f t="shared" si="23"/>
        <v>674</v>
      </c>
      <c r="AX17" s="147">
        <f t="shared" si="23"/>
        <v>1039</v>
      </c>
      <c r="AY17" s="147">
        <f t="shared" si="23"/>
        <v>1254</v>
      </c>
      <c r="AZ17" s="147">
        <f t="shared" si="23"/>
        <v>822</v>
      </c>
      <c r="BA17" s="147">
        <f t="shared" si="23"/>
        <v>0</v>
      </c>
      <c r="BB17" s="147">
        <f t="shared" si="23"/>
        <v>1530</v>
      </c>
      <c r="BC17" s="147">
        <f t="shared" si="23"/>
        <v>1090</v>
      </c>
      <c r="BD17" s="147">
        <f t="shared" si="23"/>
        <v>391</v>
      </c>
      <c r="BE17" s="147">
        <f t="shared" si="23"/>
        <v>638</v>
      </c>
      <c r="BF17" s="147">
        <f t="shared" si="23"/>
        <v>2263</v>
      </c>
      <c r="BG17" s="147">
        <f t="shared" si="23"/>
        <v>785</v>
      </c>
      <c r="BH17" s="147">
        <f t="shared" si="23"/>
        <v>567</v>
      </c>
      <c r="BI17" s="147">
        <f t="shared" si="23"/>
        <v>2089</v>
      </c>
      <c r="BJ17" s="147">
        <f t="shared" si="23"/>
        <v>1370</v>
      </c>
      <c r="BK17" s="147">
        <f t="shared" si="23"/>
        <v>1698</v>
      </c>
      <c r="BL17" s="147">
        <f t="shared" si="23"/>
        <v>1141</v>
      </c>
    </row>
    <row r="18" ht="13.5" customHeight="1">
      <c r="A18" s="134">
        <v>42778.0</v>
      </c>
      <c r="B18" s="135" t="s">
        <v>71</v>
      </c>
      <c r="C18" s="136"/>
      <c r="D18" s="137" t="s">
        <v>50</v>
      </c>
      <c r="E18" s="148">
        <f t="shared" si="10"/>
        <v>579</v>
      </c>
      <c r="F18" s="140">
        <v>2.0</v>
      </c>
      <c r="G18" s="140">
        <v>13.0</v>
      </c>
      <c r="H18" s="141">
        <f t="shared" si="3"/>
        <v>19</v>
      </c>
      <c r="I18" s="136"/>
      <c r="J18" s="142" t="s">
        <v>48</v>
      </c>
      <c r="K18" s="148">
        <f t="shared" si="11"/>
        <v>512</v>
      </c>
      <c r="L18" s="149">
        <v>0.0</v>
      </c>
      <c r="M18" s="143">
        <v>7.0</v>
      </c>
      <c r="N18" s="141">
        <f t="shared" si="5"/>
        <v>7</v>
      </c>
      <c r="O18" s="55"/>
      <c r="P18" s="144" t="s">
        <v>72</v>
      </c>
      <c r="Q18" s="55"/>
      <c r="R18" s="45">
        <f>MIN(Rules!$E$2,(MAX(H18/N18,N18/H18)))</f>
        <v>2</v>
      </c>
      <c r="S18" s="145">
        <f>VLOOKUP(B18,Rules!A:B,2,FALSE)</f>
        <v>40</v>
      </c>
      <c r="T18" s="55"/>
      <c r="U18" s="146">
        <f>1/(10^(-(E18+(IF(P18="Y",Rules!$I$2,0))-K18)/Rules!$E$12)+1)</f>
        <v>0.7309252412</v>
      </c>
      <c r="V18" s="48">
        <f t="shared" si="6"/>
        <v>22</v>
      </c>
      <c r="W18" s="48">
        <f t="shared" si="7"/>
        <v>-22</v>
      </c>
      <c r="X18" s="55"/>
      <c r="Y18" s="55"/>
      <c r="Z18" s="55"/>
      <c r="AA18" s="147">
        <f t="shared" ref="AA18:BL18" si="24">IF($D18=AA$1,$E18+$V18,(IF($J18=AA$1,$K18+$W18,AA17)))</f>
        <v>1321</v>
      </c>
      <c r="AB18" s="147">
        <f t="shared" si="24"/>
        <v>1088</v>
      </c>
      <c r="AC18" s="147">
        <f t="shared" si="24"/>
        <v>1322</v>
      </c>
      <c r="AD18" s="147">
        <f t="shared" si="24"/>
        <v>292</v>
      </c>
      <c r="AE18" s="147">
        <f t="shared" si="24"/>
        <v>1908</v>
      </c>
      <c r="AF18" s="147">
        <f t="shared" si="24"/>
        <v>1874</v>
      </c>
      <c r="AG18" s="147">
        <f t="shared" si="24"/>
        <v>956</v>
      </c>
      <c r="AH18" s="147">
        <f t="shared" si="24"/>
        <v>817</v>
      </c>
      <c r="AI18" s="147">
        <f t="shared" si="24"/>
        <v>1176</v>
      </c>
      <c r="AJ18" s="147">
        <f t="shared" si="24"/>
        <v>1865</v>
      </c>
      <c r="AK18" s="147">
        <f t="shared" si="24"/>
        <v>490</v>
      </c>
      <c r="AL18" s="147">
        <f t="shared" si="24"/>
        <v>717</v>
      </c>
      <c r="AM18" s="147">
        <f t="shared" si="24"/>
        <v>2021</v>
      </c>
      <c r="AN18" s="147">
        <f t="shared" si="24"/>
        <v>1526</v>
      </c>
      <c r="AO18" s="147">
        <f t="shared" si="24"/>
        <v>1187</v>
      </c>
      <c r="AP18" s="147">
        <f t="shared" si="24"/>
        <v>2148</v>
      </c>
      <c r="AQ18" s="147">
        <f t="shared" si="24"/>
        <v>159</v>
      </c>
      <c r="AR18" s="147">
        <f t="shared" si="24"/>
        <v>1384</v>
      </c>
      <c r="AS18" s="147">
        <f t="shared" si="24"/>
        <v>261</v>
      </c>
      <c r="AT18" s="147">
        <f t="shared" si="24"/>
        <v>1828</v>
      </c>
      <c r="AU18" s="147">
        <f t="shared" si="24"/>
        <v>1223</v>
      </c>
      <c r="AV18" s="147">
        <f t="shared" si="24"/>
        <v>601</v>
      </c>
      <c r="AW18" s="147">
        <f t="shared" si="24"/>
        <v>674</v>
      </c>
      <c r="AX18" s="147">
        <f t="shared" si="24"/>
        <v>1039</v>
      </c>
      <c r="AY18" s="147">
        <f t="shared" si="24"/>
        <v>1254</v>
      </c>
      <c r="AZ18" s="147">
        <f t="shared" si="24"/>
        <v>822</v>
      </c>
      <c r="BA18" s="147">
        <f t="shared" si="24"/>
        <v>0</v>
      </c>
      <c r="BB18" s="147">
        <f t="shared" si="24"/>
        <v>1530</v>
      </c>
      <c r="BC18" s="147">
        <f t="shared" si="24"/>
        <v>1090</v>
      </c>
      <c r="BD18" s="147">
        <f t="shared" si="24"/>
        <v>391</v>
      </c>
      <c r="BE18" s="147">
        <f t="shared" si="24"/>
        <v>638</v>
      </c>
      <c r="BF18" s="147">
        <f t="shared" si="24"/>
        <v>2263</v>
      </c>
      <c r="BG18" s="147">
        <f t="shared" si="24"/>
        <v>785</v>
      </c>
      <c r="BH18" s="147">
        <f t="shared" si="24"/>
        <v>567</v>
      </c>
      <c r="BI18" s="147">
        <f t="shared" si="24"/>
        <v>2089</v>
      </c>
      <c r="BJ18" s="147">
        <f t="shared" si="24"/>
        <v>1370</v>
      </c>
      <c r="BK18" s="147">
        <f t="shared" si="24"/>
        <v>1698</v>
      </c>
      <c r="BL18" s="147">
        <f t="shared" si="24"/>
        <v>1141</v>
      </c>
    </row>
    <row r="19" ht="13.5" customHeight="1">
      <c r="A19" s="134">
        <v>42784.0</v>
      </c>
      <c r="B19" s="135" t="s">
        <v>71</v>
      </c>
      <c r="C19" s="136"/>
      <c r="D19" s="137" t="s">
        <v>19</v>
      </c>
      <c r="E19" s="148">
        <f t="shared" si="10"/>
        <v>1874</v>
      </c>
      <c r="F19" s="140">
        <v>1.0</v>
      </c>
      <c r="G19" s="140">
        <v>14.0</v>
      </c>
      <c r="H19" s="141">
        <f t="shared" si="3"/>
        <v>17</v>
      </c>
      <c r="I19" s="136"/>
      <c r="J19" s="142" t="s">
        <v>26</v>
      </c>
      <c r="K19" s="148">
        <f t="shared" si="11"/>
        <v>1865</v>
      </c>
      <c r="L19" s="143">
        <v>2.0</v>
      </c>
      <c r="M19" s="143">
        <v>19.0</v>
      </c>
      <c r="N19" s="141">
        <f t="shared" si="5"/>
        <v>25</v>
      </c>
      <c r="O19" s="55"/>
      <c r="P19" s="144" t="s">
        <v>72</v>
      </c>
      <c r="Q19" s="55"/>
      <c r="R19" s="45">
        <f>MIN(Rules!$E$2,(MAX(H19/N19,N19/H19)))</f>
        <v>1.470588235</v>
      </c>
      <c r="S19" s="145">
        <f>VLOOKUP(B19,Rules!A:B,2,FALSE)</f>
        <v>40</v>
      </c>
      <c r="T19" s="55"/>
      <c r="U19" s="146">
        <f>1/(10^(-(E19+(IF(P19="Y",Rules!$I$2,0))-K19)/Rules!$E$12)+1)</f>
        <v>0.6752926987</v>
      </c>
      <c r="V19" s="48">
        <f t="shared" si="6"/>
        <v>-40</v>
      </c>
      <c r="W19" s="48">
        <f t="shared" si="7"/>
        <v>40</v>
      </c>
      <c r="X19" s="55"/>
      <c r="Y19" s="55"/>
      <c r="Z19" s="55"/>
      <c r="AA19" s="147">
        <f t="shared" ref="AA19:BL19" si="25">IF($D19=AA$1,$E19+$V19,(IF($J19=AA$1,$K19+$W19,AA18)))</f>
        <v>1321</v>
      </c>
      <c r="AB19" s="147">
        <f t="shared" si="25"/>
        <v>1088</v>
      </c>
      <c r="AC19" s="147">
        <f t="shared" si="25"/>
        <v>1322</v>
      </c>
      <c r="AD19" s="147">
        <f t="shared" si="25"/>
        <v>292</v>
      </c>
      <c r="AE19" s="147">
        <f t="shared" si="25"/>
        <v>1908</v>
      </c>
      <c r="AF19" s="147">
        <f t="shared" si="25"/>
        <v>1834</v>
      </c>
      <c r="AG19" s="147">
        <f t="shared" si="25"/>
        <v>956</v>
      </c>
      <c r="AH19" s="147">
        <f t="shared" si="25"/>
        <v>817</v>
      </c>
      <c r="AI19" s="147">
        <f t="shared" si="25"/>
        <v>1176</v>
      </c>
      <c r="AJ19" s="147">
        <f t="shared" si="25"/>
        <v>1905</v>
      </c>
      <c r="AK19" s="147">
        <f t="shared" si="25"/>
        <v>490</v>
      </c>
      <c r="AL19" s="147">
        <f t="shared" si="25"/>
        <v>717</v>
      </c>
      <c r="AM19" s="147">
        <f t="shared" si="25"/>
        <v>2021</v>
      </c>
      <c r="AN19" s="147">
        <f t="shared" si="25"/>
        <v>1526</v>
      </c>
      <c r="AO19" s="147">
        <f t="shared" si="25"/>
        <v>1187</v>
      </c>
      <c r="AP19" s="147">
        <f t="shared" si="25"/>
        <v>2148</v>
      </c>
      <c r="AQ19" s="147">
        <f t="shared" si="25"/>
        <v>159</v>
      </c>
      <c r="AR19" s="147">
        <f t="shared" si="25"/>
        <v>1384</v>
      </c>
      <c r="AS19" s="147">
        <f t="shared" si="25"/>
        <v>261</v>
      </c>
      <c r="AT19" s="147">
        <f t="shared" si="25"/>
        <v>1828</v>
      </c>
      <c r="AU19" s="147">
        <f t="shared" si="25"/>
        <v>1223</v>
      </c>
      <c r="AV19" s="147">
        <f t="shared" si="25"/>
        <v>601</v>
      </c>
      <c r="AW19" s="147">
        <f t="shared" si="25"/>
        <v>674</v>
      </c>
      <c r="AX19" s="147">
        <f t="shared" si="25"/>
        <v>1039</v>
      </c>
      <c r="AY19" s="147">
        <f t="shared" si="25"/>
        <v>1254</v>
      </c>
      <c r="AZ19" s="147">
        <f t="shared" si="25"/>
        <v>822</v>
      </c>
      <c r="BA19" s="147">
        <f t="shared" si="25"/>
        <v>0</v>
      </c>
      <c r="BB19" s="147">
        <f t="shared" si="25"/>
        <v>1530</v>
      </c>
      <c r="BC19" s="147">
        <f t="shared" si="25"/>
        <v>1090</v>
      </c>
      <c r="BD19" s="147">
        <f t="shared" si="25"/>
        <v>391</v>
      </c>
      <c r="BE19" s="147">
        <f t="shared" si="25"/>
        <v>638</v>
      </c>
      <c r="BF19" s="147">
        <f t="shared" si="25"/>
        <v>2263</v>
      </c>
      <c r="BG19" s="147">
        <f t="shared" si="25"/>
        <v>785</v>
      </c>
      <c r="BH19" s="147">
        <f t="shared" si="25"/>
        <v>567</v>
      </c>
      <c r="BI19" s="147">
        <f t="shared" si="25"/>
        <v>2089</v>
      </c>
      <c r="BJ19" s="147">
        <f t="shared" si="25"/>
        <v>1370</v>
      </c>
      <c r="BK19" s="147">
        <f t="shared" si="25"/>
        <v>1698</v>
      </c>
      <c r="BL19" s="147">
        <f t="shared" si="25"/>
        <v>1141</v>
      </c>
    </row>
    <row r="20" ht="13.5" customHeight="1">
      <c r="A20" s="134">
        <v>42784.0</v>
      </c>
      <c r="B20" s="135" t="s">
        <v>71</v>
      </c>
      <c r="C20" s="136"/>
      <c r="D20" s="137" t="s">
        <v>31</v>
      </c>
      <c r="E20" s="148">
        <f t="shared" si="10"/>
        <v>1384</v>
      </c>
      <c r="F20" s="140">
        <v>1.0</v>
      </c>
      <c r="G20" s="140">
        <v>26.0</v>
      </c>
      <c r="H20" s="141">
        <f t="shared" si="3"/>
        <v>29</v>
      </c>
      <c r="I20" s="136"/>
      <c r="J20" s="142" t="s">
        <v>27</v>
      </c>
      <c r="K20" s="148">
        <f t="shared" si="11"/>
        <v>1530</v>
      </c>
      <c r="L20" s="143">
        <v>1.0</v>
      </c>
      <c r="M20" s="143">
        <v>20.0</v>
      </c>
      <c r="N20" s="141">
        <f t="shared" si="5"/>
        <v>23</v>
      </c>
      <c r="O20" s="55"/>
      <c r="P20" s="144" t="s">
        <v>72</v>
      </c>
      <c r="Q20" s="55"/>
      <c r="R20" s="45">
        <f>MIN(Rules!$E$2,(MAX(H20/N20,N20/H20)))</f>
        <v>1.260869565</v>
      </c>
      <c r="S20" s="145">
        <f>VLOOKUP(B20,Rules!A:B,2,FALSE)</f>
        <v>40</v>
      </c>
      <c r="T20" s="55"/>
      <c r="U20" s="146">
        <f>1/(10^(-(E20+(IF(P20="Y",Rules!$I$2,0))-K20)/Rules!$E$12)+1)</f>
        <v>0.50460504</v>
      </c>
      <c r="V20" s="48">
        <f t="shared" si="6"/>
        <v>25</v>
      </c>
      <c r="W20" s="48">
        <f t="shared" si="7"/>
        <v>-25</v>
      </c>
      <c r="X20" s="55"/>
      <c r="Y20" s="55"/>
      <c r="Z20" s="55"/>
      <c r="AA20" s="147">
        <f t="shared" ref="AA20:BL20" si="26">IF($D20=AA$1,$E20+$V20,(IF($J20=AA$1,$K20+$W20,AA19)))</f>
        <v>1321</v>
      </c>
      <c r="AB20" s="147">
        <f t="shared" si="26"/>
        <v>1088</v>
      </c>
      <c r="AC20" s="147">
        <f t="shared" si="26"/>
        <v>1322</v>
      </c>
      <c r="AD20" s="147">
        <f t="shared" si="26"/>
        <v>292</v>
      </c>
      <c r="AE20" s="147">
        <f t="shared" si="26"/>
        <v>1908</v>
      </c>
      <c r="AF20" s="147">
        <f t="shared" si="26"/>
        <v>1834</v>
      </c>
      <c r="AG20" s="147">
        <f t="shared" si="26"/>
        <v>956</v>
      </c>
      <c r="AH20" s="147">
        <f t="shared" si="26"/>
        <v>817</v>
      </c>
      <c r="AI20" s="147">
        <f t="shared" si="26"/>
        <v>1176</v>
      </c>
      <c r="AJ20" s="147">
        <f t="shared" si="26"/>
        <v>1905</v>
      </c>
      <c r="AK20" s="147">
        <f t="shared" si="26"/>
        <v>490</v>
      </c>
      <c r="AL20" s="147">
        <f t="shared" si="26"/>
        <v>717</v>
      </c>
      <c r="AM20" s="147">
        <f t="shared" si="26"/>
        <v>2021</v>
      </c>
      <c r="AN20" s="147">
        <f t="shared" si="26"/>
        <v>1526</v>
      </c>
      <c r="AO20" s="147">
        <f t="shared" si="26"/>
        <v>1187</v>
      </c>
      <c r="AP20" s="147">
        <f t="shared" si="26"/>
        <v>2148</v>
      </c>
      <c r="AQ20" s="147">
        <f t="shared" si="26"/>
        <v>159</v>
      </c>
      <c r="AR20" s="147">
        <f t="shared" si="26"/>
        <v>1409</v>
      </c>
      <c r="AS20" s="147">
        <f t="shared" si="26"/>
        <v>261</v>
      </c>
      <c r="AT20" s="147">
        <f t="shared" si="26"/>
        <v>1828</v>
      </c>
      <c r="AU20" s="147">
        <f t="shared" si="26"/>
        <v>1223</v>
      </c>
      <c r="AV20" s="147">
        <f t="shared" si="26"/>
        <v>601</v>
      </c>
      <c r="AW20" s="147">
        <f t="shared" si="26"/>
        <v>674</v>
      </c>
      <c r="AX20" s="147">
        <f t="shared" si="26"/>
        <v>1039</v>
      </c>
      <c r="AY20" s="147">
        <f t="shared" si="26"/>
        <v>1254</v>
      </c>
      <c r="AZ20" s="147">
        <f t="shared" si="26"/>
        <v>822</v>
      </c>
      <c r="BA20" s="147">
        <f t="shared" si="26"/>
        <v>0</v>
      </c>
      <c r="BB20" s="147">
        <f t="shared" si="26"/>
        <v>1505</v>
      </c>
      <c r="BC20" s="147">
        <f t="shared" si="26"/>
        <v>1090</v>
      </c>
      <c r="BD20" s="147">
        <f t="shared" si="26"/>
        <v>391</v>
      </c>
      <c r="BE20" s="147">
        <f t="shared" si="26"/>
        <v>638</v>
      </c>
      <c r="BF20" s="147">
        <f t="shared" si="26"/>
        <v>2263</v>
      </c>
      <c r="BG20" s="147">
        <f t="shared" si="26"/>
        <v>785</v>
      </c>
      <c r="BH20" s="147">
        <f t="shared" si="26"/>
        <v>567</v>
      </c>
      <c r="BI20" s="147">
        <f t="shared" si="26"/>
        <v>2089</v>
      </c>
      <c r="BJ20" s="147">
        <f t="shared" si="26"/>
        <v>1370</v>
      </c>
      <c r="BK20" s="147">
        <f t="shared" si="26"/>
        <v>1698</v>
      </c>
      <c r="BL20" s="147">
        <f t="shared" si="26"/>
        <v>1141</v>
      </c>
    </row>
    <row r="21" ht="13.5" customHeight="1">
      <c r="A21" s="134">
        <v>42784.0</v>
      </c>
      <c r="B21" s="135" t="s">
        <v>71</v>
      </c>
      <c r="C21" s="136"/>
      <c r="D21" s="137" t="s">
        <v>48</v>
      </c>
      <c r="E21" s="148">
        <f t="shared" si="10"/>
        <v>490</v>
      </c>
      <c r="F21" s="140">
        <v>1.0</v>
      </c>
      <c r="G21" s="140">
        <v>9.0</v>
      </c>
      <c r="H21" s="141">
        <f t="shared" si="3"/>
        <v>12</v>
      </c>
      <c r="I21" s="136"/>
      <c r="J21" s="142" t="s">
        <v>53</v>
      </c>
      <c r="K21" s="148">
        <f t="shared" si="11"/>
        <v>567</v>
      </c>
      <c r="L21" s="143">
        <v>2.0</v>
      </c>
      <c r="M21" s="143">
        <v>12.0</v>
      </c>
      <c r="N21" s="141">
        <f t="shared" si="5"/>
        <v>18</v>
      </c>
      <c r="O21" s="55"/>
      <c r="P21" s="144" t="s">
        <v>72</v>
      </c>
      <c r="Q21" s="55"/>
      <c r="R21" s="45">
        <f>MIN(Rules!$E$2,(MAX(H21/N21,N21/H21)))</f>
        <v>1.5</v>
      </c>
      <c r="S21" s="145">
        <f>VLOOKUP(B21,Rules!A:B,2,FALSE)</f>
        <v>40</v>
      </c>
      <c r="T21" s="55"/>
      <c r="U21" s="146">
        <f>1/(10^(-(E21+(IF(P21="Y",Rules!$I$2,0))-K21)/Rules!$E$12)+1)</f>
        <v>0.5832616756</v>
      </c>
      <c r="V21" s="48">
        <f t="shared" si="6"/>
        <v>-35</v>
      </c>
      <c r="W21" s="48">
        <f t="shared" si="7"/>
        <v>35</v>
      </c>
      <c r="X21" s="55"/>
      <c r="Y21" s="55"/>
      <c r="Z21" s="55"/>
      <c r="AA21" s="147">
        <f t="shared" ref="AA21:BL21" si="27">IF($D21=AA$1,$E21+$V21,(IF($J21=AA$1,$K21+$W21,AA20)))</f>
        <v>1321</v>
      </c>
      <c r="AB21" s="147">
        <f t="shared" si="27"/>
        <v>1088</v>
      </c>
      <c r="AC21" s="147">
        <f t="shared" si="27"/>
        <v>1322</v>
      </c>
      <c r="AD21" s="147">
        <f t="shared" si="27"/>
        <v>292</v>
      </c>
      <c r="AE21" s="147">
        <f t="shared" si="27"/>
        <v>1908</v>
      </c>
      <c r="AF21" s="147">
        <f t="shared" si="27"/>
        <v>1834</v>
      </c>
      <c r="AG21" s="147">
        <f t="shared" si="27"/>
        <v>956</v>
      </c>
      <c r="AH21" s="147">
        <f t="shared" si="27"/>
        <v>817</v>
      </c>
      <c r="AI21" s="147">
        <f t="shared" si="27"/>
        <v>1176</v>
      </c>
      <c r="AJ21" s="147">
        <f t="shared" si="27"/>
        <v>1905</v>
      </c>
      <c r="AK21" s="147">
        <f t="shared" si="27"/>
        <v>455</v>
      </c>
      <c r="AL21" s="147">
        <f t="shared" si="27"/>
        <v>717</v>
      </c>
      <c r="AM21" s="147">
        <f t="shared" si="27"/>
        <v>2021</v>
      </c>
      <c r="AN21" s="147">
        <f t="shared" si="27"/>
        <v>1526</v>
      </c>
      <c r="AO21" s="147">
        <f t="shared" si="27"/>
        <v>1187</v>
      </c>
      <c r="AP21" s="147">
        <f t="shared" si="27"/>
        <v>2148</v>
      </c>
      <c r="AQ21" s="147">
        <f t="shared" si="27"/>
        <v>159</v>
      </c>
      <c r="AR21" s="147">
        <f t="shared" si="27"/>
        <v>1409</v>
      </c>
      <c r="AS21" s="147">
        <f t="shared" si="27"/>
        <v>261</v>
      </c>
      <c r="AT21" s="147">
        <f t="shared" si="27"/>
        <v>1828</v>
      </c>
      <c r="AU21" s="147">
        <f t="shared" si="27"/>
        <v>1223</v>
      </c>
      <c r="AV21" s="147">
        <f t="shared" si="27"/>
        <v>601</v>
      </c>
      <c r="AW21" s="147">
        <f t="shared" si="27"/>
        <v>674</v>
      </c>
      <c r="AX21" s="147">
        <f t="shared" si="27"/>
        <v>1039</v>
      </c>
      <c r="AY21" s="147">
        <f t="shared" si="27"/>
        <v>1254</v>
      </c>
      <c r="AZ21" s="147">
        <f t="shared" si="27"/>
        <v>822</v>
      </c>
      <c r="BA21" s="147">
        <f t="shared" si="27"/>
        <v>0</v>
      </c>
      <c r="BB21" s="147">
        <f t="shared" si="27"/>
        <v>1505</v>
      </c>
      <c r="BC21" s="147">
        <f t="shared" si="27"/>
        <v>1090</v>
      </c>
      <c r="BD21" s="147">
        <f t="shared" si="27"/>
        <v>391</v>
      </c>
      <c r="BE21" s="147">
        <f t="shared" si="27"/>
        <v>638</v>
      </c>
      <c r="BF21" s="147">
        <f t="shared" si="27"/>
        <v>2263</v>
      </c>
      <c r="BG21" s="147">
        <f t="shared" si="27"/>
        <v>785</v>
      </c>
      <c r="BH21" s="147">
        <f t="shared" si="27"/>
        <v>602</v>
      </c>
      <c r="BI21" s="147">
        <f t="shared" si="27"/>
        <v>2089</v>
      </c>
      <c r="BJ21" s="147">
        <f t="shared" si="27"/>
        <v>1370</v>
      </c>
      <c r="BK21" s="147">
        <f t="shared" si="27"/>
        <v>1698</v>
      </c>
      <c r="BL21" s="147">
        <f t="shared" si="27"/>
        <v>1141</v>
      </c>
    </row>
    <row r="22" ht="13.5" customHeight="1">
      <c r="A22" s="134">
        <v>42785.0</v>
      </c>
      <c r="B22" s="135" t="s">
        <v>71</v>
      </c>
      <c r="C22" s="136"/>
      <c r="D22" s="137" t="s">
        <v>21</v>
      </c>
      <c r="E22" s="148">
        <f t="shared" si="10"/>
        <v>1908</v>
      </c>
      <c r="F22" s="140">
        <v>2.0</v>
      </c>
      <c r="G22" s="140">
        <v>19.0</v>
      </c>
      <c r="H22" s="141">
        <f t="shared" si="3"/>
        <v>25</v>
      </c>
      <c r="I22" s="136"/>
      <c r="J22" s="142" t="s">
        <v>22</v>
      </c>
      <c r="K22" s="148">
        <f t="shared" si="11"/>
        <v>2148</v>
      </c>
      <c r="L22" s="149">
        <v>0.0</v>
      </c>
      <c r="M22" s="143">
        <v>12.0</v>
      </c>
      <c r="N22" s="141">
        <f t="shared" si="5"/>
        <v>12</v>
      </c>
      <c r="O22" s="55"/>
      <c r="P22" s="144" t="s">
        <v>72</v>
      </c>
      <c r="Q22" s="55"/>
      <c r="R22" s="45">
        <f>MIN(Rules!$E$2,(MAX(H22/N22,N22/H22)))</f>
        <v>2</v>
      </c>
      <c r="S22" s="145">
        <f>VLOOKUP(B22,Rules!A:B,2,FALSE)</f>
        <v>40</v>
      </c>
      <c r="T22" s="55"/>
      <c r="U22" s="146">
        <f>1/(10^(-(E22+(IF(P22="Y",Rules!$I$2,0))-K22)/Rules!$E$12)+1)</f>
        <v>0.3978419068</v>
      </c>
      <c r="V22" s="48">
        <f t="shared" si="6"/>
        <v>48</v>
      </c>
      <c r="W22" s="48">
        <f t="shared" si="7"/>
        <v>-48</v>
      </c>
      <c r="X22" s="55"/>
      <c r="Y22" s="55"/>
      <c r="Z22" s="55"/>
      <c r="AA22" s="147">
        <f t="shared" ref="AA22:BL22" si="28">IF($D22=AA$1,$E22+$V22,(IF($J22=AA$1,$K22+$W22,AA21)))</f>
        <v>1321</v>
      </c>
      <c r="AB22" s="147">
        <f t="shared" si="28"/>
        <v>1088</v>
      </c>
      <c r="AC22" s="147">
        <f t="shared" si="28"/>
        <v>1322</v>
      </c>
      <c r="AD22" s="147">
        <f t="shared" si="28"/>
        <v>292</v>
      </c>
      <c r="AE22" s="147">
        <f t="shared" si="28"/>
        <v>1956</v>
      </c>
      <c r="AF22" s="147">
        <f t="shared" si="28"/>
        <v>1834</v>
      </c>
      <c r="AG22" s="147">
        <f t="shared" si="28"/>
        <v>956</v>
      </c>
      <c r="AH22" s="147">
        <f t="shared" si="28"/>
        <v>817</v>
      </c>
      <c r="AI22" s="147">
        <f t="shared" si="28"/>
        <v>1176</v>
      </c>
      <c r="AJ22" s="147">
        <f t="shared" si="28"/>
        <v>1905</v>
      </c>
      <c r="AK22" s="147">
        <f t="shared" si="28"/>
        <v>455</v>
      </c>
      <c r="AL22" s="147">
        <f t="shared" si="28"/>
        <v>717</v>
      </c>
      <c r="AM22" s="147">
        <f t="shared" si="28"/>
        <v>2021</v>
      </c>
      <c r="AN22" s="147">
        <f t="shared" si="28"/>
        <v>1526</v>
      </c>
      <c r="AO22" s="147">
        <f t="shared" si="28"/>
        <v>1187</v>
      </c>
      <c r="AP22" s="147">
        <f t="shared" si="28"/>
        <v>2100</v>
      </c>
      <c r="AQ22" s="147">
        <f t="shared" si="28"/>
        <v>159</v>
      </c>
      <c r="AR22" s="147">
        <f t="shared" si="28"/>
        <v>1409</v>
      </c>
      <c r="AS22" s="147">
        <f t="shared" si="28"/>
        <v>261</v>
      </c>
      <c r="AT22" s="147">
        <f t="shared" si="28"/>
        <v>1828</v>
      </c>
      <c r="AU22" s="147">
        <f t="shared" si="28"/>
        <v>1223</v>
      </c>
      <c r="AV22" s="147">
        <f t="shared" si="28"/>
        <v>601</v>
      </c>
      <c r="AW22" s="147">
        <f t="shared" si="28"/>
        <v>674</v>
      </c>
      <c r="AX22" s="147">
        <f t="shared" si="28"/>
        <v>1039</v>
      </c>
      <c r="AY22" s="147">
        <f t="shared" si="28"/>
        <v>1254</v>
      </c>
      <c r="AZ22" s="147">
        <f t="shared" si="28"/>
        <v>822</v>
      </c>
      <c r="BA22" s="147">
        <f t="shared" si="28"/>
        <v>0</v>
      </c>
      <c r="BB22" s="147">
        <f t="shared" si="28"/>
        <v>1505</v>
      </c>
      <c r="BC22" s="147">
        <f t="shared" si="28"/>
        <v>1090</v>
      </c>
      <c r="BD22" s="147">
        <f t="shared" si="28"/>
        <v>391</v>
      </c>
      <c r="BE22" s="147">
        <f t="shared" si="28"/>
        <v>638</v>
      </c>
      <c r="BF22" s="147">
        <f t="shared" si="28"/>
        <v>2263</v>
      </c>
      <c r="BG22" s="147">
        <f t="shared" si="28"/>
        <v>785</v>
      </c>
      <c r="BH22" s="147">
        <f t="shared" si="28"/>
        <v>602</v>
      </c>
      <c r="BI22" s="147">
        <f t="shared" si="28"/>
        <v>2089</v>
      </c>
      <c r="BJ22" s="147">
        <f t="shared" si="28"/>
        <v>1370</v>
      </c>
      <c r="BK22" s="147">
        <f t="shared" si="28"/>
        <v>1698</v>
      </c>
      <c r="BL22" s="147">
        <f t="shared" si="28"/>
        <v>1141</v>
      </c>
    </row>
    <row r="23" ht="13.5" customHeight="1">
      <c r="A23" s="134">
        <v>42785.0</v>
      </c>
      <c r="B23" s="135" t="s">
        <v>71</v>
      </c>
      <c r="C23" s="136"/>
      <c r="D23" s="137" t="s">
        <v>25</v>
      </c>
      <c r="E23" s="148">
        <f t="shared" si="10"/>
        <v>2089</v>
      </c>
      <c r="F23" s="139">
        <v>0.0</v>
      </c>
      <c r="G23" s="140">
        <v>15.0</v>
      </c>
      <c r="H23" s="141">
        <f t="shared" si="3"/>
        <v>15</v>
      </c>
      <c r="I23" s="136"/>
      <c r="J23" s="142" t="s">
        <v>18</v>
      </c>
      <c r="K23" s="148">
        <f t="shared" si="11"/>
        <v>2263</v>
      </c>
      <c r="L23" s="143">
        <v>1.0</v>
      </c>
      <c r="M23" s="143">
        <v>18.0</v>
      </c>
      <c r="N23" s="141">
        <f t="shared" si="5"/>
        <v>21</v>
      </c>
      <c r="O23" s="55"/>
      <c r="P23" s="144" t="s">
        <v>72</v>
      </c>
      <c r="Q23" s="55"/>
      <c r="R23" s="45">
        <f>MIN(Rules!$E$2,(MAX(H23/N23,N23/H23)))</f>
        <v>1.4</v>
      </c>
      <c r="S23" s="145">
        <f>VLOOKUP(B23,Rules!A:B,2,FALSE)</f>
        <v>40</v>
      </c>
      <c r="T23" s="55"/>
      <c r="U23" s="146">
        <f>1/(10^(-(E23+(IF(P23="Y",Rules!$I$2,0))-K23)/Rules!$E$12)+1)</f>
        <v>0.472397072</v>
      </c>
      <c r="V23" s="48">
        <f t="shared" si="6"/>
        <v>-26</v>
      </c>
      <c r="W23" s="48">
        <f t="shared" si="7"/>
        <v>26</v>
      </c>
      <c r="X23" s="55"/>
      <c r="Y23" s="55"/>
      <c r="Z23" s="55"/>
      <c r="AA23" s="147">
        <f t="shared" ref="AA23:BL23" si="29">IF($D23=AA$1,$E23+$V23,(IF($J23=AA$1,$K23+$W23,AA22)))</f>
        <v>1321</v>
      </c>
      <c r="AB23" s="147">
        <f t="shared" si="29"/>
        <v>1088</v>
      </c>
      <c r="AC23" s="147">
        <f t="shared" si="29"/>
        <v>1322</v>
      </c>
      <c r="AD23" s="147">
        <f t="shared" si="29"/>
        <v>292</v>
      </c>
      <c r="AE23" s="147">
        <f t="shared" si="29"/>
        <v>1956</v>
      </c>
      <c r="AF23" s="147">
        <f t="shared" si="29"/>
        <v>1834</v>
      </c>
      <c r="AG23" s="147">
        <f t="shared" si="29"/>
        <v>956</v>
      </c>
      <c r="AH23" s="147">
        <f t="shared" si="29"/>
        <v>817</v>
      </c>
      <c r="AI23" s="147">
        <f t="shared" si="29"/>
        <v>1176</v>
      </c>
      <c r="AJ23" s="147">
        <f t="shared" si="29"/>
        <v>1905</v>
      </c>
      <c r="AK23" s="147">
        <f t="shared" si="29"/>
        <v>455</v>
      </c>
      <c r="AL23" s="147">
        <f t="shared" si="29"/>
        <v>717</v>
      </c>
      <c r="AM23" s="147">
        <f t="shared" si="29"/>
        <v>2021</v>
      </c>
      <c r="AN23" s="147">
        <f t="shared" si="29"/>
        <v>1526</v>
      </c>
      <c r="AO23" s="147">
        <f t="shared" si="29"/>
        <v>1187</v>
      </c>
      <c r="AP23" s="147">
        <f t="shared" si="29"/>
        <v>2100</v>
      </c>
      <c r="AQ23" s="147">
        <f t="shared" si="29"/>
        <v>159</v>
      </c>
      <c r="AR23" s="147">
        <f t="shared" si="29"/>
        <v>1409</v>
      </c>
      <c r="AS23" s="147">
        <f t="shared" si="29"/>
        <v>261</v>
      </c>
      <c r="AT23" s="147">
        <f t="shared" si="29"/>
        <v>1828</v>
      </c>
      <c r="AU23" s="147">
        <f t="shared" si="29"/>
        <v>1223</v>
      </c>
      <c r="AV23" s="147">
        <f t="shared" si="29"/>
        <v>601</v>
      </c>
      <c r="AW23" s="147">
        <f t="shared" si="29"/>
        <v>674</v>
      </c>
      <c r="AX23" s="147">
        <f t="shared" si="29"/>
        <v>1039</v>
      </c>
      <c r="AY23" s="147">
        <f t="shared" si="29"/>
        <v>1254</v>
      </c>
      <c r="AZ23" s="147">
        <f t="shared" si="29"/>
        <v>822</v>
      </c>
      <c r="BA23" s="147">
        <f t="shared" si="29"/>
        <v>0</v>
      </c>
      <c r="BB23" s="147">
        <f t="shared" si="29"/>
        <v>1505</v>
      </c>
      <c r="BC23" s="147">
        <f t="shared" si="29"/>
        <v>1090</v>
      </c>
      <c r="BD23" s="147">
        <f t="shared" si="29"/>
        <v>391</v>
      </c>
      <c r="BE23" s="147">
        <f t="shared" si="29"/>
        <v>638</v>
      </c>
      <c r="BF23" s="147">
        <f t="shared" si="29"/>
        <v>2289</v>
      </c>
      <c r="BG23" s="147">
        <f t="shared" si="29"/>
        <v>785</v>
      </c>
      <c r="BH23" s="147">
        <f t="shared" si="29"/>
        <v>602</v>
      </c>
      <c r="BI23" s="147">
        <f t="shared" si="29"/>
        <v>2063</v>
      </c>
      <c r="BJ23" s="147">
        <f t="shared" si="29"/>
        <v>1370</v>
      </c>
      <c r="BK23" s="147">
        <f t="shared" si="29"/>
        <v>1698</v>
      </c>
      <c r="BL23" s="147">
        <f t="shared" si="29"/>
        <v>1141</v>
      </c>
    </row>
    <row r="24" ht="13.5" customHeight="1">
      <c r="A24" s="134">
        <v>42785.0</v>
      </c>
      <c r="B24" s="135" t="s">
        <v>71</v>
      </c>
      <c r="C24" s="136"/>
      <c r="D24" s="137" t="s">
        <v>23</v>
      </c>
      <c r="E24" s="148">
        <f t="shared" si="10"/>
        <v>2021</v>
      </c>
      <c r="F24" s="140">
        <v>3.0</v>
      </c>
      <c r="G24" s="140">
        <v>13.0</v>
      </c>
      <c r="H24" s="141">
        <f t="shared" si="3"/>
        <v>22</v>
      </c>
      <c r="I24" s="136"/>
      <c r="J24" s="142" t="s">
        <v>24</v>
      </c>
      <c r="K24" s="148">
        <f t="shared" si="11"/>
        <v>1698</v>
      </c>
      <c r="L24" s="143">
        <v>1.0</v>
      </c>
      <c r="M24" s="143">
        <v>21.0</v>
      </c>
      <c r="N24" s="141">
        <f t="shared" si="5"/>
        <v>24</v>
      </c>
      <c r="O24" s="55"/>
      <c r="P24" s="144" t="s">
        <v>72</v>
      </c>
      <c r="Q24" s="55"/>
      <c r="R24" s="45">
        <f>MIN(Rules!$E$2,(MAX(H24/N24,N24/H24)))</f>
        <v>1.090909091</v>
      </c>
      <c r="S24" s="145">
        <f>VLOOKUP(B24,Rules!A:B,2,FALSE)</f>
        <v>40</v>
      </c>
      <c r="T24" s="55"/>
      <c r="U24" s="146">
        <f>1/(10^(-(E24+(IF(P24="Y",Rules!$I$2,0))-K24)/Rules!$E$12)+1)</f>
        <v>0.8982788683</v>
      </c>
      <c r="V24" s="48">
        <f t="shared" si="6"/>
        <v>-39</v>
      </c>
      <c r="W24" s="48">
        <f t="shared" si="7"/>
        <v>39</v>
      </c>
      <c r="X24" s="55"/>
      <c r="Y24" s="55"/>
      <c r="Z24" s="55"/>
      <c r="AA24" s="147">
        <f t="shared" ref="AA24:BL24" si="30">IF($D24=AA$1,$E24+$V24,(IF($J24=AA$1,$K24+$W24,AA23)))</f>
        <v>1321</v>
      </c>
      <c r="AB24" s="147">
        <f t="shared" si="30"/>
        <v>1088</v>
      </c>
      <c r="AC24" s="147">
        <f t="shared" si="30"/>
        <v>1322</v>
      </c>
      <c r="AD24" s="147">
        <f t="shared" si="30"/>
        <v>292</v>
      </c>
      <c r="AE24" s="147">
        <f t="shared" si="30"/>
        <v>1956</v>
      </c>
      <c r="AF24" s="147">
        <f t="shared" si="30"/>
        <v>1834</v>
      </c>
      <c r="AG24" s="147">
        <f t="shared" si="30"/>
        <v>956</v>
      </c>
      <c r="AH24" s="147">
        <f t="shared" si="30"/>
        <v>817</v>
      </c>
      <c r="AI24" s="147">
        <f t="shared" si="30"/>
        <v>1176</v>
      </c>
      <c r="AJ24" s="147">
        <f t="shared" si="30"/>
        <v>1905</v>
      </c>
      <c r="AK24" s="147">
        <f t="shared" si="30"/>
        <v>455</v>
      </c>
      <c r="AL24" s="147">
        <f t="shared" si="30"/>
        <v>717</v>
      </c>
      <c r="AM24" s="147">
        <f t="shared" si="30"/>
        <v>1982</v>
      </c>
      <c r="AN24" s="147">
        <f t="shared" si="30"/>
        <v>1526</v>
      </c>
      <c r="AO24" s="147">
        <f t="shared" si="30"/>
        <v>1187</v>
      </c>
      <c r="AP24" s="147">
        <f t="shared" si="30"/>
        <v>2100</v>
      </c>
      <c r="AQ24" s="147">
        <f t="shared" si="30"/>
        <v>159</v>
      </c>
      <c r="AR24" s="147">
        <f t="shared" si="30"/>
        <v>1409</v>
      </c>
      <c r="AS24" s="147">
        <f t="shared" si="30"/>
        <v>261</v>
      </c>
      <c r="AT24" s="147">
        <f t="shared" si="30"/>
        <v>1828</v>
      </c>
      <c r="AU24" s="147">
        <f t="shared" si="30"/>
        <v>1223</v>
      </c>
      <c r="AV24" s="147">
        <f t="shared" si="30"/>
        <v>601</v>
      </c>
      <c r="AW24" s="147">
        <f t="shared" si="30"/>
        <v>674</v>
      </c>
      <c r="AX24" s="147">
        <f t="shared" si="30"/>
        <v>1039</v>
      </c>
      <c r="AY24" s="147">
        <f t="shared" si="30"/>
        <v>1254</v>
      </c>
      <c r="AZ24" s="147">
        <f t="shared" si="30"/>
        <v>822</v>
      </c>
      <c r="BA24" s="147">
        <f t="shared" si="30"/>
        <v>0</v>
      </c>
      <c r="BB24" s="147">
        <f t="shared" si="30"/>
        <v>1505</v>
      </c>
      <c r="BC24" s="147">
        <f t="shared" si="30"/>
        <v>1090</v>
      </c>
      <c r="BD24" s="147">
        <f t="shared" si="30"/>
        <v>391</v>
      </c>
      <c r="BE24" s="147">
        <f t="shared" si="30"/>
        <v>638</v>
      </c>
      <c r="BF24" s="147">
        <f t="shared" si="30"/>
        <v>2289</v>
      </c>
      <c r="BG24" s="147">
        <f t="shared" si="30"/>
        <v>785</v>
      </c>
      <c r="BH24" s="147">
        <f t="shared" si="30"/>
        <v>602</v>
      </c>
      <c r="BI24" s="147">
        <f t="shared" si="30"/>
        <v>2063</v>
      </c>
      <c r="BJ24" s="147">
        <f t="shared" si="30"/>
        <v>1370</v>
      </c>
      <c r="BK24" s="147">
        <f t="shared" si="30"/>
        <v>1737</v>
      </c>
      <c r="BL24" s="147">
        <f t="shared" si="30"/>
        <v>1141</v>
      </c>
    </row>
    <row r="25" ht="13.5" customHeight="1">
      <c r="A25" s="134">
        <v>42785.0</v>
      </c>
      <c r="B25" s="135" t="s">
        <v>71</v>
      </c>
      <c r="C25" s="136"/>
      <c r="D25" s="137" t="s">
        <v>20</v>
      </c>
      <c r="E25" s="148">
        <f t="shared" si="10"/>
        <v>1828</v>
      </c>
      <c r="F25" s="140">
        <v>6.0</v>
      </c>
      <c r="G25" s="140">
        <v>21.0</v>
      </c>
      <c r="H25" s="141">
        <f t="shared" si="3"/>
        <v>39</v>
      </c>
      <c r="I25" s="136"/>
      <c r="J25" s="142" t="s">
        <v>34</v>
      </c>
      <c r="K25" s="148">
        <f t="shared" si="11"/>
        <v>1526</v>
      </c>
      <c r="L25" s="143">
        <v>3.0</v>
      </c>
      <c r="M25" s="143">
        <v>8.0</v>
      </c>
      <c r="N25" s="141">
        <f t="shared" si="5"/>
        <v>17</v>
      </c>
      <c r="O25" s="55"/>
      <c r="P25" s="144" t="s">
        <v>72</v>
      </c>
      <c r="Q25" s="55"/>
      <c r="R25" s="45">
        <f>MIN(Rules!$E$2,(MAX(H25/N25,N25/H25)))</f>
        <v>2</v>
      </c>
      <c r="S25" s="145">
        <f>VLOOKUP(B25,Rules!A:B,2,FALSE)</f>
        <v>40</v>
      </c>
      <c r="T25" s="55"/>
      <c r="U25" s="146">
        <f>1/(10^(-(E25+(IF(P25="Y",Rules!$I$2,0))-K25)/Rules!$E$12)+1)</f>
        <v>0.8890956717</v>
      </c>
      <c r="V25" s="48">
        <f t="shared" si="6"/>
        <v>9</v>
      </c>
      <c r="W25" s="48">
        <f t="shared" si="7"/>
        <v>-9</v>
      </c>
      <c r="X25" s="55"/>
      <c r="Y25" s="55"/>
      <c r="Z25" s="55"/>
      <c r="AA25" s="147">
        <f t="shared" ref="AA25:BL25" si="31">IF($D25=AA$1,$E25+$V25,(IF($J25=AA$1,$K25+$W25,AA24)))</f>
        <v>1321</v>
      </c>
      <c r="AB25" s="147">
        <f t="shared" si="31"/>
        <v>1088</v>
      </c>
      <c r="AC25" s="147">
        <f t="shared" si="31"/>
        <v>1322</v>
      </c>
      <c r="AD25" s="147">
        <f t="shared" si="31"/>
        <v>292</v>
      </c>
      <c r="AE25" s="147">
        <f t="shared" si="31"/>
        <v>1956</v>
      </c>
      <c r="AF25" s="147">
        <f t="shared" si="31"/>
        <v>1834</v>
      </c>
      <c r="AG25" s="147">
        <f t="shared" si="31"/>
        <v>956</v>
      </c>
      <c r="AH25" s="147">
        <f t="shared" si="31"/>
        <v>817</v>
      </c>
      <c r="AI25" s="147">
        <f t="shared" si="31"/>
        <v>1176</v>
      </c>
      <c r="AJ25" s="147">
        <f t="shared" si="31"/>
        <v>1905</v>
      </c>
      <c r="AK25" s="147">
        <f t="shared" si="31"/>
        <v>455</v>
      </c>
      <c r="AL25" s="147">
        <f t="shared" si="31"/>
        <v>717</v>
      </c>
      <c r="AM25" s="147">
        <f t="shared" si="31"/>
        <v>1982</v>
      </c>
      <c r="AN25" s="147">
        <f t="shared" si="31"/>
        <v>1517</v>
      </c>
      <c r="AO25" s="147">
        <f t="shared" si="31"/>
        <v>1187</v>
      </c>
      <c r="AP25" s="147">
        <f t="shared" si="31"/>
        <v>2100</v>
      </c>
      <c r="AQ25" s="147">
        <f t="shared" si="31"/>
        <v>159</v>
      </c>
      <c r="AR25" s="147">
        <f t="shared" si="31"/>
        <v>1409</v>
      </c>
      <c r="AS25" s="147">
        <f t="shared" si="31"/>
        <v>261</v>
      </c>
      <c r="AT25" s="147">
        <f t="shared" si="31"/>
        <v>1837</v>
      </c>
      <c r="AU25" s="147">
        <f t="shared" si="31"/>
        <v>1223</v>
      </c>
      <c r="AV25" s="147">
        <f t="shared" si="31"/>
        <v>601</v>
      </c>
      <c r="AW25" s="147">
        <f t="shared" si="31"/>
        <v>674</v>
      </c>
      <c r="AX25" s="147">
        <f t="shared" si="31"/>
        <v>1039</v>
      </c>
      <c r="AY25" s="147">
        <f t="shared" si="31"/>
        <v>1254</v>
      </c>
      <c r="AZ25" s="147">
        <f t="shared" si="31"/>
        <v>822</v>
      </c>
      <c r="BA25" s="147">
        <f t="shared" si="31"/>
        <v>0</v>
      </c>
      <c r="BB25" s="147">
        <f t="shared" si="31"/>
        <v>1505</v>
      </c>
      <c r="BC25" s="147">
        <f t="shared" si="31"/>
        <v>1090</v>
      </c>
      <c r="BD25" s="147">
        <f t="shared" si="31"/>
        <v>391</v>
      </c>
      <c r="BE25" s="147">
        <f t="shared" si="31"/>
        <v>638</v>
      </c>
      <c r="BF25" s="147">
        <f t="shared" si="31"/>
        <v>2289</v>
      </c>
      <c r="BG25" s="147">
        <f t="shared" si="31"/>
        <v>785</v>
      </c>
      <c r="BH25" s="147">
        <f t="shared" si="31"/>
        <v>602</v>
      </c>
      <c r="BI25" s="147">
        <f t="shared" si="31"/>
        <v>2063</v>
      </c>
      <c r="BJ25" s="147">
        <f t="shared" si="31"/>
        <v>1370</v>
      </c>
      <c r="BK25" s="147">
        <f t="shared" si="31"/>
        <v>1737</v>
      </c>
      <c r="BL25" s="147">
        <f t="shared" si="31"/>
        <v>1141</v>
      </c>
    </row>
    <row r="26" ht="13.5" customHeight="1">
      <c r="A26" s="134">
        <v>42785.0</v>
      </c>
      <c r="B26" s="135" t="s">
        <v>71</v>
      </c>
      <c r="C26" s="136"/>
      <c r="D26" s="137" t="s">
        <v>43</v>
      </c>
      <c r="E26" s="148">
        <f t="shared" si="10"/>
        <v>1088</v>
      </c>
      <c r="F26" s="140">
        <v>1.0</v>
      </c>
      <c r="G26" s="140">
        <v>13.0</v>
      </c>
      <c r="H26" s="141">
        <f t="shared" si="3"/>
        <v>16</v>
      </c>
      <c r="I26" s="136"/>
      <c r="J26" s="142" t="s">
        <v>36</v>
      </c>
      <c r="K26" s="148">
        <f t="shared" si="11"/>
        <v>1223</v>
      </c>
      <c r="L26" s="143">
        <v>1.0</v>
      </c>
      <c r="M26" s="143">
        <v>13.0</v>
      </c>
      <c r="N26" s="141">
        <f t="shared" si="5"/>
        <v>16</v>
      </c>
      <c r="O26" s="55"/>
      <c r="P26" s="144" t="s">
        <v>72</v>
      </c>
      <c r="Q26" s="55"/>
      <c r="R26" s="45">
        <f>MIN(Rules!$E$2,(MAX(H26/N26,N26/H26)))</f>
        <v>1</v>
      </c>
      <c r="S26" s="145">
        <f>VLOOKUP(B26,Rules!A:B,2,FALSE)</f>
        <v>40</v>
      </c>
      <c r="T26" s="55"/>
      <c r="U26" s="146">
        <f>1/(10^(-(E26+(IF(P26="Y",Rules!$I$2,0))-K26)/Rules!$E$12)+1)</f>
        <v>0.5172625244</v>
      </c>
      <c r="V26" s="48">
        <f t="shared" si="6"/>
        <v>-1</v>
      </c>
      <c r="W26" s="48">
        <f t="shared" si="7"/>
        <v>1</v>
      </c>
      <c r="X26" s="55"/>
      <c r="Y26" s="55"/>
      <c r="Z26" s="55"/>
      <c r="AA26" s="147">
        <f t="shared" ref="AA26:BL26" si="32">IF($D26=AA$1,$E26+$V26,(IF($J26=AA$1,$K26+$W26,AA25)))</f>
        <v>1321</v>
      </c>
      <c r="AB26" s="147">
        <f t="shared" si="32"/>
        <v>1087</v>
      </c>
      <c r="AC26" s="147">
        <f t="shared" si="32"/>
        <v>1322</v>
      </c>
      <c r="AD26" s="147">
        <f t="shared" si="32"/>
        <v>292</v>
      </c>
      <c r="AE26" s="147">
        <f t="shared" si="32"/>
        <v>1956</v>
      </c>
      <c r="AF26" s="147">
        <f t="shared" si="32"/>
        <v>1834</v>
      </c>
      <c r="AG26" s="147">
        <f t="shared" si="32"/>
        <v>956</v>
      </c>
      <c r="AH26" s="147">
        <f t="shared" si="32"/>
        <v>817</v>
      </c>
      <c r="AI26" s="147">
        <f t="shared" si="32"/>
        <v>1176</v>
      </c>
      <c r="AJ26" s="147">
        <f t="shared" si="32"/>
        <v>1905</v>
      </c>
      <c r="AK26" s="147">
        <f t="shared" si="32"/>
        <v>455</v>
      </c>
      <c r="AL26" s="147">
        <f t="shared" si="32"/>
        <v>717</v>
      </c>
      <c r="AM26" s="147">
        <f t="shared" si="32"/>
        <v>1982</v>
      </c>
      <c r="AN26" s="147">
        <f t="shared" si="32"/>
        <v>1517</v>
      </c>
      <c r="AO26" s="147">
        <f t="shared" si="32"/>
        <v>1187</v>
      </c>
      <c r="AP26" s="147">
        <f t="shared" si="32"/>
        <v>2100</v>
      </c>
      <c r="AQ26" s="147">
        <f t="shared" si="32"/>
        <v>159</v>
      </c>
      <c r="AR26" s="147">
        <f t="shared" si="32"/>
        <v>1409</v>
      </c>
      <c r="AS26" s="147">
        <f t="shared" si="32"/>
        <v>261</v>
      </c>
      <c r="AT26" s="147">
        <f t="shared" si="32"/>
        <v>1837</v>
      </c>
      <c r="AU26" s="147">
        <f t="shared" si="32"/>
        <v>1224</v>
      </c>
      <c r="AV26" s="147">
        <f t="shared" si="32"/>
        <v>601</v>
      </c>
      <c r="AW26" s="147">
        <f t="shared" si="32"/>
        <v>674</v>
      </c>
      <c r="AX26" s="147">
        <f t="shared" si="32"/>
        <v>1039</v>
      </c>
      <c r="AY26" s="147">
        <f t="shared" si="32"/>
        <v>1254</v>
      </c>
      <c r="AZ26" s="147">
        <f t="shared" si="32"/>
        <v>822</v>
      </c>
      <c r="BA26" s="147">
        <f t="shared" si="32"/>
        <v>0</v>
      </c>
      <c r="BB26" s="147">
        <f t="shared" si="32"/>
        <v>1505</v>
      </c>
      <c r="BC26" s="147">
        <f t="shared" si="32"/>
        <v>1090</v>
      </c>
      <c r="BD26" s="147">
        <f t="shared" si="32"/>
        <v>391</v>
      </c>
      <c r="BE26" s="147">
        <f t="shared" si="32"/>
        <v>638</v>
      </c>
      <c r="BF26" s="147">
        <f t="shared" si="32"/>
        <v>2289</v>
      </c>
      <c r="BG26" s="147">
        <f t="shared" si="32"/>
        <v>785</v>
      </c>
      <c r="BH26" s="147">
        <f t="shared" si="32"/>
        <v>602</v>
      </c>
      <c r="BI26" s="147">
        <f t="shared" si="32"/>
        <v>2063</v>
      </c>
      <c r="BJ26" s="147">
        <f t="shared" si="32"/>
        <v>1370</v>
      </c>
      <c r="BK26" s="147">
        <f t="shared" si="32"/>
        <v>1737</v>
      </c>
      <c r="BL26" s="147">
        <f t="shared" si="32"/>
        <v>1141</v>
      </c>
    </row>
    <row r="27" ht="13.5" customHeight="1">
      <c r="A27" s="134">
        <v>42785.0</v>
      </c>
      <c r="B27" s="135" t="s">
        <v>71</v>
      </c>
      <c r="C27" s="136"/>
      <c r="D27" s="137" t="s">
        <v>28</v>
      </c>
      <c r="E27" s="148">
        <f t="shared" si="10"/>
        <v>1322</v>
      </c>
      <c r="F27" s="139">
        <v>0.0</v>
      </c>
      <c r="G27" s="140">
        <v>21.0</v>
      </c>
      <c r="H27" s="141">
        <f t="shared" si="3"/>
        <v>21</v>
      </c>
      <c r="I27" s="136"/>
      <c r="J27" s="142" t="s">
        <v>30</v>
      </c>
      <c r="K27" s="148">
        <f t="shared" si="11"/>
        <v>1321</v>
      </c>
      <c r="L27" s="143">
        <v>2.0</v>
      </c>
      <c r="M27" s="143">
        <v>15.0</v>
      </c>
      <c r="N27" s="141">
        <f t="shared" si="5"/>
        <v>21</v>
      </c>
      <c r="O27" s="55"/>
      <c r="P27" s="144" t="s">
        <v>72</v>
      </c>
      <c r="Q27" s="55"/>
      <c r="R27" s="45">
        <f>MIN(Rules!$E$2,(MAX(H27/N27,N27/H27)))</f>
        <v>1</v>
      </c>
      <c r="S27" s="145">
        <f>VLOOKUP(B27,Rules!A:B,2,FALSE)</f>
        <v>40</v>
      </c>
      <c r="T27" s="55"/>
      <c r="U27" s="146">
        <f>1/(10^(-(E27+(IF(P27="Y",Rules!$I$2,0))-K27)/Rules!$E$12)+1)</f>
        <v>0.667162819</v>
      </c>
      <c r="V27" s="48">
        <f t="shared" si="6"/>
        <v>-7</v>
      </c>
      <c r="W27" s="48">
        <f t="shared" si="7"/>
        <v>7</v>
      </c>
      <c r="X27" s="55"/>
      <c r="Y27" s="55"/>
      <c r="Z27" s="55"/>
      <c r="AA27" s="147">
        <f t="shared" ref="AA27:BL27" si="33">IF($D27=AA$1,$E27+$V27,(IF($J27=AA$1,$K27+$W27,AA26)))</f>
        <v>1328</v>
      </c>
      <c r="AB27" s="147">
        <f t="shared" si="33"/>
        <v>1087</v>
      </c>
      <c r="AC27" s="147">
        <f t="shared" si="33"/>
        <v>1315</v>
      </c>
      <c r="AD27" s="147">
        <f t="shared" si="33"/>
        <v>292</v>
      </c>
      <c r="AE27" s="147">
        <f t="shared" si="33"/>
        <v>1956</v>
      </c>
      <c r="AF27" s="147">
        <f t="shared" si="33"/>
        <v>1834</v>
      </c>
      <c r="AG27" s="147">
        <f t="shared" si="33"/>
        <v>956</v>
      </c>
      <c r="AH27" s="147">
        <f t="shared" si="33"/>
        <v>817</v>
      </c>
      <c r="AI27" s="147">
        <f t="shared" si="33"/>
        <v>1176</v>
      </c>
      <c r="AJ27" s="147">
        <f t="shared" si="33"/>
        <v>1905</v>
      </c>
      <c r="AK27" s="147">
        <f t="shared" si="33"/>
        <v>455</v>
      </c>
      <c r="AL27" s="147">
        <f t="shared" si="33"/>
        <v>717</v>
      </c>
      <c r="AM27" s="147">
        <f t="shared" si="33"/>
        <v>1982</v>
      </c>
      <c r="AN27" s="147">
        <f t="shared" si="33"/>
        <v>1517</v>
      </c>
      <c r="AO27" s="147">
        <f t="shared" si="33"/>
        <v>1187</v>
      </c>
      <c r="AP27" s="147">
        <f t="shared" si="33"/>
        <v>2100</v>
      </c>
      <c r="AQ27" s="147">
        <f t="shared" si="33"/>
        <v>159</v>
      </c>
      <c r="AR27" s="147">
        <f t="shared" si="33"/>
        <v>1409</v>
      </c>
      <c r="AS27" s="147">
        <f t="shared" si="33"/>
        <v>261</v>
      </c>
      <c r="AT27" s="147">
        <f t="shared" si="33"/>
        <v>1837</v>
      </c>
      <c r="AU27" s="147">
        <f t="shared" si="33"/>
        <v>1224</v>
      </c>
      <c r="AV27" s="147">
        <f t="shared" si="33"/>
        <v>601</v>
      </c>
      <c r="AW27" s="147">
        <f t="shared" si="33"/>
        <v>674</v>
      </c>
      <c r="AX27" s="147">
        <f t="shared" si="33"/>
        <v>1039</v>
      </c>
      <c r="AY27" s="147">
        <f t="shared" si="33"/>
        <v>1254</v>
      </c>
      <c r="AZ27" s="147">
        <f t="shared" si="33"/>
        <v>822</v>
      </c>
      <c r="BA27" s="147">
        <f t="shared" si="33"/>
        <v>0</v>
      </c>
      <c r="BB27" s="147">
        <f t="shared" si="33"/>
        <v>1505</v>
      </c>
      <c r="BC27" s="147">
        <f t="shared" si="33"/>
        <v>1090</v>
      </c>
      <c r="BD27" s="147">
        <f t="shared" si="33"/>
        <v>391</v>
      </c>
      <c r="BE27" s="147">
        <f t="shared" si="33"/>
        <v>638</v>
      </c>
      <c r="BF27" s="147">
        <f t="shared" si="33"/>
        <v>2289</v>
      </c>
      <c r="BG27" s="147">
        <f t="shared" si="33"/>
        <v>785</v>
      </c>
      <c r="BH27" s="147">
        <f t="shared" si="33"/>
        <v>602</v>
      </c>
      <c r="BI27" s="147">
        <f t="shared" si="33"/>
        <v>2063</v>
      </c>
      <c r="BJ27" s="147">
        <f t="shared" si="33"/>
        <v>1370</v>
      </c>
      <c r="BK27" s="147">
        <f t="shared" si="33"/>
        <v>1737</v>
      </c>
      <c r="BL27" s="147">
        <f t="shared" si="33"/>
        <v>1141</v>
      </c>
    </row>
    <row r="28" ht="13.5" customHeight="1">
      <c r="A28" s="134">
        <v>42785.0</v>
      </c>
      <c r="B28" s="135" t="s">
        <v>71</v>
      </c>
      <c r="C28" s="136"/>
      <c r="D28" s="137" t="s">
        <v>29</v>
      </c>
      <c r="E28" s="148">
        <f t="shared" si="10"/>
        <v>1187</v>
      </c>
      <c r="F28" s="140">
        <v>1.0</v>
      </c>
      <c r="G28" s="140">
        <v>16.0</v>
      </c>
      <c r="H28" s="141">
        <f t="shared" si="3"/>
        <v>19</v>
      </c>
      <c r="I28" s="136"/>
      <c r="J28" s="142" t="s">
        <v>32</v>
      </c>
      <c r="K28" s="148">
        <f t="shared" si="11"/>
        <v>1370</v>
      </c>
      <c r="L28" s="143">
        <v>0.0</v>
      </c>
      <c r="M28" s="143">
        <v>14.0</v>
      </c>
      <c r="N28" s="141">
        <f t="shared" si="5"/>
        <v>14</v>
      </c>
      <c r="O28" s="55"/>
      <c r="P28" s="144" t="s">
        <v>72</v>
      </c>
      <c r="Q28" s="55"/>
      <c r="R28" s="45">
        <f>MIN(Rules!$E$2,(MAX(H28/N28,N28/H28)))</f>
        <v>1.357142857</v>
      </c>
      <c r="S28" s="145">
        <f>VLOOKUP(B28,Rules!A:B,2,FALSE)</f>
        <v>40</v>
      </c>
      <c r="T28" s="55"/>
      <c r="U28" s="146">
        <f>1/(10^(-(E28+(IF(P28="Y",Rules!$I$2,0))-K28)/Rules!$E$12)+1)</f>
        <v>0.4620802977</v>
      </c>
      <c r="V28" s="48">
        <f t="shared" si="6"/>
        <v>29</v>
      </c>
      <c r="W28" s="48">
        <f t="shared" si="7"/>
        <v>-29</v>
      </c>
      <c r="X28" s="55"/>
      <c r="Y28" s="55"/>
      <c r="Z28" s="55"/>
      <c r="AA28" s="147">
        <f t="shared" ref="AA28:BL28" si="34">IF($D28=AA$1,$E28+$V28,(IF($J28=AA$1,$K28+$W28,AA27)))</f>
        <v>1328</v>
      </c>
      <c r="AB28" s="147">
        <f t="shared" si="34"/>
        <v>1087</v>
      </c>
      <c r="AC28" s="147">
        <f t="shared" si="34"/>
        <v>1315</v>
      </c>
      <c r="AD28" s="147">
        <f t="shared" si="34"/>
        <v>292</v>
      </c>
      <c r="AE28" s="147">
        <f t="shared" si="34"/>
        <v>1956</v>
      </c>
      <c r="AF28" s="147">
        <f t="shared" si="34"/>
        <v>1834</v>
      </c>
      <c r="AG28" s="147">
        <f t="shared" si="34"/>
        <v>956</v>
      </c>
      <c r="AH28" s="147">
        <f t="shared" si="34"/>
        <v>817</v>
      </c>
      <c r="AI28" s="147">
        <f t="shared" si="34"/>
        <v>1176</v>
      </c>
      <c r="AJ28" s="147">
        <f t="shared" si="34"/>
        <v>1905</v>
      </c>
      <c r="AK28" s="147">
        <f t="shared" si="34"/>
        <v>455</v>
      </c>
      <c r="AL28" s="147">
        <f t="shared" si="34"/>
        <v>717</v>
      </c>
      <c r="AM28" s="147">
        <f t="shared" si="34"/>
        <v>1982</v>
      </c>
      <c r="AN28" s="147">
        <f t="shared" si="34"/>
        <v>1517</v>
      </c>
      <c r="AO28" s="147">
        <f t="shared" si="34"/>
        <v>1216</v>
      </c>
      <c r="AP28" s="147">
        <f t="shared" si="34"/>
        <v>2100</v>
      </c>
      <c r="AQ28" s="147">
        <f t="shared" si="34"/>
        <v>159</v>
      </c>
      <c r="AR28" s="147">
        <f t="shared" si="34"/>
        <v>1409</v>
      </c>
      <c r="AS28" s="147">
        <f t="shared" si="34"/>
        <v>261</v>
      </c>
      <c r="AT28" s="147">
        <f t="shared" si="34"/>
        <v>1837</v>
      </c>
      <c r="AU28" s="147">
        <f t="shared" si="34"/>
        <v>1224</v>
      </c>
      <c r="AV28" s="147">
        <f t="shared" si="34"/>
        <v>601</v>
      </c>
      <c r="AW28" s="147">
        <f t="shared" si="34"/>
        <v>674</v>
      </c>
      <c r="AX28" s="147">
        <f t="shared" si="34"/>
        <v>1039</v>
      </c>
      <c r="AY28" s="147">
        <f t="shared" si="34"/>
        <v>1254</v>
      </c>
      <c r="AZ28" s="147">
        <f t="shared" si="34"/>
        <v>822</v>
      </c>
      <c r="BA28" s="147">
        <f t="shared" si="34"/>
        <v>0</v>
      </c>
      <c r="BB28" s="147">
        <f t="shared" si="34"/>
        <v>1505</v>
      </c>
      <c r="BC28" s="147">
        <f t="shared" si="34"/>
        <v>1090</v>
      </c>
      <c r="BD28" s="147">
        <f t="shared" si="34"/>
        <v>391</v>
      </c>
      <c r="BE28" s="147">
        <f t="shared" si="34"/>
        <v>638</v>
      </c>
      <c r="BF28" s="147">
        <f t="shared" si="34"/>
        <v>2289</v>
      </c>
      <c r="BG28" s="147">
        <f t="shared" si="34"/>
        <v>785</v>
      </c>
      <c r="BH28" s="147">
        <f t="shared" si="34"/>
        <v>602</v>
      </c>
      <c r="BI28" s="147">
        <f t="shared" si="34"/>
        <v>2063</v>
      </c>
      <c r="BJ28" s="147">
        <f t="shared" si="34"/>
        <v>1341</v>
      </c>
      <c r="BK28" s="147">
        <f t="shared" si="34"/>
        <v>1737</v>
      </c>
      <c r="BL28" s="147">
        <f t="shared" si="34"/>
        <v>1141</v>
      </c>
    </row>
    <row r="29" ht="13.5" customHeight="1">
      <c r="A29" s="134">
        <v>42785.0</v>
      </c>
      <c r="B29" s="135" t="s">
        <v>71</v>
      </c>
      <c r="C29" s="136"/>
      <c r="D29" s="137" t="s">
        <v>33</v>
      </c>
      <c r="E29" s="148">
        <f t="shared" si="10"/>
        <v>1176</v>
      </c>
      <c r="F29" s="140">
        <v>1.0</v>
      </c>
      <c r="G29" s="140">
        <v>21.0</v>
      </c>
      <c r="H29" s="141">
        <f t="shared" si="3"/>
        <v>24</v>
      </c>
      <c r="I29" s="136"/>
      <c r="J29" s="142" t="s">
        <v>41</v>
      </c>
      <c r="K29" s="148">
        <f t="shared" si="11"/>
        <v>1090</v>
      </c>
      <c r="L29" s="143">
        <v>1.0</v>
      </c>
      <c r="M29" s="143">
        <v>16.0</v>
      </c>
      <c r="N29" s="141">
        <f t="shared" si="5"/>
        <v>19</v>
      </c>
      <c r="O29" s="55"/>
      <c r="P29" s="144" t="s">
        <v>72</v>
      </c>
      <c r="Q29" s="55"/>
      <c r="R29" s="45">
        <f>MIN(Rules!$E$2,(MAX(H29/N29,N29/H29)))</f>
        <v>1.263157895</v>
      </c>
      <c r="S29" s="145">
        <f>VLOOKUP(B29,Rules!A:B,2,FALSE)</f>
        <v>40</v>
      </c>
      <c r="T29" s="55"/>
      <c r="U29" s="146">
        <f>1/(10^(-(E29+(IF(P29="Y",Rules!$I$2,0))-K29)/Rules!$E$12)+1)</f>
        <v>0.7477824649</v>
      </c>
      <c r="V29" s="48">
        <f t="shared" si="6"/>
        <v>13</v>
      </c>
      <c r="W29" s="48">
        <f t="shared" si="7"/>
        <v>-13</v>
      </c>
      <c r="X29" s="55"/>
      <c r="Y29" s="55"/>
      <c r="Z29" s="55"/>
      <c r="AA29" s="147">
        <f t="shared" ref="AA29:BL29" si="35">IF($D29=AA$1,$E29+$V29,(IF($J29=AA$1,$K29+$W29,AA28)))</f>
        <v>1328</v>
      </c>
      <c r="AB29" s="147">
        <f t="shared" si="35"/>
        <v>1087</v>
      </c>
      <c r="AC29" s="147">
        <f t="shared" si="35"/>
        <v>1315</v>
      </c>
      <c r="AD29" s="147">
        <f t="shared" si="35"/>
        <v>292</v>
      </c>
      <c r="AE29" s="147">
        <f t="shared" si="35"/>
        <v>1956</v>
      </c>
      <c r="AF29" s="147">
        <f t="shared" si="35"/>
        <v>1834</v>
      </c>
      <c r="AG29" s="147">
        <f t="shared" si="35"/>
        <v>956</v>
      </c>
      <c r="AH29" s="147">
        <f t="shared" si="35"/>
        <v>817</v>
      </c>
      <c r="AI29" s="147">
        <f t="shared" si="35"/>
        <v>1189</v>
      </c>
      <c r="AJ29" s="147">
        <f t="shared" si="35"/>
        <v>1905</v>
      </c>
      <c r="AK29" s="147">
        <f t="shared" si="35"/>
        <v>455</v>
      </c>
      <c r="AL29" s="147">
        <f t="shared" si="35"/>
        <v>717</v>
      </c>
      <c r="AM29" s="147">
        <f t="shared" si="35"/>
        <v>1982</v>
      </c>
      <c r="AN29" s="147">
        <f t="shared" si="35"/>
        <v>1517</v>
      </c>
      <c r="AO29" s="147">
        <f t="shared" si="35"/>
        <v>1216</v>
      </c>
      <c r="AP29" s="147">
        <f t="shared" si="35"/>
        <v>2100</v>
      </c>
      <c r="AQ29" s="147">
        <f t="shared" si="35"/>
        <v>159</v>
      </c>
      <c r="AR29" s="147">
        <f t="shared" si="35"/>
        <v>1409</v>
      </c>
      <c r="AS29" s="147">
        <f t="shared" si="35"/>
        <v>261</v>
      </c>
      <c r="AT29" s="147">
        <f t="shared" si="35"/>
        <v>1837</v>
      </c>
      <c r="AU29" s="147">
        <f t="shared" si="35"/>
        <v>1224</v>
      </c>
      <c r="AV29" s="147">
        <f t="shared" si="35"/>
        <v>601</v>
      </c>
      <c r="AW29" s="147">
        <f t="shared" si="35"/>
        <v>674</v>
      </c>
      <c r="AX29" s="147">
        <f t="shared" si="35"/>
        <v>1039</v>
      </c>
      <c r="AY29" s="147">
        <f t="shared" si="35"/>
        <v>1254</v>
      </c>
      <c r="AZ29" s="147">
        <f t="shared" si="35"/>
        <v>822</v>
      </c>
      <c r="BA29" s="147">
        <f t="shared" si="35"/>
        <v>0</v>
      </c>
      <c r="BB29" s="147">
        <f t="shared" si="35"/>
        <v>1505</v>
      </c>
      <c r="BC29" s="147">
        <f t="shared" si="35"/>
        <v>1077</v>
      </c>
      <c r="BD29" s="147">
        <f t="shared" si="35"/>
        <v>391</v>
      </c>
      <c r="BE29" s="147">
        <f t="shared" si="35"/>
        <v>638</v>
      </c>
      <c r="BF29" s="147">
        <f t="shared" si="35"/>
        <v>2289</v>
      </c>
      <c r="BG29" s="147">
        <f t="shared" si="35"/>
        <v>785</v>
      </c>
      <c r="BH29" s="147">
        <f t="shared" si="35"/>
        <v>602</v>
      </c>
      <c r="BI29" s="147">
        <f t="shared" si="35"/>
        <v>2063</v>
      </c>
      <c r="BJ29" s="147">
        <f t="shared" si="35"/>
        <v>1341</v>
      </c>
      <c r="BK29" s="147">
        <f t="shared" si="35"/>
        <v>1737</v>
      </c>
      <c r="BL29" s="147">
        <f t="shared" si="35"/>
        <v>1141</v>
      </c>
    </row>
    <row r="30" ht="13.5" customHeight="1">
      <c r="A30" s="134">
        <v>42785.0</v>
      </c>
      <c r="B30" s="135" t="s">
        <v>71</v>
      </c>
      <c r="C30" s="136"/>
      <c r="D30" s="137" t="s">
        <v>38</v>
      </c>
      <c r="E30" s="148">
        <f t="shared" si="10"/>
        <v>1254</v>
      </c>
      <c r="F30" s="140">
        <v>2.0</v>
      </c>
      <c r="G30" s="140">
        <v>19.0</v>
      </c>
      <c r="H30" s="141">
        <f t="shared" si="3"/>
        <v>25</v>
      </c>
      <c r="I30" s="136"/>
      <c r="J30" s="142" t="s">
        <v>35</v>
      </c>
      <c r="K30" s="148">
        <f t="shared" si="11"/>
        <v>956</v>
      </c>
      <c r="L30" s="149">
        <v>0.0</v>
      </c>
      <c r="M30" s="143">
        <v>16.0</v>
      </c>
      <c r="N30" s="141">
        <f t="shared" si="5"/>
        <v>16</v>
      </c>
      <c r="O30" s="55"/>
      <c r="P30" s="144" t="s">
        <v>72</v>
      </c>
      <c r="Q30" s="55"/>
      <c r="R30" s="45">
        <f>MIN(Rules!$E$2,(MAX(H30/N30,N30/H30)))</f>
        <v>1.5625</v>
      </c>
      <c r="S30" s="145">
        <f>VLOOKUP(B30,Rules!A:B,2,FALSE)</f>
        <v>40</v>
      </c>
      <c r="T30" s="55"/>
      <c r="U30" s="146">
        <f>1/(10^(-(E30+(IF(P30="Y",Rules!$I$2,0))-K30)/Rules!$E$12)+1)</f>
        <v>0.8872662481</v>
      </c>
      <c r="V30" s="48">
        <f t="shared" si="6"/>
        <v>7</v>
      </c>
      <c r="W30" s="48">
        <f t="shared" si="7"/>
        <v>-7</v>
      </c>
      <c r="X30" s="55"/>
      <c r="Y30" s="55"/>
      <c r="Z30" s="55"/>
      <c r="AA30" s="147">
        <f t="shared" ref="AA30:BL30" si="36">IF($D30=AA$1,$E30+$V30,(IF($J30=AA$1,$K30+$W30,AA29)))</f>
        <v>1328</v>
      </c>
      <c r="AB30" s="147">
        <f t="shared" si="36"/>
        <v>1087</v>
      </c>
      <c r="AC30" s="147">
        <f t="shared" si="36"/>
        <v>1315</v>
      </c>
      <c r="AD30" s="147">
        <f t="shared" si="36"/>
        <v>292</v>
      </c>
      <c r="AE30" s="147">
        <f t="shared" si="36"/>
        <v>1956</v>
      </c>
      <c r="AF30" s="147">
        <f t="shared" si="36"/>
        <v>1834</v>
      </c>
      <c r="AG30" s="147">
        <f t="shared" si="36"/>
        <v>949</v>
      </c>
      <c r="AH30" s="147">
        <f t="shared" si="36"/>
        <v>817</v>
      </c>
      <c r="AI30" s="147">
        <f t="shared" si="36"/>
        <v>1189</v>
      </c>
      <c r="AJ30" s="147">
        <f t="shared" si="36"/>
        <v>1905</v>
      </c>
      <c r="AK30" s="147">
        <f t="shared" si="36"/>
        <v>455</v>
      </c>
      <c r="AL30" s="147">
        <f t="shared" si="36"/>
        <v>717</v>
      </c>
      <c r="AM30" s="147">
        <f t="shared" si="36"/>
        <v>1982</v>
      </c>
      <c r="AN30" s="147">
        <f t="shared" si="36"/>
        <v>1517</v>
      </c>
      <c r="AO30" s="147">
        <f t="shared" si="36"/>
        <v>1216</v>
      </c>
      <c r="AP30" s="147">
        <f t="shared" si="36"/>
        <v>2100</v>
      </c>
      <c r="AQ30" s="147">
        <f t="shared" si="36"/>
        <v>159</v>
      </c>
      <c r="AR30" s="147">
        <f t="shared" si="36"/>
        <v>1409</v>
      </c>
      <c r="AS30" s="147">
        <f t="shared" si="36"/>
        <v>261</v>
      </c>
      <c r="AT30" s="147">
        <f t="shared" si="36"/>
        <v>1837</v>
      </c>
      <c r="AU30" s="147">
        <f t="shared" si="36"/>
        <v>1224</v>
      </c>
      <c r="AV30" s="147">
        <f t="shared" si="36"/>
        <v>601</v>
      </c>
      <c r="AW30" s="147">
        <f t="shared" si="36"/>
        <v>674</v>
      </c>
      <c r="AX30" s="147">
        <f t="shared" si="36"/>
        <v>1039</v>
      </c>
      <c r="AY30" s="147">
        <f t="shared" si="36"/>
        <v>1261</v>
      </c>
      <c r="AZ30" s="147">
        <f t="shared" si="36"/>
        <v>822</v>
      </c>
      <c r="BA30" s="147">
        <f t="shared" si="36"/>
        <v>0</v>
      </c>
      <c r="BB30" s="147">
        <f t="shared" si="36"/>
        <v>1505</v>
      </c>
      <c r="BC30" s="147">
        <f t="shared" si="36"/>
        <v>1077</v>
      </c>
      <c r="BD30" s="147">
        <f t="shared" si="36"/>
        <v>391</v>
      </c>
      <c r="BE30" s="147">
        <f t="shared" si="36"/>
        <v>638</v>
      </c>
      <c r="BF30" s="147">
        <f t="shared" si="36"/>
        <v>2289</v>
      </c>
      <c r="BG30" s="147">
        <f t="shared" si="36"/>
        <v>785</v>
      </c>
      <c r="BH30" s="147">
        <f t="shared" si="36"/>
        <v>602</v>
      </c>
      <c r="BI30" s="147">
        <f t="shared" si="36"/>
        <v>2063</v>
      </c>
      <c r="BJ30" s="147">
        <f t="shared" si="36"/>
        <v>1341</v>
      </c>
      <c r="BK30" s="147">
        <f t="shared" si="36"/>
        <v>1737</v>
      </c>
      <c r="BL30" s="147">
        <f t="shared" si="36"/>
        <v>1141</v>
      </c>
    </row>
    <row r="31" ht="13.5" customHeight="1">
      <c r="A31" s="134">
        <v>42785.0</v>
      </c>
      <c r="B31" s="135" t="s">
        <v>71</v>
      </c>
      <c r="C31" s="136"/>
      <c r="D31" s="137" t="s">
        <v>40</v>
      </c>
      <c r="E31" s="148">
        <f t="shared" si="10"/>
        <v>1141</v>
      </c>
      <c r="F31" s="140">
        <v>2.0</v>
      </c>
      <c r="G31" s="140">
        <v>17.0</v>
      </c>
      <c r="H31" s="141">
        <f t="shared" si="3"/>
        <v>23</v>
      </c>
      <c r="I31" s="136"/>
      <c r="J31" s="142" t="s">
        <v>39</v>
      </c>
      <c r="K31" s="148">
        <f t="shared" si="11"/>
        <v>1039</v>
      </c>
      <c r="L31" s="143">
        <v>1.0</v>
      </c>
      <c r="M31" s="143">
        <v>17.0</v>
      </c>
      <c r="N31" s="141">
        <f t="shared" si="5"/>
        <v>20</v>
      </c>
      <c r="O31" s="55"/>
      <c r="P31" s="144" t="s">
        <v>72</v>
      </c>
      <c r="Q31" s="55"/>
      <c r="R31" s="45">
        <f>MIN(Rules!$E$2,(MAX(H31/N31,N31/H31)))</f>
        <v>1.15</v>
      </c>
      <c r="S31" s="145">
        <f>VLOOKUP(B31,Rules!A:B,2,FALSE)</f>
        <v>40</v>
      </c>
      <c r="T31" s="55"/>
      <c r="U31" s="146">
        <f>1/(10^(-(E31+(IF(P31="Y",Rules!$I$2,0))-K31)/Rules!$E$12)+1)</f>
        <v>0.76142408</v>
      </c>
      <c r="V31" s="48">
        <f t="shared" si="6"/>
        <v>11</v>
      </c>
      <c r="W31" s="48">
        <f t="shared" si="7"/>
        <v>-11</v>
      </c>
      <c r="X31" s="55"/>
      <c r="Y31" s="55"/>
      <c r="Z31" s="55"/>
      <c r="AA31" s="147">
        <f t="shared" ref="AA31:BL31" si="37">IF($D31=AA$1,$E31+$V31,(IF($J31=AA$1,$K31+$W31,AA30)))</f>
        <v>1328</v>
      </c>
      <c r="AB31" s="147">
        <f t="shared" si="37"/>
        <v>1087</v>
      </c>
      <c r="AC31" s="147">
        <f t="shared" si="37"/>
        <v>1315</v>
      </c>
      <c r="AD31" s="147">
        <f t="shared" si="37"/>
        <v>292</v>
      </c>
      <c r="AE31" s="147">
        <f t="shared" si="37"/>
        <v>1956</v>
      </c>
      <c r="AF31" s="147">
        <f t="shared" si="37"/>
        <v>1834</v>
      </c>
      <c r="AG31" s="147">
        <f t="shared" si="37"/>
        <v>949</v>
      </c>
      <c r="AH31" s="147">
        <f t="shared" si="37"/>
        <v>817</v>
      </c>
      <c r="AI31" s="147">
        <f t="shared" si="37"/>
        <v>1189</v>
      </c>
      <c r="AJ31" s="147">
        <f t="shared" si="37"/>
        <v>1905</v>
      </c>
      <c r="AK31" s="147">
        <f t="shared" si="37"/>
        <v>455</v>
      </c>
      <c r="AL31" s="147">
        <f t="shared" si="37"/>
        <v>717</v>
      </c>
      <c r="AM31" s="147">
        <f t="shared" si="37"/>
        <v>1982</v>
      </c>
      <c r="AN31" s="147">
        <f t="shared" si="37"/>
        <v>1517</v>
      </c>
      <c r="AO31" s="147">
        <f t="shared" si="37"/>
        <v>1216</v>
      </c>
      <c r="AP31" s="147">
        <f t="shared" si="37"/>
        <v>2100</v>
      </c>
      <c r="AQ31" s="147">
        <f t="shared" si="37"/>
        <v>159</v>
      </c>
      <c r="AR31" s="147">
        <f t="shared" si="37"/>
        <v>1409</v>
      </c>
      <c r="AS31" s="147">
        <f t="shared" si="37"/>
        <v>261</v>
      </c>
      <c r="AT31" s="147">
        <f t="shared" si="37"/>
        <v>1837</v>
      </c>
      <c r="AU31" s="147">
        <f t="shared" si="37"/>
        <v>1224</v>
      </c>
      <c r="AV31" s="147">
        <f t="shared" si="37"/>
        <v>601</v>
      </c>
      <c r="AW31" s="147">
        <f t="shared" si="37"/>
        <v>674</v>
      </c>
      <c r="AX31" s="147">
        <f t="shared" si="37"/>
        <v>1028</v>
      </c>
      <c r="AY31" s="147">
        <f t="shared" si="37"/>
        <v>1261</v>
      </c>
      <c r="AZ31" s="147">
        <f t="shared" si="37"/>
        <v>822</v>
      </c>
      <c r="BA31" s="147">
        <f t="shared" si="37"/>
        <v>0</v>
      </c>
      <c r="BB31" s="147">
        <f t="shared" si="37"/>
        <v>1505</v>
      </c>
      <c r="BC31" s="147">
        <f t="shared" si="37"/>
        <v>1077</v>
      </c>
      <c r="BD31" s="147">
        <f t="shared" si="37"/>
        <v>391</v>
      </c>
      <c r="BE31" s="147">
        <f t="shared" si="37"/>
        <v>638</v>
      </c>
      <c r="BF31" s="147">
        <f t="shared" si="37"/>
        <v>2289</v>
      </c>
      <c r="BG31" s="147">
        <f t="shared" si="37"/>
        <v>785</v>
      </c>
      <c r="BH31" s="147">
        <f t="shared" si="37"/>
        <v>602</v>
      </c>
      <c r="BI31" s="147">
        <f t="shared" si="37"/>
        <v>2063</v>
      </c>
      <c r="BJ31" s="147">
        <f t="shared" si="37"/>
        <v>1341</v>
      </c>
      <c r="BK31" s="147">
        <f t="shared" si="37"/>
        <v>1737</v>
      </c>
      <c r="BL31" s="147">
        <f t="shared" si="37"/>
        <v>1152</v>
      </c>
    </row>
    <row r="32" ht="13.5" customHeight="1">
      <c r="A32" s="134">
        <v>42785.0</v>
      </c>
      <c r="B32" s="135" t="s">
        <v>71</v>
      </c>
      <c r="C32" s="136"/>
      <c r="D32" s="137" t="s">
        <v>51</v>
      </c>
      <c r="E32" s="148">
        <f t="shared" si="10"/>
        <v>822</v>
      </c>
      <c r="F32" s="140">
        <v>1.0</v>
      </c>
      <c r="G32" s="140">
        <v>21.0</v>
      </c>
      <c r="H32" s="141">
        <f t="shared" si="3"/>
        <v>24</v>
      </c>
      <c r="I32" s="136"/>
      <c r="J32" s="142" t="s">
        <v>37</v>
      </c>
      <c r="K32" s="148">
        <f t="shared" si="11"/>
        <v>817</v>
      </c>
      <c r="L32" s="143">
        <v>3.0</v>
      </c>
      <c r="M32" s="143">
        <v>14.0</v>
      </c>
      <c r="N32" s="141">
        <f t="shared" si="5"/>
        <v>23</v>
      </c>
      <c r="O32" s="55"/>
      <c r="P32" s="144" t="s">
        <v>72</v>
      </c>
      <c r="Q32" s="55"/>
      <c r="R32" s="45">
        <f>MIN(Rules!$E$2,(MAX(H32/N32,N32/H32)))</f>
        <v>1.043478261</v>
      </c>
      <c r="S32" s="145">
        <f>VLOOKUP(B32,Rules!A:B,2,FALSE)</f>
        <v>40</v>
      </c>
      <c r="T32" s="55"/>
      <c r="U32" s="146">
        <f>1/(10^(-(E32+(IF(P32="Y",Rules!$I$2,0))-K32)/Rules!$E$12)+1)</f>
        <v>0.6712405808</v>
      </c>
      <c r="V32" s="48">
        <f t="shared" si="6"/>
        <v>14</v>
      </c>
      <c r="W32" s="48">
        <f t="shared" si="7"/>
        <v>-14</v>
      </c>
      <c r="X32" s="55"/>
      <c r="Y32" s="55"/>
      <c r="Z32" s="55"/>
      <c r="AA32" s="147">
        <f t="shared" ref="AA32:BL32" si="38">IF($D32=AA$1,$E32+$V32,(IF($J32=AA$1,$K32+$W32,AA31)))</f>
        <v>1328</v>
      </c>
      <c r="AB32" s="147">
        <f t="shared" si="38"/>
        <v>1087</v>
      </c>
      <c r="AC32" s="147">
        <f t="shared" si="38"/>
        <v>1315</v>
      </c>
      <c r="AD32" s="147">
        <f t="shared" si="38"/>
        <v>292</v>
      </c>
      <c r="AE32" s="147">
        <f t="shared" si="38"/>
        <v>1956</v>
      </c>
      <c r="AF32" s="147">
        <f t="shared" si="38"/>
        <v>1834</v>
      </c>
      <c r="AG32" s="147">
        <f t="shared" si="38"/>
        <v>949</v>
      </c>
      <c r="AH32" s="147">
        <f t="shared" si="38"/>
        <v>803</v>
      </c>
      <c r="AI32" s="147">
        <f t="shared" si="38"/>
        <v>1189</v>
      </c>
      <c r="AJ32" s="147">
        <f t="shared" si="38"/>
        <v>1905</v>
      </c>
      <c r="AK32" s="147">
        <f t="shared" si="38"/>
        <v>455</v>
      </c>
      <c r="AL32" s="147">
        <f t="shared" si="38"/>
        <v>717</v>
      </c>
      <c r="AM32" s="147">
        <f t="shared" si="38"/>
        <v>1982</v>
      </c>
      <c r="AN32" s="147">
        <f t="shared" si="38"/>
        <v>1517</v>
      </c>
      <c r="AO32" s="147">
        <f t="shared" si="38"/>
        <v>1216</v>
      </c>
      <c r="AP32" s="147">
        <f t="shared" si="38"/>
        <v>2100</v>
      </c>
      <c r="AQ32" s="147">
        <f t="shared" si="38"/>
        <v>159</v>
      </c>
      <c r="AR32" s="147">
        <f t="shared" si="38"/>
        <v>1409</v>
      </c>
      <c r="AS32" s="147">
        <f t="shared" si="38"/>
        <v>261</v>
      </c>
      <c r="AT32" s="147">
        <f t="shared" si="38"/>
        <v>1837</v>
      </c>
      <c r="AU32" s="147">
        <f t="shared" si="38"/>
        <v>1224</v>
      </c>
      <c r="AV32" s="147">
        <f t="shared" si="38"/>
        <v>601</v>
      </c>
      <c r="AW32" s="147">
        <f t="shared" si="38"/>
        <v>674</v>
      </c>
      <c r="AX32" s="147">
        <f t="shared" si="38"/>
        <v>1028</v>
      </c>
      <c r="AY32" s="147">
        <f t="shared" si="38"/>
        <v>1261</v>
      </c>
      <c r="AZ32" s="147">
        <f t="shared" si="38"/>
        <v>836</v>
      </c>
      <c r="BA32" s="147">
        <f t="shared" si="38"/>
        <v>0</v>
      </c>
      <c r="BB32" s="147">
        <f t="shared" si="38"/>
        <v>1505</v>
      </c>
      <c r="BC32" s="147">
        <f t="shared" si="38"/>
        <v>1077</v>
      </c>
      <c r="BD32" s="147">
        <f t="shared" si="38"/>
        <v>391</v>
      </c>
      <c r="BE32" s="147">
        <f t="shared" si="38"/>
        <v>638</v>
      </c>
      <c r="BF32" s="147">
        <f t="shared" si="38"/>
        <v>2289</v>
      </c>
      <c r="BG32" s="147">
        <f t="shared" si="38"/>
        <v>785</v>
      </c>
      <c r="BH32" s="147">
        <f t="shared" si="38"/>
        <v>602</v>
      </c>
      <c r="BI32" s="147">
        <f t="shared" si="38"/>
        <v>2063</v>
      </c>
      <c r="BJ32" s="147">
        <f t="shared" si="38"/>
        <v>1341</v>
      </c>
      <c r="BK32" s="147">
        <f t="shared" si="38"/>
        <v>1737</v>
      </c>
      <c r="BL32" s="147">
        <f t="shared" si="38"/>
        <v>1152</v>
      </c>
    </row>
    <row r="33" ht="13.5" customHeight="1">
      <c r="A33" s="134">
        <v>42785.0</v>
      </c>
      <c r="B33" s="135" t="s">
        <v>71</v>
      </c>
      <c r="C33" s="136"/>
      <c r="D33" s="137" t="s">
        <v>47</v>
      </c>
      <c r="E33" s="148">
        <f t="shared" si="10"/>
        <v>674</v>
      </c>
      <c r="F33" s="139">
        <v>0.0</v>
      </c>
      <c r="G33" s="140">
        <v>12.0</v>
      </c>
      <c r="H33" s="141">
        <f t="shared" si="3"/>
        <v>12</v>
      </c>
      <c r="I33" s="136"/>
      <c r="J33" s="142" t="s">
        <v>42</v>
      </c>
      <c r="K33" s="148">
        <f t="shared" si="11"/>
        <v>785</v>
      </c>
      <c r="L33" s="143">
        <v>5.0</v>
      </c>
      <c r="M33" s="143">
        <v>16.0</v>
      </c>
      <c r="N33" s="141">
        <f t="shared" si="5"/>
        <v>31</v>
      </c>
      <c r="O33" s="55"/>
      <c r="P33" s="144" t="s">
        <v>72</v>
      </c>
      <c r="Q33" s="55"/>
      <c r="R33" s="45">
        <f>MIN(Rules!$E$2,(MAX(H33/N33,N33/H33)))</f>
        <v>2</v>
      </c>
      <c r="S33" s="145">
        <f>VLOOKUP(B33,Rules!A:B,2,FALSE)</f>
        <v>40</v>
      </c>
      <c r="T33" s="55"/>
      <c r="U33" s="146">
        <f>1/(10^(-(E33+(IF(P33="Y",Rules!$I$2,0))-K33)/Rules!$E$12)+1)</f>
        <v>0.5447801023</v>
      </c>
      <c r="V33" s="48">
        <f t="shared" si="6"/>
        <v>-44</v>
      </c>
      <c r="W33" s="48">
        <f t="shared" si="7"/>
        <v>44</v>
      </c>
      <c r="X33" s="55"/>
      <c r="Y33" s="55"/>
      <c r="Z33" s="55"/>
      <c r="AA33" s="147">
        <f t="shared" ref="AA33:BL33" si="39">IF($D33=AA$1,$E33+$V33,(IF($J33=AA$1,$K33+$W33,AA32)))</f>
        <v>1328</v>
      </c>
      <c r="AB33" s="147">
        <f t="shared" si="39"/>
        <v>1087</v>
      </c>
      <c r="AC33" s="147">
        <f t="shared" si="39"/>
        <v>1315</v>
      </c>
      <c r="AD33" s="147">
        <f t="shared" si="39"/>
        <v>292</v>
      </c>
      <c r="AE33" s="147">
        <f t="shared" si="39"/>
        <v>1956</v>
      </c>
      <c r="AF33" s="147">
        <f t="shared" si="39"/>
        <v>1834</v>
      </c>
      <c r="AG33" s="147">
        <f t="shared" si="39"/>
        <v>949</v>
      </c>
      <c r="AH33" s="147">
        <f t="shared" si="39"/>
        <v>803</v>
      </c>
      <c r="AI33" s="147">
        <f t="shared" si="39"/>
        <v>1189</v>
      </c>
      <c r="AJ33" s="147">
        <f t="shared" si="39"/>
        <v>1905</v>
      </c>
      <c r="AK33" s="147">
        <f t="shared" si="39"/>
        <v>455</v>
      </c>
      <c r="AL33" s="147">
        <f t="shared" si="39"/>
        <v>717</v>
      </c>
      <c r="AM33" s="147">
        <f t="shared" si="39"/>
        <v>1982</v>
      </c>
      <c r="AN33" s="147">
        <f t="shared" si="39"/>
        <v>1517</v>
      </c>
      <c r="AO33" s="147">
        <f t="shared" si="39"/>
        <v>1216</v>
      </c>
      <c r="AP33" s="147">
        <f t="shared" si="39"/>
        <v>2100</v>
      </c>
      <c r="AQ33" s="147">
        <f t="shared" si="39"/>
        <v>159</v>
      </c>
      <c r="AR33" s="147">
        <f t="shared" si="39"/>
        <v>1409</v>
      </c>
      <c r="AS33" s="147">
        <f t="shared" si="39"/>
        <v>261</v>
      </c>
      <c r="AT33" s="147">
        <f t="shared" si="39"/>
        <v>1837</v>
      </c>
      <c r="AU33" s="147">
        <f t="shared" si="39"/>
        <v>1224</v>
      </c>
      <c r="AV33" s="147">
        <f t="shared" si="39"/>
        <v>601</v>
      </c>
      <c r="AW33" s="147">
        <f t="shared" si="39"/>
        <v>630</v>
      </c>
      <c r="AX33" s="147">
        <f t="shared" si="39"/>
        <v>1028</v>
      </c>
      <c r="AY33" s="147">
        <f t="shared" si="39"/>
        <v>1261</v>
      </c>
      <c r="AZ33" s="147">
        <f t="shared" si="39"/>
        <v>836</v>
      </c>
      <c r="BA33" s="147">
        <f t="shared" si="39"/>
        <v>0</v>
      </c>
      <c r="BB33" s="147">
        <f t="shared" si="39"/>
        <v>1505</v>
      </c>
      <c r="BC33" s="147">
        <f t="shared" si="39"/>
        <v>1077</v>
      </c>
      <c r="BD33" s="147">
        <f t="shared" si="39"/>
        <v>391</v>
      </c>
      <c r="BE33" s="147">
        <f t="shared" si="39"/>
        <v>638</v>
      </c>
      <c r="BF33" s="147">
        <f t="shared" si="39"/>
        <v>2289</v>
      </c>
      <c r="BG33" s="147">
        <f t="shared" si="39"/>
        <v>829</v>
      </c>
      <c r="BH33" s="147">
        <f t="shared" si="39"/>
        <v>602</v>
      </c>
      <c r="BI33" s="147">
        <f t="shared" si="39"/>
        <v>2063</v>
      </c>
      <c r="BJ33" s="147">
        <f t="shared" si="39"/>
        <v>1341</v>
      </c>
      <c r="BK33" s="147">
        <f t="shared" si="39"/>
        <v>1737</v>
      </c>
      <c r="BL33" s="147">
        <f t="shared" si="39"/>
        <v>1152</v>
      </c>
    </row>
    <row r="34" ht="13.5" customHeight="1">
      <c r="A34" s="134">
        <v>42785.0</v>
      </c>
      <c r="B34" s="135" t="s">
        <v>71</v>
      </c>
      <c r="C34" s="136"/>
      <c r="D34" s="137" t="s">
        <v>52</v>
      </c>
      <c r="E34" s="148">
        <f t="shared" si="10"/>
        <v>261</v>
      </c>
      <c r="F34" s="140">
        <v>3.0</v>
      </c>
      <c r="G34" s="140">
        <v>13.0</v>
      </c>
      <c r="H34" s="141">
        <f t="shared" si="3"/>
        <v>22</v>
      </c>
      <c r="I34" s="136"/>
      <c r="J34" s="142" t="s">
        <v>50</v>
      </c>
      <c r="K34" s="148">
        <f t="shared" si="11"/>
        <v>601</v>
      </c>
      <c r="L34" s="143">
        <v>2.0</v>
      </c>
      <c r="M34" s="143">
        <v>19.0</v>
      </c>
      <c r="N34" s="141">
        <f t="shared" si="5"/>
        <v>25</v>
      </c>
      <c r="O34" s="55"/>
      <c r="P34" s="144" t="s">
        <v>72</v>
      </c>
      <c r="Q34" s="55"/>
      <c r="R34" s="45">
        <f>MIN(Rules!$E$2,(MAX(H34/N34,N34/H34)))</f>
        <v>1.136363636</v>
      </c>
      <c r="S34" s="145">
        <f>VLOOKUP(B34,Rules!A:B,2,FALSE)</f>
        <v>40</v>
      </c>
      <c r="T34" s="55"/>
      <c r="U34" s="146">
        <f>1/(10^(-(E34+(IF(P34="Y",Rules!$I$2,0))-K34)/Rules!$E$12)+1)</f>
        <v>0.2942186403</v>
      </c>
      <c r="V34" s="48">
        <f t="shared" si="6"/>
        <v>-13</v>
      </c>
      <c r="W34" s="48">
        <f t="shared" si="7"/>
        <v>13</v>
      </c>
      <c r="X34" s="55"/>
      <c r="Y34" s="55"/>
      <c r="Z34" s="55"/>
      <c r="AA34" s="147">
        <f t="shared" ref="AA34:BL34" si="40">IF($D34=AA$1,$E34+$V34,(IF($J34=AA$1,$K34+$W34,AA33)))</f>
        <v>1328</v>
      </c>
      <c r="AB34" s="147">
        <f t="shared" si="40"/>
        <v>1087</v>
      </c>
      <c r="AC34" s="147">
        <f t="shared" si="40"/>
        <v>1315</v>
      </c>
      <c r="AD34" s="147">
        <f t="shared" si="40"/>
        <v>292</v>
      </c>
      <c r="AE34" s="147">
        <f t="shared" si="40"/>
        <v>1956</v>
      </c>
      <c r="AF34" s="147">
        <f t="shared" si="40"/>
        <v>1834</v>
      </c>
      <c r="AG34" s="147">
        <f t="shared" si="40"/>
        <v>949</v>
      </c>
      <c r="AH34" s="147">
        <f t="shared" si="40"/>
        <v>803</v>
      </c>
      <c r="AI34" s="147">
        <f t="shared" si="40"/>
        <v>1189</v>
      </c>
      <c r="AJ34" s="147">
        <f t="shared" si="40"/>
        <v>1905</v>
      </c>
      <c r="AK34" s="147">
        <f t="shared" si="40"/>
        <v>455</v>
      </c>
      <c r="AL34" s="147">
        <f t="shared" si="40"/>
        <v>717</v>
      </c>
      <c r="AM34" s="147">
        <f t="shared" si="40"/>
        <v>1982</v>
      </c>
      <c r="AN34" s="147">
        <f t="shared" si="40"/>
        <v>1517</v>
      </c>
      <c r="AO34" s="147">
        <f t="shared" si="40"/>
        <v>1216</v>
      </c>
      <c r="AP34" s="147">
        <f t="shared" si="40"/>
        <v>2100</v>
      </c>
      <c r="AQ34" s="147">
        <f t="shared" si="40"/>
        <v>159</v>
      </c>
      <c r="AR34" s="147">
        <f t="shared" si="40"/>
        <v>1409</v>
      </c>
      <c r="AS34" s="147">
        <f t="shared" si="40"/>
        <v>248</v>
      </c>
      <c r="AT34" s="147">
        <f t="shared" si="40"/>
        <v>1837</v>
      </c>
      <c r="AU34" s="147">
        <f t="shared" si="40"/>
        <v>1224</v>
      </c>
      <c r="AV34" s="147">
        <f t="shared" si="40"/>
        <v>614</v>
      </c>
      <c r="AW34" s="147">
        <f t="shared" si="40"/>
        <v>630</v>
      </c>
      <c r="AX34" s="147">
        <f t="shared" si="40"/>
        <v>1028</v>
      </c>
      <c r="AY34" s="147">
        <f t="shared" si="40"/>
        <v>1261</v>
      </c>
      <c r="AZ34" s="147">
        <f t="shared" si="40"/>
        <v>836</v>
      </c>
      <c r="BA34" s="147">
        <f t="shared" si="40"/>
        <v>0</v>
      </c>
      <c r="BB34" s="147">
        <f t="shared" si="40"/>
        <v>1505</v>
      </c>
      <c r="BC34" s="147">
        <f t="shared" si="40"/>
        <v>1077</v>
      </c>
      <c r="BD34" s="147">
        <f t="shared" si="40"/>
        <v>391</v>
      </c>
      <c r="BE34" s="147">
        <f t="shared" si="40"/>
        <v>638</v>
      </c>
      <c r="BF34" s="147">
        <f t="shared" si="40"/>
        <v>2289</v>
      </c>
      <c r="BG34" s="147">
        <f t="shared" si="40"/>
        <v>829</v>
      </c>
      <c r="BH34" s="147">
        <f t="shared" si="40"/>
        <v>602</v>
      </c>
      <c r="BI34" s="147">
        <f t="shared" si="40"/>
        <v>2063</v>
      </c>
      <c r="BJ34" s="147">
        <f t="shared" si="40"/>
        <v>1341</v>
      </c>
      <c r="BK34" s="147">
        <f t="shared" si="40"/>
        <v>1737</v>
      </c>
      <c r="BL34" s="147">
        <f t="shared" si="40"/>
        <v>1152</v>
      </c>
    </row>
    <row r="35" ht="13.5" customHeight="1">
      <c r="A35" s="134">
        <v>42792.0</v>
      </c>
      <c r="B35" s="135" t="s">
        <v>71</v>
      </c>
      <c r="C35" s="136"/>
      <c r="D35" s="137" t="s">
        <v>51</v>
      </c>
      <c r="E35" s="148">
        <f t="shared" si="10"/>
        <v>836</v>
      </c>
      <c r="F35" s="140">
        <v>1.0</v>
      </c>
      <c r="G35" s="140">
        <v>10.0</v>
      </c>
      <c r="H35" s="141">
        <f t="shared" si="3"/>
        <v>13</v>
      </c>
      <c r="I35" s="136"/>
      <c r="J35" s="142" t="s">
        <v>47</v>
      </c>
      <c r="K35" s="148">
        <f t="shared" si="11"/>
        <v>630</v>
      </c>
      <c r="L35" s="143">
        <v>1.0</v>
      </c>
      <c r="M35" s="143">
        <v>8.0</v>
      </c>
      <c r="N35" s="141">
        <f t="shared" si="5"/>
        <v>11</v>
      </c>
      <c r="O35" s="55"/>
      <c r="P35" s="144" t="s">
        <v>72</v>
      </c>
      <c r="Q35" s="55"/>
      <c r="R35" s="45">
        <f>MIN(Rules!$E$2,(MAX(H35/N35,N35/H35)))</f>
        <v>1.181818182</v>
      </c>
      <c r="S35" s="145">
        <f>VLOOKUP(B35,Rules!A:B,2,FALSE)</f>
        <v>40</v>
      </c>
      <c r="T35" s="55"/>
      <c r="U35" s="146">
        <f>1/(10^(-(E35+(IF(P35="Y",Rules!$I$2,0))-K35)/Rules!$E$12)+1)</f>
        <v>0.8374588035</v>
      </c>
      <c r="V35" s="48">
        <f t="shared" si="6"/>
        <v>8</v>
      </c>
      <c r="W35" s="48">
        <f t="shared" si="7"/>
        <v>-8</v>
      </c>
      <c r="X35" s="55"/>
      <c r="Y35" s="55"/>
      <c r="Z35" s="55"/>
      <c r="AA35" s="147">
        <f t="shared" ref="AA35:BL35" si="41">IF($D35=AA$1,$E35+$V35,(IF($J35=AA$1,$K35+$W35,AA34)))</f>
        <v>1328</v>
      </c>
      <c r="AB35" s="147">
        <f t="shared" si="41"/>
        <v>1087</v>
      </c>
      <c r="AC35" s="147">
        <f t="shared" si="41"/>
        <v>1315</v>
      </c>
      <c r="AD35" s="147">
        <f t="shared" si="41"/>
        <v>292</v>
      </c>
      <c r="AE35" s="147">
        <f t="shared" si="41"/>
        <v>1956</v>
      </c>
      <c r="AF35" s="147">
        <f t="shared" si="41"/>
        <v>1834</v>
      </c>
      <c r="AG35" s="147">
        <f t="shared" si="41"/>
        <v>949</v>
      </c>
      <c r="AH35" s="147">
        <f t="shared" si="41"/>
        <v>803</v>
      </c>
      <c r="AI35" s="147">
        <f t="shared" si="41"/>
        <v>1189</v>
      </c>
      <c r="AJ35" s="147">
        <f t="shared" si="41"/>
        <v>1905</v>
      </c>
      <c r="AK35" s="147">
        <f t="shared" si="41"/>
        <v>455</v>
      </c>
      <c r="AL35" s="147">
        <f t="shared" si="41"/>
        <v>717</v>
      </c>
      <c r="AM35" s="147">
        <f t="shared" si="41"/>
        <v>1982</v>
      </c>
      <c r="AN35" s="147">
        <f t="shared" si="41"/>
        <v>1517</v>
      </c>
      <c r="AO35" s="147">
        <f t="shared" si="41"/>
        <v>1216</v>
      </c>
      <c r="AP35" s="147">
        <f t="shared" si="41"/>
        <v>2100</v>
      </c>
      <c r="AQ35" s="147">
        <f t="shared" si="41"/>
        <v>159</v>
      </c>
      <c r="AR35" s="147">
        <f t="shared" si="41"/>
        <v>1409</v>
      </c>
      <c r="AS35" s="147">
        <f t="shared" si="41"/>
        <v>248</v>
      </c>
      <c r="AT35" s="147">
        <f t="shared" si="41"/>
        <v>1837</v>
      </c>
      <c r="AU35" s="147">
        <f t="shared" si="41"/>
        <v>1224</v>
      </c>
      <c r="AV35" s="147">
        <f t="shared" si="41"/>
        <v>614</v>
      </c>
      <c r="AW35" s="147">
        <f t="shared" si="41"/>
        <v>622</v>
      </c>
      <c r="AX35" s="147">
        <f t="shared" si="41"/>
        <v>1028</v>
      </c>
      <c r="AY35" s="147">
        <f t="shared" si="41"/>
        <v>1261</v>
      </c>
      <c r="AZ35" s="147">
        <f t="shared" si="41"/>
        <v>844</v>
      </c>
      <c r="BA35" s="147">
        <f t="shared" si="41"/>
        <v>0</v>
      </c>
      <c r="BB35" s="147">
        <f t="shared" si="41"/>
        <v>1505</v>
      </c>
      <c r="BC35" s="147">
        <f t="shared" si="41"/>
        <v>1077</v>
      </c>
      <c r="BD35" s="147">
        <f t="shared" si="41"/>
        <v>391</v>
      </c>
      <c r="BE35" s="147">
        <f t="shared" si="41"/>
        <v>638</v>
      </c>
      <c r="BF35" s="147">
        <f t="shared" si="41"/>
        <v>2289</v>
      </c>
      <c r="BG35" s="147">
        <f t="shared" si="41"/>
        <v>829</v>
      </c>
      <c r="BH35" s="147">
        <f t="shared" si="41"/>
        <v>602</v>
      </c>
      <c r="BI35" s="147">
        <f t="shared" si="41"/>
        <v>2063</v>
      </c>
      <c r="BJ35" s="147">
        <f t="shared" si="41"/>
        <v>1341</v>
      </c>
      <c r="BK35" s="147">
        <f t="shared" si="41"/>
        <v>1737</v>
      </c>
      <c r="BL35" s="147">
        <f t="shared" si="41"/>
        <v>1152</v>
      </c>
    </row>
    <row r="36" ht="13.5" customHeight="1">
      <c r="A36" s="134">
        <v>42798.0</v>
      </c>
      <c r="B36" s="135" t="s">
        <v>71</v>
      </c>
      <c r="C36" s="136"/>
      <c r="D36" s="137" t="s">
        <v>26</v>
      </c>
      <c r="E36" s="148">
        <f t="shared" si="10"/>
        <v>1905</v>
      </c>
      <c r="F36" s="140">
        <v>1.0</v>
      </c>
      <c r="G36" s="140">
        <v>17.0</v>
      </c>
      <c r="H36" s="141">
        <f t="shared" si="3"/>
        <v>20</v>
      </c>
      <c r="I36" s="136"/>
      <c r="J36" s="142" t="s">
        <v>25</v>
      </c>
      <c r="K36" s="148">
        <f t="shared" si="11"/>
        <v>2063</v>
      </c>
      <c r="L36" s="143">
        <v>2.0</v>
      </c>
      <c r="M36" s="143">
        <v>19.0</v>
      </c>
      <c r="N36" s="141">
        <f t="shared" si="5"/>
        <v>25</v>
      </c>
      <c r="O36" s="55"/>
      <c r="P36" s="144" t="s">
        <v>72</v>
      </c>
      <c r="Q36" s="55"/>
      <c r="R36" s="45">
        <f>MIN(Rules!$E$2,(MAX(H36/N36,N36/H36)))</f>
        <v>1.25</v>
      </c>
      <c r="S36" s="145">
        <f>VLOOKUP(B36,Rules!A:B,2,FALSE)</f>
        <v>40</v>
      </c>
      <c r="T36" s="55"/>
      <c r="U36" s="146">
        <f>1/(10^(-(E36+(IF(P36="Y",Rules!$I$2,0))-K36)/Rules!$E$12)+1)</f>
        <v>0.4907907012</v>
      </c>
      <c r="V36" s="48">
        <f t="shared" si="6"/>
        <v>-25</v>
      </c>
      <c r="W36" s="48">
        <f t="shared" si="7"/>
        <v>25</v>
      </c>
      <c r="X36" s="55"/>
      <c r="Y36" s="55"/>
      <c r="Z36" s="55"/>
      <c r="AA36" s="147">
        <f t="shared" ref="AA36:BL36" si="42">IF($D36=AA$1,$E36+$V36,(IF($J36=AA$1,$K36+$W36,AA35)))</f>
        <v>1328</v>
      </c>
      <c r="AB36" s="147">
        <f t="shared" si="42"/>
        <v>1087</v>
      </c>
      <c r="AC36" s="147">
        <f t="shared" si="42"/>
        <v>1315</v>
      </c>
      <c r="AD36" s="147">
        <f t="shared" si="42"/>
        <v>292</v>
      </c>
      <c r="AE36" s="147">
        <f t="shared" si="42"/>
        <v>1956</v>
      </c>
      <c r="AF36" s="147">
        <f t="shared" si="42"/>
        <v>1834</v>
      </c>
      <c r="AG36" s="147">
        <f t="shared" si="42"/>
        <v>949</v>
      </c>
      <c r="AH36" s="147">
        <f t="shared" si="42"/>
        <v>803</v>
      </c>
      <c r="AI36" s="147">
        <f t="shared" si="42"/>
        <v>1189</v>
      </c>
      <c r="AJ36" s="147">
        <f t="shared" si="42"/>
        <v>1880</v>
      </c>
      <c r="AK36" s="147">
        <f t="shared" si="42"/>
        <v>455</v>
      </c>
      <c r="AL36" s="147">
        <f t="shared" si="42"/>
        <v>717</v>
      </c>
      <c r="AM36" s="147">
        <f t="shared" si="42"/>
        <v>1982</v>
      </c>
      <c r="AN36" s="147">
        <f t="shared" si="42"/>
        <v>1517</v>
      </c>
      <c r="AO36" s="147">
        <f t="shared" si="42"/>
        <v>1216</v>
      </c>
      <c r="AP36" s="147">
        <f t="shared" si="42"/>
        <v>2100</v>
      </c>
      <c r="AQ36" s="147">
        <f t="shared" si="42"/>
        <v>159</v>
      </c>
      <c r="AR36" s="147">
        <f t="shared" si="42"/>
        <v>1409</v>
      </c>
      <c r="AS36" s="147">
        <f t="shared" si="42"/>
        <v>248</v>
      </c>
      <c r="AT36" s="147">
        <f t="shared" si="42"/>
        <v>1837</v>
      </c>
      <c r="AU36" s="147">
        <f t="shared" si="42"/>
        <v>1224</v>
      </c>
      <c r="AV36" s="147">
        <f t="shared" si="42"/>
        <v>614</v>
      </c>
      <c r="AW36" s="147">
        <f t="shared" si="42"/>
        <v>622</v>
      </c>
      <c r="AX36" s="147">
        <f t="shared" si="42"/>
        <v>1028</v>
      </c>
      <c r="AY36" s="147">
        <f t="shared" si="42"/>
        <v>1261</v>
      </c>
      <c r="AZ36" s="147">
        <f t="shared" si="42"/>
        <v>844</v>
      </c>
      <c r="BA36" s="147">
        <f t="shared" si="42"/>
        <v>0</v>
      </c>
      <c r="BB36" s="147">
        <f t="shared" si="42"/>
        <v>1505</v>
      </c>
      <c r="BC36" s="147">
        <f t="shared" si="42"/>
        <v>1077</v>
      </c>
      <c r="BD36" s="147">
        <f t="shared" si="42"/>
        <v>391</v>
      </c>
      <c r="BE36" s="147">
        <f t="shared" si="42"/>
        <v>638</v>
      </c>
      <c r="BF36" s="147">
        <f t="shared" si="42"/>
        <v>2289</v>
      </c>
      <c r="BG36" s="147">
        <f t="shared" si="42"/>
        <v>829</v>
      </c>
      <c r="BH36" s="147">
        <f t="shared" si="42"/>
        <v>602</v>
      </c>
      <c r="BI36" s="147">
        <f t="shared" si="42"/>
        <v>2088</v>
      </c>
      <c r="BJ36" s="147">
        <f t="shared" si="42"/>
        <v>1341</v>
      </c>
      <c r="BK36" s="147">
        <f t="shared" si="42"/>
        <v>1737</v>
      </c>
      <c r="BL36" s="147">
        <f t="shared" si="42"/>
        <v>1152</v>
      </c>
    </row>
    <row r="37" ht="13.5" customHeight="1">
      <c r="A37" s="134">
        <v>42798.0</v>
      </c>
      <c r="B37" s="135" t="s">
        <v>71</v>
      </c>
      <c r="C37" s="136"/>
      <c r="D37" s="137" t="s">
        <v>20</v>
      </c>
      <c r="E37" s="148">
        <f t="shared" si="10"/>
        <v>1837</v>
      </c>
      <c r="F37" s="140">
        <v>1.0</v>
      </c>
      <c r="G37" s="140">
        <v>25.0</v>
      </c>
      <c r="H37" s="141">
        <f t="shared" si="3"/>
        <v>28</v>
      </c>
      <c r="I37" s="136"/>
      <c r="J37" s="142" t="s">
        <v>27</v>
      </c>
      <c r="K37" s="148">
        <f t="shared" si="11"/>
        <v>1505</v>
      </c>
      <c r="L37" s="143">
        <v>3.0</v>
      </c>
      <c r="M37" s="143">
        <v>15.0</v>
      </c>
      <c r="N37" s="141">
        <f t="shared" si="5"/>
        <v>24</v>
      </c>
      <c r="O37" s="55"/>
      <c r="P37" s="144" t="s">
        <v>72</v>
      </c>
      <c r="Q37" s="55"/>
      <c r="R37" s="45">
        <f>MIN(Rules!$E$2,(MAX(H37/N37,N37/H37)))</f>
        <v>1.166666667</v>
      </c>
      <c r="S37" s="145">
        <f>VLOOKUP(B37,Rules!A:B,2,FALSE)</f>
        <v>40</v>
      </c>
      <c r="T37" s="55"/>
      <c r="U37" s="146">
        <f>1/(10^(-(E37+(IF(P37="Y",Rules!$I$2,0))-K37)/Rules!$E$12)+1)</f>
        <v>0.9020039767</v>
      </c>
      <c r="V37" s="48">
        <f t="shared" si="6"/>
        <v>5</v>
      </c>
      <c r="W37" s="48">
        <f t="shared" si="7"/>
        <v>-5</v>
      </c>
      <c r="X37" s="55"/>
      <c r="Y37" s="55"/>
      <c r="Z37" s="55"/>
      <c r="AA37" s="147">
        <f t="shared" ref="AA37:BL37" si="43">IF($D37=AA$1,$E37+$V37,(IF($J37=AA$1,$K37+$W37,AA36)))</f>
        <v>1328</v>
      </c>
      <c r="AB37" s="147">
        <f t="shared" si="43"/>
        <v>1087</v>
      </c>
      <c r="AC37" s="147">
        <f t="shared" si="43"/>
        <v>1315</v>
      </c>
      <c r="AD37" s="147">
        <f t="shared" si="43"/>
        <v>292</v>
      </c>
      <c r="AE37" s="147">
        <f t="shared" si="43"/>
        <v>1956</v>
      </c>
      <c r="AF37" s="147">
        <f t="shared" si="43"/>
        <v>1834</v>
      </c>
      <c r="AG37" s="147">
        <f t="shared" si="43"/>
        <v>949</v>
      </c>
      <c r="AH37" s="147">
        <f t="shared" si="43"/>
        <v>803</v>
      </c>
      <c r="AI37" s="147">
        <f t="shared" si="43"/>
        <v>1189</v>
      </c>
      <c r="AJ37" s="147">
        <f t="shared" si="43"/>
        <v>1880</v>
      </c>
      <c r="AK37" s="147">
        <f t="shared" si="43"/>
        <v>455</v>
      </c>
      <c r="AL37" s="147">
        <f t="shared" si="43"/>
        <v>717</v>
      </c>
      <c r="AM37" s="147">
        <f t="shared" si="43"/>
        <v>1982</v>
      </c>
      <c r="AN37" s="147">
        <f t="shared" si="43"/>
        <v>1517</v>
      </c>
      <c r="AO37" s="147">
        <f t="shared" si="43"/>
        <v>1216</v>
      </c>
      <c r="AP37" s="147">
        <f t="shared" si="43"/>
        <v>2100</v>
      </c>
      <c r="AQ37" s="147">
        <f t="shared" si="43"/>
        <v>159</v>
      </c>
      <c r="AR37" s="147">
        <f t="shared" si="43"/>
        <v>1409</v>
      </c>
      <c r="AS37" s="147">
        <f t="shared" si="43"/>
        <v>248</v>
      </c>
      <c r="AT37" s="147">
        <f t="shared" si="43"/>
        <v>1842</v>
      </c>
      <c r="AU37" s="147">
        <f t="shared" si="43"/>
        <v>1224</v>
      </c>
      <c r="AV37" s="147">
        <f t="shared" si="43"/>
        <v>614</v>
      </c>
      <c r="AW37" s="147">
        <f t="shared" si="43"/>
        <v>622</v>
      </c>
      <c r="AX37" s="147">
        <f t="shared" si="43"/>
        <v>1028</v>
      </c>
      <c r="AY37" s="147">
        <f t="shared" si="43"/>
        <v>1261</v>
      </c>
      <c r="AZ37" s="147">
        <f t="shared" si="43"/>
        <v>844</v>
      </c>
      <c r="BA37" s="147">
        <f t="shared" si="43"/>
        <v>0</v>
      </c>
      <c r="BB37" s="147">
        <f t="shared" si="43"/>
        <v>1500</v>
      </c>
      <c r="BC37" s="147">
        <f t="shared" si="43"/>
        <v>1077</v>
      </c>
      <c r="BD37" s="147">
        <f t="shared" si="43"/>
        <v>391</v>
      </c>
      <c r="BE37" s="147">
        <f t="shared" si="43"/>
        <v>638</v>
      </c>
      <c r="BF37" s="147">
        <f t="shared" si="43"/>
        <v>2289</v>
      </c>
      <c r="BG37" s="147">
        <f t="shared" si="43"/>
        <v>829</v>
      </c>
      <c r="BH37" s="147">
        <f t="shared" si="43"/>
        <v>602</v>
      </c>
      <c r="BI37" s="147">
        <f t="shared" si="43"/>
        <v>2088</v>
      </c>
      <c r="BJ37" s="147">
        <f t="shared" si="43"/>
        <v>1341</v>
      </c>
      <c r="BK37" s="147">
        <f t="shared" si="43"/>
        <v>1737</v>
      </c>
      <c r="BL37" s="147">
        <f t="shared" si="43"/>
        <v>1152</v>
      </c>
    </row>
    <row r="38" ht="13.5" customHeight="1">
      <c r="A38" s="134">
        <v>42799.0</v>
      </c>
      <c r="B38" s="135" t="s">
        <v>71</v>
      </c>
      <c r="C38" s="136"/>
      <c r="D38" s="150" t="s">
        <v>22</v>
      </c>
      <c r="E38" s="148">
        <f t="shared" si="10"/>
        <v>2100</v>
      </c>
      <c r="F38" s="151">
        <v>0.0</v>
      </c>
      <c r="G38" s="151">
        <v>22.0</v>
      </c>
      <c r="H38" s="141">
        <f t="shared" si="3"/>
        <v>22</v>
      </c>
      <c r="I38" s="136"/>
      <c r="J38" s="152" t="s">
        <v>19</v>
      </c>
      <c r="K38" s="148">
        <f t="shared" si="11"/>
        <v>1834</v>
      </c>
      <c r="L38" s="153">
        <v>0.0</v>
      </c>
      <c r="M38" s="153">
        <v>15.0</v>
      </c>
      <c r="N38" s="141">
        <f t="shared" si="5"/>
        <v>15</v>
      </c>
      <c r="O38" s="55"/>
      <c r="P38" s="144" t="s">
        <v>72</v>
      </c>
      <c r="Q38" s="55"/>
      <c r="R38" s="45">
        <f>MIN(Rules!$E$2,(MAX(H38/N38,N38/H38)))</f>
        <v>1.466666667</v>
      </c>
      <c r="S38" s="145">
        <f>VLOOKUP(B38,Rules!A:B,2,FALSE)</f>
        <v>40</v>
      </c>
      <c r="T38" s="55"/>
      <c r="U38" s="146">
        <f>1/(10^(-(E38+(IF(P38="Y",Rules!$I$2,0))-K38)/Rules!$E$12)+1)</f>
        <v>0.8716638427</v>
      </c>
      <c r="V38" s="48">
        <f t="shared" si="6"/>
        <v>8</v>
      </c>
      <c r="W38" s="48">
        <f t="shared" si="7"/>
        <v>-8</v>
      </c>
      <c r="X38" s="55"/>
      <c r="Y38" s="55"/>
      <c r="Z38" s="55"/>
      <c r="AA38" s="147">
        <f t="shared" ref="AA38:BL38" si="44">IF($D38=AA$1,$E38+$V38,(IF($J38=AA$1,$K38+$W38,AA37)))</f>
        <v>1328</v>
      </c>
      <c r="AB38" s="147">
        <f t="shared" si="44"/>
        <v>1087</v>
      </c>
      <c r="AC38" s="147">
        <f t="shared" si="44"/>
        <v>1315</v>
      </c>
      <c r="AD38" s="147">
        <f t="shared" si="44"/>
        <v>292</v>
      </c>
      <c r="AE38" s="147">
        <f t="shared" si="44"/>
        <v>1956</v>
      </c>
      <c r="AF38" s="147">
        <f t="shared" si="44"/>
        <v>1826</v>
      </c>
      <c r="AG38" s="147">
        <f t="shared" si="44"/>
        <v>949</v>
      </c>
      <c r="AH38" s="147">
        <f t="shared" si="44"/>
        <v>803</v>
      </c>
      <c r="AI38" s="147">
        <f t="shared" si="44"/>
        <v>1189</v>
      </c>
      <c r="AJ38" s="147">
        <f t="shared" si="44"/>
        <v>1880</v>
      </c>
      <c r="AK38" s="147">
        <f t="shared" si="44"/>
        <v>455</v>
      </c>
      <c r="AL38" s="147">
        <f t="shared" si="44"/>
        <v>717</v>
      </c>
      <c r="AM38" s="147">
        <f t="shared" si="44"/>
        <v>1982</v>
      </c>
      <c r="AN38" s="147">
        <f t="shared" si="44"/>
        <v>1517</v>
      </c>
      <c r="AO38" s="147">
        <f t="shared" si="44"/>
        <v>1216</v>
      </c>
      <c r="AP38" s="147">
        <f t="shared" si="44"/>
        <v>2108</v>
      </c>
      <c r="AQ38" s="147">
        <f t="shared" si="44"/>
        <v>159</v>
      </c>
      <c r="AR38" s="147">
        <f t="shared" si="44"/>
        <v>1409</v>
      </c>
      <c r="AS38" s="147">
        <f t="shared" si="44"/>
        <v>248</v>
      </c>
      <c r="AT38" s="147">
        <f t="shared" si="44"/>
        <v>1842</v>
      </c>
      <c r="AU38" s="147">
        <f t="shared" si="44"/>
        <v>1224</v>
      </c>
      <c r="AV38" s="147">
        <f t="shared" si="44"/>
        <v>614</v>
      </c>
      <c r="AW38" s="147">
        <f t="shared" si="44"/>
        <v>622</v>
      </c>
      <c r="AX38" s="147">
        <f t="shared" si="44"/>
        <v>1028</v>
      </c>
      <c r="AY38" s="147">
        <f t="shared" si="44"/>
        <v>1261</v>
      </c>
      <c r="AZ38" s="147">
        <f t="shared" si="44"/>
        <v>844</v>
      </c>
      <c r="BA38" s="147">
        <f t="shared" si="44"/>
        <v>0</v>
      </c>
      <c r="BB38" s="147">
        <f t="shared" si="44"/>
        <v>1500</v>
      </c>
      <c r="BC38" s="147">
        <f t="shared" si="44"/>
        <v>1077</v>
      </c>
      <c r="BD38" s="147">
        <f t="shared" si="44"/>
        <v>391</v>
      </c>
      <c r="BE38" s="147">
        <f t="shared" si="44"/>
        <v>638</v>
      </c>
      <c r="BF38" s="147">
        <f t="shared" si="44"/>
        <v>2289</v>
      </c>
      <c r="BG38" s="147">
        <f t="shared" si="44"/>
        <v>829</v>
      </c>
      <c r="BH38" s="147">
        <f t="shared" si="44"/>
        <v>602</v>
      </c>
      <c r="BI38" s="147">
        <f t="shared" si="44"/>
        <v>2088</v>
      </c>
      <c r="BJ38" s="147">
        <f t="shared" si="44"/>
        <v>1341</v>
      </c>
      <c r="BK38" s="147">
        <f t="shared" si="44"/>
        <v>1737</v>
      </c>
      <c r="BL38" s="147">
        <f t="shared" si="44"/>
        <v>1152</v>
      </c>
    </row>
    <row r="39" ht="13.5" customHeight="1">
      <c r="A39" s="134">
        <v>42799.0</v>
      </c>
      <c r="B39" s="135" t="s">
        <v>71</v>
      </c>
      <c r="C39" s="136"/>
      <c r="D39" s="150" t="s">
        <v>18</v>
      </c>
      <c r="E39" s="148">
        <f t="shared" si="10"/>
        <v>2289</v>
      </c>
      <c r="F39" s="151">
        <v>0.0</v>
      </c>
      <c r="G39" s="151">
        <v>28.0</v>
      </c>
      <c r="H39" s="141">
        <f t="shared" si="3"/>
        <v>28</v>
      </c>
      <c r="I39" s="136"/>
      <c r="J39" s="152" t="s">
        <v>21</v>
      </c>
      <c r="K39" s="148">
        <f t="shared" si="11"/>
        <v>1956</v>
      </c>
      <c r="L39" s="153">
        <v>0.0</v>
      </c>
      <c r="M39" s="153">
        <v>21.0</v>
      </c>
      <c r="N39" s="141">
        <f t="shared" si="5"/>
        <v>21</v>
      </c>
      <c r="O39" s="55"/>
      <c r="P39" s="144" t="s">
        <v>72</v>
      </c>
      <c r="Q39" s="55"/>
      <c r="R39" s="45">
        <f>MIN(Rules!$E$2,(MAX(H39/N39,N39/H39)))</f>
        <v>1.333333333</v>
      </c>
      <c r="S39" s="145">
        <f>VLOOKUP(B39,Rules!A:B,2,FALSE)</f>
        <v>40</v>
      </c>
      <c r="T39" s="55"/>
      <c r="U39" s="146">
        <f>1/(10^(-(E39+(IF(P39="Y",Rules!$I$2,0))-K39)/Rules!$E$12)+1)</f>
        <v>0.9024102877</v>
      </c>
      <c r="V39" s="48">
        <f t="shared" si="6"/>
        <v>5</v>
      </c>
      <c r="W39" s="48">
        <f t="shared" si="7"/>
        <v>-5</v>
      </c>
      <c r="X39" s="55"/>
      <c r="Y39" s="55"/>
      <c r="Z39" s="55"/>
      <c r="AA39" s="147">
        <f t="shared" ref="AA39:BL39" si="45">IF($D39=AA$1,$E39+$V39,(IF($J39=AA$1,$K39+$W39,AA38)))</f>
        <v>1328</v>
      </c>
      <c r="AB39" s="147">
        <f t="shared" si="45"/>
        <v>1087</v>
      </c>
      <c r="AC39" s="147">
        <f t="shared" si="45"/>
        <v>1315</v>
      </c>
      <c r="AD39" s="147">
        <f t="shared" si="45"/>
        <v>292</v>
      </c>
      <c r="AE39" s="147">
        <f t="shared" si="45"/>
        <v>1951</v>
      </c>
      <c r="AF39" s="147">
        <f t="shared" si="45"/>
        <v>1826</v>
      </c>
      <c r="AG39" s="147">
        <f t="shared" si="45"/>
        <v>949</v>
      </c>
      <c r="AH39" s="147">
        <f t="shared" si="45"/>
        <v>803</v>
      </c>
      <c r="AI39" s="147">
        <f t="shared" si="45"/>
        <v>1189</v>
      </c>
      <c r="AJ39" s="147">
        <f t="shared" si="45"/>
        <v>1880</v>
      </c>
      <c r="AK39" s="147">
        <f t="shared" si="45"/>
        <v>455</v>
      </c>
      <c r="AL39" s="147">
        <f t="shared" si="45"/>
        <v>717</v>
      </c>
      <c r="AM39" s="147">
        <f t="shared" si="45"/>
        <v>1982</v>
      </c>
      <c r="AN39" s="147">
        <f t="shared" si="45"/>
        <v>1517</v>
      </c>
      <c r="AO39" s="147">
        <f t="shared" si="45"/>
        <v>1216</v>
      </c>
      <c r="AP39" s="147">
        <f t="shared" si="45"/>
        <v>2108</v>
      </c>
      <c r="AQ39" s="147">
        <f t="shared" si="45"/>
        <v>159</v>
      </c>
      <c r="AR39" s="147">
        <f t="shared" si="45"/>
        <v>1409</v>
      </c>
      <c r="AS39" s="147">
        <f t="shared" si="45"/>
        <v>248</v>
      </c>
      <c r="AT39" s="147">
        <f t="shared" si="45"/>
        <v>1842</v>
      </c>
      <c r="AU39" s="147">
        <f t="shared" si="45"/>
        <v>1224</v>
      </c>
      <c r="AV39" s="147">
        <f t="shared" si="45"/>
        <v>614</v>
      </c>
      <c r="AW39" s="147">
        <f t="shared" si="45"/>
        <v>622</v>
      </c>
      <c r="AX39" s="147">
        <f t="shared" si="45"/>
        <v>1028</v>
      </c>
      <c r="AY39" s="147">
        <f t="shared" si="45"/>
        <v>1261</v>
      </c>
      <c r="AZ39" s="147">
        <f t="shared" si="45"/>
        <v>844</v>
      </c>
      <c r="BA39" s="147">
        <f t="shared" si="45"/>
        <v>0</v>
      </c>
      <c r="BB39" s="147">
        <f t="shared" si="45"/>
        <v>1500</v>
      </c>
      <c r="BC39" s="147">
        <f t="shared" si="45"/>
        <v>1077</v>
      </c>
      <c r="BD39" s="147">
        <f t="shared" si="45"/>
        <v>391</v>
      </c>
      <c r="BE39" s="147">
        <f t="shared" si="45"/>
        <v>638</v>
      </c>
      <c r="BF39" s="147">
        <f t="shared" si="45"/>
        <v>2294</v>
      </c>
      <c r="BG39" s="147">
        <f t="shared" si="45"/>
        <v>829</v>
      </c>
      <c r="BH39" s="147">
        <f t="shared" si="45"/>
        <v>602</v>
      </c>
      <c r="BI39" s="147">
        <f t="shared" si="45"/>
        <v>2088</v>
      </c>
      <c r="BJ39" s="147">
        <f t="shared" si="45"/>
        <v>1341</v>
      </c>
      <c r="BK39" s="147">
        <f t="shared" si="45"/>
        <v>1737</v>
      </c>
      <c r="BL39" s="147">
        <f t="shared" si="45"/>
        <v>1152</v>
      </c>
    </row>
    <row r="40" ht="13.5" customHeight="1">
      <c r="A40" s="134">
        <v>42799.0</v>
      </c>
      <c r="B40" s="135" t="s">
        <v>71</v>
      </c>
      <c r="C40" s="136"/>
      <c r="D40" s="150" t="s">
        <v>23</v>
      </c>
      <c r="E40" s="148">
        <f t="shared" si="10"/>
        <v>1982</v>
      </c>
      <c r="F40" s="151">
        <v>3.0</v>
      </c>
      <c r="G40" s="151">
        <v>31.0</v>
      </c>
      <c r="H40" s="141">
        <f t="shared" si="3"/>
        <v>40</v>
      </c>
      <c r="I40" s="136"/>
      <c r="J40" s="152" t="s">
        <v>31</v>
      </c>
      <c r="K40" s="148">
        <f t="shared" si="11"/>
        <v>1409</v>
      </c>
      <c r="L40" s="153">
        <v>1.0</v>
      </c>
      <c r="M40" s="153">
        <v>11.0</v>
      </c>
      <c r="N40" s="141">
        <f t="shared" si="5"/>
        <v>14</v>
      </c>
      <c r="O40" s="55"/>
      <c r="P40" s="144" t="s">
        <v>72</v>
      </c>
      <c r="Q40" s="55"/>
      <c r="R40" s="45">
        <f>MIN(Rules!$E$2,(MAX(H40/N40,N40/H40)))</f>
        <v>2</v>
      </c>
      <c r="S40" s="145">
        <f>VLOOKUP(B40,Rules!A:B,2,FALSE)</f>
        <v>40</v>
      </c>
      <c r="T40" s="55"/>
      <c r="U40" s="146">
        <f>1/(10^(-(E40+(IF(P40="Y",Rules!$I$2,0))-K40)/Rules!$E$12)+1)</f>
        <v>0.9654283546</v>
      </c>
      <c r="V40" s="48">
        <f t="shared" si="6"/>
        <v>3</v>
      </c>
      <c r="W40" s="48">
        <f t="shared" si="7"/>
        <v>-3</v>
      </c>
      <c r="X40" s="55"/>
      <c r="Y40" s="55"/>
      <c r="Z40" s="55"/>
      <c r="AA40" s="147">
        <f t="shared" ref="AA40:BL40" si="46">IF($D40=AA$1,$E40+$V40,(IF($J40=AA$1,$K40+$W40,AA39)))</f>
        <v>1328</v>
      </c>
      <c r="AB40" s="147">
        <f t="shared" si="46"/>
        <v>1087</v>
      </c>
      <c r="AC40" s="147">
        <f t="shared" si="46"/>
        <v>1315</v>
      </c>
      <c r="AD40" s="147">
        <f t="shared" si="46"/>
        <v>292</v>
      </c>
      <c r="AE40" s="147">
        <f t="shared" si="46"/>
        <v>1951</v>
      </c>
      <c r="AF40" s="147">
        <f t="shared" si="46"/>
        <v>1826</v>
      </c>
      <c r="AG40" s="147">
        <f t="shared" si="46"/>
        <v>949</v>
      </c>
      <c r="AH40" s="147">
        <f t="shared" si="46"/>
        <v>803</v>
      </c>
      <c r="AI40" s="147">
        <f t="shared" si="46"/>
        <v>1189</v>
      </c>
      <c r="AJ40" s="147">
        <f t="shared" si="46"/>
        <v>1880</v>
      </c>
      <c r="AK40" s="147">
        <f t="shared" si="46"/>
        <v>455</v>
      </c>
      <c r="AL40" s="147">
        <f t="shared" si="46"/>
        <v>717</v>
      </c>
      <c r="AM40" s="147">
        <f t="shared" si="46"/>
        <v>1985</v>
      </c>
      <c r="AN40" s="147">
        <f t="shared" si="46"/>
        <v>1517</v>
      </c>
      <c r="AO40" s="147">
        <f t="shared" si="46"/>
        <v>1216</v>
      </c>
      <c r="AP40" s="147">
        <f t="shared" si="46"/>
        <v>2108</v>
      </c>
      <c r="AQ40" s="147">
        <f t="shared" si="46"/>
        <v>159</v>
      </c>
      <c r="AR40" s="147">
        <f t="shared" si="46"/>
        <v>1406</v>
      </c>
      <c r="AS40" s="147">
        <f t="shared" si="46"/>
        <v>248</v>
      </c>
      <c r="AT40" s="147">
        <f t="shared" si="46"/>
        <v>1842</v>
      </c>
      <c r="AU40" s="147">
        <f t="shared" si="46"/>
        <v>1224</v>
      </c>
      <c r="AV40" s="147">
        <f t="shared" si="46"/>
        <v>614</v>
      </c>
      <c r="AW40" s="147">
        <f t="shared" si="46"/>
        <v>622</v>
      </c>
      <c r="AX40" s="147">
        <f t="shared" si="46"/>
        <v>1028</v>
      </c>
      <c r="AY40" s="147">
        <f t="shared" si="46"/>
        <v>1261</v>
      </c>
      <c r="AZ40" s="147">
        <f t="shared" si="46"/>
        <v>844</v>
      </c>
      <c r="BA40" s="147">
        <f t="shared" si="46"/>
        <v>0</v>
      </c>
      <c r="BB40" s="147">
        <f t="shared" si="46"/>
        <v>1500</v>
      </c>
      <c r="BC40" s="147">
        <f t="shared" si="46"/>
        <v>1077</v>
      </c>
      <c r="BD40" s="147">
        <f t="shared" si="46"/>
        <v>391</v>
      </c>
      <c r="BE40" s="147">
        <f t="shared" si="46"/>
        <v>638</v>
      </c>
      <c r="BF40" s="147">
        <f t="shared" si="46"/>
        <v>2294</v>
      </c>
      <c r="BG40" s="147">
        <f t="shared" si="46"/>
        <v>829</v>
      </c>
      <c r="BH40" s="147">
        <f t="shared" si="46"/>
        <v>602</v>
      </c>
      <c r="BI40" s="147">
        <f t="shared" si="46"/>
        <v>2088</v>
      </c>
      <c r="BJ40" s="147">
        <f t="shared" si="46"/>
        <v>1341</v>
      </c>
      <c r="BK40" s="147">
        <f t="shared" si="46"/>
        <v>1737</v>
      </c>
      <c r="BL40" s="147">
        <f t="shared" si="46"/>
        <v>1152</v>
      </c>
    </row>
    <row r="41" ht="13.5" customHeight="1">
      <c r="A41" s="134">
        <v>42799.0</v>
      </c>
      <c r="B41" s="135" t="s">
        <v>71</v>
      </c>
      <c r="C41" s="136"/>
      <c r="D41" s="150" t="s">
        <v>24</v>
      </c>
      <c r="E41" s="148">
        <f t="shared" si="10"/>
        <v>1737</v>
      </c>
      <c r="F41" s="151">
        <v>3.0</v>
      </c>
      <c r="G41" s="151">
        <v>18.0</v>
      </c>
      <c r="H41" s="141">
        <f t="shared" si="3"/>
        <v>27</v>
      </c>
      <c r="I41" s="136"/>
      <c r="J41" s="152" t="s">
        <v>34</v>
      </c>
      <c r="K41" s="148">
        <f t="shared" si="11"/>
        <v>1517</v>
      </c>
      <c r="L41" s="153">
        <v>0.0</v>
      </c>
      <c r="M41" s="153">
        <v>12.0</v>
      </c>
      <c r="N41" s="141">
        <f t="shared" si="5"/>
        <v>12</v>
      </c>
      <c r="O41" s="55"/>
      <c r="P41" s="144" t="s">
        <v>72</v>
      </c>
      <c r="Q41" s="55"/>
      <c r="R41" s="45">
        <f>MIN(Rules!$E$2,(MAX(H41/N41,N41/H41)))</f>
        <v>2</v>
      </c>
      <c r="S41" s="145">
        <f>VLOOKUP(B41,Rules!A:B,2,FALSE)</f>
        <v>40</v>
      </c>
      <c r="T41" s="55"/>
      <c r="U41" s="146">
        <f>1/(10^(-(E41+(IF(P41="Y",Rules!$I$2,0))-K41)/Rules!$E$12)+1)</f>
        <v>0.8460451004</v>
      </c>
      <c r="V41" s="48">
        <f t="shared" si="6"/>
        <v>12</v>
      </c>
      <c r="W41" s="48">
        <f t="shared" si="7"/>
        <v>-12</v>
      </c>
      <c r="X41" s="55"/>
      <c r="Y41" s="55"/>
      <c r="Z41" s="55"/>
      <c r="AA41" s="147">
        <f t="shared" ref="AA41:BL41" si="47">IF($D41=AA$1,$E41+$V41,(IF($J41=AA$1,$K41+$W41,AA40)))</f>
        <v>1328</v>
      </c>
      <c r="AB41" s="147">
        <f t="shared" si="47"/>
        <v>1087</v>
      </c>
      <c r="AC41" s="147">
        <f t="shared" si="47"/>
        <v>1315</v>
      </c>
      <c r="AD41" s="147">
        <f t="shared" si="47"/>
        <v>292</v>
      </c>
      <c r="AE41" s="147">
        <f t="shared" si="47"/>
        <v>1951</v>
      </c>
      <c r="AF41" s="147">
        <f t="shared" si="47"/>
        <v>1826</v>
      </c>
      <c r="AG41" s="147">
        <f t="shared" si="47"/>
        <v>949</v>
      </c>
      <c r="AH41" s="147">
        <f t="shared" si="47"/>
        <v>803</v>
      </c>
      <c r="AI41" s="147">
        <f t="shared" si="47"/>
        <v>1189</v>
      </c>
      <c r="AJ41" s="147">
        <f t="shared" si="47"/>
        <v>1880</v>
      </c>
      <c r="AK41" s="147">
        <f t="shared" si="47"/>
        <v>455</v>
      </c>
      <c r="AL41" s="147">
        <f t="shared" si="47"/>
        <v>717</v>
      </c>
      <c r="AM41" s="147">
        <f t="shared" si="47"/>
        <v>1985</v>
      </c>
      <c r="AN41" s="147">
        <f t="shared" si="47"/>
        <v>1505</v>
      </c>
      <c r="AO41" s="147">
        <f t="shared" si="47"/>
        <v>1216</v>
      </c>
      <c r="AP41" s="147">
        <f t="shared" si="47"/>
        <v>2108</v>
      </c>
      <c r="AQ41" s="147">
        <f t="shared" si="47"/>
        <v>159</v>
      </c>
      <c r="AR41" s="147">
        <f t="shared" si="47"/>
        <v>1406</v>
      </c>
      <c r="AS41" s="147">
        <f t="shared" si="47"/>
        <v>248</v>
      </c>
      <c r="AT41" s="147">
        <f t="shared" si="47"/>
        <v>1842</v>
      </c>
      <c r="AU41" s="147">
        <f t="shared" si="47"/>
        <v>1224</v>
      </c>
      <c r="AV41" s="147">
        <f t="shared" si="47"/>
        <v>614</v>
      </c>
      <c r="AW41" s="147">
        <f t="shared" si="47"/>
        <v>622</v>
      </c>
      <c r="AX41" s="147">
        <f t="shared" si="47"/>
        <v>1028</v>
      </c>
      <c r="AY41" s="147">
        <f t="shared" si="47"/>
        <v>1261</v>
      </c>
      <c r="AZ41" s="147">
        <f t="shared" si="47"/>
        <v>844</v>
      </c>
      <c r="BA41" s="147">
        <f t="shared" si="47"/>
        <v>0</v>
      </c>
      <c r="BB41" s="147">
        <f t="shared" si="47"/>
        <v>1500</v>
      </c>
      <c r="BC41" s="147">
        <f t="shared" si="47"/>
        <v>1077</v>
      </c>
      <c r="BD41" s="147">
        <f t="shared" si="47"/>
        <v>391</v>
      </c>
      <c r="BE41" s="147">
        <f t="shared" si="47"/>
        <v>638</v>
      </c>
      <c r="BF41" s="147">
        <f t="shared" si="47"/>
        <v>2294</v>
      </c>
      <c r="BG41" s="147">
        <f t="shared" si="47"/>
        <v>829</v>
      </c>
      <c r="BH41" s="147">
        <f t="shared" si="47"/>
        <v>602</v>
      </c>
      <c r="BI41" s="147">
        <f t="shared" si="47"/>
        <v>2088</v>
      </c>
      <c r="BJ41" s="147">
        <f t="shared" si="47"/>
        <v>1341</v>
      </c>
      <c r="BK41" s="147">
        <f t="shared" si="47"/>
        <v>1749</v>
      </c>
      <c r="BL41" s="147">
        <f t="shared" si="47"/>
        <v>1152</v>
      </c>
    </row>
    <row r="42" ht="13.5" customHeight="1">
      <c r="A42" s="134">
        <v>42799.0</v>
      </c>
      <c r="B42" s="135" t="s">
        <v>71</v>
      </c>
      <c r="C42" s="136"/>
      <c r="D42" s="150" t="s">
        <v>28</v>
      </c>
      <c r="E42" s="148">
        <f t="shared" si="10"/>
        <v>1315</v>
      </c>
      <c r="F42" s="151">
        <v>3.0</v>
      </c>
      <c r="G42" s="151">
        <v>22.0</v>
      </c>
      <c r="H42" s="141">
        <f t="shared" si="3"/>
        <v>31</v>
      </c>
      <c r="I42" s="136"/>
      <c r="J42" s="152" t="s">
        <v>36</v>
      </c>
      <c r="K42" s="148">
        <f t="shared" si="11"/>
        <v>1224</v>
      </c>
      <c r="L42" s="153">
        <v>2.0</v>
      </c>
      <c r="M42" s="153">
        <v>7.0</v>
      </c>
      <c r="N42" s="141">
        <f t="shared" si="5"/>
        <v>13</v>
      </c>
      <c r="O42" s="55"/>
      <c r="P42" s="144" t="s">
        <v>72</v>
      </c>
      <c r="Q42" s="55"/>
      <c r="R42" s="45">
        <f>MIN(Rules!$E$2,(MAX(H42/N42,N42/H42)))</f>
        <v>2</v>
      </c>
      <c r="S42" s="145">
        <f>VLOOKUP(B42,Rules!A:B,2,FALSE)</f>
        <v>40</v>
      </c>
      <c r="T42" s="55"/>
      <c r="U42" s="146">
        <f>1/(10^(-(E42+(IF(P42="Y",Rules!$I$2,0))-K42)/Rules!$E$12)+1)</f>
        <v>0.7521004027</v>
      </c>
      <c r="V42" s="48">
        <f t="shared" si="6"/>
        <v>20</v>
      </c>
      <c r="W42" s="48">
        <f t="shared" si="7"/>
        <v>-20</v>
      </c>
      <c r="X42" s="55"/>
      <c r="Y42" s="55"/>
      <c r="Z42" s="55"/>
      <c r="AA42" s="147">
        <f t="shared" ref="AA42:BL42" si="48">IF($D42=AA$1,$E42+$V42,(IF($J42=AA$1,$K42+$W42,AA41)))</f>
        <v>1328</v>
      </c>
      <c r="AB42" s="147">
        <f t="shared" si="48"/>
        <v>1087</v>
      </c>
      <c r="AC42" s="147">
        <f t="shared" si="48"/>
        <v>1335</v>
      </c>
      <c r="AD42" s="147">
        <f t="shared" si="48"/>
        <v>292</v>
      </c>
      <c r="AE42" s="147">
        <f t="shared" si="48"/>
        <v>1951</v>
      </c>
      <c r="AF42" s="147">
        <f t="shared" si="48"/>
        <v>1826</v>
      </c>
      <c r="AG42" s="147">
        <f t="shared" si="48"/>
        <v>949</v>
      </c>
      <c r="AH42" s="147">
        <f t="shared" si="48"/>
        <v>803</v>
      </c>
      <c r="AI42" s="147">
        <f t="shared" si="48"/>
        <v>1189</v>
      </c>
      <c r="AJ42" s="147">
        <f t="shared" si="48"/>
        <v>1880</v>
      </c>
      <c r="AK42" s="147">
        <f t="shared" si="48"/>
        <v>455</v>
      </c>
      <c r="AL42" s="147">
        <f t="shared" si="48"/>
        <v>717</v>
      </c>
      <c r="AM42" s="147">
        <f t="shared" si="48"/>
        <v>1985</v>
      </c>
      <c r="AN42" s="147">
        <f t="shared" si="48"/>
        <v>1505</v>
      </c>
      <c r="AO42" s="147">
        <f t="shared" si="48"/>
        <v>1216</v>
      </c>
      <c r="AP42" s="147">
        <f t="shared" si="48"/>
        <v>2108</v>
      </c>
      <c r="AQ42" s="147">
        <f t="shared" si="48"/>
        <v>159</v>
      </c>
      <c r="AR42" s="147">
        <f t="shared" si="48"/>
        <v>1406</v>
      </c>
      <c r="AS42" s="147">
        <f t="shared" si="48"/>
        <v>248</v>
      </c>
      <c r="AT42" s="147">
        <f t="shared" si="48"/>
        <v>1842</v>
      </c>
      <c r="AU42" s="147">
        <f t="shared" si="48"/>
        <v>1204</v>
      </c>
      <c r="AV42" s="147">
        <f t="shared" si="48"/>
        <v>614</v>
      </c>
      <c r="AW42" s="147">
        <f t="shared" si="48"/>
        <v>622</v>
      </c>
      <c r="AX42" s="147">
        <f t="shared" si="48"/>
        <v>1028</v>
      </c>
      <c r="AY42" s="147">
        <f t="shared" si="48"/>
        <v>1261</v>
      </c>
      <c r="AZ42" s="147">
        <f t="shared" si="48"/>
        <v>844</v>
      </c>
      <c r="BA42" s="147">
        <f t="shared" si="48"/>
        <v>0</v>
      </c>
      <c r="BB42" s="147">
        <f t="shared" si="48"/>
        <v>1500</v>
      </c>
      <c r="BC42" s="147">
        <f t="shared" si="48"/>
        <v>1077</v>
      </c>
      <c r="BD42" s="147">
        <f t="shared" si="48"/>
        <v>391</v>
      </c>
      <c r="BE42" s="147">
        <f t="shared" si="48"/>
        <v>638</v>
      </c>
      <c r="BF42" s="147">
        <f t="shared" si="48"/>
        <v>2294</v>
      </c>
      <c r="BG42" s="147">
        <f t="shared" si="48"/>
        <v>829</v>
      </c>
      <c r="BH42" s="147">
        <f t="shared" si="48"/>
        <v>602</v>
      </c>
      <c r="BI42" s="147">
        <f t="shared" si="48"/>
        <v>2088</v>
      </c>
      <c r="BJ42" s="147">
        <f t="shared" si="48"/>
        <v>1341</v>
      </c>
      <c r="BK42" s="147">
        <f t="shared" si="48"/>
        <v>1749</v>
      </c>
      <c r="BL42" s="147">
        <f t="shared" si="48"/>
        <v>1152</v>
      </c>
    </row>
    <row r="43" ht="13.5" customHeight="1">
      <c r="A43" s="134">
        <v>42799.0</v>
      </c>
      <c r="B43" s="135" t="s">
        <v>71</v>
      </c>
      <c r="C43" s="136"/>
      <c r="D43" s="150" t="s">
        <v>32</v>
      </c>
      <c r="E43" s="148">
        <f t="shared" si="10"/>
        <v>1341</v>
      </c>
      <c r="F43" s="151">
        <v>3.0</v>
      </c>
      <c r="G43" s="151">
        <v>29.0</v>
      </c>
      <c r="H43" s="141">
        <f t="shared" si="3"/>
        <v>38</v>
      </c>
      <c r="I43" s="136"/>
      <c r="J43" s="152" t="s">
        <v>43</v>
      </c>
      <c r="K43" s="148">
        <f t="shared" si="11"/>
        <v>1087</v>
      </c>
      <c r="L43" s="153">
        <v>0.0</v>
      </c>
      <c r="M43" s="153">
        <v>16.0</v>
      </c>
      <c r="N43" s="141">
        <f t="shared" si="5"/>
        <v>16</v>
      </c>
      <c r="O43" s="55"/>
      <c r="P43" s="144" t="s">
        <v>72</v>
      </c>
      <c r="Q43" s="55"/>
      <c r="R43" s="45">
        <f>MIN(Rules!$E$2,(MAX(H43/N43,N43/H43)))</f>
        <v>2</v>
      </c>
      <c r="S43" s="145">
        <f>VLOOKUP(B43,Rules!A:B,2,FALSE)</f>
        <v>40</v>
      </c>
      <c r="T43" s="55"/>
      <c r="U43" s="146">
        <f>1/(10^(-(E43+(IF(P43="Y",Rules!$I$2,0))-K43)/Rules!$E$12)+1)</f>
        <v>0.8653539063</v>
      </c>
      <c r="V43" s="48">
        <f t="shared" si="6"/>
        <v>11</v>
      </c>
      <c r="W43" s="48">
        <f t="shared" si="7"/>
        <v>-11</v>
      </c>
      <c r="X43" s="55"/>
      <c r="Y43" s="55"/>
      <c r="Z43" s="55"/>
      <c r="AA43" s="147">
        <f t="shared" ref="AA43:BL43" si="49">IF($D43=AA$1,$E43+$V43,(IF($J43=AA$1,$K43+$W43,AA42)))</f>
        <v>1328</v>
      </c>
      <c r="AB43" s="147">
        <f t="shared" si="49"/>
        <v>1076</v>
      </c>
      <c r="AC43" s="147">
        <f t="shared" si="49"/>
        <v>1335</v>
      </c>
      <c r="AD43" s="147">
        <f t="shared" si="49"/>
        <v>292</v>
      </c>
      <c r="AE43" s="147">
        <f t="shared" si="49"/>
        <v>1951</v>
      </c>
      <c r="AF43" s="147">
        <f t="shared" si="49"/>
        <v>1826</v>
      </c>
      <c r="AG43" s="147">
        <f t="shared" si="49"/>
        <v>949</v>
      </c>
      <c r="AH43" s="147">
        <f t="shared" si="49"/>
        <v>803</v>
      </c>
      <c r="AI43" s="147">
        <f t="shared" si="49"/>
        <v>1189</v>
      </c>
      <c r="AJ43" s="147">
        <f t="shared" si="49"/>
        <v>1880</v>
      </c>
      <c r="AK43" s="147">
        <f t="shared" si="49"/>
        <v>455</v>
      </c>
      <c r="AL43" s="147">
        <f t="shared" si="49"/>
        <v>717</v>
      </c>
      <c r="AM43" s="147">
        <f t="shared" si="49"/>
        <v>1985</v>
      </c>
      <c r="AN43" s="147">
        <f t="shared" si="49"/>
        <v>1505</v>
      </c>
      <c r="AO43" s="147">
        <f t="shared" si="49"/>
        <v>1216</v>
      </c>
      <c r="AP43" s="147">
        <f t="shared" si="49"/>
        <v>2108</v>
      </c>
      <c r="AQ43" s="147">
        <f t="shared" si="49"/>
        <v>159</v>
      </c>
      <c r="AR43" s="147">
        <f t="shared" si="49"/>
        <v>1406</v>
      </c>
      <c r="AS43" s="147">
        <f t="shared" si="49"/>
        <v>248</v>
      </c>
      <c r="AT43" s="147">
        <f t="shared" si="49"/>
        <v>1842</v>
      </c>
      <c r="AU43" s="147">
        <f t="shared" si="49"/>
        <v>1204</v>
      </c>
      <c r="AV43" s="147">
        <f t="shared" si="49"/>
        <v>614</v>
      </c>
      <c r="AW43" s="147">
        <f t="shared" si="49"/>
        <v>622</v>
      </c>
      <c r="AX43" s="147">
        <f t="shared" si="49"/>
        <v>1028</v>
      </c>
      <c r="AY43" s="147">
        <f t="shared" si="49"/>
        <v>1261</v>
      </c>
      <c r="AZ43" s="147">
        <f t="shared" si="49"/>
        <v>844</v>
      </c>
      <c r="BA43" s="147">
        <f t="shared" si="49"/>
        <v>0</v>
      </c>
      <c r="BB43" s="147">
        <f t="shared" si="49"/>
        <v>1500</v>
      </c>
      <c r="BC43" s="147">
        <f t="shared" si="49"/>
        <v>1077</v>
      </c>
      <c r="BD43" s="147">
        <f t="shared" si="49"/>
        <v>391</v>
      </c>
      <c r="BE43" s="147">
        <f t="shared" si="49"/>
        <v>638</v>
      </c>
      <c r="BF43" s="147">
        <f t="shared" si="49"/>
        <v>2294</v>
      </c>
      <c r="BG43" s="147">
        <f t="shared" si="49"/>
        <v>829</v>
      </c>
      <c r="BH43" s="147">
        <f t="shared" si="49"/>
        <v>602</v>
      </c>
      <c r="BI43" s="147">
        <f t="shared" si="49"/>
        <v>2088</v>
      </c>
      <c r="BJ43" s="147">
        <f t="shared" si="49"/>
        <v>1352</v>
      </c>
      <c r="BK43" s="147">
        <f t="shared" si="49"/>
        <v>1749</v>
      </c>
      <c r="BL43" s="147">
        <f t="shared" si="49"/>
        <v>1152</v>
      </c>
    </row>
    <row r="44" ht="13.5" customHeight="1">
      <c r="A44" s="134">
        <v>42799.0</v>
      </c>
      <c r="B44" s="135" t="s">
        <v>71</v>
      </c>
      <c r="C44" s="136"/>
      <c r="D44" s="150" t="s">
        <v>30</v>
      </c>
      <c r="E44" s="148">
        <f t="shared" si="10"/>
        <v>1328</v>
      </c>
      <c r="F44" s="151">
        <v>1.0</v>
      </c>
      <c r="G44" s="151">
        <v>16.0</v>
      </c>
      <c r="H44" s="141">
        <f t="shared" si="3"/>
        <v>19</v>
      </c>
      <c r="I44" s="136"/>
      <c r="J44" s="152" t="s">
        <v>29</v>
      </c>
      <c r="K44" s="148">
        <f t="shared" si="11"/>
        <v>1216</v>
      </c>
      <c r="L44" s="153">
        <v>1.0</v>
      </c>
      <c r="M44" s="153">
        <v>14.0</v>
      </c>
      <c r="N44" s="141">
        <f t="shared" si="5"/>
        <v>17</v>
      </c>
      <c r="O44" s="55"/>
      <c r="P44" s="144" t="s">
        <v>72</v>
      </c>
      <c r="Q44" s="55"/>
      <c r="R44" s="45">
        <f>MIN(Rules!$E$2,(MAX(H44/N44,N44/H44)))</f>
        <v>1.117647059</v>
      </c>
      <c r="S44" s="145">
        <f>VLOOKUP(B44,Rules!A:B,2,FALSE)</f>
        <v>40</v>
      </c>
      <c r="T44" s="55"/>
      <c r="U44" s="146">
        <f>1/(10^(-(E44+(IF(P44="Y",Rules!$I$2,0))-K44)/Rules!$E$12)+1)</f>
        <v>0.7696887556</v>
      </c>
      <c r="V44" s="48">
        <f t="shared" si="6"/>
        <v>10</v>
      </c>
      <c r="W44" s="48">
        <f t="shared" si="7"/>
        <v>-10</v>
      </c>
      <c r="X44" s="55"/>
      <c r="Y44" s="55"/>
      <c r="Z44" s="55"/>
      <c r="AA44" s="147">
        <f t="shared" ref="AA44:BL44" si="50">IF($D44=AA$1,$E44+$V44,(IF($J44=AA$1,$K44+$W44,AA43)))</f>
        <v>1338</v>
      </c>
      <c r="AB44" s="147">
        <f t="shared" si="50"/>
        <v>1076</v>
      </c>
      <c r="AC44" s="147">
        <f t="shared" si="50"/>
        <v>1335</v>
      </c>
      <c r="AD44" s="147">
        <f t="shared" si="50"/>
        <v>292</v>
      </c>
      <c r="AE44" s="147">
        <f t="shared" si="50"/>
        <v>1951</v>
      </c>
      <c r="AF44" s="147">
        <f t="shared" si="50"/>
        <v>1826</v>
      </c>
      <c r="AG44" s="147">
        <f t="shared" si="50"/>
        <v>949</v>
      </c>
      <c r="AH44" s="147">
        <f t="shared" si="50"/>
        <v>803</v>
      </c>
      <c r="AI44" s="147">
        <f t="shared" si="50"/>
        <v>1189</v>
      </c>
      <c r="AJ44" s="147">
        <f t="shared" si="50"/>
        <v>1880</v>
      </c>
      <c r="AK44" s="147">
        <f t="shared" si="50"/>
        <v>455</v>
      </c>
      <c r="AL44" s="147">
        <f t="shared" si="50"/>
        <v>717</v>
      </c>
      <c r="AM44" s="147">
        <f t="shared" si="50"/>
        <v>1985</v>
      </c>
      <c r="AN44" s="147">
        <f t="shared" si="50"/>
        <v>1505</v>
      </c>
      <c r="AO44" s="147">
        <f t="shared" si="50"/>
        <v>1206</v>
      </c>
      <c r="AP44" s="147">
        <f t="shared" si="50"/>
        <v>2108</v>
      </c>
      <c r="AQ44" s="147">
        <f t="shared" si="50"/>
        <v>159</v>
      </c>
      <c r="AR44" s="147">
        <f t="shared" si="50"/>
        <v>1406</v>
      </c>
      <c r="AS44" s="147">
        <f t="shared" si="50"/>
        <v>248</v>
      </c>
      <c r="AT44" s="147">
        <f t="shared" si="50"/>
        <v>1842</v>
      </c>
      <c r="AU44" s="147">
        <f t="shared" si="50"/>
        <v>1204</v>
      </c>
      <c r="AV44" s="147">
        <f t="shared" si="50"/>
        <v>614</v>
      </c>
      <c r="AW44" s="147">
        <f t="shared" si="50"/>
        <v>622</v>
      </c>
      <c r="AX44" s="147">
        <f t="shared" si="50"/>
        <v>1028</v>
      </c>
      <c r="AY44" s="147">
        <f t="shared" si="50"/>
        <v>1261</v>
      </c>
      <c r="AZ44" s="147">
        <f t="shared" si="50"/>
        <v>844</v>
      </c>
      <c r="BA44" s="147">
        <f t="shared" si="50"/>
        <v>0</v>
      </c>
      <c r="BB44" s="147">
        <f t="shared" si="50"/>
        <v>1500</v>
      </c>
      <c r="BC44" s="147">
        <f t="shared" si="50"/>
        <v>1077</v>
      </c>
      <c r="BD44" s="147">
        <f t="shared" si="50"/>
        <v>391</v>
      </c>
      <c r="BE44" s="147">
        <f t="shared" si="50"/>
        <v>638</v>
      </c>
      <c r="BF44" s="147">
        <f t="shared" si="50"/>
        <v>2294</v>
      </c>
      <c r="BG44" s="147">
        <f t="shared" si="50"/>
        <v>829</v>
      </c>
      <c r="BH44" s="147">
        <f t="shared" si="50"/>
        <v>602</v>
      </c>
      <c r="BI44" s="147">
        <f t="shared" si="50"/>
        <v>2088</v>
      </c>
      <c r="BJ44" s="147">
        <f t="shared" si="50"/>
        <v>1352</v>
      </c>
      <c r="BK44" s="147">
        <f t="shared" si="50"/>
        <v>1749</v>
      </c>
      <c r="BL44" s="147">
        <f t="shared" si="50"/>
        <v>1152</v>
      </c>
    </row>
    <row r="45" ht="13.5" customHeight="1">
      <c r="A45" s="134">
        <v>42799.0</v>
      </c>
      <c r="B45" s="135" t="s">
        <v>71</v>
      </c>
      <c r="C45" s="136"/>
      <c r="D45" s="150" t="s">
        <v>35</v>
      </c>
      <c r="E45" s="148">
        <f t="shared" si="10"/>
        <v>949</v>
      </c>
      <c r="F45" s="151">
        <v>1.0</v>
      </c>
      <c r="G45" s="151">
        <v>11.0</v>
      </c>
      <c r="H45" s="141">
        <f t="shared" si="3"/>
        <v>14</v>
      </c>
      <c r="I45" s="136"/>
      <c r="J45" s="152" t="s">
        <v>40</v>
      </c>
      <c r="K45" s="148">
        <f t="shared" si="11"/>
        <v>1152</v>
      </c>
      <c r="L45" s="153">
        <v>1.0</v>
      </c>
      <c r="M45" s="153">
        <v>21.0</v>
      </c>
      <c r="N45" s="141">
        <f t="shared" si="5"/>
        <v>24</v>
      </c>
      <c r="O45" s="55"/>
      <c r="P45" s="144" t="s">
        <v>72</v>
      </c>
      <c r="Q45" s="55"/>
      <c r="R45" s="45">
        <f>MIN(Rules!$E$2,(MAX(H45/N45,N45/H45)))</f>
        <v>1.714285714</v>
      </c>
      <c r="S45" s="145">
        <f>VLOOKUP(B45,Rules!A:B,2,FALSE)</f>
        <v>40</v>
      </c>
      <c r="T45" s="55"/>
      <c r="U45" s="146">
        <f>1/(10^(-(E45+(IF(P45="Y",Rules!$I$2,0))-K45)/Rules!$E$12)+1)</f>
        <v>0.4392826182</v>
      </c>
      <c r="V45" s="48">
        <f t="shared" si="6"/>
        <v>-30</v>
      </c>
      <c r="W45" s="48">
        <f t="shared" si="7"/>
        <v>30</v>
      </c>
      <c r="X45" s="55"/>
      <c r="Y45" s="55"/>
      <c r="Z45" s="55"/>
      <c r="AA45" s="147">
        <f t="shared" ref="AA45:BL45" si="51">IF($D45=AA$1,$E45+$V45,(IF($J45=AA$1,$K45+$W45,AA44)))</f>
        <v>1338</v>
      </c>
      <c r="AB45" s="147">
        <f t="shared" si="51"/>
        <v>1076</v>
      </c>
      <c r="AC45" s="147">
        <f t="shared" si="51"/>
        <v>1335</v>
      </c>
      <c r="AD45" s="147">
        <f t="shared" si="51"/>
        <v>292</v>
      </c>
      <c r="AE45" s="147">
        <f t="shared" si="51"/>
        <v>1951</v>
      </c>
      <c r="AF45" s="147">
        <f t="shared" si="51"/>
        <v>1826</v>
      </c>
      <c r="AG45" s="147">
        <f t="shared" si="51"/>
        <v>919</v>
      </c>
      <c r="AH45" s="147">
        <f t="shared" si="51"/>
        <v>803</v>
      </c>
      <c r="AI45" s="147">
        <f t="shared" si="51"/>
        <v>1189</v>
      </c>
      <c r="AJ45" s="147">
        <f t="shared" si="51"/>
        <v>1880</v>
      </c>
      <c r="AK45" s="147">
        <f t="shared" si="51"/>
        <v>455</v>
      </c>
      <c r="AL45" s="147">
        <f t="shared" si="51"/>
        <v>717</v>
      </c>
      <c r="AM45" s="147">
        <f t="shared" si="51"/>
        <v>1985</v>
      </c>
      <c r="AN45" s="147">
        <f t="shared" si="51"/>
        <v>1505</v>
      </c>
      <c r="AO45" s="147">
        <f t="shared" si="51"/>
        <v>1206</v>
      </c>
      <c r="AP45" s="147">
        <f t="shared" si="51"/>
        <v>2108</v>
      </c>
      <c r="AQ45" s="147">
        <f t="shared" si="51"/>
        <v>159</v>
      </c>
      <c r="AR45" s="147">
        <f t="shared" si="51"/>
        <v>1406</v>
      </c>
      <c r="AS45" s="147">
        <f t="shared" si="51"/>
        <v>248</v>
      </c>
      <c r="AT45" s="147">
        <f t="shared" si="51"/>
        <v>1842</v>
      </c>
      <c r="AU45" s="147">
        <f t="shared" si="51"/>
        <v>1204</v>
      </c>
      <c r="AV45" s="147">
        <f t="shared" si="51"/>
        <v>614</v>
      </c>
      <c r="AW45" s="147">
        <f t="shared" si="51"/>
        <v>622</v>
      </c>
      <c r="AX45" s="147">
        <f t="shared" si="51"/>
        <v>1028</v>
      </c>
      <c r="AY45" s="147">
        <f t="shared" si="51"/>
        <v>1261</v>
      </c>
      <c r="AZ45" s="147">
        <f t="shared" si="51"/>
        <v>844</v>
      </c>
      <c r="BA45" s="147">
        <f t="shared" si="51"/>
        <v>0</v>
      </c>
      <c r="BB45" s="147">
        <f t="shared" si="51"/>
        <v>1500</v>
      </c>
      <c r="BC45" s="147">
        <f t="shared" si="51"/>
        <v>1077</v>
      </c>
      <c r="BD45" s="147">
        <f t="shared" si="51"/>
        <v>391</v>
      </c>
      <c r="BE45" s="147">
        <f t="shared" si="51"/>
        <v>638</v>
      </c>
      <c r="BF45" s="147">
        <f t="shared" si="51"/>
        <v>2294</v>
      </c>
      <c r="BG45" s="147">
        <f t="shared" si="51"/>
        <v>829</v>
      </c>
      <c r="BH45" s="147">
        <f t="shared" si="51"/>
        <v>602</v>
      </c>
      <c r="BI45" s="147">
        <f t="shared" si="51"/>
        <v>2088</v>
      </c>
      <c r="BJ45" s="147">
        <f t="shared" si="51"/>
        <v>1352</v>
      </c>
      <c r="BK45" s="147">
        <f t="shared" si="51"/>
        <v>1749</v>
      </c>
      <c r="BL45" s="147">
        <f t="shared" si="51"/>
        <v>1182</v>
      </c>
    </row>
    <row r="46" ht="13.5" customHeight="1">
      <c r="A46" s="134">
        <v>42799.0</v>
      </c>
      <c r="B46" s="135" t="s">
        <v>71</v>
      </c>
      <c r="C46" s="136"/>
      <c r="D46" s="150" t="s">
        <v>39</v>
      </c>
      <c r="E46" s="148">
        <f t="shared" si="10"/>
        <v>1028</v>
      </c>
      <c r="F46" s="151">
        <v>0.0</v>
      </c>
      <c r="G46" s="151">
        <v>12.0</v>
      </c>
      <c r="H46" s="141">
        <f t="shared" si="3"/>
        <v>12</v>
      </c>
      <c r="I46" s="136"/>
      <c r="J46" s="152" t="s">
        <v>33</v>
      </c>
      <c r="K46" s="148">
        <f t="shared" si="11"/>
        <v>1189</v>
      </c>
      <c r="L46" s="153">
        <v>2.0</v>
      </c>
      <c r="M46" s="153">
        <v>23.0</v>
      </c>
      <c r="N46" s="141">
        <f t="shared" si="5"/>
        <v>29</v>
      </c>
      <c r="O46" s="55"/>
      <c r="P46" s="144" t="s">
        <v>72</v>
      </c>
      <c r="Q46" s="55"/>
      <c r="R46" s="45">
        <f>MIN(Rules!$E$2,(MAX(H46/N46,N46/H46)))</f>
        <v>2</v>
      </c>
      <c r="S46" s="145">
        <f>VLOOKUP(B46,Rules!A:B,2,FALSE)</f>
        <v>40</v>
      </c>
      <c r="T46" s="55"/>
      <c r="U46" s="146">
        <f>1/(10^(-(E46+(IF(P46="Y",Rules!$I$2,0))-K46)/Rules!$E$12)+1)</f>
        <v>0.4873384895</v>
      </c>
      <c r="V46" s="48">
        <f t="shared" si="6"/>
        <v>-39</v>
      </c>
      <c r="W46" s="48">
        <f t="shared" si="7"/>
        <v>39</v>
      </c>
      <c r="X46" s="55"/>
      <c r="Y46" s="55"/>
      <c r="Z46" s="55"/>
      <c r="AA46" s="147">
        <f t="shared" ref="AA46:BL46" si="52">IF($D46=AA$1,$E46+$V46,(IF($J46=AA$1,$K46+$W46,AA45)))</f>
        <v>1338</v>
      </c>
      <c r="AB46" s="147">
        <f t="shared" si="52"/>
        <v>1076</v>
      </c>
      <c r="AC46" s="147">
        <f t="shared" si="52"/>
        <v>1335</v>
      </c>
      <c r="AD46" s="147">
        <f t="shared" si="52"/>
        <v>292</v>
      </c>
      <c r="AE46" s="147">
        <f t="shared" si="52"/>
        <v>1951</v>
      </c>
      <c r="AF46" s="147">
        <f t="shared" si="52"/>
        <v>1826</v>
      </c>
      <c r="AG46" s="147">
        <f t="shared" si="52"/>
        <v>919</v>
      </c>
      <c r="AH46" s="147">
        <f t="shared" si="52"/>
        <v>803</v>
      </c>
      <c r="AI46" s="147">
        <f t="shared" si="52"/>
        <v>1228</v>
      </c>
      <c r="AJ46" s="147">
        <f t="shared" si="52"/>
        <v>1880</v>
      </c>
      <c r="AK46" s="147">
        <f t="shared" si="52"/>
        <v>455</v>
      </c>
      <c r="AL46" s="147">
        <f t="shared" si="52"/>
        <v>717</v>
      </c>
      <c r="AM46" s="147">
        <f t="shared" si="52"/>
        <v>1985</v>
      </c>
      <c r="AN46" s="147">
        <f t="shared" si="52"/>
        <v>1505</v>
      </c>
      <c r="AO46" s="147">
        <f t="shared" si="52"/>
        <v>1206</v>
      </c>
      <c r="AP46" s="147">
        <f t="shared" si="52"/>
        <v>2108</v>
      </c>
      <c r="AQ46" s="147">
        <f t="shared" si="52"/>
        <v>159</v>
      </c>
      <c r="AR46" s="147">
        <f t="shared" si="52"/>
        <v>1406</v>
      </c>
      <c r="AS46" s="147">
        <f t="shared" si="52"/>
        <v>248</v>
      </c>
      <c r="AT46" s="147">
        <f t="shared" si="52"/>
        <v>1842</v>
      </c>
      <c r="AU46" s="147">
        <f t="shared" si="52"/>
        <v>1204</v>
      </c>
      <c r="AV46" s="147">
        <f t="shared" si="52"/>
        <v>614</v>
      </c>
      <c r="AW46" s="147">
        <f t="shared" si="52"/>
        <v>622</v>
      </c>
      <c r="AX46" s="147">
        <f t="shared" si="52"/>
        <v>989</v>
      </c>
      <c r="AY46" s="147">
        <f t="shared" si="52"/>
        <v>1261</v>
      </c>
      <c r="AZ46" s="147">
        <f t="shared" si="52"/>
        <v>844</v>
      </c>
      <c r="BA46" s="147">
        <f t="shared" si="52"/>
        <v>0</v>
      </c>
      <c r="BB46" s="147">
        <f t="shared" si="52"/>
        <v>1500</v>
      </c>
      <c r="BC46" s="147">
        <f t="shared" si="52"/>
        <v>1077</v>
      </c>
      <c r="BD46" s="147">
        <f t="shared" si="52"/>
        <v>391</v>
      </c>
      <c r="BE46" s="147">
        <f t="shared" si="52"/>
        <v>638</v>
      </c>
      <c r="BF46" s="147">
        <f t="shared" si="52"/>
        <v>2294</v>
      </c>
      <c r="BG46" s="147">
        <f t="shared" si="52"/>
        <v>829</v>
      </c>
      <c r="BH46" s="147">
        <f t="shared" si="52"/>
        <v>602</v>
      </c>
      <c r="BI46" s="147">
        <f t="shared" si="52"/>
        <v>2088</v>
      </c>
      <c r="BJ46" s="147">
        <f t="shared" si="52"/>
        <v>1352</v>
      </c>
      <c r="BK46" s="147">
        <f t="shared" si="52"/>
        <v>1749</v>
      </c>
      <c r="BL46" s="147">
        <f t="shared" si="52"/>
        <v>1182</v>
      </c>
    </row>
    <row r="47" ht="13.5" customHeight="1">
      <c r="A47" s="134">
        <v>42799.0</v>
      </c>
      <c r="B47" s="135" t="s">
        <v>71</v>
      </c>
      <c r="C47" s="136"/>
      <c r="D47" s="150" t="s">
        <v>51</v>
      </c>
      <c r="E47" s="148">
        <f t="shared" si="10"/>
        <v>844</v>
      </c>
      <c r="F47" s="151">
        <v>2.0</v>
      </c>
      <c r="G47" s="151">
        <v>12.0</v>
      </c>
      <c r="H47" s="141">
        <f t="shared" si="3"/>
        <v>18</v>
      </c>
      <c r="I47" s="136"/>
      <c r="J47" s="152" t="s">
        <v>47</v>
      </c>
      <c r="K47" s="148">
        <f t="shared" si="11"/>
        <v>622</v>
      </c>
      <c r="L47" s="153">
        <v>2.0</v>
      </c>
      <c r="M47" s="153">
        <v>9.0</v>
      </c>
      <c r="N47" s="141">
        <f t="shared" si="5"/>
        <v>15</v>
      </c>
      <c r="O47" s="55"/>
      <c r="P47" s="144" t="s">
        <v>72</v>
      </c>
      <c r="Q47" s="55"/>
      <c r="R47" s="45">
        <f>MIN(Rules!$E$2,(MAX(H47/N47,N47/H47)))</f>
        <v>1.2</v>
      </c>
      <c r="S47" s="145">
        <f>VLOOKUP(B47,Rules!A:B,2,FALSE)</f>
        <v>40</v>
      </c>
      <c r="T47" s="55"/>
      <c r="U47" s="146">
        <f>1/(10^(-(E47+(IF(P47="Y",Rules!$I$2,0))-K47)/Rules!$E$12)+1)</f>
        <v>0.8472409531</v>
      </c>
      <c r="V47" s="48">
        <f t="shared" si="6"/>
        <v>7</v>
      </c>
      <c r="W47" s="48">
        <f t="shared" si="7"/>
        <v>-7</v>
      </c>
      <c r="X47" s="55"/>
      <c r="Y47" s="55"/>
      <c r="Z47" s="55"/>
      <c r="AA47" s="147">
        <f t="shared" ref="AA47:BL47" si="53">IF($D47=AA$1,$E47+$V47,(IF($J47=AA$1,$K47+$W47,AA46)))</f>
        <v>1338</v>
      </c>
      <c r="AB47" s="147">
        <f t="shared" si="53"/>
        <v>1076</v>
      </c>
      <c r="AC47" s="147">
        <f t="shared" si="53"/>
        <v>1335</v>
      </c>
      <c r="AD47" s="147">
        <f t="shared" si="53"/>
        <v>292</v>
      </c>
      <c r="AE47" s="147">
        <f t="shared" si="53"/>
        <v>1951</v>
      </c>
      <c r="AF47" s="147">
        <f t="shared" si="53"/>
        <v>1826</v>
      </c>
      <c r="AG47" s="147">
        <f t="shared" si="53"/>
        <v>919</v>
      </c>
      <c r="AH47" s="147">
        <f t="shared" si="53"/>
        <v>803</v>
      </c>
      <c r="AI47" s="147">
        <f t="shared" si="53"/>
        <v>1228</v>
      </c>
      <c r="AJ47" s="147">
        <f t="shared" si="53"/>
        <v>1880</v>
      </c>
      <c r="AK47" s="147">
        <f t="shared" si="53"/>
        <v>455</v>
      </c>
      <c r="AL47" s="147">
        <f t="shared" si="53"/>
        <v>717</v>
      </c>
      <c r="AM47" s="147">
        <f t="shared" si="53"/>
        <v>1985</v>
      </c>
      <c r="AN47" s="147">
        <f t="shared" si="53"/>
        <v>1505</v>
      </c>
      <c r="AO47" s="147">
        <f t="shared" si="53"/>
        <v>1206</v>
      </c>
      <c r="AP47" s="147">
        <f t="shared" si="53"/>
        <v>2108</v>
      </c>
      <c r="AQ47" s="147">
        <f t="shared" si="53"/>
        <v>159</v>
      </c>
      <c r="AR47" s="147">
        <f t="shared" si="53"/>
        <v>1406</v>
      </c>
      <c r="AS47" s="147">
        <f t="shared" si="53"/>
        <v>248</v>
      </c>
      <c r="AT47" s="147">
        <f t="shared" si="53"/>
        <v>1842</v>
      </c>
      <c r="AU47" s="147">
        <f t="shared" si="53"/>
        <v>1204</v>
      </c>
      <c r="AV47" s="147">
        <f t="shared" si="53"/>
        <v>614</v>
      </c>
      <c r="AW47" s="147">
        <f t="shared" si="53"/>
        <v>615</v>
      </c>
      <c r="AX47" s="147">
        <f t="shared" si="53"/>
        <v>989</v>
      </c>
      <c r="AY47" s="147">
        <f t="shared" si="53"/>
        <v>1261</v>
      </c>
      <c r="AZ47" s="147">
        <f t="shared" si="53"/>
        <v>851</v>
      </c>
      <c r="BA47" s="147">
        <f t="shared" si="53"/>
        <v>0</v>
      </c>
      <c r="BB47" s="147">
        <f t="shared" si="53"/>
        <v>1500</v>
      </c>
      <c r="BC47" s="147">
        <f t="shared" si="53"/>
        <v>1077</v>
      </c>
      <c r="BD47" s="147">
        <f t="shared" si="53"/>
        <v>391</v>
      </c>
      <c r="BE47" s="147">
        <f t="shared" si="53"/>
        <v>638</v>
      </c>
      <c r="BF47" s="147">
        <f t="shared" si="53"/>
        <v>2294</v>
      </c>
      <c r="BG47" s="147">
        <f t="shared" si="53"/>
        <v>829</v>
      </c>
      <c r="BH47" s="147">
        <f t="shared" si="53"/>
        <v>602</v>
      </c>
      <c r="BI47" s="147">
        <f t="shared" si="53"/>
        <v>2088</v>
      </c>
      <c r="BJ47" s="147">
        <f t="shared" si="53"/>
        <v>1352</v>
      </c>
      <c r="BK47" s="147">
        <f t="shared" si="53"/>
        <v>1749</v>
      </c>
      <c r="BL47" s="147">
        <f t="shared" si="53"/>
        <v>1182</v>
      </c>
    </row>
    <row r="48" ht="13.5" customHeight="1">
      <c r="A48" s="134">
        <v>42799.0</v>
      </c>
      <c r="B48" s="135" t="s">
        <v>71</v>
      </c>
      <c r="C48" s="136"/>
      <c r="D48" s="150" t="s">
        <v>37</v>
      </c>
      <c r="E48" s="148">
        <f t="shared" si="10"/>
        <v>803</v>
      </c>
      <c r="F48" s="151">
        <v>2.0</v>
      </c>
      <c r="G48" s="151">
        <v>14.0</v>
      </c>
      <c r="H48" s="141">
        <f t="shared" si="3"/>
        <v>20</v>
      </c>
      <c r="I48" s="136"/>
      <c r="J48" s="152" t="s">
        <v>42</v>
      </c>
      <c r="K48" s="148">
        <f t="shared" si="11"/>
        <v>829</v>
      </c>
      <c r="L48" s="153">
        <v>0.0</v>
      </c>
      <c r="M48" s="153">
        <v>15.0</v>
      </c>
      <c r="N48" s="141">
        <f t="shared" si="5"/>
        <v>15</v>
      </c>
      <c r="O48" s="55"/>
      <c r="P48" s="144" t="s">
        <v>72</v>
      </c>
      <c r="Q48" s="55"/>
      <c r="R48" s="45">
        <f>MIN(Rules!$E$2,(MAX(H48/N48,N48/H48)))</f>
        <v>1.333333333</v>
      </c>
      <c r="S48" s="145">
        <f>VLOOKUP(B48,Rules!A:B,2,FALSE)</f>
        <v>40</v>
      </c>
      <c r="T48" s="55"/>
      <c r="U48" s="146">
        <f>1/(10^(-(E48+(IF(P48="Y",Rules!$I$2,0))-K48)/Rules!$E$12)+1)</f>
        <v>0.6390033695</v>
      </c>
      <c r="V48" s="48">
        <f t="shared" si="6"/>
        <v>19</v>
      </c>
      <c r="W48" s="48">
        <f t="shared" si="7"/>
        <v>-19</v>
      </c>
      <c r="X48" s="55"/>
      <c r="Y48" s="55"/>
      <c r="Z48" s="55"/>
      <c r="AA48" s="147">
        <f t="shared" ref="AA48:BL48" si="54">IF($D48=AA$1,$E48+$V48,(IF($J48=AA$1,$K48+$W48,AA47)))</f>
        <v>1338</v>
      </c>
      <c r="AB48" s="147">
        <f t="shared" si="54"/>
        <v>1076</v>
      </c>
      <c r="AC48" s="147">
        <f t="shared" si="54"/>
        <v>1335</v>
      </c>
      <c r="AD48" s="147">
        <f t="shared" si="54"/>
        <v>292</v>
      </c>
      <c r="AE48" s="147">
        <f t="shared" si="54"/>
        <v>1951</v>
      </c>
      <c r="AF48" s="147">
        <f t="shared" si="54"/>
        <v>1826</v>
      </c>
      <c r="AG48" s="147">
        <f t="shared" si="54"/>
        <v>919</v>
      </c>
      <c r="AH48" s="147">
        <f t="shared" si="54"/>
        <v>822</v>
      </c>
      <c r="AI48" s="147">
        <f t="shared" si="54"/>
        <v>1228</v>
      </c>
      <c r="AJ48" s="147">
        <f t="shared" si="54"/>
        <v>1880</v>
      </c>
      <c r="AK48" s="147">
        <f t="shared" si="54"/>
        <v>455</v>
      </c>
      <c r="AL48" s="147">
        <f t="shared" si="54"/>
        <v>717</v>
      </c>
      <c r="AM48" s="147">
        <f t="shared" si="54"/>
        <v>1985</v>
      </c>
      <c r="AN48" s="147">
        <f t="shared" si="54"/>
        <v>1505</v>
      </c>
      <c r="AO48" s="147">
        <f t="shared" si="54"/>
        <v>1206</v>
      </c>
      <c r="AP48" s="147">
        <f t="shared" si="54"/>
        <v>2108</v>
      </c>
      <c r="AQ48" s="147">
        <f t="shared" si="54"/>
        <v>159</v>
      </c>
      <c r="AR48" s="147">
        <f t="shared" si="54"/>
        <v>1406</v>
      </c>
      <c r="AS48" s="147">
        <f t="shared" si="54"/>
        <v>248</v>
      </c>
      <c r="AT48" s="147">
        <f t="shared" si="54"/>
        <v>1842</v>
      </c>
      <c r="AU48" s="147">
        <f t="shared" si="54"/>
        <v>1204</v>
      </c>
      <c r="AV48" s="147">
        <f t="shared" si="54"/>
        <v>614</v>
      </c>
      <c r="AW48" s="147">
        <f t="shared" si="54"/>
        <v>615</v>
      </c>
      <c r="AX48" s="147">
        <f t="shared" si="54"/>
        <v>989</v>
      </c>
      <c r="AY48" s="147">
        <f t="shared" si="54"/>
        <v>1261</v>
      </c>
      <c r="AZ48" s="147">
        <f t="shared" si="54"/>
        <v>851</v>
      </c>
      <c r="BA48" s="147">
        <f t="shared" si="54"/>
        <v>0</v>
      </c>
      <c r="BB48" s="147">
        <f t="shared" si="54"/>
        <v>1500</v>
      </c>
      <c r="BC48" s="147">
        <f t="shared" si="54"/>
        <v>1077</v>
      </c>
      <c r="BD48" s="147">
        <f t="shared" si="54"/>
        <v>391</v>
      </c>
      <c r="BE48" s="147">
        <f t="shared" si="54"/>
        <v>638</v>
      </c>
      <c r="BF48" s="147">
        <f t="shared" si="54"/>
        <v>2294</v>
      </c>
      <c r="BG48" s="147">
        <f t="shared" si="54"/>
        <v>810</v>
      </c>
      <c r="BH48" s="147">
        <f t="shared" si="54"/>
        <v>602</v>
      </c>
      <c r="BI48" s="147">
        <f t="shared" si="54"/>
        <v>2088</v>
      </c>
      <c r="BJ48" s="147">
        <f t="shared" si="54"/>
        <v>1352</v>
      </c>
      <c r="BK48" s="147">
        <f t="shared" si="54"/>
        <v>1749</v>
      </c>
      <c r="BL48" s="147">
        <f t="shared" si="54"/>
        <v>1182</v>
      </c>
    </row>
    <row r="49" ht="13.5" customHeight="1">
      <c r="A49" s="134">
        <v>42799.0</v>
      </c>
      <c r="B49" s="135" t="s">
        <v>71</v>
      </c>
      <c r="C49" s="136"/>
      <c r="D49" s="150" t="s">
        <v>53</v>
      </c>
      <c r="E49" s="148">
        <f t="shared" si="10"/>
        <v>602</v>
      </c>
      <c r="F49" s="151">
        <v>0.0</v>
      </c>
      <c r="G49" s="151">
        <v>18.0</v>
      </c>
      <c r="H49" s="141">
        <f t="shared" si="3"/>
        <v>18</v>
      </c>
      <c r="I49" s="136"/>
      <c r="J49" s="152" t="s">
        <v>52</v>
      </c>
      <c r="K49" s="148">
        <f t="shared" si="11"/>
        <v>248</v>
      </c>
      <c r="L49" s="153">
        <v>2.0</v>
      </c>
      <c r="M49" s="153">
        <v>10.0</v>
      </c>
      <c r="N49" s="141">
        <f t="shared" si="5"/>
        <v>16</v>
      </c>
      <c r="O49" s="55"/>
      <c r="P49" s="144" t="s">
        <v>72</v>
      </c>
      <c r="Q49" s="55"/>
      <c r="R49" s="45">
        <f>MIN(Rules!$E$2,(MAX(H49/N49,N49/H49)))</f>
        <v>1.125</v>
      </c>
      <c r="S49" s="145">
        <f>VLOOKUP(B49,Rules!A:B,2,FALSE)</f>
        <v>40</v>
      </c>
      <c r="T49" s="55"/>
      <c r="U49" s="146">
        <f>1/(10^(-(E49+(IF(P49="Y",Rules!$I$2,0))-K49)/Rules!$E$12)+1)</f>
        <v>0.9106018506</v>
      </c>
      <c r="V49" s="48">
        <f t="shared" si="6"/>
        <v>4</v>
      </c>
      <c r="W49" s="48">
        <f t="shared" si="7"/>
        <v>-4</v>
      </c>
      <c r="X49" s="55"/>
      <c r="Y49" s="55"/>
      <c r="Z49" s="55"/>
      <c r="AA49" s="147">
        <f t="shared" ref="AA49:BL49" si="55">IF($D49=AA$1,$E49+$V49,(IF($J49=AA$1,$K49+$W49,AA48)))</f>
        <v>1338</v>
      </c>
      <c r="AB49" s="147">
        <f t="shared" si="55"/>
        <v>1076</v>
      </c>
      <c r="AC49" s="147">
        <f t="shared" si="55"/>
        <v>1335</v>
      </c>
      <c r="AD49" s="147">
        <f t="shared" si="55"/>
        <v>292</v>
      </c>
      <c r="AE49" s="147">
        <f t="shared" si="55"/>
        <v>1951</v>
      </c>
      <c r="AF49" s="147">
        <f t="shared" si="55"/>
        <v>1826</v>
      </c>
      <c r="AG49" s="147">
        <f t="shared" si="55"/>
        <v>919</v>
      </c>
      <c r="AH49" s="147">
        <f t="shared" si="55"/>
        <v>822</v>
      </c>
      <c r="AI49" s="147">
        <f t="shared" si="55"/>
        <v>1228</v>
      </c>
      <c r="AJ49" s="147">
        <f t="shared" si="55"/>
        <v>1880</v>
      </c>
      <c r="AK49" s="147">
        <f t="shared" si="55"/>
        <v>455</v>
      </c>
      <c r="AL49" s="147">
        <f t="shared" si="55"/>
        <v>717</v>
      </c>
      <c r="AM49" s="147">
        <f t="shared" si="55"/>
        <v>1985</v>
      </c>
      <c r="AN49" s="147">
        <f t="shared" si="55"/>
        <v>1505</v>
      </c>
      <c r="AO49" s="147">
        <f t="shared" si="55"/>
        <v>1206</v>
      </c>
      <c r="AP49" s="147">
        <f t="shared" si="55"/>
        <v>2108</v>
      </c>
      <c r="AQ49" s="147">
        <f t="shared" si="55"/>
        <v>159</v>
      </c>
      <c r="AR49" s="147">
        <f t="shared" si="55"/>
        <v>1406</v>
      </c>
      <c r="AS49" s="147">
        <f t="shared" si="55"/>
        <v>244</v>
      </c>
      <c r="AT49" s="147">
        <f t="shared" si="55"/>
        <v>1842</v>
      </c>
      <c r="AU49" s="147">
        <f t="shared" si="55"/>
        <v>1204</v>
      </c>
      <c r="AV49" s="147">
        <f t="shared" si="55"/>
        <v>614</v>
      </c>
      <c r="AW49" s="147">
        <f t="shared" si="55"/>
        <v>615</v>
      </c>
      <c r="AX49" s="147">
        <f t="shared" si="55"/>
        <v>989</v>
      </c>
      <c r="AY49" s="147">
        <f t="shared" si="55"/>
        <v>1261</v>
      </c>
      <c r="AZ49" s="147">
        <f t="shared" si="55"/>
        <v>851</v>
      </c>
      <c r="BA49" s="147">
        <f t="shared" si="55"/>
        <v>0</v>
      </c>
      <c r="BB49" s="147">
        <f t="shared" si="55"/>
        <v>1500</v>
      </c>
      <c r="BC49" s="147">
        <f t="shared" si="55"/>
        <v>1077</v>
      </c>
      <c r="BD49" s="147">
        <f t="shared" si="55"/>
        <v>391</v>
      </c>
      <c r="BE49" s="147">
        <f t="shared" si="55"/>
        <v>638</v>
      </c>
      <c r="BF49" s="147">
        <f t="shared" si="55"/>
        <v>2294</v>
      </c>
      <c r="BG49" s="147">
        <f t="shared" si="55"/>
        <v>810</v>
      </c>
      <c r="BH49" s="147">
        <f t="shared" si="55"/>
        <v>606</v>
      </c>
      <c r="BI49" s="147">
        <f t="shared" si="55"/>
        <v>2088</v>
      </c>
      <c r="BJ49" s="147">
        <f t="shared" si="55"/>
        <v>1352</v>
      </c>
      <c r="BK49" s="147">
        <f t="shared" si="55"/>
        <v>1749</v>
      </c>
      <c r="BL49" s="147">
        <f t="shared" si="55"/>
        <v>1182</v>
      </c>
    </row>
    <row r="50" ht="13.5" customHeight="1">
      <c r="A50" s="134">
        <v>42799.0</v>
      </c>
      <c r="B50" s="135" t="s">
        <v>71</v>
      </c>
      <c r="C50" s="136"/>
      <c r="D50" s="150" t="s">
        <v>48</v>
      </c>
      <c r="E50" s="148">
        <f t="shared" si="10"/>
        <v>455</v>
      </c>
      <c r="F50" s="151">
        <v>0.0</v>
      </c>
      <c r="G50" s="151">
        <v>9.0</v>
      </c>
      <c r="H50" s="141">
        <f t="shared" si="3"/>
        <v>9</v>
      </c>
      <c r="I50" s="136"/>
      <c r="J50" s="152" t="s">
        <v>44</v>
      </c>
      <c r="K50" s="148">
        <f t="shared" si="11"/>
        <v>391</v>
      </c>
      <c r="L50" s="153">
        <v>1.0</v>
      </c>
      <c r="M50" s="153">
        <v>11.0</v>
      </c>
      <c r="N50" s="141">
        <f t="shared" si="5"/>
        <v>14</v>
      </c>
      <c r="O50" s="55"/>
      <c r="P50" s="144" t="s">
        <v>72</v>
      </c>
      <c r="Q50" s="55"/>
      <c r="R50" s="45">
        <f>MIN(Rules!$E$2,(MAX(H50/N50,N50/H50)))</f>
        <v>1.555555556</v>
      </c>
      <c r="S50" s="145">
        <f>VLOOKUP(B50,Rules!A:B,2,FALSE)</f>
        <v>40</v>
      </c>
      <c r="T50" s="55"/>
      <c r="U50" s="146">
        <f>1/(10^(-(E50+(IF(P50="Y",Rules!$I$2,0))-K50)/Rules!$E$12)+1)</f>
        <v>0.728199443</v>
      </c>
      <c r="V50" s="48">
        <f t="shared" si="6"/>
        <v>-45</v>
      </c>
      <c r="W50" s="48">
        <f t="shared" si="7"/>
        <v>45</v>
      </c>
      <c r="X50" s="55"/>
      <c r="Y50" s="55"/>
      <c r="Z50" s="55"/>
      <c r="AA50" s="147">
        <f t="shared" ref="AA50:BL50" si="56">IF($D50=AA$1,$E50+$V50,(IF($J50=AA$1,$K50+$W50,AA49)))</f>
        <v>1338</v>
      </c>
      <c r="AB50" s="147">
        <f t="shared" si="56"/>
        <v>1076</v>
      </c>
      <c r="AC50" s="147">
        <f t="shared" si="56"/>
        <v>1335</v>
      </c>
      <c r="AD50" s="147">
        <f t="shared" si="56"/>
        <v>292</v>
      </c>
      <c r="AE50" s="147">
        <f t="shared" si="56"/>
        <v>1951</v>
      </c>
      <c r="AF50" s="147">
        <f t="shared" si="56"/>
        <v>1826</v>
      </c>
      <c r="AG50" s="147">
        <f t="shared" si="56"/>
        <v>919</v>
      </c>
      <c r="AH50" s="147">
        <f t="shared" si="56"/>
        <v>822</v>
      </c>
      <c r="AI50" s="147">
        <f t="shared" si="56"/>
        <v>1228</v>
      </c>
      <c r="AJ50" s="147">
        <f t="shared" si="56"/>
        <v>1880</v>
      </c>
      <c r="AK50" s="147">
        <f t="shared" si="56"/>
        <v>410</v>
      </c>
      <c r="AL50" s="147">
        <f t="shared" si="56"/>
        <v>717</v>
      </c>
      <c r="AM50" s="147">
        <f t="shared" si="56"/>
        <v>1985</v>
      </c>
      <c r="AN50" s="147">
        <f t="shared" si="56"/>
        <v>1505</v>
      </c>
      <c r="AO50" s="147">
        <f t="shared" si="56"/>
        <v>1206</v>
      </c>
      <c r="AP50" s="147">
        <f t="shared" si="56"/>
        <v>2108</v>
      </c>
      <c r="AQ50" s="147">
        <f t="shared" si="56"/>
        <v>159</v>
      </c>
      <c r="AR50" s="147">
        <f t="shared" si="56"/>
        <v>1406</v>
      </c>
      <c r="AS50" s="147">
        <f t="shared" si="56"/>
        <v>244</v>
      </c>
      <c r="AT50" s="147">
        <f t="shared" si="56"/>
        <v>1842</v>
      </c>
      <c r="AU50" s="147">
        <f t="shared" si="56"/>
        <v>1204</v>
      </c>
      <c r="AV50" s="147">
        <f t="shared" si="56"/>
        <v>614</v>
      </c>
      <c r="AW50" s="147">
        <f t="shared" si="56"/>
        <v>615</v>
      </c>
      <c r="AX50" s="147">
        <f t="shared" si="56"/>
        <v>989</v>
      </c>
      <c r="AY50" s="147">
        <f t="shared" si="56"/>
        <v>1261</v>
      </c>
      <c r="AZ50" s="147">
        <f t="shared" si="56"/>
        <v>851</v>
      </c>
      <c r="BA50" s="147">
        <f t="shared" si="56"/>
        <v>0</v>
      </c>
      <c r="BB50" s="147">
        <f t="shared" si="56"/>
        <v>1500</v>
      </c>
      <c r="BC50" s="147">
        <f t="shared" si="56"/>
        <v>1077</v>
      </c>
      <c r="BD50" s="147">
        <f t="shared" si="56"/>
        <v>436</v>
      </c>
      <c r="BE50" s="147">
        <f t="shared" si="56"/>
        <v>638</v>
      </c>
      <c r="BF50" s="147">
        <f t="shared" si="56"/>
        <v>2294</v>
      </c>
      <c r="BG50" s="147">
        <f t="shared" si="56"/>
        <v>810</v>
      </c>
      <c r="BH50" s="147">
        <f t="shared" si="56"/>
        <v>606</v>
      </c>
      <c r="BI50" s="147">
        <f t="shared" si="56"/>
        <v>2088</v>
      </c>
      <c r="BJ50" s="147">
        <f t="shared" si="56"/>
        <v>1352</v>
      </c>
      <c r="BK50" s="147">
        <f t="shared" si="56"/>
        <v>1749</v>
      </c>
      <c r="BL50" s="147">
        <f t="shared" si="56"/>
        <v>1182</v>
      </c>
    </row>
    <row r="51" ht="13.5" customHeight="1">
      <c r="A51" s="134">
        <v>42805.0</v>
      </c>
      <c r="B51" s="135" t="s">
        <v>71</v>
      </c>
      <c r="C51" s="136"/>
      <c r="D51" s="150" t="s">
        <v>18</v>
      </c>
      <c r="E51" s="148">
        <f t="shared" si="10"/>
        <v>2294</v>
      </c>
      <c r="F51" s="151">
        <v>2.0</v>
      </c>
      <c r="G51" s="151">
        <v>17.0</v>
      </c>
      <c r="H51" s="141">
        <f t="shared" si="3"/>
        <v>23</v>
      </c>
      <c r="I51" s="136"/>
      <c r="J51" s="152" t="s">
        <v>22</v>
      </c>
      <c r="K51" s="148">
        <f t="shared" si="11"/>
        <v>2108</v>
      </c>
      <c r="L51" s="153">
        <v>3.0</v>
      </c>
      <c r="M51" s="153">
        <v>14.0</v>
      </c>
      <c r="N51" s="141">
        <f t="shared" si="5"/>
        <v>23</v>
      </c>
      <c r="O51" s="55"/>
      <c r="P51" s="144" t="s">
        <v>72</v>
      </c>
      <c r="Q51" s="55"/>
      <c r="R51" s="45">
        <f>MIN(Rules!$E$2,(MAX(H51/N51,N51/H51)))</f>
        <v>1</v>
      </c>
      <c r="S51" s="145">
        <f>VLOOKUP(B51,Rules!A:B,2,FALSE)</f>
        <v>40</v>
      </c>
      <c r="T51" s="55"/>
      <c r="U51" s="146">
        <f>1/(10^(-(E51+(IF(P51="Y",Rules!$I$2,0))-K51)/Rules!$E$12)+1)</f>
        <v>0.8245288055</v>
      </c>
      <c r="V51" s="48">
        <f t="shared" si="6"/>
        <v>-13</v>
      </c>
      <c r="W51" s="48">
        <f t="shared" si="7"/>
        <v>13</v>
      </c>
      <c r="X51" s="55"/>
      <c r="Y51" s="55"/>
      <c r="Z51" s="55"/>
      <c r="AA51" s="147">
        <f t="shared" ref="AA51:BL51" si="57">IF($D51=AA$1,$E51+$V51,(IF($J51=AA$1,$K51+$W51,AA50)))</f>
        <v>1338</v>
      </c>
      <c r="AB51" s="147">
        <f t="shared" si="57"/>
        <v>1076</v>
      </c>
      <c r="AC51" s="147">
        <f t="shared" si="57"/>
        <v>1335</v>
      </c>
      <c r="AD51" s="147">
        <f t="shared" si="57"/>
        <v>292</v>
      </c>
      <c r="AE51" s="147">
        <f t="shared" si="57"/>
        <v>1951</v>
      </c>
      <c r="AF51" s="147">
        <f t="shared" si="57"/>
        <v>1826</v>
      </c>
      <c r="AG51" s="147">
        <f t="shared" si="57"/>
        <v>919</v>
      </c>
      <c r="AH51" s="147">
        <f t="shared" si="57"/>
        <v>822</v>
      </c>
      <c r="AI51" s="147">
        <f t="shared" si="57"/>
        <v>1228</v>
      </c>
      <c r="AJ51" s="147">
        <f t="shared" si="57"/>
        <v>1880</v>
      </c>
      <c r="AK51" s="147">
        <f t="shared" si="57"/>
        <v>410</v>
      </c>
      <c r="AL51" s="147">
        <f t="shared" si="57"/>
        <v>717</v>
      </c>
      <c r="AM51" s="147">
        <f t="shared" si="57"/>
        <v>1985</v>
      </c>
      <c r="AN51" s="147">
        <f t="shared" si="57"/>
        <v>1505</v>
      </c>
      <c r="AO51" s="147">
        <f t="shared" si="57"/>
        <v>1206</v>
      </c>
      <c r="AP51" s="147">
        <f t="shared" si="57"/>
        <v>2121</v>
      </c>
      <c r="AQ51" s="147">
        <f t="shared" si="57"/>
        <v>159</v>
      </c>
      <c r="AR51" s="147">
        <f t="shared" si="57"/>
        <v>1406</v>
      </c>
      <c r="AS51" s="147">
        <f t="shared" si="57"/>
        <v>244</v>
      </c>
      <c r="AT51" s="147">
        <f t="shared" si="57"/>
        <v>1842</v>
      </c>
      <c r="AU51" s="147">
        <f t="shared" si="57"/>
        <v>1204</v>
      </c>
      <c r="AV51" s="147">
        <f t="shared" si="57"/>
        <v>614</v>
      </c>
      <c r="AW51" s="147">
        <f t="shared" si="57"/>
        <v>615</v>
      </c>
      <c r="AX51" s="147">
        <f t="shared" si="57"/>
        <v>989</v>
      </c>
      <c r="AY51" s="147">
        <f t="shared" si="57"/>
        <v>1261</v>
      </c>
      <c r="AZ51" s="147">
        <f t="shared" si="57"/>
        <v>851</v>
      </c>
      <c r="BA51" s="147">
        <f t="shared" si="57"/>
        <v>0</v>
      </c>
      <c r="BB51" s="147">
        <f t="shared" si="57"/>
        <v>1500</v>
      </c>
      <c r="BC51" s="147">
        <f t="shared" si="57"/>
        <v>1077</v>
      </c>
      <c r="BD51" s="147">
        <f t="shared" si="57"/>
        <v>436</v>
      </c>
      <c r="BE51" s="147">
        <f t="shared" si="57"/>
        <v>638</v>
      </c>
      <c r="BF51" s="147">
        <f t="shared" si="57"/>
        <v>2281</v>
      </c>
      <c r="BG51" s="147">
        <f t="shared" si="57"/>
        <v>810</v>
      </c>
      <c r="BH51" s="147">
        <f t="shared" si="57"/>
        <v>606</v>
      </c>
      <c r="BI51" s="147">
        <f t="shared" si="57"/>
        <v>2088</v>
      </c>
      <c r="BJ51" s="147">
        <f t="shared" si="57"/>
        <v>1352</v>
      </c>
      <c r="BK51" s="147">
        <f t="shared" si="57"/>
        <v>1749</v>
      </c>
      <c r="BL51" s="147">
        <f t="shared" si="57"/>
        <v>1182</v>
      </c>
    </row>
    <row r="52" ht="13.5" customHeight="1">
      <c r="A52" s="134">
        <v>42805.0</v>
      </c>
      <c r="B52" s="135" t="s">
        <v>71</v>
      </c>
      <c r="C52" s="136"/>
      <c r="D52" s="150" t="s">
        <v>31</v>
      </c>
      <c r="E52" s="148">
        <f t="shared" si="10"/>
        <v>1406</v>
      </c>
      <c r="F52" s="151">
        <v>1.0</v>
      </c>
      <c r="G52" s="151">
        <v>19.0</v>
      </c>
      <c r="H52" s="141">
        <f t="shared" si="3"/>
        <v>22</v>
      </c>
      <c r="I52" s="136"/>
      <c r="J52" s="152" t="s">
        <v>20</v>
      </c>
      <c r="K52" s="148">
        <f t="shared" si="11"/>
        <v>1842</v>
      </c>
      <c r="L52" s="153">
        <v>6.0</v>
      </c>
      <c r="M52" s="153">
        <v>33.0</v>
      </c>
      <c r="N52" s="141">
        <f t="shared" si="5"/>
        <v>51</v>
      </c>
      <c r="O52" s="55"/>
      <c r="P52" s="144" t="s">
        <v>72</v>
      </c>
      <c r="Q52" s="55"/>
      <c r="R52" s="45">
        <f>MIN(Rules!$E$2,(MAX(H52/N52,N52/H52)))</f>
        <v>2</v>
      </c>
      <c r="S52" s="145">
        <f>VLOOKUP(B52,Rules!A:B,2,FALSE)</f>
        <v>40</v>
      </c>
      <c r="T52" s="55"/>
      <c r="U52" s="146">
        <f>1/(10^(-(E52+(IF(P52="Y",Rules!$I$2,0))-K52)/Rules!$E$12)+1)</f>
        <v>0.2113047367</v>
      </c>
      <c r="V52" s="48">
        <f t="shared" si="6"/>
        <v>-17</v>
      </c>
      <c r="W52" s="48">
        <f t="shared" si="7"/>
        <v>17</v>
      </c>
      <c r="X52" s="55"/>
      <c r="Y52" s="55"/>
      <c r="Z52" s="55"/>
      <c r="AA52" s="147">
        <f t="shared" ref="AA52:BL52" si="58">IF($D52=AA$1,$E52+$V52,(IF($J52=AA$1,$K52+$W52,AA51)))</f>
        <v>1338</v>
      </c>
      <c r="AB52" s="147">
        <f t="shared" si="58"/>
        <v>1076</v>
      </c>
      <c r="AC52" s="147">
        <f t="shared" si="58"/>
        <v>1335</v>
      </c>
      <c r="AD52" s="147">
        <f t="shared" si="58"/>
        <v>292</v>
      </c>
      <c r="AE52" s="147">
        <f t="shared" si="58"/>
        <v>1951</v>
      </c>
      <c r="AF52" s="147">
        <f t="shared" si="58"/>
        <v>1826</v>
      </c>
      <c r="AG52" s="147">
        <f t="shared" si="58"/>
        <v>919</v>
      </c>
      <c r="AH52" s="147">
        <f t="shared" si="58"/>
        <v>822</v>
      </c>
      <c r="AI52" s="147">
        <f t="shared" si="58"/>
        <v>1228</v>
      </c>
      <c r="AJ52" s="147">
        <f t="shared" si="58"/>
        <v>1880</v>
      </c>
      <c r="AK52" s="147">
        <f t="shared" si="58"/>
        <v>410</v>
      </c>
      <c r="AL52" s="147">
        <f t="shared" si="58"/>
        <v>717</v>
      </c>
      <c r="AM52" s="147">
        <f t="shared" si="58"/>
        <v>1985</v>
      </c>
      <c r="AN52" s="147">
        <f t="shared" si="58"/>
        <v>1505</v>
      </c>
      <c r="AO52" s="147">
        <f t="shared" si="58"/>
        <v>1206</v>
      </c>
      <c r="AP52" s="147">
        <f t="shared" si="58"/>
        <v>2121</v>
      </c>
      <c r="AQ52" s="147">
        <f t="shared" si="58"/>
        <v>159</v>
      </c>
      <c r="AR52" s="147">
        <f t="shared" si="58"/>
        <v>1389</v>
      </c>
      <c r="AS52" s="147">
        <f t="shared" si="58"/>
        <v>244</v>
      </c>
      <c r="AT52" s="147">
        <f t="shared" si="58"/>
        <v>1859</v>
      </c>
      <c r="AU52" s="147">
        <f t="shared" si="58"/>
        <v>1204</v>
      </c>
      <c r="AV52" s="147">
        <f t="shared" si="58"/>
        <v>614</v>
      </c>
      <c r="AW52" s="147">
        <f t="shared" si="58"/>
        <v>615</v>
      </c>
      <c r="AX52" s="147">
        <f t="shared" si="58"/>
        <v>989</v>
      </c>
      <c r="AY52" s="147">
        <f t="shared" si="58"/>
        <v>1261</v>
      </c>
      <c r="AZ52" s="147">
        <f t="shared" si="58"/>
        <v>851</v>
      </c>
      <c r="BA52" s="147">
        <f t="shared" si="58"/>
        <v>0</v>
      </c>
      <c r="BB52" s="147">
        <f t="shared" si="58"/>
        <v>1500</v>
      </c>
      <c r="BC52" s="147">
        <f t="shared" si="58"/>
        <v>1077</v>
      </c>
      <c r="BD52" s="147">
        <f t="shared" si="58"/>
        <v>436</v>
      </c>
      <c r="BE52" s="147">
        <f t="shared" si="58"/>
        <v>638</v>
      </c>
      <c r="BF52" s="147">
        <f t="shared" si="58"/>
        <v>2281</v>
      </c>
      <c r="BG52" s="147">
        <f t="shared" si="58"/>
        <v>810</v>
      </c>
      <c r="BH52" s="147">
        <f t="shared" si="58"/>
        <v>606</v>
      </c>
      <c r="BI52" s="147">
        <f t="shared" si="58"/>
        <v>2088</v>
      </c>
      <c r="BJ52" s="147">
        <f t="shared" si="58"/>
        <v>1352</v>
      </c>
      <c r="BK52" s="147">
        <f t="shared" si="58"/>
        <v>1749</v>
      </c>
      <c r="BL52" s="147">
        <f t="shared" si="58"/>
        <v>1182</v>
      </c>
    </row>
    <row r="53" ht="13.5" customHeight="1">
      <c r="A53" s="134">
        <v>42805.0</v>
      </c>
      <c r="B53" s="135" t="s">
        <v>71</v>
      </c>
      <c r="C53" s="136"/>
      <c r="D53" s="150" t="s">
        <v>50</v>
      </c>
      <c r="E53" s="148">
        <f t="shared" si="10"/>
        <v>614</v>
      </c>
      <c r="F53" s="151">
        <v>2.0</v>
      </c>
      <c r="G53" s="151">
        <v>18.0</v>
      </c>
      <c r="H53" s="141">
        <f t="shared" si="3"/>
        <v>24</v>
      </c>
      <c r="I53" s="136"/>
      <c r="J53" s="152" t="s">
        <v>53</v>
      </c>
      <c r="K53" s="148">
        <f t="shared" si="11"/>
        <v>606</v>
      </c>
      <c r="L53" s="153">
        <v>2.0</v>
      </c>
      <c r="M53" s="153">
        <v>12.0</v>
      </c>
      <c r="N53" s="141">
        <f t="shared" si="5"/>
        <v>18</v>
      </c>
      <c r="O53" s="55"/>
      <c r="P53" s="144" t="s">
        <v>72</v>
      </c>
      <c r="Q53" s="55"/>
      <c r="R53" s="45">
        <f>MIN(Rules!$E$2,(MAX(H53/N53,N53/H53)))</f>
        <v>1.333333333</v>
      </c>
      <c r="S53" s="145">
        <f>VLOOKUP(B53,Rules!A:B,2,FALSE)</f>
        <v>40</v>
      </c>
      <c r="T53" s="55"/>
      <c r="U53" s="146">
        <f>1/(10^(-(E53+(IF(P53="Y",Rules!$I$2,0))-K53)/Rules!$E$12)+1)</f>
        <v>0.6742820977</v>
      </c>
      <c r="V53" s="48">
        <f t="shared" si="6"/>
        <v>17</v>
      </c>
      <c r="W53" s="48">
        <f t="shared" si="7"/>
        <v>-17</v>
      </c>
      <c r="X53" s="55"/>
      <c r="Y53" s="55"/>
      <c r="Z53" s="55"/>
      <c r="AA53" s="147">
        <f t="shared" ref="AA53:BL53" si="59">IF($D53=AA$1,$E53+$V53,(IF($J53=AA$1,$K53+$W53,AA52)))</f>
        <v>1338</v>
      </c>
      <c r="AB53" s="147">
        <f t="shared" si="59"/>
        <v>1076</v>
      </c>
      <c r="AC53" s="147">
        <f t="shared" si="59"/>
        <v>1335</v>
      </c>
      <c r="AD53" s="147">
        <f t="shared" si="59"/>
        <v>292</v>
      </c>
      <c r="AE53" s="147">
        <f t="shared" si="59"/>
        <v>1951</v>
      </c>
      <c r="AF53" s="147">
        <f t="shared" si="59"/>
        <v>1826</v>
      </c>
      <c r="AG53" s="147">
        <f t="shared" si="59"/>
        <v>919</v>
      </c>
      <c r="AH53" s="147">
        <f t="shared" si="59"/>
        <v>822</v>
      </c>
      <c r="AI53" s="147">
        <f t="shared" si="59"/>
        <v>1228</v>
      </c>
      <c r="AJ53" s="147">
        <f t="shared" si="59"/>
        <v>1880</v>
      </c>
      <c r="AK53" s="147">
        <f t="shared" si="59"/>
        <v>410</v>
      </c>
      <c r="AL53" s="147">
        <f t="shared" si="59"/>
        <v>717</v>
      </c>
      <c r="AM53" s="147">
        <f t="shared" si="59"/>
        <v>1985</v>
      </c>
      <c r="AN53" s="147">
        <f t="shared" si="59"/>
        <v>1505</v>
      </c>
      <c r="AO53" s="147">
        <f t="shared" si="59"/>
        <v>1206</v>
      </c>
      <c r="AP53" s="147">
        <f t="shared" si="59"/>
        <v>2121</v>
      </c>
      <c r="AQ53" s="147">
        <f t="shared" si="59"/>
        <v>159</v>
      </c>
      <c r="AR53" s="147">
        <f t="shared" si="59"/>
        <v>1389</v>
      </c>
      <c r="AS53" s="147">
        <f t="shared" si="59"/>
        <v>244</v>
      </c>
      <c r="AT53" s="147">
        <f t="shared" si="59"/>
        <v>1859</v>
      </c>
      <c r="AU53" s="147">
        <f t="shared" si="59"/>
        <v>1204</v>
      </c>
      <c r="AV53" s="147">
        <f t="shared" si="59"/>
        <v>631</v>
      </c>
      <c r="AW53" s="147">
        <f t="shared" si="59"/>
        <v>615</v>
      </c>
      <c r="AX53" s="147">
        <f t="shared" si="59"/>
        <v>989</v>
      </c>
      <c r="AY53" s="147">
        <f t="shared" si="59"/>
        <v>1261</v>
      </c>
      <c r="AZ53" s="147">
        <f t="shared" si="59"/>
        <v>851</v>
      </c>
      <c r="BA53" s="147">
        <f t="shared" si="59"/>
        <v>0</v>
      </c>
      <c r="BB53" s="147">
        <f t="shared" si="59"/>
        <v>1500</v>
      </c>
      <c r="BC53" s="147">
        <f t="shared" si="59"/>
        <v>1077</v>
      </c>
      <c r="BD53" s="147">
        <f t="shared" si="59"/>
        <v>436</v>
      </c>
      <c r="BE53" s="147">
        <f t="shared" si="59"/>
        <v>638</v>
      </c>
      <c r="BF53" s="147">
        <f t="shared" si="59"/>
        <v>2281</v>
      </c>
      <c r="BG53" s="147">
        <f t="shared" si="59"/>
        <v>810</v>
      </c>
      <c r="BH53" s="147">
        <f t="shared" si="59"/>
        <v>589</v>
      </c>
      <c r="BI53" s="147">
        <f t="shared" si="59"/>
        <v>2088</v>
      </c>
      <c r="BJ53" s="147">
        <f t="shared" si="59"/>
        <v>1352</v>
      </c>
      <c r="BK53" s="147">
        <f t="shared" si="59"/>
        <v>1749</v>
      </c>
      <c r="BL53" s="147">
        <f t="shared" si="59"/>
        <v>1182</v>
      </c>
    </row>
    <row r="54" ht="13.5" customHeight="1">
      <c r="A54" s="134">
        <v>42806.0</v>
      </c>
      <c r="B54" s="135" t="s">
        <v>71</v>
      </c>
      <c r="C54" s="136"/>
      <c r="D54" s="150" t="s">
        <v>25</v>
      </c>
      <c r="E54" s="148">
        <f t="shared" si="10"/>
        <v>2088</v>
      </c>
      <c r="F54" s="151">
        <v>1.0</v>
      </c>
      <c r="G54" s="151">
        <v>13.0</v>
      </c>
      <c r="H54" s="141">
        <f t="shared" si="3"/>
        <v>16</v>
      </c>
      <c r="I54" s="136"/>
      <c r="J54" s="152" t="s">
        <v>19</v>
      </c>
      <c r="K54" s="148">
        <f t="shared" si="11"/>
        <v>1826</v>
      </c>
      <c r="L54" s="153">
        <v>1.0</v>
      </c>
      <c r="M54" s="153">
        <v>21.0</v>
      </c>
      <c r="N54" s="141">
        <f t="shared" si="5"/>
        <v>24</v>
      </c>
      <c r="O54" s="55"/>
      <c r="P54" s="144" t="s">
        <v>72</v>
      </c>
      <c r="Q54" s="55"/>
      <c r="R54" s="45">
        <f>MIN(Rules!$E$2,(MAX(H54/N54,N54/H54)))</f>
        <v>1.5</v>
      </c>
      <c r="S54" s="145">
        <f>VLOOKUP(B54,Rules!A:B,2,FALSE)</f>
        <v>40</v>
      </c>
      <c r="T54" s="55"/>
      <c r="U54" s="146">
        <f>1/(10^(-(E54+(IF(P54="Y",Rules!$I$2,0))-K54)/Rules!$E$12)+1)</f>
        <v>0.869589049</v>
      </c>
      <c r="V54" s="48">
        <f t="shared" si="6"/>
        <v>-52</v>
      </c>
      <c r="W54" s="48">
        <f t="shared" si="7"/>
        <v>52</v>
      </c>
      <c r="X54" s="55"/>
      <c r="Y54" s="55"/>
      <c r="Z54" s="55"/>
      <c r="AA54" s="147">
        <f t="shared" ref="AA54:BL54" si="60">IF($D54=AA$1,$E54+$V54,(IF($J54=AA$1,$K54+$W54,AA53)))</f>
        <v>1338</v>
      </c>
      <c r="AB54" s="147">
        <f t="shared" si="60"/>
        <v>1076</v>
      </c>
      <c r="AC54" s="147">
        <f t="shared" si="60"/>
        <v>1335</v>
      </c>
      <c r="AD54" s="147">
        <f t="shared" si="60"/>
        <v>292</v>
      </c>
      <c r="AE54" s="147">
        <f t="shared" si="60"/>
        <v>1951</v>
      </c>
      <c r="AF54" s="147">
        <f t="shared" si="60"/>
        <v>1878</v>
      </c>
      <c r="AG54" s="147">
        <f t="shared" si="60"/>
        <v>919</v>
      </c>
      <c r="AH54" s="147">
        <f t="shared" si="60"/>
        <v>822</v>
      </c>
      <c r="AI54" s="147">
        <f t="shared" si="60"/>
        <v>1228</v>
      </c>
      <c r="AJ54" s="147">
        <f t="shared" si="60"/>
        <v>1880</v>
      </c>
      <c r="AK54" s="147">
        <f t="shared" si="60"/>
        <v>410</v>
      </c>
      <c r="AL54" s="147">
        <f t="shared" si="60"/>
        <v>717</v>
      </c>
      <c r="AM54" s="147">
        <f t="shared" si="60"/>
        <v>1985</v>
      </c>
      <c r="AN54" s="147">
        <f t="shared" si="60"/>
        <v>1505</v>
      </c>
      <c r="AO54" s="147">
        <f t="shared" si="60"/>
        <v>1206</v>
      </c>
      <c r="AP54" s="147">
        <f t="shared" si="60"/>
        <v>2121</v>
      </c>
      <c r="AQ54" s="147">
        <f t="shared" si="60"/>
        <v>159</v>
      </c>
      <c r="AR54" s="147">
        <f t="shared" si="60"/>
        <v>1389</v>
      </c>
      <c r="AS54" s="147">
        <f t="shared" si="60"/>
        <v>244</v>
      </c>
      <c r="AT54" s="147">
        <f t="shared" si="60"/>
        <v>1859</v>
      </c>
      <c r="AU54" s="147">
        <f t="shared" si="60"/>
        <v>1204</v>
      </c>
      <c r="AV54" s="147">
        <f t="shared" si="60"/>
        <v>631</v>
      </c>
      <c r="AW54" s="147">
        <f t="shared" si="60"/>
        <v>615</v>
      </c>
      <c r="AX54" s="147">
        <f t="shared" si="60"/>
        <v>989</v>
      </c>
      <c r="AY54" s="147">
        <f t="shared" si="60"/>
        <v>1261</v>
      </c>
      <c r="AZ54" s="147">
        <f t="shared" si="60"/>
        <v>851</v>
      </c>
      <c r="BA54" s="147">
        <f t="shared" si="60"/>
        <v>0</v>
      </c>
      <c r="BB54" s="147">
        <f t="shared" si="60"/>
        <v>1500</v>
      </c>
      <c r="BC54" s="147">
        <f t="shared" si="60"/>
        <v>1077</v>
      </c>
      <c r="BD54" s="147">
        <f t="shared" si="60"/>
        <v>436</v>
      </c>
      <c r="BE54" s="147">
        <f t="shared" si="60"/>
        <v>638</v>
      </c>
      <c r="BF54" s="147">
        <f t="shared" si="60"/>
        <v>2281</v>
      </c>
      <c r="BG54" s="147">
        <f t="shared" si="60"/>
        <v>810</v>
      </c>
      <c r="BH54" s="147">
        <f t="shared" si="60"/>
        <v>589</v>
      </c>
      <c r="BI54" s="147">
        <f t="shared" si="60"/>
        <v>2036</v>
      </c>
      <c r="BJ54" s="147">
        <f t="shared" si="60"/>
        <v>1352</v>
      </c>
      <c r="BK54" s="147">
        <f t="shared" si="60"/>
        <v>1749</v>
      </c>
      <c r="BL54" s="147">
        <f t="shared" si="60"/>
        <v>1182</v>
      </c>
    </row>
    <row r="55" ht="13.5" customHeight="1">
      <c r="A55" s="134">
        <v>42806.0</v>
      </c>
      <c r="B55" s="135" t="s">
        <v>71</v>
      </c>
      <c r="C55" s="136"/>
      <c r="D55" s="150" t="s">
        <v>21</v>
      </c>
      <c r="E55" s="148">
        <f t="shared" si="10"/>
        <v>1951</v>
      </c>
      <c r="F55" s="151">
        <v>0.0</v>
      </c>
      <c r="G55" s="151">
        <v>20.0</v>
      </c>
      <c r="H55" s="141">
        <f t="shared" si="3"/>
        <v>20</v>
      </c>
      <c r="I55" s="136"/>
      <c r="J55" s="152" t="s">
        <v>26</v>
      </c>
      <c r="K55" s="148">
        <f t="shared" si="11"/>
        <v>1880</v>
      </c>
      <c r="L55" s="153">
        <v>1.0</v>
      </c>
      <c r="M55" s="153">
        <v>15.0</v>
      </c>
      <c r="N55" s="141">
        <f t="shared" si="5"/>
        <v>18</v>
      </c>
      <c r="O55" s="55"/>
      <c r="P55" s="144" t="s">
        <v>72</v>
      </c>
      <c r="Q55" s="55"/>
      <c r="R55" s="45">
        <f>MIN(Rules!$E$2,(MAX(H55/N55,N55/H55)))</f>
        <v>1.111111111</v>
      </c>
      <c r="S55" s="145">
        <f>VLOOKUP(B55,Rules!A:B,2,FALSE)</f>
        <v>40</v>
      </c>
      <c r="T55" s="55"/>
      <c r="U55" s="146">
        <f>1/(10^(-(E55+(IF(P55="Y",Rules!$I$2,0))-K55)/Rules!$E$12)+1)</f>
        <v>0.7345326543</v>
      </c>
      <c r="V55" s="48">
        <f t="shared" si="6"/>
        <v>12</v>
      </c>
      <c r="W55" s="48">
        <f t="shared" si="7"/>
        <v>-12</v>
      </c>
      <c r="X55" s="55"/>
      <c r="Y55" s="55"/>
      <c r="Z55" s="55"/>
      <c r="AA55" s="147">
        <f t="shared" ref="AA55:BL55" si="61">IF($D55=AA$1,$E55+$V55,(IF($J55=AA$1,$K55+$W55,AA54)))</f>
        <v>1338</v>
      </c>
      <c r="AB55" s="147">
        <f t="shared" si="61"/>
        <v>1076</v>
      </c>
      <c r="AC55" s="147">
        <f t="shared" si="61"/>
        <v>1335</v>
      </c>
      <c r="AD55" s="147">
        <f t="shared" si="61"/>
        <v>292</v>
      </c>
      <c r="AE55" s="147">
        <f t="shared" si="61"/>
        <v>1963</v>
      </c>
      <c r="AF55" s="147">
        <f t="shared" si="61"/>
        <v>1878</v>
      </c>
      <c r="AG55" s="147">
        <f t="shared" si="61"/>
        <v>919</v>
      </c>
      <c r="AH55" s="147">
        <f t="shared" si="61"/>
        <v>822</v>
      </c>
      <c r="AI55" s="147">
        <f t="shared" si="61"/>
        <v>1228</v>
      </c>
      <c r="AJ55" s="147">
        <f t="shared" si="61"/>
        <v>1868</v>
      </c>
      <c r="AK55" s="147">
        <f t="shared" si="61"/>
        <v>410</v>
      </c>
      <c r="AL55" s="147">
        <f t="shared" si="61"/>
        <v>717</v>
      </c>
      <c r="AM55" s="147">
        <f t="shared" si="61"/>
        <v>1985</v>
      </c>
      <c r="AN55" s="147">
        <f t="shared" si="61"/>
        <v>1505</v>
      </c>
      <c r="AO55" s="147">
        <f t="shared" si="61"/>
        <v>1206</v>
      </c>
      <c r="AP55" s="147">
        <f t="shared" si="61"/>
        <v>2121</v>
      </c>
      <c r="AQ55" s="147">
        <f t="shared" si="61"/>
        <v>159</v>
      </c>
      <c r="AR55" s="147">
        <f t="shared" si="61"/>
        <v>1389</v>
      </c>
      <c r="AS55" s="147">
        <f t="shared" si="61"/>
        <v>244</v>
      </c>
      <c r="AT55" s="147">
        <f t="shared" si="61"/>
        <v>1859</v>
      </c>
      <c r="AU55" s="147">
        <f t="shared" si="61"/>
        <v>1204</v>
      </c>
      <c r="AV55" s="147">
        <f t="shared" si="61"/>
        <v>631</v>
      </c>
      <c r="AW55" s="147">
        <f t="shared" si="61"/>
        <v>615</v>
      </c>
      <c r="AX55" s="147">
        <f t="shared" si="61"/>
        <v>989</v>
      </c>
      <c r="AY55" s="147">
        <f t="shared" si="61"/>
        <v>1261</v>
      </c>
      <c r="AZ55" s="147">
        <f t="shared" si="61"/>
        <v>851</v>
      </c>
      <c r="BA55" s="147">
        <f t="shared" si="61"/>
        <v>0</v>
      </c>
      <c r="BB55" s="147">
        <f t="shared" si="61"/>
        <v>1500</v>
      </c>
      <c r="BC55" s="147">
        <f t="shared" si="61"/>
        <v>1077</v>
      </c>
      <c r="BD55" s="147">
        <f t="shared" si="61"/>
        <v>436</v>
      </c>
      <c r="BE55" s="147">
        <f t="shared" si="61"/>
        <v>638</v>
      </c>
      <c r="BF55" s="147">
        <f t="shared" si="61"/>
        <v>2281</v>
      </c>
      <c r="BG55" s="147">
        <f t="shared" si="61"/>
        <v>810</v>
      </c>
      <c r="BH55" s="147">
        <f t="shared" si="61"/>
        <v>589</v>
      </c>
      <c r="BI55" s="147">
        <f t="shared" si="61"/>
        <v>2036</v>
      </c>
      <c r="BJ55" s="147">
        <f t="shared" si="61"/>
        <v>1352</v>
      </c>
      <c r="BK55" s="147">
        <f t="shared" si="61"/>
        <v>1749</v>
      </c>
      <c r="BL55" s="147">
        <f t="shared" si="61"/>
        <v>1182</v>
      </c>
    </row>
    <row r="56" ht="13.5" customHeight="1">
      <c r="A56" s="134">
        <v>42806.0</v>
      </c>
      <c r="B56" s="135" t="s">
        <v>71</v>
      </c>
      <c r="C56" s="136"/>
      <c r="D56" s="150" t="s">
        <v>34</v>
      </c>
      <c r="E56" s="148">
        <f t="shared" si="10"/>
        <v>1505</v>
      </c>
      <c r="F56" s="151">
        <v>0.0</v>
      </c>
      <c r="G56" s="151">
        <v>12.0</v>
      </c>
      <c r="H56" s="141">
        <f t="shared" si="3"/>
        <v>12</v>
      </c>
      <c r="I56" s="136"/>
      <c r="J56" s="152" t="s">
        <v>23</v>
      </c>
      <c r="K56" s="148">
        <f t="shared" si="11"/>
        <v>1985</v>
      </c>
      <c r="L56" s="153">
        <v>1.0</v>
      </c>
      <c r="M56" s="153">
        <v>22.0</v>
      </c>
      <c r="N56" s="141">
        <f t="shared" si="5"/>
        <v>25</v>
      </c>
      <c r="O56" s="55"/>
      <c r="P56" s="144" t="s">
        <v>72</v>
      </c>
      <c r="Q56" s="55"/>
      <c r="R56" s="45">
        <f>MIN(Rules!$E$2,(MAX(H56/N56,N56/H56)))</f>
        <v>2</v>
      </c>
      <c r="S56" s="145">
        <f>VLOOKUP(B56,Rules!A:B,2,FALSE)</f>
        <v>40</v>
      </c>
      <c r="T56" s="55"/>
      <c r="U56" s="146">
        <f>1/(10^(-(E56+(IF(P56="Y",Rules!$I$2,0))-K56)/Rules!$E$12)+1)</f>
        <v>0.1795047927</v>
      </c>
      <c r="V56" s="48">
        <f t="shared" si="6"/>
        <v>-14</v>
      </c>
      <c r="W56" s="48">
        <f t="shared" si="7"/>
        <v>14</v>
      </c>
      <c r="X56" s="55"/>
      <c r="Y56" s="55"/>
      <c r="Z56" s="55"/>
      <c r="AA56" s="147">
        <f t="shared" ref="AA56:BL56" si="62">IF($D56=AA$1,$E56+$V56,(IF($J56=AA$1,$K56+$W56,AA55)))</f>
        <v>1338</v>
      </c>
      <c r="AB56" s="147">
        <f t="shared" si="62"/>
        <v>1076</v>
      </c>
      <c r="AC56" s="147">
        <f t="shared" si="62"/>
        <v>1335</v>
      </c>
      <c r="AD56" s="147">
        <f t="shared" si="62"/>
        <v>292</v>
      </c>
      <c r="AE56" s="147">
        <f t="shared" si="62"/>
        <v>1963</v>
      </c>
      <c r="AF56" s="147">
        <f t="shared" si="62"/>
        <v>1878</v>
      </c>
      <c r="AG56" s="147">
        <f t="shared" si="62"/>
        <v>919</v>
      </c>
      <c r="AH56" s="147">
        <f t="shared" si="62"/>
        <v>822</v>
      </c>
      <c r="AI56" s="147">
        <f t="shared" si="62"/>
        <v>1228</v>
      </c>
      <c r="AJ56" s="147">
        <f t="shared" si="62"/>
        <v>1868</v>
      </c>
      <c r="AK56" s="147">
        <f t="shared" si="62"/>
        <v>410</v>
      </c>
      <c r="AL56" s="147">
        <f t="shared" si="62"/>
        <v>717</v>
      </c>
      <c r="AM56" s="147">
        <f t="shared" si="62"/>
        <v>1999</v>
      </c>
      <c r="AN56" s="147">
        <f t="shared" si="62"/>
        <v>1491</v>
      </c>
      <c r="AO56" s="147">
        <f t="shared" si="62"/>
        <v>1206</v>
      </c>
      <c r="AP56" s="147">
        <f t="shared" si="62"/>
        <v>2121</v>
      </c>
      <c r="AQ56" s="147">
        <f t="shared" si="62"/>
        <v>159</v>
      </c>
      <c r="AR56" s="147">
        <f t="shared" si="62"/>
        <v>1389</v>
      </c>
      <c r="AS56" s="147">
        <f t="shared" si="62"/>
        <v>244</v>
      </c>
      <c r="AT56" s="147">
        <f t="shared" si="62"/>
        <v>1859</v>
      </c>
      <c r="AU56" s="147">
        <f t="shared" si="62"/>
        <v>1204</v>
      </c>
      <c r="AV56" s="147">
        <f t="shared" si="62"/>
        <v>631</v>
      </c>
      <c r="AW56" s="147">
        <f t="shared" si="62"/>
        <v>615</v>
      </c>
      <c r="AX56" s="147">
        <f t="shared" si="62"/>
        <v>989</v>
      </c>
      <c r="AY56" s="147">
        <f t="shared" si="62"/>
        <v>1261</v>
      </c>
      <c r="AZ56" s="147">
        <f t="shared" si="62"/>
        <v>851</v>
      </c>
      <c r="BA56" s="147">
        <f t="shared" si="62"/>
        <v>0</v>
      </c>
      <c r="BB56" s="147">
        <f t="shared" si="62"/>
        <v>1500</v>
      </c>
      <c r="BC56" s="147">
        <f t="shared" si="62"/>
        <v>1077</v>
      </c>
      <c r="BD56" s="147">
        <f t="shared" si="62"/>
        <v>436</v>
      </c>
      <c r="BE56" s="147">
        <f t="shared" si="62"/>
        <v>638</v>
      </c>
      <c r="BF56" s="147">
        <f t="shared" si="62"/>
        <v>2281</v>
      </c>
      <c r="BG56" s="147">
        <f t="shared" si="62"/>
        <v>810</v>
      </c>
      <c r="BH56" s="147">
        <f t="shared" si="62"/>
        <v>589</v>
      </c>
      <c r="BI56" s="147">
        <f t="shared" si="62"/>
        <v>2036</v>
      </c>
      <c r="BJ56" s="147">
        <f t="shared" si="62"/>
        <v>1352</v>
      </c>
      <c r="BK56" s="147">
        <f t="shared" si="62"/>
        <v>1749</v>
      </c>
      <c r="BL56" s="147">
        <f t="shared" si="62"/>
        <v>1182</v>
      </c>
    </row>
    <row r="57" ht="13.5" customHeight="1">
      <c r="A57" s="134">
        <v>42806.0</v>
      </c>
      <c r="B57" s="135" t="s">
        <v>71</v>
      </c>
      <c r="C57" s="136"/>
      <c r="D57" s="150" t="s">
        <v>27</v>
      </c>
      <c r="E57" s="148">
        <f t="shared" si="10"/>
        <v>1500</v>
      </c>
      <c r="F57" s="151">
        <v>0.0</v>
      </c>
      <c r="G57" s="151">
        <v>15.0</v>
      </c>
      <c r="H57" s="141">
        <f t="shared" si="3"/>
        <v>15</v>
      </c>
      <c r="I57" s="136"/>
      <c r="J57" s="152" t="s">
        <v>24</v>
      </c>
      <c r="K57" s="148">
        <f t="shared" si="11"/>
        <v>1749</v>
      </c>
      <c r="L57" s="153">
        <v>1.0</v>
      </c>
      <c r="M57" s="153">
        <v>17.0</v>
      </c>
      <c r="N57" s="141">
        <f t="shared" si="5"/>
        <v>20</v>
      </c>
      <c r="O57" s="55"/>
      <c r="P57" s="144" t="s">
        <v>72</v>
      </c>
      <c r="Q57" s="55"/>
      <c r="R57" s="45">
        <f>MIN(Rules!$E$2,(MAX(H57/N57,N57/H57)))</f>
        <v>1.333333333</v>
      </c>
      <c r="S57" s="145">
        <f>VLOOKUP(B57,Rules!A:B,2,FALSE)</f>
        <v>40</v>
      </c>
      <c r="T57" s="55"/>
      <c r="U57" s="146">
        <f>1/(10^(-(E57+(IF(P57="Y",Rules!$I$2,0))-K57)/Rules!$E$12)+1)</f>
        <v>0.387956094</v>
      </c>
      <c r="V57" s="48">
        <f t="shared" si="6"/>
        <v>-21</v>
      </c>
      <c r="W57" s="48">
        <f t="shared" si="7"/>
        <v>21</v>
      </c>
      <c r="X57" s="55"/>
      <c r="Y57" s="55"/>
      <c r="Z57" s="55"/>
      <c r="AA57" s="147">
        <f t="shared" ref="AA57:BL57" si="63">IF($D57=AA$1,$E57+$V57,(IF($J57=AA$1,$K57+$W57,AA56)))</f>
        <v>1338</v>
      </c>
      <c r="AB57" s="147">
        <f t="shared" si="63"/>
        <v>1076</v>
      </c>
      <c r="AC57" s="147">
        <f t="shared" si="63"/>
        <v>1335</v>
      </c>
      <c r="AD57" s="147">
        <f t="shared" si="63"/>
        <v>292</v>
      </c>
      <c r="AE57" s="147">
        <f t="shared" si="63"/>
        <v>1963</v>
      </c>
      <c r="AF57" s="147">
        <f t="shared" si="63"/>
        <v>1878</v>
      </c>
      <c r="AG57" s="147">
        <f t="shared" si="63"/>
        <v>919</v>
      </c>
      <c r="AH57" s="147">
        <f t="shared" si="63"/>
        <v>822</v>
      </c>
      <c r="AI57" s="147">
        <f t="shared" si="63"/>
        <v>1228</v>
      </c>
      <c r="AJ57" s="147">
        <f t="shared" si="63"/>
        <v>1868</v>
      </c>
      <c r="AK57" s="147">
        <f t="shared" si="63"/>
        <v>410</v>
      </c>
      <c r="AL57" s="147">
        <f t="shared" si="63"/>
        <v>717</v>
      </c>
      <c r="AM57" s="147">
        <f t="shared" si="63"/>
        <v>1999</v>
      </c>
      <c r="AN57" s="147">
        <f t="shared" si="63"/>
        <v>1491</v>
      </c>
      <c r="AO57" s="147">
        <f t="shared" si="63"/>
        <v>1206</v>
      </c>
      <c r="AP57" s="147">
        <f t="shared" si="63"/>
        <v>2121</v>
      </c>
      <c r="AQ57" s="147">
        <f t="shared" si="63"/>
        <v>159</v>
      </c>
      <c r="AR57" s="147">
        <f t="shared" si="63"/>
        <v>1389</v>
      </c>
      <c r="AS57" s="147">
        <f t="shared" si="63"/>
        <v>244</v>
      </c>
      <c r="AT57" s="147">
        <f t="shared" si="63"/>
        <v>1859</v>
      </c>
      <c r="AU57" s="147">
        <f t="shared" si="63"/>
        <v>1204</v>
      </c>
      <c r="AV57" s="147">
        <f t="shared" si="63"/>
        <v>631</v>
      </c>
      <c r="AW57" s="147">
        <f t="shared" si="63"/>
        <v>615</v>
      </c>
      <c r="AX57" s="147">
        <f t="shared" si="63"/>
        <v>989</v>
      </c>
      <c r="AY57" s="147">
        <f t="shared" si="63"/>
        <v>1261</v>
      </c>
      <c r="AZ57" s="147">
        <f t="shared" si="63"/>
        <v>851</v>
      </c>
      <c r="BA57" s="147">
        <f t="shared" si="63"/>
        <v>0</v>
      </c>
      <c r="BB57" s="147">
        <f t="shared" si="63"/>
        <v>1479</v>
      </c>
      <c r="BC57" s="147">
        <f t="shared" si="63"/>
        <v>1077</v>
      </c>
      <c r="BD57" s="147">
        <f t="shared" si="63"/>
        <v>436</v>
      </c>
      <c r="BE57" s="147">
        <f t="shared" si="63"/>
        <v>638</v>
      </c>
      <c r="BF57" s="147">
        <f t="shared" si="63"/>
        <v>2281</v>
      </c>
      <c r="BG57" s="147">
        <f t="shared" si="63"/>
        <v>810</v>
      </c>
      <c r="BH57" s="147">
        <f t="shared" si="63"/>
        <v>589</v>
      </c>
      <c r="BI57" s="147">
        <f t="shared" si="63"/>
        <v>2036</v>
      </c>
      <c r="BJ57" s="147">
        <f t="shared" si="63"/>
        <v>1352</v>
      </c>
      <c r="BK57" s="147">
        <f t="shared" si="63"/>
        <v>1770</v>
      </c>
      <c r="BL57" s="147">
        <f t="shared" si="63"/>
        <v>1182</v>
      </c>
    </row>
    <row r="58" ht="13.5" customHeight="1">
      <c r="A58" s="134">
        <v>42806.0</v>
      </c>
      <c r="B58" s="135" t="s">
        <v>71</v>
      </c>
      <c r="C58" s="136"/>
      <c r="D58" s="150" t="s">
        <v>29</v>
      </c>
      <c r="E58" s="148">
        <f t="shared" si="10"/>
        <v>1206</v>
      </c>
      <c r="F58" s="151">
        <v>2.0</v>
      </c>
      <c r="G58" s="151">
        <v>17.0</v>
      </c>
      <c r="H58" s="141">
        <f t="shared" si="3"/>
        <v>23</v>
      </c>
      <c r="I58" s="136"/>
      <c r="J58" s="152" t="s">
        <v>28</v>
      </c>
      <c r="K58" s="148">
        <f t="shared" si="11"/>
        <v>1335</v>
      </c>
      <c r="L58" s="153">
        <v>1.0</v>
      </c>
      <c r="M58" s="153">
        <v>20.0</v>
      </c>
      <c r="N58" s="141">
        <f t="shared" si="5"/>
        <v>23</v>
      </c>
      <c r="O58" s="55"/>
      <c r="P58" s="144" t="s">
        <v>72</v>
      </c>
      <c r="Q58" s="55"/>
      <c r="R58" s="45">
        <f>MIN(Rules!$E$2,(MAX(H58/N58,N58/H58)))</f>
        <v>1</v>
      </c>
      <c r="S58" s="145">
        <f>VLOOKUP(B58,Rules!A:B,2,FALSE)</f>
        <v>40</v>
      </c>
      <c r="T58" s="55"/>
      <c r="U58" s="146">
        <f>1/(10^(-(E58+(IF(P58="Y",Rules!$I$2,0))-K58)/Rules!$E$12)+1)</f>
        <v>0.5241583179</v>
      </c>
      <c r="V58" s="48">
        <f t="shared" si="6"/>
        <v>-1</v>
      </c>
      <c r="W58" s="48">
        <f t="shared" si="7"/>
        <v>1</v>
      </c>
      <c r="X58" s="55"/>
      <c r="Y58" s="55"/>
      <c r="Z58" s="55"/>
      <c r="AA58" s="147">
        <f t="shared" ref="AA58:BL58" si="64">IF($D58=AA$1,$E58+$V58,(IF($J58=AA$1,$K58+$W58,AA57)))</f>
        <v>1338</v>
      </c>
      <c r="AB58" s="147">
        <f t="shared" si="64"/>
        <v>1076</v>
      </c>
      <c r="AC58" s="147">
        <f t="shared" si="64"/>
        <v>1336</v>
      </c>
      <c r="AD58" s="147">
        <f t="shared" si="64"/>
        <v>292</v>
      </c>
      <c r="AE58" s="147">
        <f t="shared" si="64"/>
        <v>1963</v>
      </c>
      <c r="AF58" s="147">
        <f t="shared" si="64"/>
        <v>1878</v>
      </c>
      <c r="AG58" s="147">
        <f t="shared" si="64"/>
        <v>919</v>
      </c>
      <c r="AH58" s="147">
        <f t="shared" si="64"/>
        <v>822</v>
      </c>
      <c r="AI58" s="147">
        <f t="shared" si="64"/>
        <v>1228</v>
      </c>
      <c r="AJ58" s="147">
        <f t="shared" si="64"/>
        <v>1868</v>
      </c>
      <c r="AK58" s="147">
        <f t="shared" si="64"/>
        <v>410</v>
      </c>
      <c r="AL58" s="147">
        <f t="shared" si="64"/>
        <v>717</v>
      </c>
      <c r="AM58" s="147">
        <f t="shared" si="64"/>
        <v>1999</v>
      </c>
      <c r="AN58" s="147">
        <f t="shared" si="64"/>
        <v>1491</v>
      </c>
      <c r="AO58" s="147">
        <f t="shared" si="64"/>
        <v>1205</v>
      </c>
      <c r="AP58" s="147">
        <f t="shared" si="64"/>
        <v>2121</v>
      </c>
      <c r="AQ58" s="147">
        <f t="shared" si="64"/>
        <v>159</v>
      </c>
      <c r="AR58" s="147">
        <f t="shared" si="64"/>
        <v>1389</v>
      </c>
      <c r="AS58" s="147">
        <f t="shared" si="64"/>
        <v>244</v>
      </c>
      <c r="AT58" s="147">
        <f t="shared" si="64"/>
        <v>1859</v>
      </c>
      <c r="AU58" s="147">
        <f t="shared" si="64"/>
        <v>1204</v>
      </c>
      <c r="AV58" s="147">
        <f t="shared" si="64"/>
        <v>631</v>
      </c>
      <c r="AW58" s="147">
        <f t="shared" si="64"/>
        <v>615</v>
      </c>
      <c r="AX58" s="147">
        <f t="shared" si="64"/>
        <v>989</v>
      </c>
      <c r="AY58" s="147">
        <f t="shared" si="64"/>
        <v>1261</v>
      </c>
      <c r="AZ58" s="147">
        <f t="shared" si="64"/>
        <v>851</v>
      </c>
      <c r="BA58" s="147">
        <f t="shared" si="64"/>
        <v>0</v>
      </c>
      <c r="BB58" s="147">
        <f t="shared" si="64"/>
        <v>1479</v>
      </c>
      <c r="BC58" s="147">
        <f t="shared" si="64"/>
        <v>1077</v>
      </c>
      <c r="BD58" s="147">
        <f t="shared" si="64"/>
        <v>436</v>
      </c>
      <c r="BE58" s="147">
        <f t="shared" si="64"/>
        <v>638</v>
      </c>
      <c r="BF58" s="147">
        <f t="shared" si="64"/>
        <v>2281</v>
      </c>
      <c r="BG58" s="147">
        <f t="shared" si="64"/>
        <v>810</v>
      </c>
      <c r="BH58" s="147">
        <f t="shared" si="64"/>
        <v>589</v>
      </c>
      <c r="BI58" s="147">
        <f t="shared" si="64"/>
        <v>2036</v>
      </c>
      <c r="BJ58" s="147">
        <f t="shared" si="64"/>
        <v>1352</v>
      </c>
      <c r="BK58" s="147">
        <f t="shared" si="64"/>
        <v>1770</v>
      </c>
      <c r="BL58" s="147">
        <f t="shared" si="64"/>
        <v>1182</v>
      </c>
    </row>
    <row r="59" ht="13.5" customHeight="1">
      <c r="A59" s="134">
        <v>42806.0</v>
      </c>
      <c r="B59" s="135" t="s">
        <v>71</v>
      </c>
      <c r="C59" s="136"/>
      <c r="D59" s="150" t="s">
        <v>43</v>
      </c>
      <c r="E59" s="148">
        <f t="shared" si="10"/>
        <v>1076</v>
      </c>
      <c r="F59" s="151">
        <v>2.0</v>
      </c>
      <c r="G59" s="151">
        <v>11.0</v>
      </c>
      <c r="H59" s="141">
        <f t="shared" si="3"/>
        <v>17</v>
      </c>
      <c r="I59" s="136"/>
      <c r="J59" s="152" t="s">
        <v>30</v>
      </c>
      <c r="K59" s="148">
        <f t="shared" si="11"/>
        <v>1338</v>
      </c>
      <c r="L59" s="153">
        <v>2.0</v>
      </c>
      <c r="M59" s="153">
        <v>18.0</v>
      </c>
      <c r="N59" s="141">
        <f t="shared" si="5"/>
        <v>24</v>
      </c>
      <c r="O59" s="55"/>
      <c r="P59" s="144" t="s">
        <v>72</v>
      </c>
      <c r="Q59" s="55"/>
      <c r="R59" s="45">
        <f>MIN(Rules!$E$2,(MAX(H59/N59,N59/H59)))</f>
        <v>1.411764706</v>
      </c>
      <c r="S59" s="145">
        <f>VLOOKUP(B59,Rules!A:B,2,FALSE)</f>
        <v>40</v>
      </c>
      <c r="T59" s="55"/>
      <c r="U59" s="146">
        <f>1/(10^(-(E59+(IF(P59="Y",Rules!$I$2,0))-K59)/Rules!$E$12)+1)</f>
        <v>0.373839759</v>
      </c>
      <c r="V59" s="48">
        <f t="shared" si="6"/>
        <v>-21</v>
      </c>
      <c r="W59" s="48">
        <f t="shared" si="7"/>
        <v>21</v>
      </c>
      <c r="X59" s="55"/>
      <c r="Y59" s="55"/>
      <c r="Z59" s="55"/>
      <c r="AA59" s="147">
        <f t="shared" ref="AA59:BL59" si="65">IF($D59=AA$1,$E59+$V59,(IF($J59=AA$1,$K59+$W59,AA58)))</f>
        <v>1359</v>
      </c>
      <c r="AB59" s="147">
        <f t="shared" si="65"/>
        <v>1055</v>
      </c>
      <c r="AC59" s="147">
        <f t="shared" si="65"/>
        <v>1336</v>
      </c>
      <c r="AD59" s="147">
        <f t="shared" si="65"/>
        <v>292</v>
      </c>
      <c r="AE59" s="147">
        <f t="shared" si="65"/>
        <v>1963</v>
      </c>
      <c r="AF59" s="147">
        <f t="shared" si="65"/>
        <v>1878</v>
      </c>
      <c r="AG59" s="147">
        <f t="shared" si="65"/>
        <v>919</v>
      </c>
      <c r="AH59" s="147">
        <f t="shared" si="65"/>
        <v>822</v>
      </c>
      <c r="AI59" s="147">
        <f t="shared" si="65"/>
        <v>1228</v>
      </c>
      <c r="AJ59" s="147">
        <f t="shared" si="65"/>
        <v>1868</v>
      </c>
      <c r="AK59" s="147">
        <f t="shared" si="65"/>
        <v>410</v>
      </c>
      <c r="AL59" s="147">
        <f t="shared" si="65"/>
        <v>717</v>
      </c>
      <c r="AM59" s="147">
        <f t="shared" si="65"/>
        <v>1999</v>
      </c>
      <c r="AN59" s="147">
        <f t="shared" si="65"/>
        <v>1491</v>
      </c>
      <c r="AO59" s="147">
        <f t="shared" si="65"/>
        <v>1205</v>
      </c>
      <c r="AP59" s="147">
        <f t="shared" si="65"/>
        <v>2121</v>
      </c>
      <c r="AQ59" s="147">
        <f t="shared" si="65"/>
        <v>159</v>
      </c>
      <c r="AR59" s="147">
        <f t="shared" si="65"/>
        <v>1389</v>
      </c>
      <c r="AS59" s="147">
        <f t="shared" si="65"/>
        <v>244</v>
      </c>
      <c r="AT59" s="147">
        <f t="shared" si="65"/>
        <v>1859</v>
      </c>
      <c r="AU59" s="147">
        <f t="shared" si="65"/>
        <v>1204</v>
      </c>
      <c r="AV59" s="147">
        <f t="shared" si="65"/>
        <v>631</v>
      </c>
      <c r="AW59" s="147">
        <f t="shared" si="65"/>
        <v>615</v>
      </c>
      <c r="AX59" s="147">
        <f t="shared" si="65"/>
        <v>989</v>
      </c>
      <c r="AY59" s="147">
        <f t="shared" si="65"/>
        <v>1261</v>
      </c>
      <c r="AZ59" s="147">
        <f t="shared" si="65"/>
        <v>851</v>
      </c>
      <c r="BA59" s="147">
        <f t="shared" si="65"/>
        <v>0</v>
      </c>
      <c r="BB59" s="147">
        <f t="shared" si="65"/>
        <v>1479</v>
      </c>
      <c r="BC59" s="147">
        <f t="shared" si="65"/>
        <v>1077</v>
      </c>
      <c r="BD59" s="147">
        <f t="shared" si="65"/>
        <v>436</v>
      </c>
      <c r="BE59" s="147">
        <f t="shared" si="65"/>
        <v>638</v>
      </c>
      <c r="BF59" s="147">
        <f t="shared" si="65"/>
        <v>2281</v>
      </c>
      <c r="BG59" s="147">
        <f t="shared" si="65"/>
        <v>810</v>
      </c>
      <c r="BH59" s="147">
        <f t="shared" si="65"/>
        <v>589</v>
      </c>
      <c r="BI59" s="147">
        <f t="shared" si="65"/>
        <v>2036</v>
      </c>
      <c r="BJ59" s="147">
        <f t="shared" si="65"/>
        <v>1352</v>
      </c>
      <c r="BK59" s="147">
        <f t="shared" si="65"/>
        <v>1770</v>
      </c>
      <c r="BL59" s="147">
        <f t="shared" si="65"/>
        <v>1182</v>
      </c>
    </row>
    <row r="60" ht="13.5" customHeight="1">
      <c r="A60" s="134">
        <v>42806.0</v>
      </c>
      <c r="B60" s="135" t="s">
        <v>71</v>
      </c>
      <c r="C60" s="136"/>
      <c r="D60" s="150" t="s">
        <v>32</v>
      </c>
      <c r="E60" s="148">
        <f t="shared" si="10"/>
        <v>1352</v>
      </c>
      <c r="F60" s="151">
        <v>2.0</v>
      </c>
      <c r="G60" s="151">
        <v>20.0</v>
      </c>
      <c r="H60" s="141">
        <f t="shared" si="3"/>
        <v>26</v>
      </c>
      <c r="I60" s="136"/>
      <c r="J60" s="152" t="s">
        <v>36</v>
      </c>
      <c r="K60" s="148">
        <f t="shared" si="11"/>
        <v>1204</v>
      </c>
      <c r="L60" s="153">
        <v>2.0</v>
      </c>
      <c r="M60" s="153">
        <v>7.0</v>
      </c>
      <c r="N60" s="141">
        <f t="shared" si="5"/>
        <v>13</v>
      </c>
      <c r="O60" s="55"/>
      <c r="P60" s="144" t="s">
        <v>72</v>
      </c>
      <c r="Q60" s="55"/>
      <c r="R60" s="45">
        <f>MIN(Rules!$E$2,(MAX(H60/N60,N60/H60)))</f>
        <v>2</v>
      </c>
      <c r="S60" s="145">
        <f>VLOOKUP(B60,Rules!A:B,2,FALSE)</f>
        <v>40</v>
      </c>
      <c r="T60" s="55"/>
      <c r="U60" s="146">
        <f>1/(10^(-(E60+(IF(P60="Y",Rules!$I$2,0))-K60)/Rules!$E$12)+1)</f>
        <v>0.7977580681</v>
      </c>
      <c r="V60" s="48">
        <f t="shared" si="6"/>
        <v>16</v>
      </c>
      <c r="W60" s="48">
        <f t="shared" si="7"/>
        <v>-16</v>
      </c>
      <c r="X60" s="55"/>
      <c r="Y60" s="55"/>
      <c r="Z60" s="55"/>
      <c r="AA60" s="147">
        <f t="shared" ref="AA60:BL60" si="66">IF($D60=AA$1,$E60+$V60,(IF($J60=AA$1,$K60+$W60,AA59)))</f>
        <v>1359</v>
      </c>
      <c r="AB60" s="147">
        <f t="shared" si="66"/>
        <v>1055</v>
      </c>
      <c r="AC60" s="147">
        <f t="shared" si="66"/>
        <v>1336</v>
      </c>
      <c r="AD60" s="147">
        <f t="shared" si="66"/>
        <v>292</v>
      </c>
      <c r="AE60" s="147">
        <f t="shared" si="66"/>
        <v>1963</v>
      </c>
      <c r="AF60" s="147">
        <f t="shared" si="66"/>
        <v>1878</v>
      </c>
      <c r="AG60" s="147">
        <f t="shared" si="66"/>
        <v>919</v>
      </c>
      <c r="AH60" s="147">
        <f t="shared" si="66"/>
        <v>822</v>
      </c>
      <c r="AI60" s="147">
        <f t="shared" si="66"/>
        <v>1228</v>
      </c>
      <c r="AJ60" s="147">
        <f t="shared" si="66"/>
        <v>1868</v>
      </c>
      <c r="AK60" s="147">
        <f t="shared" si="66"/>
        <v>410</v>
      </c>
      <c r="AL60" s="147">
        <f t="shared" si="66"/>
        <v>717</v>
      </c>
      <c r="AM60" s="147">
        <f t="shared" si="66"/>
        <v>1999</v>
      </c>
      <c r="AN60" s="147">
        <f t="shared" si="66"/>
        <v>1491</v>
      </c>
      <c r="AO60" s="147">
        <f t="shared" si="66"/>
        <v>1205</v>
      </c>
      <c r="AP60" s="147">
        <f t="shared" si="66"/>
        <v>2121</v>
      </c>
      <c r="AQ60" s="147">
        <f t="shared" si="66"/>
        <v>159</v>
      </c>
      <c r="AR60" s="147">
        <f t="shared" si="66"/>
        <v>1389</v>
      </c>
      <c r="AS60" s="147">
        <f t="shared" si="66"/>
        <v>244</v>
      </c>
      <c r="AT60" s="147">
        <f t="shared" si="66"/>
        <v>1859</v>
      </c>
      <c r="AU60" s="147">
        <f t="shared" si="66"/>
        <v>1188</v>
      </c>
      <c r="AV60" s="147">
        <f t="shared" si="66"/>
        <v>631</v>
      </c>
      <c r="AW60" s="147">
        <f t="shared" si="66"/>
        <v>615</v>
      </c>
      <c r="AX60" s="147">
        <f t="shared" si="66"/>
        <v>989</v>
      </c>
      <c r="AY60" s="147">
        <f t="shared" si="66"/>
        <v>1261</v>
      </c>
      <c r="AZ60" s="147">
        <f t="shared" si="66"/>
        <v>851</v>
      </c>
      <c r="BA60" s="147">
        <f t="shared" si="66"/>
        <v>0</v>
      </c>
      <c r="BB60" s="147">
        <f t="shared" si="66"/>
        <v>1479</v>
      </c>
      <c r="BC60" s="147">
        <f t="shared" si="66"/>
        <v>1077</v>
      </c>
      <c r="BD60" s="147">
        <f t="shared" si="66"/>
        <v>436</v>
      </c>
      <c r="BE60" s="147">
        <f t="shared" si="66"/>
        <v>638</v>
      </c>
      <c r="BF60" s="147">
        <f t="shared" si="66"/>
        <v>2281</v>
      </c>
      <c r="BG60" s="147">
        <f t="shared" si="66"/>
        <v>810</v>
      </c>
      <c r="BH60" s="147">
        <f t="shared" si="66"/>
        <v>589</v>
      </c>
      <c r="BI60" s="147">
        <f t="shared" si="66"/>
        <v>2036</v>
      </c>
      <c r="BJ60" s="147">
        <f t="shared" si="66"/>
        <v>1368</v>
      </c>
      <c r="BK60" s="147">
        <f t="shared" si="66"/>
        <v>1770</v>
      </c>
      <c r="BL60" s="147">
        <f t="shared" si="66"/>
        <v>1182</v>
      </c>
    </row>
    <row r="61" ht="13.5" customHeight="1">
      <c r="A61" s="134">
        <v>42806.0</v>
      </c>
      <c r="B61" s="135" t="s">
        <v>71</v>
      </c>
      <c r="C61" s="136"/>
      <c r="D61" s="150" t="s">
        <v>39</v>
      </c>
      <c r="E61" s="148">
        <f t="shared" si="10"/>
        <v>989</v>
      </c>
      <c r="F61" s="151">
        <v>0.0</v>
      </c>
      <c r="G61" s="151">
        <v>15.0</v>
      </c>
      <c r="H61" s="141">
        <f t="shared" si="3"/>
        <v>15</v>
      </c>
      <c r="I61" s="136"/>
      <c r="J61" s="152" t="s">
        <v>38</v>
      </c>
      <c r="K61" s="148">
        <f t="shared" si="11"/>
        <v>1261</v>
      </c>
      <c r="L61" s="153">
        <v>2.0</v>
      </c>
      <c r="M61" s="153">
        <v>19.0</v>
      </c>
      <c r="N61" s="141">
        <f t="shared" si="5"/>
        <v>25</v>
      </c>
      <c r="O61" s="55"/>
      <c r="P61" s="144" t="s">
        <v>72</v>
      </c>
      <c r="Q61" s="55"/>
      <c r="R61" s="45">
        <f>MIN(Rules!$E$2,(MAX(H61/N61,N61/H61)))</f>
        <v>1.666666667</v>
      </c>
      <c r="S61" s="145">
        <f>VLOOKUP(B61,Rules!A:B,2,FALSE)</f>
        <v>40</v>
      </c>
      <c r="T61" s="55"/>
      <c r="U61" s="146">
        <f>1/(10^(-(E61+(IF(P61="Y",Rules!$I$2,0))-K61)/Rules!$E$12)+1)</f>
        <v>0.3631239625</v>
      </c>
      <c r="V61" s="48">
        <f t="shared" si="6"/>
        <v>-24</v>
      </c>
      <c r="W61" s="48">
        <f t="shared" si="7"/>
        <v>24</v>
      </c>
      <c r="X61" s="55"/>
      <c r="Y61" s="55"/>
      <c r="Z61" s="55"/>
      <c r="AA61" s="147">
        <f t="shared" ref="AA61:BL61" si="67">IF($D61=AA$1,$E61+$V61,(IF($J61=AA$1,$K61+$W61,AA60)))</f>
        <v>1359</v>
      </c>
      <c r="AB61" s="147">
        <f t="shared" si="67"/>
        <v>1055</v>
      </c>
      <c r="AC61" s="147">
        <f t="shared" si="67"/>
        <v>1336</v>
      </c>
      <c r="AD61" s="147">
        <f t="shared" si="67"/>
        <v>292</v>
      </c>
      <c r="AE61" s="147">
        <f t="shared" si="67"/>
        <v>1963</v>
      </c>
      <c r="AF61" s="147">
        <f t="shared" si="67"/>
        <v>1878</v>
      </c>
      <c r="AG61" s="147">
        <f t="shared" si="67"/>
        <v>919</v>
      </c>
      <c r="AH61" s="147">
        <f t="shared" si="67"/>
        <v>822</v>
      </c>
      <c r="AI61" s="147">
        <f t="shared" si="67"/>
        <v>1228</v>
      </c>
      <c r="AJ61" s="147">
        <f t="shared" si="67"/>
        <v>1868</v>
      </c>
      <c r="AK61" s="147">
        <f t="shared" si="67"/>
        <v>410</v>
      </c>
      <c r="AL61" s="147">
        <f t="shared" si="67"/>
        <v>717</v>
      </c>
      <c r="AM61" s="147">
        <f t="shared" si="67"/>
        <v>1999</v>
      </c>
      <c r="AN61" s="147">
        <f t="shared" si="67"/>
        <v>1491</v>
      </c>
      <c r="AO61" s="147">
        <f t="shared" si="67"/>
        <v>1205</v>
      </c>
      <c r="AP61" s="147">
        <f t="shared" si="67"/>
        <v>2121</v>
      </c>
      <c r="AQ61" s="147">
        <f t="shared" si="67"/>
        <v>159</v>
      </c>
      <c r="AR61" s="147">
        <f t="shared" si="67"/>
        <v>1389</v>
      </c>
      <c r="AS61" s="147">
        <f t="shared" si="67"/>
        <v>244</v>
      </c>
      <c r="AT61" s="147">
        <f t="shared" si="67"/>
        <v>1859</v>
      </c>
      <c r="AU61" s="147">
        <f t="shared" si="67"/>
        <v>1188</v>
      </c>
      <c r="AV61" s="147">
        <f t="shared" si="67"/>
        <v>631</v>
      </c>
      <c r="AW61" s="147">
        <f t="shared" si="67"/>
        <v>615</v>
      </c>
      <c r="AX61" s="147">
        <f t="shared" si="67"/>
        <v>965</v>
      </c>
      <c r="AY61" s="147">
        <f t="shared" si="67"/>
        <v>1285</v>
      </c>
      <c r="AZ61" s="147">
        <f t="shared" si="67"/>
        <v>851</v>
      </c>
      <c r="BA61" s="147">
        <f t="shared" si="67"/>
        <v>0</v>
      </c>
      <c r="BB61" s="147">
        <f t="shared" si="67"/>
        <v>1479</v>
      </c>
      <c r="BC61" s="147">
        <f t="shared" si="67"/>
        <v>1077</v>
      </c>
      <c r="BD61" s="147">
        <f t="shared" si="67"/>
        <v>436</v>
      </c>
      <c r="BE61" s="147">
        <f t="shared" si="67"/>
        <v>638</v>
      </c>
      <c r="BF61" s="147">
        <f t="shared" si="67"/>
        <v>2281</v>
      </c>
      <c r="BG61" s="147">
        <f t="shared" si="67"/>
        <v>810</v>
      </c>
      <c r="BH61" s="147">
        <f t="shared" si="67"/>
        <v>589</v>
      </c>
      <c r="BI61" s="147">
        <f t="shared" si="67"/>
        <v>2036</v>
      </c>
      <c r="BJ61" s="147">
        <f t="shared" si="67"/>
        <v>1368</v>
      </c>
      <c r="BK61" s="147">
        <f t="shared" si="67"/>
        <v>1770</v>
      </c>
      <c r="BL61" s="147">
        <f t="shared" si="67"/>
        <v>1182</v>
      </c>
    </row>
    <row r="62" ht="13.5" customHeight="1">
      <c r="A62" s="134">
        <v>42806.0</v>
      </c>
      <c r="B62" s="135" t="s">
        <v>71</v>
      </c>
      <c r="C62" s="136"/>
      <c r="D62" s="150" t="s">
        <v>40</v>
      </c>
      <c r="E62" s="148">
        <f t="shared" si="10"/>
        <v>1182</v>
      </c>
      <c r="F62" s="151">
        <v>1.0</v>
      </c>
      <c r="G62" s="151">
        <v>18.0</v>
      </c>
      <c r="H62" s="141">
        <f t="shared" si="3"/>
        <v>21</v>
      </c>
      <c r="I62" s="136"/>
      <c r="J62" s="152" t="s">
        <v>33</v>
      </c>
      <c r="K62" s="148">
        <f t="shared" si="11"/>
        <v>1228</v>
      </c>
      <c r="L62" s="153">
        <v>0.0</v>
      </c>
      <c r="M62" s="153">
        <v>11.0</v>
      </c>
      <c r="N62" s="141">
        <f t="shared" si="5"/>
        <v>11</v>
      </c>
      <c r="O62" s="55"/>
      <c r="P62" s="144" t="s">
        <v>72</v>
      </c>
      <c r="Q62" s="55"/>
      <c r="R62" s="45">
        <f>MIN(Rules!$E$2,(MAX(H62/N62,N62/H62)))</f>
        <v>1.909090909</v>
      </c>
      <c r="S62" s="145">
        <f>VLOOKUP(B62,Rules!A:B,2,FALSE)</f>
        <v>40</v>
      </c>
      <c r="T62" s="55"/>
      <c r="U62" s="146">
        <f>1/(10^(-(E62+(IF(P62="Y",Rules!$I$2,0))-K62)/Rules!$E$12)+1)</f>
        <v>0.6174969966</v>
      </c>
      <c r="V62" s="48">
        <f t="shared" si="6"/>
        <v>29</v>
      </c>
      <c r="W62" s="48">
        <f t="shared" si="7"/>
        <v>-29</v>
      </c>
      <c r="X62" s="55"/>
      <c r="Y62" s="55"/>
      <c r="Z62" s="55"/>
      <c r="AA62" s="147">
        <f t="shared" ref="AA62:BL62" si="68">IF($D62=AA$1,$E62+$V62,(IF($J62=AA$1,$K62+$W62,AA61)))</f>
        <v>1359</v>
      </c>
      <c r="AB62" s="147">
        <f t="shared" si="68"/>
        <v>1055</v>
      </c>
      <c r="AC62" s="147">
        <f t="shared" si="68"/>
        <v>1336</v>
      </c>
      <c r="AD62" s="147">
        <f t="shared" si="68"/>
        <v>292</v>
      </c>
      <c r="AE62" s="147">
        <f t="shared" si="68"/>
        <v>1963</v>
      </c>
      <c r="AF62" s="147">
        <f t="shared" si="68"/>
        <v>1878</v>
      </c>
      <c r="AG62" s="147">
        <f t="shared" si="68"/>
        <v>919</v>
      </c>
      <c r="AH62" s="147">
        <f t="shared" si="68"/>
        <v>822</v>
      </c>
      <c r="AI62" s="147">
        <f t="shared" si="68"/>
        <v>1199</v>
      </c>
      <c r="AJ62" s="147">
        <f t="shared" si="68"/>
        <v>1868</v>
      </c>
      <c r="AK62" s="147">
        <f t="shared" si="68"/>
        <v>410</v>
      </c>
      <c r="AL62" s="147">
        <f t="shared" si="68"/>
        <v>717</v>
      </c>
      <c r="AM62" s="147">
        <f t="shared" si="68"/>
        <v>1999</v>
      </c>
      <c r="AN62" s="147">
        <f t="shared" si="68"/>
        <v>1491</v>
      </c>
      <c r="AO62" s="147">
        <f t="shared" si="68"/>
        <v>1205</v>
      </c>
      <c r="AP62" s="147">
        <f t="shared" si="68"/>
        <v>2121</v>
      </c>
      <c r="AQ62" s="147">
        <f t="shared" si="68"/>
        <v>159</v>
      </c>
      <c r="AR62" s="147">
        <f t="shared" si="68"/>
        <v>1389</v>
      </c>
      <c r="AS62" s="147">
        <f t="shared" si="68"/>
        <v>244</v>
      </c>
      <c r="AT62" s="147">
        <f t="shared" si="68"/>
        <v>1859</v>
      </c>
      <c r="AU62" s="147">
        <f t="shared" si="68"/>
        <v>1188</v>
      </c>
      <c r="AV62" s="147">
        <f t="shared" si="68"/>
        <v>631</v>
      </c>
      <c r="AW62" s="147">
        <f t="shared" si="68"/>
        <v>615</v>
      </c>
      <c r="AX62" s="147">
        <f t="shared" si="68"/>
        <v>965</v>
      </c>
      <c r="AY62" s="147">
        <f t="shared" si="68"/>
        <v>1285</v>
      </c>
      <c r="AZ62" s="147">
        <f t="shared" si="68"/>
        <v>851</v>
      </c>
      <c r="BA62" s="147">
        <f t="shared" si="68"/>
        <v>0</v>
      </c>
      <c r="BB62" s="147">
        <f t="shared" si="68"/>
        <v>1479</v>
      </c>
      <c r="BC62" s="147">
        <f t="shared" si="68"/>
        <v>1077</v>
      </c>
      <c r="BD62" s="147">
        <f t="shared" si="68"/>
        <v>436</v>
      </c>
      <c r="BE62" s="147">
        <f t="shared" si="68"/>
        <v>638</v>
      </c>
      <c r="BF62" s="147">
        <f t="shared" si="68"/>
        <v>2281</v>
      </c>
      <c r="BG62" s="147">
        <f t="shared" si="68"/>
        <v>810</v>
      </c>
      <c r="BH62" s="147">
        <f t="shared" si="68"/>
        <v>589</v>
      </c>
      <c r="BI62" s="147">
        <f t="shared" si="68"/>
        <v>2036</v>
      </c>
      <c r="BJ62" s="147">
        <f t="shared" si="68"/>
        <v>1368</v>
      </c>
      <c r="BK62" s="147">
        <f t="shared" si="68"/>
        <v>1770</v>
      </c>
      <c r="BL62" s="147">
        <f t="shared" si="68"/>
        <v>1211</v>
      </c>
    </row>
    <row r="63" ht="13.5" customHeight="1">
      <c r="A63" s="134">
        <v>42806.0</v>
      </c>
      <c r="B63" s="135" t="s">
        <v>71</v>
      </c>
      <c r="C63" s="136"/>
      <c r="D63" s="150" t="s">
        <v>35</v>
      </c>
      <c r="E63" s="148">
        <f t="shared" si="10"/>
        <v>919</v>
      </c>
      <c r="F63" s="151">
        <v>3.0</v>
      </c>
      <c r="G63" s="151">
        <v>12.0</v>
      </c>
      <c r="H63" s="141">
        <f t="shared" si="3"/>
        <v>21</v>
      </c>
      <c r="I63" s="136"/>
      <c r="J63" s="152" t="s">
        <v>41</v>
      </c>
      <c r="K63" s="148">
        <f t="shared" si="11"/>
        <v>1077</v>
      </c>
      <c r="L63" s="153">
        <v>0.0</v>
      </c>
      <c r="M63" s="153">
        <v>12.0</v>
      </c>
      <c r="N63" s="141">
        <f t="shared" si="5"/>
        <v>12</v>
      </c>
      <c r="O63" s="55"/>
      <c r="P63" s="144" t="s">
        <v>72</v>
      </c>
      <c r="Q63" s="55"/>
      <c r="R63" s="45">
        <f>MIN(Rules!$E$2,(MAX(H63/N63,N63/H63)))</f>
        <v>1.75</v>
      </c>
      <c r="S63" s="145">
        <f>VLOOKUP(B63,Rules!A:B,2,FALSE)</f>
        <v>40</v>
      </c>
      <c r="T63" s="55"/>
      <c r="U63" s="146">
        <f>1/(10^(-(E63+(IF(P63="Y",Rules!$I$2,0))-K63)/Rules!$E$12)+1)</f>
        <v>0.4907907012</v>
      </c>
      <c r="V63" s="48">
        <f t="shared" si="6"/>
        <v>36</v>
      </c>
      <c r="W63" s="48">
        <f t="shared" si="7"/>
        <v>-36</v>
      </c>
      <c r="X63" s="55"/>
      <c r="Y63" s="55"/>
      <c r="Z63" s="55"/>
      <c r="AA63" s="147">
        <f t="shared" ref="AA63:BL63" si="69">IF($D63=AA$1,$E63+$V63,(IF($J63=AA$1,$K63+$W63,AA62)))</f>
        <v>1359</v>
      </c>
      <c r="AB63" s="147">
        <f t="shared" si="69"/>
        <v>1055</v>
      </c>
      <c r="AC63" s="147">
        <f t="shared" si="69"/>
        <v>1336</v>
      </c>
      <c r="AD63" s="147">
        <f t="shared" si="69"/>
        <v>292</v>
      </c>
      <c r="AE63" s="147">
        <f t="shared" si="69"/>
        <v>1963</v>
      </c>
      <c r="AF63" s="147">
        <f t="shared" si="69"/>
        <v>1878</v>
      </c>
      <c r="AG63" s="147">
        <f t="shared" si="69"/>
        <v>955</v>
      </c>
      <c r="AH63" s="147">
        <f t="shared" si="69"/>
        <v>822</v>
      </c>
      <c r="AI63" s="147">
        <f t="shared" si="69"/>
        <v>1199</v>
      </c>
      <c r="AJ63" s="147">
        <f t="shared" si="69"/>
        <v>1868</v>
      </c>
      <c r="AK63" s="147">
        <f t="shared" si="69"/>
        <v>410</v>
      </c>
      <c r="AL63" s="147">
        <f t="shared" si="69"/>
        <v>717</v>
      </c>
      <c r="AM63" s="147">
        <f t="shared" si="69"/>
        <v>1999</v>
      </c>
      <c r="AN63" s="147">
        <f t="shared" si="69"/>
        <v>1491</v>
      </c>
      <c r="AO63" s="147">
        <f t="shared" si="69"/>
        <v>1205</v>
      </c>
      <c r="AP63" s="147">
        <f t="shared" si="69"/>
        <v>2121</v>
      </c>
      <c r="AQ63" s="147">
        <f t="shared" si="69"/>
        <v>159</v>
      </c>
      <c r="AR63" s="147">
        <f t="shared" si="69"/>
        <v>1389</v>
      </c>
      <c r="AS63" s="147">
        <f t="shared" si="69"/>
        <v>244</v>
      </c>
      <c r="AT63" s="147">
        <f t="shared" si="69"/>
        <v>1859</v>
      </c>
      <c r="AU63" s="147">
        <f t="shared" si="69"/>
        <v>1188</v>
      </c>
      <c r="AV63" s="147">
        <f t="shared" si="69"/>
        <v>631</v>
      </c>
      <c r="AW63" s="147">
        <f t="shared" si="69"/>
        <v>615</v>
      </c>
      <c r="AX63" s="147">
        <f t="shared" si="69"/>
        <v>965</v>
      </c>
      <c r="AY63" s="147">
        <f t="shared" si="69"/>
        <v>1285</v>
      </c>
      <c r="AZ63" s="147">
        <f t="shared" si="69"/>
        <v>851</v>
      </c>
      <c r="BA63" s="147">
        <f t="shared" si="69"/>
        <v>0</v>
      </c>
      <c r="BB63" s="147">
        <f t="shared" si="69"/>
        <v>1479</v>
      </c>
      <c r="BC63" s="147">
        <f t="shared" si="69"/>
        <v>1041</v>
      </c>
      <c r="BD63" s="147">
        <f t="shared" si="69"/>
        <v>436</v>
      </c>
      <c r="BE63" s="147">
        <f t="shared" si="69"/>
        <v>638</v>
      </c>
      <c r="BF63" s="147">
        <f t="shared" si="69"/>
        <v>2281</v>
      </c>
      <c r="BG63" s="147">
        <f t="shared" si="69"/>
        <v>810</v>
      </c>
      <c r="BH63" s="147">
        <f t="shared" si="69"/>
        <v>589</v>
      </c>
      <c r="BI63" s="147">
        <f t="shared" si="69"/>
        <v>2036</v>
      </c>
      <c r="BJ63" s="147">
        <f t="shared" si="69"/>
        <v>1368</v>
      </c>
      <c r="BK63" s="147">
        <f t="shared" si="69"/>
        <v>1770</v>
      </c>
      <c r="BL63" s="147">
        <f t="shared" si="69"/>
        <v>1211</v>
      </c>
    </row>
    <row r="64" ht="13.5" customHeight="1">
      <c r="A64" s="134">
        <v>42806.0</v>
      </c>
      <c r="B64" s="135" t="s">
        <v>71</v>
      </c>
      <c r="C64" s="136"/>
      <c r="D64" s="150" t="s">
        <v>42</v>
      </c>
      <c r="E64" s="148">
        <f t="shared" si="10"/>
        <v>810</v>
      </c>
      <c r="F64" s="151">
        <v>1.0</v>
      </c>
      <c r="G64" s="151">
        <v>23.0</v>
      </c>
      <c r="H64" s="141">
        <f t="shared" si="3"/>
        <v>26</v>
      </c>
      <c r="I64" s="136"/>
      <c r="J64" s="152" t="s">
        <v>47</v>
      </c>
      <c r="K64" s="148">
        <f t="shared" si="11"/>
        <v>615</v>
      </c>
      <c r="L64" s="153">
        <v>2.0</v>
      </c>
      <c r="M64" s="153">
        <v>10.0</v>
      </c>
      <c r="N64" s="141">
        <f t="shared" si="5"/>
        <v>16</v>
      </c>
      <c r="O64" s="55"/>
      <c r="P64" s="144" t="s">
        <v>72</v>
      </c>
      <c r="Q64" s="55"/>
      <c r="R64" s="45">
        <f>MIN(Rules!$E$2,(MAX(H64/N64,N64/H64)))</f>
        <v>1.625</v>
      </c>
      <c r="S64" s="145">
        <f>VLOOKUP(B64,Rules!A:B,2,FALSE)</f>
        <v>40</v>
      </c>
      <c r="T64" s="55"/>
      <c r="U64" s="146">
        <f>1/(10^(-(E64+(IF(P64="Y",Rules!$I$2,0))-K64)/Rules!$E$12)+1)</f>
        <v>0.8304449114</v>
      </c>
      <c r="V64" s="48">
        <f t="shared" si="6"/>
        <v>11</v>
      </c>
      <c r="W64" s="48">
        <f t="shared" si="7"/>
        <v>-11</v>
      </c>
      <c r="X64" s="55"/>
      <c r="Y64" s="55"/>
      <c r="Z64" s="55"/>
      <c r="AA64" s="147">
        <f t="shared" ref="AA64:BL64" si="70">IF($D64=AA$1,$E64+$V64,(IF($J64=AA$1,$K64+$W64,AA63)))</f>
        <v>1359</v>
      </c>
      <c r="AB64" s="147">
        <f t="shared" si="70"/>
        <v>1055</v>
      </c>
      <c r="AC64" s="147">
        <f t="shared" si="70"/>
        <v>1336</v>
      </c>
      <c r="AD64" s="147">
        <f t="shared" si="70"/>
        <v>292</v>
      </c>
      <c r="AE64" s="147">
        <f t="shared" si="70"/>
        <v>1963</v>
      </c>
      <c r="AF64" s="147">
        <f t="shared" si="70"/>
        <v>1878</v>
      </c>
      <c r="AG64" s="147">
        <f t="shared" si="70"/>
        <v>955</v>
      </c>
      <c r="AH64" s="147">
        <f t="shared" si="70"/>
        <v>822</v>
      </c>
      <c r="AI64" s="147">
        <f t="shared" si="70"/>
        <v>1199</v>
      </c>
      <c r="AJ64" s="147">
        <f t="shared" si="70"/>
        <v>1868</v>
      </c>
      <c r="AK64" s="147">
        <f t="shared" si="70"/>
        <v>410</v>
      </c>
      <c r="AL64" s="147">
        <f t="shared" si="70"/>
        <v>717</v>
      </c>
      <c r="AM64" s="147">
        <f t="shared" si="70"/>
        <v>1999</v>
      </c>
      <c r="AN64" s="147">
        <f t="shared" si="70"/>
        <v>1491</v>
      </c>
      <c r="AO64" s="147">
        <f t="shared" si="70"/>
        <v>1205</v>
      </c>
      <c r="AP64" s="147">
        <f t="shared" si="70"/>
        <v>2121</v>
      </c>
      <c r="AQ64" s="147">
        <f t="shared" si="70"/>
        <v>159</v>
      </c>
      <c r="AR64" s="147">
        <f t="shared" si="70"/>
        <v>1389</v>
      </c>
      <c r="AS64" s="147">
        <f t="shared" si="70"/>
        <v>244</v>
      </c>
      <c r="AT64" s="147">
        <f t="shared" si="70"/>
        <v>1859</v>
      </c>
      <c r="AU64" s="147">
        <f t="shared" si="70"/>
        <v>1188</v>
      </c>
      <c r="AV64" s="147">
        <f t="shared" si="70"/>
        <v>631</v>
      </c>
      <c r="AW64" s="147">
        <f t="shared" si="70"/>
        <v>604</v>
      </c>
      <c r="AX64" s="147">
        <f t="shared" si="70"/>
        <v>965</v>
      </c>
      <c r="AY64" s="147">
        <f t="shared" si="70"/>
        <v>1285</v>
      </c>
      <c r="AZ64" s="147">
        <f t="shared" si="70"/>
        <v>851</v>
      </c>
      <c r="BA64" s="147">
        <f t="shared" si="70"/>
        <v>0</v>
      </c>
      <c r="BB64" s="147">
        <f t="shared" si="70"/>
        <v>1479</v>
      </c>
      <c r="BC64" s="147">
        <f t="shared" si="70"/>
        <v>1041</v>
      </c>
      <c r="BD64" s="147">
        <f t="shared" si="70"/>
        <v>436</v>
      </c>
      <c r="BE64" s="147">
        <f t="shared" si="70"/>
        <v>638</v>
      </c>
      <c r="BF64" s="147">
        <f t="shared" si="70"/>
        <v>2281</v>
      </c>
      <c r="BG64" s="147">
        <f t="shared" si="70"/>
        <v>821</v>
      </c>
      <c r="BH64" s="147">
        <f t="shared" si="70"/>
        <v>589</v>
      </c>
      <c r="BI64" s="147">
        <f t="shared" si="70"/>
        <v>2036</v>
      </c>
      <c r="BJ64" s="147">
        <f t="shared" si="70"/>
        <v>1368</v>
      </c>
      <c r="BK64" s="147">
        <f t="shared" si="70"/>
        <v>1770</v>
      </c>
      <c r="BL64" s="147">
        <f t="shared" si="70"/>
        <v>1211</v>
      </c>
    </row>
    <row r="65" ht="13.5" customHeight="1">
      <c r="A65" s="134">
        <v>42806.0</v>
      </c>
      <c r="B65" s="135" t="s">
        <v>71</v>
      </c>
      <c r="C65" s="136"/>
      <c r="D65" s="150" t="s">
        <v>37</v>
      </c>
      <c r="E65" s="148">
        <f t="shared" si="10"/>
        <v>822</v>
      </c>
      <c r="F65" s="151">
        <v>1.0</v>
      </c>
      <c r="G65" s="151">
        <v>21.0</v>
      </c>
      <c r="H65" s="141">
        <f t="shared" si="3"/>
        <v>24</v>
      </c>
      <c r="I65" s="136"/>
      <c r="J65" s="152" t="s">
        <v>51</v>
      </c>
      <c r="K65" s="148">
        <f t="shared" si="11"/>
        <v>851</v>
      </c>
      <c r="L65" s="153">
        <v>2.0</v>
      </c>
      <c r="M65" s="153">
        <v>13.0</v>
      </c>
      <c r="N65" s="141">
        <f t="shared" si="5"/>
        <v>19</v>
      </c>
      <c r="O65" s="55"/>
      <c r="P65" s="144" t="s">
        <v>72</v>
      </c>
      <c r="Q65" s="55"/>
      <c r="R65" s="45">
        <f>MIN(Rules!$E$2,(MAX(H65/N65,N65/H65)))</f>
        <v>1.263157895</v>
      </c>
      <c r="S65" s="145">
        <f>VLOOKUP(B65,Rules!A:B,2,FALSE)</f>
        <v>40</v>
      </c>
      <c r="T65" s="55"/>
      <c r="U65" s="146">
        <f>1/(10^(-(E65+(IF(P65="Y",Rules!$I$2,0))-K65)/Rules!$E$12)+1)</f>
        <v>0.6358103532</v>
      </c>
      <c r="V65" s="48">
        <f t="shared" si="6"/>
        <v>18</v>
      </c>
      <c r="W65" s="48">
        <f t="shared" si="7"/>
        <v>-18</v>
      </c>
      <c r="X65" s="55"/>
      <c r="Y65" s="55"/>
      <c r="Z65" s="55"/>
      <c r="AA65" s="147">
        <f t="shared" ref="AA65:BL65" si="71">IF($D65=AA$1,$E65+$V65,(IF($J65=AA$1,$K65+$W65,AA64)))</f>
        <v>1359</v>
      </c>
      <c r="AB65" s="147">
        <f t="shared" si="71"/>
        <v>1055</v>
      </c>
      <c r="AC65" s="147">
        <f t="shared" si="71"/>
        <v>1336</v>
      </c>
      <c r="AD65" s="147">
        <f t="shared" si="71"/>
        <v>292</v>
      </c>
      <c r="AE65" s="147">
        <f t="shared" si="71"/>
        <v>1963</v>
      </c>
      <c r="AF65" s="147">
        <f t="shared" si="71"/>
        <v>1878</v>
      </c>
      <c r="AG65" s="147">
        <f t="shared" si="71"/>
        <v>955</v>
      </c>
      <c r="AH65" s="147">
        <f t="shared" si="71"/>
        <v>840</v>
      </c>
      <c r="AI65" s="147">
        <f t="shared" si="71"/>
        <v>1199</v>
      </c>
      <c r="AJ65" s="147">
        <f t="shared" si="71"/>
        <v>1868</v>
      </c>
      <c r="AK65" s="147">
        <f t="shared" si="71"/>
        <v>410</v>
      </c>
      <c r="AL65" s="147">
        <f t="shared" si="71"/>
        <v>717</v>
      </c>
      <c r="AM65" s="147">
        <f t="shared" si="71"/>
        <v>1999</v>
      </c>
      <c r="AN65" s="147">
        <f t="shared" si="71"/>
        <v>1491</v>
      </c>
      <c r="AO65" s="147">
        <f t="shared" si="71"/>
        <v>1205</v>
      </c>
      <c r="AP65" s="147">
        <f t="shared" si="71"/>
        <v>2121</v>
      </c>
      <c r="AQ65" s="147">
        <f t="shared" si="71"/>
        <v>159</v>
      </c>
      <c r="AR65" s="147">
        <f t="shared" si="71"/>
        <v>1389</v>
      </c>
      <c r="AS65" s="147">
        <f t="shared" si="71"/>
        <v>244</v>
      </c>
      <c r="AT65" s="147">
        <f t="shared" si="71"/>
        <v>1859</v>
      </c>
      <c r="AU65" s="147">
        <f t="shared" si="71"/>
        <v>1188</v>
      </c>
      <c r="AV65" s="147">
        <f t="shared" si="71"/>
        <v>631</v>
      </c>
      <c r="AW65" s="147">
        <f t="shared" si="71"/>
        <v>604</v>
      </c>
      <c r="AX65" s="147">
        <f t="shared" si="71"/>
        <v>965</v>
      </c>
      <c r="AY65" s="147">
        <f t="shared" si="71"/>
        <v>1285</v>
      </c>
      <c r="AZ65" s="147">
        <f t="shared" si="71"/>
        <v>833</v>
      </c>
      <c r="BA65" s="147">
        <f t="shared" si="71"/>
        <v>0</v>
      </c>
      <c r="BB65" s="147">
        <f t="shared" si="71"/>
        <v>1479</v>
      </c>
      <c r="BC65" s="147">
        <f t="shared" si="71"/>
        <v>1041</v>
      </c>
      <c r="BD65" s="147">
        <f t="shared" si="71"/>
        <v>436</v>
      </c>
      <c r="BE65" s="147">
        <f t="shared" si="71"/>
        <v>638</v>
      </c>
      <c r="BF65" s="147">
        <f t="shared" si="71"/>
        <v>2281</v>
      </c>
      <c r="BG65" s="147">
        <f t="shared" si="71"/>
        <v>821</v>
      </c>
      <c r="BH65" s="147">
        <f t="shared" si="71"/>
        <v>589</v>
      </c>
      <c r="BI65" s="147">
        <f t="shared" si="71"/>
        <v>2036</v>
      </c>
      <c r="BJ65" s="147">
        <f t="shared" si="71"/>
        <v>1368</v>
      </c>
      <c r="BK65" s="147">
        <f t="shared" si="71"/>
        <v>1770</v>
      </c>
      <c r="BL65" s="147">
        <f t="shared" si="71"/>
        <v>1211</v>
      </c>
    </row>
    <row r="66" ht="13.5" customHeight="1">
      <c r="A66" s="134">
        <v>42806.0</v>
      </c>
      <c r="B66" s="135" t="s">
        <v>71</v>
      </c>
      <c r="C66" s="136"/>
      <c r="D66" s="150" t="s">
        <v>52</v>
      </c>
      <c r="E66" s="148">
        <f t="shared" si="10"/>
        <v>244</v>
      </c>
      <c r="F66" s="151">
        <v>1.0</v>
      </c>
      <c r="G66" s="151">
        <v>15.0</v>
      </c>
      <c r="H66" s="141">
        <f t="shared" si="3"/>
        <v>18</v>
      </c>
      <c r="I66" s="136"/>
      <c r="J66" s="152" t="s">
        <v>44</v>
      </c>
      <c r="K66" s="148">
        <f t="shared" si="11"/>
        <v>436</v>
      </c>
      <c r="L66" s="153">
        <v>3.0</v>
      </c>
      <c r="M66" s="153">
        <v>17.0</v>
      </c>
      <c r="N66" s="141">
        <f t="shared" si="5"/>
        <v>26</v>
      </c>
      <c r="O66" s="55"/>
      <c r="P66" s="144" t="s">
        <v>72</v>
      </c>
      <c r="Q66" s="55"/>
      <c r="R66" s="45">
        <f>MIN(Rules!$E$2,(MAX(H66/N66,N66/H66)))</f>
        <v>1.444444444</v>
      </c>
      <c r="S66" s="145">
        <f>VLOOKUP(B66,Rules!A:B,2,FALSE)</f>
        <v>40</v>
      </c>
      <c r="T66" s="55"/>
      <c r="U66" s="146">
        <f>1/(10^(-(E66+(IF(P66="Y",Rules!$I$2,0))-K66)/Rules!$E$12)+1)</f>
        <v>0.4517958965</v>
      </c>
      <c r="V66" s="48">
        <f t="shared" si="6"/>
        <v>-26</v>
      </c>
      <c r="W66" s="48">
        <f t="shared" si="7"/>
        <v>26</v>
      </c>
      <c r="X66" s="55"/>
      <c r="Y66" s="55"/>
      <c r="Z66" s="55"/>
      <c r="AA66" s="147">
        <f t="shared" ref="AA66:BL66" si="72">IF($D66=AA$1,$E66+$V66,(IF($J66=AA$1,$K66+$W66,AA65)))</f>
        <v>1359</v>
      </c>
      <c r="AB66" s="147">
        <f t="shared" si="72"/>
        <v>1055</v>
      </c>
      <c r="AC66" s="147">
        <f t="shared" si="72"/>
        <v>1336</v>
      </c>
      <c r="AD66" s="147">
        <f t="shared" si="72"/>
        <v>292</v>
      </c>
      <c r="AE66" s="147">
        <f t="shared" si="72"/>
        <v>1963</v>
      </c>
      <c r="AF66" s="147">
        <f t="shared" si="72"/>
        <v>1878</v>
      </c>
      <c r="AG66" s="147">
        <f t="shared" si="72"/>
        <v>955</v>
      </c>
      <c r="AH66" s="147">
        <f t="shared" si="72"/>
        <v>840</v>
      </c>
      <c r="AI66" s="147">
        <f t="shared" si="72"/>
        <v>1199</v>
      </c>
      <c r="AJ66" s="147">
        <f t="shared" si="72"/>
        <v>1868</v>
      </c>
      <c r="AK66" s="147">
        <f t="shared" si="72"/>
        <v>410</v>
      </c>
      <c r="AL66" s="147">
        <f t="shared" si="72"/>
        <v>717</v>
      </c>
      <c r="AM66" s="147">
        <f t="shared" si="72"/>
        <v>1999</v>
      </c>
      <c r="AN66" s="147">
        <f t="shared" si="72"/>
        <v>1491</v>
      </c>
      <c r="AO66" s="147">
        <f t="shared" si="72"/>
        <v>1205</v>
      </c>
      <c r="AP66" s="147">
        <f t="shared" si="72"/>
        <v>2121</v>
      </c>
      <c r="AQ66" s="147">
        <f t="shared" si="72"/>
        <v>159</v>
      </c>
      <c r="AR66" s="147">
        <f t="shared" si="72"/>
        <v>1389</v>
      </c>
      <c r="AS66" s="147">
        <f t="shared" si="72"/>
        <v>218</v>
      </c>
      <c r="AT66" s="147">
        <f t="shared" si="72"/>
        <v>1859</v>
      </c>
      <c r="AU66" s="147">
        <f t="shared" si="72"/>
        <v>1188</v>
      </c>
      <c r="AV66" s="147">
        <f t="shared" si="72"/>
        <v>631</v>
      </c>
      <c r="AW66" s="147">
        <f t="shared" si="72"/>
        <v>604</v>
      </c>
      <c r="AX66" s="147">
        <f t="shared" si="72"/>
        <v>965</v>
      </c>
      <c r="AY66" s="147">
        <f t="shared" si="72"/>
        <v>1285</v>
      </c>
      <c r="AZ66" s="147">
        <f t="shared" si="72"/>
        <v>833</v>
      </c>
      <c r="BA66" s="147">
        <f t="shared" si="72"/>
        <v>0</v>
      </c>
      <c r="BB66" s="147">
        <f t="shared" si="72"/>
        <v>1479</v>
      </c>
      <c r="BC66" s="147">
        <f t="shared" si="72"/>
        <v>1041</v>
      </c>
      <c r="BD66" s="147">
        <f t="shared" si="72"/>
        <v>462</v>
      </c>
      <c r="BE66" s="147">
        <f t="shared" si="72"/>
        <v>638</v>
      </c>
      <c r="BF66" s="147">
        <f t="shared" si="72"/>
        <v>2281</v>
      </c>
      <c r="BG66" s="147">
        <f t="shared" si="72"/>
        <v>821</v>
      </c>
      <c r="BH66" s="147">
        <f t="shared" si="72"/>
        <v>589</v>
      </c>
      <c r="BI66" s="147">
        <f t="shared" si="72"/>
        <v>2036</v>
      </c>
      <c r="BJ66" s="147">
        <f t="shared" si="72"/>
        <v>1368</v>
      </c>
      <c r="BK66" s="147">
        <f t="shared" si="72"/>
        <v>1770</v>
      </c>
      <c r="BL66" s="147">
        <f t="shared" si="72"/>
        <v>1211</v>
      </c>
    </row>
    <row r="67" ht="13.5" customHeight="1">
      <c r="A67" s="134">
        <v>42806.0</v>
      </c>
      <c r="B67" s="135" t="s">
        <v>71</v>
      </c>
      <c r="C67" s="136"/>
      <c r="D67" s="150" t="s">
        <v>37</v>
      </c>
      <c r="E67" s="148">
        <f t="shared" si="10"/>
        <v>840</v>
      </c>
      <c r="F67" s="151">
        <v>1.0</v>
      </c>
      <c r="G67" s="151">
        <v>21.0</v>
      </c>
      <c r="H67" s="141">
        <f t="shared" si="3"/>
        <v>24</v>
      </c>
      <c r="I67" s="136"/>
      <c r="J67" s="152" t="s">
        <v>51</v>
      </c>
      <c r="K67" s="148">
        <f t="shared" si="11"/>
        <v>833</v>
      </c>
      <c r="L67" s="153">
        <v>2.0</v>
      </c>
      <c r="M67" s="153">
        <v>13.0</v>
      </c>
      <c r="N67" s="141">
        <f t="shared" si="5"/>
        <v>19</v>
      </c>
      <c r="O67" s="55"/>
      <c r="P67" s="144" t="s">
        <v>72</v>
      </c>
      <c r="Q67" s="55"/>
      <c r="R67" s="45">
        <f>MIN(Rules!$E$2,(MAX(H67/N67,N67/H67)))</f>
        <v>1.263157895</v>
      </c>
      <c r="S67" s="145">
        <f>VLOOKUP(B67,Rules!A:B,2,FALSE)</f>
        <v>40</v>
      </c>
      <c r="T67" s="55"/>
      <c r="U67" s="146">
        <f>1/(10^(-(E67+(IF(P67="Y",Rules!$I$2,0))-K67)/Rules!$E$12)+1)</f>
        <v>0.6732698731</v>
      </c>
      <c r="V67" s="48">
        <f t="shared" si="6"/>
        <v>17</v>
      </c>
      <c r="W67" s="48">
        <f t="shared" si="7"/>
        <v>-17</v>
      </c>
      <c r="X67" s="55"/>
      <c r="Y67" s="55"/>
      <c r="Z67" s="55"/>
      <c r="AA67" s="147">
        <f t="shared" ref="AA67:BL67" si="73">IF($D67=AA$1,$E67+$V67,(IF($J67=AA$1,$K67+$W67,AA66)))</f>
        <v>1359</v>
      </c>
      <c r="AB67" s="147">
        <f t="shared" si="73"/>
        <v>1055</v>
      </c>
      <c r="AC67" s="147">
        <f t="shared" si="73"/>
        <v>1336</v>
      </c>
      <c r="AD67" s="147">
        <f t="shared" si="73"/>
        <v>292</v>
      </c>
      <c r="AE67" s="147">
        <f t="shared" si="73"/>
        <v>1963</v>
      </c>
      <c r="AF67" s="147">
        <f t="shared" si="73"/>
        <v>1878</v>
      </c>
      <c r="AG67" s="147">
        <f t="shared" si="73"/>
        <v>955</v>
      </c>
      <c r="AH67" s="147">
        <f t="shared" si="73"/>
        <v>857</v>
      </c>
      <c r="AI67" s="147">
        <f t="shared" si="73"/>
        <v>1199</v>
      </c>
      <c r="AJ67" s="147">
        <f t="shared" si="73"/>
        <v>1868</v>
      </c>
      <c r="AK67" s="147">
        <f t="shared" si="73"/>
        <v>410</v>
      </c>
      <c r="AL67" s="147">
        <f t="shared" si="73"/>
        <v>717</v>
      </c>
      <c r="AM67" s="147">
        <f t="shared" si="73"/>
        <v>1999</v>
      </c>
      <c r="AN67" s="147">
        <f t="shared" si="73"/>
        <v>1491</v>
      </c>
      <c r="AO67" s="147">
        <f t="shared" si="73"/>
        <v>1205</v>
      </c>
      <c r="AP67" s="147">
        <f t="shared" si="73"/>
        <v>2121</v>
      </c>
      <c r="AQ67" s="147">
        <f t="shared" si="73"/>
        <v>159</v>
      </c>
      <c r="AR67" s="147">
        <f t="shared" si="73"/>
        <v>1389</v>
      </c>
      <c r="AS67" s="147">
        <f t="shared" si="73"/>
        <v>218</v>
      </c>
      <c r="AT67" s="147">
        <f t="shared" si="73"/>
        <v>1859</v>
      </c>
      <c r="AU67" s="147">
        <f t="shared" si="73"/>
        <v>1188</v>
      </c>
      <c r="AV67" s="147">
        <f t="shared" si="73"/>
        <v>631</v>
      </c>
      <c r="AW67" s="147">
        <f t="shared" si="73"/>
        <v>604</v>
      </c>
      <c r="AX67" s="147">
        <f t="shared" si="73"/>
        <v>965</v>
      </c>
      <c r="AY67" s="147">
        <f t="shared" si="73"/>
        <v>1285</v>
      </c>
      <c r="AZ67" s="147">
        <f t="shared" si="73"/>
        <v>816</v>
      </c>
      <c r="BA67" s="147">
        <f t="shared" si="73"/>
        <v>0</v>
      </c>
      <c r="BB67" s="147">
        <f t="shared" si="73"/>
        <v>1479</v>
      </c>
      <c r="BC67" s="147">
        <f t="shared" si="73"/>
        <v>1041</v>
      </c>
      <c r="BD67" s="147">
        <f t="shared" si="73"/>
        <v>462</v>
      </c>
      <c r="BE67" s="147">
        <f t="shared" si="73"/>
        <v>638</v>
      </c>
      <c r="BF67" s="147">
        <f t="shared" si="73"/>
        <v>2281</v>
      </c>
      <c r="BG67" s="147">
        <f t="shared" si="73"/>
        <v>821</v>
      </c>
      <c r="BH67" s="147">
        <f t="shared" si="73"/>
        <v>589</v>
      </c>
      <c r="BI67" s="147">
        <f t="shared" si="73"/>
        <v>2036</v>
      </c>
      <c r="BJ67" s="147">
        <f t="shared" si="73"/>
        <v>1368</v>
      </c>
      <c r="BK67" s="147">
        <f t="shared" si="73"/>
        <v>1770</v>
      </c>
      <c r="BL67" s="147">
        <f t="shared" si="73"/>
        <v>1211</v>
      </c>
    </row>
    <row r="68" ht="13.5" customHeight="1">
      <c r="A68" s="134">
        <v>42810.0</v>
      </c>
      <c r="B68" s="135" t="s">
        <v>71</v>
      </c>
      <c r="C68" s="136"/>
      <c r="D68" s="150" t="s">
        <v>41</v>
      </c>
      <c r="E68" s="148">
        <f t="shared" si="10"/>
        <v>1041</v>
      </c>
      <c r="F68" s="151">
        <v>1.0</v>
      </c>
      <c r="G68" s="151">
        <v>16.0</v>
      </c>
      <c r="H68" s="141">
        <f t="shared" si="3"/>
        <v>19</v>
      </c>
      <c r="I68" s="136"/>
      <c r="J68" s="152" t="s">
        <v>38</v>
      </c>
      <c r="K68" s="148">
        <f t="shared" si="11"/>
        <v>1285</v>
      </c>
      <c r="L68" s="153">
        <v>2.0</v>
      </c>
      <c r="M68" s="153">
        <v>16.0</v>
      </c>
      <c r="N68" s="141">
        <f t="shared" si="5"/>
        <v>22</v>
      </c>
      <c r="O68" s="55"/>
      <c r="P68" s="144" t="s">
        <v>72</v>
      </c>
      <c r="Q68" s="55"/>
      <c r="R68" s="45">
        <f>MIN(Rules!$E$2,(MAX(H68/N68,N68/H68)))</f>
        <v>1.157894737</v>
      </c>
      <c r="S68" s="145">
        <f>VLOOKUP(B68,Rules!A:B,2,FALSE)</f>
        <v>40</v>
      </c>
      <c r="T68" s="55"/>
      <c r="U68" s="146">
        <f>1/(10^(-(E68+(IF(P68="Y",Rules!$I$2,0))-K68)/Rules!$E$12)+1)</f>
        <v>0.393437393</v>
      </c>
      <c r="V68" s="48">
        <f t="shared" si="6"/>
        <v>-18</v>
      </c>
      <c r="W68" s="48">
        <f t="shared" si="7"/>
        <v>18</v>
      </c>
      <c r="X68" s="55"/>
      <c r="Y68" s="55"/>
      <c r="Z68" s="55"/>
      <c r="AA68" s="147">
        <f t="shared" ref="AA68:BL68" si="74">IF($D68=AA$1,$E68+$V68,(IF($J68=AA$1,$K68+$W68,AA67)))</f>
        <v>1359</v>
      </c>
      <c r="AB68" s="147">
        <f t="shared" si="74"/>
        <v>1055</v>
      </c>
      <c r="AC68" s="147">
        <f t="shared" si="74"/>
        <v>1336</v>
      </c>
      <c r="AD68" s="147">
        <f t="shared" si="74"/>
        <v>292</v>
      </c>
      <c r="AE68" s="147">
        <f t="shared" si="74"/>
        <v>1963</v>
      </c>
      <c r="AF68" s="147">
        <f t="shared" si="74"/>
        <v>1878</v>
      </c>
      <c r="AG68" s="147">
        <f t="shared" si="74"/>
        <v>955</v>
      </c>
      <c r="AH68" s="147">
        <f t="shared" si="74"/>
        <v>857</v>
      </c>
      <c r="AI68" s="147">
        <f t="shared" si="74"/>
        <v>1199</v>
      </c>
      <c r="AJ68" s="147">
        <f t="shared" si="74"/>
        <v>1868</v>
      </c>
      <c r="AK68" s="147">
        <f t="shared" si="74"/>
        <v>410</v>
      </c>
      <c r="AL68" s="147">
        <f t="shared" si="74"/>
        <v>717</v>
      </c>
      <c r="AM68" s="147">
        <f t="shared" si="74"/>
        <v>1999</v>
      </c>
      <c r="AN68" s="147">
        <f t="shared" si="74"/>
        <v>1491</v>
      </c>
      <c r="AO68" s="147">
        <f t="shared" si="74"/>
        <v>1205</v>
      </c>
      <c r="AP68" s="147">
        <f t="shared" si="74"/>
        <v>2121</v>
      </c>
      <c r="AQ68" s="147">
        <f t="shared" si="74"/>
        <v>159</v>
      </c>
      <c r="AR68" s="147">
        <f t="shared" si="74"/>
        <v>1389</v>
      </c>
      <c r="AS68" s="147">
        <f t="shared" si="74"/>
        <v>218</v>
      </c>
      <c r="AT68" s="147">
        <f t="shared" si="74"/>
        <v>1859</v>
      </c>
      <c r="AU68" s="147">
        <f t="shared" si="74"/>
        <v>1188</v>
      </c>
      <c r="AV68" s="147">
        <f t="shared" si="74"/>
        <v>631</v>
      </c>
      <c r="AW68" s="147">
        <f t="shared" si="74"/>
        <v>604</v>
      </c>
      <c r="AX68" s="147">
        <f t="shared" si="74"/>
        <v>965</v>
      </c>
      <c r="AY68" s="147">
        <f t="shared" si="74"/>
        <v>1303</v>
      </c>
      <c r="AZ68" s="147">
        <f t="shared" si="74"/>
        <v>816</v>
      </c>
      <c r="BA68" s="147">
        <f t="shared" si="74"/>
        <v>0</v>
      </c>
      <c r="BB68" s="147">
        <f t="shared" si="74"/>
        <v>1479</v>
      </c>
      <c r="BC68" s="147">
        <f t="shared" si="74"/>
        <v>1023</v>
      </c>
      <c r="BD68" s="147">
        <f t="shared" si="74"/>
        <v>462</v>
      </c>
      <c r="BE68" s="147">
        <f t="shared" si="74"/>
        <v>638</v>
      </c>
      <c r="BF68" s="147">
        <f t="shared" si="74"/>
        <v>2281</v>
      </c>
      <c r="BG68" s="147">
        <f t="shared" si="74"/>
        <v>821</v>
      </c>
      <c r="BH68" s="147">
        <f t="shared" si="74"/>
        <v>589</v>
      </c>
      <c r="BI68" s="147">
        <f t="shared" si="74"/>
        <v>2036</v>
      </c>
      <c r="BJ68" s="147">
        <f t="shared" si="74"/>
        <v>1368</v>
      </c>
      <c r="BK68" s="147">
        <f t="shared" si="74"/>
        <v>1770</v>
      </c>
      <c r="BL68" s="147">
        <f t="shared" si="74"/>
        <v>1211</v>
      </c>
    </row>
    <row r="69" ht="13.5" customHeight="1">
      <c r="A69" s="134">
        <v>42816.0</v>
      </c>
      <c r="B69" s="135" t="s">
        <v>71</v>
      </c>
      <c r="C69" s="136"/>
      <c r="D69" s="150" t="s">
        <v>42</v>
      </c>
      <c r="E69" s="148">
        <f t="shared" si="10"/>
        <v>821</v>
      </c>
      <c r="F69" s="151">
        <v>1.0</v>
      </c>
      <c r="G69" s="151">
        <v>12.0</v>
      </c>
      <c r="H69" s="141">
        <f t="shared" si="3"/>
        <v>15</v>
      </c>
      <c r="I69" s="136"/>
      <c r="J69" s="152" t="s">
        <v>37</v>
      </c>
      <c r="K69" s="148">
        <f t="shared" si="11"/>
        <v>857</v>
      </c>
      <c r="L69" s="153">
        <v>1.0</v>
      </c>
      <c r="M69" s="153">
        <v>10.0</v>
      </c>
      <c r="N69" s="141">
        <f t="shared" si="5"/>
        <v>13</v>
      </c>
      <c r="O69" s="55"/>
      <c r="P69" s="144" t="s">
        <v>72</v>
      </c>
      <c r="Q69" s="55"/>
      <c r="R69" s="45">
        <f>MIN(Rules!$E$2,(MAX(H69/N69,N69/H69)))</f>
        <v>1.153846154</v>
      </c>
      <c r="S69" s="145">
        <f>VLOOKUP(B69,Rules!A:B,2,FALSE)</f>
        <v>40</v>
      </c>
      <c r="T69" s="55"/>
      <c r="U69" s="146">
        <f>1/(10^(-(E69+(IF(P69="Y",Rules!$I$2,0))-K69)/Rules!$E$12)+1)</f>
        <v>0.6283137131</v>
      </c>
      <c r="V69" s="48">
        <f t="shared" si="6"/>
        <v>17</v>
      </c>
      <c r="W69" s="48">
        <f t="shared" si="7"/>
        <v>-17</v>
      </c>
      <c r="X69" s="55"/>
      <c r="Y69" s="55"/>
      <c r="Z69" s="55"/>
      <c r="AA69" s="147">
        <f t="shared" ref="AA69:BL69" si="75">IF($D69=AA$1,$E69+$V69,(IF($J69=AA$1,$K69+$W69,AA68)))</f>
        <v>1359</v>
      </c>
      <c r="AB69" s="147">
        <f t="shared" si="75"/>
        <v>1055</v>
      </c>
      <c r="AC69" s="147">
        <f t="shared" si="75"/>
        <v>1336</v>
      </c>
      <c r="AD69" s="147">
        <f t="shared" si="75"/>
        <v>292</v>
      </c>
      <c r="AE69" s="147">
        <f t="shared" si="75"/>
        <v>1963</v>
      </c>
      <c r="AF69" s="147">
        <f t="shared" si="75"/>
        <v>1878</v>
      </c>
      <c r="AG69" s="147">
        <f t="shared" si="75"/>
        <v>955</v>
      </c>
      <c r="AH69" s="147">
        <f t="shared" si="75"/>
        <v>840</v>
      </c>
      <c r="AI69" s="147">
        <f t="shared" si="75"/>
        <v>1199</v>
      </c>
      <c r="AJ69" s="147">
        <f t="shared" si="75"/>
        <v>1868</v>
      </c>
      <c r="AK69" s="147">
        <f t="shared" si="75"/>
        <v>410</v>
      </c>
      <c r="AL69" s="147">
        <f t="shared" si="75"/>
        <v>717</v>
      </c>
      <c r="AM69" s="147">
        <f t="shared" si="75"/>
        <v>1999</v>
      </c>
      <c r="AN69" s="147">
        <f t="shared" si="75"/>
        <v>1491</v>
      </c>
      <c r="AO69" s="147">
        <f t="shared" si="75"/>
        <v>1205</v>
      </c>
      <c r="AP69" s="147">
        <f t="shared" si="75"/>
        <v>2121</v>
      </c>
      <c r="AQ69" s="147">
        <f t="shared" si="75"/>
        <v>159</v>
      </c>
      <c r="AR69" s="147">
        <f t="shared" si="75"/>
        <v>1389</v>
      </c>
      <c r="AS69" s="147">
        <f t="shared" si="75"/>
        <v>218</v>
      </c>
      <c r="AT69" s="147">
        <f t="shared" si="75"/>
        <v>1859</v>
      </c>
      <c r="AU69" s="147">
        <f t="shared" si="75"/>
        <v>1188</v>
      </c>
      <c r="AV69" s="147">
        <f t="shared" si="75"/>
        <v>631</v>
      </c>
      <c r="AW69" s="147">
        <f t="shared" si="75"/>
        <v>604</v>
      </c>
      <c r="AX69" s="147">
        <f t="shared" si="75"/>
        <v>965</v>
      </c>
      <c r="AY69" s="147">
        <f t="shared" si="75"/>
        <v>1303</v>
      </c>
      <c r="AZ69" s="147">
        <f t="shared" si="75"/>
        <v>816</v>
      </c>
      <c r="BA69" s="147">
        <f t="shared" si="75"/>
        <v>0</v>
      </c>
      <c r="BB69" s="147">
        <f t="shared" si="75"/>
        <v>1479</v>
      </c>
      <c r="BC69" s="147">
        <f t="shared" si="75"/>
        <v>1023</v>
      </c>
      <c r="BD69" s="147">
        <f t="shared" si="75"/>
        <v>462</v>
      </c>
      <c r="BE69" s="147">
        <f t="shared" si="75"/>
        <v>638</v>
      </c>
      <c r="BF69" s="147">
        <f t="shared" si="75"/>
        <v>2281</v>
      </c>
      <c r="BG69" s="147">
        <f t="shared" si="75"/>
        <v>838</v>
      </c>
      <c r="BH69" s="147">
        <f t="shared" si="75"/>
        <v>589</v>
      </c>
      <c r="BI69" s="147">
        <f t="shared" si="75"/>
        <v>2036</v>
      </c>
      <c r="BJ69" s="147">
        <f t="shared" si="75"/>
        <v>1368</v>
      </c>
      <c r="BK69" s="147">
        <f t="shared" si="75"/>
        <v>1770</v>
      </c>
      <c r="BL69" s="147">
        <f t="shared" si="75"/>
        <v>1211</v>
      </c>
    </row>
    <row r="70" ht="13.5" customHeight="1">
      <c r="A70" s="87">
        <v>42820.0</v>
      </c>
      <c r="B70" s="135" t="s">
        <v>71</v>
      </c>
      <c r="C70" s="136"/>
      <c r="D70" s="150" t="s">
        <v>21</v>
      </c>
      <c r="E70" s="148">
        <f t="shared" si="10"/>
        <v>1963</v>
      </c>
      <c r="F70" s="151">
        <v>1.0</v>
      </c>
      <c r="G70" s="151">
        <v>22.0</v>
      </c>
      <c r="H70" s="141">
        <f t="shared" si="3"/>
        <v>25</v>
      </c>
      <c r="I70" s="136"/>
      <c r="J70" s="152" t="s">
        <v>25</v>
      </c>
      <c r="K70" s="148">
        <f t="shared" si="11"/>
        <v>2036</v>
      </c>
      <c r="L70" s="153">
        <v>2.0</v>
      </c>
      <c r="M70" s="153">
        <v>21.0</v>
      </c>
      <c r="N70" s="141">
        <f t="shared" si="5"/>
        <v>27</v>
      </c>
      <c r="O70" s="55"/>
      <c r="P70" s="144" t="s">
        <v>72</v>
      </c>
      <c r="Q70" s="55"/>
      <c r="R70" s="45">
        <f>MIN(Rules!$E$2,(MAX(H70/N70,N70/H70)))</f>
        <v>1.08</v>
      </c>
      <c r="S70" s="145">
        <f>VLOOKUP(B70,Rules!A:B,2,FALSE)</f>
        <v>40</v>
      </c>
      <c r="T70" s="55"/>
      <c r="U70" s="146">
        <f>1/(10^(-(E70+(IF(P70="Y",Rules!$I$2,0))-K70)/Rules!$E$12)+1)</f>
        <v>0.5877321614</v>
      </c>
      <c r="V70" s="48">
        <f t="shared" si="6"/>
        <v>-25</v>
      </c>
      <c r="W70" s="48">
        <f t="shared" si="7"/>
        <v>25</v>
      </c>
      <c r="X70" s="55"/>
      <c r="Y70" s="55"/>
      <c r="Z70" s="55"/>
      <c r="AA70" s="147">
        <f t="shared" ref="AA70:BL70" si="76">IF($D70=AA$1,$E70+$V70,(IF($J70=AA$1,$K70+$W70,AA69)))</f>
        <v>1359</v>
      </c>
      <c r="AB70" s="147">
        <f t="shared" si="76"/>
        <v>1055</v>
      </c>
      <c r="AC70" s="147">
        <f t="shared" si="76"/>
        <v>1336</v>
      </c>
      <c r="AD70" s="147">
        <f t="shared" si="76"/>
        <v>292</v>
      </c>
      <c r="AE70" s="147">
        <f t="shared" si="76"/>
        <v>1938</v>
      </c>
      <c r="AF70" s="147">
        <f t="shared" si="76"/>
        <v>1878</v>
      </c>
      <c r="AG70" s="147">
        <f t="shared" si="76"/>
        <v>955</v>
      </c>
      <c r="AH70" s="147">
        <f t="shared" si="76"/>
        <v>840</v>
      </c>
      <c r="AI70" s="147">
        <f t="shared" si="76"/>
        <v>1199</v>
      </c>
      <c r="AJ70" s="147">
        <f t="shared" si="76"/>
        <v>1868</v>
      </c>
      <c r="AK70" s="147">
        <f t="shared" si="76"/>
        <v>410</v>
      </c>
      <c r="AL70" s="147">
        <f t="shared" si="76"/>
        <v>717</v>
      </c>
      <c r="AM70" s="147">
        <f t="shared" si="76"/>
        <v>1999</v>
      </c>
      <c r="AN70" s="147">
        <f t="shared" si="76"/>
        <v>1491</v>
      </c>
      <c r="AO70" s="147">
        <f t="shared" si="76"/>
        <v>1205</v>
      </c>
      <c r="AP70" s="147">
        <f t="shared" si="76"/>
        <v>2121</v>
      </c>
      <c r="AQ70" s="147">
        <f t="shared" si="76"/>
        <v>159</v>
      </c>
      <c r="AR70" s="147">
        <f t="shared" si="76"/>
        <v>1389</v>
      </c>
      <c r="AS70" s="147">
        <f t="shared" si="76"/>
        <v>218</v>
      </c>
      <c r="AT70" s="147">
        <f t="shared" si="76"/>
        <v>1859</v>
      </c>
      <c r="AU70" s="147">
        <f t="shared" si="76"/>
        <v>1188</v>
      </c>
      <c r="AV70" s="147">
        <f t="shared" si="76"/>
        <v>631</v>
      </c>
      <c r="AW70" s="147">
        <f t="shared" si="76"/>
        <v>604</v>
      </c>
      <c r="AX70" s="147">
        <f t="shared" si="76"/>
        <v>965</v>
      </c>
      <c r="AY70" s="147">
        <f t="shared" si="76"/>
        <v>1303</v>
      </c>
      <c r="AZ70" s="147">
        <f t="shared" si="76"/>
        <v>816</v>
      </c>
      <c r="BA70" s="147">
        <f t="shared" si="76"/>
        <v>0</v>
      </c>
      <c r="BB70" s="147">
        <f t="shared" si="76"/>
        <v>1479</v>
      </c>
      <c r="BC70" s="147">
        <f t="shared" si="76"/>
        <v>1023</v>
      </c>
      <c r="BD70" s="147">
        <f t="shared" si="76"/>
        <v>462</v>
      </c>
      <c r="BE70" s="147">
        <f t="shared" si="76"/>
        <v>638</v>
      </c>
      <c r="BF70" s="147">
        <f t="shared" si="76"/>
        <v>2281</v>
      </c>
      <c r="BG70" s="147">
        <f t="shared" si="76"/>
        <v>838</v>
      </c>
      <c r="BH70" s="147">
        <f t="shared" si="76"/>
        <v>589</v>
      </c>
      <c r="BI70" s="147">
        <f t="shared" si="76"/>
        <v>2061</v>
      </c>
      <c r="BJ70" s="147">
        <f t="shared" si="76"/>
        <v>1368</v>
      </c>
      <c r="BK70" s="147">
        <f t="shared" si="76"/>
        <v>1770</v>
      </c>
      <c r="BL70" s="147">
        <f t="shared" si="76"/>
        <v>1211</v>
      </c>
    </row>
    <row r="71" ht="13.5" customHeight="1">
      <c r="A71" s="87">
        <v>42820.0</v>
      </c>
      <c r="B71" s="135" t="s">
        <v>71</v>
      </c>
      <c r="C71" s="136"/>
      <c r="D71" s="150" t="s">
        <v>19</v>
      </c>
      <c r="E71" s="148">
        <f t="shared" si="10"/>
        <v>1878</v>
      </c>
      <c r="F71" s="151">
        <v>0.0</v>
      </c>
      <c r="G71" s="151">
        <v>26.0</v>
      </c>
      <c r="H71" s="141">
        <f t="shared" si="3"/>
        <v>26</v>
      </c>
      <c r="I71" s="136"/>
      <c r="J71" s="152" t="s">
        <v>18</v>
      </c>
      <c r="K71" s="148">
        <f t="shared" si="11"/>
        <v>2281</v>
      </c>
      <c r="L71" s="153">
        <v>3.0</v>
      </c>
      <c r="M71" s="153">
        <v>16.0</v>
      </c>
      <c r="N71" s="141">
        <f t="shared" si="5"/>
        <v>25</v>
      </c>
      <c r="O71" s="55"/>
      <c r="P71" s="144" t="s">
        <v>72</v>
      </c>
      <c r="Q71" s="55"/>
      <c r="R71" s="45">
        <f>MIN(Rules!$E$2,(MAX(H71/N71,N71/H71)))</f>
        <v>1.04</v>
      </c>
      <c r="S71" s="145">
        <f>VLOOKUP(B71,Rules!A:B,2,FALSE)</f>
        <v>40</v>
      </c>
      <c r="T71" s="55"/>
      <c r="U71" s="146">
        <f>1/(10^(-(E71+(IF(P71="Y",Rules!$I$2,0))-K71)/Rules!$E$12)+1)</f>
        <v>0.2377403639</v>
      </c>
      <c r="V71" s="48">
        <f t="shared" si="6"/>
        <v>32</v>
      </c>
      <c r="W71" s="48">
        <f t="shared" si="7"/>
        <v>-32</v>
      </c>
      <c r="X71" s="55"/>
      <c r="Y71" s="55"/>
      <c r="Z71" s="55"/>
      <c r="AA71" s="147">
        <f t="shared" ref="AA71:BL71" si="77">IF($D71=AA$1,$E71+$V71,(IF($J71=AA$1,$K71+$W71,AA70)))</f>
        <v>1359</v>
      </c>
      <c r="AB71" s="147">
        <f t="shared" si="77"/>
        <v>1055</v>
      </c>
      <c r="AC71" s="147">
        <f t="shared" si="77"/>
        <v>1336</v>
      </c>
      <c r="AD71" s="147">
        <f t="shared" si="77"/>
        <v>292</v>
      </c>
      <c r="AE71" s="147">
        <f t="shared" si="77"/>
        <v>1938</v>
      </c>
      <c r="AF71" s="147">
        <f t="shared" si="77"/>
        <v>1910</v>
      </c>
      <c r="AG71" s="147">
        <f t="shared" si="77"/>
        <v>955</v>
      </c>
      <c r="AH71" s="147">
        <f t="shared" si="77"/>
        <v>840</v>
      </c>
      <c r="AI71" s="147">
        <f t="shared" si="77"/>
        <v>1199</v>
      </c>
      <c r="AJ71" s="147">
        <f t="shared" si="77"/>
        <v>1868</v>
      </c>
      <c r="AK71" s="147">
        <f t="shared" si="77"/>
        <v>410</v>
      </c>
      <c r="AL71" s="147">
        <f t="shared" si="77"/>
        <v>717</v>
      </c>
      <c r="AM71" s="147">
        <f t="shared" si="77"/>
        <v>1999</v>
      </c>
      <c r="AN71" s="147">
        <f t="shared" si="77"/>
        <v>1491</v>
      </c>
      <c r="AO71" s="147">
        <f t="shared" si="77"/>
        <v>1205</v>
      </c>
      <c r="AP71" s="147">
        <f t="shared" si="77"/>
        <v>2121</v>
      </c>
      <c r="AQ71" s="147">
        <f t="shared" si="77"/>
        <v>159</v>
      </c>
      <c r="AR71" s="147">
        <f t="shared" si="77"/>
        <v>1389</v>
      </c>
      <c r="AS71" s="147">
        <f t="shared" si="77"/>
        <v>218</v>
      </c>
      <c r="AT71" s="147">
        <f t="shared" si="77"/>
        <v>1859</v>
      </c>
      <c r="AU71" s="147">
        <f t="shared" si="77"/>
        <v>1188</v>
      </c>
      <c r="AV71" s="147">
        <f t="shared" si="77"/>
        <v>631</v>
      </c>
      <c r="AW71" s="147">
        <f t="shared" si="77"/>
        <v>604</v>
      </c>
      <c r="AX71" s="147">
        <f t="shared" si="77"/>
        <v>965</v>
      </c>
      <c r="AY71" s="147">
        <f t="shared" si="77"/>
        <v>1303</v>
      </c>
      <c r="AZ71" s="147">
        <f t="shared" si="77"/>
        <v>816</v>
      </c>
      <c r="BA71" s="147">
        <f t="shared" si="77"/>
        <v>0</v>
      </c>
      <c r="BB71" s="147">
        <f t="shared" si="77"/>
        <v>1479</v>
      </c>
      <c r="BC71" s="147">
        <f t="shared" si="77"/>
        <v>1023</v>
      </c>
      <c r="BD71" s="147">
        <f t="shared" si="77"/>
        <v>462</v>
      </c>
      <c r="BE71" s="147">
        <f t="shared" si="77"/>
        <v>638</v>
      </c>
      <c r="BF71" s="147">
        <f t="shared" si="77"/>
        <v>2249</v>
      </c>
      <c r="BG71" s="147">
        <f t="shared" si="77"/>
        <v>838</v>
      </c>
      <c r="BH71" s="147">
        <f t="shared" si="77"/>
        <v>589</v>
      </c>
      <c r="BI71" s="147">
        <f t="shared" si="77"/>
        <v>2061</v>
      </c>
      <c r="BJ71" s="147">
        <f t="shared" si="77"/>
        <v>1368</v>
      </c>
      <c r="BK71" s="147">
        <f t="shared" si="77"/>
        <v>1770</v>
      </c>
      <c r="BL71" s="147">
        <f t="shared" si="77"/>
        <v>1211</v>
      </c>
    </row>
    <row r="72" ht="13.5" customHeight="1">
      <c r="A72" s="87">
        <v>42820.0</v>
      </c>
      <c r="B72" s="135" t="s">
        <v>71</v>
      </c>
      <c r="C72" s="136"/>
      <c r="D72" s="150" t="s">
        <v>26</v>
      </c>
      <c r="E72" s="148">
        <f t="shared" si="10"/>
        <v>1868</v>
      </c>
      <c r="F72" s="151">
        <v>1.0</v>
      </c>
      <c r="G72" s="151">
        <v>16.0</v>
      </c>
      <c r="H72" s="141">
        <f t="shared" si="3"/>
        <v>19</v>
      </c>
      <c r="I72" s="136"/>
      <c r="J72" s="152" t="s">
        <v>22</v>
      </c>
      <c r="K72" s="148">
        <f t="shared" si="11"/>
        <v>2121</v>
      </c>
      <c r="L72" s="153">
        <v>2.0</v>
      </c>
      <c r="M72" s="153">
        <v>20.0</v>
      </c>
      <c r="N72" s="141">
        <f t="shared" si="5"/>
        <v>26</v>
      </c>
      <c r="O72" s="55"/>
      <c r="P72" s="144" t="s">
        <v>72</v>
      </c>
      <c r="Q72" s="55"/>
      <c r="R72" s="45">
        <f>MIN(Rules!$E$2,(MAX(H72/N72,N72/H72)))</f>
        <v>1.368421053</v>
      </c>
      <c r="S72" s="145">
        <f>VLOOKUP(B72,Rules!A:B,2,FALSE)</f>
        <v>40</v>
      </c>
      <c r="T72" s="55"/>
      <c r="U72" s="146">
        <f>1/(10^(-(E72+(IF(P72="Y",Rules!$I$2,0))-K72)/Rules!$E$12)+1)</f>
        <v>0.383591306</v>
      </c>
      <c r="V72" s="48">
        <f t="shared" si="6"/>
        <v>-21</v>
      </c>
      <c r="W72" s="48">
        <f t="shared" si="7"/>
        <v>21</v>
      </c>
      <c r="X72" s="55"/>
      <c r="Y72" s="55"/>
      <c r="Z72" s="55"/>
      <c r="AA72" s="147">
        <f t="shared" ref="AA72:BL72" si="78">IF($D72=AA$1,$E72+$V72,(IF($J72=AA$1,$K72+$W72,AA71)))</f>
        <v>1359</v>
      </c>
      <c r="AB72" s="147">
        <f t="shared" si="78"/>
        <v>1055</v>
      </c>
      <c r="AC72" s="147">
        <f t="shared" si="78"/>
        <v>1336</v>
      </c>
      <c r="AD72" s="147">
        <f t="shared" si="78"/>
        <v>292</v>
      </c>
      <c r="AE72" s="147">
        <f t="shared" si="78"/>
        <v>1938</v>
      </c>
      <c r="AF72" s="147">
        <f t="shared" si="78"/>
        <v>1910</v>
      </c>
      <c r="AG72" s="147">
        <f t="shared" si="78"/>
        <v>955</v>
      </c>
      <c r="AH72" s="147">
        <f t="shared" si="78"/>
        <v>840</v>
      </c>
      <c r="AI72" s="147">
        <f t="shared" si="78"/>
        <v>1199</v>
      </c>
      <c r="AJ72" s="147">
        <f t="shared" si="78"/>
        <v>1847</v>
      </c>
      <c r="AK72" s="147">
        <f t="shared" si="78"/>
        <v>410</v>
      </c>
      <c r="AL72" s="147">
        <f t="shared" si="78"/>
        <v>717</v>
      </c>
      <c r="AM72" s="147">
        <f t="shared" si="78"/>
        <v>1999</v>
      </c>
      <c r="AN72" s="147">
        <f t="shared" si="78"/>
        <v>1491</v>
      </c>
      <c r="AO72" s="147">
        <f t="shared" si="78"/>
        <v>1205</v>
      </c>
      <c r="AP72" s="147">
        <f t="shared" si="78"/>
        <v>2142</v>
      </c>
      <c r="AQ72" s="147">
        <f t="shared" si="78"/>
        <v>159</v>
      </c>
      <c r="AR72" s="147">
        <f t="shared" si="78"/>
        <v>1389</v>
      </c>
      <c r="AS72" s="147">
        <f t="shared" si="78"/>
        <v>218</v>
      </c>
      <c r="AT72" s="147">
        <f t="shared" si="78"/>
        <v>1859</v>
      </c>
      <c r="AU72" s="147">
        <f t="shared" si="78"/>
        <v>1188</v>
      </c>
      <c r="AV72" s="147">
        <f t="shared" si="78"/>
        <v>631</v>
      </c>
      <c r="AW72" s="147">
        <f t="shared" si="78"/>
        <v>604</v>
      </c>
      <c r="AX72" s="147">
        <f t="shared" si="78"/>
        <v>965</v>
      </c>
      <c r="AY72" s="147">
        <f t="shared" si="78"/>
        <v>1303</v>
      </c>
      <c r="AZ72" s="147">
        <f t="shared" si="78"/>
        <v>816</v>
      </c>
      <c r="BA72" s="147">
        <f t="shared" si="78"/>
        <v>0</v>
      </c>
      <c r="BB72" s="147">
        <f t="shared" si="78"/>
        <v>1479</v>
      </c>
      <c r="BC72" s="147">
        <f t="shared" si="78"/>
        <v>1023</v>
      </c>
      <c r="BD72" s="147">
        <f t="shared" si="78"/>
        <v>462</v>
      </c>
      <c r="BE72" s="147">
        <f t="shared" si="78"/>
        <v>638</v>
      </c>
      <c r="BF72" s="147">
        <f t="shared" si="78"/>
        <v>2249</v>
      </c>
      <c r="BG72" s="147">
        <f t="shared" si="78"/>
        <v>838</v>
      </c>
      <c r="BH72" s="147">
        <f t="shared" si="78"/>
        <v>589</v>
      </c>
      <c r="BI72" s="147">
        <f t="shared" si="78"/>
        <v>2061</v>
      </c>
      <c r="BJ72" s="147">
        <f t="shared" si="78"/>
        <v>1368</v>
      </c>
      <c r="BK72" s="147">
        <f t="shared" si="78"/>
        <v>1770</v>
      </c>
      <c r="BL72" s="147">
        <f t="shared" si="78"/>
        <v>1211</v>
      </c>
    </row>
    <row r="73" ht="13.5" customHeight="1">
      <c r="A73" s="87">
        <v>42820.0</v>
      </c>
      <c r="B73" s="135" t="s">
        <v>71</v>
      </c>
      <c r="C73" s="136"/>
      <c r="D73" s="150" t="s">
        <v>34</v>
      </c>
      <c r="E73" s="148">
        <f t="shared" si="10"/>
        <v>1491</v>
      </c>
      <c r="F73" s="151">
        <v>2.0</v>
      </c>
      <c r="G73" s="151">
        <v>16.0</v>
      </c>
      <c r="H73" s="141">
        <f t="shared" si="3"/>
        <v>22</v>
      </c>
      <c r="I73" s="136"/>
      <c r="J73" s="152" t="s">
        <v>27</v>
      </c>
      <c r="K73" s="148">
        <f t="shared" si="11"/>
        <v>1479</v>
      </c>
      <c r="L73" s="153">
        <v>1.0</v>
      </c>
      <c r="M73" s="153">
        <v>21.0</v>
      </c>
      <c r="N73" s="141">
        <f t="shared" si="5"/>
        <v>24</v>
      </c>
      <c r="O73" s="55"/>
      <c r="P73" s="144" t="s">
        <v>72</v>
      </c>
      <c r="Q73" s="55"/>
      <c r="R73" s="45">
        <f>MIN(Rules!$E$2,(MAX(H73/N73,N73/H73)))</f>
        <v>1.090909091</v>
      </c>
      <c r="S73" s="145">
        <f>VLOOKUP(B73,Rules!A:B,2,FALSE)</f>
        <v>40</v>
      </c>
      <c r="T73" s="55"/>
      <c r="U73" s="146">
        <f>1/(10^(-(E73+(IF(P73="Y",Rules!$I$2,0))-K73)/Rules!$E$12)+1)</f>
        <v>0.6783146932</v>
      </c>
      <c r="V73" s="48">
        <f t="shared" si="6"/>
        <v>-30</v>
      </c>
      <c r="W73" s="48">
        <f t="shared" si="7"/>
        <v>30</v>
      </c>
      <c r="X73" s="55"/>
      <c r="Y73" s="55"/>
      <c r="Z73" s="55"/>
      <c r="AA73" s="147">
        <f t="shared" ref="AA73:BL73" si="79">IF($D73=AA$1,$E73+$V73,(IF($J73=AA$1,$K73+$W73,AA72)))</f>
        <v>1359</v>
      </c>
      <c r="AB73" s="147">
        <f t="shared" si="79"/>
        <v>1055</v>
      </c>
      <c r="AC73" s="147">
        <f t="shared" si="79"/>
        <v>1336</v>
      </c>
      <c r="AD73" s="147">
        <f t="shared" si="79"/>
        <v>292</v>
      </c>
      <c r="AE73" s="147">
        <f t="shared" si="79"/>
        <v>1938</v>
      </c>
      <c r="AF73" s="147">
        <f t="shared" si="79"/>
        <v>1910</v>
      </c>
      <c r="AG73" s="147">
        <f t="shared" si="79"/>
        <v>955</v>
      </c>
      <c r="AH73" s="147">
        <f t="shared" si="79"/>
        <v>840</v>
      </c>
      <c r="AI73" s="147">
        <f t="shared" si="79"/>
        <v>1199</v>
      </c>
      <c r="AJ73" s="147">
        <f t="shared" si="79"/>
        <v>1847</v>
      </c>
      <c r="AK73" s="147">
        <f t="shared" si="79"/>
        <v>410</v>
      </c>
      <c r="AL73" s="147">
        <f t="shared" si="79"/>
        <v>717</v>
      </c>
      <c r="AM73" s="147">
        <f t="shared" si="79"/>
        <v>1999</v>
      </c>
      <c r="AN73" s="147">
        <f t="shared" si="79"/>
        <v>1461</v>
      </c>
      <c r="AO73" s="147">
        <f t="shared" si="79"/>
        <v>1205</v>
      </c>
      <c r="AP73" s="147">
        <f t="shared" si="79"/>
        <v>2142</v>
      </c>
      <c r="AQ73" s="147">
        <f t="shared" si="79"/>
        <v>159</v>
      </c>
      <c r="AR73" s="147">
        <f t="shared" si="79"/>
        <v>1389</v>
      </c>
      <c r="AS73" s="147">
        <f t="shared" si="79"/>
        <v>218</v>
      </c>
      <c r="AT73" s="147">
        <f t="shared" si="79"/>
        <v>1859</v>
      </c>
      <c r="AU73" s="147">
        <f t="shared" si="79"/>
        <v>1188</v>
      </c>
      <c r="AV73" s="147">
        <f t="shared" si="79"/>
        <v>631</v>
      </c>
      <c r="AW73" s="147">
        <f t="shared" si="79"/>
        <v>604</v>
      </c>
      <c r="AX73" s="147">
        <f t="shared" si="79"/>
        <v>965</v>
      </c>
      <c r="AY73" s="147">
        <f t="shared" si="79"/>
        <v>1303</v>
      </c>
      <c r="AZ73" s="147">
        <f t="shared" si="79"/>
        <v>816</v>
      </c>
      <c r="BA73" s="147">
        <f t="shared" si="79"/>
        <v>0</v>
      </c>
      <c r="BB73" s="147">
        <f t="shared" si="79"/>
        <v>1509</v>
      </c>
      <c r="BC73" s="147">
        <f t="shared" si="79"/>
        <v>1023</v>
      </c>
      <c r="BD73" s="147">
        <f t="shared" si="79"/>
        <v>462</v>
      </c>
      <c r="BE73" s="147">
        <f t="shared" si="79"/>
        <v>638</v>
      </c>
      <c r="BF73" s="147">
        <f t="shared" si="79"/>
        <v>2249</v>
      </c>
      <c r="BG73" s="147">
        <f t="shared" si="79"/>
        <v>838</v>
      </c>
      <c r="BH73" s="147">
        <f t="shared" si="79"/>
        <v>589</v>
      </c>
      <c r="BI73" s="147">
        <f t="shared" si="79"/>
        <v>2061</v>
      </c>
      <c r="BJ73" s="147">
        <f t="shared" si="79"/>
        <v>1368</v>
      </c>
      <c r="BK73" s="147">
        <f t="shared" si="79"/>
        <v>1770</v>
      </c>
      <c r="BL73" s="147">
        <f t="shared" si="79"/>
        <v>1211</v>
      </c>
    </row>
    <row r="74" ht="13.5" customHeight="1">
      <c r="A74" s="87">
        <v>42820.0</v>
      </c>
      <c r="B74" s="135" t="s">
        <v>71</v>
      </c>
      <c r="C74" s="136"/>
      <c r="D74" s="150" t="s">
        <v>20</v>
      </c>
      <c r="E74" s="148">
        <f t="shared" si="10"/>
        <v>1859</v>
      </c>
      <c r="F74" s="151">
        <v>1.0</v>
      </c>
      <c r="G74" s="151">
        <v>18.0</v>
      </c>
      <c r="H74" s="141">
        <f t="shared" si="3"/>
        <v>21</v>
      </c>
      <c r="I74" s="136"/>
      <c r="J74" s="152" t="s">
        <v>23</v>
      </c>
      <c r="K74" s="148">
        <f t="shared" si="11"/>
        <v>1999</v>
      </c>
      <c r="L74" s="153">
        <v>0.0</v>
      </c>
      <c r="M74" s="153">
        <v>24.0</v>
      </c>
      <c r="N74" s="141">
        <f t="shared" si="5"/>
        <v>24</v>
      </c>
      <c r="O74" s="55"/>
      <c r="P74" s="144" t="s">
        <v>72</v>
      </c>
      <c r="Q74" s="55"/>
      <c r="R74" s="45">
        <f>MIN(Rules!$E$2,(MAX(H74/N74,N74/H74)))</f>
        <v>1.142857143</v>
      </c>
      <c r="S74" s="145">
        <f>VLOOKUP(B74,Rules!A:B,2,FALSE)</f>
        <v>40</v>
      </c>
      <c r="T74" s="55"/>
      <c r="U74" s="146">
        <f>1/(10^(-(E74+(IF(P74="Y",Rules!$I$2,0))-K74)/Rules!$E$12)+1)</f>
        <v>0.5115108912</v>
      </c>
      <c r="V74" s="48">
        <f t="shared" si="6"/>
        <v>-23</v>
      </c>
      <c r="W74" s="48">
        <f t="shared" si="7"/>
        <v>23</v>
      </c>
      <c r="X74" s="55"/>
      <c r="Y74" s="55"/>
      <c r="Z74" s="55"/>
      <c r="AA74" s="147">
        <f t="shared" ref="AA74:BL74" si="80">IF($D74=AA$1,$E74+$V74,(IF($J74=AA$1,$K74+$W74,AA73)))</f>
        <v>1359</v>
      </c>
      <c r="AB74" s="147">
        <f t="shared" si="80"/>
        <v>1055</v>
      </c>
      <c r="AC74" s="147">
        <f t="shared" si="80"/>
        <v>1336</v>
      </c>
      <c r="AD74" s="147">
        <f t="shared" si="80"/>
        <v>292</v>
      </c>
      <c r="AE74" s="147">
        <f t="shared" si="80"/>
        <v>1938</v>
      </c>
      <c r="AF74" s="147">
        <f t="shared" si="80"/>
        <v>1910</v>
      </c>
      <c r="AG74" s="147">
        <f t="shared" si="80"/>
        <v>955</v>
      </c>
      <c r="AH74" s="147">
        <f t="shared" si="80"/>
        <v>840</v>
      </c>
      <c r="AI74" s="147">
        <f t="shared" si="80"/>
        <v>1199</v>
      </c>
      <c r="AJ74" s="147">
        <f t="shared" si="80"/>
        <v>1847</v>
      </c>
      <c r="AK74" s="147">
        <f t="shared" si="80"/>
        <v>410</v>
      </c>
      <c r="AL74" s="147">
        <f t="shared" si="80"/>
        <v>717</v>
      </c>
      <c r="AM74" s="147">
        <f t="shared" si="80"/>
        <v>2022</v>
      </c>
      <c r="AN74" s="147">
        <f t="shared" si="80"/>
        <v>1461</v>
      </c>
      <c r="AO74" s="147">
        <f t="shared" si="80"/>
        <v>1205</v>
      </c>
      <c r="AP74" s="147">
        <f t="shared" si="80"/>
        <v>2142</v>
      </c>
      <c r="AQ74" s="147">
        <f t="shared" si="80"/>
        <v>159</v>
      </c>
      <c r="AR74" s="147">
        <f t="shared" si="80"/>
        <v>1389</v>
      </c>
      <c r="AS74" s="147">
        <f t="shared" si="80"/>
        <v>218</v>
      </c>
      <c r="AT74" s="147">
        <f t="shared" si="80"/>
        <v>1836</v>
      </c>
      <c r="AU74" s="147">
        <f t="shared" si="80"/>
        <v>1188</v>
      </c>
      <c r="AV74" s="147">
        <f t="shared" si="80"/>
        <v>631</v>
      </c>
      <c r="AW74" s="147">
        <f t="shared" si="80"/>
        <v>604</v>
      </c>
      <c r="AX74" s="147">
        <f t="shared" si="80"/>
        <v>965</v>
      </c>
      <c r="AY74" s="147">
        <f t="shared" si="80"/>
        <v>1303</v>
      </c>
      <c r="AZ74" s="147">
        <f t="shared" si="80"/>
        <v>816</v>
      </c>
      <c r="BA74" s="147">
        <f t="shared" si="80"/>
        <v>0</v>
      </c>
      <c r="BB74" s="147">
        <f t="shared" si="80"/>
        <v>1509</v>
      </c>
      <c r="BC74" s="147">
        <f t="shared" si="80"/>
        <v>1023</v>
      </c>
      <c r="BD74" s="147">
        <f t="shared" si="80"/>
        <v>462</v>
      </c>
      <c r="BE74" s="147">
        <f t="shared" si="80"/>
        <v>638</v>
      </c>
      <c r="BF74" s="147">
        <f t="shared" si="80"/>
        <v>2249</v>
      </c>
      <c r="BG74" s="147">
        <f t="shared" si="80"/>
        <v>838</v>
      </c>
      <c r="BH74" s="147">
        <f t="shared" si="80"/>
        <v>589</v>
      </c>
      <c r="BI74" s="147">
        <f t="shared" si="80"/>
        <v>2061</v>
      </c>
      <c r="BJ74" s="147">
        <f t="shared" si="80"/>
        <v>1368</v>
      </c>
      <c r="BK74" s="147">
        <f t="shared" si="80"/>
        <v>1770</v>
      </c>
      <c r="BL74" s="147">
        <f t="shared" si="80"/>
        <v>1211</v>
      </c>
    </row>
    <row r="75" ht="13.5" customHeight="1">
      <c r="A75" s="87">
        <v>42820.0</v>
      </c>
      <c r="B75" s="135" t="s">
        <v>71</v>
      </c>
      <c r="C75" s="136"/>
      <c r="D75" s="150" t="s">
        <v>24</v>
      </c>
      <c r="E75" s="148">
        <f t="shared" si="10"/>
        <v>1770</v>
      </c>
      <c r="F75" s="151">
        <v>2.0</v>
      </c>
      <c r="G75" s="151">
        <v>24.0</v>
      </c>
      <c r="H75" s="141">
        <f t="shared" si="3"/>
        <v>30</v>
      </c>
      <c r="I75" s="136"/>
      <c r="J75" s="152" t="s">
        <v>31</v>
      </c>
      <c r="K75" s="148">
        <f t="shared" si="11"/>
        <v>1389</v>
      </c>
      <c r="L75" s="153">
        <v>2.0</v>
      </c>
      <c r="M75" s="153">
        <v>20.0</v>
      </c>
      <c r="N75" s="141">
        <f t="shared" si="5"/>
        <v>26</v>
      </c>
      <c r="O75" s="55"/>
      <c r="P75" s="144" t="s">
        <v>72</v>
      </c>
      <c r="Q75" s="55"/>
      <c r="R75" s="45">
        <f>MIN(Rules!$E$2,(MAX(H75/N75,N75/H75)))</f>
        <v>1.153846154</v>
      </c>
      <c r="S75" s="145">
        <f>VLOOKUP(B75,Rules!A:B,2,FALSE)</f>
        <v>40</v>
      </c>
      <c r="T75" s="55"/>
      <c r="U75" s="146">
        <f>1/(10^(-(E75+(IF(P75="Y",Rules!$I$2,0))-K75)/Rules!$E$12)+1)</f>
        <v>0.9202203996</v>
      </c>
      <c r="V75" s="48">
        <f t="shared" si="6"/>
        <v>4</v>
      </c>
      <c r="W75" s="48">
        <f t="shared" si="7"/>
        <v>-4</v>
      </c>
      <c r="X75" s="55"/>
      <c r="Y75" s="55"/>
      <c r="Z75" s="55"/>
      <c r="AA75" s="147">
        <f t="shared" ref="AA75:BL75" si="81">IF($D75=AA$1,$E75+$V75,(IF($J75=AA$1,$K75+$W75,AA74)))</f>
        <v>1359</v>
      </c>
      <c r="AB75" s="147">
        <f t="shared" si="81"/>
        <v>1055</v>
      </c>
      <c r="AC75" s="147">
        <f t="shared" si="81"/>
        <v>1336</v>
      </c>
      <c r="AD75" s="147">
        <f t="shared" si="81"/>
        <v>292</v>
      </c>
      <c r="AE75" s="147">
        <f t="shared" si="81"/>
        <v>1938</v>
      </c>
      <c r="AF75" s="147">
        <f t="shared" si="81"/>
        <v>1910</v>
      </c>
      <c r="AG75" s="147">
        <f t="shared" si="81"/>
        <v>955</v>
      </c>
      <c r="AH75" s="147">
        <f t="shared" si="81"/>
        <v>840</v>
      </c>
      <c r="AI75" s="147">
        <f t="shared" si="81"/>
        <v>1199</v>
      </c>
      <c r="AJ75" s="147">
        <f t="shared" si="81"/>
        <v>1847</v>
      </c>
      <c r="AK75" s="147">
        <f t="shared" si="81"/>
        <v>410</v>
      </c>
      <c r="AL75" s="147">
        <f t="shared" si="81"/>
        <v>717</v>
      </c>
      <c r="AM75" s="147">
        <f t="shared" si="81"/>
        <v>2022</v>
      </c>
      <c r="AN75" s="147">
        <f t="shared" si="81"/>
        <v>1461</v>
      </c>
      <c r="AO75" s="147">
        <f t="shared" si="81"/>
        <v>1205</v>
      </c>
      <c r="AP75" s="147">
        <f t="shared" si="81"/>
        <v>2142</v>
      </c>
      <c r="AQ75" s="147">
        <f t="shared" si="81"/>
        <v>159</v>
      </c>
      <c r="AR75" s="147">
        <f t="shared" si="81"/>
        <v>1385</v>
      </c>
      <c r="AS75" s="147">
        <f t="shared" si="81"/>
        <v>218</v>
      </c>
      <c r="AT75" s="147">
        <f t="shared" si="81"/>
        <v>1836</v>
      </c>
      <c r="AU75" s="147">
        <f t="shared" si="81"/>
        <v>1188</v>
      </c>
      <c r="AV75" s="147">
        <f t="shared" si="81"/>
        <v>631</v>
      </c>
      <c r="AW75" s="147">
        <f t="shared" si="81"/>
        <v>604</v>
      </c>
      <c r="AX75" s="147">
        <f t="shared" si="81"/>
        <v>965</v>
      </c>
      <c r="AY75" s="147">
        <f t="shared" si="81"/>
        <v>1303</v>
      </c>
      <c r="AZ75" s="147">
        <f t="shared" si="81"/>
        <v>816</v>
      </c>
      <c r="BA75" s="147">
        <f t="shared" si="81"/>
        <v>0</v>
      </c>
      <c r="BB75" s="147">
        <f t="shared" si="81"/>
        <v>1509</v>
      </c>
      <c r="BC75" s="147">
        <f t="shared" si="81"/>
        <v>1023</v>
      </c>
      <c r="BD75" s="147">
        <f t="shared" si="81"/>
        <v>462</v>
      </c>
      <c r="BE75" s="147">
        <f t="shared" si="81"/>
        <v>638</v>
      </c>
      <c r="BF75" s="147">
        <f t="shared" si="81"/>
        <v>2249</v>
      </c>
      <c r="BG75" s="147">
        <f t="shared" si="81"/>
        <v>838</v>
      </c>
      <c r="BH75" s="147">
        <f t="shared" si="81"/>
        <v>589</v>
      </c>
      <c r="BI75" s="147">
        <f t="shared" si="81"/>
        <v>2061</v>
      </c>
      <c r="BJ75" s="147">
        <f t="shared" si="81"/>
        <v>1368</v>
      </c>
      <c r="BK75" s="147">
        <f t="shared" si="81"/>
        <v>1774</v>
      </c>
      <c r="BL75" s="147">
        <f t="shared" si="81"/>
        <v>1211</v>
      </c>
    </row>
    <row r="76" ht="13.5" customHeight="1">
      <c r="A76" s="87">
        <v>42820.0</v>
      </c>
      <c r="B76" s="135" t="s">
        <v>71</v>
      </c>
      <c r="C76" s="136"/>
      <c r="D76" s="150" t="s">
        <v>29</v>
      </c>
      <c r="E76" s="148">
        <f t="shared" si="10"/>
        <v>1205</v>
      </c>
      <c r="F76" s="151">
        <v>1.0</v>
      </c>
      <c r="G76" s="151">
        <v>21.0</v>
      </c>
      <c r="H76" s="141">
        <f t="shared" si="3"/>
        <v>24</v>
      </c>
      <c r="I76" s="136"/>
      <c r="J76" s="152" t="s">
        <v>36</v>
      </c>
      <c r="K76" s="148">
        <f t="shared" si="11"/>
        <v>1188</v>
      </c>
      <c r="L76" s="153">
        <v>2.0</v>
      </c>
      <c r="M76" s="153">
        <v>14.0</v>
      </c>
      <c r="N76" s="141">
        <f t="shared" si="5"/>
        <v>20</v>
      </c>
      <c r="O76" s="55"/>
      <c r="P76" s="144" t="s">
        <v>72</v>
      </c>
      <c r="Q76" s="55"/>
      <c r="R76" s="45">
        <f>MIN(Rules!$E$2,(MAX(H76/N76,N76/H76)))</f>
        <v>1.2</v>
      </c>
      <c r="S76" s="145">
        <f>VLOOKUP(B76,Rules!A:B,2,FALSE)</f>
        <v>40</v>
      </c>
      <c r="T76" s="55"/>
      <c r="U76" s="146">
        <f>1/(10^(-(E76+(IF(P76="Y",Rules!$I$2,0))-K76)/Rules!$E$12)+1)</f>
        <v>0.6833182581</v>
      </c>
      <c r="V76" s="48">
        <f t="shared" si="6"/>
        <v>15</v>
      </c>
      <c r="W76" s="48">
        <f t="shared" si="7"/>
        <v>-15</v>
      </c>
      <c r="X76" s="55"/>
      <c r="Y76" s="55"/>
      <c r="Z76" s="55"/>
      <c r="AA76" s="147">
        <f t="shared" ref="AA76:BL76" si="82">IF($D76=AA$1,$E76+$V76,(IF($J76=AA$1,$K76+$W76,AA75)))</f>
        <v>1359</v>
      </c>
      <c r="AB76" s="147">
        <f t="shared" si="82"/>
        <v>1055</v>
      </c>
      <c r="AC76" s="147">
        <f t="shared" si="82"/>
        <v>1336</v>
      </c>
      <c r="AD76" s="147">
        <f t="shared" si="82"/>
        <v>292</v>
      </c>
      <c r="AE76" s="147">
        <f t="shared" si="82"/>
        <v>1938</v>
      </c>
      <c r="AF76" s="147">
        <f t="shared" si="82"/>
        <v>1910</v>
      </c>
      <c r="AG76" s="147">
        <f t="shared" si="82"/>
        <v>955</v>
      </c>
      <c r="AH76" s="147">
        <f t="shared" si="82"/>
        <v>840</v>
      </c>
      <c r="AI76" s="147">
        <f t="shared" si="82"/>
        <v>1199</v>
      </c>
      <c r="AJ76" s="147">
        <f t="shared" si="82"/>
        <v>1847</v>
      </c>
      <c r="AK76" s="147">
        <f t="shared" si="82"/>
        <v>410</v>
      </c>
      <c r="AL76" s="147">
        <f t="shared" si="82"/>
        <v>717</v>
      </c>
      <c r="AM76" s="147">
        <f t="shared" si="82"/>
        <v>2022</v>
      </c>
      <c r="AN76" s="147">
        <f t="shared" si="82"/>
        <v>1461</v>
      </c>
      <c r="AO76" s="147">
        <f t="shared" si="82"/>
        <v>1220</v>
      </c>
      <c r="AP76" s="147">
        <f t="shared" si="82"/>
        <v>2142</v>
      </c>
      <c r="AQ76" s="147">
        <f t="shared" si="82"/>
        <v>159</v>
      </c>
      <c r="AR76" s="147">
        <f t="shared" si="82"/>
        <v>1385</v>
      </c>
      <c r="AS76" s="147">
        <f t="shared" si="82"/>
        <v>218</v>
      </c>
      <c r="AT76" s="147">
        <f t="shared" si="82"/>
        <v>1836</v>
      </c>
      <c r="AU76" s="147">
        <f t="shared" si="82"/>
        <v>1173</v>
      </c>
      <c r="AV76" s="147">
        <f t="shared" si="82"/>
        <v>631</v>
      </c>
      <c r="AW76" s="147">
        <f t="shared" si="82"/>
        <v>604</v>
      </c>
      <c r="AX76" s="147">
        <f t="shared" si="82"/>
        <v>965</v>
      </c>
      <c r="AY76" s="147">
        <f t="shared" si="82"/>
        <v>1303</v>
      </c>
      <c r="AZ76" s="147">
        <f t="shared" si="82"/>
        <v>816</v>
      </c>
      <c r="BA76" s="147">
        <f t="shared" si="82"/>
        <v>0</v>
      </c>
      <c r="BB76" s="147">
        <f t="shared" si="82"/>
        <v>1509</v>
      </c>
      <c r="BC76" s="147">
        <f t="shared" si="82"/>
        <v>1023</v>
      </c>
      <c r="BD76" s="147">
        <f t="shared" si="82"/>
        <v>462</v>
      </c>
      <c r="BE76" s="147">
        <f t="shared" si="82"/>
        <v>638</v>
      </c>
      <c r="BF76" s="147">
        <f t="shared" si="82"/>
        <v>2249</v>
      </c>
      <c r="BG76" s="147">
        <f t="shared" si="82"/>
        <v>838</v>
      </c>
      <c r="BH76" s="147">
        <f t="shared" si="82"/>
        <v>589</v>
      </c>
      <c r="BI76" s="147">
        <f t="shared" si="82"/>
        <v>2061</v>
      </c>
      <c r="BJ76" s="147">
        <f t="shared" si="82"/>
        <v>1368</v>
      </c>
      <c r="BK76" s="147">
        <f t="shared" si="82"/>
        <v>1774</v>
      </c>
      <c r="BL76" s="147">
        <f t="shared" si="82"/>
        <v>1211</v>
      </c>
    </row>
    <row r="77" ht="13.5" customHeight="1">
      <c r="A77" s="87">
        <v>42820.0</v>
      </c>
      <c r="B77" s="135" t="s">
        <v>71</v>
      </c>
      <c r="C77" s="136"/>
      <c r="D77" s="150" t="s">
        <v>30</v>
      </c>
      <c r="E77" s="148">
        <f t="shared" si="10"/>
        <v>1359</v>
      </c>
      <c r="F77" s="151">
        <v>1.0</v>
      </c>
      <c r="G77" s="151">
        <v>15.0</v>
      </c>
      <c r="H77" s="141">
        <f t="shared" si="3"/>
        <v>18</v>
      </c>
      <c r="I77" s="136"/>
      <c r="J77" s="152" t="s">
        <v>32</v>
      </c>
      <c r="K77" s="148">
        <f t="shared" si="11"/>
        <v>1368</v>
      </c>
      <c r="L77" s="153">
        <v>2.0</v>
      </c>
      <c r="M77" s="153">
        <v>20.0</v>
      </c>
      <c r="N77" s="141">
        <f t="shared" si="5"/>
        <v>26</v>
      </c>
      <c r="O77" s="55"/>
      <c r="P77" s="144" t="s">
        <v>72</v>
      </c>
      <c r="Q77" s="55"/>
      <c r="R77" s="45">
        <f>MIN(Rules!$E$2,(MAX(H77/N77,N77/H77)))</f>
        <v>1.444444444</v>
      </c>
      <c r="S77" s="145">
        <f>VLOOKUP(B77,Rules!A:B,2,FALSE)</f>
        <v>40</v>
      </c>
      <c r="T77" s="55"/>
      <c r="U77" s="146">
        <f>1/(10^(-(E77+(IF(P77="Y",Rules!$I$2,0))-K77)/Rules!$E$12)+1)</f>
        <v>0.6568592376</v>
      </c>
      <c r="V77" s="48">
        <f t="shared" si="6"/>
        <v>-38</v>
      </c>
      <c r="W77" s="48">
        <f t="shared" si="7"/>
        <v>38</v>
      </c>
      <c r="X77" s="55"/>
      <c r="Y77" s="55"/>
      <c r="Z77" s="55"/>
      <c r="AA77" s="147">
        <f t="shared" ref="AA77:BL77" si="83">IF($D77=AA$1,$E77+$V77,(IF($J77=AA$1,$K77+$W77,AA76)))</f>
        <v>1321</v>
      </c>
      <c r="AB77" s="147">
        <f t="shared" si="83"/>
        <v>1055</v>
      </c>
      <c r="AC77" s="147">
        <f t="shared" si="83"/>
        <v>1336</v>
      </c>
      <c r="AD77" s="147">
        <f t="shared" si="83"/>
        <v>292</v>
      </c>
      <c r="AE77" s="147">
        <f t="shared" si="83"/>
        <v>1938</v>
      </c>
      <c r="AF77" s="147">
        <f t="shared" si="83"/>
        <v>1910</v>
      </c>
      <c r="AG77" s="147">
        <f t="shared" si="83"/>
        <v>955</v>
      </c>
      <c r="AH77" s="147">
        <f t="shared" si="83"/>
        <v>840</v>
      </c>
      <c r="AI77" s="147">
        <f t="shared" si="83"/>
        <v>1199</v>
      </c>
      <c r="AJ77" s="147">
        <f t="shared" si="83"/>
        <v>1847</v>
      </c>
      <c r="AK77" s="147">
        <f t="shared" si="83"/>
        <v>410</v>
      </c>
      <c r="AL77" s="147">
        <f t="shared" si="83"/>
        <v>717</v>
      </c>
      <c r="AM77" s="147">
        <f t="shared" si="83"/>
        <v>2022</v>
      </c>
      <c r="AN77" s="147">
        <f t="shared" si="83"/>
        <v>1461</v>
      </c>
      <c r="AO77" s="147">
        <f t="shared" si="83"/>
        <v>1220</v>
      </c>
      <c r="AP77" s="147">
        <f t="shared" si="83"/>
        <v>2142</v>
      </c>
      <c r="AQ77" s="147">
        <f t="shared" si="83"/>
        <v>159</v>
      </c>
      <c r="AR77" s="147">
        <f t="shared" si="83"/>
        <v>1385</v>
      </c>
      <c r="AS77" s="147">
        <f t="shared" si="83"/>
        <v>218</v>
      </c>
      <c r="AT77" s="147">
        <f t="shared" si="83"/>
        <v>1836</v>
      </c>
      <c r="AU77" s="147">
        <f t="shared" si="83"/>
        <v>1173</v>
      </c>
      <c r="AV77" s="147">
        <f t="shared" si="83"/>
        <v>631</v>
      </c>
      <c r="AW77" s="147">
        <f t="shared" si="83"/>
        <v>604</v>
      </c>
      <c r="AX77" s="147">
        <f t="shared" si="83"/>
        <v>965</v>
      </c>
      <c r="AY77" s="147">
        <f t="shared" si="83"/>
        <v>1303</v>
      </c>
      <c r="AZ77" s="147">
        <f t="shared" si="83"/>
        <v>816</v>
      </c>
      <c r="BA77" s="147">
        <f t="shared" si="83"/>
        <v>0</v>
      </c>
      <c r="BB77" s="147">
        <f t="shared" si="83"/>
        <v>1509</v>
      </c>
      <c r="BC77" s="147">
        <f t="shared" si="83"/>
        <v>1023</v>
      </c>
      <c r="BD77" s="147">
        <f t="shared" si="83"/>
        <v>462</v>
      </c>
      <c r="BE77" s="147">
        <f t="shared" si="83"/>
        <v>638</v>
      </c>
      <c r="BF77" s="147">
        <f t="shared" si="83"/>
        <v>2249</v>
      </c>
      <c r="BG77" s="147">
        <f t="shared" si="83"/>
        <v>838</v>
      </c>
      <c r="BH77" s="147">
        <f t="shared" si="83"/>
        <v>589</v>
      </c>
      <c r="BI77" s="147">
        <f t="shared" si="83"/>
        <v>2061</v>
      </c>
      <c r="BJ77" s="147">
        <f t="shared" si="83"/>
        <v>1406</v>
      </c>
      <c r="BK77" s="147">
        <f t="shared" si="83"/>
        <v>1774</v>
      </c>
      <c r="BL77" s="147">
        <f t="shared" si="83"/>
        <v>1211</v>
      </c>
    </row>
    <row r="78" ht="13.5" customHeight="1">
      <c r="A78" s="87">
        <v>42820.0</v>
      </c>
      <c r="B78" s="135" t="s">
        <v>71</v>
      </c>
      <c r="C78" s="136"/>
      <c r="D78" s="150" t="s">
        <v>28</v>
      </c>
      <c r="E78" s="148">
        <f t="shared" si="10"/>
        <v>1336</v>
      </c>
      <c r="F78" s="151">
        <v>4.0</v>
      </c>
      <c r="G78" s="151">
        <v>24.0</v>
      </c>
      <c r="H78" s="141">
        <f t="shared" si="3"/>
        <v>36</v>
      </c>
      <c r="I78" s="136"/>
      <c r="J78" s="152" t="s">
        <v>43</v>
      </c>
      <c r="K78" s="148">
        <f t="shared" si="11"/>
        <v>1055</v>
      </c>
      <c r="L78" s="153">
        <v>0.0</v>
      </c>
      <c r="M78" s="153">
        <v>11.0</v>
      </c>
      <c r="N78" s="141">
        <f t="shared" si="5"/>
        <v>11</v>
      </c>
      <c r="O78" s="55"/>
      <c r="P78" s="144" t="s">
        <v>72</v>
      </c>
      <c r="Q78" s="55"/>
      <c r="R78" s="45">
        <f>MIN(Rules!$E$2,(MAX(H78/N78,N78/H78)))</f>
        <v>2</v>
      </c>
      <c r="S78" s="145">
        <f>VLOOKUP(B78,Rules!A:B,2,FALSE)</f>
        <v>40</v>
      </c>
      <c r="T78" s="55"/>
      <c r="U78" s="146">
        <f>1/(10^(-(E78+(IF(P78="Y",Rules!$I$2,0))-K78)/Rules!$E$12)+1)</f>
        <v>0.8791949267</v>
      </c>
      <c r="V78" s="48">
        <f t="shared" si="6"/>
        <v>10</v>
      </c>
      <c r="W78" s="48">
        <f t="shared" si="7"/>
        <v>-10</v>
      </c>
      <c r="X78" s="55"/>
      <c r="Y78" s="55"/>
      <c r="Z78" s="55"/>
      <c r="AA78" s="147">
        <f t="shared" ref="AA78:BL78" si="84">IF($D78=AA$1,$E78+$V78,(IF($J78=AA$1,$K78+$W78,AA77)))</f>
        <v>1321</v>
      </c>
      <c r="AB78" s="147">
        <f t="shared" si="84"/>
        <v>1045</v>
      </c>
      <c r="AC78" s="147">
        <f t="shared" si="84"/>
        <v>1346</v>
      </c>
      <c r="AD78" s="147">
        <f t="shared" si="84"/>
        <v>292</v>
      </c>
      <c r="AE78" s="147">
        <f t="shared" si="84"/>
        <v>1938</v>
      </c>
      <c r="AF78" s="147">
        <f t="shared" si="84"/>
        <v>1910</v>
      </c>
      <c r="AG78" s="147">
        <f t="shared" si="84"/>
        <v>955</v>
      </c>
      <c r="AH78" s="147">
        <f t="shared" si="84"/>
        <v>840</v>
      </c>
      <c r="AI78" s="147">
        <f t="shared" si="84"/>
        <v>1199</v>
      </c>
      <c r="AJ78" s="147">
        <f t="shared" si="84"/>
        <v>1847</v>
      </c>
      <c r="AK78" s="147">
        <f t="shared" si="84"/>
        <v>410</v>
      </c>
      <c r="AL78" s="147">
        <f t="shared" si="84"/>
        <v>717</v>
      </c>
      <c r="AM78" s="147">
        <f t="shared" si="84"/>
        <v>2022</v>
      </c>
      <c r="AN78" s="147">
        <f t="shared" si="84"/>
        <v>1461</v>
      </c>
      <c r="AO78" s="147">
        <f t="shared" si="84"/>
        <v>1220</v>
      </c>
      <c r="AP78" s="147">
        <f t="shared" si="84"/>
        <v>2142</v>
      </c>
      <c r="AQ78" s="147">
        <f t="shared" si="84"/>
        <v>159</v>
      </c>
      <c r="AR78" s="147">
        <f t="shared" si="84"/>
        <v>1385</v>
      </c>
      <c r="AS78" s="147">
        <f t="shared" si="84"/>
        <v>218</v>
      </c>
      <c r="AT78" s="147">
        <f t="shared" si="84"/>
        <v>1836</v>
      </c>
      <c r="AU78" s="147">
        <f t="shared" si="84"/>
        <v>1173</v>
      </c>
      <c r="AV78" s="147">
        <f t="shared" si="84"/>
        <v>631</v>
      </c>
      <c r="AW78" s="147">
        <f t="shared" si="84"/>
        <v>604</v>
      </c>
      <c r="AX78" s="147">
        <f t="shared" si="84"/>
        <v>965</v>
      </c>
      <c r="AY78" s="147">
        <f t="shared" si="84"/>
        <v>1303</v>
      </c>
      <c r="AZ78" s="147">
        <f t="shared" si="84"/>
        <v>816</v>
      </c>
      <c r="BA78" s="147">
        <f t="shared" si="84"/>
        <v>0</v>
      </c>
      <c r="BB78" s="147">
        <f t="shared" si="84"/>
        <v>1509</v>
      </c>
      <c r="BC78" s="147">
        <f t="shared" si="84"/>
        <v>1023</v>
      </c>
      <c r="BD78" s="147">
        <f t="shared" si="84"/>
        <v>462</v>
      </c>
      <c r="BE78" s="147">
        <f t="shared" si="84"/>
        <v>638</v>
      </c>
      <c r="BF78" s="147">
        <f t="shared" si="84"/>
        <v>2249</v>
      </c>
      <c r="BG78" s="147">
        <f t="shared" si="84"/>
        <v>838</v>
      </c>
      <c r="BH78" s="147">
        <f t="shared" si="84"/>
        <v>589</v>
      </c>
      <c r="BI78" s="147">
        <f t="shared" si="84"/>
        <v>2061</v>
      </c>
      <c r="BJ78" s="147">
        <f t="shared" si="84"/>
        <v>1406</v>
      </c>
      <c r="BK78" s="147">
        <f t="shared" si="84"/>
        <v>1774</v>
      </c>
      <c r="BL78" s="147">
        <f t="shared" si="84"/>
        <v>1211</v>
      </c>
    </row>
    <row r="79" ht="13.5" customHeight="1">
      <c r="A79" s="87">
        <v>42820.0</v>
      </c>
      <c r="B79" s="135" t="s">
        <v>71</v>
      </c>
      <c r="C79" s="136"/>
      <c r="D79" s="150" t="s">
        <v>41</v>
      </c>
      <c r="E79" s="148">
        <f t="shared" si="10"/>
        <v>1023</v>
      </c>
      <c r="F79" s="151">
        <v>2.0</v>
      </c>
      <c r="G79" s="151">
        <v>14.0</v>
      </c>
      <c r="H79" s="141">
        <f t="shared" si="3"/>
        <v>20</v>
      </c>
      <c r="I79" s="136"/>
      <c r="J79" s="152" t="s">
        <v>39</v>
      </c>
      <c r="K79" s="148">
        <f t="shared" si="11"/>
        <v>965</v>
      </c>
      <c r="L79" s="153">
        <v>1.0</v>
      </c>
      <c r="M79" s="153">
        <v>21.0</v>
      </c>
      <c r="N79" s="141">
        <f t="shared" si="5"/>
        <v>24</v>
      </c>
      <c r="O79" s="55"/>
      <c r="P79" s="144" t="s">
        <v>72</v>
      </c>
      <c r="Q79" s="55"/>
      <c r="R79" s="45">
        <f>MIN(Rules!$E$2,(MAX(H79/N79,N79/H79)))</f>
        <v>1.2</v>
      </c>
      <c r="S79" s="145">
        <f>VLOOKUP(B79,Rules!A:B,2,FALSE)</f>
        <v>40</v>
      </c>
      <c r="T79" s="55"/>
      <c r="U79" s="146">
        <f>1/(10^(-(E79+(IF(P79="Y",Rules!$I$2,0))-K79)/Rules!$E$12)+1)</f>
        <v>0.722696223</v>
      </c>
      <c r="V79" s="48">
        <f t="shared" si="6"/>
        <v>-35</v>
      </c>
      <c r="W79" s="48">
        <f t="shared" si="7"/>
        <v>35</v>
      </c>
      <c r="X79" s="55"/>
      <c r="Y79" s="55"/>
      <c r="Z79" s="55"/>
      <c r="AA79" s="147">
        <f t="shared" ref="AA79:BL79" si="85">IF($D79=AA$1,$E79+$V79,(IF($J79=AA$1,$K79+$W79,AA78)))</f>
        <v>1321</v>
      </c>
      <c r="AB79" s="147">
        <f t="shared" si="85"/>
        <v>1045</v>
      </c>
      <c r="AC79" s="147">
        <f t="shared" si="85"/>
        <v>1346</v>
      </c>
      <c r="AD79" s="147">
        <f t="shared" si="85"/>
        <v>292</v>
      </c>
      <c r="AE79" s="147">
        <f t="shared" si="85"/>
        <v>1938</v>
      </c>
      <c r="AF79" s="147">
        <f t="shared" si="85"/>
        <v>1910</v>
      </c>
      <c r="AG79" s="147">
        <f t="shared" si="85"/>
        <v>955</v>
      </c>
      <c r="AH79" s="147">
        <f t="shared" si="85"/>
        <v>840</v>
      </c>
      <c r="AI79" s="147">
        <f t="shared" si="85"/>
        <v>1199</v>
      </c>
      <c r="AJ79" s="147">
        <f t="shared" si="85"/>
        <v>1847</v>
      </c>
      <c r="AK79" s="147">
        <f t="shared" si="85"/>
        <v>410</v>
      </c>
      <c r="AL79" s="147">
        <f t="shared" si="85"/>
        <v>717</v>
      </c>
      <c r="AM79" s="147">
        <f t="shared" si="85"/>
        <v>2022</v>
      </c>
      <c r="AN79" s="147">
        <f t="shared" si="85"/>
        <v>1461</v>
      </c>
      <c r="AO79" s="147">
        <f t="shared" si="85"/>
        <v>1220</v>
      </c>
      <c r="AP79" s="147">
        <f t="shared" si="85"/>
        <v>2142</v>
      </c>
      <c r="AQ79" s="147">
        <f t="shared" si="85"/>
        <v>159</v>
      </c>
      <c r="AR79" s="147">
        <f t="shared" si="85"/>
        <v>1385</v>
      </c>
      <c r="AS79" s="147">
        <f t="shared" si="85"/>
        <v>218</v>
      </c>
      <c r="AT79" s="147">
        <f t="shared" si="85"/>
        <v>1836</v>
      </c>
      <c r="AU79" s="147">
        <f t="shared" si="85"/>
        <v>1173</v>
      </c>
      <c r="AV79" s="147">
        <f t="shared" si="85"/>
        <v>631</v>
      </c>
      <c r="AW79" s="147">
        <f t="shared" si="85"/>
        <v>604</v>
      </c>
      <c r="AX79" s="147">
        <f t="shared" si="85"/>
        <v>1000</v>
      </c>
      <c r="AY79" s="147">
        <f t="shared" si="85"/>
        <v>1303</v>
      </c>
      <c r="AZ79" s="147">
        <f t="shared" si="85"/>
        <v>816</v>
      </c>
      <c r="BA79" s="147">
        <f t="shared" si="85"/>
        <v>0</v>
      </c>
      <c r="BB79" s="147">
        <f t="shared" si="85"/>
        <v>1509</v>
      </c>
      <c r="BC79" s="147">
        <f t="shared" si="85"/>
        <v>988</v>
      </c>
      <c r="BD79" s="147">
        <f t="shared" si="85"/>
        <v>462</v>
      </c>
      <c r="BE79" s="147">
        <f t="shared" si="85"/>
        <v>638</v>
      </c>
      <c r="BF79" s="147">
        <f t="shared" si="85"/>
        <v>2249</v>
      </c>
      <c r="BG79" s="147">
        <f t="shared" si="85"/>
        <v>838</v>
      </c>
      <c r="BH79" s="147">
        <f t="shared" si="85"/>
        <v>589</v>
      </c>
      <c r="BI79" s="147">
        <f t="shared" si="85"/>
        <v>2061</v>
      </c>
      <c r="BJ79" s="147">
        <f t="shared" si="85"/>
        <v>1406</v>
      </c>
      <c r="BK79" s="147">
        <f t="shared" si="85"/>
        <v>1774</v>
      </c>
      <c r="BL79" s="147">
        <f t="shared" si="85"/>
        <v>1211</v>
      </c>
    </row>
    <row r="80" ht="13.5" customHeight="1">
      <c r="A80" s="87">
        <v>42820.0</v>
      </c>
      <c r="B80" s="135" t="s">
        <v>71</v>
      </c>
      <c r="C80" s="136"/>
      <c r="D80" s="150" t="s">
        <v>33</v>
      </c>
      <c r="E80" s="148">
        <f t="shared" si="10"/>
        <v>1199</v>
      </c>
      <c r="F80" s="151">
        <v>2.0</v>
      </c>
      <c r="G80" s="151">
        <v>22.0</v>
      </c>
      <c r="H80" s="141">
        <f t="shared" si="3"/>
        <v>28</v>
      </c>
      <c r="I80" s="136"/>
      <c r="J80" s="152" t="s">
        <v>35</v>
      </c>
      <c r="K80" s="148">
        <f t="shared" si="11"/>
        <v>955</v>
      </c>
      <c r="L80" s="153">
        <v>2.0</v>
      </c>
      <c r="M80" s="153">
        <v>15.0</v>
      </c>
      <c r="N80" s="141">
        <f t="shared" si="5"/>
        <v>21</v>
      </c>
      <c r="O80" s="55"/>
      <c r="P80" s="144" t="s">
        <v>72</v>
      </c>
      <c r="Q80" s="55"/>
      <c r="R80" s="45">
        <f>MIN(Rules!$E$2,(MAX(H80/N80,N80/H80)))</f>
        <v>1.333333333</v>
      </c>
      <c r="S80" s="145">
        <f>VLOOKUP(B80,Rules!A:B,2,FALSE)</f>
        <v>40</v>
      </c>
      <c r="T80" s="55"/>
      <c r="U80" s="146">
        <f>1/(10^(-(E80+(IF(P80="Y",Rules!$I$2,0))-K80)/Rules!$E$12)+1)</f>
        <v>0.8598972777</v>
      </c>
      <c r="V80" s="48">
        <f t="shared" si="6"/>
        <v>7</v>
      </c>
      <c r="W80" s="48">
        <f t="shared" si="7"/>
        <v>-7</v>
      </c>
      <c r="X80" s="55"/>
      <c r="Y80" s="55"/>
      <c r="Z80" s="55"/>
      <c r="AA80" s="147">
        <f t="shared" ref="AA80:BL80" si="86">IF($D80=AA$1,$E80+$V80,(IF($J80=AA$1,$K80+$W80,AA79)))</f>
        <v>1321</v>
      </c>
      <c r="AB80" s="147">
        <f t="shared" si="86"/>
        <v>1045</v>
      </c>
      <c r="AC80" s="147">
        <f t="shared" si="86"/>
        <v>1346</v>
      </c>
      <c r="AD80" s="147">
        <f t="shared" si="86"/>
        <v>292</v>
      </c>
      <c r="AE80" s="147">
        <f t="shared" si="86"/>
        <v>1938</v>
      </c>
      <c r="AF80" s="147">
        <f t="shared" si="86"/>
        <v>1910</v>
      </c>
      <c r="AG80" s="147">
        <f t="shared" si="86"/>
        <v>948</v>
      </c>
      <c r="AH80" s="147">
        <f t="shared" si="86"/>
        <v>840</v>
      </c>
      <c r="AI80" s="147">
        <f t="shared" si="86"/>
        <v>1206</v>
      </c>
      <c r="AJ80" s="147">
        <f t="shared" si="86"/>
        <v>1847</v>
      </c>
      <c r="AK80" s="147">
        <f t="shared" si="86"/>
        <v>410</v>
      </c>
      <c r="AL80" s="147">
        <f t="shared" si="86"/>
        <v>717</v>
      </c>
      <c r="AM80" s="147">
        <f t="shared" si="86"/>
        <v>2022</v>
      </c>
      <c r="AN80" s="147">
        <f t="shared" si="86"/>
        <v>1461</v>
      </c>
      <c r="AO80" s="147">
        <f t="shared" si="86"/>
        <v>1220</v>
      </c>
      <c r="AP80" s="147">
        <f t="shared" si="86"/>
        <v>2142</v>
      </c>
      <c r="AQ80" s="147">
        <f t="shared" si="86"/>
        <v>159</v>
      </c>
      <c r="AR80" s="147">
        <f t="shared" si="86"/>
        <v>1385</v>
      </c>
      <c r="AS80" s="147">
        <f t="shared" si="86"/>
        <v>218</v>
      </c>
      <c r="AT80" s="147">
        <f t="shared" si="86"/>
        <v>1836</v>
      </c>
      <c r="AU80" s="147">
        <f t="shared" si="86"/>
        <v>1173</v>
      </c>
      <c r="AV80" s="147">
        <f t="shared" si="86"/>
        <v>631</v>
      </c>
      <c r="AW80" s="147">
        <f t="shared" si="86"/>
        <v>604</v>
      </c>
      <c r="AX80" s="147">
        <f t="shared" si="86"/>
        <v>1000</v>
      </c>
      <c r="AY80" s="147">
        <f t="shared" si="86"/>
        <v>1303</v>
      </c>
      <c r="AZ80" s="147">
        <f t="shared" si="86"/>
        <v>816</v>
      </c>
      <c r="BA80" s="147">
        <f t="shared" si="86"/>
        <v>0</v>
      </c>
      <c r="BB80" s="147">
        <f t="shared" si="86"/>
        <v>1509</v>
      </c>
      <c r="BC80" s="147">
        <f t="shared" si="86"/>
        <v>988</v>
      </c>
      <c r="BD80" s="147">
        <f t="shared" si="86"/>
        <v>462</v>
      </c>
      <c r="BE80" s="147">
        <f t="shared" si="86"/>
        <v>638</v>
      </c>
      <c r="BF80" s="147">
        <f t="shared" si="86"/>
        <v>2249</v>
      </c>
      <c r="BG80" s="147">
        <f t="shared" si="86"/>
        <v>838</v>
      </c>
      <c r="BH80" s="147">
        <f t="shared" si="86"/>
        <v>589</v>
      </c>
      <c r="BI80" s="147">
        <f t="shared" si="86"/>
        <v>2061</v>
      </c>
      <c r="BJ80" s="147">
        <f t="shared" si="86"/>
        <v>1406</v>
      </c>
      <c r="BK80" s="147">
        <f t="shared" si="86"/>
        <v>1774</v>
      </c>
      <c r="BL80" s="147">
        <f t="shared" si="86"/>
        <v>1211</v>
      </c>
    </row>
    <row r="81" ht="13.5" customHeight="1">
      <c r="A81" s="87">
        <v>42820.0</v>
      </c>
      <c r="B81" s="135" t="s">
        <v>71</v>
      </c>
      <c r="C81" s="136"/>
      <c r="D81" s="150" t="s">
        <v>38</v>
      </c>
      <c r="E81" s="148">
        <f t="shared" si="10"/>
        <v>1303</v>
      </c>
      <c r="F81" s="151">
        <v>3.0</v>
      </c>
      <c r="G81" s="151">
        <v>23.0</v>
      </c>
      <c r="H81" s="141">
        <f t="shared" si="3"/>
        <v>32</v>
      </c>
      <c r="I81" s="136"/>
      <c r="J81" s="152" t="s">
        <v>40</v>
      </c>
      <c r="K81" s="148">
        <f t="shared" si="11"/>
        <v>1211</v>
      </c>
      <c r="L81" s="153">
        <v>1.0</v>
      </c>
      <c r="M81" s="153">
        <v>16.0</v>
      </c>
      <c r="N81" s="141">
        <f t="shared" si="5"/>
        <v>19</v>
      </c>
      <c r="O81" s="55"/>
      <c r="P81" s="144" t="s">
        <v>72</v>
      </c>
      <c r="Q81" s="55"/>
      <c r="R81" s="45">
        <f>MIN(Rules!$E$2,(MAX(H81/N81,N81/H81)))</f>
        <v>1.684210526</v>
      </c>
      <c r="S81" s="145">
        <f>VLOOKUP(B81,Rules!A:B,2,FALSE)</f>
        <v>40</v>
      </c>
      <c r="T81" s="55"/>
      <c r="U81" s="146">
        <f>1/(10^(-(E81+(IF(P81="Y",Rules!$I$2,0))-K81)/Rules!$E$12)+1)</f>
        <v>0.7529580183</v>
      </c>
      <c r="V81" s="48">
        <f t="shared" si="6"/>
        <v>17</v>
      </c>
      <c r="W81" s="48">
        <f t="shared" si="7"/>
        <v>-17</v>
      </c>
      <c r="X81" s="55"/>
      <c r="Y81" s="55"/>
      <c r="Z81" s="55"/>
      <c r="AA81" s="147">
        <f t="shared" ref="AA81:BL81" si="87">IF($D81=AA$1,$E81+$V81,(IF($J81=AA$1,$K81+$W81,AA80)))</f>
        <v>1321</v>
      </c>
      <c r="AB81" s="147">
        <f t="shared" si="87"/>
        <v>1045</v>
      </c>
      <c r="AC81" s="147">
        <f t="shared" si="87"/>
        <v>1346</v>
      </c>
      <c r="AD81" s="147">
        <f t="shared" si="87"/>
        <v>292</v>
      </c>
      <c r="AE81" s="147">
        <f t="shared" si="87"/>
        <v>1938</v>
      </c>
      <c r="AF81" s="147">
        <f t="shared" si="87"/>
        <v>1910</v>
      </c>
      <c r="AG81" s="147">
        <f t="shared" si="87"/>
        <v>948</v>
      </c>
      <c r="AH81" s="147">
        <f t="shared" si="87"/>
        <v>840</v>
      </c>
      <c r="AI81" s="147">
        <f t="shared" si="87"/>
        <v>1206</v>
      </c>
      <c r="AJ81" s="147">
        <f t="shared" si="87"/>
        <v>1847</v>
      </c>
      <c r="AK81" s="147">
        <f t="shared" si="87"/>
        <v>410</v>
      </c>
      <c r="AL81" s="147">
        <f t="shared" si="87"/>
        <v>717</v>
      </c>
      <c r="AM81" s="147">
        <f t="shared" si="87"/>
        <v>2022</v>
      </c>
      <c r="AN81" s="147">
        <f t="shared" si="87"/>
        <v>1461</v>
      </c>
      <c r="AO81" s="147">
        <f t="shared" si="87"/>
        <v>1220</v>
      </c>
      <c r="AP81" s="147">
        <f t="shared" si="87"/>
        <v>2142</v>
      </c>
      <c r="AQ81" s="147">
        <f t="shared" si="87"/>
        <v>159</v>
      </c>
      <c r="AR81" s="147">
        <f t="shared" si="87"/>
        <v>1385</v>
      </c>
      <c r="AS81" s="147">
        <f t="shared" si="87"/>
        <v>218</v>
      </c>
      <c r="AT81" s="147">
        <f t="shared" si="87"/>
        <v>1836</v>
      </c>
      <c r="AU81" s="147">
        <f t="shared" si="87"/>
        <v>1173</v>
      </c>
      <c r="AV81" s="147">
        <f t="shared" si="87"/>
        <v>631</v>
      </c>
      <c r="AW81" s="147">
        <f t="shared" si="87"/>
        <v>604</v>
      </c>
      <c r="AX81" s="147">
        <f t="shared" si="87"/>
        <v>1000</v>
      </c>
      <c r="AY81" s="147">
        <f t="shared" si="87"/>
        <v>1320</v>
      </c>
      <c r="AZ81" s="147">
        <f t="shared" si="87"/>
        <v>816</v>
      </c>
      <c r="BA81" s="147">
        <f t="shared" si="87"/>
        <v>0</v>
      </c>
      <c r="BB81" s="147">
        <f t="shared" si="87"/>
        <v>1509</v>
      </c>
      <c r="BC81" s="147">
        <f t="shared" si="87"/>
        <v>988</v>
      </c>
      <c r="BD81" s="147">
        <f t="shared" si="87"/>
        <v>462</v>
      </c>
      <c r="BE81" s="147">
        <f t="shared" si="87"/>
        <v>638</v>
      </c>
      <c r="BF81" s="147">
        <f t="shared" si="87"/>
        <v>2249</v>
      </c>
      <c r="BG81" s="147">
        <f t="shared" si="87"/>
        <v>838</v>
      </c>
      <c r="BH81" s="147">
        <f t="shared" si="87"/>
        <v>589</v>
      </c>
      <c r="BI81" s="147">
        <f t="shared" si="87"/>
        <v>2061</v>
      </c>
      <c r="BJ81" s="147">
        <f t="shared" si="87"/>
        <v>1406</v>
      </c>
      <c r="BK81" s="147">
        <f t="shared" si="87"/>
        <v>1774</v>
      </c>
      <c r="BL81" s="147">
        <f t="shared" si="87"/>
        <v>1194</v>
      </c>
    </row>
    <row r="82" ht="13.5" customHeight="1">
      <c r="A82" s="87">
        <v>42820.0</v>
      </c>
      <c r="B82" s="135" t="s">
        <v>71</v>
      </c>
      <c r="C82" s="136"/>
      <c r="D82" s="150" t="s">
        <v>47</v>
      </c>
      <c r="E82" s="148">
        <f t="shared" si="10"/>
        <v>604</v>
      </c>
      <c r="F82" s="151">
        <v>1.0</v>
      </c>
      <c r="G82" s="151">
        <v>17.0</v>
      </c>
      <c r="H82" s="141">
        <f t="shared" si="3"/>
        <v>20</v>
      </c>
      <c r="I82" s="136"/>
      <c r="J82" s="152" t="s">
        <v>37</v>
      </c>
      <c r="K82" s="148">
        <f t="shared" si="11"/>
        <v>840</v>
      </c>
      <c r="L82" s="153">
        <v>3.0</v>
      </c>
      <c r="M82" s="153">
        <v>24.0</v>
      </c>
      <c r="N82" s="141">
        <f t="shared" si="5"/>
        <v>33</v>
      </c>
      <c r="O82" s="55"/>
      <c r="P82" s="144" t="s">
        <v>72</v>
      </c>
      <c r="Q82" s="55"/>
      <c r="R82" s="45">
        <f>MIN(Rules!$E$2,(MAX(H82/N82,N82/H82)))</f>
        <v>1.65</v>
      </c>
      <c r="S82" s="145">
        <f>VLOOKUP(B82,Rules!A:B,2,FALSE)</f>
        <v>40</v>
      </c>
      <c r="T82" s="55"/>
      <c r="U82" s="146">
        <f>1/(10^(-(E82+(IF(P82="Y",Rules!$I$2,0))-K82)/Rules!$E$12)+1)</f>
        <v>0.4022630285</v>
      </c>
      <c r="V82" s="48">
        <f t="shared" si="6"/>
        <v>-27</v>
      </c>
      <c r="W82" s="48">
        <f t="shared" si="7"/>
        <v>27</v>
      </c>
      <c r="X82" s="55"/>
      <c r="Y82" s="55"/>
      <c r="Z82" s="55"/>
      <c r="AA82" s="147">
        <f t="shared" ref="AA82:BL82" si="88">IF($D82=AA$1,$E82+$V82,(IF($J82=AA$1,$K82+$W82,AA81)))</f>
        <v>1321</v>
      </c>
      <c r="AB82" s="147">
        <f t="shared" si="88"/>
        <v>1045</v>
      </c>
      <c r="AC82" s="147">
        <f t="shared" si="88"/>
        <v>1346</v>
      </c>
      <c r="AD82" s="147">
        <f t="shared" si="88"/>
        <v>292</v>
      </c>
      <c r="AE82" s="147">
        <f t="shared" si="88"/>
        <v>1938</v>
      </c>
      <c r="AF82" s="147">
        <f t="shared" si="88"/>
        <v>1910</v>
      </c>
      <c r="AG82" s="147">
        <f t="shared" si="88"/>
        <v>948</v>
      </c>
      <c r="AH82" s="147">
        <f t="shared" si="88"/>
        <v>867</v>
      </c>
      <c r="AI82" s="147">
        <f t="shared" si="88"/>
        <v>1206</v>
      </c>
      <c r="AJ82" s="147">
        <f t="shared" si="88"/>
        <v>1847</v>
      </c>
      <c r="AK82" s="147">
        <f t="shared" si="88"/>
        <v>410</v>
      </c>
      <c r="AL82" s="147">
        <f t="shared" si="88"/>
        <v>717</v>
      </c>
      <c r="AM82" s="147">
        <f t="shared" si="88"/>
        <v>2022</v>
      </c>
      <c r="AN82" s="147">
        <f t="shared" si="88"/>
        <v>1461</v>
      </c>
      <c r="AO82" s="147">
        <f t="shared" si="88"/>
        <v>1220</v>
      </c>
      <c r="AP82" s="147">
        <f t="shared" si="88"/>
        <v>2142</v>
      </c>
      <c r="AQ82" s="147">
        <f t="shared" si="88"/>
        <v>159</v>
      </c>
      <c r="AR82" s="147">
        <f t="shared" si="88"/>
        <v>1385</v>
      </c>
      <c r="AS82" s="147">
        <f t="shared" si="88"/>
        <v>218</v>
      </c>
      <c r="AT82" s="147">
        <f t="shared" si="88"/>
        <v>1836</v>
      </c>
      <c r="AU82" s="147">
        <f t="shared" si="88"/>
        <v>1173</v>
      </c>
      <c r="AV82" s="147">
        <f t="shared" si="88"/>
        <v>631</v>
      </c>
      <c r="AW82" s="147">
        <f t="shared" si="88"/>
        <v>577</v>
      </c>
      <c r="AX82" s="147">
        <f t="shared" si="88"/>
        <v>1000</v>
      </c>
      <c r="AY82" s="147">
        <f t="shared" si="88"/>
        <v>1320</v>
      </c>
      <c r="AZ82" s="147">
        <f t="shared" si="88"/>
        <v>816</v>
      </c>
      <c r="BA82" s="147">
        <f t="shared" si="88"/>
        <v>0</v>
      </c>
      <c r="BB82" s="147">
        <f t="shared" si="88"/>
        <v>1509</v>
      </c>
      <c r="BC82" s="147">
        <f t="shared" si="88"/>
        <v>988</v>
      </c>
      <c r="BD82" s="147">
        <f t="shared" si="88"/>
        <v>462</v>
      </c>
      <c r="BE82" s="147">
        <f t="shared" si="88"/>
        <v>638</v>
      </c>
      <c r="BF82" s="147">
        <f t="shared" si="88"/>
        <v>2249</v>
      </c>
      <c r="BG82" s="147">
        <f t="shared" si="88"/>
        <v>838</v>
      </c>
      <c r="BH82" s="147">
        <f t="shared" si="88"/>
        <v>589</v>
      </c>
      <c r="BI82" s="147">
        <f t="shared" si="88"/>
        <v>2061</v>
      </c>
      <c r="BJ82" s="147">
        <f t="shared" si="88"/>
        <v>1406</v>
      </c>
      <c r="BK82" s="147">
        <f t="shared" si="88"/>
        <v>1774</v>
      </c>
      <c r="BL82" s="147">
        <f t="shared" si="88"/>
        <v>1194</v>
      </c>
    </row>
    <row r="83" ht="13.5" customHeight="1">
      <c r="A83" s="87">
        <v>42820.0</v>
      </c>
      <c r="B83" s="135" t="s">
        <v>71</v>
      </c>
      <c r="C83" s="136"/>
      <c r="D83" s="150" t="s">
        <v>51</v>
      </c>
      <c r="E83" s="148">
        <f t="shared" si="10"/>
        <v>816</v>
      </c>
      <c r="F83" s="151">
        <v>1.0</v>
      </c>
      <c r="G83" s="151">
        <v>14.0</v>
      </c>
      <c r="H83" s="141">
        <f t="shared" si="3"/>
        <v>17</v>
      </c>
      <c r="I83" s="136"/>
      <c r="J83" s="152" t="s">
        <v>42</v>
      </c>
      <c r="K83" s="148">
        <f t="shared" si="11"/>
        <v>838</v>
      </c>
      <c r="L83" s="153">
        <v>3.0</v>
      </c>
      <c r="M83" s="153">
        <v>15.0</v>
      </c>
      <c r="N83" s="141">
        <f t="shared" si="5"/>
        <v>24</v>
      </c>
      <c r="O83" s="55"/>
      <c r="P83" s="144" t="s">
        <v>72</v>
      </c>
      <c r="Q83" s="55"/>
      <c r="R83" s="45">
        <f>MIN(Rules!$E$2,(MAX(H83/N83,N83/H83)))</f>
        <v>1.411764706</v>
      </c>
      <c r="S83" s="145">
        <f>VLOOKUP(B83,Rules!A:B,2,FALSE)</f>
        <v>40</v>
      </c>
      <c r="T83" s="55"/>
      <c r="U83" s="146">
        <f>1/(10^(-(E83+(IF(P83="Y",Rules!$I$2,0))-K83)/Rules!$E$12)+1)</f>
        <v>0.6432416444</v>
      </c>
      <c r="V83" s="48">
        <f t="shared" si="6"/>
        <v>-36</v>
      </c>
      <c r="W83" s="48">
        <f t="shared" si="7"/>
        <v>36</v>
      </c>
      <c r="X83" s="55"/>
      <c r="Y83" s="55"/>
      <c r="Z83" s="55"/>
      <c r="AA83" s="147">
        <f t="shared" ref="AA83:BL83" si="89">IF($D83=AA$1,$E83+$V83,(IF($J83=AA$1,$K83+$W83,AA82)))</f>
        <v>1321</v>
      </c>
      <c r="AB83" s="147">
        <f t="shared" si="89"/>
        <v>1045</v>
      </c>
      <c r="AC83" s="147">
        <f t="shared" si="89"/>
        <v>1346</v>
      </c>
      <c r="AD83" s="147">
        <f t="shared" si="89"/>
        <v>292</v>
      </c>
      <c r="AE83" s="147">
        <f t="shared" si="89"/>
        <v>1938</v>
      </c>
      <c r="AF83" s="147">
        <f t="shared" si="89"/>
        <v>1910</v>
      </c>
      <c r="AG83" s="147">
        <f t="shared" si="89"/>
        <v>948</v>
      </c>
      <c r="AH83" s="147">
        <f t="shared" si="89"/>
        <v>867</v>
      </c>
      <c r="AI83" s="147">
        <f t="shared" si="89"/>
        <v>1206</v>
      </c>
      <c r="AJ83" s="147">
        <f t="shared" si="89"/>
        <v>1847</v>
      </c>
      <c r="AK83" s="147">
        <f t="shared" si="89"/>
        <v>410</v>
      </c>
      <c r="AL83" s="147">
        <f t="shared" si="89"/>
        <v>717</v>
      </c>
      <c r="AM83" s="147">
        <f t="shared" si="89"/>
        <v>2022</v>
      </c>
      <c r="AN83" s="147">
        <f t="shared" si="89"/>
        <v>1461</v>
      </c>
      <c r="AO83" s="147">
        <f t="shared" si="89"/>
        <v>1220</v>
      </c>
      <c r="AP83" s="147">
        <f t="shared" si="89"/>
        <v>2142</v>
      </c>
      <c r="AQ83" s="147">
        <f t="shared" si="89"/>
        <v>159</v>
      </c>
      <c r="AR83" s="147">
        <f t="shared" si="89"/>
        <v>1385</v>
      </c>
      <c r="AS83" s="147">
        <f t="shared" si="89"/>
        <v>218</v>
      </c>
      <c r="AT83" s="147">
        <f t="shared" si="89"/>
        <v>1836</v>
      </c>
      <c r="AU83" s="147">
        <f t="shared" si="89"/>
        <v>1173</v>
      </c>
      <c r="AV83" s="147">
        <f t="shared" si="89"/>
        <v>631</v>
      </c>
      <c r="AW83" s="147">
        <f t="shared" si="89"/>
        <v>577</v>
      </c>
      <c r="AX83" s="147">
        <f t="shared" si="89"/>
        <v>1000</v>
      </c>
      <c r="AY83" s="147">
        <f t="shared" si="89"/>
        <v>1320</v>
      </c>
      <c r="AZ83" s="147">
        <f t="shared" si="89"/>
        <v>780</v>
      </c>
      <c r="BA83" s="147">
        <f t="shared" si="89"/>
        <v>0</v>
      </c>
      <c r="BB83" s="147">
        <f t="shared" si="89"/>
        <v>1509</v>
      </c>
      <c r="BC83" s="147">
        <f t="shared" si="89"/>
        <v>988</v>
      </c>
      <c r="BD83" s="147">
        <f t="shared" si="89"/>
        <v>462</v>
      </c>
      <c r="BE83" s="147">
        <f t="shared" si="89"/>
        <v>638</v>
      </c>
      <c r="BF83" s="147">
        <f t="shared" si="89"/>
        <v>2249</v>
      </c>
      <c r="BG83" s="147">
        <f t="shared" si="89"/>
        <v>874</v>
      </c>
      <c r="BH83" s="147">
        <f t="shared" si="89"/>
        <v>589</v>
      </c>
      <c r="BI83" s="147">
        <f t="shared" si="89"/>
        <v>2061</v>
      </c>
      <c r="BJ83" s="147">
        <f t="shared" si="89"/>
        <v>1406</v>
      </c>
      <c r="BK83" s="147">
        <f t="shared" si="89"/>
        <v>1774</v>
      </c>
      <c r="BL83" s="147">
        <f t="shared" si="89"/>
        <v>1194</v>
      </c>
    </row>
    <row r="84" ht="13.5" customHeight="1">
      <c r="A84" s="87">
        <v>42820.0</v>
      </c>
      <c r="B84" s="135" t="s">
        <v>71</v>
      </c>
      <c r="C84" s="136"/>
      <c r="D84" s="150" t="s">
        <v>48</v>
      </c>
      <c r="E84" s="148">
        <f t="shared" si="10"/>
        <v>410</v>
      </c>
      <c r="F84" s="151">
        <v>1.0</v>
      </c>
      <c r="G84" s="151">
        <v>14.0</v>
      </c>
      <c r="H84" s="141">
        <f t="shared" si="3"/>
        <v>17</v>
      </c>
      <c r="I84" s="136"/>
      <c r="J84" s="152" t="s">
        <v>52</v>
      </c>
      <c r="K84" s="148">
        <f t="shared" si="11"/>
        <v>218</v>
      </c>
      <c r="L84" s="153">
        <v>4.0</v>
      </c>
      <c r="M84" s="153">
        <v>11.0</v>
      </c>
      <c r="N84" s="141">
        <f t="shared" si="5"/>
        <v>23</v>
      </c>
      <c r="O84" s="55"/>
      <c r="P84" s="144" t="s">
        <v>72</v>
      </c>
      <c r="Q84" s="55"/>
      <c r="R84" s="45">
        <f>MIN(Rules!$E$2,(MAX(H84/N84,N84/H84)))</f>
        <v>1.352941176</v>
      </c>
      <c r="S84" s="145">
        <f>VLOOKUP(B84,Rules!A:B,2,FALSE)</f>
        <v>40</v>
      </c>
      <c r="T84" s="55"/>
      <c r="U84" s="146">
        <f>1/(10^(-(E84+(IF(P84="Y",Rules!$I$2,0))-K84)/Rules!$E$12)+1)</f>
        <v>0.828490712</v>
      </c>
      <c r="V84" s="48">
        <f t="shared" si="6"/>
        <v>-45</v>
      </c>
      <c r="W84" s="48">
        <f t="shared" si="7"/>
        <v>45</v>
      </c>
      <c r="X84" s="55"/>
      <c r="Y84" s="55"/>
      <c r="Z84" s="55"/>
      <c r="AA84" s="147">
        <f t="shared" ref="AA84:BL84" si="90">IF($D84=AA$1,$E84+$V84,(IF($J84=AA$1,$K84+$W84,AA83)))</f>
        <v>1321</v>
      </c>
      <c r="AB84" s="147">
        <f t="shared" si="90"/>
        <v>1045</v>
      </c>
      <c r="AC84" s="147">
        <f t="shared" si="90"/>
        <v>1346</v>
      </c>
      <c r="AD84" s="147">
        <f t="shared" si="90"/>
        <v>292</v>
      </c>
      <c r="AE84" s="147">
        <f t="shared" si="90"/>
        <v>1938</v>
      </c>
      <c r="AF84" s="147">
        <f t="shared" si="90"/>
        <v>1910</v>
      </c>
      <c r="AG84" s="147">
        <f t="shared" si="90"/>
        <v>948</v>
      </c>
      <c r="AH84" s="147">
        <f t="shared" si="90"/>
        <v>867</v>
      </c>
      <c r="AI84" s="147">
        <f t="shared" si="90"/>
        <v>1206</v>
      </c>
      <c r="AJ84" s="147">
        <f t="shared" si="90"/>
        <v>1847</v>
      </c>
      <c r="AK84" s="147">
        <f t="shared" si="90"/>
        <v>365</v>
      </c>
      <c r="AL84" s="147">
        <f t="shared" si="90"/>
        <v>717</v>
      </c>
      <c r="AM84" s="147">
        <f t="shared" si="90"/>
        <v>2022</v>
      </c>
      <c r="AN84" s="147">
        <f t="shared" si="90"/>
        <v>1461</v>
      </c>
      <c r="AO84" s="147">
        <f t="shared" si="90"/>
        <v>1220</v>
      </c>
      <c r="AP84" s="147">
        <f t="shared" si="90"/>
        <v>2142</v>
      </c>
      <c r="AQ84" s="147">
        <f t="shared" si="90"/>
        <v>159</v>
      </c>
      <c r="AR84" s="147">
        <f t="shared" si="90"/>
        <v>1385</v>
      </c>
      <c r="AS84" s="147">
        <f t="shared" si="90"/>
        <v>263</v>
      </c>
      <c r="AT84" s="147">
        <f t="shared" si="90"/>
        <v>1836</v>
      </c>
      <c r="AU84" s="147">
        <f t="shared" si="90"/>
        <v>1173</v>
      </c>
      <c r="AV84" s="147">
        <f t="shared" si="90"/>
        <v>631</v>
      </c>
      <c r="AW84" s="147">
        <f t="shared" si="90"/>
        <v>577</v>
      </c>
      <c r="AX84" s="147">
        <f t="shared" si="90"/>
        <v>1000</v>
      </c>
      <c r="AY84" s="147">
        <f t="shared" si="90"/>
        <v>1320</v>
      </c>
      <c r="AZ84" s="147">
        <f t="shared" si="90"/>
        <v>780</v>
      </c>
      <c r="BA84" s="147">
        <f t="shared" si="90"/>
        <v>0</v>
      </c>
      <c r="BB84" s="147">
        <f t="shared" si="90"/>
        <v>1509</v>
      </c>
      <c r="BC84" s="147">
        <f t="shared" si="90"/>
        <v>988</v>
      </c>
      <c r="BD84" s="147">
        <f t="shared" si="90"/>
        <v>462</v>
      </c>
      <c r="BE84" s="147">
        <f t="shared" si="90"/>
        <v>638</v>
      </c>
      <c r="BF84" s="147">
        <f t="shared" si="90"/>
        <v>2249</v>
      </c>
      <c r="BG84" s="147">
        <f t="shared" si="90"/>
        <v>874</v>
      </c>
      <c r="BH84" s="147">
        <f t="shared" si="90"/>
        <v>589</v>
      </c>
      <c r="BI84" s="147">
        <f t="shared" si="90"/>
        <v>2061</v>
      </c>
      <c r="BJ84" s="147">
        <f t="shared" si="90"/>
        <v>1406</v>
      </c>
      <c r="BK84" s="147">
        <f t="shared" si="90"/>
        <v>1774</v>
      </c>
      <c r="BL84" s="147">
        <f t="shared" si="90"/>
        <v>1194</v>
      </c>
    </row>
    <row r="85" ht="13.5" customHeight="1">
      <c r="A85" s="87">
        <v>42820.0</v>
      </c>
      <c r="B85" s="135" t="s">
        <v>71</v>
      </c>
      <c r="C85" s="136"/>
      <c r="D85" s="150" t="s">
        <v>44</v>
      </c>
      <c r="E85" s="148">
        <f t="shared" si="10"/>
        <v>462</v>
      </c>
      <c r="F85" s="151">
        <v>3.0</v>
      </c>
      <c r="G85" s="151">
        <v>17.0</v>
      </c>
      <c r="H85" s="141">
        <f t="shared" si="3"/>
        <v>26</v>
      </c>
      <c r="I85" s="136"/>
      <c r="J85" s="152" t="s">
        <v>50</v>
      </c>
      <c r="K85" s="148">
        <f t="shared" si="11"/>
        <v>631</v>
      </c>
      <c r="L85" s="153">
        <v>1.0</v>
      </c>
      <c r="M85" s="153">
        <v>14.0</v>
      </c>
      <c r="N85" s="141">
        <f t="shared" si="5"/>
        <v>17</v>
      </c>
      <c r="O85" s="55"/>
      <c r="P85" s="144" t="s">
        <v>72</v>
      </c>
      <c r="Q85" s="55"/>
      <c r="R85" s="45">
        <f>MIN(Rules!$E$2,(MAX(H85/N85,N85/H85)))</f>
        <v>1.529411765</v>
      </c>
      <c r="S85" s="145">
        <f>VLOOKUP(B85,Rules!A:B,2,FALSE)</f>
        <v>40</v>
      </c>
      <c r="T85" s="55"/>
      <c r="U85" s="146">
        <f>1/(10^(-(E85+(IF(P85="Y",Rules!$I$2,0))-K85)/Rules!$E$12)+1)</f>
        <v>0.4781393868</v>
      </c>
      <c r="V85" s="48">
        <f t="shared" si="6"/>
        <v>32</v>
      </c>
      <c r="W85" s="48">
        <f t="shared" si="7"/>
        <v>-32</v>
      </c>
      <c r="X85" s="55"/>
      <c r="Y85" s="55"/>
      <c r="Z85" s="55"/>
      <c r="AA85" s="147">
        <f t="shared" ref="AA85:BL85" si="91">IF($D85=AA$1,$E85+$V85,(IF($J85=AA$1,$K85+$W85,AA84)))</f>
        <v>1321</v>
      </c>
      <c r="AB85" s="147">
        <f t="shared" si="91"/>
        <v>1045</v>
      </c>
      <c r="AC85" s="147">
        <f t="shared" si="91"/>
        <v>1346</v>
      </c>
      <c r="AD85" s="147">
        <f t="shared" si="91"/>
        <v>292</v>
      </c>
      <c r="AE85" s="147">
        <f t="shared" si="91"/>
        <v>1938</v>
      </c>
      <c r="AF85" s="147">
        <f t="shared" si="91"/>
        <v>1910</v>
      </c>
      <c r="AG85" s="147">
        <f t="shared" si="91"/>
        <v>948</v>
      </c>
      <c r="AH85" s="147">
        <f t="shared" si="91"/>
        <v>867</v>
      </c>
      <c r="AI85" s="147">
        <f t="shared" si="91"/>
        <v>1206</v>
      </c>
      <c r="AJ85" s="147">
        <f t="shared" si="91"/>
        <v>1847</v>
      </c>
      <c r="AK85" s="147">
        <f t="shared" si="91"/>
        <v>365</v>
      </c>
      <c r="AL85" s="147">
        <f t="shared" si="91"/>
        <v>717</v>
      </c>
      <c r="AM85" s="147">
        <f t="shared" si="91"/>
        <v>2022</v>
      </c>
      <c r="AN85" s="147">
        <f t="shared" si="91"/>
        <v>1461</v>
      </c>
      <c r="AO85" s="147">
        <f t="shared" si="91"/>
        <v>1220</v>
      </c>
      <c r="AP85" s="147">
        <f t="shared" si="91"/>
        <v>2142</v>
      </c>
      <c r="AQ85" s="147">
        <f t="shared" si="91"/>
        <v>159</v>
      </c>
      <c r="AR85" s="147">
        <f t="shared" si="91"/>
        <v>1385</v>
      </c>
      <c r="AS85" s="147">
        <f t="shared" si="91"/>
        <v>263</v>
      </c>
      <c r="AT85" s="147">
        <f t="shared" si="91"/>
        <v>1836</v>
      </c>
      <c r="AU85" s="147">
        <f t="shared" si="91"/>
        <v>1173</v>
      </c>
      <c r="AV85" s="147">
        <f t="shared" si="91"/>
        <v>599</v>
      </c>
      <c r="AW85" s="147">
        <f t="shared" si="91"/>
        <v>577</v>
      </c>
      <c r="AX85" s="147">
        <f t="shared" si="91"/>
        <v>1000</v>
      </c>
      <c r="AY85" s="147">
        <f t="shared" si="91"/>
        <v>1320</v>
      </c>
      <c r="AZ85" s="147">
        <f t="shared" si="91"/>
        <v>780</v>
      </c>
      <c r="BA85" s="147">
        <f t="shared" si="91"/>
        <v>0</v>
      </c>
      <c r="BB85" s="147">
        <f t="shared" si="91"/>
        <v>1509</v>
      </c>
      <c r="BC85" s="147">
        <f t="shared" si="91"/>
        <v>988</v>
      </c>
      <c r="BD85" s="147">
        <f t="shared" si="91"/>
        <v>494</v>
      </c>
      <c r="BE85" s="147">
        <f t="shared" si="91"/>
        <v>638</v>
      </c>
      <c r="BF85" s="147">
        <f t="shared" si="91"/>
        <v>2249</v>
      </c>
      <c r="BG85" s="147">
        <f t="shared" si="91"/>
        <v>874</v>
      </c>
      <c r="BH85" s="147">
        <f t="shared" si="91"/>
        <v>589</v>
      </c>
      <c r="BI85" s="147">
        <f t="shared" si="91"/>
        <v>2061</v>
      </c>
      <c r="BJ85" s="147">
        <f t="shared" si="91"/>
        <v>1406</v>
      </c>
      <c r="BK85" s="147">
        <f t="shared" si="91"/>
        <v>1774</v>
      </c>
      <c r="BL85" s="147">
        <f t="shared" si="91"/>
        <v>1194</v>
      </c>
    </row>
    <row r="86" ht="13.5" customHeight="1">
      <c r="A86" s="87">
        <v>42826.0</v>
      </c>
      <c r="B86" s="135" t="s">
        <v>71</v>
      </c>
      <c r="C86" s="136"/>
      <c r="D86" s="150" t="s">
        <v>31</v>
      </c>
      <c r="E86" s="148">
        <f t="shared" si="10"/>
        <v>1385</v>
      </c>
      <c r="F86" s="151">
        <v>1.0</v>
      </c>
      <c r="G86" s="151">
        <v>30.0</v>
      </c>
      <c r="H86" s="141">
        <f t="shared" si="3"/>
        <v>33</v>
      </c>
      <c r="I86" s="136"/>
      <c r="J86" s="152" t="s">
        <v>34</v>
      </c>
      <c r="K86" s="148">
        <f t="shared" si="11"/>
        <v>1461</v>
      </c>
      <c r="L86" s="153">
        <v>4.0</v>
      </c>
      <c r="M86" s="153">
        <v>20.0</v>
      </c>
      <c r="N86" s="141">
        <f t="shared" si="5"/>
        <v>32</v>
      </c>
      <c r="O86" s="55"/>
      <c r="P86" s="144" t="s">
        <v>72</v>
      </c>
      <c r="Q86" s="55"/>
      <c r="R86" s="45">
        <f>MIN(Rules!$E$2,(MAX(H86/N86,N86/H86)))</f>
        <v>1.03125</v>
      </c>
      <c r="S86" s="145">
        <f>VLOOKUP(B86,Rules!A:B,2,FALSE)</f>
        <v>40</v>
      </c>
      <c r="T86" s="55"/>
      <c r="U86" s="146">
        <f>1/(10^(-(E86+(IF(P86="Y",Rules!$I$2,0))-K86)/Rules!$E$12)+1)</f>
        <v>0.5843806118</v>
      </c>
      <c r="V86" s="48">
        <f t="shared" si="6"/>
        <v>17</v>
      </c>
      <c r="W86" s="48">
        <f t="shared" si="7"/>
        <v>-17</v>
      </c>
      <c r="X86" s="55"/>
      <c r="Y86" s="55"/>
      <c r="Z86" s="55"/>
      <c r="AA86" s="147">
        <f t="shared" ref="AA86:BL86" si="92">IF($D86=AA$1,$E86+$V86,(IF($J86=AA$1,$K86+$W86,AA85)))</f>
        <v>1321</v>
      </c>
      <c r="AB86" s="147">
        <f t="shared" si="92"/>
        <v>1045</v>
      </c>
      <c r="AC86" s="147">
        <f t="shared" si="92"/>
        <v>1346</v>
      </c>
      <c r="AD86" s="147">
        <f t="shared" si="92"/>
        <v>292</v>
      </c>
      <c r="AE86" s="147">
        <f t="shared" si="92"/>
        <v>1938</v>
      </c>
      <c r="AF86" s="147">
        <f t="shared" si="92"/>
        <v>1910</v>
      </c>
      <c r="AG86" s="147">
        <f t="shared" si="92"/>
        <v>948</v>
      </c>
      <c r="AH86" s="147">
        <f t="shared" si="92"/>
        <v>867</v>
      </c>
      <c r="AI86" s="147">
        <f t="shared" si="92"/>
        <v>1206</v>
      </c>
      <c r="AJ86" s="147">
        <f t="shared" si="92"/>
        <v>1847</v>
      </c>
      <c r="AK86" s="147">
        <f t="shared" si="92"/>
        <v>365</v>
      </c>
      <c r="AL86" s="147">
        <f t="shared" si="92"/>
        <v>717</v>
      </c>
      <c r="AM86" s="147">
        <f t="shared" si="92"/>
        <v>2022</v>
      </c>
      <c r="AN86" s="147">
        <f t="shared" si="92"/>
        <v>1444</v>
      </c>
      <c r="AO86" s="147">
        <f t="shared" si="92"/>
        <v>1220</v>
      </c>
      <c r="AP86" s="147">
        <f t="shared" si="92"/>
        <v>2142</v>
      </c>
      <c r="AQ86" s="147">
        <f t="shared" si="92"/>
        <v>159</v>
      </c>
      <c r="AR86" s="147">
        <f t="shared" si="92"/>
        <v>1402</v>
      </c>
      <c r="AS86" s="147">
        <f t="shared" si="92"/>
        <v>263</v>
      </c>
      <c r="AT86" s="147">
        <f t="shared" si="92"/>
        <v>1836</v>
      </c>
      <c r="AU86" s="147">
        <f t="shared" si="92"/>
        <v>1173</v>
      </c>
      <c r="AV86" s="147">
        <f t="shared" si="92"/>
        <v>599</v>
      </c>
      <c r="AW86" s="147">
        <f t="shared" si="92"/>
        <v>577</v>
      </c>
      <c r="AX86" s="147">
        <f t="shared" si="92"/>
        <v>1000</v>
      </c>
      <c r="AY86" s="147">
        <f t="shared" si="92"/>
        <v>1320</v>
      </c>
      <c r="AZ86" s="147">
        <f t="shared" si="92"/>
        <v>780</v>
      </c>
      <c r="BA86" s="147">
        <f t="shared" si="92"/>
        <v>0</v>
      </c>
      <c r="BB86" s="147">
        <f t="shared" si="92"/>
        <v>1509</v>
      </c>
      <c r="BC86" s="147">
        <f t="shared" si="92"/>
        <v>988</v>
      </c>
      <c r="BD86" s="147">
        <f t="shared" si="92"/>
        <v>494</v>
      </c>
      <c r="BE86" s="147">
        <f t="shared" si="92"/>
        <v>638</v>
      </c>
      <c r="BF86" s="147">
        <f t="shared" si="92"/>
        <v>2249</v>
      </c>
      <c r="BG86" s="147">
        <f t="shared" si="92"/>
        <v>874</v>
      </c>
      <c r="BH86" s="147">
        <f t="shared" si="92"/>
        <v>589</v>
      </c>
      <c r="BI86" s="147">
        <f t="shared" si="92"/>
        <v>2061</v>
      </c>
      <c r="BJ86" s="147">
        <f t="shared" si="92"/>
        <v>1406</v>
      </c>
      <c r="BK86" s="147">
        <f t="shared" si="92"/>
        <v>1774</v>
      </c>
      <c r="BL86" s="147">
        <f t="shared" si="92"/>
        <v>1194</v>
      </c>
    </row>
    <row r="87" ht="13.5" customHeight="1">
      <c r="A87" s="87">
        <v>42826.0</v>
      </c>
      <c r="B87" s="135" t="s">
        <v>71</v>
      </c>
      <c r="C87" s="136"/>
      <c r="D87" s="150" t="s">
        <v>30</v>
      </c>
      <c r="E87" s="148">
        <f t="shared" si="10"/>
        <v>1321</v>
      </c>
      <c r="F87" s="151">
        <v>2.0</v>
      </c>
      <c r="G87" s="151">
        <v>12.0</v>
      </c>
      <c r="H87" s="141">
        <f t="shared" si="3"/>
        <v>18</v>
      </c>
      <c r="I87" s="136"/>
      <c r="J87" s="152" t="s">
        <v>28</v>
      </c>
      <c r="K87" s="148">
        <f t="shared" si="11"/>
        <v>1346</v>
      </c>
      <c r="L87" s="153">
        <v>0.0</v>
      </c>
      <c r="M87" s="153">
        <v>15.0</v>
      </c>
      <c r="N87" s="141">
        <f t="shared" si="5"/>
        <v>15</v>
      </c>
      <c r="O87" s="55"/>
      <c r="P87" s="154" t="s">
        <v>73</v>
      </c>
      <c r="Q87" s="55"/>
      <c r="R87" s="45">
        <f>MIN(Rules!$E$2,(MAX(H87/N87,N87/H87)))</f>
        <v>1.2</v>
      </c>
      <c r="S87" s="145">
        <f>VLOOKUP(B87,Rules!A:B,2,FALSE)</f>
        <v>40</v>
      </c>
      <c r="T87" s="55"/>
      <c r="U87" s="146">
        <f>1/(10^(-(E87+(IF(P87="Y",Rules!$I$2,0))-K87)/Rules!$E$12)+1)</f>
        <v>0.4712494361</v>
      </c>
      <c r="V87" s="48">
        <f t="shared" si="6"/>
        <v>25</v>
      </c>
      <c r="W87" s="48">
        <f t="shared" si="7"/>
        <v>-25</v>
      </c>
      <c r="X87" s="55"/>
      <c r="Y87" s="55"/>
      <c r="Z87" s="55"/>
      <c r="AA87" s="147">
        <f t="shared" ref="AA87:BL87" si="93">IF($D87=AA$1,$E87+$V87,(IF($J87=AA$1,$K87+$W87,AA86)))</f>
        <v>1346</v>
      </c>
      <c r="AB87" s="147">
        <f t="shared" si="93"/>
        <v>1045</v>
      </c>
      <c r="AC87" s="147">
        <f t="shared" si="93"/>
        <v>1321</v>
      </c>
      <c r="AD87" s="147">
        <f t="shared" si="93"/>
        <v>292</v>
      </c>
      <c r="AE87" s="147">
        <f t="shared" si="93"/>
        <v>1938</v>
      </c>
      <c r="AF87" s="147">
        <f t="shared" si="93"/>
        <v>1910</v>
      </c>
      <c r="AG87" s="147">
        <f t="shared" si="93"/>
        <v>948</v>
      </c>
      <c r="AH87" s="147">
        <f t="shared" si="93"/>
        <v>867</v>
      </c>
      <c r="AI87" s="147">
        <f t="shared" si="93"/>
        <v>1206</v>
      </c>
      <c r="AJ87" s="147">
        <f t="shared" si="93"/>
        <v>1847</v>
      </c>
      <c r="AK87" s="147">
        <f t="shared" si="93"/>
        <v>365</v>
      </c>
      <c r="AL87" s="147">
        <f t="shared" si="93"/>
        <v>717</v>
      </c>
      <c r="AM87" s="147">
        <f t="shared" si="93"/>
        <v>2022</v>
      </c>
      <c r="AN87" s="147">
        <f t="shared" si="93"/>
        <v>1444</v>
      </c>
      <c r="AO87" s="147">
        <f t="shared" si="93"/>
        <v>1220</v>
      </c>
      <c r="AP87" s="147">
        <f t="shared" si="93"/>
        <v>2142</v>
      </c>
      <c r="AQ87" s="147">
        <f t="shared" si="93"/>
        <v>159</v>
      </c>
      <c r="AR87" s="147">
        <f t="shared" si="93"/>
        <v>1402</v>
      </c>
      <c r="AS87" s="147">
        <f t="shared" si="93"/>
        <v>263</v>
      </c>
      <c r="AT87" s="147">
        <f t="shared" si="93"/>
        <v>1836</v>
      </c>
      <c r="AU87" s="147">
        <f t="shared" si="93"/>
        <v>1173</v>
      </c>
      <c r="AV87" s="147">
        <f t="shared" si="93"/>
        <v>599</v>
      </c>
      <c r="AW87" s="147">
        <f t="shared" si="93"/>
        <v>577</v>
      </c>
      <c r="AX87" s="147">
        <f t="shared" si="93"/>
        <v>1000</v>
      </c>
      <c r="AY87" s="147">
        <f t="shared" si="93"/>
        <v>1320</v>
      </c>
      <c r="AZ87" s="147">
        <f t="shared" si="93"/>
        <v>780</v>
      </c>
      <c r="BA87" s="147">
        <f t="shared" si="93"/>
        <v>0</v>
      </c>
      <c r="BB87" s="147">
        <f t="shared" si="93"/>
        <v>1509</v>
      </c>
      <c r="BC87" s="147">
        <f t="shared" si="93"/>
        <v>988</v>
      </c>
      <c r="BD87" s="147">
        <f t="shared" si="93"/>
        <v>494</v>
      </c>
      <c r="BE87" s="147">
        <f t="shared" si="93"/>
        <v>638</v>
      </c>
      <c r="BF87" s="147">
        <f t="shared" si="93"/>
        <v>2249</v>
      </c>
      <c r="BG87" s="147">
        <f t="shared" si="93"/>
        <v>874</v>
      </c>
      <c r="BH87" s="147">
        <f t="shared" si="93"/>
        <v>589</v>
      </c>
      <c r="BI87" s="147">
        <f t="shared" si="93"/>
        <v>2061</v>
      </c>
      <c r="BJ87" s="147">
        <f t="shared" si="93"/>
        <v>1406</v>
      </c>
      <c r="BK87" s="147">
        <f t="shared" si="93"/>
        <v>1774</v>
      </c>
      <c r="BL87" s="147">
        <f t="shared" si="93"/>
        <v>1194</v>
      </c>
    </row>
    <row r="88" ht="13.5" customHeight="1">
      <c r="A88" s="87">
        <v>42826.0</v>
      </c>
      <c r="B88" s="135" t="s">
        <v>71</v>
      </c>
      <c r="C88" s="136"/>
      <c r="D88" s="150" t="s">
        <v>38</v>
      </c>
      <c r="E88" s="148">
        <f t="shared" si="10"/>
        <v>1320</v>
      </c>
      <c r="F88" s="151">
        <v>4.0</v>
      </c>
      <c r="G88" s="151">
        <v>24.0</v>
      </c>
      <c r="H88" s="141">
        <f t="shared" si="3"/>
        <v>36</v>
      </c>
      <c r="I88" s="136"/>
      <c r="J88" s="152" t="s">
        <v>40</v>
      </c>
      <c r="K88" s="148">
        <f t="shared" si="11"/>
        <v>1194</v>
      </c>
      <c r="L88" s="153">
        <v>2.0</v>
      </c>
      <c r="M88" s="153">
        <v>15.0</v>
      </c>
      <c r="N88" s="141">
        <f t="shared" si="5"/>
        <v>21</v>
      </c>
      <c r="O88" s="55"/>
      <c r="P88" s="154" t="s">
        <v>73</v>
      </c>
      <c r="Q88" s="55"/>
      <c r="R88" s="45">
        <f>MIN(Rules!$E$2,(MAX(H88/N88,N88/H88)))</f>
        <v>1.714285714</v>
      </c>
      <c r="S88" s="145">
        <f>VLOOKUP(B88,Rules!A:B,2,FALSE)</f>
        <v>40</v>
      </c>
      <c r="T88" s="55"/>
      <c r="U88" s="146">
        <f>1/(10^(-(E88+(IF(P88="Y",Rules!$I$2,0))-K88)/Rules!$E$12)+1)</f>
        <v>0.6411252614</v>
      </c>
      <c r="V88" s="48">
        <f t="shared" si="6"/>
        <v>25</v>
      </c>
      <c r="W88" s="48">
        <f t="shared" si="7"/>
        <v>-25</v>
      </c>
      <c r="X88" s="55"/>
      <c r="Y88" s="55"/>
      <c r="Z88" s="55"/>
      <c r="AA88" s="147">
        <f t="shared" ref="AA88:BL88" si="94">IF($D88=AA$1,$E88+$V88,(IF($J88=AA$1,$K88+$W88,AA87)))</f>
        <v>1346</v>
      </c>
      <c r="AB88" s="147">
        <f t="shared" si="94"/>
        <v>1045</v>
      </c>
      <c r="AC88" s="147">
        <f t="shared" si="94"/>
        <v>1321</v>
      </c>
      <c r="AD88" s="147">
        <f t="shared" si="94"/>
        <v>292</v>
      </c>
      <c r="AE88" s="147">
        <f t="shared" si="94"/>
        <v>1938</v>
      </c>
      <c r="AF88" s="147">
        <f t="shared" si="94"/>
        <v>1910</v>
      </c>
      <c r="AG88" s="147">
        <f t="shared" si="94"/>
        <v>948</v>
      </c>
      <c r="AH88" s="147">
        <f t="shared" si="94"/>
        <v>867</v>
      </c>
      <c r="AI88" s="147">
        <f t="shared" si="94"/>
        <v>1206</v>
      </c>
      <c r="AJ88" s="147">
        <f t="shared" si="94"/>
        <v>1847</v>
      </c>
      <c r="AK88" s="147">
        <f t="shared" si="94"/>
        <v>365</v>
      </c>
      <c r="AL88" s="147">
        <f t="shared" si="94"/>
        <v>717</v>
      </c>
      <c r="AM88" s="147">
        <f t="shared" si="94"/>
        <v>2022</v>
      </c>
      <c r="AN88" s="147">
        <f t="shared" si="94"/>
        <v>1444</v>
      </c>
      <c r="AO88" s="147">
        <f t="shared" si="94"/>
        <v>1220</v>
      </c>
      <c r="AP88" s="147">
        <f t="shared" si="94"/>
        <v>2142</v>
      </c>
      <c r="AQ88" s="147">
        <f t="shared" si="94"/>
        <v>159</v>
      </c>
      <c r="AR88" s="147">
        <f t="shared" si="94"/>
        <v>1402</v>
      </c>
      <c r="AS88" s="147">
        <f t="shared" si="94"/>
        <v>263</v>
      </c>
      <c r="AT88" s="147">
        <f t="shared" si="94"/>
        <v>1836</v>
      </c>
      <c r="AU88" s="147">
        <f t="shared" si="94"/>
        <v>1173</v>
      </c>
      <c r="AV88" s="147">
        <f t="shared" si="94"/>
        <v>599</v>
      </c>
      <c r="AW88" s="147">
        <f t="shared" si="94"/>
        <v>577</v>
      </c>
      <c r="AX88" s="147">
        <f t="shared" si="94"/>
        <v>1000</v>
      </c>
      <c r="AY88" s="147">
        <f t="shared" si="94"/>
        <v>1345</v>
      </c>
      <c r="AZ88" s="147">
        <f t="shared" si="94"/>
        <v>780</v>
      </c>
      <c r="BA88" s="147">
        <f t="shared" si="94"/>
        <v>0</v>
      </c>
      <c r="BB88" s="147">
        <f t="shared" si="94"/>
        <v>1509</v>
      </c>
      <c r="BC88" s="147">
        <f t="shared" si="94"/>
        <v>988</v>
      </c>
      <c r="BD88" s="147">
        <f t="shared" si="94"/>
        <v>494</v>
      </c>
      <c r="BE88" s="147">
        <f t="shared" si="94"/>
        <v>638</v>
      </c>
      <c r="BF88" s="147">
        <f t="shared" si="94"/>
        <v>2249</v>
      </c>
      <c r="BG88" s="147">
        <f t="shared" si="94"/>
        <v>874</v>
      </c>
      <c r="BH88" s="147">
        <f t="shared" si="94"/>
        <v>589</v>
      </c>
      <c r="BI88" s="147">
        <f t="shared" si="94"/>
        <v>2061</v>
      </c>
      <c r="BJ88" s="147">
        <f t="shared" si="94"/>
        <v>1406</v>
      </c>
      <c r="BK88" s="147">
        <f t="shared" si="94"/>
        <v>1774</v>
      </c>
      <c r="BL88" s="147">
        <f t="shared" si="94"/>
        <v>1169</v>
      </c>
    </row>
    <row r="89" ht="13.5" customHeight="1">
      <c r="A89" s="87">
        <v>42826.0</v>
      </c>
      <c r="B89" s="135" t="s">
        <v>71</v>
      </c>
      <c r="C89" s="136"/>
      <c r="D89" s="150" t="s">
        <v>39</v>
      </c>
      <c r="E89" s="148">
        <f t="shared" si="10"/>
        <v>1000</v>
      </c>
      <c r="F89" s="151">
        <v>1.0</v>
      </c>
      <c r="G89" s="151">
        <v>16.0</v>
      </c>
      <c r="H89" s="141">
        <f t="shared" si="3"/>
        <v>19</v>
      </c>
      <c r="I89" s="136"/>
      <c r="J89" s="152" t="s">
        <v>41</v>
      </c>
      <c r="K89" s="148">
        <f t="shared" si="11"/>
        <v>988</v>
      </c>
      <c r="L89" s="153">
        <v>0.0</v>
      </c>
      <c r="M89" s="153">
        <v>17.0</v>
      </c>
      <c r="N89" s="141">
        <f t="shared" si="5"/>
        <v>17</v>
      </c>
      <c r="O89" s="55"/>
      <c r="P89" s="144" t="s">
        <v>72</v>
      </c>
      <c r="Q89" s="55"/>
      <c r="R89" s="45">
        <f>MIN(Rules!$E$2,(MAX(H89/N89,N89/H89)))</f>
        <v>1.117647059</v>
      </c>
      <c r="S89" s="145">
        <f>VLOOKUP(B89,Rules!A:B,2,FALSE)</f>
        <v>40</v>
      </c>
      <c r="T89" s="55"/>
      <c r="U89" s="146">
        <f>1/(10^(-(E89+(IF(P89="Y",Rules!$I$2,0))-K89)/Rules!$E$12)+1)</f>
        <v>0.6783146932</v>
      </c>
      <c r="V89" s="48">
        <f t="shared" si="6"/>
        <v>14</v>
      </c>
      <c r="W89" s="48">
        <f t="shared" si="7"/>
        <v>-14</v>
      </c>
      <c r="X89" s="55"/>
      <c r="Y89" s="55"/>
      <c r="Z89" s="55"/>
      <c r="AA89" s="147">
        <f t="shared" ref="AA89:BL89" si="95">IF($D89=AA$1,$E89+$V89,(IF($J89=AA$1,$K89+$W89,AA88)))</f>
        <v>1346</v>
      </c>
      <c r="AB89" s="147">
        <f t="shared" si="95"/>
        <v>1045</v>
      </c>
      <c r="AC89" s="147">
        <f t="shared" si="95"/>
        <v>1321</v>
      </c>
      <c r="AD89" s="147">
        <f t="shared" si="95"/>
        <v>292</v>
      </c>
      <c r="AE89" s="147">
        <f t="shared" si="95"/>
        <v>1938</v>
      </c>
      <c r="AF89" s="147">
        <f t="shared" si="95"/>
        <v>1910</v>
      </c>
      <c r="AG89" s="147">
        <f t="shared" si="95"/>
        <v>948</v>
      </c>
      <c r="AH89" s="147">
        <f t="shared" si="95"/>
        <v>867</v>
      </c>
      <c r="AI89" s="147">
        <f t="shared" si="95"/>
        <v>1206</v>
      </c>
      <c r="AJ89" s="147">
        <f t="shared" si="95"/>
        <v>1847</v>
      </c>
      <c r="AK89" s="147">
        <f t="shared" si="95"/>
        <v>365</v>
      </c>
      <c r="AL89" s="147">
        <f t="shared" si="95"/>
        <v>717</v>
      </c>
      <c r="AM89" s="147">
        <f t="shared" si="95"/>
        <v>2022</v>
      </c>
      <c r="AN89" s="147">
        <f t="shared" si="95"/>
        <v>1444</v>
      </c>
      <c r="AO89" s="147">
        <f t="shared" si="95"/>
        <v>1220</v>
      </c>
      <c r="AP89" s="147">
        <f t="shared" si="95"/>
        <v>2142</v>
      </c>
      <c r="AQ89" s="147">
        <f t="shared" si="95"/>
        <v>159</v>
      </c>
      <c r="AR89" s="147">
        <f t="shared" si="95"/>
        <v>1402</v>
      </c>
      <c r="AS89" s="147">
        <f t="shared" si="95"/>
        <v>263</v>
      </c>
      <c r="AT89" s="147">
        <f t="shared" si="95"/>
        <v>1836</v>
      </c>
      <c r="AU89" s="147">
        <f t="shared" si="95"/>
        <v>1173</v>
      </c>
      <c r="AV89" s="147">
        <f t="shared" si="95"/>
        <v>599</v>
      </c>
      <c r="AW89" s="147">
        <f t="shared" si="95"/>
        <v>577</v>
      </c>
      <c r="AX89" s="147">
        <f t="shared" si="95"/>
        <v>1014</v>
      </c>
      <c r="AY89" s="147">
        <f t="shared" si="95"/>
        <v>1345</v>
      </c>
      <c r="AZ89" s="147">
        <f t="shared" si="95"/>
        <v>780</v>
      </c>
      <c r="BA89" s="147">
        <f t="shared" si="95"/>
        <v>0</v>
      </c>
      <c r="BB89" s="147">
        <f t="shared" si="95"/>
        <v>1509</v>
      </c>
      <c r="BC89" s="147">
        <f t="shared" si="95"/>
        <v>974</v>
      </c>
      <c r="BD89" s="147">
        <f t="shared" si="95"/>
        <v>494</v>
      </c>
      <c r="BE89" s="147">
        <f t="shared" si="95"/>
        <v>638</v>
      </c>
      <c r="BF89" s="147">
        <f t="shared" si="95"/>
        <v>2249</v>
      </c>
      <c r="BG89" s="147">
        <f t="shared" si="95"/>
        <v>874</v>
      </c>
      <c r="BH89" s="147">
        <f t="shared" si="95"/>
        <v>589</v>
      </c>
      <c r="BI89" s="147">
        <f t="shared" si="95"/>
        <v>2061</v>
      </c>
      <c r="BJ89" s="147">
        <f t="shared" si="95"/>
        <v>1406</v>
      </c>
      <c r="BK89" s="147">
        <f t="shared" si="95"/>
        <v>1774</v>
      </c>
      <c r="BL89" s="147">
        <f t="shared" si="95"/>
        <v>1169</v>
      </c>
    </row>
    <row r="90" ht="13.5" customHeight="1">
      <c r="A90" s="87">
        <v>42826.0</v>
      </c>
      <c r="B90" s="135" t="s">
        <v>71</v>
      </c>
      <c r="C90" s="136"/>
      <c r="D90" s="150" t="s">
        <v>37</v>
      </c>
      <c r="E90" s="148">
        <f t="shared" si="10"/>
        <v>867</v>
      </c>
      <c r="F90" s="151">
        <v>4.0</v>
      </c>
      <c r="G90" s="151">
        <v>25.0</v>
      </c>
      <c r="H90" s="141">
        <f t="shared" si="3"/>
        <v>37</v>
      </c>
      <c r="I90" s="136"/>
      <c r="J90" s="152" t="s">
        <v>35</v>
      </c>
      <c r="K90" s="148">
        <f t="shared" si="11"/>
        <v>948</v>
      </c>
      <c r="L90" s="153">
        <v>1.0</v>
      </c>
      <c r="M90" s="153">
        <v>11.0</v>
      </c>
      <c r="N90" s="141">
        <f t="shared" si="5"/>
        <v>14</v>
      </c>
      <c r="O90" s="55"/>
      <c r="P90" s="154" t="s">
        <v>73</v>
      </c>
      <c r="Q90" s="55"/>
      <c r="R90" s="45">
        <f>MIN(Rules!$E$2,(MAX(H90/N90,N90/H90)))</f>
        <v>2</v>
      </c>
      <c r="S90" s="145">
        <f>VLOOKUP(B90,Rules!A:B,2,FALSE)</f>
        <v>40</v>
      </c>
      <c r="T90" s="55"/>
      <c r="U90" s="146">
        <f>1/(10^(-(E90+(IF(P90="Y",Rules!$I$2,0))-K90)/Rules!$E$12)+1)</f>
        <v>0.4078117786</v>
      </c>
      <c r="V90" s="48">
        <f t="shared" si="6"/>
        <v>47</v>
      </c>
      <c r="W90" s="48">
        <f t="shared" si="7"/>
        <v>-47</v>
      </c>
      <c r="X90" s="55"/>
      <c r="Y90" s="55"/>
      <c r="Z90" s="55"/>
      <c r="AA90" s="147">
        <f t="shared" ref="AA90:BL90" si="96">IF($D90=AA$1,$E90+$V90,(IF($J90=AA$1,$K90+$W90,AA89)))</f>
        <v>1346</v>
      </c>
      <c r="AB90" s="147">
        <f t="shared" si="96"/>
        <v>1045</v>
      </c>
      <c r="AC90" s="147">
        <f t="shared" si="96"/>
        <v>1321</v>
      </c>
      <c r="AD90" s="147">
        <f t="shared" si="96"/>
        <v>292</v>
      </c>
      <c r="AE90" s="147">
        <f t="shared" si="96"/>
        <v>1938</v>
      </c>
      <c r="AF90" s="147">
        <f t="shared" si="96"/>
        <v>1910</v>
      </c>
      <c r="AG90" s="147">
        <f t="shared" si="96"/>
        <v>901</v>
      </c>
      <c r="AH90" s="147">
        <f t="shared" si="96"/>
        <v>914</v>
      </c>
      <c r="AI90" s="147">
        <f t="shared" si="96"/>
        <v>1206</v>
      </c>
      <c r="AJ90" s="147">
        <f t="shared" si="96"/>
        <v>1847</v>
      </c>
      <c r="AK90" s="147">
        <f t="shared" si="96"/>
        <v>365</v>
      </c>
      <c r="AL90" s="147">
        <f t="shared" si="96"/>
        <v>717</v>
      </c>
      <c r="AM90" s="147">
        <f t="shared" si="96"/>
        <v>2022</v>
      </c>
      <c r="AN90" s="147">
        <f t="shared" si="96"/>
        <v>1444</v>
      </c>
      <c r="AO90" s="147">
        <f t="shared" si="96"/>
        <v>1220</v>
      </c>
      <c r="AP90" s="147">
        <f t="shared" si="96"/>
        <v>2142</v>
      </c>
      <c r="AQ90" s="147">
        <f t="shared" si="96"/>
        <v>159</v>
      </c>
      <c r="AR90" s="147">
        <f t="shared" si="96"/>
        <v>1402</v>
      </c>
      <c r="AS90" s="147">
        <f t="shared" si="96"/>
        <v>263</v>
      </c>
      <c r="AT90" s="147">
        <f t="shared" si="96"/>
        <v>1836</v>
      </c>
      <c r="AU90" s="147">
        <f t="shared" si="96"/>
        <v>1173</v>
      </c>
      <c r="AV90" s="147">
        <f t="shared" si="96"/>
        <v>599</v>
      </c>
      <c r="AW90" s="147">
        <f t="shared" si="96"/>
        <v>577</v>
      </c>
      <c r="AX90" s="147">
        <f t="shared" si="96"/>
        <v>1014</v>
      </c>
      <c r="AY90" s="147">
        <f t="shared" si="96"/>
        <v>1345</v>
      </c>
      <c r="AZ90" s="147">
        <f t="shared" si="96"/>
        <v>780</v>
      </c>
      <c r="BA90" s="147">
        <f t="shared" si="96"/>
        <v>0</v>
      </c>
      <c r="BB90" s="147">
        <f t="shared" si="96"/>
        <v>1509</v>
      </c>
      <c r="BC90" s="147">
        <f t="shared" si="96"/>
        <v>974</v>
      </c>
      <c r="BD90" s="147">
        <f t="shared" si="96"/>
        <v>494</v>
      </c>
      <c r="BE90" s="147">
        <f t="shared" si="96"/>
        <v>638</v>
      </c>
      <c r="BF90" s="147">
        <f t="shared" si="96"/>
        <v>2249</v>
      </c>
      <c r="BG90" s="147">
        <f t="shared" si="96"/>
        <v>874</v>
      </c>
      <c r="BH90" s="147">
        <f t="shared" si="96"/>
        <v>589</v>
      </c>
      <c r="BI90" s="147">
        <f t="shared" si="96"/>
        <v>2061</v>
      </c>
      <c r="BJ90" s="147">
        <f t="shared" si="96"/>
        <v>1406</v>
      </c>
      <c r="BK90" s="147">
        <f t="shared" si="96"/>
        <v>1774</v>
      </c>
      <c r="BL90" s="147">
        <f t="shared" si="96"/>
        <v>1169</v>
      </c>
    </row>
    <row r="91" ht="13.5" customHeight="1">
      <c r="A91" s="87">
        <v>42827.0</v>
      </c>
      <c r="B91" s="135" t="s">
        <v>71</v>
      </c>
      <c r="C91" s="136"/>
      <c r="D91" s="150" t="s">
        <v>27</v>
      </c>
      <c r="E91" s="148">
        <f t="shared" si="10"/>
        <v>1509</v>
      </c>
      <c r="F91" s="151">
        <v>3.0</v>
      </c>
      <c r="G91" s="151">
        <v>13.0</v>
      </c>
      <c r="H91" s="141">
        <f t="shared" si="3"/>
        <v>22</v>
      </c>
      <c r="I91" s="136"/>
      <c r="J91" s="152" t="s">
        <v>18</v>
      </c>
      <c r="K91" s="148">
        <f t="shared" si="11"/>
        <v>2249</v>
      </c>
      <c r="L91" s="153">
        <v>4.0</v>
      </c>
      <c r="M91" s="153">
        <v>28.0</v>
      </c>
      <c r="N91" s="141">
        <f t="shared" si="5"/>
        <v>40</v>
      </c>
      <c r="O91" s="55"/>
      <c r="P91" s="144" t="s">
        <v>72</v>
      </c>
      <c r="Q91" s="55"/>
      <c r="R91" s="45">
        <f>MIN(Rules!$E$2,(MAX(H91/N91,N91/H91)))</f>
        <v>1.818181818</v>
      </c>
      <c r="S91" s="145">
        <f>VLOOKUP(B91,Rules!A:B,2,FALSE)</f>
        <v>40</v>
      </c>
      <c r="T91" s="55"/>
      <c r="U91" s="146">
        <f>1/(10^(-(E91+(IF(P91="Y",Rules!$I$2,0))-K91)/Rules!$E$12)+1)</f>
        <v>0.06197471593</v>
      </c>
      <c r="V91" s="48">
        <f t="shared" si="6"/>
        <v>-5</v>
      </c>
      <c r="W91" s="48">
        <f t="shared" si="7"/>
        <v>5</v>
      </c>
      <c r="X91" s="55"/>
      <c r="Y91" s="55"/>
      <c r="Z91" s="55"/>
      <c r="AA91" s="147">
        <f t="shared" ref="AA91:BL91" si="97">IF($D91=AA$1,$E91+$V91,(IF($J91=AA$1,$K91+$W91,AA90)))</f>
        <v>1346</v>
      </c>
      <c r="AB91" s="147">
        <f t="shared" si="97"/>
        <v>1045</v>
      </c>
      <c r="AC91" s="147">
        <f t="shared" si="97"/>
        <v>1321</v>
      </c>
      <c r="AD91" s="147">
        <f t="shared" si="97"/>
        <v>292</v>
      </c>
      <c r="AE91" s="147">
        <f t="shared" si="97"/>
        <v>1938</v>
      </c>
      <c r="AF91" s="147">
        <f t="shared" si="97"/>
        <v>1910</v>
      </c>
      <c r="AG91" s="147">
        <f t="shared" si="97"/>
        <v>901</v>
      </c>
      <c r="AH91" s="147">
        <f t="shared" si="97"/>
        <v>914</v>
      </c>
      <c r="AI91" s="147">
        <f t="shared" si="97"/>
        <v>1206</v>
      </c>
      <c r="AJ91" s="147">
        <f t="shared" si="97"/>
        <v>1847</v>
      </c>
      <c r="AK91" s="147">
        <f t="shared" si="97"/>
        <v>365</v>
      </c>
      <c r="AL91" s="147">
        <f t="shared" si="97"/>
        <v>717</v>
      </c>
      <c r="AM91" s="147">
        <f t="shared" si="97"/>
        <v>2022</v>
      </c>
      <c r="AN91" s="147">
        <f t="shared" si="97"/>
        <v>1444</v>
      </c>
      <c r="AO91" s="147">
        <f t="shared" si="97"/>
        <v>1220</v>
      </c>
      <c r="AP91" s="147">
        <f t="shared" si="97"/>
        <v>2142</v>
      </c>
      <c r="AQ91" s="147">
        <f t="shared" si="97"/>
        <v>159</v>
      </c>
      <c r="AR91" s="147">
        <f t="shared" si="97"/>
        <v>1402</v>
      </c>
      <c r="AS91" s="147">
        <f t="shared" si="97"/>
        <v>263</v>
      </c>
      <c r="AT91" s="147">
        <f t="shared" si="97"/>
        <v>1836</v>
      </c>
      <c r="AU91" s="147">
        <f t="shared" si="97"/>
        <v>1173</v>
      </c>
      <c r="AV91" s="147">
        <f t="shared" si="97"/>
        <v>599</v>
      </c>
      <c r="AW91" s="147">
        <f t="shared" si="97"/>
        <v>577</v>
      </c>
      <c r="AX91" s="147">
        <f t="shared" si="97"/>
        <v>1014</v>
      </c>
      <c r="AY91" s="147">
        <f t="shared" si="97"/>
        <v>1345</v>
      </c>
      <c r="AZ91" s="147">
        <f t="shared" si="97"/>
        <v>780</v>
      </c>
      <c r="BA91" s="147">
        <f t="shared" si="97"/>
        <v>0</v>
      </c>
      <c r="BB91" s="147">
        <f t="shared" si="97"/>
        <v>1504</v>
      </c>
      <c r="BC91" s="147">
        <f t="shared" si="97"/>
        <v>974</v>
      </c>
      <c r="BD91" s="147">
        <f t="shared" si="97"/>
        <v>494</v>
      </c>
      <c r="BE91" s="147">
        <f t="shared" si="97"/>
        <v>638</v>
      </c>
      <c r="BF91" s="147">
        <f t="shared" si="97"/>
        <v>2254</v>
      </c>
      <c r="BG91" s="147">
        <f t="shared" si="97"/>
        <v>874</v>
      </c>
      <c r="BH91" s="147">
        <f t="shared" si="97"/>
        <v>589</v>
      </c>
      <c r="BI91" s="147">
        <f t="shared" si="97"/>
        <v>2061</v>
      </c>
      <c r="BJ91" s="147">
        <f t="shared" si="97"/>
        <v>1406</v>
      </c>
      <c r="BK91" s="147">
        <f t="shared" si="97"/>
        <v>1774</v>
      </c>
      <c r="BL91" s="147">
        <f t="shared" si="97"/>
        <v>1169</v>
      </c>
    </row>
    <row r="92" ht="13.5" customHeight="1">
      <c r="A92" s="87">
        <v>42827.0</v>
      </c>
      <c r="B92" s="135" t="s">
        <v>71</v>
      </c>
      <c r="C92" s="136"/>
      <c r="D92" s="150" t="s">
        <v>19</v>
      </c>
      <c r="E92" s="148">
        <f t="shared" si="10"/>
        <v>1910</v>
      </c>
      <c r="F92" s="151">
        <v>1.0</v>
      </c>
      <c r="G92" s="151">
        <v>18.0</v>
      </c>
      <c r="H92" s="141">
        <f t="shared" si="3"/>
        <v>21</v>
      </c>
      <c r="I92" s="136"/>
      <c r="J92" s="152" t="s">
        <v>20</v>
      </c>
      <c r="K92" s="148">
        <f t="shared" si="11"/>
        <v>1836</v>
      </c>
      <c r="L92" s="153">
        <v>1.0</v>
      </c>
      <c r="M92" s="153">
        <v>20.0</v>
      </c>
      <c r="N92" s="141">
        <f t="shared" si="5"/>
        <v>23</v>
      </c>
      <c r="O92" s="55"/>
      <c r="P92" s="144" t="s">
        <v>72</v>
      </c>
      <c r="Q92" s="55"/>
      <c r="R92" s="45">
        <f>MIN(Rules!$E$2,(MAX(H92/N92,N92/H92)))</f>
        <v>1.095238095</v>
      </c>
      <c r="S92" s="145">
        <f>VLOOKUP(B92,Rules!A:B,2,FALSE)</f>
        <v>40</v>
      </c>
      <c r="T92" s="55"/>
      <c r="U92" s="146">
        <f>1/(10^(-(E92+(IF(P92="Y",Rules!$I$2,0))-K92)/Rules!$E$12)+1)</f>
        <v>0.7372178587</v>
      </c>
      <c r="V92" s="48">
        <f t="shared" si="6"/>
        <v>-32</v>
      </c>
      <c r="W92" s="48">
        <f t="shared" si="7"/>
        <v>32</v>
      </c>
      <c r="X92" s="55"/>
      <c r="Y92" s="55"/>
      <c r="Z92" s="55"/>
      <c r="AA92" s="147">
        <f t="shared" ref="AA92:BL92" si="98">IF($D92=AA$1,$E92+$V92,(IF($J92=AA$1,$K92+$W92,AA91)))</f>
        <v>1346</v>
      </c>
      <c r="AB92" s="147">
        <f t="shared" si="98"/>
        <v>1045</v>
      </c>
      <c r="AC92" s="147">
        <f t="shared" si="98"/>
        <v>1321</v>
      </c>
      <c r="AD92" s="147">
        <f t="shared" si="98"/>
        <v>292</v>
      </c>
      <c r="AE92" s="147">
        <f t="shared" si="98"/>
        <v>1938</v>
      </c>
      <c r="AF92" s="147">
        <f t="shared" si="98"/>
        <v>1878</v>
      </c>
      <c r="AG92" s="147">
        <f t="shared" si="98"/>
        <v>901</v>
      </c>
      <c r="AH92" s="147">
        <f t="shared" si="98"/>
        <v>914</v>
      </c>
      <c r="AI92" s="147">
        <f t="shared" si="98"/>
        <v>1206</v>
      </c>
      <c r="AJ92" s="147">
        <f t="shared" si="98"/>
        <v>1847</v>
      </c>
      <c r="AK92" s="147">
        <f t="shared" si="98"/>
        <v>365</v>
      </c>
      <c r="AL92" s="147">
        <f t="shared" si="98"/>
        <v>717</v>
      </c>
      <c r="AM92" s="147">
        <f t="shared" si="98"/>
        <v>2022</v>
      </c>
      <c r="AN92" s="147">
        <f t="shared" si="98"/>
        <v>1444</v>
      </c>
      <c r="AO92" s="147">
        <f t="shared" si="98"/>
        <v>1220</v>
      </c>
      <c r="AP92" s="147">
        <f t="shared" si="98"/>
        <v>2142</v>
      </c>
      <c r="AQ92" s="147">
        <f t="shared" si="98"/>
        <v>159</v>
      </c>
      <c r="AR92" s="147">
        <f t="shared" si="98"/>
        <v>1402</v>
      </c>
      <c r="AS92" s="147">
        <f t="shared" si="98"/>
        <v>263</v>
      </c>
      <c r="AT92" s="147">
        <f t="shared" si="98"/>
        <v>1868</v>
      </c>
      <c r="AU92" s="147">
        <f t="shared" si="98"/>
        <v>1173</v>
      </c>
      <c r="AV92" s="147">
        <f t="shared" si="98"/>
        <v>599</v>
      </c>
      <c r="AW92" s="147">
        <f t="shared" si="98"/>
        <v>577</v>
      </c>
      <c r="AX92" s="147">
        <f t="shared" si="98"/>
        <v>1014</v>
      </c>
      <c r="AY92" s="147">
        <f t="shared" si="98"/>
        <v>1345</v>
      </c>
      <c r="AZ92" s="147">
        <f t="shared" si="98"/>
        <v>780</v>
      </c>
      <c r="BA92" s="147">
        <f t="shared" si="98"/>
        <v>0</v>
      </c>
      <c r="BB92" s="147">
        <f t="shared" si="98"/>
        <v>1504</v>
      </c>
      <c r="BC92" s="147">
        <f t="shared" si="98"/>
        <v>974</v>
      </c>
      <c r="BD92" s="147">
        <f t="shared" si="98"/>
        <v>494</v>
      </c>
      <c r="BE92" s="147">
        <f t="shared" si="98"/>
        <v>638</v>
      </c>
      <c r="BF92" s="147">
        <f t="shared" si="98"/>
        <v>2254</v>
      </c>
      <c r="BG92" s="147">
        <f t="shared" si="98"/>
        <v>874</v>
      </c>
      <c r="BH92" s="147">
        <f t="shared" si="98"/>
        <v>589</v>
      </c>
      <c r="BI92" s="147">
        <f t="shared" si="98"/>
        <v>2061</v>
      </c>
      <c r="BJ92" s="147">
        <f t="shared" si="98"/>
        <v>1406</v>
      </c>
      <c r="BK92" s="147">
        <f t="shared" si="98"/>
        <v>1774</v>
      </c>
      <c r="BL92" s="147">
        <f t="shared" si="98"/>
        <v>1169</v>
      </c>
    </row>
    <row r="93" ht="13.5" customHeight="1">
      <c r="A93" s="87">
        <v>42827.0</v>
      </c>
      <c r="B93" s="135" t="s">
        <v>71</v>
      </c>
      <c r="C93" s="136"/>
      <c r="D93" s="150" t="s">
        <v>23</v>
      </c>
      <c r="E93" s="148">
        <f t="shared" si="10"/>
        <v>2022</v>
      </c>
      <c r="F93" s="151">
        <v>2.0</v>
      </c>
      <c r="G93" s="151">
        <v>22.0</v>
      </c>
      <c r="H93" s="141">
        <f t="shared" si="3"/>
        <v>28</v>
      </c>
      <c r="I93" s="136"/>
      <c r="J93" s="152" t="s">
        <v>25</v>
      </c>
      <c r="K93" s="148">
        <f t="shared" si="11"/>
        <v>2061</v>
      </c>
      <c r="L93" s="153">
        <v>2.0</v>
      </c>
      <c r="M93" s="153">
        <v>19.0</v>
      </c>
      <c r="N93" s="141">
        <f t="shared" si="5"/>
        <v>25</v>
      </c>
      <c r="O93" s="55"/>
      <c r="P93" s="144" t="s">
        <v>72</v>
      </c>
      <c r="Q93" s="55"/>
      <c r="R93" s="45">
        <f>MIN(Rules!$E$2,(MAX(H93/N93,N93/H93)))</f>
        <v>1.12</v>
      </c>
      <c r="S93" s="145">
        <f>VLOOKUP(B93,Rules!A:B,2,FALSE)</f>
        <v>40</v>
      </c>
      <c r="T93" s="55"/>
      <c r="U93" s="146">
        <f>1/(10^(-(E93+(IF(P93="Y",Rules!$I$2,0))-K93)/Rules!$E$12)+1)</f>
        <v>0.6250816215</v>
      </c>
      <c r="V93" s="48">
        <f t="shared" si="6"/>
        <v>17</v>
      </c>
      <c r="W93" s="48">
        <f t="shared" si="7"/>
        <v>-17</v>
      </c>
      <c r="X93" s="55"/>
      <c r="Y93" s="55"/>
      <c r="Z93" s="55"/>
      <c r="AA93" s="147">
        <f t="shared" ref="AA93:BL93" si="99">IF($D93=AA$1,$E93+$V93,(IF($J93=AA$1,$K93+$W93,AA92)))</f>
        <v>1346</v>
      </c>
      <c r="AB93" s="147">
        <f t="shared" si="99"/>
        <v>1045</v>
      </c>
      <c r="AC93" s="147">
        <f t="shared" si="99"/>
        <v>1321</v>
      </c>
      <c r="AD93" s="147">
        <f t="shared" si="99"/>
        <v>292</v>
      </c>
      <c r="AE93" s="147">
        <f t="shared" si="99"/>
        <v>1938</v>
      </c>
      <c r="AF93" s="147">
        <f t="shared" si="99"/>
        <v>1878</v>
      </c>
      <c r="AG93" s="147">
        <f t="shared" si="99"/>
        <v>901</v>
      </c>
      <c r="AH93" s="147">
        <f t="shared" si="99"/>
        <v>914</v>
      </c>
      <c r="AI93" s="147">
        <f t="shared" si="99"/>
        <v>1206</v>
      </c>
      <c r="AJ93" s="147">
        <f t="shared" si="99"/>
        <v>1847</v>
      </c>
      <c r="AK93" s="147">
        <f t="shared" si="99"/>
        <v>365</v>
      </c>
      <c r="AL93" s="147">
        <f t="shared" si="99"/>
        <v>717</v>
      </c>
      <c r="AM93" s="147">
        <f t="shared" si="99"/>
        <v>2039</v>
      </c>
      <c r="AN93" s="147">
        <f t="shared" si="99"/>
        <v>1444</v>
      </c>
      <c r="AO93" s="147">
        <f t="shared" si="99"/>
        <v>1220</v>
      </c>
      <c r="AP93" s="147">
        <f t="shared" si="99"/>
        <v>2142</v>
      </c>
      <c r="AQ93" s="147">
        <f t="shared" si="99"/>
        <v>159</v>
      </c>
      <c r="AR93" s="147">
        <f t="shared" si="99"/>
        <v>1402</v>
      </c>
      <c r="AS93" s="147">
        <f t="shared" si="99"/>
        <v>263</v>
      </c>
      <c r="AT93" s="147">
        <f t="shared" si="99"/>
        <v>1868</v>
      </c>
      <c r="AU93" s="147">
        <f t="shared" si="99"/>
        <v>1173</v>
      </c>
      <c r="AV93" s="147">
        <f t="shared" si="99"/>
        <v>599</v>
      </c>
      <c r="AW93" s="147">
        <f t="shared" si="99"/>
        <v>577</v>
      </c>
      <c r="AX93" s="147">
        <f t="shared" si="99"/>
        <v>1014</v>
      </c>
      <c r="AY93" s="147">
        <f t="shared" si="99"/>
        <v>1345</v>
      </c>
      <c r="AZ93" s="147">
        <f t="shared" si="99"/>
        <v>780</v>
      </c>
      <c r="BA93" s="147">
        <f t="shared" si="99"/>
        <v>0</v>
      </c>
      <c r="BB93" s="147">
        <f t="shared" si="99"/>
        <v>1504</v>
      </c>
      <c r="BC93" s="147">
        <f t="shared" si="99"/>
        <v>974</v>
      </c>
      <c r="BD93" s="147">
        <f t="shared" si="99"/>
        <v>494</v>
      </c>
      <c r="BE93" s="147">
        <f t="shared" si="99"/>
        <v>638</v>
      </c>
      <c r="BF93" s="147">
        <f t="shared" si="99"/>
        <v>2254</v>
      </c>
      <c r="BG93" s="147">
        <f t="shared" si="99"/>
        <v>874</v>
      </c>
      <c r="BH93" s="147">
        <f t="shared" si="99"/>
        <v>589</v>
      </c>
      <c r="BI93" s="147">
        <f t="shared" si="99"/>
        <v>2044</v>
      </c>
      <c r="BJ93" s="147">
        <f t="shared" si="99"/>
        <v>1406</v>
      </c>
      <c r="BK93" s="147">
        <f t="shared" si="99"/>
        <v>1774</v>
      </c>
      <c r="BL93" s="147">
        <f t="shared" si="99"/>
        <v>1169</v>
      </c>
    </row>
    <row r="94" ht="13.5" customHeight="1">
      <c r="A94" s="87">
        <v>42827.0</v>
      </c>
      <c r="B94" s="135" t="s">
        <v>71</v>
      </c>
      <c r="C94" s="136"/>
      <c r="D94" s="150" t="s">
        <v>22</v>
      </c>
      <c r="E94" s="148">
        <f t="shared" si="10"/>
        <v>2142</v>
      </c>
      <c r="F94" s="151">
        <v>0.0</v>
      </c>
      <c r="G94" s="151">
        <v>19.0</v>
      </c>
      <c r="H94" s="141">
        <f t="shared" si="3"/>
        <v>19</v>
      </c>
      <c r="I94" s="136"/>
      <c r="J94" s="152" t="s">
        <v>24</v>
      </c>
      <c r="K94" s="148">
        <f t="shared" si="11"/>
        <v>1774</v>
      </c>
      <c r="L94" s="153">
        <v>2.0</v>
      </c>
      <c r="M94" s="153">
        <v>18.0</v>
      </c>
      <c r="N94" s="141">
        <f t="shared" si="5"/>
        <v>24</v>
      </c>
      <c r="O94" s="55"/>
      <c r="P94" s="144" t="s">
        <v>72</v>
      </c>
      <c r="Q94" s="55"/>
      <c r="R94" s="45">
        <f>MIN(Rules!$E$2,(MAX(H94/N94,N94/H94)))</f>
        <v>1.263157895</v>
      </c>
      <c r="S94" s="145">
        <f>VLOOKUP(B94,Rules!A:B,2,FALSE)</f>
        <v>40</v>
      </c>
      <c r="T94" s="55"/>
      <c r="U94" s="146">
        <f>1/(10^(-(E94+(IF(P94="Y",Rules!$I$2,0))-K94)/Rules!$E$12)+1)</f>
        <v>0.9157132162</v>
      </c>
      <c r="V94" s="48">
        <f t="shared" si="6"/>
        <v>-46</v>
      </c>
      <c r="W94" s="48">
        <f t="shared" si="7"/>
        <v>46</v>
      </c>
      <c r="X94" s="55"/>
      <c r="Y94" s="55"/>
      <c r="Z94" s="55"/>
      <c r="AA94" s="147">
        <f t="shared" ref="AA94:BL94" si="100">IF($D94=AA$1,$E94+$V94,(IF($J94=AA$1,$K94+$W94,AA93)))</f>
        <v>1346</v>
      </c>
      <c r="AB94" s="147">
        <f t="shared" si="100"/>
        <v>1045</v>
      </c>
      <c r="AC94" s="147">
        <f t="shared" si="100"/>
        <v>1321</v>
      </c>
      <c r="AD94" s="147">
        <f t="shared" si="100"/>
        <v>292</v>
      </c>
      <c r="AE94" s="147">
        <f t="shared" si="100"/>
        <v>1938</v>
      </c>
      <c r="AF94" s="147">
        <f t="shared" si="100"/>
        <v>1878</v>
      </c>
      <c r="AG94" s="147">
        <f t="shared" si="100"/>
        <v>901</v>
      </c>
      <c r="AH94" s="147">
        <f t="shared" si="100"/>
        <v>914</v>
      </c>
      <c r="AI94" s="147">
        <f t="shared" si="100"/>
        <v>1206</v>
      </c>
      <c r="AJ94" s="147">
        <f t="shared" si="100"/>
        <v>1847</v>
      </c>
      <c r="AK94" s="147">
        <f t="shared" si="100"/>
        <v>365</v>
      </c>
      <c r="AL94" s="147">
        <f t="shared" si="100"/>
        <v>717</v>
      </c>
      <c r="AM94" s="147">
        <f t="shared" si="100"/>
        <v>2039</v>
      </c>
      <c r="AN94" s="147">
        <f t="shared" si="100"/>
        <v>1444</v>
      </c>
      <c r="AO94" s="147">
        <f t="shared" si="100"/>
        <v>1220</v>
      </c>
      <c r="AP94" s="147">
        <f t="shared" si="100"/>
        <v>2096</v>
      </c>
      <c r="AQ94" s="147">
        <f t="shared" si="100"/>
        <v>159</v>
      </c>
      <c r="AR94" s="147">
        <f t="shared" si="100"/>
        <v>1402</v>
      </c>
      <c r="AS94" s="147">
        <f t="shared" si="100"/>
        <v>263</v>
      </c>
      <c r="AT94" s="147">
        <f t="shared" si="100"/>
        <v>1868</v>
      </c>
      <c r="AU94" s="147">
        <f t="shared" si="100"/>
        <v>1173</v>
      </c>
      <c r="AV94" s="147">
        <f t="shared" si="100"/>
        <v>599</v>
      </c>
      <c r="AW94" s="147">
        <f t="shared" si="100"/>
        <v>577</v>
      </c>
      <c r="AX94" s="147">
        <f t="shared" si="100"/>
        <v>1014</v>
      </c>
      <c r="AY94" s="147">
        <f t="shared" si="100"/>
        <v>1345</v>
      </c>
      <c r="AZ94" s="147">
        <f t="shared" si="100"/>
        <v>780</v>
      </c>
      <c r="BA94" s="147">
        <f t="shared" si="100"/>
        <v>0</v>
      </c>
      <c r="BB94" s="147">
        <f t="shared" si="100"/>
        <v>1504</v>
      </c>
      <c r="BC94" s="147">
        <f t="shared" si="100"/>
        <v>974</v>
      </c>
      <c r="BD94" s="147">
        <f t="shared" si="100"/>
        <v>494</v>
      </c>
      <c r="BE94" s="147">
        <f t="shared" si="100"/>
        <v>638</v>
      </c>
      <c r="BF94" s="147">
        <f t="shared" si="100"/>
        <v>2254</v>
      </c>
      <c r="BG94" s="147">
        <f t="shared" si="100"/>
        <v>874</v>
      </c>
      <c r="BH94" s="147">
        <f t="shared" si="100"/>
        <v>589</v>
      </c>
      <c r="BI94" s="147">
        <f t="shared" si="100"/>
        <v>2044</v>
      </c>
      <c r="BJ94" s="147">
        <f t="shared" si="100"/>
        <v>1406</v>
      </c>
      <c r="BK94" s="147">
        <f t="shared" si="100"/>
        <v>1820</v>
      </c>
      <c r="BL94" s="147">
        <f t="shared" si="100"/>
        <v>1169</v>
      </c>
    </row>
    <row r="95" ht="13.5" customHeight="1">
      <c r="A95" s="87">
        <v>42827.0</v>
      </c>
      <c r="B95" s="135" t="s">
        <v>71</v>
      </c>
      <c r="C95" s="136"/>
      <c r="D95" s="150" t="s">
        <v>21</v>
      </c>
      <c r="E95" s="148">
        <f t="shared" si="10"/>
        <v>1938</v>
      </c>
      <c r="F95" s="151">
        <v>3.0</v>
      </c>
      <c r="G95" s="151">
        <v>18.0</v>
      </c>
      <c r="H95" s="141">
        <f t="shared" si="3"/>
        <v>27</v>
      </c>
      <c r="I95" s="136"/>
      <c r="J95" s="152" t="s">
        <v>26</v>
      </c>
      <c r="K95" s="148">
        <f t="shared" si="11"/>
        <v>1847</v>
      </c>
      <c r="L95" s="153">
        <v>0.0</v>
      </c>
      <c r="M95" s="153">
        <v>19.0</v>
      </c>
      <c r="N95" s="141">
        <f t="shared" si="5"/>
        <v>19</v>
      </c>
      <c r="O95" s="55"/>
      <c r="P95" s="144" t="s">
        <v>72</v>
      </c>
      <c r="Q95" s="55"/>
      <c r="R95" s="45">
        <f>MIN(Rules!$E$2,(MAX(H95/N95,N95/H95)))</f>
        <v>1.421052632</v>
      </c>
      <c r="S95" s="145">
        <f>VLOOKUP(B95,Rules!A:B,2,FALSE)</f>
        <v>40</v>
      </c>
      <c r="T95" s="55"/>
      <c r="U95" s="146">
        <f>1/(10^(-(E95+(IF(P95="Y",Rules!$I$2,0))-K95)/Rules!$E$12)+1)</f>
        <v>0.7521004027</v>
      </c>
      <c r="V95" s="48">
        <f t="shared" si="6"/>
        <v>14</v>
      </c>
      <c r="W95" s="48">
        <f t="shared" si="7"/>
        <v>-14</v>
      </c>
      <c r="X95" s="55"/>
      <c r="Y95" s="55"/>
      <c r="Z95" s="55"/>
      <c r="AA95" s="147">
        <f t="shared" ref="AA95:BL95" si="101">IF($D95=AA$1,$E95+$V95,(IF($J95=AA$1,$K95+$W95,AA94)))</f>
        <v>1346</v>
      </c>
      <c r="AB95" s="147">
        <f t="shared" si="101"/>
        <v>1045</v>
      </c>
      <c r="AC95" s="147">
        <f t="shared" si="101"/>
        <v>1321</v>
      </c>
      <c r="AD95" s="147">
        <f t="shared" si="101"/>
        <v>292</v>
      </c>
      <c r="AE95" s="147">
        <f t="shared" si="101"/>
        <v>1952</v>
      </c>
      <c r="AF95" s="147">
        <f t="shared" si="101"/>
        <v>1878</v>
      </c>
      <c r="AG95" s="147">
        <f t="shared" si="101"/>
        <v>901</v>
      </c>
      <c r="AH95" s="147">
        <f t="shared" si="101"/>
        <v>914</v>
      </c>
      <c r="AI95" s="147">
        <f t="shared" si="101"/>
        <v>1206</v>
      </c>
      <c r="AJ95" s="147">
        <f t="shared" si="101"/>
        <v>1833</v>
      </c>
      <c r="AK95" s="147">
        <f t="shared" si="101"/>
        <v>365</v>
      </c>
      <c r="AL95" s="147">
        <f t="shared" si="101"/>
        <v>717</v>
      </c>
      <c r="AM95" s="147">
        <f t="shared" si="101"/>
        <v>2039</v>
      </c>
      <c r="AN95" s="147">
        <f t="shared" si="101"/>
        <v>1444</v>
      </c>
      <c r="AO95" s="147">
        <f t="shared" si="101"/>
        <v>1220</v>
      </c>
      <c r="AP95" s="147">
        <f t="shared" si="101"/>
        <v>2096</v>
      </c>
      <c r="AQ95" s="147">
        <f t="shared" si="101"/>
        <v>159</v>
      </c>
      <c r="AR95" s="147">
        <f t="shared" si="101"/>
        <v>1402</v>
      </c>
      <c r="AS95" s="147">
        <f t="shared" si="101"/>
        <v>263</v>
      </c>
      <c r="AT95" s="147">
        <f t="shared" si="101"/>
        <v>1868</v>
      </c>
      <c r="AU95" s="147">
        <f t="shared" si="101"/>
        <v>1173</v>
      </c>
      <c r="AV95" s="147">
        <f t="shared" si="101"/>
        <v>599</v>
      </c>
      <c r="AW95" s="147">
        <f t="shared" si="101"/>
        <v>577</v>
      </c>
      <c r="AX95" s="147">
        <f t="shared" si="101"/>
        <v>1014</v>
      </c>
      <c r="AY95" s="147">
        <f t="shared" si="101"/>
        <v>1345</v>
      </c>
      <c r="AZ95" s="147">
        <f t="shared" si="101"/>
        <v>780</v>
      </c>
      <c r="BA95" s="147">
        <f t="shared" si="101"/>
        <v>0</v>
      </c>
      <c r="BB95" s="147">
        <f t="shared" si="101"/>
        <v>1504</v>
      </c>
      <c r="BC95" s="147">
        <f t="shared" si="101"/>
        <v>974</v>
      </c>
      <c r="BD95" s="147">
        <f t="shared" si="101"/>
        <v>494</v>
      </c>
      <c r="BE95" s="147">
        <f t="shared" si="101"/>
        <v>638</v>
      </c>
      <c r="BF95" s="147">
        <f t="shared" si="101"/>
        <v>2254</v>
      </c>
      <c r="BG95" s="147">
        <f t="shared" si="101"/>
        <v>874</v>
      </c>
      <c r="BH95" s="147">
        <f t="shared" si="101"/>
        <v>589</v>
      </c>
      <c r="BI95" s="147">
        <f t="shared" si="101"/>
        <v>2044</v>
      </c>
      <c r="BJ95" s="147">
        <f t="shared" si="101"/>
        <v>1406</v>
      </c>
      <c r="BK95" s="147">
        <f t="shared" si="101"/>
        <v>1820</v>
      </c>
      <c r="BL95" s="147">
        <f t="shared" si="101"/>
        <v>1169</v>
      </c>
    </row>
    <row r="96" ht="13.5" customHeight="1">
      <c r="A96" s="87">
        <v>42827.0</v>
      </c>
      <c r="B96" s="135" t="s">
        <v>71</v>
      </c>
      <c r="C96" s="136"/>
      <c r="D96" s="150" t="s">
        <v>50</v>
      </c>
      <c r="E96" s="148">
        <f t="shared" si="10"/>
        <v>599</v>
      </c>
      <c r="F96" s="151">
        <v>4.0</v>
      </c>
      <c r="G96" s="151">
        <v>19.0</v>
      </c>
      <c r="H96" s="141">
        <f t="shared" si="3"/>
        <v>31</v>
      </c>
      <c r="I96" s="136"/>
      <c r="J96" s="152" t="s">
        <v>53</v>
      </c>
      <c r="K96" s="148">
        <f t="shared" si="11"/>
        <v>589</v>
      </c>
      <c r="L96" s="153">
        <v>3.0</v>
      </c>
      <c r="M96" s="153">
        <v>20.0</v>
      </c>
      <c r="N96" s="141">
        <f t="shared" si="5"/>
        <v>29</v>
      </c>
      <c r="O96" s="55"/>
      <c r="P96" s="154" t="s">
        <v>73</v>
      </c>
      <c r="Q96" s="55"/>
      <c r="R96" s="45">
        <f>MIN(Rules!$E$2,(MAX(H96/N96,N96/H96)))</f>
        <v>1.068965517</v>
      </c>
      <c r="S96" s="145">
        <f>VLOOKUP(B96,Rules!A:B,2,FALSE)</f>
        <v>40</v>
      </c>
      <c r="T96" s="55"/>
      <c r="U96" s="146">
        <f>1/(10^(-(E96+(IF(P96="Y",Rules!$I$2,0))-K96)/Rules!$E$12)+1)</f>
        <v>0.5115108912</v>
      </c>
      <c r="V96" s="48">
        <f t="shared" si="6"/>
        <v>21</v>
      </c>
      <c r="W96" s="48">
        <f t="shared" si="7"/>
        <v>-21</v>
      </c>
      <c r="X96" s="55"/>
      <c r="Y96" s="55"/>
      <c r="Z96" s="55"/>
      <c r="AA96" s="147">
        <f t="shared" ref="AA96:BL96" si="102">IF($D96=AA$1,$E96+$V96,(IF($J96=AA$1,$K96+$W96,AA95)))</f>
        <v>1346</v>
      </c>
      <c r="AB96" s="147">
        <f t="shared" si="102"/>
        <v>1045</v>
      </c>
      <c r="AC96" s="147">
        <f t="shared" si="102"/>
        <v>1321</v>
      </c>
      <c r="AD96" s="147">
        <f t="shared" si="102"/>
        <v>292</v>
      </c>
      <c r="AE96" s="147">
        <f t="shared" si="102"/>
        <v>1952</v>
      </c>
      <c r="AF96" s="147">
        <f t="shared" si="102"/>
        <v>1878</v>
      </c>
      <c r="AG96" s="147">
        <f t="shared" si="102"/>
        <v>901</v>
      </c>
      <c r="AH96" s="147">
        <f t="shared" si="102"/>
        <v>914</v>
      </c>
      <c r="AI96" s="147">
        <f t="shared" si="102"/>
        <v>1206</v>
      </c>
      <c r="AJ96" s="147">
        <f t="shared" si="102"/>
        <v>1833</v>
      </c>
      <c r="AK96" s="147">
        <f t="shared" si="102"/>
        <v>365</v>
      </c>
      <c r="AL96" s="147">
        <f t="shared" si="102"/>
        <v>717</v>
      </c>
      <c r="AM96" s="147">
        <f t="shared" si="102"/>
        <v>2039</v>
      </c>
      <c r="AN96" s="147">
        <f t="shared" si="102"/>
        <v>1444</v>
      </c>
      <c r="AO96" s="147">
        <f t="shared" si="102"/>
        <v>1220</v>
      </c>
      <c r="AP96" s="147">
        <f t="shared" si="102"/>
        <v>2096</v>
      </c>
      <c r="AQ96" s="147">
        <f t="shared" si="102"/>
        <v>159</v>
      </c>
      <c r="AR96" s="147">
        <f t="shared" si="102"/>
        <v>1402</v>
      </c>
      <c r="AS96" s="147">
        <f t="shared" si="102"/>
        <v>263</v>
      </c>
      <c r="AT96" s="147">
        <f t="shared" si="102"/>
        <v>1868</v>
      </c>
      <c r="AU96" s="147">
        <f t="shared" si="102"/>
        <v>1173</v>
      </c>
      <c r="AV96" s="147">
        <f t="shared" si="102"/>
        <v>620</v>
      </c>
      <c r="AW96" s="147">
        <f t="shared" si="102"/>
        <v>577</v>
      </c>
      <c r="AX96" s="147">
        <f t="shared" si="102"/>
        <v>1014</v>
      </c>
      <c r="AY96" s="147">
        <f t="shared" si="102"/>
        <v>1345</v>
      </c>
      <c r="AZ96" s="147">
        <f t="shared" si="102"/>
        <v>780</v>
      </c>
      <c r="BA96" s="147">
        <f t="shared" si="102"/>
        <v>0</v>
      </c>
      <c r="BB96" s="147">
        <f t="shared" si="102"/>
        <v>1504</v>
      </c>
      <c r="BC96" s="147">
        <f t="shared" si="102"/>
        <v>974</v>
      </c>
      <c r="BD96" s="147">
        <f t="shared" si="102"/>
        <v>494</v>
      </c>
      <c r="BE96" s="147">
        <f t="shared" si="102"/>
        <v>638</v>
      </c>
      <c r="BF96" s="147">
        <f t="shared" si="102"/>
        <v>2254</v>
      </c>
      <c r="BG96" s="147">
        <f t="shared" si="102"/>
        <v>874</v>
      </c>
      <c r="BH96" s="147">
        <f t="shared" si="102"/>
        <v>568</v>
      </c>
      <c r="BI96" s="147">
        <f t="shared" si="102"/>
        <v>2044</v>
      </c>
      <c r="BJ96" s="147">
        <f t="shared" si="102"/>
        <v>1406</v>
      </c>
      <c r="BK96" s="147">
        <f t="shared" si="102"/>
        <v>1820</v>
      </c>
      <c r="BL96" s="147">
        <f t="shared" si="102"/>
        <v>1169</v>
      </c>
    </row>
    <row r="97" ht="13.5" customHeight="1">
      <c r="A97" s="87">
        <v>42833.0</v>
      </c>
      <c r="B97" s="155" t="s">
        <v>82</v>
      </c>
      <c r="C97" s="136"/>
      <c r="D97" s="150" t="s">
        <v>42</v>
      </c>
      <c r="E97" s="148">
        <f t="shared" si="10"/>
        <v>874</v>
      </c>
      <c r="F97" s="151">
        <v>4.0</v>
      </c>
      <c r="G97" s="151">
        <v>19.0</v>
      </c>
      <c r="H97" s="141">
        <f t="shared" si="3"/>
        <v>31</v>
      </c>
      <c r="I97" s="136"/>
      <c r="J97" s="152" t="s">
        <v>48</v>
      </c>
      <c r="K97" s="148">
        <f t="shared" si="11"/>
        <v>365</v>
      </c>
      <c r="L97" s="153">
        <v>0.0</v>
      </c>
      <c r="M97" s="153">
        <v>10.0</v>
      </c>
      <c r="N97" s="141">
        <f t="shared" si="5"/>
        <v>10</v>
      </c>
      <c r="O97" s="55"/>
      <c r="P97" s="154" t="s">
        <v>73</v>
      </c>
      <c r="Q97" s="55"/>
      <c r="R97" s="45">
        <f>MIN(Rules!$E$2,(MAX(H97/N97,N97/H97)))</f>
        <v>2</v>
      </c>
      <c r="S97" s="145">
        <f>VLOOKUP(B97,Rules!A:B,2,FALSE)</f>
        <v>35</v>
      </c>
      <c r="T97" s="55"/>
      <c r="U97" s="146">
        <f>1/(10^(-(E97+(IF(P97="Y",Rules!$I$2,0))-K97)/Rules!$E$12)+1)</f>
        <v>0.9124586587</v>
      </c>
      <c r="V97" s="48">
        <f t="shared" si="6"/>
        <v>6</v>
      </c>
      <c r="W97" s="48">
        <f t="shared" si="7"/>
        <v>-6</v>
      </c>
      <c r="X97" s="55"/>
      <c r="Y97" s="55"/>
      <c r="Z97" s="55"/>
      <c r="AA97" s="147">
        <f t="shared" ref="AA97:BL97" si="103">IF($D97=AA$1,$E97+$V97,(IF($J97=AA$1,$K97+$W97,AA96)))</f>
        <v>1346</v>
      </c>
      <c r="AB97" s="147">
        <f t="shared" si="103"/>
        <v>1045</v>
      </c>
      <c r="AC97" s="147">
        <f t="shared" si="103"/>
        <v>1321</v>
      </c>
      <c r="AD97" s="147">
        <f t="shared" si="103"/>
        <v>292</v>
      </c>
      <c r="AE97" s="147">
        <f t="shared" si="103"/>
        <v>1952</v>
      </c>
      <c r="AF97" s="147">
        <f t="shared" si="103"/>
        <v>1878</v>
      </c>
      <c r="AG97" s="147">
        <f t="shared" si="103"/>
        <v>901</v>
      </c>
      <c r="AH97" s="147">
        <f t="shared" si="103"/>
        <v>914</v>
      </c>
      <c r="AI97" s="147">
        <f t="shared" si="103"/>
        <v>1206</v>
      </c>
      <c r="AJ97" s="147">
        <f t="shared" si="103"/>
        <v>1833</v>
      </c>
      <c r="AK97" s="147">
        <f t="shared" si="103"/>
        <v>359</v>
      </c>
      <c r="AL97" s="147">
        <f t="shared" si="103"/>
        <v>717</v>
      </c>
      <c r="AM97" s="147">
        <f t="shared" si="103"/>
        <v>2039</v>
      </c>
      <c r="AN97" s="147">
        <f t="shared" si="103"/>
        <v>1444</v>
      </c>
      <c r="AO97" s="147">
        <f t="shared" si="103"/>
        <v>1220</v>
      </c>
      <c r="AP97" s="147">
        <f t="shared" si="103"/>
        <v>2096</v>
      </c>
      <c r="AQ97" s="147">
        <f t="shared" si="103"/>
        <v>159</v>
      </c>
      <c r="AR97" s="147">
        <f t="shared" si="103"/>
        <v>1402</v>
      </c>
      <c r="AS97" s="147">
        <f t="shared" si="103"/>
        <v>263</v>
      </c>
      <c r="AT97" s="147">
        <f t="shared" si="103"/>
        <v>1868</v>
      </c>
      <c r="AU97" s="147">
        <f t="shared" si="103"/>
        <v>1173</v>
      </c>
      <c r="AV97" s="147">
        <f t="shared" si="103"/>
        <v>620</v>
      </c>
      <c r="AW97" s="147">
        <f t="shared" si="103"/>
        <v>577</v>
      </c>
      <c r="AX97" s="147">
        <f t="shared" si="103"/>
        <v>1014</v>
      </c>
      <c r="AY97" s="147">
        <f t="shared" si="103"/>
        <v>1345</v>
      </c>
      <c r="AZ97" s="147">
        <f t="shared" si="103"/>
        <v>780</v>
      </c>
      <c r="BA97" s="147">
        <f t="shared" si="103"/>
        <v>0</v>
      </c>
      <c r="BB97" s="147">
        <f t="shared" si="103"/>
        <v>1504</v>
      </c>
      <c r="BC97" s="147">
        <f t="shared" si="103"/>
        <v>974</v>
      </c>
      <c r="BD97" s="147">
        <f t="shared" si="103"/>
        <v>494</v>
      </c>
      <c r="BE97" s="147">
        <f t="shared" si="103"/>
        <v>638</v>
      </c>
      <c r="BF97" s="147">
        <f t="shared" si="103"/>
        <v>2254</v>
      </c>
      <c r="BG97" s="147">
        <f t="shared" si="103"/>
        <v>880</v>
      </c>
      <c r="BH97" s="147">
        <f t="shared" si="103"/>
        <v>568</v>
      </c>
      <c r="BI97" s="147">
        <f t="shared" si="103"/>
        <v>2044</v>
      </c>
      <c r="BJ97" s="147">
        <f t="shared" si="103"/>
        <v>1406</v>
      </c>
      <c r="BK97" s="147">
        <f t="shared" si="103"/>
        <v>1820</v>
      </c>
      <c r="BL97" s="147">
        <f t="shared" si="103"/>
        <v>1169</v>
      </c>
    </row>
    <row r="98" ht="13.5" customHeight="1">
      <c r="A98" s="87">
        <v>42833.0</v>
      </c>
      <c r="B98" s="155" t="s">
        <v>82</v>
      </c>
      <c r="C98" s="136"/>
      <c r="D98" s="150" t="s">
        <v>51</v>
      </c>
      <c r="E98" s="148">
        <f t="shared" si="10"/>
        <v>780</v>
      </c>
      <c r="F98" s="151">
        <v>0.0</v>
      </c>
      <c r="G98" s="151">
        <v>9.0</v>
      </c>
      <c r="H98" s="141">
        <f t="shared" si="3"/>
        <v>9</v>
      </c>
      <c r="I98" s="136"/>
      <c r="J98" s="152" t="s">
        <v>35</v>
      </c>
      <c r="K98" s="148">
        <f t="shared" si="11"/>
        <v>901</v>
      </c>
      <c r="L98" s="153">
        <v>6.0</v>
      </c>
      <c r="M98" s="153">
        <v>28.0</v>
      </c>
      <c r="N98" s="141">
        <f t="shared" si="5"/>
        <v>46</v>
      </c>
      <c r="O98" s="55"/>
      <c r="P98" s="154" t="s">
        <v>73</v>
      </c>
      <c r="Q98" s="55"/>
      <c r="R98" s="45">
        <f>MIN(Rules!$E$2,(MAX(H98/N98,N98/H98)))</f>
        <v>2</v>
      </c>
      <c r="S98" s="145">
        <f>VLOOKUP(B98,Rules!A:B,2,FALSE)</f>
        <v>35</v>
      </c>
      <c r="T98" s="55"/>
      <c r="U98" s="146">
        <f>1/(10^(-(E98+(IF(P98="Y",Rules!$I$2,0))-K98)/Rules!$E$12)+1)</f>
        <v>0.3641896468</v>
      </c>
      <c r="V98" s="48">
        <f t="shared" si="6"/>
        <v>-25</v>
      </c>
      <c r="W98" s="48">
        <f t="shared" si="7"/>
        <v>25</v>
      </c>
      <c r="X98" s="55"/>
      <c r="Y98" s="55"/>
      <c r="Z98" s="55"/>
      <c r="AA98" s="147">
        <f t="shared" ref="AA98:BL98" si="104">IF($D98=AA$1,$E98+$V98,(IF($J98=AA$1,$K98+$W98,AA97)))</f>
        <v>1346</v>
      </c>
      <c r="AB98" s="147">
        <f t="shared" si="104"/>
        <v>1045</v>
      </c>
      <c r="AC98" s="147">
        <f t="shared" si="104"/>
        <v>1321</v>
      </c>
      <c r="AD98" s="147">
        <f t="shared" si="104"/>
        <v>292</v>
      </c>
      <c r="AE98" s="147">
        <f t="shared" si="104"/>
        <v>1952</v>
      </c>
      <c r="AF98" s="147">
        <f t="shared" si="104"/>
        <v>1878</v>
      </c>
      <c r="AG98" s="147">
        <f t="shared" si="104"/>
        <v>926</v>
      </c>
      <c r="AH98" s="147">
        <f t="shared" si="104"/>
        <v>914</v>
      </c>
      <c r="AI98" s="147">
        <f t="shared" si="104"/>
        <v>1206</v>
      </c>
      <c r="AJ98" s="147">
        <f t="shared" si="104"/>
        <v>1833</v>
      </c>
      <c r="AK98" s="147">
        <f t="shared" si="104"/>
        <v>359</v>
      </c>
      <c r="AL98" s="147">
        <f t="shared" si="104"/>
        <v>717</v>
      </c>
      <c r="AM98" s="147">
        <f t="shared" si="104"/>
        <v>2039</v>
      </c>
      <c r="AN98" s="147">
        <f t="shared" si="104"/>
        <v>1444</v>
      </c>
      <c r="AO98" s="147">
        <f t="shared" si="104"/>
        <v>1220</v>
      </c>
      <c r="AP98" s="147">
        <f t="shared" si="104"/>
        <v>2096</v>
      </c>
      <c r="AQ98" s="147">
        <f t="shared" si="104"/>
        <v>159</v>
      </c>
      <c r="AR98" s="147">
        <f t="shared" si="104"/>
        <v>1402</v>
      </c>
      <c r="AS98" s="147">
        <f t="shared" si="104"/>
        <v>263</v>
      </c>
      <c r="AT98" s="147">
        <f t="shared" si="104"/>
        <v>1868</v>
      </c>
      <c r="AU98" s="147">
        <f t="shared" si="104"/>
        <v>1173</v>
      </c>
      <c r="AV98" s="147">
        <f t="shared" si="104"/>
        <v>620</v>
      </c>
      <c r="AW98" s="147">
        <f t="shared" si="104"/>
        <v>577</v>
      </c>
      <c r="AX98" s="147">
        <f t="shared" si="104"/>
        <v>1014</v>
      </c>
      <c r="AY98" s="147">
        <f t="shared" si="104"/>
        <v>1345</v>
      </c>
      <c r="AZ98" s="147">
        <f t="shared" si="104"/>
        <v>755</v>
      </c>
      <c r="BA98" s="147">
        <f t="shared" si="104"/>
        <v>0</v>
      </c>
      <c r="BB98" s="147">
        <f t="shared" si="104"/>
        <v>1504</v>
      </c>
      <c r="BC98" s="147">
        <f t="shared" si="104"/>
        <v>974</v>
      </c>
      <c r="BD98" s="147">
        <f t="shared" si="104"/>
        <v>494</v>
      </c>
      <c r="BE98" s="147">
        <f t="shared" si="104"/>
        <v>638</v>
      </c>
      <c r="BF98" s="147">
        <f t="shared" si="104"/>
        <v>2254</v>
      </c>
      <c r="BG98" s="147">
        <f t="shared" si="104"/>
        <v>880</v>
      </c>
      <c r="BH98" s="147">
        <f t="shared" si="104"/>
        <v>568</v>
      </c>
      <c r="BI98" s="147">
        <f t="shared" si="104"/>
        <v>2044</v>
      </c>
      <c r="BJ98" s="147">
        <f t="shared" si="104"/>
        <v>1406</v>
      </c>
      <c r="BK98" s="147">
        <f t="shared" si="104"/>
        <v>1820</v>
      </c>
      <c r="BL98" s="147">
        <f t="shared" si="104"/>
        <v>1169</v>
      </c>
    </row>
    <row r="99" ht="13.5" customHeight="1">
      <c r="A99" s="87">
        <v>42833.0</v>
      </c>
      <c r="B99" s="155" t="s">
        <v>82</v>
      </c>
      <c r="C99" s="136"/>
      <c r="D99" s="150" t="s">
        <v>43</v>
      </c>
      <c r="E99" s="148">
        <f t="shared" si="10"/>
        <v>1045</v>
      </c>
      <c r="F99" s="151">
        <v>1.0</v>
      </c>
      <c r="G99" s="151">
        <v>17.0</v>
      </c>
      <c r="H99" s="141">
        <f t="shared" si="3"/>
        <v>20</v>
      </c>
      <c r="I99" s="136"/>
      <c r="J99" s="152" t="s">
        <v>33</v>
      </c>
      <c r="K99" s="148">
        <f t="shared" si="11"/>
        <v>1206</v>
      </c>
      <c r="L99" s="153">
        <v>2.0</v>
      </c>
      <c r="M99" s="153">
        <v>12.0</v>
      </c>
      <c r="N99" s="141">
        <f t="shared" si="5"/>
        <v>18</v>
      </c>
      <c r="O99" s="55"/>
      <c r="P99" s="154" t="s">
        <v>73</v>
      </c>
      <c r="Q99" s="55"/>
      <c r="R99" s="45">
        <f>MIN(Rules!$E$2,(MAX(H99/N99,N99/H99)))</f>
        <v>1.111111111</v>
      </c>
      <c r="S99" s="145">
        <f>VLOOKUP(B99,Rules!A:B,2,FALSE)</f>
        <v>35</v>
      </c>
      <c r="T99" s="55"/>
      <c r="U99" s="146">
        <f>1/(10^(-(E99+(IF(P99="Y",Rules!$I$2,0))-K99)/Rules!$E$12)+1)</f>
        <v>0.3226909968</v>
      </c>
      <c r="V99" s="48">
        <f t="shared" si="6"/>
        <v>26</v>
      </c>
      <c r="W99" s="48">
        <f t="shared" si="7"/>
        <v>-26</v>
      </c>
      <c r="X99" s="55"/>
      <c r="Y99" s="55"/>
      <c r="Z99" s="55"/>
      <c r="AA99" s="147">
        <f t="shared" ref="AA99:BL99" si="105">IF($D99=AA$1,$E99+$V99,(IF($J99=AA$1,$K99+$W99,AA98)))</f>
        <v>1346</v>
      </c>
      <c r="AB99" s="147">
        <f t="shared" si="105"/>
        <v>1071</v>
      </c>
      <c r="AC99" s="147">
        <f t="shared" si="105"/>
        <v>1321</v>
      </c>
      <c r="AD99" s="147">
        <f t="shared" si="105"/>
        <v>292</v>
      </c>
      <c r="AE99" s="147">
        <f t="shared" si="105"/>
        <v>1952</v>
      </c>
      <c r="AF99" s="147">
        <f t="shared" si="105"/>
        <v>1878</v>
      </c>
      <c r="AG99" s="147">
        <f t="shared" si="105"/>
        <v>926</v>
      </c>
      <c r="AH99" s="147">
        <f t="shared" si="105"/>
        <v>914</v>
      </c>
      <c r="AI99" s="147">
        <f t="shared" si="105"/>
        <v>1180</v>
      </c>
      <c r="AJ99" s="147">
        <f t="shared" si="105"/>
        <v>1833</v>
      </c>
      <c r="AK99" s="147">
        <f t="shared" si="105"/>
        <v>359</v>
      </c>
      <c r="AL99" s="147">
        <f t="shared" si="105"/>
        <v>717</v>
      </c>
      <c r="AM99" s="147">
        <f t="shared" si="105"/>
        <v>2039</v>
      </c>
      <c r="AN99" s="147">
        <f t="shared" si="105"/>
        <v>1444</v>
      </c>
      <c r="AO99" s="147">
        <f t="shared" si="105"/>
        <v>1220</v>
      </c>
      <c r="AP99" s="147">
        <f t="shared" si="105"/>
        <v>2096</v>
      </c>
      <c r="AQ99" s="147">
        <f t="shared" si="105"/>
        <v>159</v>
      </c>
      <c r="AR99" s="147">
        <f t="shared" si="105"/>
        <v>1402</v>
      </c>
      <c r="AS99" s="147">
        <f t="shared" si="105"/>
        <v>263</v>
      </c>
      <c r="AT99" s="147">
        <f t="shared" si="105"/>
        <v>1868</v>
      </c>
      <c r="AU99" s="147">
        <f t="shared" si="105"/>
        <v>1173</v>
      </c>
      <c r="AV99" s="147">
        <f t="shared" si="105"/>
        <v>620</v>
      </c>
      <c r="AW99" s="147">
        <f t="shared" si="105"/>
        <v>577</v>
      </c>
      <c r="AX99" s="147">
        <f t="shared" si="105"/>
        <v>1014</v>
      </c>
      <c r="AY99" s="147">
        <f t="shared" si="105"/>
        <v>1345</v>
      </c>
      <c r="AZ99" s="147">
        <f t="shared" si="105"/>
        <v>755</v>
      </c>
      <c r="BA99" s="147">
        <f t="shared" si="105"/>
        <v>0</v>
      </c>
      <c r="BB99" s="147">
        <f t="shared" si="105"/>
        <v>1504</v>
      </c>
      <c r="BC99" s="147">
        <f t="shared" si="105"/>
        <v>974</v>
      </c>
      <c r="BD99" s="147">
        <f t="shared" si="105"/>
        <v>494</v>
      </c>
      <c r="BE99" s="147">
        <f t="shared" si="105"/>
        <v>638</v>
      </c>
      <c r="BF99" s="147">
        <f t="shared" si="105"/>
        <v>2254</v>
      </c>
      <c r="BG99" s="147">
        <f t="shared" si="105"/>
        <v>880</v>
      </c>
      <c r="BH99" s="147">
        <f t="shared" si="105"/>
        <v>568</v>
      </c>
      <c r="BI99" s="147">
        <f t="shared" si="105"/>
        <v>2044</v>
      </c>
      <c r="BJ99" s="147">
        <f t="shared" si="105"/>
        <v>1406</v>
      </c>
      <c r="BK99" s="147">
        <f t="shared" si="105"/>
        <v>1820</v>
      </c>
      <c r="BL99" s="147">
        <f t="shared" si="105"/>
        <v>1169</v>
      </c>
    </row>
    <row r="100" ht="13.5" customHeight="1">
      <c r="A100" s="87">
        <v>42833.0</v>
      </c>
      <c r="B100" s="155" t="s">
        <v>82</v>
      </c>
      <c r="C100" s="136"/>
      <c r="D100" s="150" t="s">
        <v>30</v>
      </c>
      <c r="E100" s="148">
        <f t="shared" si="10"/>
        <v>1346</v>
      </c>
      <c r="F100" s="151">
        <v>3.0</v>
      </c>
      <c r="G100" s="151">
        <v>24.0</v>
      </c>
      <c r="H100" s="141">
        <f t="shared" si="3"/>
        <v>33</v>
      </c>
      <c r="I100" s="136"/>
      <c r="J100" s="152" t="s">
        <v>37</v>
      </c>
      <c r="K100" s="148">
        <f t="shared" si="11"/>
        <v>914</v>
      </c>
      <c r="L100" s="153">
        <v>1.0</v>
      </c>
      <c r="M100" s="153">
        <v>8.0</v>
      </c>
      <c r="N100" s="141">
        <f t="shared" si="5"/>
        <v>11</v>
      </c>
      <c r="O100" s="55"/>
      <c r="P100" s="154" t="s">
        <v>73</v>
      </c>
      <c r="Q100" s="55"/>
      <c r="R100" s="45">
        <f>MIN(Rules!$E$2,(MAX(H100/N100,N100/H100)))</f>
        <v>2</v>
      </c>
      <c r="S100" s="145">
        <f>VLOOKUP(B100,Rules!A:B,2,FALSE)</f>
        <v>35</v>
      </c>
      <c r="T100" s="55"/>
      <c r="U100" s="146">
        <f>1/(10^(-(E100+(IF(P100="Y",Rules!$I$2,0))-K100)/Rules!$E$12)+1)</f>
        <v>0.8796831938</v>
      </c>
      <c r="V100" s="48">
        <f t="shared" si="6"/>
        <v>8</v>
      </c>
      <c r="W100" s="48">
        <f t="shared" si="7"/>
        <v>-8</v>
      </c>
      <c r="X100" s="55"/>
      <c r="Y100" s="55"/>
      <c r="Z100" s="55"/>
      <c r="AA100" s="147">
        <f t="shared" ref="AA100:BL100" si="106">IF($D100=AA$1,$E100+$V100,(IF($J100=AA$1,$K100+$W100,AA99)))</f>
        <v>1354</v>
      </c>
      <c r="AB100" s="147">
        <f t="shared" si="106"/>
        <v>1071</v>
      </c>
      <c r="AC100" s="147">
        <f t="shared" si="106"/>
        <v>1321</v>
      </c>
      <c r="AD100" s="147">
        <f t="shared" si="106"/>
        <v>292</v>
      </c>
      <c r="AE100" s="147">
        <f t="shared" si="106"/>
        <v>1952</v>
      </c>
      <c r="AF100" s="147">
        <f t="shared" si="106"/>
        <v>1878</v>
      </c>
      <c r="AG100" s="147">
        <f t="shared" si="106"/>
        <v>926</v>
      </c>
      <c r="AH100" s="147">
        <f t="shared" si="106"/>
        <v>906</v>
      </c>
      <c r="AI100" s="147">
        <f t="shared" si="106"/>
        <v>1180</v>
      </c>
      <c r="AJ100" s="147">
        <f t="shared" si="106"/>
        <v>1833</v>
      </c>
      <c r="AK100" s="147">
        <f t="shared" si="106"/>
        <v>359</v>
      </c>
      <c r="AL100" s="147">
        <f t="shared" si="106"/>
        <v>717</v>
      </c>
      <c r="AM100" s="147">
        <f t="shared" si="106"/>
        <v>2039</v>
      </c>
      <c r="AN100" s="147">
        <f t="shared" si="106"/>
        <v>1444</v>
      </c>
      <c r="AO100" s="147">
        <f t="shared" si="106"/>
        <v>1220</v>
      </c>
      <c r="AP100" s="147">
        <f t="shared" si="106"/>
        <v>2096</v>
      </c>
      <c r="AQ100" s="147">
        <f t="shared" si="106"/>
        <v>159</v>
      </c>
      <c r="AR100" s="147">
        <f t="shared" si="106"/>
        <v>1402</v>
      </c>
      <c r="AS100" s="147">
        <f t="shared" si="106"/>
        <v>263</v>
      </c>
      <c r="AT100" s="147">
        <f t="shared" si="106"/>
        <v>1868</v>
      </c>
      <c r="AU100" s="147">
        <f t="shared" si="106"/>
        <v>1173</v>
      </c>
      <c r="AV100" s="147">
        <f t="shared" si="106"/>
        <v>620</v>
      </c>
      <c r="AW100" s="147">
        <f t="shared" si="106"/>
        <v>577</v>
      </c>
      <c r="AX100" s="147">
        <f t="shared" si="106"/>
        <v>1014</v>
      </c>
      <c r="AY100" s="147">
        <f t="shared" si="106"/>
        <v>1345</v>
      </c>
      <c r="AZ100" s="147">
        <f t="shared" si="106"/>
        <v>755</v>
      </c>
      <c r="BA100" s="147">
        <f t="shared" si="106"/>
        <v>0</v>
      </c>
      <c r="BB100" s="147">
        <f t="shared" si="106"/>
        <v>1504</v>
      </c>
      <c r="BC100" s="147">
        <f t="shared" si="106"/>
        <v>974</v>
      </c>
      <c r="BD100" s="147">
        <f t="shared" si="106"/>
        <v>494</v>
      </c>
      <c r="BE100" s="147">
        <f t="shared" si="106"/>
        <v>638</v>
      </c>
      <c r="BF100" s="147">
        <f t="shared" si="106"/>
        <v>2254</v>
      </c>
      <c r="BG100" s="147">
        <f t="shared" si="106"/>
        <v>880</v>
      </c>
      <c r="BH100" s="147">
        <f t="shared" si="106"/>
        <v>568</v>
      </c>
      <c r="BI100" s="147">
        <f t="shared" si="106"/>
        <v>2044</v>
      </c>
      <c r="BJ100" s="147">
        <f t="shared" si="106"/>
        <v>1406</v>
      </c>
      <c r="BK100" s="147">
        <f t="shared" si="106"/>
        <v>1820</v>
      </c>
      <c r="BL100" s="147">
        <f t="shared" si="106"/>
        <v>1169</v>
      </c>
    </row>
    <row r="101" ht="13.5" customHeight="1">
      <c r="A101" s="87">
        <v>42841.0</v>
      </c>
      <c r="B101" s="155" t="s">
        <v>82</v>
      </c>
      <c r="C101" s="136"/>
      <c r="D101" s="150" t="s">
        <v>30</v>
      </c>
      <c r="E101" s="148">
        <f t="shared" si="10"/>
        <v>1354</v>
      </c>
      <c r="F101" s="151">
        <v>5.0</v>
      </c>
      <c r="G101" s="151">
        <v>22.0</v>
      </c>
      <c r="H101" s="141">
        <f t="shared" si="3"/>
        <v>37</v>
      </c>
      <c r="I101" s="136"/>
      <c r="J101" s="152" t="s">
        <v>43</v>
      </c>
      <c r="K101" s="148">
        <f t="shared" si="11"/>
        <v>1071</v>
      </c>
      <c r="L101" s="153">
        <v>1.0</v>
      </c>
      <c r="M101" s="153">
        <v>12.0</v>
      </c>
      <c r="N101" s="141">
        <f t="shared" si="5"/>
        <v>15</v>
      </c>
      <c r="O101" s="55"/>
      <c r="P101" s="154" t="s">
        <v>73</v>
      </c>
      <c r="Q101" s="55"/>
      <c r="R101" s="45">
        <f>MIN(Rules!$E$2,(MAX(H101/N101,N101/H101)))</f>
        <v>2</v>
      </c>
      <c r="S101" s="145">
        <f>VLOOKUP(B101,Rules!A:B,2,FALSE)</f>
        <v>35</v>
      </c>
      <c r="T101" s="55"/>
      <c r="U101" s="146">
        <f>1/(10^(-(E101+(IF(P101="Y",Rules!$I$2,0))-K101)/Rules!$E$12)+1)</f>
        <v>0.7863836557</v>
      </c>
      <c r="V101" s="48">
        <f t="shared" si="6"/>
        <v>15</v>
      </c>
      <c r="W101" s="48">
        <f t="shared" si="7"/>
        <v>-15</v>
      </c>
      <c r="X101" s="55"/>
      <c r="Y101" s="55"/>
      <c r="Z101" s="55"/>
      <c r="AA101" s="147">
        <f t="shared" ref="AA101:BL101" si="107">IF($D101=AA$1,$E101+$V101,(IF($J101=AA$1,$K101+$W101,AA100)))</f>
        <v>1369</v>
      </c>
      <c r="AB101" s="147">
        <f t="shared" si="107"/>
        <v>1056</v>
      </c>
      <c r="AC101" s="147">
        <f t="shared" si="107"/>
        <v>1321</v>
      </c>
      <c r="AD101" s="147">
        <f t="shared" si="107"/>
        <v>292</v>
      </c>
      <c r="AE101" s="147">
        <f t="shared" si="107"/>
        <v>1952</v>
      </c>
      <c r="AF101" s="147">
        <f t="shared" si="107"/>
        <v>1878</v>
      </c>
      <c r="AG101" s="147">
        <f t="shared" si="107"/>
        <v>926</v>
      </c>
      <c r="AH101" s="147">
        <f t="shared" si="107"/>
        <v>906</v>
      </c>
      <c r="AI101" s="147">
        <f t="shared" si="107"/>
        <v>1180</v>
      </c>
      <c r="AJ101" s="147">
        <f t="shared" si="107"/>
        <v>1833</v>
      </c>
      <c r="AK101" s="147">
        <f t="shared" si="107"/>
        <v>359</v>
      </c>
      <c r="AL101" s="147">
        <f t="shared" si="107"/>
        <v>717</v>
      </c>
      <c r="AM101" s="147">
        <f t="shared" si="107"/>
        <v>2039</v>
      </c>
      <c r="AN101" s="147">
        <f t="shared" si="107"/>
        <v>1444</v>
      </c>
      <c r="AO101" s="147">
        <f t="shared" si="107"/>
        <v>1220</v>
      </c>
      <c r="AP101" s="147">
        <f t="shared" si="107"/>
        <v>2096</v>
      </c>
      <c r="AQ101" s="147">
        <f t="shared" si="107"/>
        <v>159</v>
      </c>
      <c r="AR101" s="147">
        <f t="shared" si="107"/>
        <v>1402</v>
      </c>
      <c r="AS101" s="147">
        <f t="shared" si="107"/>
        <v>263</v>
      </c>
      <c r="AT101" s="147">
        <f t="shared" si="107"/>
        <v>1868</v>
      </c>
      <c r="AU101" s="147">
        <f t="shared" si="107"/>
        <v>1173</v>
      </c>
      <c r="AV101" s="147">
        <f t="shared" si="107"/>
        <v>620</v>
      </c>
      <c r="AW101" s="147">
        <f t="shared" si="107"/>
        <v>577</v>
      </c>
      <c r="AX101" s="147">
        <f t="shared" si="107"/>
        <v>1014</v>
      </c>
      <c r="AY101" s="147">
        <f t="shared" si="107"/>
        <v>1345</v>
      </c>
      <c r="AZ101" s="147">
        <f t="shared" si="107"/>
        <v>755</v>
      </c>
      <c r="BA101" s="147">
        <f t="shared" si="107"/>
        <v>0</v>
      </c>
      <c r="BB101" s="147">
        <f t="shared" si="107"/>
        <v>1504</v>
      </c>
      <c r="BC101" s="147">
        <f t="shared" si="107"/>
        <v>974</v>
      </c>
      <c r="BD101" s="147">
        <f t="shared" si="107"/>
        <v>494</v>
      </c>
      <c r="BE101" s="147">
        <f t="shared" si="107"/>
        <v>638</v>
      </c>
      <c r="BF101" s="147">
        <f t="shared" si="107"/>
        <v>2254</v>
      </c>
      <c r="BG101" s="147">
        <f t="shared" si="107"/>
        <v>880</v>
      </c>
      <c r="BH101" s="147">
        <f t="shared" si="107"/>
        <v>568</v>
      </c>
      <c r="BI101" s="147">
        <f t="shared" si="107"/>
        <v>2044</v>
      </c>
      <c r="BJ101" s="147">
        <f t="shared" si="107"/>
        <v>1406</v>
      </c>
      <c r="BK101" s="147">
        <f t="shared" si="107"/>
        <v>1820</v>
      </c>
      <c r="BL101" s="147">
        <f t="shared" si="107"/>
        <v>1169</v>
      </c>
    </row>
    <row r="102" ht="13.5" customHeight="1">
      <c r="A102" s="87">
        <v>42841.0</v>
      </c>
      <c r="B102" s="155" t="s">
        <v>82</v>
      </c>
      <c r="C102" s="136"/>
      <c r="D102" s="150" t="s">
        <v>35</v>
      </c>
      <c r="E102" s="148">
        <f t="shared" si="10"/>
        <v>926</v>
      </c>
      <c r="F102" s="151">
        <v>1.0</v>
      </c>
      <c r="G102" s="151">
        <v>17.0</v>
      </c>
      <c r="H102" s="141">
        <f t="shared" si="3"/>
        <v>20</v>
      </c>
      <c r="I102" s="136"/>
      <c r="J102" s="152" t="s">
        <v>42</v>
      </c>
      <c r="K102" s="148">
        <f t="shared" si="11"/>
        <v>880</v>
      </c>
      <c r="L102" s="153">
        <v>1.0</v>
      </c>
      <c r="M102" s="153">
        <v>12.0</v>
      </c>
      <c r="N102" s="141">
        <f t="shared" si="5"/>
        <v>15</v>
      </c>
      <c r="O102" s="55"/>
      <c r="P102" s="154" t="s">
        <v>73</v>
      </c>
      <c r="Q102" s="55"/>
      <c r="R102" s="45">
        <f>MIN(Rules!$E$2,(MAX(H102/N102,N102/H102)))</f>
        <v>1.333333333</v>
      </c>
      <c r="S102" s="145">
        <f>VLOOKUP(B102,Rules!A:B,2,FALSE)</f>
        <v>35</v>
      </c>
      <c r="T102" s="55"/>
      <c r="U102" s="146">
        <f>1/(10^(-(E102+(IF(P102="Y",Rules!$I$2,0))-K102)/Rules!$E$12)+1)</f>
        <v>0.5527622944</v>
      </c>
      <c r="V102" s="48">
        <f t="shared" si="6"/>
        <v>21</v>
      </c>
      <c r="W102" s="48">
        <f t="shared" si="7"/>
        <v>-21</v>
      </c>
      <c r="X102" s="55"/>
      <c r="Y102" s="55"/>
      <c r="Z102" s="55"/>
      <c r="AA102" s="147">
        <f t="shared" ref="AA102:BL102" si="108">IF($D102=AA$1,$E102+$V102,(IF($J102=AA$1,$K102+$W102,AA101)))</f>
        <v>1369</v>
      </c>
      <c r="AB102" s="147">
        <f t="shared" si="108"/>
        <v>1056</v>
      </c>
      <c r="AC102" s="147">
        <f t="shared" si="108"/>
        <v>1321</v>
      </c>
      <c r="AD102" s="147">
        <f t="shared" si="108"/>
        <v>292</v>
      </c>
      <c r="AE102" s="147">
        <f t="shared" si="108"/>
        <v>1952</v>
      </c>
      <c r="AF102" s="147">
        <f t="shared" si="108"/>
        <v>1878</v>
      </c>
      <c r="AG102" s="147">
        <f t="shared" si="108"/>
        <v>947</v>
      </c>
      <c r="AH102" s="147">
        <f t="shared" si="108"/>
        <v>906</v>
      </c>
      <c r="AI102" s="147">
        <f t="shared" si="108"/>
        <v>1180</v>
      </c>
      <c r="AJ102" s="147">
        <f t="shared" si="108"/>
        <v>1833</v>
      </c>
      <c r="AK102" s="147">
        <f t="shared" si="108"/>
        <v>359</v>
      </c>
      <c r="AL102" s="147">
        <f t="shared" si="108"/>
        <v>717</v>
      </c>
      <c r="AM102" s="147">
        <f t="shared" si="108"/>
        <v>2039</v>
      </c>
      <c r="AN102" s="147">
        <f t="shared" si="108"/>
        <v>1444</v>
      </c>
      <c r="AO102" s="147">
        <f t="shared" si="108"/>
        <v>1220</v>
      </c>
      <c r="AP102" s="147">
        <f t="shared" si="108"/>
        <v>2096</v>
      </c>
      <c r="AQ102" s="147">
        <f t="shared" si="108"/>
        <v>159</v>
      </c>
      <c r="AR102" s="147">
        <f t="shared" si="108"/>
        <v>1402</v>
      </c>
      <c r="AS102" s="147">
        <f t="shared" si="108"/>
        <v>263</v>
      </c>
      <c r="AT102" s="147">
        <f t="shared" si="108"/>
        <v>1868</v>
      </c>
      <c r="AU102" s="147">
        <f t="shared" si="108"/>
        <v>1173</v>
      </c>
      <c r="AV102" s="147">
        <f t="shared" si="108"/>
        <v>620</v>
      </c>
      <c r="AW102" s="147">
        <f t="shared" si="108"/>
        <v>577</v>
      </c>
      <c r="AX102" s="147">
        <f t="shared" si="108"/>
        <v>1014</v>
      </c>
      <c r="AY102" s="147">
        <f t="shared" si="108"/>
        <v>1345</v>
      </c>
      <c r="AZ102" s="147">
        <f t="shared" si="108"/>
        <v>755</v>
      </c>
      <c r="BA102" s="147">
        <f t="shared" si="108"/>
        <v>0</v>
      </c>
      <c r="BB102" s="147">
        <f t="shared" si="108"/>
        <v>1504</v>
      </c>
      <c r="BC102" s="147">
        <f t="shared" si="108"/>
        <v>974</v>
      </c>
      <c r="BD102" s="147">
        <f t="shared" si="108"/>
        <v>494</v>
      </c>
      <c r="BE102" s="147">
        <f t="shared" si="108"/>
        <v>638</v>
      </c>
      <c r="BF102" s="147">
        <f t="shared" si="108"/>
        <v>2254</v>
      </c>
      <c r="BG102" s="147">
        <f t="shared" si="108"/>
        <v>859</v>
      </c>
      <c r="BH102" s="147">
        <f t="shared" si="108"/>
        <v>568</v>
      </c>
      <c r="BI102" s="147">
        <f t="shared" si="108"/>
        <v>2044</v>
      </c>
      <c r="BJ102" s="147">
        <f t="shared" si="108"/>
        <v>1406</v>
      </c>
      <c r="BK102" s="147">
        <f t="shared" si="108"/>
        <v>1820</v>
      </c>
      <c r="BL102" s="147">
        <f t="shared" si="108"/>
        <v>1169</v>
      </c>
    </row>
    <row r="103" ht="13.5" customHeight="1">
      <c r="A103" s="87">
        <v>42841.0</v>
      </c>
      <c r="B103" s="135" t="s">
        <v>71</v>
      </c>
      <c r="C103" s="136"/>
      <c r="D103" s="150" t="s">
        <v>20</v>
      </c>
      <c r="E103" s="148">
        <f t="shared" si="10"/>
        <v>1868</v>
      </c>
      <c r="F103" s="151">
        <v>1.0</v>
      </c>
      <c r="G103" s="151">
        <v>11.0</v>
      </c>
      <c r="H103" s="141">
        <f t="shared" si="3"/>
        <v>14</v>
      </c>
      <c r="I103" s="136"/>
      <c r="J103" s="152" t="s">
        <v>23</v>
      </c>
      <c r="K103" s="148">
        <f t="shared" si="11"/>
        <v>2039</v>
      </c>
      <c r="L103" s="153">
        <v>1.0</v>
      </c>
      <c r="M103" s="153">
        <v>21.0</v>
      </c>
      <c r="N103" s="141">
        <f t="shared" si="5"/>
        <v>24</v>
      </c>
      <c r="O103" s="55"/>
      <c r="P103" s="154" t="s">
        <v>72</v>
      </c>
      <c r="Q103" s="55"/>
      <c r="R103" s="45">
        <f>MIN(Rules!$E$2,(MAX(H103/N103,N103/H103)))</f>
        <v>1.714285714</v>
      </c>
      <c r="S103" s="145">
        <f>VLOOKUP(B103,Rules!A:B,2,FALSE)</f>
        <v>40</v>
      </c>
      <c r="T103" s="55"/>
      <c r="U103" s="146">
        <f>1/(10^(-(E103+(IF(P103="Y",Rules!$I$2,0))-K103)/Rules!$E$12)+1)</f>
        <v>0.4758416821</v>
      </c>
      <c r="V103" s="48">
        <f t="shared" si="6"/>
        <v>-33</v>
      </c>
      <c r="W103" s="48">
        <f t="shared" si="7"/>
        <v>33</v>
      </c>
      <c r="X103" s="55"/>
      <c r="Y103" s="55"/>
      <c r="Z103" s="55"/>
      <c r="AA103" s="147">
        <f t="shared" ref="AA103:BL103" si="109">IF($D103=AA$1,$E103+$V103,(IF($J103=AA$1,$K103+$W103,AA102)))</f>
        <v>1369</v>
      </c>
      <c r="AB103" s="147">
        <f t="shared" si="109"/>
        <v>1056</v>
      </c>
      <c r="AC103" s="147">
        <f t="shared" si="109"/>
        <v>1321</v>
      </c>
      <c r="AD103" s="147">
        <f t="shared" si="109"/>
        <v>292</v>
      </c>
      <c r="AE103" s="147">
        <f t="shared" si="109"/>
        <v>1952</v>
      </c>
      <c r="AF103" s="147">
        <f t="shared" si="109"/>
        <v>1878</v>
      </c>
      <c r="AG103" s="147">
        <f t="shared" si="109"/>
        <v>947</v>
      </c>
      <c r="AH103" s="147">
        <f t="shared" si="109"/>
        <v>906</v>
      </c>
      <c r="AI103" s="147">
        <f t="shared" si="109"/>
        <v>1180</v>
      </c>
      <c r="AJ103" s="147">
        <f t="shared" si="109"/>
        <v>1833</v>
      </c>
      <c r="AK103" s="147">
        <f t="shared" si="109"/>
        <v>359</v>
      </c>
      <c r="AL103" s="147">
        <f t="shared" si="109"/>
        <v>717</v>
      </c>
      <c r="AM103" s="147">
        <f t="shared" si="109"/>
        <v>2072</v>
      </c>
      <c r="AN103" s="147">
        <f t="shared" si="109"/>
        <v>1444</v>
      </c>
      <c r="AO103" s="147">
        <f t="shared" si="109"/>
        <v>1220</v>
      </c>
      <c r="AP103" s="147">
        <f t="shared" si="109"/>
        <v>2096</v>
      </c>
      <c r="AQ103" s="147">
        <f t="shared" si="109"/>
        <v>159</v>
      </c>
      <c r="AR103" s="147">
        <f t="shared" si="109"/>
        <v>1402</v>
      </c>
      <c r="AS103" s="147">
        <f t="shared" si="109"/>
        <v>263</v>
      </c>
      <c r="AT103" s="147">
        <f t="shared" si="109"/>
        <v>1835</v>
      </c>
      <c r="AU103" s="147">
        <f t="shared" si="109"/>
        <v>1173</v>
      </c>
      <c r="AV103" s="147">
        <f t="shared" si="109"/>
        <v>620</v>
      </c>
      <c r="AW103" s="147">
        <f t="shared" si="109"/>
        <v>577</v>
      </c>
      <c r="AX103" s="147">
        <f t="shared" si="109"/>
        <v>1014</v>
      </c>
      <c r="AY103" s="147">
        <f t="shared" si="109"/>
        <v>1345</v>
      </c>
      <c r="AZ103" s="147">
        <f t="shared" si="109"/>
        <v>755</v>
      </c>
      <c r="BA103" s="147">
        <f t="shared" si="109"/>
        <v>0</v>
      </c>
      <c r="BB103" s="147">
        <f t="shared" si="109"/>
        <v>1504</v>
      </c>
      <c r="BC103" s="147">
        <f t="shared" si="109"/>
        <v>974</v>
      </c>
      <c r="BD103" s="147">
        <f t="shared" si="109"/>
        <v>494</v>
      </c>
      <c r="BE103" s="147">
        <f t="shared" si="109"/>
        <v>638</v>
      </c>
      <c r="BF103" s="147">
        <f t="shared" si="109"/>
        <v>2254</v>
      </c>
      <c r="BG103" s="147">
        <f t="shared" si="109"/>
        <v>859</v>
      </c>
      <c r="BH103" s="147">
        <f t="shared" si="109"/>
        <v>568</v>
      </c>
      <c r="BI103" s="147">
        <f t="shared" si="109"/>
        <v>2044</v>
      </c>
      <c r="BJ103" s="147">
        <f t="shared" si="109"/>
        <v>1406</v>
      </c>
      <c r="BK103" s="147">
        <f t="shared" si="109"/>
        <v>1820</v>
      </c>
      <c r="BL103" s="147">
        <f t="shared" si="109"/>
        <v>1169</v>
      </c>
    </row>
    <row r="104" ht="13.5" customHeight="1">
      <c r="A104" s="87">
        <v>42841.0</v>
      </c>
      <c r="B104" s="135" t="s">
        <v>71</v>
      </c>
      <c r="C104" s="136"/>
      <c r="D104" s="150" t="s">
        <v>18</v>
      </c>
      <c r="E104" s="148">
        <f t="shared" si="10"/>
        <v>2254</v>
      </c>
      <c r="F104" s="151">
        <v>5.0</v>
      </c>
      <c r="G104" s="151">
        <v>18.0</v>
      </c>
      <c r="H104" s="141">
        <f t="shared" si="3"/>
        <v>33</v>
      </c>
      <c r="I104" s="136"/>
      <c r="J104" s="152" t="s">
        <v>24</v>
      </c>
      <c r="K104" s="148">
        <f t="shared" si="11"/>
        <v>1820</v>
      </c>
      <c r="L104" s="153">
        <v>1.0</v>
      </c>
      <c r="M104" s="153">
        <v>19.0</v>
      </c>
      <c r="N104" s="141">
        <f t="shared" si="5"/>
        <v>22</v>
      </c>
      <c r="O104" s="55"/>
      <c r="P104" s="154" t="s">
        <v>73</v>
      </c>
      <c r="Q104" s="55"/>
      <c r="R104" s="45">
        <f>MIN(Rules!$E$2,(MAX(H104/N104,N104/H104)))</f>
        <v>1.5</v>
      </c>
      <c r="S104" s="145">
        <f>VLOOKUP(B104,Rules!A:B,2,FALSE)</f>
        <v>40</v>
      </c>
      <c r="T104" s="55"/>
      <c r="U104" s="146">
        <f>1/(10^(-(E104+(IF(P104="Y",Rules!$I$2,0))-K104)/Rules!$E$12)+1)</f>
        <v>0.8806546185</v>
      </c>
      <c r="V104" s="48">
        <f t="shared" si="6"/>
        <v>7</v>
      </c>
      <c r="W104" s="48">
        <f t="shared" si="7"/>
        <v>-7</v>
      </c>
      <c r="X104" s="55"/>
      <c r="Y104" s="55"/>
      <c r="Z104" s="55"/>
      <c r="AA104" s="147">
        <f t="shared" ref="AA104:BL104" si="110">IF($D104=AA$1,$E104+$V104,(IF($J104=AA$1,$K104+$W104,AA103)))</f>
        <v>1369</v>
      </c>
      <c r="AB104" s="147">
        <f t="shared" si="110"/>
        <v>1056</v>
      </c>
      <c r="AC104" s="147">
        <f t="shared" si="110"/>
        <v>1321</v>
      </c>
      <c r="AD104" s="147">
        <f t="shared" si="110"/>
        <v>292</v>
      </c>
      <c r="AE104" s="147">
        <f t="shared" si="110"/>
        <v>1952</v>
      </c>
      <c r="AF104" s="147">
        <f t="shared" si="110"/>
        <v>1878</v>
      </c>
      <c r="AG104" s="147">
        <f t="shared" si="110"/>
        <v>947</v>
      </c>
      <c r="AH104" s="147">
        <f t="shared" si="110"/>
        <v>906</v>
      </c>
      <c r="AI104" s="147">
        <f t="shared" si="110"/>
        <v>1180</v>
      </c>
      <c r="AJ104" s="147">
        <f t="shared" si="110"/>
        <v>1833</v>
      </c>
      <c r="AK104" s="147">
        <f t="shared" si="110"/>
        <v>359</v>
      </c>
      <c r="AL104" s="147">
        <f t="shared" si="110"/>
        <v>717</v>
      </c>
      <c r="AM104" s="147">
        <f t="shared" si="110"/>
        <v>2072</v>
      </c>
      <c r="AN104" s="147">
        <f t="shared" si="110"/>
        <v>1444</v>
      </c>
      <c r="AO104" s="147">
        <f t="shared" si="110"/>
        <v>1220</v>
      </c>
      <c r="AP104" s="147">
        <f t="shared" si="110"/>
        <v>2096</v>
      </c>
      <c r="AQ104" s="147">
        <f t="shared" si="110"/>
        <v>159</v>
      </c>
      <c r="AR104" s="147">
        <f t="shared" si="110"/>
        <v>1402</v>
      </c>
      <c r="AS104" s="147">
        <f t="shared" si="110"/>
        <v>263</v>
      </c>
      <c r="AT104" s="147">
        <f t="shared" si="110"/>
        <v>1835</v>
      </c>
      <c r="AU104" s="147">
        <f t="shared" si="110"/>
        <v>1173</v>
      </c>
      <c r="AV104" s="147">
        <f t="shared" si="110"/>
        <v>620</v>
      </c>
      <c r="AW104" s="147">
        <f t="shared" si="110"/>
        <v>577</v>
      </c>
      <c r="AX104" s="147">
        <f t="shared" si="110"/>
        <v>1014</v>
      </c>
      <c r="AY104" s="147">
        <f t="shared" si="110"/>
        <v>1345</v>
      </c>
      <c r="AZ104" s="147">
        <f t="shared" si="110"/>
        <v>755</v>
      </c>
      <c r="BA104" s="147">
        <f t="shared" si="110"/>
        <v>0</v>
      </c>
      <c r="BB104" s="147">
        <f t="shared" si="110"/>
        <v>1504</v>
      </c>
      <c r="BC104" s="147">
        <f t="shared" si="110"/>
        <v>974</v>
      </c>
      <c r="BD104" s="147">
        <f t="shared" si="110"/>
        <v>494</v>
      </c>
      <c r="BE104" s="147">
        <f t="shared" si="110"/>
        <v>638</v>
      </c>
      <c r="BF104" s="147">
        <f t="shared" si="110"/>
        <v>2261</v>
      </c>
      <c r="BG104" s="147">
        <f t="shared" si="110"/>
        <v>859</v>
      </c>
      <c r="BH104" s="147">
        <f t="shared" si="110"/>
        <v>568</v>
      </c>
      <c r="BI104" s="147">
        <f t="shared" si="110"/>
        <v>2044</v>
      </c>
      <c r="BJ104" s="147">
        <f t="shared" si="110"/>
        <v>1406</v>
      </c>
      <c r="BK104" s="147">
        <f t="shared" si="110"/>
        <v>1813</v>
      </c>
      <c r="BL104" s="147">
        <f t="shared" si="110"/>
        <v>1169</v>
      </c>
    </row>
    <row r="105" ht="13.5" customHeight="1">
      <c r="A105" s="156">
        <v>42847.0</v>
      </c>
      <c r="B105" s="157" t="s">
        <v>74</v>
      </c>
      <c r="C105" s="136"/>
      <c r="D105" s="150" t="s">
        <v>33</v>
      </c>
      <c r="E105" s="148">
        <f t="shared" si="10"/>
        <v>1180</v>
      </c>
      <c r="F105" s="151">
        <v>2.0</v>
      </c>
      <c r="G105" s="151">
        <v>24.0</v>
      </c>
      <c r="H105" s="141">
        <f t="shared" si="3"/>
        <v>30</v>
      </c>
      <c r="I105" s="136"/>
      <c r="J105" s="152" t="s">
        <v>41</v>
      </c>
      <c r="K105" s="148">
        <f t="shared" si="11"/>
        <v>974</v>
      </c>
      <c r="L105" s="153">
        <v>1.0</v>
      </c>
      <c r="M105" s="153">
        <v>20.0</v>
      </c>
      <c r="N105" s="141">
        <f t="shared" si="5"/>
        <v>23</v>
      </c>
      <c r="O105" s="55"/>
      <c r="P105" s="154" t="s">
        <v>72</v>
      </c>
      <c r="Q105" s="55"/>
      <c r="R105" s="45">
        <f>MIN(Rules!$E$2,(MAX(H105/N105,N105/H105)))</f>
        <v>1.304347826</v>
      </c>
      <c r="S105" s="145">
        <f>VLOOKUP(B105,Rules!A:B,2,FALSE)</f>
        <v>50</v>
      </c>
      <c r="T105" s="55"/>
      <c r="U105" s="146">
        <f>1/(10^(-(E105+(IF(P105="Y",Rules!$I$2,0))-K105)/Rules!$E$12)+1)</f>
        <v>0.8374588035</v>
      </c>
      <c r="V105" s="48">
        <f t="shared" si="6"/>
        <v>11</v>
      </c>
      <c r="W105" s="48">
        <f t="shared" si="7"/>
        <v>-11</v>
      </c>
      <c r="X105" s="55"/>
      <c r="Y105" s="55"/>
      <c r="Z105" s="55"/>
      <c r="AA105" s="147">
        <f t="shared" ref="AA105:BL105" si="111">IF($D105=AA$1,$E105+$V105,(IF($J105=AA$1,$K105+$W105,AA104)))</f>
        <v>1369</v>
      </c>
      <c r="AB105" s="147">
        <f t="shared" si="111"/>
        <v>1056</v>
      </c>
      <c r="AC105" s="147">
        <f t="shared" si="111"/>
        <v>1321</v>
      </c>
      <c r="AD105" s="147">
        <f t="shared" si="111"/>
        <v>292</v>
      </c>
      <c r="AE105" s="147">
        <f t="shared" si="111"/>
        <v>1952</v>
      </c>
      <c r="AF105" s="147">
        <f t="shared" si="111"/>
        <v>1878</v>
      </c>
      <c r="AG105" s="147">
        <f t="shared" si="111"/>
        <v>947</v>
      </c>
      <c r="AH105" s="147">
        <f t="shared" si="111"/>
        <v>906</v>
      </c>
      <c r="AI105" s="147">
        <f t="shared" si="111"/>
        <v>1191</v>
      </c>
      <c r="AJ105" s="147">
        <f t="shared" si="111"/>
        <v>1833</v>
      </c>
      <c r="AK105" s="147">
        <f t="shared" si="111"/>
        <v>359</v>
      </c>
      <c r="AL105" s="147">
        <f t="shared" si="111"/>
        <v>717</v>
      </c>
      <c r="AM105" s="147">
        <f t="shared" si="111"/>
        <v>2072</v>
      </c>
      <c r="AN105" s="147">
        <f t="shared" si="111"/>
        <v>1444</v>
      </c>
      <c r="AO105" s="147">
        <f t="shared" si="111"/>
        <v>1220</v>
      </c>
      <c r="AP105" s="147">
        <f t="shared" si="111"/>
        <v>2096</v>
      </c>
      <c r="AQ105" s="147">
        <f t="shared" si="111"/>
        <v>159</v>
      </c>
      <c r="AR105" s="147">
        <f t="shared" si="111"/>
        <v>1402</v>
      </c>
      <c r="AS105" s="147">
        <f t="shared" si="111"/>
        <v>263</v>
      </c>
      <c r="AT105" s="147">
        <f t="shared" si="111"/>
        <v>1835</v>
      </c>
      <c r="AU105" s="147">
        <f t="shared" si="111"/>
        <v>1173</v>
      </c>
      <c r="AV105" s="147">
        <f t="shared" si="111"/>
        <v>620</v>
      </c>
      <c r="AW105" s="147">
        <f t="shared" si="111"/>
        <v>577</v>
      </c>
      <c r="AX105" s="147">
        <f t="shared" si="111"/>
        <v>1014</v>
      </c>
      <c r="AY105" s="147">
        <f t="shared" si="111"/>
        <v>1345</v>
      </c>
      <c r="AZ105" s="147">
        <f t="shared" si="111"/>
        <v>755</v>
      </c>
      <c r="BA105" s="147">
        <f t="shared" si="111"/>
        <v>0</v>
      </c>
      <c r="BB105" s="147">
        <f t="shared" si="111"/>
        <v>1504</v>
      </c>
      <c r="BC105" s="147">
        <f t="shared" si="111"/>
        <v>963</v>
      </c>
      <c r="BD105" s="147">
        <f t="shared" si="111"/>
        <v>494</v>
      </c>
      <c r="BE105" s="147">
        <f t="shared" si="111"/>
        <v>638</v>
      </c>
      <c r="BF105" s="147">
        <f t="shared" si="111"/>
        <v>2261</v>
      </c>
      <c r="BG105" s="147">
        <f t="shared" si="111"/>
        <v>859</v>
      </c>
      <c r="BH105" s="147">
        <f t="shared" si="111"/>
        <v>568</v>
      </c>
      <c r="BI105" s="147">
        <f t="shared" si="111"/>
        <v>2044</v>
      </c>
      <c r="BJ105" s="147">
        <f t="shared" si="111"/>
        <v>1406</v>
      </c>
      <c r="BK105" s="147">
        <f t="shared" si="111"/>
        <v>1813</v>
      </c>
      <c r="BL105" s="147">
        <f t="shared" si="111"/>
        <v>1169</v>
      </c>
    </row>
    <row r="106" ht="13.5" customHeight="1">
      <c r="A106" s="156">
        <v>42847.0</v>
      </c>
      <c r="B106" s="157" t="s">
        <v>74</v>
      </c>
      <c r="C106" s="136"/>
      <c r="D106" s="150" t="s">
        <v>39</v>
      </c>
      <c r="E106" s="148">
        <f t="shared" si="10"/>
        <v>1014</v>
      </c>
      <c r="F106" s="151">
        <v>0.0</v>
      </c>
      <c r="G106" s="151">
        <v>16.0</v>
      </c>
      <c r="H106" s="141">
        <f t="shared" si="3"/>
        <v>16</v>
      </c>
      <c r="I106" s="136"/>
      <c r="J106" s="152" t="s">
        <v>29</v>
      </c>
      <c r="K106" s="148">
        <f t="shared" si="11"/>
        <v>1220</v>
      </c>
      <c r="L106" s="153">
        <v>0.0</v>
      </c>
      <c r="M106" s="153">
        <v>17.0</v>
      </c>
      <c r="N106" s="141">
        <f t="shared" si="5"/>
        <v>17</v>
      </c>
      <c r="O106" s="55"/>
      <c r="P106" s="154" t="s">
        <v>72</v>
      </c>
      <c r="Q106" s="55"/>
      <c r="R106" s="45">
        <f>MIN(Rules!$E$2,(MAX(H106/N106,N106/H106)))</f>
        <v>1.0625</v>
      </c>
      <c r="S106" s="145">
        <f>VLOOKUP(B106,Rules!A:B,2,FALSE)</f>
        <v>50</v>
      </c>
      <c r="T106" s="55"/>
      <c r="U106" s="146">
        <f>1/(10^(-(E106+(IF(P106="Y",Rules!$I$2,0))-K106)/Rules!$E$12)+1)</f>
        <v>0.435882579</v>
      </c>
      <c r="V106" s="48">
        <f t="shared" si="6"/>
        <v>-23</v>
      </c>
      <c r="W106" s="48">
        <f t="shared" si="7"/>
        <v>23</v>
      </c>
      <c r="X106" s="55"/>
      <c r="Y106" s="55"/>
      <c r="Z106" s="55"/>
      <c r="AA106" s="147">
        <f t="shared" ref="AA106:BL106" si="112">IF($D106=AA$1,$E106+$V106,(IF($J106=AA$1,$K106+$W106,AA105)))</f>
        <v>1369</v>
      </c>
      <c r="AB106" s="147">
        <f t="shared" si="112"/>
        <v>1056</v>
      </c>
      <c r="AC106" s="147">
        <f t="shared" si="112"/>
        <v>1321</v>
      </c>
      <c r="AD106" s="147">
        <f t="shared" si="112"/>
        <v>292</v>
      </c>
      <c r="AE106" s="147">
        <f t="shared" si="112"/>
        <v>1952</v>
      </c>
      <c r="AF106" s="147">
        <f t="shared" si="112"/>
        <v>1878</v>
      </c>
      <c r="AG106" s="147">
        <f t="shared" si="112"/>
        <v>947</v>
      </c>
      <c r="AH106" s="147">
        <f t="shared" si="112"/>
        <v>906</v>
      </c>
      <c r="AI106" s="147">
        <f t="shared" si="112"/>
        <v>1191</v>
      </c>
      <c r="AJ106" s="147">
        <f t="shared" si="112"/>
        <v>1833</v>
      </c>
      <c r="AK106" s="147">
        <f t="shared" si="112"/>
        <v>359</v>
      </c>
      <c r="AL106" s="147">
        <f t="shared" si="112"/>
        <v>717</v>
      </c>
      <c r="AM106" s="147">
        <f t="shared" si="112"/>
        <v>2072</v>
      </c>
      <c r="AN106" s="147">
        <f t="shared" si="112"/>
        <v>1444</v>
      </c>
      <c r="AO106" s="147">
        <f t="shared" si="112"/>
        <v>1243</v>
      </c>
      <c r="AP106" s="147">
        <f t="shared" si="112"/>
        <v>2096</v>
      </c>
      <c r="AQ106" s="147">
        <f t="shared" si="112"/>
        <v>159</v>
      </c>
      <c r="AR106" s="147">
        <f t="shared" si="112"/>
        <v>1402</v>
      </c>
      <c r="AS106" s="147">
        <f t="shared" si="112"/>
        <v>263</v>
      </c>
      <c r="AT106" s="147">
        <f t="shared" si="112"/>
        <v>1835</v>
      </c>
      <c r="AU106" s="147">
        <f t="shared" si="112"/>
        <v>1173</v>
      </c>
      <c r="AV106" s="147">
        <f t="shared" si="112"/>
        <v>620</v>
      </c>
      <c r="AW106" s="147">
        <f t="shared" si="112"/>
        <v>577</v>
      </c>
      <c r="AX106" s="147">
        <f t="shared" si="112"/>
        <v>991</v>
      </c>
      <c r="AY106" s="147">
        <f t="shared" si="112"/>
        <v>1345</v>
      </c>
      <c r="AZ106" s="147">
        <f t="shared" si="112"/>
        <v>755</v>
      </c>
      <c r="BA106" s="147">
        <f t="shared" si="112"/>
        <v>0</v>
      </c>
      <c r="BB106" s="147">
        <f t="shared" si="112"/>
        <v>1504</v>
      </c>
      <c r="BC106" s="147">
        <f t="shared" si="112"/>
        <v>963</v>
      </c>
      <c r="BD106" s="147">
        <f t="shared" si="112"/>
        <v>494</v>
      </c>
      <c r="BE106" s="147">
        <f t="shared" si="112"/>
        <v>638</v>
      </c>
      <c r="BF106" s="147">
        <f t="shared" si="112"/>
        <v>2261</v>
      </c>
      <c r="BG106" s="147">
        <f t="shared" si="112"/>
        <v>859</v>
      </c>
      <c r="BH106" s="147">
        <f t="shared" si="112"/>
        <v>568</v>
      </c>
      <c r="BI106" s="147">
        <f t="shared" si="112"/>
        <v>2044</v>
      </c>
      <c r="BJ106" s="147">
        <f t="shared" si="112"/>
        <v>1406</v>
      </c>
      <c r="BK106" s="147">
        <f t="shared" si="112"/>
        <v>1813</v>
      </c>
      <c r="BL106" s="147">
        <f t="shared" si="112"/>
        <v>1169</v>
      </c>
    </row>
    <row r="107" ht="13.5" customHeight="1">
      <c r="A107" s="156">
        <v>42847.0</v>
      </c>
      <c r="B107" s="157" t="s">
        <v>74</v>
      </c>
      <c r="C107" s="136"/>
      <c r="D107" s="150" t="s">
        <v>28</v>
      </c>
      <c r="E107" s="148">
        <f t="shared" si="10"/>
        <v>1321</v>
      </c>
      <c r="F107" s="151">
        <v>2.0</v>
      </c>
      <c r="G107" s="151">
        <v>22.0</v>
      </c>
      <c r="H107" s="141">
        <f t="shared" si="3"/>
        <v>28</v>
      </c>
      <c r="I107" s="136"/>
      <c r="J107" s="152" t="s">
        <v>30</v>
      </c>
      <c r="K107" s="148">
        <f t="shared" si="11"/>
        <v>1369</v>
      </c>
      <c r="L107" s="153">
        <v>3.0</v>
      </c>
      <c r="M107" s="153">
        <v>20.0</v>
      </c>
      <c r="N107" s="141">
        <f t="shared" si="5"/>
        <v>29</v>
      </c>
      <c r="O107" s="55"/>
      <c r="P107" s="154" t="s">
        <v>72</v>
      </c>
      <c r="Q107" s="55"/>
      <c r="R107" s="45">
        <f>MIN(Rules!$E$2,(MAX(H107/N107,N107/H107)))</f>
        <v>1.035714286</v>
      </c>
      <c r="S107" s="145">
        <f>VLOOKUP(B107,Rules!A:B,2,FALSE)</f>
        <v>50</v>
      </c>
      <c r="T107" s="55"/>
      <c r="U107" s="146">
        <f>1/(10^(-(E107+(IF(P107="Y",Rules!$I$2,0))-K107)/Rules!$E$12)+1)</f>
        <v>0.6153192239</v>
      </c>
      <c r="V107" s="48">
        <f t="shared" si="6"/>
        <v>-32</v>
      </c>
      <c r="W107" s="48">
        <f t="shared" si="7"/>
        <v>32</v>
      </c>
      <c r="X107" s="55"/>
      <c r="Y107" s="55"/>
      <c r="Z107" s="55"/>
      <c r="AA107" s="147">
        <f t="shared" ref="AA107:BL107" si="113">IF($D107=AA$1,$E107+$V107,(IF($J107=AA$1,$K107+$W107,AA106)))</f>
        <v>1401</v>
      </c>
      <c r="AB107" s="147">
        <f t="shared" si="113"/>
        <v>1056</v>
      </c>
      <c r="AC107" s="147">
        <f t="shared" si="113"/>
        <v>1289</v>
      </c>
      <c r="AD107" s="147">
        <f t="shared" si="113"/>
        <v>292</v>
      </c>
      <c r="AE107" s="147">
        <f t="shared" si="113"/>
        <v>1952</v>
      </c>
      <c r="AF107" s="147">
        <f t="shared" si="113"/>
        <v>1878</v>
      </c>
      <c r="AG107" s="147">
        <f t="shared" si="113"/>
        <v>947</v>
      </c>
      <c r="AH107" s="147">
        <f t="shared" si="113"/>
        <v>906</v>
      </c>
      <c r="AI107" s="147">
        <f t="shared" si="113"/>
        <v>1191</v>
      </c>
      <c r="AJ107" s="147">
        <f t="shared" si="113"/>
        <v>1833</v>
      </c>
      <c r="AK107" s="147">
        <f t="shared" si="113"/>
        <v>359</v>
      </c>
      <c r="AL107" s="147">
        <f t="shared" si="113"/>
        <v>717</v>
      </c>
      <c r="AM107" s="147">
        <f t="shared" si="113"/>
        <v>2072</v>
      </c>
      <c r="AN107" s="147">
        <f t="shared" si="113"/>
        <v>1444</v>
      </c>
      <c r="AO107" s="147">
        <f t="shared" si="113"/>
        <v>1243</v>
      </c>
      <c r="AP107" s="147">
        <f t="shared" si="113"/>
        <v>2096</v>
      </c>
      <c r="AQ107" s="147">
        <f t="shared" si="113"/>
        <v>159</v>
      </c>
      <c r="AR107" s="147">
        <f t="shared" si="113"/>
        <v>1402</v>
      </c>
      <c r="AS107" s="147">
        <f t="shared" si="113"/>
        <v>263</v>
      </c>
      <c r="AT107" s="147">
        <f t="shared" si="113"/>
        <v>1835</v>
      </c>
      <c r="AU107" s="147">
        <f t="shared" si="113"/>
        <v>1173</v>
      </c>
      <c r="AV107" s="147">
        <f t="shared" si="113"/>
        <v>620</v>
      </c>
      <c r="AW107" s="147">
        <f t="shared" si="113"/>
        <v>577</v>
      </c>
      <c r="AX107" s="147">
        <f t="shared" si="113"/>
        <v>991</v>
      </c>
      <c r="AY107" s="147">
        <f t="shared" si="113"/>
        <v>1345</v>
      </c>
      <c r="AZ107" s="147">
        <f t="shared" si="113"/>
        <v>755</v>
      </c>
      <c r="BA107" s="147">
        <f t="shared" si="113"/>
        <v>0</v>
      </c>
      <c r="BB107" s="147">
        <f t="shared" si="113"/>
        <v>1504</v>
      </c>
      <c r="BC107" s="147">
        <f t="shared" si="113"/>
        <v>963</v>
      </c>
      <c r="BD107" s="147">
        <f t="shared" si="113"/>
        <v>494</v>
      </c>
      <c r="BE107" s="147">
        <f t="shared" si="113"/>
        <v>638</v>
      </c>
      <c r="BF107" s="147">
        <f t="shared" si="113"/>
        <v>2261</v>
      </c>
      <c r="BG107" s="147">
        <f t="shared" si="113"/>
        <v>859</v>
      </c>
      <c r="BH107" s="147">
        <f t="shared" si="113"/>
        <v>568</v>
      </c>
      <c r="BI107" s="147">
        <f t="shared" si="113"/>
        <v>2044</v>
      </c>
      <c r="BJ107" s="147">
        <f t="shared" si="113"/>
        <v>1406</v>
      </c>
      <c r="BK107" s="147">
        <f t="shared" si="113"/>
        <v>1813</v>
      </c>
      <c r="BL107" s="147">
        <f t="shared" si="113"/>
        <v>1169</v>
      </c>
    </row>
    <row r="108" ht="13.5" customHeight="1">
      <c r="A108" s="156">
        <v>42847.0</v>
      </c>
      <c r="B108" s="157" t="s">
        <v>74</v>
      </c>
      <c r="C108" s="136"/>
      <c r="D108" s="150" t="s">
        <v>37</v>
      </c>
      <c r="E108" s="148">
        <f t="shared" si="10"/>
        <v>906</v>
      </c>
      <c r="F108" s="151">
        <v>1.0</v>
      </c>
      <c r="G108" s="151">
        <v>19.0</v>
      </c>
      <c r="H108" s="141">
        <f t="shared" si="3"/>
        <v>22</v>
      </c>
      <c r="I108" s="136"/>
      <c r="J108" s="152" t="s">
        <v>43</v>
      </c>
      <c r="K108" s="148">
        <f t="shared" si="11"/>
        <v>1056</v>
      </c>
      <c r="L108" s="153">
        <v>0.0</v>
      </c>
      <c r="M108" s="153">
        <v>13.0</v>
      </c>
      <c r="N108" s="141">
        <f t="shared" si="5"/>
        <v>13</v>
      </c>
      <c r="O108" s="55"/>
      <c r="P108" s="154" t="s">
        <v>72</v>
      </c>
      <c r="Q108" s="55"/>
      <c r="R108" s="45">
        <f>MIN(Rules!$E$2,(MAX(H108/N108,N108/H108)))</f>
        <v>1.692307692</v>
      </c>
      <c r="S108" s="145">
        <f>VLOOKUP(B108,Rules!A:B,2,FALSE)</f>
        <v>50</v>
      </c>
      <c r="T108" s="55"/>
      <c r="U108" s="146">
        <f>1/(10^(-(E108+(IF(P108="Y",Rules!$I$2,0))-K108)/Rules!$E$12)+1)</f>
        <v>0.5</v>
      </c>
      <c r="V108" s="48">
        <f t="shared" si="6"/>
        <v>42</v>
      </c>
      <c r="W108" s="48">
        <f t="shared" si="7"/>
        <v>-42</v>
      </c>
      <c r="X108" s="55"/>
      <c r="Y108" s="55"/>
      <c r="Z108" s="55"/>
      <c r="AA108" s="147">
        <f t="shared" ref="AA108:BL108" si="114">IF($D108=AA$1,$E108+$V108,(IF($J108=AA$1,$K108+$W108,AA107)))</f>
        <v>1401</v>
      </c>
      <c r="AB108" s="147">
        <f t="shared" si="114"/>
        <v>1014</v>
      </c>
      <c r="AC108" s="147">
        <f t="shared" si="114"/>
        <v>1289</v>
      </c>
      <c r="AD108" s="147">
        <f t="shared" si="114"/>
        <v>292</v>
      </c>
      <c r="AE108" s="147">
        <f t="shared" si="114"/>
        <v>1952</v>
      </c>
      <c r="AF108" s="147">
        <f t="shared" si="114"/>
        <v>1878</v>
      </c>
      <c r="AG108" s="147">
        <f t="shared" si="114"/>
        <v>947</v>
      </c>
      <c r="AH108" s="147">
        <f t="shared" si="114"/>
        <v>948</v>
      </c>
      <c r="AI108" s="147">
        <f t="shared" si="114"/>
        <v>1191</v>
      </c>
      <c r="AJ108" s="147">
        <f t="shared" si="114"/>
        <v>1833</v>
      </c>
      <c r="AK108" s="147">
        <f t="shared" si="114"/>
        <v>359</v>
      </c>
      <c r="AL108" s="147">
        <f t="shared" si="114"/>
        <v>717</v>
      </c>
      <c r="AM108" s="147">
        <f t="shared" si="114"/>
        <v>2072</v>
      </c>
      <c r="AN108" s="147">
        <f t="shared" si="114"/>
        <v>1444</v>
      </c>
      <c r="AO108" s="147">
        <f t="shared" si="114"/>
        <v>1243</v>
      </c>
      <c r="AP108" s="147">
        <f t="shared" si="114"/>
        <v>2096</v>
      </c>
      <c r="AQ108" s="147">
        <f t="shared" si="114"/>
        <v>159</v>
      </c>
      <c r="AR108" s="147">
        <f t="shared" si="114"/>
        <v>1402</v>
      </c>
      <c r="AS108" s="147">
        <f t="shared" si="114"/>
        <v>263</v>
      </c>
      <c r="AT108" s="147">
        <f t="shared" si="114"/>
        <v>1835</v>
      </c>
      <c r="AU108" s="147">
        <f t="shared" si="114"/>
        <v>1173</v>
      </c>
      <c r="AV108" s="147">
        <f t="shared" si="114"/>
        <v>620</v>
      </c>
      <c r="AW108" s="147">
        <f t="shared" si="114"/>
        <v>577</v>
      </c>
      <c r="AX108" s="147">
        <f t="shared" si="114"/>
        <v>991</v>
      </c>
      <c r="AY108" s="147">
        <f t="shared" si="114"/>
        <v>1345</v>
      </c>
      <c r="AZ108" s="147">
        <f t="shared" si="114"/>
        <v>755</v>
      </c>
      <c r="BA108" s="147">
        <f t="shared" si="114"/>
        <v>0</v>
      </c>
      <c r="BB108" s="147">
        <f t="shared" si="114"/>
        <v>1504</v>
      </c>
      <c r="BC108" s="147">
        <f t="shared" si="114"/>
        <v>963</v>
      </c>
      <c r="BD108" s="147">
        <f t="shared" si="114"/>
        <v>494</v>
      </c>
      <c r="BE108" s="147">
        <f t="shared" si="114"/>
        <v>638</v>
      </c>
      <c r="BF108" s="147">
        <f t="shared" si="114"/>
        <v>2261</v>
      </c>
      <c r="BG108" s="147">
        <f t="shared" si="114"/>
        <v>859</v>
      </c>
      <c r="BH108" s="147">
        <f t="shared" si="114"/>
        <v>568</v>
      </c>
      <c r="BI108" s="147">
        <f t="shared" si="114"/>
        <v>2044</v>
      </c>
      <c r="BJ108" s="147">
        <f t="shared" si="114"/>
        <v>1406</v>
      </c>
      <c r="BK108" s="147">
        <f t="shared" si="114"/>
        <v>1813</v>
      </c>
      <c r="BL108" s="147">
        <f t="shared" si="114"/>
        <v>1169</v>
      </c>
    </row>
    <row r="109" ht="13.5" customHeight="1">
      <c r="A109" s="156">
        <v>42847.0</v>
      </c>
      <c r="B109" s="157" t="s">
        <v>74</v>
      </c>
      <c r="C109" s="136"/>
      <c r="D109" s="150" t="s">
        <v>51</v>
      </c>
      <c r="E109" s="148">
        <f t="shared" si="10"/>
        <v>755</v>
      </c>
      <c r="F109" s="151">
        <v>0.0</v>
      </c>
      <c r="G109" s="151">
        <v>16.0</v>
      </c>
      <c r="H109" s="141">
        <f t="shared" si="3"/>
        <v>16</v>
      </c>
      <c r="I109" s="136"/>
      <c r="J109" s="152" t="s">
        <v>42</v>
      </c>
      <c r="K109" s="148">
        <f t="shared" si="11"/>
        <v>859</v>
      </c>
      <c r="L109" s="153">
        <v>2.0</v>
      </c>
      <c r="M109" s="153">
        <v>11.0</v>
      </c>
      <c r="N109" s="141">
        <f t="shared" si="5"/>
        <v>17</v>
      </c>
      <c r="O109" s="55"/>
      <c r="P109" s="154" t="s">
        <v>72</v>
      </c>
      <c r="Q109" s="55"/>
      <c r="R109" s="45">
        <f>MIN(Rules!$E$2,(MAX(H109/N109,N109/H109)))</f>
        <v>1.0625</v>
      </c>
      <c r="S109" s="145">
        <f>VLOOKUP(B109,Rules!A:B,2,FALSE)</f>
        <v>50</v>
      </c>
      <c r="T109" s="55"/>
      <c r="U109" s="146">
        <f>1/(10^(-(E109+(IF(P109="Y",Rules!$I$2,0))-K109)/Rules!$E$12)+1)</f>
        <v>0.5527622944</v>
      </c>
      <c r="V109" s="48">
        <f t="shared" si="6"/>
        <v>-29</v>
      </c>
      <c r="W109" s="48">
        <f t="shared" si="7"/>
        <v>29</v>
      </c>
      <c r="X109" s="55"/>
      <c r="Y109" s="55"/>
      <c r="Z109" s="55"/>
      <c r="AA109" s="147">
        <f t="shared" ref="AA109:BL109" si="115">IF($D109=AA$1,$E109+$V109,(IF($J109=AA$1,$K109+$W109,AA108)))</f>
        <v>1401</v>
      </c>
      <c r="AB109" s="147">
        <f t="shared" si="115"/>
        <v>1014</v>
      </c>
      <c r="AC109" s="147">
        <f t="shared" si="115"/>
        <v>1289</v>
      </c>
      <c r="AD109" s="147">
        <f t="shared" si="115"/>
        <v>292</v>
      </c>
      <c r="AE109" s="147">
        <f t="shared" si="115"/>
        <v>1952</v>
      </c>
      <c r="AF109" s="147">
        <f t="shared" si="115"/>
        <v>1878</v>
      </c>
      <c r="AG109" s="147">
        <f t="shared" si="115"/>
        <v>947</v>
      </c>
      <c r="AH109" s="147">
        <f t="shared" si="115"/>
        <v>948</v>
      </c>
      <c r="AI109" s="147">
        <f t="shared" si="115"/>
        <v>1191</v>
      </c>
      <c r="AJ109" s="147">
        <f t="shared" si="115"/>
        <v>1833</v>
      </c>
      <c r="AK109" s="147">
        <f t="shared" si="115"/>
        <v>359</v>
      </c>
      <c r="AL109" s="147">
        <f t="shared" si="115"/>
        <v>717</v>
      </c>
      <c r="AM109" s="147">
        <f t="shared" si="115"/>
        <v>2072</v>
      </c>
      <c r="AN109" s="147">
        <f t="shared" si="115"/>
        <v>1444</v>
      </c>
      <c r="AO109" s="147">
        <f t="shared" si="115"/>
        <v>1243</v>
      </c>
      <c r="AP109" s="147">
        <f t="shared" si="115"/>
        <v>2096</v>
      </c>
      <c r="AQ109" s="147">
        <f t="shared" si="115"/>
        <v>159</v>
      </c>
      <c r="AR109" s="147">
        <f t="shared" si="115"/>
        <v>1402</v>
      </c>
      <c r="AS109" s="147">
        <f t="shared" si="115"/>
        <v>263</v>
      </c>
      <c r="AT109" s="147">
        <f t="shared" si="115"/>
        <v>1835</v>
      </c>
      <c r="AU109" s="147">
        <f t="shared" si="115"/>
        <v>1173</v>
      </c>
      <c r="AV109" s="147">
        <f t="shared" si="115"/>
        <v>620</v>
      </c>
      <c r="AW109" s="147">
        <f t="shared" si="115"/>
        <v>577</v>
      </c>
      <c r="AX109" s="147">
        <f t="shared" si="115"/>
        <v>991</v>
      </c>
      <c r="AY109" s="147">
        <f t="shared" si="115"/>
        <v>1345</v>
      </c>
      <c r="AZ109" s="147">
        <f t="shared" si="115"/>
        <v>726</v>
      </c>
      <c r="BA109" s="147">
        <f t="shared" si="115"/>
        <v>0</v>
      </c>
      <c r="BB109" s="147">
        <f t="shared" si="115"/>
        <v>1504</v>
      </c>
      <c r="BC109" s="147">
        <f t="shared" si="115"/>
        <v>963</v>
      </c>
      <c r="BD109" s="147">
        <f t="shared" si="115"/>
        <v>494</v>
      </c>
      <c r="BE109" s="147">
        <f t="shared" si="115"/>
        <v>638</v>
      </c>
      <c r="BF109" s="147">
        <f t="shared" si="115"/>
        <v>2261</v>
      </c>
      <c r="BG109" s="147">
        <f t="shared" si="115"/>
        <v>888</v>
      </c>
      <c r="BH109" s="147">
        <f t="shared" si="115"/>
        <v>568</v>
      </c>
      <c r="BI109" s="147">
        <f t="shared" si="115"/>
        <v>2044</v>
      </c>
      <c r="BJ109" s="147">
        <f t="shared" si="115"/>
        <v>1406</v>
      </c>
      <c r="BK109" s="147">
        <f t="shared" si="115"/>
        <v>1813</v>
      </c>
      <c r="BL109" s="147">
        <f t="shared" si="115"/>
        <v>1169</v>
      </c>
    </row>
    <row r="110" ht="13.5" customHeight="1">
      <c r="A110" s="156">
        <v>42847.0</v>
      </c>
      <c r="B110" s="157" t="s">
        <v>74</v>
      </c>
      <c r="C110" s="136"/>
      <c r="D110" s="150" t="s">
        <v>47</v>
      </c>
      <c r="E110" s="148">
        <f t="shared" si="10"/>
        <v>577</v>
      </c>
      <c r="F110" s="151">
        <v>1.0</v>
      </c>
      <c r="G110" s="151">
        <v>12.0</v>
      </c>
      <c r="H110" s="141">
        <f t="shared" si="3"/>
        <v>15</v>
      </c>
      <c r="I110" s="136"/>
      <c r="J110" s="152" t="s">
        <v>35</v>
      </c>
      <c r="K110" s="148">
        <f t="shared" si="11"/>
        <v>947</v>
      </c>
      <c r="L110" s="153">
        <v>2.0</v>
      </c>
      <c r="M110" s="153">
        <v>17.0</v>
      </c>
      <c r="N110" s="141">
        <f t="shared" si="5"/>
        <v>23</v>
      </c>
      <c r="O110" s="55"/>
      <c r="P110" s="154" t="s">
        <v>72</v>
      </c>
      <c r="Q110" s="55"/>
      <c r="R110" s="45">
        <f>MIN(Rules!$E$2,(MAX(H110/N110,N110/H110)))</f>
        <v>1.533333333</v>
      </c>
      <c r="S110" s="145">
        <f>VLOOKUP(B110,Rules!A:B,2,FALSE)</f>
        <v>50</v>
      </c>
      <c r="T110" s="55"/>
      <c r="U110" s="146">
        <f>1/(10^(-(E110+(IF(P110="Y",Rules!$I$2,0))-K110)/Rules!$E$12)+1)</f>
        <v>0.2663662976</v>
      </c>
      <c r="V110" s="48">
        <f t="shared" si="6"/>
        <v>-20</v>
      </c>
      <c r="W110" s="48">
        <f t="shared" si="7"/>
        <v>20</v>
      </c>
      <c r="X110" s="55"/>
      <c r="Y110" s="55"/>
      <c r="Z110" s="55"/>
      <c r="AA110" s="147">
        <f t="shared" ref="AA110:BL110" si="116">IF($D110=AA$1,$E110+$V110,(IF($J110=AA$1,$K110+$W110,AA109)))</f>
        <v>1401</v>
      </c>
      <c r="AB110" s="147">
        <f t="shared" si="116"/>
        <v>1014</v>
      </c>
      <c r="AC110" s="147">
        <f t="shared" si="116"/>
        <v>1289</v>
      </c>
      <c r="AD110" s="147">
        <f t="shared" si="116"/>
        <v>292</v>
      </c>
      <c r="AE110" s="147">
        <f t="shared" si="116"/>
        <v>1952</v>
      </c>
      <c r="AF110" s="147">
        <f t="shared" si="116"/>
        <v>1878</v>
      </c>
      <c r="AG110" s="147">
        <f t="shared" si="116"/>
        <v>967</v>
      </c>
      <c r="AH110" s="147">
        <f t="shared" si="116"/>
        <v>948</v>
      </c>
      <c r="AI110" s="147">
        <f t="shared" si="116"/>
        <v>1191</v>
      </c>
      <c r="AJ110" s="147">
        <f t="shared" si="116"/>
        <v>1833</v>
      </c>
      <c r="AK110" s="147">
        <f t="shared" si="116"/>
        <v>359</v>
      </c>
      <c r="AL110" s="147">
        <f t="shared" si="116"/>
        <v>717</v>
      </c>
      <c r="AM110" s="147">
        <f t="shared" si="116"/>
        <v>2072</v>
      </c>
      <c r="AN110" s="147">
        <f t="shared" si="116"/>
        <v>1444</v>
      </c>
      <c r="AO110" s="147">
        <f t="shared" si="116"/>
        <v>1243</v>
      </c>
      <c r="AP110" s="147">
        <f t="shared" si="116"/>
        <v>2096</v>
      </c>
      <c r="AQ110" s="147">
        <f t="shared" si="116"/>
        <v>159</v>
      </c>
      <c r="AR110" s="147">
        <f t="shared" si="116"/>
        <v>1402</v>
      </c>
      <c r="AS110" s="147">
        <f t="shared" si="116"/>
        <v>263</v>
      </c>
      <c r="AT110" s="147">
        <f t="shared" si="116"/>
        <v>1835</v>
      </c>
      <c r="AU110" s="147">
        <f t="shared" si="116"/>
        <v>1173</v>
      </c>
      <c r="AV110" s="147">
        <f t="shared" si="116"/>
        <v>620</v>
      </c>
      <c r="AW110" s="147">
        <f t="shared" si="116"/>
        <v>557</v>
      </c>
      <c r="AX110" s="147">
        <f t="shared" si="116"/>
        <v>991</v>
      </c>
      <c r="AY110" s="147">
        <f t="shared" si="116"/>
        <v>1345</v>
      </c>
      <c r="AZ110" s="147">
        <f t="shared" si="116"/>
        <v>726</v>
      </c>
      <c r="BA110" s="147">
        <f t="shared" si="116"/>
        <v>0</v>
      </c>
      <c r="BB110" s="147">
        <f t="shared" si="116"/>
        <v>1504</v>
      </c>
      <c r="BC110" s="147">
        <f t="shared" si="116"/>
        <v>963</v>
      </c>
      <c r="BD110" s="147">
        <f t="shared" si="116"/>
        <v>494</v>
      </c>
      <c r="BE110" s="147">
        <f t="shared" si="116"/>
        <v>638</v>
      </c>
      <c r="BF110" s="147">
        <f t="shared" si="116"/>
        <v>2261</v>
      </c>
      <c r="BG110" s="147">
        <f t="shared" si="116"/>
        <v>888</v>
      </c>
      <c r="BH110" s="147">
        <f t="shared" si="116"/>
        <v>568</v>
      </c>
      <c r="BI110" s="147">
        <f t="shared" si="116"/>
        <v>2044</v>
      </c>
      <c r="BJ110" s="147">
        <f t="shared" si="116"/>
        <v>1406</v>
      </c>
      <c r="BK110" s="147">
        <f t="shared" si="116"/>
        <v>1813</v>
      </c>
      <c r="BL110" s="147">
        <f t="shared" si="116"/>
        <v>1169</v>
      </c>
    </row>
    <row r="111" ht="13.5" customHeight="1">
      <c r="A111" s="156">
        <v>42847.0</v>
      </c>
      <c r="B111" s="157" t="s">
        <v>74</v>
      </c>
      <c r="C111" s="136"/>
      <c r="D111" s="150" t="s">
        <v>44</v>
      </c>
      <c r="E111" s="148">
        <f t="shared" si="10"/>
        <v>494</v>
      </c>
      <c r="F111" s="151">
        <v>4.0</v>
      </c>
      <c r="G111" s="151">
        <v>14.0</v>
      </c>
      <c r="H111" s="141">
        <f t="shared" si="3"/>
        <v>26</v>
      </c>
      <c r="I111" s="136"/>
      <c r="J111" s="152" t="s">
        <v>54</v>
      </c>
      <c r="K111" s="148">
        <f t="shared" si="11"/>
        <v>159</v>
      </c>
      <c r="L111" s="153">
        <v>0.0</v>
      </c>
      <c r="M111" s="153">
        <v>17.0</v>
      </c>
      <c r="N111" s="141">
        <f t="shared" si="5"/>
        <v>17</v>
      </c>
      <c r="O111" s="55"/>
      <c r="P111" s="154" t="s">
        <v>72</v>
      </c>
      <c r="Q111" s="55"/>
      <c r="R111" s="45">
        <f>MIN(Rules!$E$2,(MAX(H111/N111,N111/H111)))</f>
        <v>1.529411765</v>
      </c>
      <c r="S111" s="145">
        <f>VLOOKUP(B111,Rules!A:B,2,FALSE)</f>
        <v>50</v>
      </c>
      <c r="T111" s="55"/>
      <c r="U111" s="146">
        <f>1/(10^(-(E111+(IF(P111="Y",Rules!$I$2,0))-K111)/Rules!$E$12)+1)</f>
        <v>0.9032184043</v>
      </c>
      <c r="V111" s="48">
        <f t="shared" si="6"/>
        <v>7</v>
      </c>
      <c r="W111" s="48">
        <f t="shared" si="7"/>
        <v>-7</v>
      </c>
      <c r="X111" s="55"/>
      <c r="Y111" s="55"/>
      <c r="Z111" s="55"/>
      <c r="AA111" s="147">
        <f t="shared" ref="AA111:BL111" si="117">IF($D111=AA$1,$E111+$V111,(IF($J111=AA$1,$K111+$W111,AA110)))</f>
        <v>1401</v>
      </c>
      <c r="AB111" s="147">
        <f t="shared" si="117"/>
        <v>1014</v>
      </c>
      <c r="AC111" s="147">
        <f t="shared" si="117"/>
        <v>1289</v>
      </c>
      <c r="AD111" s="147">
        <f t="shared" si="117"/>
        <v>292</v>
      </c>
      <c r="AE111" s="147">
        <f t="shared" si="117"/>
        <v>1952</v>
      </c>
      <c r="AF111" s="147">
        <f t="shared" si="117"/>
        <v>1878</v>
      </c>
      <c r="AG111" s="147">
        <f t="shared" si="117"/>
        <v>967</v>
      </c>
      <c r="AH111" s="147">
        <f t="shared" si="117"/>
        <v>948</v>
      </c>
      <c r="AI111" s="147">
        <f t="shared" si="117"/>
        <v>1191</v>
      </c>
      <c r="AJ111" s="147">
        <f t="shared" si="117"/>
        <v>1833</v>
      </c>
      <c r="AK111" s="147">
        <f t="shared" si="117"/>
        <v>359</v>
      </c>
      <c r="AL111" s="147">
        <f t="shared" si="117"/>
        <v>717</v>
      </c>
      <c r="AM111" s="147">
        <f t="shared" si="117"/>
        <v>2072</v>
      </c>
      <c r="AN111" s="147">
        <f t="shared" si="117"/>
        <v>1444</v>
      </c>
      <c r="AO111" s="147">
        <f t="shared" si="117"/>
        <v>1243</v>
      </c>
      <c r="AP111" s="147">
        <f t="shared" si="117"/>
        <v>2096</v>
      </c>
      <c r="AQ111" s="147">
        <f t="shared" si="117"/>
        <v>152</v>
      </c>
      <c r="AR111" s="147">
        <f t="shared" si="117"/>
        <v>1402</v>
      </c>
      <c r="AS111" s="147">
        <f t="shared" si="117"/>
        <v>263</v>
      </c>
      <c r="AT111" s="147">
        <f t="shared" si="117"/>
        <v>1835</v>
      </c>
      <c r="AU111" s="147">
        <f t="shared" si="117"/>
        <v>1173</v>
      </c>
      <c r="AV111" s="147">
        <f t="shared" si="117"/>
        <v>620</v>
      </c>
      <c r="AW111" s="147">
        <f t="shared" si="117"/>
        <v>557</v>
      </c>
      <c r="AX111" s="147">
        <f t="shared" si="117"/>
        <v>991</v>
      </c>
      <c r="AY111" s="147">
        <f t="shared" si="117"/>
        <v>1345</v>
      </c>
      <c r="AZ111" s="147">
        <f t="shared" si="117"/>
        <v>726</v>
      </c>
      <c r="BA111" s="147">
        <f t="shared" si="117"/>
        <v>0</v>
      </c>
      <c r="BB111" s="147">
        <f t="shared" si="117"/>
        <v>1504</v>
      </c>
      <c r="BC111" s="147">
        <f t="shared" si="117"/>
        <v>963</v>
      </c>
      <c r="BD111" s="147">
        <f t="shared" si="117"/>
        <v>501</v>
      </c>
      <c r="BE111" s="147">
        <f t="shared" si="117"/>
        <v>638</v>
      </c>
      <c r="BF111" s="147">
        <f t="shared" si="117"/>
        <v>2261</v>
      </c>
      <c r="BG111" s="147">
        <f t="shared" si="117"/>
        <v>888</v>
      </c>
      <c r="BH111" s="147">
        <f t="shared" si="117"/>
        <v>568</v>
      </c>
      <c r="BI111" s="147">
        <f t="shared" si="117"/>
        <v>2044</v>
      </c>
      <c r="BJ111" s="147">
        <f t="shared" si="117"/>
        <v>1406</v>
      </c>
      <c r="BK111" s="147">
        <f t="shared" si="117"/>
        <v>1813</v>
      </c>
      <c r="BL111" s="147">
        <f t="shared" si="117"/>
        <v>1169</v>
      </c>
    </row>
    <row r="112" ht="13.5" customHeight="1">
      <c r="A112" s="156">
        <v>42847.0</v>
      </c>
      <c r="B112" s="157" t="s">
        <v>74</v>
      </c>
      <c r="C112" s="136"/>
      <c r="D112" s="150" t="s">
        <v>49</v>
      </c>
      <c r="E112" s="148">
        <f t="shared" si="10"/>
        <v>292</v>
      </c>
      <c r="F112" s="151">
        <v>1.0</v>
      </c>
      <c r="G112" s="151">
        <v>14.0</v>
      </c>
      <c r="H112" s="141">
        <f t="shared" si="3"/>
        <v>17</v>
      </c>
      <c r="I112" s="136"/>
      <c r="J112" s="152" t="s">
        <v>53</v>
      </c>
      <c r="K112" s="148">
        <f t="shared" si="11"/>
        <v>568</v>
      </c>
      <c r="L112" s="153">
        <v>3.0</v>
      </c>
      <c r="M112" s="153">
        <v>28.0</v>
      </c>
      <c r="N112" s="141">
        <f t="shared" si="5"/>
        <v>37</v>
      </c>
      <c r="O112" s="55"/>
      <c r="P112" s="154" t="s">
        <v>72</v>
      </c>
      <c r="Q112" s="55"/>
      <c r="R112" s="45">
        <f>MIN(Rules!$E$2,(MAX(H112/N112,N112/H112)))</f>
        <v>2</v>
      </c>
      <c r="S112" s="145">
        <f>VLOOKUP(B112,Rules!A:B,2,FALSE)</f>
        <v>50</v>
      </c>
      <c r="T112" s="55"/>
      <c r="U112" s="146">
        <f>1/(10^(-(E112+(IF(P112="Y",Rules!$I$2,0))-K112)/Rules!$E$12)+1)</f>
        <v>0.3588747386</v>
      </c>
      <c r="V112" s="48">
        <f t="shared" si="6"/>
        <v>-36</v>
      </c>
      <c r="W112" s="48">
        <f t="shared" si="7"/>
        <v>36</v>
      </c>
      <c r="X112" s="55"/>
      <c r="Y112" s="55"/>
      <c r="Z112" s="55"/>
      <c r="AA112" s="147">
        <f t="shared" ref="AA112:BL112" si="118">IF($D112=AA$1,$E112+$V112,(IF($J112=AA$1,$K112+$W112,AA111)))</f>
        <v>1401</v>
      </c>
      <c r="AB112" s="147">
        <f t="shared" si="118"/>
        <v>1014</v>
      </c>
      <c r="AC112" s="147">
        <f t="shared" si="118"/>
        <v>1289</v>
      </c>
      <c r="AD112" s="147">
        <f t="shared" si="118"/>
        <v>256</v>
      </c>
      <c r="AE112" s="147">
        <f t="shared" si="118"/>
        <v>1952</v>
      </c>
      <c r="AF112" s="147">
        <f t="shared" si="118"/>
        <v>1878</v>
      </c>
      <c r="AG112" s="147">
        <f t="shared" si="118"/>
        <v>967</v>
      </c>
      <c r="AH112" s="147">
        <f t="shared" si="118"/>
        <v>948</v>
      </c>
      <c r="AI112" s="147">
        <f t="shared" si="118"/>
        <v>1191</v>
      </c>
      <c r="AJ112" s="147">
        <f t="shared" si="118"/>
        <v>1833</v>
      </c>
      <c r="AK112" s="147">
        <f t="shared" si="118"/>
        <v>359</v>
      </c>
      <c r="AL112" s="147">
        <f t="shared" si="118"/>
        <v>717</v>
      </c>
      <c r="AM112" s="147">
        <f t="shared" si="118"/>
        <v>2072</v>
      </c>
      <c r="AN112" s="147">
        <f t="shared" si="118"/>
        <v>1444</v>
      </c>
      <c r="AO112" s="147">
        <f t="shared" si="118"/>
        <v>1243</v>
      </c>
      <c r="AP112" s="147">
        <f t="shared" si="118"/>
        <v>2096</v>
      </c>
      <c r="AQ112" s="147">
        <f t="shared" si="118"/>
        <v>152</v>
      </c>
      <c r="AR112" s="147">
        <f t="shared" si="118"/>
        <v>1402</v>
      </c>
      <c r="AS112" s="147">
        <f t="shared" si="118"/>
        <v>263</v>
      </c>
      <c r="AT112" s="147">
        <f t="shared" si="118"/>
        <v>1835</v>
      </c>
      <c r="AU112" s="147">
        <f t="shared" si="118"/>
        <v>1173</v>
      </c>
      <c r="AV112" s="147">
        <f t="shared" si="118"/>
        <v>620</v>
      </c>
      <c r="AW112" s="147">
        <f t="shared" si="118"/>
        <v>557</v>
      </c>
      <c r="AX112" s="147">
        <f t="shared" si="118"/>
        <v>991</v>
      </c>
      <c r="AY112" s="147">
        <f t="shared" si="118"/>
        <v>1345</v>
      </c>
      <c r="AZ112" s="147">
        <f t="shared" si="118"/>
        <v>726</v>
      </c>
      <c r="BA112" s="147">
        <f t="shared" si="118"/>
        <v>0</v>
      </c>
      <c r="BB112" s="147">
        <f t="shared" si="118"/>
        <v>1504</v>
      </c>
      <c r="BC112" s="147">
        <f t="shared" si="118"/>
        <v>963</v>
      </c>
      <c r="BD112" s="147">
        <f t="shared" si="118"/>
        <v>501</v>
      </c>
      <c r="BE112" s="147">
        <f t="shared" si="118"/>
        <v>638</v>
      </c>
      <c r="BF112" s="147">
        <f t="shared" si="118"/>
        <v>2261</v>
      </c>
      <c r="BG112" s="147">
        <f t="shared" si="118"/>
        <v>888</v>
      </c>
      <c r="BH112" s="147">
        <f t="shared" si="118"/>
        <v>604</v>
      </c>
      <c r="BI112" s="147">
        <f t="shared" si="118"/>
        <v>2044</v>
      </c>
      <c r="BJ112" s="147">
        <f t="shared" si="118"/>
        <v>1406</v>
      </c>
      <c r="BK112" s="147">
        <f t="shared" si="118"/>
        <v>1813</v>
      </c>
      <c r="BL112" s="147">
        <f t="shared" si="118"/>
        <v>1169</v>
      </c>
    </row>
    <row r="113" ht="13.5" customHeight="1">
      <c r="A113" s="156">
        <v>42847.0</v>
      </c>
      <c r="B113" s="157" t="s">
        <v>74</v>
      </c>
      <c r="C113" s="136"/>
      <c r="D113" s="150" t="s">
        <v>48</v>
      </c>
      <c r="E113" s="148">
        <f t="shared" si="10"/>
        <v>359</v>
      </c>
      <c r="F113" s="151">
        <v>5.0</v>
      </c>
      <c r="G113" s="151">
        <v>13.0</v>
      </c>
      <c r="H113" s="141">
        <f t="shared" si="3"/>
        <v>28</v>
      </c>
      <c r="I113" s="136"/>
      <c r="J113" s="152" t="s">
        <v>52</v>
      </c>
      <c r="K113" s="148">
        <f t="shared" si="11"/>
        <v>263</v>
      </c>
      <c r="L113" s="153">
        <v>2.0</v>
      </c>
      <c r="M113" s="153">
        <v>21.0</v>
      </c>
      <c r="N113" s="141">
        <f t="shared" si="5"/>
        <v>27</v>
      </c>
      <c r="O113" s="55"/>
      <c r="P113" s="154" t="s">
        <v>72</v>
      </c>
      <c r="Q113" s="55"/>
      <c r="R113" s="45">
        <f>MIN(Rules!$E$2,(MAX(H113/N113,N113/H113)))</f>
        <v>1.037037037</v>
      </c>
      <c r="S113" s="145">
        <f>VLOOKUP(B113,Rules!A:B,2,FALSE)</f>
        <v>50</v>
      </c>
      <c r="T113" s="55"/>
      <c r="U113" s="146">
        <f>1/(10^(-(E113+(IF(P113="Y",Rules!$I$2,0))-K113)/Rules!$E$12)+1)</f>
        <v>0.7563685023</v>
      </c>
      <c r="V113" s="48">
        <f t="shared" si="6"/>
        <v>13</v>
      </c>
      <c r="W113" s="48">
        <f t="shared" si="7"/>
        <v>-13</v>
      </c>
      <c r="X113" s="55"/>
      <c r="Y113" s="55"/>
      <c r="Z113" s="55"/>
      <c r="AA113" s="147">
        <f t="shared" ref="AA113:BL113" si="119">IF($D113=AA$1,$E113+$V113,(IF($J113=AA$1,$K113+$W113,AA112)))</f>
        <v>1401</v>
      </c>
      <c r="AB113" s="147">
        <f t="shared" si="119"/>
        <v>1014</v>
      </c>
      <c r="AC113" s="147">
        <f t="shared" si="119"/>
        <v>1289</v>
      </c>
      <c r="AD113" s="147">
        <f t="shared" si="119"/>
        <v>256</v>
      </c>
      <c r="AE113" s="147">
        <f t="shared" si="119"/>
        <v>1952</v>
      </c>
      <c r="AF113" s="147">
        <f t="shared" si="119"/>
        <v>1878</v>
      </c>
      <c r="AG113" s="147">
        <f t="shared" si="119"/>
        <v>967</v>
      </c>
      <c r="AH113" s="147">
        <f t="shared" si="119"/>
        <v>948</v>
      </c>
      <c r="AI113" s="147">
        <f t="shared" si="119"/>
        <v>1191</v>
      </c>
      <c r="AJ113" s="147">
        <f t="shared" si="119"/>
        <v>1833</v>
      </c>
      <c r="AK113" s="147">
        <f t="shared" si="119"/>
        <v>372</v>
      </c>
      <c r="AL113" s="147">
        <f t="shared" si="119"/>
        <v>717</v>
      </c>
      <c r="AM113" s="147">
        <f t="shared" si="119"/>
        <v>2072</v>
      </c>
      <c r="AN113" s="147">
        <f t="shared" si="119"/>
        <v>1444</v>
      </c>
      <c r="AO113" s="147">
        <f t="shared" si="119"/>
        <v>1243</v>
      </c>
      <c r="AP113" s="147">
        <f t="shared" si="119"/>
        <v>2096</v>
      </c>
      <c r="AQ113" s="147">
        <f t="shared" si="119"/>
        <v>152</v>
      </c>
      <c r="AR113" s="147">
        <f t="shared" si="119"/>
        <v>1402</v>
      </c>
      <c r="AS113" s="147">
        <f t="shared" si="119"/>
        <v>250</v>
      </c>
      <c r="AT113" s="147">
        <f t="shared" si="119"/>
        <v>1835</v>
      </c>
      <c r="AU113" s="147">
        <f t="shared" si="119"/>
        <v>1173</v>
      </c>
      <c r="AV113" s="147">
        <f t="shared" si="119"/>
        <v>620</v>
      </c>
      <c r="AW113" s="147">
        <f t="shared" si="119"/>
        <v>557</v>
      </c>
      <c r="AX113" s="147">
        <f t="shared" si="119"/>
        <v>991</v>
      </c>
      <c r="AY113" s="147">
        <f t="shared" si="119"/>
        <v>1345</v>
      </c>
      <c r="AZ113" s="147">
        <f t="shared" si="119"/>
        <v>726</v>
      </c>
      <c r="BA113" s="147">
        <f t="shared" si="119"/>
        <v>0</v>
      </c>
      <c r="BB113" s="147">
        <f t="shared" si="119"/>
        <v>1504</v>
      </c>
      <c r="BC113" s="147">
        <f t="shared" si="119"/>
        <v>963</v>
      </c>
      <c r="BD113" s="147">
        <f t="shared" si="119"/>
        <v>501</v>
      </c>
      <c r="BE113" s="147">
        <f t="shared" si="119"/>
        <v>638</v>
      </c>
      <c r="BF113" s="147">
        <f t="shared" si="119"/>
        <v>2261</v>
      </c>
      <c r="BG113" s="147">
        <f t="shared" si="119"/>
        <v>888</v>
      </c>
      <c r="BH113" s="147">
        <f t="shared" si="119"/>
        <v>604</v>
      </c>
      <c r="BI113" s="147">
        <f t="shared" si="119"/>
        <v>2044</v>
      </c>
      <c r="BJ113" s="147">
        <f t="shared" si="119"/>
        <v>1406</v>
      </c>
      <c r="BK113" s="147">
        <f t="shared" si="119"/>
        <v>1813</v>
      </c>
      <c r="BL113" s="147">
        <f t="shared" si="119"/>
        <v>1169</v>
      </c>
    </row>
    <row r="114" ht="13.5" customHeight="1">
      <c r="A114" s="87">
        <v>42848.0</v>
      </c>
      <c r="B114" s="135" t="s">
        <v>71</v>
      </c>
      <c r="C114" s="136"/>
      <c r="D114" s="150" t="s">
        <v>18</v>
      </c>
      <c r="E114" s="148">
        <f t="shared" si="10"/>
        <v>2261</v>
      </c>
      <c r="F114" s="151">
        <v>0.0</v>
      </c>
      <c r="G114" s="151">
        <v>14.0</v>
      </c>
      <c r="H114" s="141">
        <f t="shared" si="3"/>
        <v>14</v>
      </c>
      <c r="I114" s="136"/>
      <c r="J114" s="152" t="s">
        <v>23</v>
      </c>
      <c r="K114" s="148">
        <f t="shared" si="11"/>
        <v>2072</v>
      </c>
      <c r="L114" s="153">
        <v>3.0</v>
      </c>
      <c r="M114" s="153">
        <v>21.0</v>
      </c>
      <c r="N114" s="141">
        <f t="shared" si="5"/>
        <v>30</v>
      </c>
      <c r="O114" s="55"/>
      <c r="P114" s="154" t="s">
        <v>73</v>
      </c>
      <c r="Q114" s="55"/>
      <c r="R114" s="45">
        <f>MIN(Rules!$E$2,(MAX(H114/N114,N114/H114)))</f>
        <v>2</v>
      </c>
      <c r="S114" s="145">
        <f>VLOOKUP(B114,Rules!A:B,2,FALSE)</f>
        <v>40</v>
      </c>
      <c r="T114" s="55"/>
      <c r="U114" s="146">
        <f>1/(10^(-(E114+(IF(P114="Y",Rules!$I$2,0))-K114)/Rules!$E$12)+1)</f>
        <v>0.7048241722</v>
      </c>
      <c r="V114" s="48">
        <f t="shared" si="6"/>
        <v>-56</v>
      </c>
      <c r="W114" s="48">
        <f t="shared" si="7"/>
        <v>56</v>
      </c>
      <c r="X114" s="55"/>
      <c r="Y114" s="55"/>
      <c r="Z114" s="55"/>
      <c r="AA114" s="147">
        <f t="shared" ref="AA114:BL114" si="120">IF($D114=AA$1,$E114+$V114,(IF($J114=AA$1,$K114+$W114,AA113)))</f>
        <v>1401</v>
      </c>
      <c r="AB114" s="147">
        <f t="shared" si="120"/>
        <v>1014</v>
      </c>
      <c r="AC114" s="147">
        <f t="shared" si="120"/>
        <v>1289</v>
      </c>
      <c r="AD114" s="147">
        <f t="shared" si="120"/>
        <v>256</v>
      </c>
      <c r="AE114" s="147">
        <f t="shared" si="120"/>
        <v>1952</v>
      </c>
      <c r="AF114" s="147">
        <f t="shared" si="120"/>
        <v>1878</v>
      </c>
      <c r="AG114" s="147">
        <f t="shared" si="120"/>
        <v>967</v>
      </c>
      <c r="AH114" s="147">
        <f t="shared" si="120"/>
        <v>948</v>
      </c>
      <c r="AI114" s="147">
        <f t="shared" si="120"/>
        <v>1191</v>
      </c>
      <c r="AJ114" s="147">
        <f t="shared" si="120"/>
        <v>1833</v>
      </c>
      <c r="AK114" s="147">
        <f t="shared" si="120"/>
        <v>372</v>
      </c>
      <c r="AL114" s="147">
        <f t="shared" si="120"/>
        <v>717</v>
      </c>
      <c r="AM114" s="147">
        <f t="shared" si="120"/>
        <v>2128</v>
      </c>
      <c r="AN114" s="147">
        <f t="shared" si="120"/>
        <v>1444</v>
      </c>
      <c r="AO114" s="147">
        <f t="shared" si="120"/>
        <v>1243</v>
      </c>
      <c r="AP114" s="147">
        <f t="shared" si="120"/>
        <v>2096</v>
      </c>
      <c r="AQ114" s="147">
        <f t="shared" si="120"/>
        <v>152</v>
      </c>
      <c r="AR114" s="147">
        <f t="shared" si="120"/>
        <v>1402</v>
      </c>
      <c r="AS114" s="147">
        <f t="shared" si="120"/>
        <v>250</v>
      </c>
      <c r="AT114" s="147">
        <f t="shared" si="120"/>
        <v>1835</v>
      </c>
      <c r="AU114" s="147">
        <f t="shared" si="120"/>
        <v>1173</v>
      </c>
      <c r="AV114" s="147">
        <f t="shared" si="120"/>
        <v>620</v>
      </c>
      <c r="AW114" s="147">
        <f t="shared" si="120"/>
        <v>557</v>
      </c>
      <c r="AX114" s="147">
        <f t="shared" si="120"/>
        <v>991</v>
      </c>
      <c r="AY114" s="147">
        <f t="shared" si="120"/>
        <v>1345</v>
      </c>
      <c r="AZ114" s="147">
        <f t="shared" si="120"/>
        <v>726</v>
      </c>
      <c r="BA114" s="147">
        <f t="shared" si="120"/>
        <v>0</v>
      </c>
      <c r="BB114" s="147">
        <f t="shared" si="120"/>
        <v>1504</v>
      </c>
      <c r="BC114" s="147">
        <f t="shared" si="120"/>
        <v>963</v>
      </c>
      <c r="BD114" s="147">
        <f t="shared" si="120"/>
        <v>501</v>
      </c>
      <c r="BE114" s="147">
        <f t="shared" si="120"/>
        <v>638</v>
      </c>
      <c r="BF114" s="147">
        <f t="shared" si="120"/>
        <v>2205</v>
      </c>
      <c r="BG114" s="147">
        <f t="shared" si="120"/>
        <v>888</v>
      </c>
      <c r="BH114" s="147">
        <f t="shared" si="120"/>
        <v>604</v>
      </c>
      <c r="BI114" s="147">
        <f t="shared" si="120"/>
        <v>2044</v>
      </c>
      <c r="BJ114" s="147">
        <f t="shared" si="120"/>
        <v>1406</v>
      </c>
      <c r="BK114" s="147">
        <f t="shared" si="120"/>
        <v>1813</v>
      </c>
      <c r="BL114" s="147">
        <f t="shared" si="120"/>
        <v>1169</v>
      </c>
    </row>
    <row r="115" ht="13.5" customHeight="1">
      <c r="A115" s="87">
        <v>42848.0</v>
      </c>
      <c r="B115" s="155" t="s">
        <v>75</v>
      </c>
      <c r="C115" s="136"/>
      <c r="D115" s="150" t="s">
        <v>38</v>
      </c>
      <c r="E115" s="148">
        <f t="shared" si="10"/>
        <v>1345</v>
      </c>
      <c r="F115" s="151">
        <v>3.0</v>
      </c>
      <c r="G115" s="151">
        <v>20.0</v>
      </c>
      <c r="H115" s="141">
        <f t="shared" si="3"/>
        <v>29</v>
      </c>
      <c r="I115" s="136"/>
      <c r="J115" s="152" t="s">
        <v>34</v>
      </c>
      <c r="K115" s="148">
        <f t="shared" si="11"/>
        <v>1444</v>
      </c>
      <c r="L115" s="153">
        <v>2.0</v>
      </c>
      <c r="M115" s="153">
        <v>17.0</v>
      </c>
      <c r="N115" s="141">
        <f t="shared" si="5"/>
        <v>23</v>
      </c>
      <c r="O115" s="55"/>
      <c r="P115" s="154" t="s">
        <v>72</v>
      </c>
      <c r="Q115" s="55"/>
      <c r="R115" s="45">
        <f>MIN(Rules!$E$2,(MAX(H115/N115,N115/H115)))</f>
        <v>1.260869565</v>
      </c>
      <c r="S115" s="145">
        <f>VLOOKUP(B115,Rules!A:B,2,FALSE)</f>
        <v>60</v>
      </c>
      <c r="T115" s="55"/>
      <c r="U115" s="146">
        <f>1/(10^(-(E115+(IF(P115="Y",Rules!$I$2,0))-K115)/Rules!$E$12)+1)</f>
        <v>0.5584474983</v>
      </c>
      <c r="V115" s="48">
        <f t="shared" si="6"/>
        <v>33</v>
      </c>
      <c r="W115" s="48">
        <f t="shared" si="7"/>
        <v>-33</v>
      </c>
      <c r="X115" s="55"/>
      <c r="Y115" s="55"/>
      <c r="Z115" s="55"/>
      <c r="AA115" s="147">
        <f t="shared" ref="AA115:BL115" si="121">IF($D115=AA$1,$E115+$V115,(IF($J115=AA$1,$K115+$W115,AA114)))</f>
        <v>1401</v>
      </c>
      <c r="AB115" s="147">
        <f t="shared" si="121"/>
        <v>1014</v>
      </c>
      <c r="AC115" s="147">
        <f t="shared" si="121"/>
        <v>1289</v>
      </c>
      <c r="AD115" s="147">
        <f t="shared" si="121"/>
        <v>256</v>
      </c>
      <c r="AE115" s="147">
        <f t="shared" si="121"/>
        <v>1952</v>
      </c>
      <c r="AF115" s="147">
        <f t="shared" si="121"/>
        <v>1878</v>
      </c>
      <c r="AG115" s="147">
        <f t="shared" si="121"/>
        <v>967</v>
      </c>
      <c r="AH115" s="147">
        <f t="shared" si="121"/>
        <v>948</v>
      </c>
      <c r="AI115" s="147">
        <f t="shared" si="121"/>
        <v>1191</v>
      </c>
      <c r="AJ115" s="147">
        <f t="shared" si="121"/>
        <v>1833</v>
      </c>
      <c r="AK115" s="147">
        <f t="shared" si="121"/>
        <v>372</v>
      </c>
      <c r="AL115" s="147">
        <f t="shared" si="121"/>
        <v>717</v>
      </c>
      <c r="AM115" s="147">
        <f t="shared" si="121"/>
        <v>2128</v>
      </c>
      <c r="AN115" s="147">
        <f t="shared" si="121"/>
        <v>1411</v>
      </c>
      <c r="AO115" s="147">
        <f t="shared" si="121"/>
        <v>1243</v>
      </c>
      <c r="AP115" s="147">
        <f t="shared" si="121"/>
        <v>2096</v>
      </c>
      <c r="AQ115" s="147">
        <f t="shared" si="121"/>
        <v>152</v>
      </c>
      <c r="AR115" s="147">
        <f t="shared" si="121"/>
        <v>1402</v>
      </c>
      <c r="AS115" s="147">
        <f t="shared" si="121"/>
        <v>250</v>
      </c>
      <c r="AT115" s="147">
        <f t="shared" si="121"/>
        <v>1835</v>
      </c>
      <c r="AU115" s="147">
        <f t="shared" si="121"/>
        <v>1173</v>
      </c>
      <c r="AV115" s="147">
        <f t="shared" si="121"/>
        <v>620</v>
      </c>
      <c r="AW115" s="147">
        <f t="shared" si="121"/>
        <v>557</v>
      </c>
      <c r="AX115" s="147">
        <f t="shared" si="121"/>
        <v>991</v>
      </c>
      <c r="AY115" s="147">
        <f t="shared" si="121"/>
        <v>1378</v>
      </c>
      <c r="AZ115" s="147">
        <f t="shared" si="121"/>
        <v>726</v>
      </c>
      <c r="BA115" s="147">
        <f t="shared" si="121"/>
        <v>0</v>
      </c>
      <c r="BB115" s="147">
        <f t="shared" si="121"/>
        <v>1504</v>
      </c>
      <c r="BC115" s="147">
        <f t="shared" si="121"/>
        <v>963</v>
      </c>
      <c r="BD115" s="147">
        <f t="shared" si="121"/>
        <v>501</v>
      </c>
      <c r="BE115" s="147">
        <f t="shared" si="121"/>
        <v>638</v>
      </c>
      <c r="BF115" s="147">
        <f t="shared" si="121"/>
        <v>2205</v>
      </c>
      <c r="BG115" s="147">
        <f t="shared" si="121"/>
        <v>888</v>
      </c>
      <c r="BH115" s="147">
        <f t="shared" si="121"/>
        <v>604</v>
      </c>
      <c r="BI115" s="147">
        <f t="shared" si="121"/>
        <v>2044</v>
      </c>
      <c r="BJ115" s="147">
        <f t="shared" si="121"/>
        <v>1406</v>
      </c>
      <c r="BK115" s="147">
        <f t="shared" si="121"/>
        <v>1813</v>
      </c>
      <c r="BL115" s="147">
        <f t="shared" si="121"/>
        <v>1169</v>
      </c>
    </row>
    <row r="116" ht="13.5" customHeight="1">
      <c r="A116" s="87">
        <v>42848.0</v>
      </c>
      <c r="B116" s="155" t="s">
        <v>75</v>
      </c>
      <c r="C116" s="136"/>
      <c r="D116" s="150" t="s">
        <v>31</v>
      </c>
      <c r="E116" s="148">
        <f t="shared" si="10"/>
        <v>1402</v>
      </c>
      <c r="F116" s="151">
        <v>1.0</v>
      </c>
      <c r="G116" s="151">
        <v>23.0</v>
      </c>
      <c r="H116" s="141">
        <f t="shared" si="3"/>
        <v>26</v>
      </c>
      <c r="I116" s="136"/>
      <c r="J116" s="152" t="s">
        <v>32</v>
      </c>
      <c r="K116" s="148">
        <f t="shared" si="11"/>
        <v>1406</v>
      </c>
      <c r="L116" s="153">
        <v>2.0</v>
      </c>
      <c r="M116" s="153">
        <v>17.0</v>
      </c>
      <c r="N116" s="141">
        <f t="shared" si="5"/>
        <v>23</v>
      </c>
      <c r="O116" s="55"/>
      <c r="P116" s="154" t="s">
        <v>72</v>
      </c>
      <c r="Q116" s="55"/>
      <c r="R116" s="45">
        <f>MIN(Rules!$E$2,(MAX(H116/N116,N116/H116)))</f>
        <v>1.130434783</v>
      </c>
      <c r="S116" s="145">
        <f>VLOOKUP(B116,Rules!A:B,2,FALSE)</f>
        <v>60</v>
      </c>
      <c r="T116" s="55"/>
      <c r="U116" s="146">
        <f>1/(10^(-(E116+(IF(P116="Y",Rules!$I$2,0))-K116)/Rules!$E$12)+1)</f>
        <v>0.6620302482</v>
      </c>
      <c r="V116" s="48">
        <f t="shared" si="6"/>
        <v>23</v>
      </c>
      <c r="W116" s="48">
        <f t="shared" si="7"/>
        <v>-23</v>
      </c>
      <c r="X116" s="55"/>
      <c r="Y116" s="55"/>
      <c r="Z116" s="55"/>
      <c r="AA116" s="147">
        <f t="shared" ref="AA116:BL116" si="122">IF($D116=AA$1,$E116+$V116,(IF($J116=AA$1,$K116+$W116,AA115)))</f>
        <v>1401</v>
      </c>
      <c r="AB116" s="147">
        <f t="shared" si="122"/>
        <v>1014</v>
      </c>
      <c r="AC116" s="147">
        <f t="shared" si="122"/>
        <v>1289</v>
      </c>
      <c r="AD116" s="147">
        <f t="shared" si="122"/>
        <v>256</v>
      </c>
      <c r="AE116" s="147">
        <f t="shared" si="122"/>
        <v>1952</v>
      </c>
      <c r="AF116" s="147">
        <f t="shared" si="122"/>
        <v>1878</v>
      </c>
      <c r="AG116" s="147">
        <f t="shared" si="122"/>
        <v>967</v>
      </c>
      <c r="AH116" s="147">
        <f t="shared" si="122"/>
        <v>948</v>
      </c>
      <c r="AI116" s="147">
        <f t="shared" si="122"/>
        <v>1191</v>
      </c>
      <c r="AJ116" s="147">
        <f t="shared" si="122"/>
        <v>1833</v>
      </c>
      <c r="AK116" s="147">
        <f t="shared" si="122"/>
        <v>372</v>
      </c>
      <c r="AL116" s="147">
        <f t="shared" si="122"/>
        <v>717</v>
      </c>
      <c r="AM116" s="147">
        <f t="shared" si="122"/>
        <v>2128</v>
      </c>
      <c r="AN116" s="147">
        <f t="shared" si="122"/>
        <v>1411</v>
      </c>
      <c r="AO116" s="147">
        <f t="shared" si="122"/>
        <v>1243</v>
      </c>
      <c r="AP116" s="147">
        <f t="shared" si="122"/>
        <v>2096</v>
      </c>
      <c r="AQ116" s="147">
        <f t="shared" si="122"/>
        <v>152</v>
      </c>
      <c r="AR116" s="147">
        <f t="shared" si="122"/>
        <v>1425</v>
      </c>
      <c r="AS116" s="147">
        <f t="shared" si="122"/>
        <v>250</v>
      </c>
      <c r="AT116" s="147">
        <f t="shared" si="122"/>
        <v>1835</v>
      </c>
      <c r="AU116" s="147">
        <f t="shared" si="122"/>
        <v>1173</v>
      </c>
      <c r="AV116" s="147">
        <f t="shared" si="122"/>
        <v>620</v>
      </c>
      <c r="AW116" s="147">
        <f t="shared" si="122"/>
        <v>557</v>
      </c>
      <c r="AX116" s="147">
        <f t="shared" si="122"/>
        <v>991</v>
      </c>
      <c r="AY116" s="147">
        <f t="shared" si="122"/>
        <v>1378</v>
      </c>
      <c r="AZ116" s="147">
        <f t="shared" si="122"/>
        <v>726</v>
      </c>
      <c r="BA116" s="147">
        <f t="shared" si="122"/>
        <v>0</v>
      </c>
      <c r="BB116" s="147">
        <f t="shared" si="122"/>
        <v>1504</v>
      </c>
      <c r="BC116" s="147">
        <f t="shared" si="122"/>
        <v>963</v>
      </c>
      <c r="BD116" s="147">
        <f t="shared" si="122"/>
        <v>501</v>
      </c>
      <c r="BE116" s="147">
        <f t="shared" si="122"/>
        <v>638</v>
      </c>
      <c r="BF116" s="147">
        <f t="shared" si="122"/>
        <v>2205</v>
      </c>
      <c r="BG116" s="147">
        <f t="shared" si="122"/>
        <v>888</v>
      </c>
      <c r="BH116" s="147">
        <f t="shared" si="122"/>
        <v>604</v>
      </c>
      <c r="BI116" s="147">
        <f t="shared" si="122"/>
        <v>2044</v>
      </c>
      <c r="BJ116" s="147">
        <f t="shared" si="122"/>
        <v>1383</v>
      </c>
      <c r="BK116" s="147">
        <f t="shared" si="122"/>
        <v>1813</v>
      </c>
      <c r="BL116" s="147">
        <f t="shared" si="122"/>
        <v>1169</v>
      </c>
    </row>
    <row r="117" ht="13.5" customHeight="1">
      <c r="A117" s="156">
        <v>42848.0</v>
      </c>
      <c r="B117" s="155" t="s">
        <v>74</v>
      </c>
      <c r="C117" s="136"/>
      <c r="D117" s="158" t="s">
        <v>40</v>
      </c>
      <c r="E117" s="148">
        <f t="shared" si="10"/>
        <v>1169</v>
      </c>
      <c r="F117" s="151">
        <v>0.0</v>
      </c>
      <c r="G117" s="151">
        <v>17.0</v>
      </c>
      <c r="H117" s="141">
        <f t="shared" si="3"/>
        <v>17</v>
      </c>
      <c r="I117" s="136"/>
      <c r="J117" s="159" t="s">
        <v>36</v>
      </c>
      <c r="K117" s="148">
        <f t="shared" si="11"/>
        <v>1173</v>
      </c>
      <c r="L117" s="153">
        <v>0.0</v>
      </c>
      <c r="M117" s="153">
        <v>16.0</v>
      </c>
      <c r="N117" s="141">
        <f t="shared" si="5"/>
        <v>16</v>
      </c>
      <c r="O117" s="55"/>
      <c r="P117" s="160" t="s">
        <v>72</v>
      </c>
      <c r="Q117" s="55"/>
      <c r="R117" s="45">
        <f>MIN(Rules!$E$2,(MAX(H117/N117,N117/H117)))</f>
        <v>1.0625</v>
      </c>
      <c r="S117" s="145">
        <f>VLOOKUP(B117,Rules!A:B,2,FALSE)</f>
        <v>50</v>
      </c>
      <c r="T117" s="55"/>
      <c r="U117" s="146">
        <f>1/(10^(-(E117+(IF(P117="Y",Rules!$I$2,0))-K117)/Rules!$E$12)+1)</f>
        <v>0.6620302482</v>
      </c>
      <c r="V117" s="48">
        <f t="shared" si="6"/>
        <v>18</v>
      </c>
      <c r="W117" s="48">
        <f t="shared" si="7"/>
        <v>-18</v>
      </c>
      <c r="X117" s="55"/>
      <c r="Y117" s="55"/>
      <c r="Z117" s="55"/>
      <c r="AA117" s="147">
        <f t="shared" ref="AA117:BL117" si="123">IF($D117=AA$1,$E117+$V117,(IF($J117=AA$1,$K117+$W117,AA116)))</f>
        <v>1401</v>
      </c>
      <c r="AB117" s="147">
        <f t="shared" si="123"/>
        <v>1014</v>
      </c>
      <c r="AC117" s="147">
        <f t="shared" si="123"/>
        <v>1289</v>
      </c>
      <c r="AD117" s="147">
        <f t="shared" si="123"/>
        <v>256</v>
      </c>
      <c r="AE117" s="147">
        <f t="shared" si="123"/>
        <v>1952</v>
      </c>
      <c r="AF117" s="147">
        <f t="shared" si="123"/>
        <v>1878</v>
      </c>
      <c r="AG117" s="147">
        <f t="shared" si="123"/>
        <v>967</v>
      </c>
      <c r="AH117" s="147">
        <f t="shared" si="123"/>
        <v>948</v>
      </c>
      <c r="AI117" s="147">
        <f t="shared" si="123"/>
        <v>1191</v>
      </c>
      <c r="AJ117" s="147">
        <f t="shared" si="123"/>
        <v>1833</v>
      </c>
      <c r="AK117" s="147">
        <f t="shared" si="123"/>
        <v>372</v>
      </c>
      <c r="AL117" s="147">
        <f t="shared" si="123"/>
        <v>717</v>
      </c>
      <c r="AM117" s="147">
        <f t="shared" si="123"/>
        <v>2128</v>
      </c>
      <c r="AN117" s="147">
        <f t="shared" si="123"/>
        <v>1411</v>
      </c>
      <c r="AO117" s="147">
        <f t="shared" si="123"/>
        <v>1243</v>
      </c>
      <c r="AP117" s="147">
        <f t="shared" si="123"/>
        <v>2096</v>
      </c>
      <c r="AQ117" s="147">
        <f t="shared" si="123"/>
        <v>152</v>
      </c>
      <c r="AR117" s="147">
        <f t="shared" si="123"/>
        <v>1425</v>
      </c>
      <c r="AS117" s="147">
        <f t="shared" si="123"/>
        <v>250</v>
      </c>
      <c r="AT117" s="147">
        <f t="shared" si="123"/>
        <v>1835</v>
      </c>
      <c r="AU117" s="147">
        <f t="shared" si="123"/>
        <v>1155</v>
      </c>
      <c r="AV117" s="147">
        <f t="shared" si="123"/>
        <v>620</v>
      </c>
      <c r="AW117" s="147">
        <f t="shared" si="123"/>
        <v>557</v>
      </c>
      <c r="AX117" s="147">
        <f t="shared" si="123"/>
        <v>991</v>
      </c>
      <c r="AY117" s="147">
        <f t="shared" si="123"/>
        <v>1378</v>
      </c>
      <c r="AZ117" s="147">
        <f t="shared" si="123"/>
        <v>726</v>
      </c>
      <c r="BA117" s="147">
        <f t="shared" si="123"/>
        <v>0</v>
      </c>
      <c r="BB117" s="147">
        <f t="shared" si="123"/>
        <v>1504</v>
      </c>
      <c r="BC117" s="147">
        <f t="shared" si="123"/>
        <v>963</v>
      </c>
      <c r="BD117" s="147">
        <f t="shared" si="123"/>
        <v>501</v>
      </c>
      <c r="BE117" s="147">
        <f t="shared" si="123"/>
        <v>638</v>
      </c>
      <c r="BF117" s="147">
        <f t="shared" si="123"/>
        <v>2205</v>
      </c>
      <c r="BG117" s="147">
        <f t="shared" si="123"/>
        <v>888</v>
      </c>
      <c r="BH117" s="147">
        <f t="shared" si="123"/>
        <v>604</v>
      </c>
      <c r="BI117" s="147">
        <f t="shared" si="123"/>
        <v>2044</v>
      </c>
      <c r="BJ117" s="147">
        <f t="shared" si="123"/>
        <v>1383</v>
      </c>
      <c r="BK117" s="147">
        <f t="shared" si="123"/>
        <v>1813</v>
      </c>
      <c r="BL117" s="147">
        <f t="shared" si="123"/>
        <v>1187</v>
      </c>
    </row>
    <row r="118" ht="13.5" customHeight="1">
      <c r="A118" s="134">
        <v>42854.0</v>
      </c>
      <c r="B118" s="157" t="s">
        <v>74</v>
      </c>
      <c r="C118" s="136"/>
      <c r="D118" s="150" t="s">
        <v>30</v>
      </c>
      <c r="E118" s="148">
        <f t="shared" si="10"/>
        <v>1401</v>
      </c>
      <c r="F118" s="151">
        <v>3.0</v>
      </c>
      <c r="G118" s="151">
        <v>15.0</v>
      </c>
      <c r="H118" s="141">
        <f t="shared" si="3"/>
        <v>24</v>
      </c>
      <c r="I118" s="136"/>
      <c r="J118" s="152" t="s">
        <v>33</v>
      </c>
      <c r="K118" s="148">
        <f t="shared" si="11"/>
        <v>1191</v>
      </c>
      <c r="L118" s="153">
        <v>0.0</v>
      </c>
      <c r="M118" s="153">
        <v>12.0</v>
      </c>
      <c r="N118" s="141">
        <f t="shared" si="5"/>
        <v>12</v>
      </c>
      <c r="O118" s="55"/>
      <c r="P118" s="154" t="s">
        <v>72</v>
      </c>
      <c r="Q118" s="55"/>
      <c r="R118" s="45">
        <f>MIN(Rules!$E$2,(MAX(H118/N118,N118/H118)))</f>
        <v>2</v>
      </c>
      <c r="S118" s="145">
        <f>VLOOKUP(B118,Rules!A:B,2,FALSE)</f>
        <v>50</v>
      </c>
      <c r="T118" s="55"/>
      <c r="U118" s="146">
        <f>1/(10^(-(E118+(IF(P118="Y",Rules!$I$2,0))-K118)/Rules!$E$12)+1)</f>
        <v>0.8399506946</v>
      </c>
      <c r="V118" s="48">
        <f t="shared" si="6"/>
        <v>16</v>
      </c>
      <c r="W118" s="48">
        <f t="shared" si="7"/>
        <v>-16</v>
      </c>
      <c r="X118" s="55"/>
      <c r="Y118" s="55"/>
      <c r="Z118" s="55"/>
      <c r="AA118" s="147">
        <f t="shared" ref="AA118:BL118" si="124">IF($D118=AA$1,$E118+$V118,(IF($J118=AA$1,$K118+$W118,AA117)))</f>
        <v>1417</v>
      </c>
      <c r="AB118" s="147">
        <f t="shared" si="124"/>
        <v>1014</v>
      </c>
      <c r="AC118" s="147">
        <f t="shared" si="124"/>
        <v>1289</v>
      </c>
      <c r="AD118" s="147">
        <f t="shared" si="124"/>
        <v>256</v>
      </c>
      <c r="AE118" s="147">
        <f t="shared" si="124"/>
        <v>1952</v>
      </c>
      <c r="AF118" s="147">
        <f t="shared" si="124"/>
        <v>1878</v>
      </c>
      <c r="AG118" s="147">
        <f t="shared" si="124"/>
        <v>967</v>
      </c>
      <c r="AH118" s="147">
        <f t="shared" si="124"/>
        <v>948</v>
      </c>
      <c r="AI118" s="147">
        <f t="shared" si="124"/>
        <v>1175</v>
      </c>
      <c r="AJ118" s="147">
        <f t="shared" si="124"/>
        <v>1833</v>
      </c>
      <c r="AK118" s="147">
        <f t="shared" si="124"/>
        <v>372</v>
      </c>
      <c r="AL118" s="147">
        <f t="shared" si="124"/>
        <v>717</v>
      </c>
      <c r="AM118" s="147">
        <f t="shared" si="124"/>
        <v>2128</v>
      </c>
      <c r="AN118" s="147">
        <f t="shared" si="124"/>
        <v>1411</v>
      </c>
      <c r="AO118" s="147">
        <f t="shared" si="124"/>
        <v>1243</v>
      </c>
      <c r="AP118" s="147">
        <f t="shared" si="124"/>
        <v>2096</v>
      </c>
      <c r="AQ118" s="147">
        <f t="shared" si="124"/>
        <v>152</v>
      </c>
      <c r="AR118" s="147">
        <f t="shared" si="124"/>
        <v>1425</v>
      </c>
      <c r="AS118" s="147">
        <f t="shared" si="124"/>
        <v>250</v>
      </c>
      <c r="AT118" s="147">
        <f t="shared" si="124"/>
        <v>1835</v>
      </c>
      <c r="AU118" s="147">
        <f t="shared" si="124"/>
        <v>1155</v>
      </c>
      <c r="AV118" s="147">
        <f t="shared" si="124"/>
        <v>620</v>
      </c>
      <c r="AW118" s="147">
        <f t="shared" si="124"/>
        <v>557</v>
      </c>
      <c r="AX118" s="147">
        <f t="shared" si="124"/>
        <v>991</v>
      </c>
      <c r="AY118" s="147">
        <f t="shared" si="124"/>
        <v>1378</v>
      </c>
      <c r="AZ118" s="147">
        <f t="shared" si="124"/>
        <v>726</v>
      </c>
      <c r="BA118" s="147">
        <f t="shared" si="124"/>
        <v>0</v>
      </c>
      <c r="BB118" s="147">
        <f t="shared" si="124"/>
        <v>1504</v>
      </c>
      <c r="BC118" s="147">
        <f t="shared" si="124"/>
        <v>963</v>
      </c>
      <c r="BD118" s="147">
        <f t="shared" si="124"/>
        <v>501</v>
      </c>
      <c r="BE118" s="147">
        <f t="shared" si="124"/>
        <v>638</v>
      </c>
      <c r="BF118" s="147">
        <f t="shared" si="124"/>
        <v>2205</v>
      </c>
      <c r="BG118" s="147">
        <f t="shared" si="124"/>
        <v>888</v>
      </c>
      <c r="BH118" s="147">
        <f t="shared" si="124"/>
        <v>604</v>
      </c>
      <c r="BI118" s="147">
        <f t="shared" si="124"/>
        <v>2044</v>
      </c>
      <c r="BJ118" s="147">
        <f t="shared" si="124"/>
        <v>1383</v>
      </c>
      <c r="BK118" s="147">
        <f t="shared" si="124"/>
        <v>1813</v>
      </c>
      <c r="BL118" s="147">
        <f t="shared" si="124"/>
        <v>1187</v>
      </c>
    </row>
    <row r="119" ht="13.5" customHeight="1">
      <c r="A119" s="134">
        <v>42854.0</v>
      </c>
      <c r="B119" s="157" t="s">
        <v>74</v>
      </c>
      <c r="C119" s="136"/>
      <c r="D119" s="150" t="s">
        <v>29</v>
      </c>
      <c r="E119" s="148">
        <f t="shared" si="10"/>
        <v>1243</v>
      </c>
      <c r="F119" s="151">
        <v>2.0</v>
      </c>
      <c r="G119" s="151">
        <v>19.0</v>
      </c>
      <c r="H119" s="141">
        <f t="shared" si="3"/>
        <v>25</v>
      </c>
      <c r="I119" s="136"/>
      <c r="J119" s="152" t="s">
        <v>40</v>
      </c>
      <c r="K119" s="148">
        <f t="shared" si="11"/>
        <v>1187</v>
      </c>
      <c r="L119" s="153">
        <v>3.0</v>
      </c>
      <c r="M119" s="153">
        <v>18.0</v>
      </c>
      <c r="N119" s="141">
        <f t="shared" si="5"/>
        <v>27</v>
      </c>
      <c r="O119" s="55"/>
      <c r="P119" s="154" t="s">
        <v>72</v>
      </c>
      <c r="Q119" s="55"/>
      <c r="R119" s="45">
        <f>MIN(Rules!$E$2,(MAX(H119/N119,N119/H119)))</f>
        <v>1.08</v>
      </c>
      <c r="S119" s="145">
        <f>VLOOKUP(B119,Rules!A:B,2,FALSE)</f>
        <v>50</v>
      </c>
      <c r="T119" s="55"/>
      <c r="U119" s="146">
        <f>1/(10^(-(E119+(IF(P119="Y",Rules!$I$2,0))-K119)/Rules!$E$12)+1)</f>
        <v>0.7208466312</v>
      </c>
      <c r="V119" s="48">
        <f t="shared" si="6"/>
        <v>-39</v>
      </c>
      <c r="W119" s="48">
        <f t="shared" si="7"/>
        <v>39</v>
      </c>
      <c r="X119" s="55"/>
      <c r="Y119" s="55"/>
      <c r="Z119" s="55"/>
      <c r="AA119" s="147">
        <f t="shared" ref="AA119:BL119" si="125">IF($D119=AA$1,$E119+$V119,(IF($J119=AA$1,$K119+$W119,AA118)))</f>
        <v>1417</v>
      </c>
      <c r="AB119" s="147">
        <f t="shared" si="125"/>
        <v>1014</v>
      </c>
      <c r="AC119" s="147">
        <f t="shared" si="125"/>
        <v>1289</v>
      </c>
      <c r="AD119" s="147">
        <f t="shared" si="125"/>
        <v>256</v>
      </c>
      <c r="AE119" s="147">
        <f t="shared" si="125"/>
        <v>1952</v>
      </c>
      <c r="AF119" s="147">
        <f t="shared" si="125"/>
        <v>1878</v>
      </c>
      <c r="AG119" s="147">
        <f t="shared" si="125"/>
        <v>967</v>
      </c>
      <c r="AH119" s="147">
        <f t="shared" si="125"/>
        <v>948</v>
      </c>
      <c r="AI119" s="147">
        <f t="shared" si="125"/>
        <v>1175</v>
      </c>
      <c r="AJ119" s="147">
        <f t="shared" si="125"/>
        <v>1833</v>
      </c>
      <c r="AK119" s="147">
        <f t="shared" si="125"/>
        <v>372</v>
      </c>
      <c r="AL119" s="147">
        <f t="shared" si="125"/>
        <v>717</v>
      </c>
      <c r="AM119" s="147">
        <f t="shared" si="125"/>
        <v>2128</v>
      </c>
      <c r="AN119" s="147">
        <f t="shared" si="125"/>
        <v>1411</v>
      </c>
      <c r="AO119" s="147">
        <f t="shared" si="125"/>
        <v>1204</v>
      </c>
      <c r="AP119" s="147">
        <f t="shared" si="125"/>
        <v>2096</v>
      </c>
      <c r="AQ119" s="147">
        <f t="shared" si="125"/>
        <v>152</v>
      </c>
      <c r="AR119" s="147">
        <f t="shared" si="125"/>
        <v>1425</v>
      </c>
      <c r="AS119" s="147">
        <f t="shared" si="125"/>
        <v>250</v>
      </c>
      <c r="AT119" s="147">
        <f t="shared" si="125"/>
        <v>1835</v>
      </c>
      <c r="AU119" s="147">
        <f t="shared" si="125"/>
        <v>1155</v>
      </c>
      <c r="AV119" s="147">
        <f t="shared" si="125"/>
        <v>620</v>
      </c>
      <c r="AW119" s="147">
        <f t="shared" si="125"/>
        <v>557</v>
      </c>
      <c r="AX119" s="147">
        <f t="shared" si="125"/>
        <v>991</v>
      </c>
      <c r="AY119" s="147">
        <f t="shared" si="125"/>
        <v>1378</v>
      </c>
      <c r="AZ119" s="147">
        <f t="shared" si="125"/>
        <v>726</v>
      </c>
      <c r="BA119" s="147">
        <f t="shared" si="125"/>
        <v>0</v>
      </c>
      <c r="BB119" s="147">
        <f t="shared" si="125"/>
        <v>1504</v>
      </c>
      <c r="BC119" s="147">
        <f t="shared" si="125"/>
        <v>963</v>
      </c>
      <c r="BD119" s="147">
        <f t="shared" si="125"/>
        <v>501</v>
      </c>
      <c r="BE119" s="147">
        <f t="shared" si="125"/>
        <v>638</v>
      </c>
      <c r="BF119" s="147">
        <f t="shared" si="125"/>
        <v>2205</v>
      </c>
      <c r="BG119" s="147">
        <f t="shared" si="125"/>
        <v>888</v>
      </c>
      <c r="BH119" s="147">
        <f t="shared" si="125"/>
        <v>604</v>
      </c>
      <c r="BI119" s="147">
        <f t="shared" si="125"/>
        <v>2044</v>
      </c>
      <c r="BJ119" s="147">
        <f t="shared" si="125"/>
        <v>1383</v>
      </c>
      <c r="BK119" s="147">
        <f t="shared" si="125"/>
        <v>1813</v>
      </c>
      <c r="BL119" s="147">
        <f t="shared" si="125"/>
        <v>1226</v>
      </c>
    </row>
    <row r="120" ht="13.5" customHeight="1">
      <c r="A120" s="134">
        <v>42854.0</v>
      </c>
      <c r="B120" s="157" t="s">
        <v>74</v>
      </c>
      <c r="C120" s="136"/>
      <c r="D120" s="150" t="s">
        <v>28</v>
      </c>
      <c r="E120" s="148">
        <f t="shared" si="10"/>
        <v>1289</v>
      </c>
      <c r="F120" s="151">
        <v>5.0</v>
      </c>
      <c r="G120" s="151">
        <v>18.0</v>
      </c>
      <c r="H120" s="141">
        <f t="shared" si="3"/>
        <v>33</v>
      </c>
      <c r="I120" s="136"/>
      <c r="J120" s="152" t="s">
        <v>39</v>
      </c>
      <c r="K120" s="148">
        <f t="shared" si="11"/>
        <v>991</v>
      </c>
      <c r="L120" s="153">
        <v>2.0</v>
      </c>
      <c r="M120" s="153">
        <v>7.0</v>
      </c>
      <c r="N120" s="141">
        <f t="shared" si="5"/>
        <v>13</v>
      </c>
      <c r="O120" s="55"/>
      <c r="P120" s="154" t="s">
        <v>72</v>
      </c>
      <c r="Q120" s="55"/>
      <c r="R120" s="45">
        <f>MIN(Rules!$E$2,(MAX(H120/N120,N120/H120)))</f>
        <v>2</v>
      </c>
      <c r="S120" s="145">
        <f>VLOOKUP(B120,Rules!A:B,2,FALSE)</f>
        <v>50</v>
      </c>
      <c r="T120" s="55"/>
      <c r="U120" s="146">
        <f>1/(10^(-(E120+(IF(P120="Y",Rules!$I$2,0))-K120)/Rules!$E$12)+1)</f>
        <v>0.8872662481</v>
      </c>
      <c r="V120" s="48">
        <f t="shared" si="6"/>
        <v>11</v>
      </c>
      <c r="W120" s="48">
        <f t="shared" si="7"/>
        <v>-11</v>
      </c>
      <c r="X120" s="55"/>
      <c r="Y120" s="55"/>
      <c r="Z120" s="55"/>
      <c r="AA120" s="147">
        <f t="shared" ref="AA120:BL120" si="126">IF($D120=AA$1,$E120+$V120,(IF($J120=AA$1,$K120+$W120,AA119)))</f>
        <v>1417</v>
      </c>
      <c r="AB120" s="147">
        <f t="shared" si="126"/>
        <v>1014</v>
      </c>
      <c r="AC120" s="147">
        <f t="shared" si="126"/>
        <v>1300</v>
      </c>
      <c r="AD120" s="147">
        <f t="shared" si="126"/>
        <v>256</v>
      </c>
      <c r="AE120" s="147">
        <f t="shared" si="126"/>
        <v>1952</v>
      </c>
      <c r="AF120" s="147">
        <f t="shared" si="126"/>
        <v>1878</v>
      </c>
      <c r="AG120" s="147">
        <f t="shared" si="126"/>
        <v>967</v>
      </c>
      <c r="AH120" s="147">
        <f t="shared" si="126"/>
        <v>948</v>
      </c>
      <c r="AI120" s="147">
        <f t="shared" si="126"/>
        <v>1175</v>
      </c>
      <c r="AJ120" s="147">
        <f t="shared" si="126"/>
        <v>1833</v>
      </c>
      <c r="AK120" s="147">
        <f t="shared" si="126"/>
        <v>372</v>
      </c>
      <c r="AL120" s="147">
        <f t="shared" si="126"/>
        <v>717</v>
      </c>
      <c r="AM120" s="147">
        <f t="shared" si="126"/>
        <v>2128</v>
      </c>
      <c r="AN120" s="147">
        <f t="shared" si="126"/>
        <v>1411</v>
      </c>
      <c r="AO120" s="147">
        <f t="shared" si="126"/>
        <v>1204</v>
      </c>
      <c r="AP120" s="147">
        <f t="shared" si="126"/>
        <v>2096</v>
      </c>
      <c r="AQ120" s="147">
        <f t="shared" si="126"/>
        <v>152</v>
      </c>
      <c r="AR120" s="147">
        <f t="shared" si="126"/>
        <v>1425</v>
      </c>
      <c r="AS120" s="147">
        <f t="shared" si="126"/>
        <v>250</v>
      </c>
      <c r="AT120" s="147">
        <f t="shared" si="126"/>
        <v>1835</v>
      </c>
      <c r="AU120" s="147">
        <f t="shared" si="126"/>
        <v>1155</v>
      </c>
      <c r="AV120" s="147">
        <f t="shared" si="126"/>
        <v>620</v>
      </c>
      <c r="AW120" s="147">
        <f t="shared" si="126"/>
        <v>557</v>
      </c>
      <c r="AX120" s="147">
        <f t="shared" si="126"/>
        <v>980</v>
      </c>
      <c r="AY120" s="147">
        <f t="shared" si="126"/>
        <v>1378</v>
      </c>
      <c r="AZ120" s="147">
        <f t="shared" si="126"/>
        <v>726</v>
      </c>
      <c r="BA120" s="147">
        <f t="shared" si="126"/>
        <v>0</v>
      </c>
      <c r="BB120" s="147">
        <f t="shared" si="126"/>
        <v>1504</v>
      </c>
      <c r="BC120" s="147">
        <f t="shared" si="126"/>
        <v>963</v>
      </c>
      <c r="BD120" s="147">
        <f t="shared" si="126"/>
        <v>501</v>
      </c>
      <c r="BE120" s="147">
        <f t="shared" si="126"/>
        <v>638</v>
      </c>
      <c r="BF120" s="147">
        <f t="shared" si="126"/>
        <v>2205</v>
      </c>
      <c r="BG120" s="147">
        <f t="shared" si="126"/>
        <v>888</v>
      </c>
      <c r="BH120" s="147">
        <f t="shared" si="126"/>
        <v>604</v>
      </c>
      <c r="BI120" s="147">
        <f t="shared" si="126"/>
        <v>2044</v>
      </c>
      <c r="BJ120" s="147">
        <f t="shared" si="126"/>
        <v>1383</v>
      </c>
      <c r="BK120" s="147">
        <f t="shared" si="126"/>
        <v>1813</v>
      </c>
      <c r="BL120" s="147">
        <f t="shared" si="126"/>
        <v>1226</v>
      </c>
    </row>
    <row r="121" ht="13.5" customHeight="1">
      <c r="A121" s="134">
        <v>42854.0</v>
      </c>
      <c r="B121" s="157" t="s">
        <v>74</v>
      </c>
      <c r="C121" s="136"/>
      <c r="D121" s="150" t="s">
        <v>41</v>
      </c>
      <c r="E121" s="148">
        <f t="shared" si="10"/>
        <v>963</v>
      </c>
      <c r="F121" s="151">
        <v>1.0</v>
      </c>
      <c r="G121" s="151">
        <v>10.0</v>
      </c>
      <c r="H121" s="141">
        <f t="shared" si="3"/>
        <v>13</v>
      </c>
      <c r="I121" s="136"/>
      <c r="J121" s="152" t="s">
        <v>36</v>
      </c>
      <c r="K121" s="148">
        <f t="shared" si="11"/>
        <v>1155</v>
      </c>
      <c r="L121" s="153">
        <v>4.0</v>
      </c>
      <c r="M121" s="153">
        <v>24.0</v>
      </c>
      <c r="N121" s="141">
        <f t="shared" si="5"/>
        <v>36</v>
      </c>
      <c r="O121" s="55"/>
      <c r="P121" s="154" t="s">
        <v>72</v>
      </c>
      <c r="Q121" s="55"/>
      <c r="R121" s="45">
        <f>MIN(Rules!$E$2,(MAX(H121/N121,N121/H121)))</f>
        <v>2</v>
      </c>
      <c r="S121" s="145">
        <f>VLOOKUP(B121,Rules!A:B,2,FALSE)</f>
        <v>50</v>
      </c>
      <c r="T121" s="55"/>
      <c r="U121" s="146">
        <f>1/(10^(-(E121+(IF(P121="Y",Rules!$I$2,0))-K121)/Rules!$E$12)+1)</f>
        <v>0.4517958965</v>
      </c>
      <c r="V121" s="48">
        <f t="shared" si="6"/>
        <v>-45</v>
      </c>
      <c r="W121" s="48">
        <f t="shared" si="7"/>
        <v>45</v>
      </c>
      <c r="X121" s="55"/>
      <c r="Y121" s="55"/>
      <c r="Z121" s="55"/>
      <c r="AA121" s="147">
        <f t="shared" ref="AA121:BL121" si="127">IF($D121=AA$1,$E121+$V121,(IF($J121=AA$1,$K121+$W121,AA120)))</f>
        <v>1417</v>
      </c>
      <c r="AB121" s="147">
        <f t="shared" si="127"/>
        <v>1014</v>
      </c>
      <c r="AC121" s="147">
        <f t="shared" si="127"/>
        <v>1300</v>
      </c>
      <c r="AD121" s="147">
        <f t="shared" si="127"/>
        <v>256</v>
      </c>
      <c r="AE121" s="147">
        <f t="shared" si="127"/>
        <v>1952</v>
      </c>
      <c r="AF121" s="147">
        <f t="shared" si="127"/>
        <v>1878</v>
      </c>
      <c r="AG121" s="147">
        <f t="shared" si="127"/>
        <v>967</v>
      </c>
      <c r="AH121" s="147">
        <f t="shared" si="127"/>
        <v>948</v>
      </c>
      <c r="AI121" s="147">
        <f t="shared" si="127"/>
        <v>1175</v>
      </c>
      <c r="AJ121" s="147">
        <f t="shared" si="127"/>
        <v>1833</v>
      </c>
      <c r="AK121" s="147">
        <f t="shared" si="127"/>
        <v>372</v>
      </c>
      <c r="AL121" s="147">
        <f t="shared" si="127"/>
        <v>717</v>
      </c>
      <c r="AM121" s="147">
        <f t="shared" si="127"/>
        <v>2128</v>
      </c>
      <c r="AN121" s="147">
        <f t="shared" si="127"/>
        <v>1411</v>
      </c>
      <c r="AO121" s="147">
        <f t="shared" si="127"/>
        <v>1204</v>
      </c>
      <c r="AP121" s="147">
        <f t="shared" si="127"/>
        <v>2096</v>
      </c>
      <c r="AQ121" s="147">
        <f t="shared" si="127"/>
        <v>152</v>
      </c>
      <c r="AR121" s="147">
        <f t="shared" si="127"/>
        <v>1425</v>
      </c>
      <c r="AS121" s="147">
        <f t="shared" si="127"/>
        <v>250</v>
      </c>
      <c r="AT121" s="147">
        <f t="shared" si="127"/>
        <v>1835</v>
      </c>
      <c r="AU121" s="147">
        <f t="shared" si="127"/>
        <v>1200</v>
      </c>
      <c r="AV121" s="147">
        <f t="shared" si="127"/>
        <v>620</v>
      </c>
      <c r="AW121" s="147">
        <f t="shared" si="127"/>
        <v>557</v>
      </c>
      <c r="AX121" s="147">
        <f t="shared" si="127"/>
        <v>980</v>
      </c>
      <c r="AY121" s="147">
        <f t="shared" si="127"/>
        <v>1378</v>
      </c>
      <c r="AZ121" s="147">
        <f t="shared" si="127"/>
        <v>726</v>
      </c>
      <c r="BA121" s="147">
        <f t="shared" si="127"/>
        <v>0</v>
      </c>
      <c r="BB121" s="147">
        <f t="shared" si="127"/>
        <v>1504</v>
      </c>
      <c r="BC121" s="147">
        <f t="shared" si="127"/>
        <v>918</v>
      </c>
      <c r="BD121" s="147">
        <f t="shared" si="127"/>
        <v>501</v>
      </c>
      <c r="BE121" s="147">
        <f t="shared" si="127"/>
        <v>638</v>
      </c>
      <c r="BF121" s="147">
        <f t="shared" si="127"/>
        <v>2205</v>
      </c>
      <c r="BG121" s="147">
        <f t="shared" si="127"/>
        <v>888</v>
      </c>
      <c r="BH121" s="147">
        <f t="shared" si="127"/>
        <v>604</v>
      </c>
      <c r="BI121" s="147">
        <f t="shared" si="127"/>
        <v>2044</v>
      </c>
      <c r="BJ121" s="147">
        <f t="shared" si="127"/>
        <v>1383</v>
      </c>
      <c r="BK121" s="147">
        <f t="shared" si="127"/>
        <v>1813</v>
      </c>
      <c r="BL121" s="147">
        <f t="shared" si="127"/>
        <v>1226</v>
      </c>
    </row>
    <row r="122" ht="13.5" customHeight="1">
      <c r="A122" s="134">
        <v>42854.0</v>
      </c>
      <c r="B122" s="157" t="s">
        <v>74</v>
      </c>
      <c r="C122" s="136"/>
      <c r="D122" s="150" t="s">
        <v>35</v>
      </c>
      <c r="E122" s="148">
        <f t="shared" si="10"/>
        <v>967</v>
      </c>
      <c r="F122" s="151">
        <v>8.0</v>
      </c>
      <c r="G122" s="151">
        <v>21.0</v>
      </c>
      <c r="H122" s="141">
        <f t="shared" si="3"/>
        <v>45</v>
      </c>
      <c r="I122" s="136"/>
      <c r="J122" s="152" t="s">
        <v>50</v>
      </c>
      <c r="K122" s="148">
        <f t="shared" si="11"/>
        <v>620</v>
      </c>
      <c r="L122" s="153">
        <v>1.0</v>
      </c>
      <c r="M122" s="153">
        <v>14.0</v>
      </c>
      <c r="N122" s="141">
        <f t="shared" si="5"/>
        <v>17</v>
      </c>
      <c r="O122" s="55"/>
      <c r="P122" s="154" t="s">
        <v>72</v>
      </c>
      <c r="Q122" s="55"/>
      <c r="R122" s="45">
        <f>MIN(Rules!$E$2,(MAX(H122/N122,N122/H122)))</f>
        <v>2</v>
      </c>
      <c r="S122" s="145">
        <f>VLOOKUP(B122,Rules!A:B,2,FALSE)</f>
        <v>50</v>
      </c>
      <c r="T122" s="55"/>
      <c r="U122" s="146">
        <f>1/(10^(-(E122+(IF(P122="Y",Rules!$I$2,0))-K122)/Rules!$E$12)+1)</f>
        <v>0.9079426599</v>
      </c>
      <c r="V122" s="48">
        <f t="shared" si="6"/>
        <v>9</v>
      </c>
      <c r="W122" s="48">
        <f t="shared" si="7"/>
        <v>-9</v>
      </c>
      <c r="X122" s="55"/>
      <c r="Y122" s="55"/>
      <c r="Z122" s="55"/>
      <c r="AA122" s="147">
        <f t="shared" ref="AA122:BL122" si="128">IF($D122=AA$1,$E122+$V122,(IF($J122=AA$1,$K122+$W122,AA121)))</f>
        <v>1417</v>
      </c>
      <c r="AB122" s="147">
        <f t="shared" si="128"/>
        <v>1014</v>
      </c>
      <c r="AC122" s="147">
        <f t="shared" si="128"/>
        <v>1300</v>
      </c>
      <c r="AD122" s="147">
        <f t="shared" si="128"/>
        <v>256</v>
      </c>
      <c r="AE122" s="147">
        <f t="shared" si="128"/>
        <v>1952</v>
      </c>
      <c r="AF122" s="147">
        <f t="shared" si="128"/>
        <v>1878</v>
      </c>
      <c r="AG122" s="147">
        <f t="shared" si="128"/>
        <v>976</v>
      </c>
      <c r="AH122" s="147">
        <f t="shared" si="128"/>
        <v>948</v>
      </c>
      <c r="AI122" s="147">
        <f t="shared" si="128"/>
        <v>1175</v>
      </c>
      <c r="AJ122" s="147">
        <f t="shared" si="128"/>
        <v>1833</v>
      </c>
      <c r="AK122" s="147">
        <f t="shared" si="128"/>
        <v>372</v>
      </c>
      <c r="AL122" s="147">
        <f t="shared" si="128"/>
        <v>717</v>
      </c>
      <c r="AM122" s="147">
        <f t="shared" si="128"/>
        <v>2128</v>
      </c>
      <c r="AN122" s="147">
        <f t="shared" si="128"/>
        <v>1411</v>
      </c>
      <c r="AO122" s="147">
        <f t="shared" si="128"/>
        <v>1204</v>
      </c>
      <c r="AP122" s="147">
        <f t="shared" si="128"/>
        <v>2096</v>
      </c>
      <c r="AQ122" s="147">
        <f t="shared" si="128"/>
        <v>152</v>
      </c>
      <c r="AR122" s="147">
        <f t="shared" si="128"/>
        <v>1425</v>
      </c>
      <c r="AS122" s="147">
        <f t="shared" si="128"/>
        <v>250</v>
      </c>
      <c r="AT122" s="147">
        <f t="shared" si="128"/>
        <v>1835</v>
      </c>
      <c r="AU122" s="147">
        <f t="shared" si="128"/>
        <v>1200</v>
      </c>
      <c r="AV122" s="147">
        <f t="shared" si="128"/>
        <v>611</v>
      </c>
      <c r="AW122" s="147">
        <f t="shared" si="128"/>
        <v>557</v>
      </c>
      <c r="AX122" s="147">
        <f t="shared" si="128"/>
        <v>980</v>
      </c>
      <c r="AY122" s="147">
        <f t="shared" si="128"/>
        <v>1378</v>
      </c>
      <c r="AZ122" s="147">
        <f t="shared" si="128"/>
        <v>726</v>
      </c>
      <c r="BA122" s="147">
        <f t="shared" si="128"/>
        <v>0</v>
      </c>
      <c r="BB122" s="147">
        <f t="shared" si="128"/>
        <v>1504</v>
      </c>
      <c r="BC122" s="147">
        <f t="shared" si="128"/>
        <v>918</v>
      </c>
      <c r="BD122" s="147">
        <f t="shared" si="128"/>
        <v>501</v>
      </c>
      <c r="BE122" s="147">
        <f t="shared" si="128"/>
        <v>638</v>
      </c>
      <c r="BF122" s="147">
        <f t="shared" si="128"/>
        <v>2205</v>
      </c>
      <c r="BG122" s="147">
        <f t="shared" si="128"/>
        <v>888</v>
      </c>
      <c r="BH122" s="147">
        <f t="shared" si="128"/>
        <v>604</v>
      </c>
      <c r="BI122" s="147">
        <f t="shared" si="128"/>
        <v>2044</v>
      </c>
      <c r="BJ122" s="147">
        <f t="shared" si="128"/>
        <v>1383</v>
      </c>
      <c r="BK122" s="147">
        <f t="shared" si="128"/>
        <v>1813</v>
      </c>
      <c r="BL122" s="147">
        <f t="shared" si="128"/>
        <v>1226</v>
      </c>
    </row>
    <row r="123" ht="13.5" customHeight="1">
      <c r="A123" s="134">
        <v>42854.0</v>
      </c>
      <c r="B123" s="157" t="s">
        <v>74</v>
      </c>
      <c r="C123" s="136"/>
      <c r="D123" s="150" t="s">
        <v>42</v>
      </c>
      <c r="E123" s="148">
        <f t="shared" si="10"/>
        <v>888</v>
      </c>
      <c r="F123" s="151">
        <v>4.0</v>
      </c>
      <c r="G123" s="151">
        <v>19.0</v>
      </c>
      <c r="H123" s="141">
        <f t="shared" si="3"/>
        <v>31</v>
      </c>
      <c r="I123" s="136"/>
      <c r="J123" s="152" t="s">
        <v>37</v>
      </c>
      <c r="K123" s="148">
        <f t="shared" si="11"/>
        <v>948</v>
      </c>
      <c r="L123" s="153">
        <v>0.0</v>
      </c>
      <c r="M123" s="153">
        <v>16.0</v>
      </c>
      <c r="N123" s="141">
        <f t="shared" si="5"/>
        <v>16</v>
      </c>
      <c r="O123" s="55"/>
      <c r="P123" s="154" t="s">
        <v>72</v>
      </c>
      <c r="Q123" s="55"/>
      <c r="R123" s="45">
        <f>MIN(Rules!$E$2,(MAX(H123/N123,N123/H123)))</f>
        <v>1.9375</v>
      </c>
      <c r="S123" s="145">
        <f>VLOOKUP(B123,Rules!A:B,2,FALSE)</f>
        <v>50</v>
      </c>
      <c r="T123" s="55"/>
      <c r="U123" s="146">
        <f>1/(10^(-(E123+(IF(P123="Y",Rules!$I$2,0))-K123)/Rules!$E$12)+1)</f>
        <v>0.6021580932</v>
      </c>
      <c r="V123" s="48">
        <f t="shared" si="6"/>
        <v>39</v>
      </c>
      <c r="W123" s="48">
        <f t="shared" si="7"/>
        <v>-39</v>
      </c>
      <c r="X123" s="55"/>
      <c r="Y123" s="55"/>
      <c r="Z123" s="55"/>
      <c r="AA123" s="147">
        <f t="shared" ref="AA123:BL123" si="129">IF($D123=AA$1,$E123+$V123,(IF($J123=AA$1,$K123+$W123,AA122)))</f>
        <v>1417</v>
      </c>
      <c r="AB123" s="147">
        <f t="shared" si="129"/>
        <v>1014</v>
      </c>
      <c r="AC123" s="147">
        <f t="shared" si="129"/>
        <v>1300</v>
      </c>
      <c r="AD123" s="147">
        <f t="shared" si="129"/>
        <v>256</v>
      </c>
      <c r="AE123" s="147">
        <f t="shared" si="129"/>
        <v>1952</v>
      </c>
      <c r="AF123" s="147">
        <f t="shared" si="129"/>
        <v>1878</v>
      </c>
      <c r="AG123" s="147">
        <f t="shared" si="129"/>
        <v>976</v>
      </c>
      <c r="AH123" s="147">
        <f t="shared" si="129"/>
        <v>909</v>
      </c>
      <c r="AI123" s="147">
        <f t="shared" si="129"/>
        <v>1175</v>
      </c>
      <c r="AJ123" s="147">
        <f t="shared" si="129"/>
        <v>1833</v>
      </c>
      <c r="AK123" s="147">
        <f t="shared" si="129"/>
        <v>372</v>
      </c>
      <c r="AL123" s="147">
        <f t="shared" si="129"/>
        <v>717</v>
      </c>
      <c r="AM123" s="147">
        <f t="shared" si="129"/>
        <v>2128</v>
      </c>
      <c r="AN123" s="147">
        <f t="shared" si="129"/>
        <v>1411</v>
      </c>
      <c r="AO123" s="147">
        <f t="shared" si="129"/>
        <v>1204</v>
      </c>
      <c r="AP123" s="147">
        <f t="shared" si="129"/>
        <v>2096</v>
      </c>
      <c r="AQ123" s="147">
        <f t="shared" si="129"/>
        <v>152</v>
      </c>
      <c r="AR123" s="147">
        <f t="shared" si="129"/>
        <v>1425</v>
      </c>
      <c r="AS123" s="147">
        <f t="shared" si="129"/>
        <v>250</v>
      </c>
      <c r="AT123" s="147">
        <f t="shared" si="129"/>
        <v>1835</v>
      </c>
      <c r="AU123" s="147">
        <f t="shared" si="129"/>
        <v>1200</v>
      </c>
      <c r="AV123" s="147">
        <f t="shared" si="129"/>
        <v>611</v>
      </c>
      <c r="AW123" s="147">
        <f t="shared" si="129"/>
        <v>557</v>
      </c>
      <c r="AX123" s="147">
        <f t="shared" si="129"/>
        <v>980</v>
      </c>
      <c r="AY123" s="147">
        <f t="shared" si="129"/>
        <v>1378</v>
      </c>
      <c r="AZ123" s="147">
        <f t="shared" si="129"/>
        <v>726</v>
      </c>
      <c r="BA123" s="147">
        <f t="shared" si="129"/>
        <v>0</v>
      </c>
      <c r="BB123" s="147">
        <f t="shared" si="129"/>
        <v>1504</v>
      </c>
      <c r="BC123" s="147">
        <f t="shared" si="129"/>
        <v>918</v>
      </c>
      <c r="BD123" s="147">
        <f t="shared" si="129"/>
        <v>501</v>
      </c>
      <c r="BE123" s="147">
        <f t="shared" si="129"/>
        <v>638</v>
      </c>
      <c r="BF123" s="147">
        <f t="shared" si="129"/>
        <v>2205</v>
      </c>
      <c r="BG123" s="147">
        <f t="shared" si="129"/>
        <v>927</v>
      </c>
      <c r="BH123" s="147">
        <f t="shared" si="129"/>
        <v>604</v>
      </c>
      <c r="BI123" s="147">
        <f t="shared" si="129"/>
        <v>2044</v>
      </c>
      <c r="BJ123" s="147">
        <f t="shared" si="129"/>
        <v>1383</v>
      </c>
      <c r="BK123" s="147">
        <f t="shared" si="129"/>
        <v>1813</v>
      </c>
      <c r="BL123" s="147">
        <f t="shared" si="129"/>
        <v>1226</v>
      </c>
    </row>
    <row r="124" ht="13.5" customHeight="1">
      <c r="A124" s="134">
        <v>42854.0</v>
      </c>
      <c r="B124" s="157" t="s">
        <v>74</v>
      </c>
      <c r="C124" s="136"/>
      <c r="D124" s="150" t="s">
        <v>43</v>
      </c>
      <c r="E124" s="148">
        <f t="shared" si="10"/>
        <v>1014</v>
      </c>
      <c r="F124" s="151">
        <v>0.0</v>
      </c>
      <c r="G124" s="151">
        <v>23.0</v>
      </c>
      <c r="H124" s="141">
        <f t="shared" si="3"/>
        <v>23</v>
      </c>
      <c r="I124" s="136"/>
      <c r="J124" s="152" t="s">
        <v>47</v>
      </c>
      <c r="K124" s="148">
        <f t="shared" si="11"/>
        <v>557</v>
      </c>
      <c r="L124" s="153">
        <v>2.0</v>
      </c>
      <c r="M124" s="153">
        <v>9.0</v>
      </c>
      <c r="N124" s="141">
        <f t="shared" si="5"/>
        <v>15</v>
      </c>
      <c r="O124" s="55"/>
      <c r="P124" s="154" t="s">
        <v>72</v>
      </c>
      <c r="Q124" s="55"/>
      <c r="R124" s="45">
        <f>MIN(Rules!$E$2,(MAX(H124/N124,N124/H124)))</f>
        <v>1.533333333</v>
      </c>
      <c r="S124" s="145">
        <f>VLOOKUP(B124,Rules!A:B,2,FALSE)</f>
        <v>50</v>
      </c>
      <c r="T124" s="55"/>
      <c r="U124" s="146">
        <f>1/(10^(-(E124+(IF(P124="Y",Rules!$I$2,0))-K124)/Rules!$E$12)+1)</f>
        <v>0.9424233943</v>
      </c>
      <c r="V124" s="48">
        <f t="shared" si="6"/>
        <v>4</v>
      </c>
      <c r="W124" s="48">
        <f t="shared" si="7"/>
        <v>-4</v>
      </c>
      <c r="X124" s="55"/>
      <c r="Y124" s="55"/>
      <c r="Z124" s="55"/>
      <c r="AA124" s="147">
        <f t="shared" ref="AA124:BL124" si="130">IF($D124=AA$1,$E124+$V124,(IF($J124=AA$1,$K124+$W124,AA123)))</f>
        <v>1417</v>
      </c>
      <c r="AB124" s="147">
        <f t="shared" si="130"/>
        <v>1018</v>
      </c>
      <c r="AC124" s="147">
        <f t="shared" si="130"/>
        <v>1300</v>
      </c>
      <c r="AD124" s="147">
        <f t="shared" si="130"/>
        <v>256</v>
      </c>
      <c r="AE124" s="147">
        <f t="shared" si="130"/>
        <v>1952</v>
      </c>
      <c r="AF124" s="147">
        <f t="shared" si="130"/>
        <v>1878</v>
      </c>
      <c r="AG124" s="147">
        <f t="shared" si="130"/>
        <v>976</v>
      </c>
      <c r="AH124" s="147">
        <f t="shared" si="130"/>
        <v>909</v>
      </c>
      <c r="AI124" s="147">
        <f t="shared" si="130"/>
        <v>1175</v>
      </c>
      <c r="AJ124" s="147">
        <f t="shared" si="130"/>
        <v>1833</v>
      </c>
      <c r="AK124" s="147">
        <f t="shared" si="130"/>
        <v>372</v>
      </c>
      <c r="AL124" s="147">
        <f t="shared" si="130"/>
        <v>717</v>
      </c>
      <c r="AM124" s="147">
        <f t="shared" si="130"/>
        <v>2128</v>
      </c>
      <c r="AN124" s="147">
        <f t="shared" si="130"/>
        <v>1411</v>
      </c>
      <c r="AO124" s="147">
        <f t="shared" si="130"/>
        <v>1204</v>
      </c>
      <c r="AP124" s="147">
        <f t="shared" si="130"/>
        <v>2096</v>
      </c>
      <c r="AQ124" s="147">
        <f t="shared" si="130"/>
        <v>152</v>
      </c>
      <c r="AR124" s="147">
        <f t="shared" si="130"/>
        <v>1425</v>
      </c>
      <c r="AS124" s="147">
        <f t="shared" si="130"/>
        <v>250</v>
      </c>
      <c r="AT124" s="147">
        <f t="shared" si="130"/>
        <v>1835</v>
      </c>
      <c r="AU124" s="147">
        <f t="shared" si="130"/>
        <v>1200</v>
      </c>
      <c r="AV124" s="147">
        <f t="shared" si="130"/>
        <v>611</v>
      </c>
      <c r="AW124" s="147">
        <f t="shared" si="130"/>
        <v>553</v>
      </c>
      <c r="AX124" s="147">
        <f t="shared" si="130"/>
        <v>980</v>
      </c>
      <c r="AY124" s="147">
        <f t="shared" si="130"/>
        <v>1378</v>
      </c>
      <c r="AZ124" s="147">
        <f t="shared" si="130"/>
        <v>726</v>
      </c>
      <c r="BA124" s="147">
        <f t="shared" si="130"/>
        <v>0</v>
      </c>
      <c r="BB124" s="147">
        <f t="shared" si="130"/>
        <v>1504</v>
      </c>
      <c r="BC124" s="147">
        <f t="shared" si="130"/>
        <v>918</v>
      </c>
      <c r="BD124" s="147">
        <f t="shared" si="130"/>
        <v>501</v>
      </c>
      <c r="BE124" s="147">
        <f t="shared" si="130"/>
        <v>638</v>
      </c>
      <c r="BF124" s="147">
        <f t="shared" si="130"/>
        <v>2205</v>
      </c>
      <c r="BG124" s="147">
        <f t="shared" si="130"/>
        <v>927</v>
      </c>
      <c r="BH124" s="147">
        <f t="shared" si="130"/>
        <v>604</v>
      </c>
      <c r="BI124" s="147">
        <f t="shared" si="130"/>
        <v>2044</v>
      </c>
      <c r="BJ124" s="147">
        <f t="shared" si="130"/>
        <v>1383</v>
      </c>
      <c r="BK124" s="147">
        <f t="shared" si="130"/>
        <v>1813</v>
      </c>
      <c r="BL124" s="147">
        <f t="shared" si="130"/>
        <v>1226</v>
      </c>
    </row>
    <row r="125" ht="13.5" customHeight="1">
      <c r="A125" s="134">
        <v>42854.0</v>
      </c>
      <c r="B125" s="157" t="s">
        <v>74</v>
      </c>
      <c r="C125" s="136"/>
      <c r="D125" s="150" t="s">
        <v>52</v>
      </c>
      <c r="E125" s="148">
        <f t="shared" si="10"/>
        <v>250</v>
      </c>
      <c r="F125" s="151">
        <v>1.0</v>
      </c>
      <c r="G125" s="151">
        <v>20.0</v>
      </c>
      <c r="H125" s="141">
        <f t="shared" si="3"/>
        <v>23</v>
      </c>
      <c r="I125" s="136"/>
      <c r="J125" s="152" t="s">
        <v>49</v>
      </c>
      <c r="K125" s="148">
        <f t="shared" si="11"/>
        <v>256</v>
      </c>
      <c r="L125" s="153">
        <v>0.0</v>
      </c>
      <c r="M125" s="153">
        <v>12.0</v>
      </c>
      <c r="N125" s="141">
        <f t="shared" si="5"/>
        <v>12</v>
      </c>
      <c r="O125" s="55"/>
      <c r="P125" s="154" t="s">
        <v>72</v>
      </c>
      <c r="Q125" s="55"/>
      <c r="R125" s="45">
        <f>MIN(Rules!$E$2,(MAX(H125/N125,N125/H125)))</f>
        <v>1.916666667</v>
      </c>
      <c r="S125" s="145">
        <f>VLOOKUP(B125,Rules!A:B,2,FALSE)</f>
        <v>50</v>
      </c>
      <c r="T125" s="55"/>
      <c r="U125" s="146">
        <f>1/(10^(-(E125+(IF(P125="Y",Rules!$I$2,0))-K125)/Rules!$E$12)+1)</f>
        <v>0.6599664041</v>
      </c>
      <c r="V125" s="48">
        <f t="shared" si="6"/>
        <v>33</v>
      </c>
      <c r="W125" s="48">
        <f t="shared" si="7"/>
        <v>-33</v>
      </c>
      <c r="X125" s="55"/>
      <c r="Y125" s="55"/>
      <c r="Z125" s="55"/>
      <c r="AA125" s="147">
        <f t="shared" ref="AA125:BL125" si="131">IF($D125=AA$1,$E125+$V125,(IF($J125=AA$1,$K125+$W125,AA124)))</f>
        <v>1417</v>
      </c>
      <c r="AB125" s="147">
        <f t="shared" si="131"/>
        <v>1018</v>
      </c>
      <c r="AC125" s="147">
        <f t="shared" si="131"/>
        <v>1300</v>
      </c>
      <c r="AD125" s="147">
        <f t="shared" si="131"/>
        <v>223</v>
      </c>
      <c r="AE125" s="147">
        <f t="shared" si="131"/>
        <v>1952</v>
      </c>
      <c r="AF125" s="147">
        <f t="shared" si="131"/>
        <v>1878</v>
      </c>
      <c r="AG125" s="147">
        <f t="shared" si="131"/>
        <v>976</v>
      </c>
      <c r="AH125" s="147">
        <f t="shared" si="131"/>
        <v>909</v>
      </c>
      <c r="AI125" s="147">
        <f t="shared" si="131"/>
        <v>1175</v>
      </c>
      <c r="AJ125" s="147">
        <f t="shared" si="131"/>
        <v>1833</v>
      </c>
      <c r="AK125" s="147">
        <f t="shared" si="131"/>
        <v>372</v>
      </c>
      <c r="AL125" s="147">
        <f t="shared" si="131"/>
        <v>717</v>
      </c>
      <c r="AM125" s="147">
        <f t="shared" si="131"/>
        <v>2128</v>
      </c>
      <c r="AN125" s="147">
        <f t="shared" si="131"/>
        <v>1411</v>
      </c>
      <c r="AO125" s="147">
        <f t="shared" si="131"/>
        <v>1204</v>
      </c>
      <c r="AP125" s="147">
        <f t="shared" si="131"/>
        <v>2096</v>
      </c>
      <c r="AQ125" s="147">
        <f t="shared" si="131"/>
        <v>152</v>
      </c>
      <c r="AR125" s="147">
        <f t="shared" si="131"/>
        <v>1425</v>
      </c>
      <c r="AS125" s="147">
        <f t="shared" si="131"/>
        <v>283</v>
      </c>
      <c r="AT125" s="147">
        <f t="shared" si="131"/>
        <v>1835</v>
      </c>
      <c r="AU125" s="147">
        <f t="shared" si="131"/>
        <v>1200</v>
      </c>
      <c r="AV125" s="147">
        <f t="shared" si="131"/>
        <v>611</v>
      </c>
      <c r="AW125" s="147">
        <f t="shared" si="131"/>
        <v>553</v>
      </c>
      <c r="AX125" s="147">
        <f t="shared" si="131"/>
        <v>980</v>
      </c>
      <c r="AY125" s="147">
        <f t="shared" si="131"/>
        <v>1378</v>
      </c>
      <c r="AZ125" s="147">
        <f t="shared" si="131"/>
        <v>726</v>
      </c>
      <c r="BA125" s="147">
        <f t="shared" si="131"/>
        <v>0</v>
      </c>
      <c r="BB125" s="147">
        <f t="shared" si="131"/>
        <v>1504</v>
      </c>
      <c r="BC125" s="147">
        <f t="shared" si="131"/>
        <v>918</v>
      </c>
      <c r="BD125" s="147">
        <f t="shared" si="131"/>
        <v>501</v>
      </c>
      <c r="BE125" s="147">
        <f t="shared" si="131"/>
        <v>638</v>
      </c>
      <c r="BF125" s="147">
        <f t="shared" si="131"/>
        <v>2205</v>
      </c>
      <c r="BG125" s="147">
        <f t="shared" si="131"/>
        <v>927</v>
      </c>
      <c r="BH125" s="147">
        <f t="shared" si="131"/>
        <v>604</v>
      </c>
      <c r="BI125" s="147">
        <f t="shared" si="131"/>
        <v>2044</v>
      </c>
      <c r="BJ125" s="147">
        <f t="shared" si="131"/>
        <v>1383</v>
      </c>
      <c r="BK125" s="147">
        <f t="shared" si="131"/>
        <v>1813</v>
      </c>
      <c r="BL125" s="147">
        <f t="shared" si="131"/>
        <v>1226</v>
      </c>
    </row>
    <row r="126" ht="13.5" customHeight="1">
      <c r="A126" s="134">
        <v>42854.0</v>
      </c>
      <c r="B126" s="157" t="s">
        <v>74</v>
      </c>
      <c r="C126" s="136"/>
      <c r="D126" s="150" t="s">
        <v>53</v>
      </c>
      <c r="E126" s="148">
        <f t="shared" si="10"/>
        <v>604</v>
      </c>
      <c r="F126" s="151">
        <v>2.0</v>
      </c>
      <c r="G126" s="151">
        <v>20.0</v>
      </c>
      <c r="H126" s="141">
        <f t="shared" si="3"/>
        <v>26</v>
      </c>
      <c r="I126" s="136"/>
      <c r="J126" s="152" t="s">
        <v>44</v>
      </c>
      <c r="K126" s="148">
        <f t="shared" si="11"/>
        <v>501</v>
      </c>
      <c r="L126" s="153">
        <v>2.0</v>
      </c>
      <c r="M126" s="153">
        <v>9.0</v>
      </c>
      <c r="N126" s="141">
        <f t="shared" si="5"/>
        <v>15</v>
      </c>
      <c r="O126" s="55"/>
      <c r="P126" s="154" t="s">
        <v>72</v>
      </c>
      <c r="Q126" s="55"/>
      <c r="R126" s="45">
        <f>MIN(Rules!$E$2,(MAX(H126/N126,N126/H126)))</f>
        <v>1.733333333</v>
      </c>
      <c r="S126" s="145">
        <f>VLOOKUP(B126,Rules!A:B,2,FALSE)</f>
        <v>50</v>
      </c>
      <c r="T126" s="55"/>
      <c r="U126" s="146">
        <f>1/(10^(-(E126+(IF(P126="Y",Rules!$I$2,0))-K126)/Rules!$E$12)+1)</f>
        <v>0.7622596361</v>
      </c>
      <c r="V126" s="48">
        <f t="shared" si="6"/>
        <v>21</v>
      </c>
      <c r="W126" s="48">
        <f t="shared" si="7"/>
        <v>-21</v>
      </c>
      <c r="X126" s="55"/>
      <c r="Y126" s="55"/>
      <c r="Z126" s="55"/>
      <c r="AA126" s="147">
        <f t="shared" ref="AA126:BL126" si="132">IF($D126=AA$1,$E126+$V126,(IF($J126=AA$1,$K126+$W126,AA125)))</f>
        <v>1417</v>
      </c>
      <c r="AB126" s="147">
        <f t="shared" si="132"/>
        <v>1018</v>
      </c>
      <c r="AC126" s="147">
        <f t="shared" si="132"/>
        <v>1300</v>
      </c>
      <c r="AD126" s="147">
        <f t="shared" si="132"/>
        <v>223</v>
      </c>
      <c r="AE126" s="147">
        <f t="shared" si="132"/>
        <v>1952</v>
      </c>
      <c r="AF126" s="147">
        <f t="shared" si="132"/>
        <v>1878</v>
      </c>
      <c r="AG126" s="147">
        <f t="shared" si="132"/>
        <v>976</v>
      </c>
      <c r="AH126" s="147">
        <f t="shared" si="132"/>
        <v>909</v>
      </c>
      <c r="AI126" s="147">
        <f t="shared" si="132"/>
        <v>1175</v>
      </c>
      <c r="AJ126" s="147">
        <f t="shared" si="132"/>
        <v>1833</v>
      </c>
      <c r="AK126" s="147">
        <f t="shared" si="132"/>
        <v>372</v>
      </c>
      <c r="AL126" s="147">
        <f t="shared" si="132"/>
        <v>717</v>
      </c>
      <c r="AM126" s="147">
        <f t="shared" si="132"/>
        <v>2128</v>
      </c>
      <c r="AN126" s="147">
        <f t="shared" si="132"/>
        <v>1411</v>
      </c>
      <c r="AO126" s="147">
        <f t="shared" si="132"/>
        <v>1204</v>
      </c>
      <c r="AP126" s="147">
        <f t="shared" si="132"/>
        <v>2096</v>
      </c>
      <c r="AQ126" s="147">
        <f t="shared" si="132"/>
        <v>152</v>
      </c>
      <c r="AR126" s="147">
        <f t="shared" si="132"/>
        <v>1425</v>
      </c>
      <c r="AS126" s="147">
        <f t="shared" si="132"/>
        <v>283</v>
      </c>
      <c r="AT126" s="147">
        <f t="shared" si="132"/>
        <v>1835</v>
      </c>
      <c r="AU126" s="147">
        <f t="shared" si="132"/>
        <v>1200</v>
      </c>
      <c r="AV126" s="147">
        <f t="shared" si="132"/>
        <v>611</v>
      </c>
      <c r="AW126" s="147">
        <f t="shared" si="132"/>
        <v>553</v>
      </c>
      <c r="AX126" s="147">
        <f t="shared" si="132"/>
        <v>980</v>
      </c>
      <c r="AY126" s="147">
        <f t="shared" si="132"/>
        <v>1378</v>
      </c>
      <c r="AZ126" s="147">
        <f t="shared" si="132"/>
        <v>726</v>
      </c>
      <c r="BA126" s="147">
        <f t="shared" si="132"/>
        <v>0</v>
      </c>
      <c r="BB126" s="147">
        <f t="shared" si="132"/>
        <v>1504</v>
      </c>
      <c r="BC126" s="147">
        <f t="shared" si="132"/>
        <v>918</v>
      </c>
      <c r="BD126" s="147">
        <f t="shared" si="132"/>
        <v>480</v>
      </c>
      <c r="BE126" s="147">
        <f t="shared" si="132"/>
        <v>638</v>
      </c>
      <c r="BF126" s="147">
        <f t="shared" si="132"/>
        <v>2205</v>
      </c>
      <c r="BG126" s="147">
        <f t="shared" si="132"/>
        <v>927</v>
      </c>
      <c r="BH126" s="147">
        <f t="shared" si="132"/>
        <v>625</v>
      </c>
      <c r="BI126" s="147">
        <f t="shared" si="132"/>
        <v>2044</v>
      </c>
      <c r="BJ126" s="147">
        <f t="shared" si="132"/>
        <v>1383</v>
      </c>
      <c r="BK126" s="147">
        <f t="shared" si="132"/>
        <v>1813</v>
      </c>
      <c r="BL126" s="147">
        <f t="shared" si="132"/>
        <v>1226</v>
      </c>
    </row>
    <row r="127" ht="13.5" customHeight="1">
      <c r="A127" s="134">
        <v>42854.0</v>
      </c>
      <c r="B127" s="157" t="s">
        <v>74</v>
      </c>
      <c r="C127" s="136"/>
      <c r="D127" s="150" t="s">
        <v>54</v>
      </c>
      <c r="E127" s="148">
        <f t="shared" si="10"/>
        <v>152</v>
      </c>
      <c r="F127" s="151">
        <v>2.0</v>
      </c>
      <c r="G127" s="151">
        <v>22.0</v>
      </c>
      <c r="H127" s="141">
        <f t="shared" si="3"/>
        <v>28</v>
      </c>
      <c r="I127" s="136"/>
      <c r="J127" s="152" t="s">
        <v>48</v>
      </c>
      <c r="K127" s="148">
        <f t="shared" si="11"/>
        <v>372</v>
      </c>
      <c r="L127" s="153">
        <v>0.0</v>
      </c>
      <c r="M127" s="153">
        <v>15.0</v>
      </c>
      <c r="N127" s="141">
        <f t="shared" si="5"/>
        <v>15</v>
      </c>
      <c r="O127" s="55"/>
      <c r="P127" s="154" t="s">
        <v>72</v>
      </c>
      <c r="Q127" s="55"/>
      <c r="R127" s="45">
        <f>MIN(Rules!$E$2,(MAX(H127/N127,N127/H127)))</f>
        <v>1.866666667</v>
      </c>
      <c r="S127" s="145">
        <f>VLOOKUP(B127,Rules!A:B,2,FALSE)</f>
        <v>50</v>
      </c>
      <c r="T127" s="55"/>
      <c r="U127" s="146">
        <f>1/(10^(-(E127+(IF(P127="Y",Rules!$I$2,0))-K127)/Rules!$E$12)+1)</f>
        <v>0.4201002396</v>
      </c>
      <c r="V127" s="48">
        <f t="shared" si="6"/>
        <v>54</v>
      </c>
      <c r="W127" s="48">
        <f t="shared" si="7"/>
        <v>-54</v>
      </c>
      <c r="X127" s="55"/>
      <c r="Y127" s="55"/>
      <c r="Z127" s="55"/>
      <c r="AA127" s="147">
        <f t="shared" ref="AA127:BL127" si="133">IF($D127=AA$1,$E127+$V127,(IF($J127=AA$1,$K127+$W127,AA126)))</f>
        <v>1417</v>
      </c>
      <c r="AB127" s="147">
        <f t="shared" si="133"/>
        <v>1018</v>
      </c>
      <c r="AC127" s="147">
        <f t="shared" si="133"/>
        <v>1300</v>
      </c>
      <c r="AD127" s="147">
        <f t="shared" si="133"/>
        <v>223</v>
      </c>
      <c r="AE127" s="147">
        <f t="shared" si="133"/>
        <v>1952</v>
      </c>
      <c r="AF127" s="147">
        <f t="shared" si="133"/>
        <v>1878</v>
      </c>
      <c r="AG127" s="147">
        <f t="shared" si="133"/>
        <v>976</v>
      </c>
      <c r="AH127" s="147">
        <f t="shared" si="133"/>
        <v>909</v>
      </c>
      <c r="AI127" s="147">
        <f t="shared" si="133"/>
        <v>1175</v>
      </c>
      <c r="AJ127" s="147">
        <f t="shared" si="133"/>
        <v>1833</v>
      </c>
      <c r="AK127" s="147">
        <f t="shared" si="133"/>
        <v>318</v>
      </c>
      <c r="AL127" s="147">
        <f t="shared" si="133"/>
        <v>717</v>
      </c>
      <c r="AM127" s="147">
        <f t="shared" si="133"/>
        <v>2128</v>
      </c>
      <c r="AN127" s="147">
        <f t="shared" si="133"/>
        <v>1411</v>
      </c>
      <c r="AO127" s="147">
        <f t="shared" si="133"/>
        <v>1204</v>
      </c>
      <c r="AP127" s="147">
        <f t="shared" si="133"/>
        <v>2096</v>
      </c>
      <c r="AQ127" s="147">
        <f t="shared" si="133"/>
        <v>206</v>
      </c>
      <c r="AR127" s="147">
        <f t="shared" si="133"/>
        <v>1425</v>
      </c>
      <c r="AS127" s="147">
        <f t="shared" si="133"/>
        <v>283</v>
      </c>
      <c r="AT127" s="147">
        <f t="shared" si="133"/>
        <v>1835</v>
      </c>
      <c r="AU127" s="147">
        <f t="shared" si="133"/>
        <v>1200</v>
      </c>
      <c r="AV127" s="147">
        <f t="shared" si="133"/>
        <v>611</v>
      </c>
      <c r="AW127" s="147">
        <f t="shared" si="133"/>
        <v>553</v>
      </c>
      <c r="AX127" s="147">
        <f t="shared" si="133"/>
        <v>980</v>
      </c>
      <c r="AY127" s="147">
        <f t="shared" si="133"/>
        <v>1378</v>
      </c>
      <c r="AZ127" s="147">
        <f t="shared" si="133"/>
        <v>726</v>
      </c>
      <c r="BA127" s="147">
        <f t="shared" si="133"/>
        <v>0</v>
      </c>
      <c r="BB127" s="147">
        <f t="shared" si="133"/>
        <v>1504</v>
      </c>
      <c r="BC127" s="147">
        <f t="shared" si="133"/>
        <v>918</v>
      </c>
      <c r="BD127" s="147">
        <f t="shared" si="133"/>
        <v>480</v>
      </c>
      <c r="BE127" s="147">
        <f t="shared" si="133"/>
        <v>638</v>
      </c>
      <c r="BF127" s="147">
        <f t="shared" si="133"/>
        <v>2205</v>
      </c>
      <c r="BG127" s="147">
        <f t="shared" si="133"/>
        <v>927</v>
      </c>
      <c r="BH127" s="147">
        <f t="shared" si="133"/>
        <v>625</v>
      </c>
      <c r="BI127" s="147">
        <f t="shared" si="133"/>
        <v>2044</v>
      </c>
      <c r="BJ127" s="147">
        <f t="shared" si="133"/>
        <v>1383</v>
      </c>
      <c r="BK127" s="147">
        <f t="shared" si="133"/>
        <v>1813</v>
      </c>
      <c r="BL127" s="147">
        <f t="shared" si="133"/>
        <v>1226</v>
      </c>
    </row>
    <row r="128" ht="13.5" customHeight="1">
      <c r="A128" s="87">
        <v>42855.0</v>
      </c>
      <c r="B128" s="155" t="s">
        <v>75</v>
      </c>
      <c r="C128" s="136"/>
      <c r="D128" s="150" t="s">
        <v>32</v>
      </c>
      <c r="E128" s="148">
        <f t="shared" si="10"/>
        <v>1383</v>
      </c>
      <c r="F128" s="151">
        <v>2.0</v>
      </c>
      <c r="G128" s="151">
        <v>12.0</v>
      </c>
      <c r="H128" s="141">
        <f t="shared" si="3"/>
        <v>18</v>
      </c>
      <c r="I128" s="136"/>
      <c r="J128" s="152" t="s">
        <v>34</v>
      </c>
      <c r="K128" s="148">
        <f t="shared" si="11"/>
        <v>1411</v>
      </c>
      <c r="L128" s="153">
        <v>0.0</v>
      </c>
      <c r="M128" s="153">
        <v>20.0</v>
      </c>
      <c r="N128" s="141">
        <f t="shared" si="5"/>
        <v>20</v>
      </c>
      <c r="O128" s="55"/>
      <c r="P128" s="154" t="s">
        <v>72</v>
      </c>
      <c r="Q128" s="55"/>
      <c r="R128" s="45">
        <f>MIN(Rules!$E$2,(MAX(H128/N128,N128/H128)))</f>
        <v>1.111111111</v>
      </c>
      <c r="S128" s="145">
        <f>VLOOKUP(B128,Rules!A:B,2,FALSE)</f>
        <v>60</v>
      </c>
      <c r="T128" s="55"/>
      <c r="U128" s="146">
        <f>1/(10^(-(E128+(IF(P128="Y",Rules!$I$2,0))-K128)/Rules!$E$12)+1)</f>
        <v>0.6368760375</v>
      </c>
      <c r="V128" s="48">
        <f t="shared" si="6"/>
        <v>-42</v>
      </c>
      <c r="W128" s="48">
        <f t="shared" si="7"/>
        <v>42</v>
      </c>
      <c r="X128" s="55"/>
      <c r="Y128" s="55"/>
      <c r="Z128" s="55"/>
      <c r="AA128" s="147">
        <f t="shared" ref="AA128:BL128" si="134">IF($D128=AA$1,$E128+$V128,(IF($J128=AA$1,$K128+$W128,AA127)))</f>
        <v>1417</v>
      </c>
      <c r="AB128" s="147">
        <f t="shared" si="134"/>
        <v>1018</v>
      </c>
      <c r="AC128" s="147">
        <f t="shared" si="134"/>
        <v>1300</v>
      </c>
      <c r="AD128" s="147">
        <f t="shared" si="134"/>
        <v>223</v>
      </c>
      <c r="AE128" s="147">
        <f t="shared" si="134"/>
        <v>1952</v>
      </c>
      <c r="AF128" s="147">
        <f t="shared" si="134"/>
        <v>1878</v>
      </c>
      <c r="AG128" s="147">
        <f t="shared" si="134"/>
        <v>976</v>
      </c>
      <c r="AH128" s="147">
        <f t="shared" si="134"/>
        <v>909</v>
      </c>
      <c r="AI128" s="147">
        <f t="shared" si="134"/>
        <v>1175</v>
      </c>
      <c r="AJ128" s="147">
        <f t="shared" si="134"/>
        <v>1833</v>
      </c>
      <c r="AK128" s="147">
        <f t="shared" si="134"/>
        <v>318</v>
      </c>
      <c r="AL128" s="147">
        <f t="shared" si="134"/>
        <v>717</v>
      </c>
      <c r="AM128" s="147">
        <f t="shared" si="134"/>
        <v>2128</v>
      </c>
      <c r="AN128" s="147">
        <f t="shared" si="134"/>
        <v>1453</v>
      </c>
      <c r="AO128" s="147">
        <f t="shared" si="134"/>
        <v>1204</v>
      </c>
      <c r="AP128" s="147">
        <f t="shared" si="134"/>
        <v>2096</v>
      </c>
      <c r="AQ128" s="147">
        <f t="shared" si="134"/>
        <v>206</v>
      </c>
      <c r="AR128" s="147">
        <f t="shared" si="134"/>
        <v>1425</v>
      </c>
      <c r="AS128" s="147">
        <f t="shared" si="134"/>
        <v>283</v>
      </c>
      <c r="AT128" s="147">
        <f t="shared" si="134"/>
        <v>1835</v>
      </c>
      <c r="AU128" s="147">
        <f t="shared" si="134"/>
        <v>1200</v>
      </c>
      <c r="AV128" s="147">
        <f t="shared" si="134"/>
        <v>611</v>
      </c>
      <c r="AW128" s="147">
        <f t="shared" si="134"/>
        <v>553</v>
      </c>
      <c r="AX128" s="147">
        <f t="shared" si="134"/>
        <v>980</v>
      </c>
      <c r="AY128" s="147">
        <f t="shared" si="134"/>
        <v>1378</v>
      </c>
      <c r="AZ128" s="147">
        <f t="shared" si="134"/>
        <v>726</v>
      </c>
      <c r="BA128" s="147">
        <f t="shared" si="134"/>
        <v>0</v>
      </c>
      <c r="BB128" s="147">
        <f t="shared" si="134"/>
        <v>1504</v>
      </c>
      <c r="BC128" s="147">
        <f t="shared" si="134"/>
        <v>918</v>
      </c>
      <c r="BD128" s="147">
        <f t="shared" si="134"/>
        <v>480</v>
      </c>
      <c r="BE128" s="147">
        <f t="shared" si="134"/>
        <v>638</v>
      </c>
      <c r="BF128" s="147">
        <f t="shared" si="134"/>
        <v>2205</v>
      </c>
      <c r="BG128" s="147">
        <f t="shared" si="134"/>
        <v>927</v>
      </c>
      <c r="BH128" s="147">
        <f t="shared" si="134"/>
        <v>625</v>
      </c>
      <c r="BI128" s="147">
        <f t="shared" si="134"/>
        <v>2044</v>
      </c>
      <c r="BJ128" s="147">
        <f t="shared" si="134"/>
        <v>1341</v>
      </c>
      <c r="BK128" s="147">
        <f t="shared" si="134"/>
        <v>1813</v>
      </c>
      <c r="BL128" s="147">
        <f t="shared" si="134"/>
        <v>1226</v>
      </c>
    </row>
    <row r="129" ht="13.5" customHeight="1">
      <c r="A129" s="87">
        <v>42855.0</v>
      </c>
      <c r="B129" s="155" t="s">
        <v>75</v>
      </c>
      <c r="C129" s="136"/>
      <c r="D129" s="150" t="s">
        <v>38</v>
      </c>
      <c r="E129" s="148">
        <f t="shared" si="10"/>
        <v>1378</v>
      </c>
      <c r="F129" s="151">
        <v>2.0</v>
      </c>
      <c r="G129" s="151">
        <v>13.0</v>
      </c>
      <c r="H129" s="141">
        <f t="shared" si="3"/>
        <v>19</v>
      </c>
      <c r="I129" s="136"/>
      <c r="J129" s="152" t="s">
        <v>31</v>
      </c>
      <c r="K129" s="148">
        <f t="shared" si="11"/>
        <v>1425</v>
      </c>
      <c r="L129" s="153">
        <v>3.0</v>
      </c>
      <c r="M129" s="153">
        <v>25.0</v>
      </c>
      <c r="N129" s="141">
        <f t="shared" si="5"/>
        <v>34</v>
      </c>
      <c r="O129" s="55"/>
      <c r="P129" s="154" t="s">
        <v>72</v>
      </c>
      <c r="Q129" s="55"/>
      <c r="R129" s="45">
        <f>MIN(Rules!$E$2,(MAX(H129/N129,N129/H129)))</f>
        <v>1.789473684</v>
      </c>
      <c r="S129" s="145">
        <f>VLOOKUP(B129,Rules!A:B,2,FALSE)</f>
        <v>60</v>
      </c>
      <c r="T129" s="55"/>
      <c r="U129" s="146">
        <f>1/(10^(-(E129+(IF(P129="Y",Rules!$I$2,0))-K129)/Rules!$E$12)+1)</f>
        <v>0.616408694</v>
      </c>
      <c r="V129" s="48">
        <f t="shared" si="6"/>
        <v>-66</v>
      </c>
      <c r="W129" s="48">
        <f t="shared" si="7"/>
        <v>66</v>
      </c>
      <c r="X129" s="55"/>
      <c r="Y129" s="55"/>
      <c r="Z129" s="55"/>
      <c r="AA129" s="147">
        <f t="shared" ref="AA129:BL129" si="135">IF($D129=AA$1,$E129+$V129,(IF($J129=AA$1,$K129+$W129,AA128)))</f>
        <v>1417</v>
      </c>
      <c r="AB129" s="147">
        <f t="shared" si="135"/>
        <v>1018</v>
      </c>
      <c r="AC129" s="147">
        <f t="shared" si="135"/>
        <v>1300</v>
      </c>
      <c r="AD129" s="147">
        <f t="shared" si="135"/>
        <v>223</v>
      </c>
      <c r="AE129" s="147">
        <f t="shared" si="135"/>
        <v>1952</v>
      </c>
      <c r="AF129" s="147">
        <f t="shared" si="135"/>
        <v>1878</v>
      </c>
      <c r="AG129" s="147">
        <f t="shared" si="135"/>
        <v>976</v>
      </c>
      <c r="AH129" s="147">
        <f t="shared" si="135"/>
        <v>909</v>
      </c>
      <c r="AI129" s="147">
        <f t="shared" si="135"/>
        <v>1175</v>
      </c>
      <c r="AJ129" s="147">
        <f t="shared" si="135"/>
        <v>1833</v>
      </c>
      <c r="AK129" s="147">
        <f t="shared" si="135"/>
        <v>318</v>
      </c>
      <c r="AL129" s="147">
        <f t="shared" si="135"/>
        <v>717</v>
      </c>
      <c r="AM129" s="147">
        <f t="shared" si="135"/>
        <v>2128</v>
      </c>
      <c r="AN129" s="147">
        <f t="shared" si="135"/>
        <v>1453</v>
      </c>
      <c r="AO129" s="147">
        <f t="shared" si="135"/>
        <v>1204</v>
      </c>
      <c r="AP129" s="147">
        <f t="shared" si="135"/>
        <v>2096</v>
      </c>
      <c r="AQ129" s="147">
        <f t="shared" si="135"/>
        <v>206</v>
      </c>
      <c r="AR129" s="147">
        <f t="shared" si="135"/>
        <v>1491</v>
      </c>
      <c r="AS129" s="147">
        <f t="shared" si="135"/>
        <v>283</v>
      </c>
      <c r="AT129" s="147">
        <f t="shared" si="135"/>
        <v>1835</v>
      </c>
      <c r="AU129" s="147">
        <f t="shared" si="135"/>
        <v>1200</v>
      </c>
      <c r="AV129" s="147">
        <f t="shared" si="135"/>
        <v>611</v>
      </c>
      <c r="AW129" s="147">
        <f t="shared" si="135"/>
        <v>553</v>
      </c>
      <c r="AX129" s="147">
        <f t="shared" si="135"/>
        <v>980</v>
      </c>
      <c r="AY129" s="147">
        <f t="shared" si="135"/>
        <v>1312</v>
      </c>
      <c r="AZ129" s="147">
        <f t="shared" si="135"/>
        <v>726</v>
      </c>
      <c r="BA129" s="147">
        <f t="shared" si="135"/>
        <v>0</v>
      </c>
      <c r="BB129" s="147">
        <f t="shared" si="135"/>
        <v>1504</v>
      </c>
      <c r="BC129" s="147">
        <f t="shared" si="135"/>
        <v>918</v>
      </c>
      <c r="BD129" s="147">
        <f t="shared" si="135"/>
        <v>480</v>
      </c>
      <c r="BE129" s="147">
        <f t="shared" si="135"/>
        <v>638</v>
      </c>
      <c r="BF129" s="147">
        <f t="shared" si="135"/>
        <v>2205</v>
      </c>
      <c r="BG129" s="147">
        <f t="shared" si="135"/>
        <v>927</v>
      </c>
      <c r="BH129" s="147">
        <f t="shared" si="135"/>
        <v>625</v>
      </c>
      <c r="BI129" s="147">
        <f t="shared" si="135"/>
        <v>2044</v>
      </c>
      <c r="BJ129" s="147">
        <f t="shared" si="135"/>
        <v>1341</v>
      </c>
      <c r="BK129" s="147">
        <f t="shared" si="135"/>
        <v>1813</v>
      </c>
      <c r="BL129" s="147">
        <f t="shared" si="135"/>
        <v>1226</v>
      </c>
    </row>
    <row r="130" ht="13.5" customHeight="1">
      <c r="A130" s="134">
        <v>42861.0</v>
      </c>
      <c r="B130" s="157" t="s">
        <v>74</v>
      </c>
      <c r="C130" s="136"/>
      <c r="D130" s="150" t="s">
        <v>29</v>
      </c>
      <c r="E130" s="148">
        <f t="shared" si="10"/>
        <v>1204</v>
      </c>
      <c r="F130" s="151">
        <v>0.0</v>
      </c>
      <c r="G130" s="151">
        <v>15.0</v>
      </c>
      <c r="H130" s="141">
        <f t="shared" si="3"/>
        <v>15</v>
      </c>
      <c r="I130" s="136"/>
      <c r="J130" s="152" t="s">
        <v>28</v>
      </c>
      <c r="K130" s="148">
        <f t="shared" si="11"/>
        <v>1300</v>
      </c>
      <c r="L130" s="153">
        <v>1.0</v>
      </c>
      <c r="M130" s="153">
        <v>24.0</v>
      </c>
      <c r="N130" s="141">
        <f t="shared" si="5"/>
        <v>27</v>
      </c>
      <c r="O130" s="55"/>
      <c r="P130" s="154" t="s">
        <v>72</v>
      </c>
      <c r="Q130" s="55"/>
      <c r="R130" s="45">
        <f>MIN(Rules!$E$2,(MAX(H130/N130,N130/H130)))</f>
        <v>1.8</v>
      </c>
      <c r="S130" s="145">
        <f>VLOOKUP(B130,Rules!A:B,2,FALSE)</f>
        <v>50</v>
      </c>
      <c r="T130" s="55"/>
      <c r="U130" s="146">
        <f>1/(10^(-(E130+(IF(P130="Y",Rules!$I$2,0))-K130)/Rules!$E$12)+1)</f>
        <v>0.5618513779</v>
      </c>
      <c r="V130" s="48">
        <f t="shared" si="6"/>
        <v>-51</v>
      </c>
      <c r="W130" s="48">
        <f t="shared" si="7"/>
        <v>51</v>
      </c>
      <c r="X130" s="55"/>
      <c r="Y130" s="55"/>
      <c r="Z130" s="55"/>
      <c r="AA130" s="147">
        <f t="shared" ref="AA130:BL130" si="136">IF($D130=AA$1,$E130+$V130,(IF($J130=AA$1,$K130+$W130,AA129)))</f>
        <v>1417</v>
      </c>
      <c r="AB130" s="147">
        <f t="shared" si="136"/>
        <v>1018</v>
      </c>
      <c r="AC130" s="147">
        <f t="shared" si="136"/>
        <v>1351</v>
      </c>
      <c r="AD130" s="147">
        <f t="shared" si="136"/>
        <v>223</v>
      </c>
      <c r="AE130" s="147">
        <f t="shared" si="136"/>
        <v>1952</v>
      </c>
      <c r="AF130" s="147">
        <f t="shared" si="136"/>
        <v>1878</v>
      </c>
      <c r="AG130" s="147">
        <f t="shared" si="136"/>
        <v>976</v>
      </c>
      <c r="AH130" s="147">
        <f t="shared" si="136"/>
        <v>909</v>
      </c>
      <c r="AI130" s="147">
        <f t="shared" si="136"/>
        <v>1175</v>
      </c>
      <c r="AJ130" s="147">
        <f t="shared" si="136"/>
        <v>1833</v>
      </c>
      <c r="AK130" s="147">
        <f t="shared" si="136"/>
        <v>318</v>
      </c>
      <c r="AL130" s="147">
        <f t="shared" si="136"/>
        <v>717</v>
      </c>
      <c r="AM130" s="147">
        <f t="shared" si="136"/>
        <v>2128</v>
      </c>
      <c r="AN130" s="147">
        <f t="shared" si="136"/>
        <v>1453</v>
      </c>
      <c r="AO130" s="147">
        <f t="shared" si="136"/>
        <v>1153</v>
      </c>
      <c r="AP130" s="147">
        <f t="shared" si="136"/>
        <v>2096</v>
      </c>
      <c r="AQ130" s="147">
        <f t="shared" si="136"/>
        <v>206</v>
      </c>
      <c r="AR130" s="147">
        <f t="shared" si="136"/>
        <v>1491</v>
      </c>
      <c r="AS130" s="147">
        <f t="shared" si="136"/>
        <v>283</v>
      </c>
      <c r="AT130" s="147">
        <f t="shared" si="136"/>
        <v>1835</v>
      </c>
      <c r="AU130" s="147">
        <f t="shared" si="136"/>
        <v>1200</v>
      </c>
      <c r="AV130" s="147">
        <f t="shared" si="136"/>
        <v>611</v>
      </c>
      <c r="AW130" s="147">
        <f t="shared" si="136"/>
        <v>553</v>
      </c>
      <c r="AX130" s="147">
        <f t="shared" si="136"/>
        <v>980</v>
      </c>
      <c r="AY130" s="147">
        <f t="shared" si="136"/>
        <v>1312</v>
      </c>
      <c r="AZ130" s="147">
        <f t="shared" si="136"/>
        <v>726</v>
      </c>
      <c r="BA130" s="147">
        <f t="shared" si="136"/>
        <v>0</v>
      </c>
      <c r="BB130" s="147">
        <f t="shared" si="136"/>
        <v>1504</v>
      </c>
      <c r="BC130" s="147">
        <f t="shared" si="136"/>
        <v>918</v>
      </c>
      <c r="BD130" s="147">
        <f t="shared" si="136"/>
        <v>480</v>
      </c>
      <c r="BE130" s="147">
        <f t="shared" si="136"/>
        <v>638</v>
      </c>
      <c r="BF130" s="147">
        <f t="shared" si="136"/>
        <v>2205</v>
      </c>
      <c r="BG130" s="147">
        <f t="shared" si="136"/>
        <v>927</v>
      </c>
      <c r="BH130" s="147">
        <f t="shared" si="136"/>
        <v>625</v>
      </c>
      <c r="BI130" s="147">
        <f t="shared" si="136"/>
        <v>2044</v>
      </c>
      <c r="BJ130" s="147">
        <f t="shared" si="136"/>
        <v>1341</v>
      </c>
      <c r="BK130" s="147">
        <f t="shared" si="136"/>
        <v>1813</v>
      </c>
      <c r="BL130" s="147">
        <f t="shared" si="136"/>
        <v>1226</v>
      </c>
    </row>
    <row r="131" ht="13.5" customHeight="1">
      <c r="A131" s="134">
        <v>42861.0</v>
      </c>
      <c r="B131" s="157" t="s">
        <v>74</v>
      </c>
      <c r="C131" s="136"/>
      <c r="D131" s="150" t="s">
        <v>43</v>
      </c>
      <c r="E131" s="148">
        <f t="shared" si="10"/>
        <v>1018</v>
      </c>
      <c r="F131" s="151">
        <v>4.0</v>
      </c>
      <c r="G131" s="151">
        <v>20.0</v>
      </c>
      <c r="H131" s="141">
        <f t="shared" si="3"/>
        <v>32</v>
      </c>
      <c r="I131" s="136"/>
      <c r="J131" s="152" t="s">
        <v>50</v>
      </c>
      <c r="K131" s="148">
        <f t="shared" si="11"/>
        <v>611</v>
      </c>
      <c r="L131" s="153">
        <v>0.0</v>
      </c>
      <c r="M131" s="153">
        <v>12.0</v>
      </c>
      <c r="N131" s="141">
        <f t="shared" si="5"/>
        <v>12</v>
      </c>
      <c r="O131" s="55"/>
      <c r="P131" s="154" t="s">
        <v>72</v>
      </c>
      <c r="Q131" s="55"/>
      <c r="R131" s="45">
        <f>MIN(Rules!$E$2,(MAX(H131/N131,N131/H131)))</f>
        <v>2</v>
      </c>
      <c r="S131" s="145">
        <f>VLOOKUP(B131,Rules!A:B,2,FALSE)</f>
        <v>50</v>
      </c>
      <c r="T131" s="55"/>
      <c r="U131" s="146">
        <f>1/(10^(-(E131+(IF(P131="Y",Rules!$I$2,0))-K131)/Rules!$E$12)+1)</f>
        <v>0.9285800795</v>
      </c>
      <c r="V131" s="48">
        <f t="shared" si="6"/>
        <v>7</v>
      </c>
      <c r="W131" s="48">
        <f t="shared" si="7"/>
        <v>-7</v>
      </c>
      <c r="X131" s="55"/>
      <c r="Y131" s="55"/>
      <c r="Z131" s="55"/>
      <c r="AA131" s="147">
        <f t="shared" ref="AA131:BL131" si="137">IF($D131=AA$1,$E131+$V131,(IF($J131=AA$1,$K131+$W131,AA130)))</f>
        <v>1417</v>
      </c>
      <c r="AB131" s="147">
        <f t="shared" si="137"/>
        <v>1025</v>
      </c>
      <c r="AC131" s="147">
        <f t="shared" si="137"/>
        <v>1351</v>
      </c>
      <c r="AD131" s="147">
        <f t="shared" si="137"/>
        <v>223</v>
      </c>
      <c r="AE131" s="147">
        <f t="shared" si="137"/>
        <v>1952</v>
      </c>
      <c r="AF131" s="147">
        <f t="shared" si="137"/>
        <v>1878</v>
      </c>
      <c r="AG131" s="147">
        <f t="shared" si="137"/>
        <v>976</v>
      </c>
      <c r="AH131" s="147">
        <f t="shared" si="137"/>
        <v>909</v>
      </c>
      <c r="AI131" s="147">
        <f t="shared" si="137"/>
        <v>1175</v>
      </c>
      <c r="AJ131" s="147">
        <f t="shared" si="137"/>
        <v>1833</v>
      </c>
      <c r="AK131" s="147">
        <f t="shared" si="137"/>
        <v>318</v>
      </c>
      <c r="AL131" s="147">
        <f t="shared" si="137"/>
        <v>717</v>
      </c>
      <c r="AM131" s="147">
        <f t="shared" si="137"/>
        <v>2128</v>
      </c>
      <c r="AN131" s="147">
        <f t="shared" si="137"/>
        <v>1453</v>
      </c>
      <c r="AO131" s="147">
        <f t="shared" si="137"/>
        <v>1153</v>
      </c>
      <c r="AP131" s="147">
        <f t="shared" si="137"/>
        <v>2096</v>
      </c>
      <c r="AQ131" s="147">
        <f t="shared" si="137"/>
        <v>206</v>
      </c>
      <c r="AR131" s="147">
        <f t="shared" si="137"/>
        <v>1491</v>
      </c>
      <c r="AS131" s="147">
        <f t="shared" si="137"/>
        <v>283</v>
      </c>
      <c r="AT131" s="147">
        <f t="shared" si="137"/>
        <v>1835</v>
      </c>
      <c r="AU131" s="147">
        <f t="shared" si="137"/>
        <v>1200</v>
      </c>
      <c r="AV131" s="147">
        <f t="shared" si="137"/>
        <v>604</v>
      </c>
      <c r="AW131" s="147">
        <f t="shared" si="137"/>
        <v>553</v>
      </c>
      <c r="AX131" s="147">
        <f t="shared" si="137"/>
        <v>980</v>
      </c>
      <c r="AY131" s="147">
        <f t="shared" si="137"/>
        <v>1312</v>
      </c>
      <c r="AZ131" s="147">
        <f t="shared" si="137"/>
        <v>726</v>
      </c>
      <c r="BA131" s="147">
        <f t="shared" si="137"/>
        <v>0</v>
      </c>
      <c r="BB131" s="147">
        <f t="shared" si="137"/>
        <v>1504</v>
      </c>
      <c r="BC131" s="147">
        <f t="shared" si="137"/>
        <v>918</v>
      </c>
      <c r="BD131" s="147">
        <f t="shared" si="137"/>
        <v>480</v>
      </c>
      <c r="BE131" s="147">
        <f t="shared" si="137"/>
        <v>638</v>
      </c>
      <c r="BF131" s="147">
        <f t="shared" si="137"/>
        <v>2205</v>
      </c>
      <c r="BG131" s="147">
        <f t="shared" si="137"/>
        <v>927</v>
      </c>
      <c r="BH131" s="147">
        <f t="shared" si="137"/>
        <v>625</v>
      </c>
      <c r="BI131" s="147">
        <f t="shared" si="137"/>
        <v>2044</v>
      </c>
      <c r="BJ131" s="147">
        <f t="shared" si="137"/>
        <v>1341</v>
      </c>
      <c r="BK131" s="147">
        <f t="shared" si="137"/>
        <v>1813</v>
      </c>
      <c r="BL131" s="147">
        <f t="shared" si="137"/>
        <v>1226</v>
      </c>
    </row>
    <row r="132" ht="13.5" customHeight="1">
      <c r="A132" s="134">
        <v>42861.0</v>
      </c>
      <c r="B132" s="157" t="s">
        <v>74</v>
      </c>
      <c r="C132" s="136"/>
      <c r="D132" s="150" t="s">
        <v>51</v>
      </c>
      <c r="E132" s="148">
        <f t="shared" si="10"/>
        <v>726</v>
      </c>
      <c r="F132" s="151">
        <v>1.0</v>
      </c>
      <c r="G132" s="151">
        <v>16.0</v>
      </c>
      <c r="H132" s="141">
        <f t="shared" si="3"/>
        <v>19</v>
      </c>
      <c r="I132" s="136"/>
      <c r="J132" s="152" t="s">
        <v>37</v>
      </c>
      <c r="K132" s="148">
        <f t="shared" si="11"/>
        <v>909</v>
      </c>
      <c r="L132" s="153">
        <v>1.0</v>
      </c>
      <c r="M132" s="153">
        <v>12.0</v>
      </c>
      <c r="N132" s="141">
        <f t="shared" si="5"/>
        <v>15</v>
      </c>
      <c r="O132" s="55"/>
      <c r="P132" s="154" t="s">
        <v>72</v>
      </c>
      <c r="Q132" s="55"/>
      <c r="R132" s="45">
        <f>MIN(Rules!$E$2,(MAX(H132/N132,N132/H132)))</f>
        <v>1.266666667</v>
      </c>
      <c r="S132" s="145">
        <f>VLOOKUP(B132,Rules!A:B,2,FALSE)</f>
        <v>50</v>
      </c>
      <c r="T132" s="55"/>
      <c r="U132" s="146">
        <f>1/(10^(-(E132+(IF(P132="Y",Rules!$I$2,0))-K132)/Rules!$E$12)+1)</f>
        <v>0.4620802977</v>
      </c>
      <c r="V132" s="48">
        <f t="shared" si="6"/>
        <v>34</v>
      </c>
      <c r="W132" s="48">
        <f t="shared" si="7"/>
        <v>-34</v>
      </c>
      <c r="X132" s="55"/>
      <c r="Y132" s="55"/>
      <c r="Z132" s="55"/>
      <c r="AA132" s="147">
        <f t="shared" ref="AA132:BL132" si="138">IF($D132=AA$1,$E132+$V132,(IF($J132=AA$1,$K132+$W132,AA131)))</f>
        <v>1417</v>
      </c>
      <c r="AB132" s="147">
        <f t="shared" si="138"/>
        <v>1025</v>
      </c>
      <c r="AC132" s="147">
        <f t="shared" si="138"/>
        <v>1351</v>
      </c>
      <c r="AD132" s="147">
        <f t="shared" si="138"/>
        <v>223</v>
      </c>
      <c r="AE132" s="147">
        <f t="shared" si="138"/>
        <v>1952</v>
      </c>
      <c r="AF132" s="147">
        <f t="shared" si="138"/>
        <v>1878</v>
      </c>
      <c r="AG132" s="147">
        <f t="shared" si="138"/>
        <v>976</v>
      </c>
      <c r="AH132" s="147">
        <f t="shared" si="138"/>
        <v>875</v>
      </c>
      <c r="AI132" s="147">
        <f t="shared" si="138"/>
        <v>1175</v>
      </c>
      <c r="AJ132" s="147">
        <f t="shared" si="138"/>
        <v>1833</v>
      </c>
      <c r="AK132" s="147">
        <f t="shared" si="138"/>
        <v>318</v>
      </c>
      <c r="AL132" s="147">
        <f t="shared" si="138"/>
        <v>717</v>
      </c>
      <c r="AM132" s="147">
        <f t="shared" si="138"/>
        <v>2128</v>
      </c>
      <c r="AN132" s="147">
        <f t="shared" si="138"/>
        <v>1453</v>
      </c>
      <c r="AO132" s="147">
        <f t="shared" si="138"/>
        <v>1153</v>
      </c>
      <c r="AP132" s="147">
        <f t="shared" si="138"/>
        <v>2096</v>
      </c>
      <c r="AQ132" s="147">
        <f t="shared" si="138"/>
        <v>206</v>
      </c>
      <c r="AR132" s="147">
        <f t="shared" si="138"/>
        <v>1491</v>
      </c>
      <c r="AS132" s="147">
        <f t="shared" si="138"/>
        <v>283</v>
      </c>
      <c r="AT132" s="147">
        <f t="shared" si="138"/>
        <v>1835</v>
      </c>
      <c r="AU132" s="147">
        <f t="shared" si="138"/>
        <v>1200</v>
      </c>
      <c r="AV132" s="147">
        <f t="shared" si="138"/>
        <v>604</v>
      </c>
      <c r="AW132" s="147">
        <f t="shared" si="138"/>
        <v>553</v>
      </c>
      <c r="AX132" s="147">
        <f t="shared" si="138"/>
        <v>980</v>
      </c>
      <c r="AY132" s="147">
        <f t="shared" si="138"/>
        <v>1312</v>
      </c>
      <c r="AZ132" s="147">
        <f t="shared" si="138"/>
        <v>760</v>
      </c>
      <c r="BA132" s="147">
        <f t="shared" si="138"/>
        <v>0</v>
      </c>
      <c r="BB132" s="147">
        <f t="shared" si="138"/>
        <v>1504</v>
      </c>
      <c r="BC132" s="147">
        <f t="shared" si="138"/>
        <v>918</v>
      </c>
      <c r="BD132" s="147">
        <f t="shared" si="138"/>
        <v>480</v>
      </c>
      <c r="BE132" s="147">
        <f t="shared" si="138"/>
        <v>638</v>
      </c>
      <c r="BF132" s="147">
        <f t="shared" si="138"/>
        <v>2205</v>
      </c>
      <c r="BG132" s="147">
        <f t="shared" si="138"/>
        <v>927</v>
      </c>
      <c r="BH132" s="147">
        <f t="shared" si="138"/>
        <v>625</v>
      </c>
      <c r="BI132" s="147">
        <f t="shared" si="138"/>
        <v>2044</v>
      </c>
      <c r="BJ132" s="147">
        <f t="shared" si="138"/>
        <v>1341</v>
      </c>
      <c r="BK132" s="147">
        <f t="shared" si="138"/>
        <v>1813</v>
      </c>
      <c r="BL132" s="147">
        <f t="shared" si="138"/>
        <v>1226</v>
      </c>
    </row>
    <row r="133" ht="13.5" customHeight="1">
      <c r="A133" s="134">
        <v>42861.0</v>
      </c>
      <c r="B133" s="157" t="s">
        <v>74</v>
      </c>
      <c r="C133" s="136"/>
      <c r="D133" s="150" t="s">
        <v>49</v>
      </c>
      <c r="E133" s="148">
        <f t="shared" si="10"/>
        <v>223</v>
      </c>
      <c r="F133" s="151">
        <v>0.0</v>
      </c>
      <c r="G133" s="151">
        <v>9.0</v>
      </c>
      <c r="H133" s="141">
        <f t="shared" si="3"/>
        <v>9</v>
      </c>
      <c r="I133" s="136"/>
      <c r="J133" s="152" t="s">
        <v>44</v>
      </c>
      <c r="K133" s="148">
        <f t="shared" si="11"/>
        <v>480</v>
      </c>
      <c r="L133" s="153">
        <v>1.0</v>
      </c>
      <c r="M133" s="153">
        <v>20.0</v>
      </c>
      <c r="N133" s="141">
        <f t="shared" si="5"/>
        <v>23</v>
      </c>
      <c r="O133" s="55"/>
      <c r="P133" s="154" t="s">
        <v>72</v>
      </c>
      <c r="Q133" s="55"/>
      <c r="R133" s="45">
        <f>MIN(Rules!$E$2,(MAX(H133/N133,N133/H133)))</f>
        <v>2</v>
      </c>
      <c r="S133" s="145">
        <f>VLOOKUP(B133,Rules!A:B,2,FALSE)</f>
        <v>50</v>
      </c>
      <c r="T133" s="55"/>
      <c r="U133" s="146">
        <f>1/(10^(-(E133+(IF(P133="Y",Rules!$I$2,0))-K133)/Rules!$E$12)+1)</f>
        <v>0.3792451966</v>
      </c>
      <c r="V133" s="48">
        <f t="shared" si="6"/>
        <v>-38</v>
      </c>
      <c r="W133" s="48">
        <f t="shared" si="7"/>
        <v>38</v>
      </c>
      <c r="X133" s="55"/>
      <c r="Y133" s="55"/>
      <c r="Z133" s="55"/>
      <c r="AA133" s="147">
        <f t="shared" ref="AA133:BL133" si="139">IF($D133=AA$1,$E133+$V133,(IF($J133=AA$1,$K133+$W133,AA132)))</f>
        <v>1417</v>
      </c>
      <c r="AB133" s="147">
        <f t="shared" si="139"/>
        <v>1025</v>
      </c>
      <c r="AC133" s="147">
        <f t="shared" si="139"/>
        <v>1351</v>
      </c>
      <c r="AD133" s="147">
        <f t="shared" si="139"/>
        <v>185</v>
      </c>
      <c r="AE133" s="147">
        <f t="shared" si="139"/>
        <v>1952</v>
      </c>
      <c r="AF133" s="147">
        <f t="shared" si="139"/>
        <v>1878</v>
      </c>
      <c r="AG133" s="147">
        <f t="shared" si="139"/>
        <v>976</v>
      </c>
      <c r="AH133" s="147">
        <f t="shared" si="139"/>
        <v>875</v>
      </c>
      <c r="AI133" s="147">
        <f t="shared" si="139"/>
        <v>1175</v>
      </c>
      <c r="AJ133" s="147">
        <f t="shared" si="139"/>
        <v>1833</v>
      </c>
      <c r="AK133" s="147">
        <f t="shared" si="139"/>
        <v>318</v>
      </c>
      <c r="AL133" s="147">
        <f t="shared" si="139"/>
        <v>717</v>
      </c>
      <c r="AM133" s="147">
        <f t="shared" si="139"/>
        <v>2128</v>
      </c>
      <c r="AN133" s="147">
        <f t="shared" si="139"/>
        <v>1453</v>
      </c>
      <c r="AO133" s="147">
        <f t="shared" si="139"/>
        <v>1153</v>
      </c>
      <c r="AP133" s="147">
        <f t="shared" si="139"/>
        <v>2096</v>
      </c>
      <c r="AQ133" s="147">
        <f t="shared" si="139"/>
        <v>206</v>
      </c>
      <c r="AR133" s="147">
        <f t="shared" si="139"/>
        <v>1491</v>
      </c>
      <c r="AS133" s="147">
        <f t="shared" si="139"/>
        <v>283</v>
      </c>
      <c r="AT133" s="147">
        <f t="shared" si="139"/>
        <v>1835</v>
      </c>
      <c r="AU133" s="147">
        <f t="shared" si="139"/>
        <v>1200</v>
      </c>
      <c r="AV133" s="147">
        <f t="shared" si="139"/>
        <v>604</v>
      </c>
      <c r="AW133" s="147">
        <f t="shared" si="139"/>
        <v>553</v>
      </c>
      <c r="AX133" s="147">
        <f t="shared" si="139"/>
        <v>980</v>
      </c>
      <c r="AY133" s="147">
        <f t="shared" si="139"/>
        <v>1312</v>
      </c>
      <c r="AZ133" s="147">
        <f t="shared" si="139"/>
        <v>760</v>
      </c>
      <c r="BA133" s="147">
        <f t="shared" si="139"/>
        <v>0</v>
      </c>
      <c r="BB133" s="147">
        <f t="shared" si="139"/>
        <v>1504</v>
      </c>
      <c r="BC133" s="147">
        <f t="shared" si="139"/>
        <v>918</v>
      </c>
      <c r="BD133" s="147">
        <f t="shared" si="139"/>
        <v>518</v>
      </c>
      <c r="BE133" s="147">
        <f t="shared" si="139"/>
        <v>638</v>
      </c>
      <c r="BF133" s="147">
        <f t="shared" si="139"/>
        <v>2205</v>
      </c>
      <c r="BG133" s="147">
        <f t="shared" si="139"/>
        <v>927</v>
      </c>
      <c r="BH133" s="147">
        <f t="shared" si="139"/>
        <v>625</v>
      </c>
      <c r="BI133" s="147">
        <f t="shared" si="139"/>
        <v>2044</v>
      </c>
      <c r="BJ133" s="147">
        <f t="shared" si="139"/>
        <v>1341</v>
      </c>
      <c r="BK133" s="147">
        <f t="shared" si="139"/>
        <v>1813</v>
      </c>
      <c r="BL133" s="147">
        <f t="shared" si="139"/>
        <v>1226</v>
      </c>
    </row>
    <row r="134" ht="13.5" customHeight="1">
      <c r="A134" s="134">
        <v>42861.0</v>
      </c>
      <c r="B134" s="157" t="s">
        <v>74</v>
      </c>
      <c r="C134" s="136"/>
      <c r="D134" s="150" t="s">
        <v>52</v>
      </c>
      <c r="E134" s="148">
        <f t="shared" si="10"/>
        <v>283</v>
      </c>
      <c r="F134" s="151">
        <v>1.0</v>
      </c>
      <c r="G134" s="151">
        <v>12.0</v>
      </c>
      <c r="H134" s="141">
        <f t="shared" si="3"/>
        <v>15</v>
      </c>
      <c r="I134" s="136"/>
      <c r="J134" s="152" t="s">
        <v>54</v>
      </c>
      <c r="K134" s="148">
        <f t="shared" si="11"/>
        <v>206</v>
      </c>
      <c r="L134" s="153">
        <v>0.0</v>
      </c>
      <c r="M134" s="153">
        <v>14.0</v>
      </c>
      <c r="N134" s="141">
        <f t="shared" si="5"/>
        <v>14</v>
      </c>
      <c r="O134" s="55"/>
      <c r="P134" s="154" t="s">
        <v>72</v>
      </c>
      <c r="Q134" s="55"/>
      <c r="R134" s="45">
        <f>MIN(Rules!$E$2,(MAX(H134/N134,N134/H134)))</f>
        <v>1.071428571</v>
      </c>
      <c r="S134" s="145">
        <f>VLOOKUP(B134,Rules!A:B,2,FALSE)</f>
        <v>50</v>
      </c>
      <c r="T134" s="55"/>
      <c r="U134" s="146">
        <f>1/(10^(-(E134+(IF(P134="Y",Rules!$I$2,0))-K134)/Rules!$E$12)+1)</f>
        <v>0.7398855205</v>
      </c>
      <c r="V134" s="48">
        <f t="shared" si="6"/>
        <v>14</v>
      </c>
      <c r="W134" s="48">
        <f t="shared" si="7"/>
        <v>-14</v>
      </c>
      <c r="X134" s="55"/>
      <c r="Y134" s="55"/>
      <c r="Z134" s="55"/>
      <c r="AA134" s="147">
        <f t="shared" ref="AA134:BL134" si="140">IF($D134=AA$1,$E134+$V134,(IF($J134=AA$1,$K134+$W134,AA133)))</f>
        <v>1417</v>
      </c>
      <c r="AB134" s="147">
        <f t="shared" si="140"/>
        <v>1025</v>
      </c>
      <c r="AC134" s="147">
        <f t="shared" si="140"/>
        <v>1351</v>
      </c>
      <c r="AD134" s="147">
        <f t="shared" si="140"/>
        <v>185</v>
      </c>
      <c r="AE134" s="147">
        <f t="shared" si="140"/>
        <v>1952</v>
      </c>
      <c r="AF134" s="147">
        <f t="shared" si="140"/>
        <v>1878</v>
      </c>
      <c r="AG134" s="147">
        <f t="shared" si="140"/>
        <v>976</v>
      </c>
      <c r="AH134" s="147">
        <f t="shared" si="140"/>
        <v>875</v>
      </c>
      <c r="AI134" s="147">
        <f t="shared" si="140"/>
        <v>1175</v>
      </c>
      <c r="AJ134" s="147">
        <f t="shared" si="140"/>
        <v>1833</v>
      </c>
      <c r="AK134" s="147">
        <f t="shared" si="140"/>
        <v>318</v>
      </c>
      <c r="AL134" s="147">
        <f t="shared" si="140"/>
        <v>717</v>
      </c>
      <c r="AM134" s="147">
        <f t="shared" si="140"/>
        <v>2128</v>
      </c>
      <c r="AN134" s="147">
        <f t="shared" si="140"/>
        <v>1453</v>
      </c>
      <c r="AO134" s="147">
        <f t="shared" si="140"/>
        <v>1153</v>
      </c>
      <c r="AP134" s="147">
        <f t="shared" si="140"/>
        <v>2096</v>
      </c>
      <c r="AQ134" s="147">
        <f t="shared" si="140"/>
        <v>192</v>
      </c>
      <c r="AR134" s="147">
        <f t="shared" si="140"/>
        <v>1491</v>
      </c>
      <c r="AS134" s="147">
        <f t="shared" si="140"/>
        <v>297</v>
      </c>
      <c r="AT134" s="147">
        <f t="shared" si="140"/>
        <v>1835</v>
      </c>
      <c r="AU134" s="147">
        <f t="shared" si="140"/>
        <v>1200</v>
      </c>
      <c r="AV134" s="147">
        <f t="shared" si="140"/>
        <v>604</v>
      </c>
      <c r="AW134" s="147">
        <f t="shared" si="140"/>
        <v>553</v>
      </c>
      <c r="AX134" s="147">
        <f t="shared" si="140"/>
        <v>980</v>
      </c>
      <c r="AY134" s="147">
        <f t="shared" si="140"/>
        <v>1312</v>
      </c>
      <c r="AZ134" s="147">
        <f t="shared" si="140"/>
        <v>760</v>
      </c>
      <c r="BA134" s="147">
        <f t="shared" si="140"/>
        <v>0</v>
      </c>
      <c r="BB134" s="147">
        <f t="shared" si="140"/>
        <v>1504</v>
      </c>
      <c r="BC134" s="147">
        <f t="shared" si="140"/>
        <v>918</v>
      </c>
      <c r="BD134" s="147">
        <f t="shared" si="140"/>
        <v>518</v>
      </c>
      <c r="BE134" s="147">
        <f t="shared" si="140"/>
        <v>638</v>
      </c>
      <c r="BF134" s="147">
        <f t="shared" si="140"/>
        <v>2205</v>
      </c>
      <c r="BG134" s="147">
        <f t="shared" si="140"/>
        <v>927</v>
      </c>
      <c r="BH134" s="147">
        <f t="shared" si="140"/>
        <v>625</v>
      </c>
      <c r="BI134" s="147">
        <f t="shared" si="140"/>
        <v>2044</v>
      </c>
      <c r="BJ134" s="147">
        <f t="shared" si="140"/>
        <v>1341</v>
      </c>
      <c r="BK134" s="147">
        <f t="shared" si="140"/>
        <v>1813</v>
      </c>
      <c r="BL134" s="147">
        <f t="shared" si="140"/>
        <v>1226</v>
      </c>
    </row>
    <row r="135" ht="13.5" customHeight="1">
      <c r="A135" s="134">
        <v>42861.0</v>
      </c>
      <c r="B135" s="157" t="s">
        <v>74</v>
      </c>
      <c r="C135" s="136"/>
      <c r="D135" s="150" t="s">
        <v>48</v>
      </c>
      <c r="E135" s="148">
        <f t="shared" si="10"/>
        <v>318</v>
      </c>
      <c r="F135" s="151">
        <v>3.0</v>
      </c>
      <c r="G135" s="151">
        <v>9.0</v>
      </c>
      <c r="H135" s="141">
        <f t="shared" si="3"/>
        <v>18</v>
      </c>
      <c r="I135" s="136"/>
      <c r="J135" s="152" t="s">
        <v>53</v>
      </c>
      <c r="K135" s="148">
        <f t="shared" si="11"/>
        <v>625</v>
      </c>
      <c r="L135" s="153">
        <v>6.0</v>
      </c>
      <c r="M135" s="153">
        <v>16.0</v>
      </c>
      <c r="N135" s="141">
        <f t="shared" si="5"/>
        <v>34</v>
      </c>
      <c r="O135" s="55"/>
      <c r="P135" s="154" t="s">
        <v>72</v>
      </c>
      <c r="Q135" s="55"/>
      <c r="R135" s="45">
        <f>MIN(Rules!$E$2,(MAX(H135/N135,N135/H135)))</f>
        <v>1.888888889</v>
      </c>
      <c r="S135" s="145">
        <f>VLOOKUP(B135,Rules!A:B,2,FALSE)</f>
        <v>50</v>
      </c>
      <c r="T135" s="55"/>
      <c r="U135" s="146">
        <f>1/(10^(-(E135+(IF(P135="Y",Rules!$I$2,0))-K135)/Rules!$E$12)+1)</f>
        <v>0.3267301269</v>
      </c>
      <c r="V135" s="48">
        <f t="shared" si="6"/>
        <v>-31</v>
      </c>
      <c r="W135" s="48">
        <f t="shared" si="7"/>
        <v>31</v>
      </c>
      <c r="X135" s="55"/>
      <c r="Y135" s="55"/>
      <c r="Z135" s="55"/>
      <c r="AA135" s="147">
        <f t="shared" ref="AA135:BL135" si="141">IF($D135=AA$1,$E135+$V135,(IF($J135=AA$1,$K135+$W135,AA134)))</f>
        <v>1417</v>
      </c>
      <c r="AB135" s="147">
        <f t="shared" si="141"/>
        <v>1025</v>
      </c>
      <c r="AC135" s="147">
        <f t="shared" si="141"/>
        <v>1351</v>
      </c>
      <c r="AD135" s="147">
        <f t="shared" si="141"/>
        <v>185</v>
      </c>
      <c r="AE135" s="147">
        <f t="shared" si="141"/>
        <v>1952</v>
      </c>
      <c r="AF135" s="147">
        <f t="shared" si="141"/>
        <v>1878</v>
      </c>
      <c r="AG135" s="147">
        <f t="shared" si="141"/>
        <v>976</v>
      </c>
      <c r="AH135" s="147">
        <f t="shared" si="141"/>
        <v>875</v>
      </c>
      <c r="AI135" s="147">
        <f t="shared" si="141"/>
        <v>1175</v>
      </c>
      <c r="AJ135" s="147">
        <f t="shared" si="141"/>
        <v>1833</v>
      </c>
      <c r="AK135" s="147">
        <f t="shared" si="141"/>
        <v>287</v>
      </c>
      <c r="AL135" s="147">
        <f t="shared" si="141"/>
        <v>717</v>
      </c>
      <c r="AM135" s="147">
        <f t="shared" si="141"/>
        <v>2128</v>
      </c>
      <c r="AN135" s="147">
        <f t="shared" si="141"/>
        <v>1453</v>
      </c>
      <c r="AO135" s="147">
        <f t="shared" si="141"/>
        <v>1153</v>
      </c>
      <c r="AP135" s="147">
        <f t="shared" si="141"/>
        <v>2096</v>
      </c>
      <c r="AQ135" s="147">
        <f t="shared" si="141"/>
        <v>192</v>
      </c>
      <c r="AR135" s="147">
        <f t="shared" si="141"/>
        <v>1491</v>
      </c>
      <c r="AS135" s="147">
        <f t="shared" si="141"/>
        <v>297</v>
      </c>
      <c r="AT135" s="147">
        <f t="shared" si="141"/>
        <v>1835</v>
      </c>
      <c r="AU135" s="147">
        <f t="shared" si="141"/>
        <v>1200</v>
      </c>
      <c r="AV135" s="147">
        <f t="shared" si="141"/>
        <v>604</v>
      </c>
      <c r="AW135" s="147">
        <f t="shared" si="141"/>
        <v>553</v>
      </c>
      <c r="AX135" s="147">
        <f t="shared" si="141"/>
        <v>980</v>
      </c>
      <c r="AY135" s="147">
        <f t="shared" si="141"/>
        <v>1312</v>
      </c>
      <c r="AZ135" s="147">
        <f t="shared" si="141"/>
        <v>760</v>
      </c>
      <c r="BA135" s="147">
        <f t="shared" si="141"/>
        <v>0</v>
      </c>
      <c r="BB135" s="147">
        <f t="shared" si="141"/>
        <v>1504</v>
      </c>
      <c r="BC135" s="147">
        <f t="shared" si="141"/>
        <v>918</v>
      </c>
      <c r="BD135" s="147">
        <f t="shared" si="141"/>
        <v>518</v>
      </c>
      <c r="BE135" s="147">
        <f t="shared" si="141"/>
        <v>638</v>
      </c>
      <c r="BF135" s="147">
        <f t="shared" si="141"/>
        <v>2205</v>
      </c>
      <c r="BG135" s="147">
        <f t="shared" si="141"/>
        <v>927</v>
      </c>
      <c r="BH135" s="147">
        <f t="shared" si="141"/>
        <v>656</v>
      </c>
      <c r="BI135" s="147">
        <f t="shared" si="141"/>
        <v>2044</v>
      </c>
      <c r="BJ135" s="147">
        <f t="shared" si="141"/>
        <v>1341</v>
      </c>
      <c r="BK135" s="147">
        <f t="shared" si="141"/>
        <v>1813</v>
      </c>
      <c r="BL135" s="147">
        <f t="shared" si="141"/>
        <v>1226</v>
      </c>
    </row>
    <row r="136" ht="13.5" customHeight="1">
      <c r="A136" s="134">
        <v>42862.0</v>
      </c>
      <c r="B136" s="157" t="s">
        <v>74</v>
      </c>
      <c r="C136" s="136"/>
      <c r="D136" s="161" t="s">
        <v>36</v>
      </c>
      <c r="E136" s="148">
        <f>HLOOKUP(D136,AA$1:CB$10055,ROW()-1,FALSE)</f>
        <v>1200</v>
      </c>
      <c r="F136" s="151">
        <v>0.0</v>
      </c>
      <c r="G136" s="151">
        <v>19.0</v>
      </c>
      <c r="H136" s="141">
        <f t="shared" si="3"/>
        <v>19</v>
      </c>
      <c r="I136" s="136"/>
      <c r="J136" s="162" t="s">
        <v>33</v>
      </c>
      <c r="K136" s="148">
        <f>HLOOKUP(J136,AA$1:CB$10055,ROW()-1,FALSE)</f>
        <v>1175</v>
      </c>
      <c r="L136" s="153">
        <v>2.0</v>
      </c>
      <c r="M136" s="153">
        <v>19.0</v>
      </c>
      <c r="N136" s="141">
        <f t="shared" si="5"/>
        <v>25</v>
      </c>
      <c r="O136" s="55"/>
      <c r="P136" s="160" t="s">
        <v>72</v>
      </c>
      <c r="Q136" s="55"/>
      <c r="R136" s="163">
        <f>MIN(Rules!$E$2,(MAX(H136/N136,N136/H136)))</f>
        <v>1.315789474</v>
      </c>
      <c r="S136" s="145">
        <f>VLOOKUP(B136,Rules!A:B,2,FALSE)</f>
        <v>50</v>
      </c>
      <c r="T136" s="55"/>
      <c r="U136" s="146">
        <f>1/(10^(-(E136+(IF(P136="Y",Rules!$I$2,0))-K136)/Rules!$E$12)+1)</f>
        <v>0.6912361524</v>
      </c>
      <c r="V136" s="145">
        <f>ROUND(IF(H136&gt;N136,(S136*R136*(1-U136)),IF(H136&lt;N136,(S136*R136*(0-U136)),S136*R136*(0.5-U136))),0)</f>
        <v>-45</v>
      </c>
      <c r="W136" s="145">
        <f>-1*V136</f>
        <v>45</v>
      </c>
      <c r="X136" s="55"/>
      <c r="Y136" s="55"/>
      <c r="Z136" s="55"/>
      <c r="AA136" s="147">
        <f t="shared" ref="AA136:BL136" si="142">IF($D136=AA$1,$E136+$V136,(IF($J136=AA$1,$K136+$W136,AA135)))</f>
        <v>1417</v>
      </c>
      <c r="AB136" s="147">
        <f t="shared" si="142"/>
        <v>1025</v>
      </c>
      <c r="AC136" s="147">
        <f t="shared" si="142"/>
        <v>1351</v>
      </c>
      <c r="AD136" s="147">
        <f t="shared" si="142"/>
        <v>185</v>
      </c>
      <c r="AE136" s="147">
        <f t="shared" si="142"/>
        <v>1952</v>
      </c>
      <c r="AF136" s="147">
        <f t="shared" si="142"/>
        <v>1878</v>
      </c>
      <c r="AG136" s="147">
        <f t="shared" si="142"/>
        <v>976</v>
      </c>
      <c r="AH136" s="147">
        <f t="shared" si="142"/>
        <v>875</v>
      </c>
      <c r="AI136" s="147">
        <f t="shared" si="142"/>
        <v>1220</v>
      </c>
      <c r="AJ136" s="147">
        <f t="shared" si="142"/>
        <v>1833</v>
      </c>
      <c r="AK136" s="147">
        <f t="shared" si="142"/>
        <v>287</v>
      </c>
      <c r="AL136" s="147">
        <f t="shared" si="142"/>
        <v>717</v>
      </c>
      <c r="AM136" s="147">
        <f t="shared" si="142"/>
        <v>2128</v>
      </c>
      <c r="AN136" s="147">
        <f t="shared" si="142"/>
        <v>1453</v>
      </c>
      <c r="AO136" s="147">
        <f t="shared" si="142"/>
        <v>1153</v>
      </c>
      <c r="AP136" s="147">
        <f t="shared" si="142"/>
        <v>2096</v>
      </c>
      <c r="AQ136" s="147">
        <f t="shared" si="142"/>
        <v>192</v>
      </c>
      <c r="AR136" s="147">
        <f t="shared" si="142"/>
        <v>1491</v>
      </c>
      <c r="AS136" s="147">
        <f t="shared" si="142"/>
        <v>297</v>
      </c>
      <c r="AT136" s="147">
        <f t="shared" si="142"/>
        <v>1835</v>
      </c>
      <c r="AU136" s="147">
        <f t="shared" si="142"/>
        <v>1155</v>
      </c>
      <c r="AV136" s="147">
        <f t="shared" si="142"/>
        <v>604</v>
      </c>
      <c r="AW136" s="147">
        <f t="shared" si="142"/>
        <v>553</v>
      </c>
      <c r="AX136" s="147">
        <f t="shared" si="142"/>
        <v>980</v>
      </c>
      <c r="AY136" s="147">
        <f t="shared" si="142"/>
        <v>1312</v>
      </c>
      <c r="AZ136" s="147">
        <f t="shared" si="142"/>
        <v>760</v>
      </c>
      <c r="BA136" s="147">
        <f t="shared" si="142"/>
        <v>0</v>
      </c>
      <c r="BB136" s="147">
        <f t="shared" si="142"/>
        <v>1504</v>
      </c>
      <c r="BC136" s="147">
        <f t="shared" si="142"/>
        <v>918</v>
      </c>
      <c r="BD136" s="147">
        <f t="shared" si="142"/>
        <v>518</v>
      </c>
      <c r="BE136" s="147">
        <f t="shared" si="142"/>
        <v>638</v>
      </c>
      <c r="BF136" s="147">
        <f t="shared" si="142"/>
        <v>2205</v>
      </c>
      <c r="BG136" s="147">
        <f t="shared" si="142"/>
        <v>927</v>
      </c>
      <c r="BH136" s="147">
        <f t="shared" si="142"/>
        <v>656</v>
      </c>
      <c r="BI136" s="147">
        <f t="shared" si="142"/>
        <v>2044</v>
      </c>
      <c r="BJ136" s="147">
        <f t="shared" si="142"/>
        <v>1341</v>
      </c>
      <c r="BK136" s="147">
        <f t="shared" si="142"/>
        <v>1813</v>
      </c>
      <c r="BL136" s="147">
        <f t="shared" si="142"/>
        <v>1226</v>
      </c>
    </row>
    <row r="137" ht="13.5" customHeight="1">
      <c r="A137" s="134">
        <v>42868.0</v>
      </c>
      <c r="B137" s="157" t="s">
        <v>74</v>
      </c>
      <c r="C137" s="136"/>
      <c r="D137" s="150" t="s">
        <v>44</v>
      </c>
      <c r="E137" s="148">
        <f t="shared" ref="E137:E174" si="144">HLOOKUP(D137,AA$1:CB$10056,ROW()-1,FALSE)</f>
        <v>518</v>
      </c>
      <c r="F137" s="151">
        <v>5.0</v>
      </c>
      <c r="G137" s="151">
        <v>14.0</v>
      </c>
      <c r="H137" s="141">
        <f t="shared" si="3"/>
        <v>29</v>
      </c>
      <c r="I137" s="136"/>
      <c r="J137" s="152" t="s">
        <v>48</v>
      </c>
      <c r="K137" s="148">
        <f t="shared" ref="K137:K174" si="145">HLOOKUP(J137,AA$1:CB$10056,ROW()-1,FALSE)</f>
        <v>287</v>
      </c>
      <c r="L137" s="153">
        <v>2.0</v>
      </c>
      <c r="M137" s="153">
        <v>13.0</v>
      </c>
      <c r="N137" s="141">
        <f t="shared" si="5"/>
        <v>19</v>
      </c>
      <c r="O137" s="55"/>
      <c r="P137" s="154" t="s">
        <v>72</v>
      </c>
      <c r="Q137" s="55"/>
      <c r="R137" s="45">
        <f>MIN(Rules!$E$2,(MAX(H137/N137,N137/H137)))</f>
        <v>1.526315789</v>
      </c>
      <c r="S137" s="145">
        <f>VLOOKUP(B137,Rules!A:B,2,FALSE)</f>
        <v>50</v>
      </c>
      <c r="T137" s="55"/>
      <c r="U137" s="146">
        <f>1/(10^(-(E137+(IF(P137="Y",Rules!$I$2,0))-K137)/Rules!$E$12)+1)</f>
        <v>0.8525282659</v>
      </c>
      <c r="V137" s="48">
        <f t="shared" ref="V137:V174" si="146">ROUND(IF(H137&gt;N137,(S137*R137*(1-U137)),IF(H137&lt;N137,(S137*R137*(0-U137)),S137*R137*(0.5-U137))),0)</f>
        <v>11</v>
      </c>
      <c r="W137" s="48">
        <f t="shared" ref="W137:W174" si="147">-1*V137</f>
        <v>-11</v>
      </c>
      <c r="X137" s="55"/>
      <c r="Y137" s="55"/>
      <c r="Z137" s="55"/>
      <c r="AA137" s="147">
        <f t="shared" ref="AA137:BL137" si="143">IF($D137=AA$1,$E137+$V137,(IF($J137=AA$1,$K137+$W137,AA136)))</f>
        <v>1417</v>
      </c>
      <c r="AB137" s="147">
        <f t="shared" si="143"/>
        <v>1025</v>
      </c>
      <c r="AC137" s="147">
        <f t="shared" si="143"/>
        <v>1351</v>
      </c>
      <c r="AD137" s="147">
        <f t="shared" si="143"/>
        <v>185</v>
      </c>
      <c r="AE137" s="147">
        <f t="shared" si="143"/>
        <v>1952</v>
      </c>
      <c r="AF137" s="147">
        <f t="shared" si="143"/>
        <v>1878</v>
      </c>
      <c r="AG137" s="147">
        <f t="shared" si="143"/>
        <v>976</v>
      </c>
      <c r="AH137" s="147">
        <f t="shared" si="143"/>
        <v>875</v>
      </c>
      <c r="AI137" s="147">
        <f t="shared" si="143"/>
        <v>1220</v>
      </c>
      <c r="AJ137" s="147">
        <f t="shared" si="143"/>
        <v>1833</v>
      </c>
      <c r="AK137" s="147">
        <f t="shared" si="143"/>
        <v>276</v>
      </c>
      <c r="AL137" s="147">
        <f t="shared" si="143"/>
        <v>717</v>
      </c>
      <c r="AM137" s="147">
        <f t="shared" si="143"/>
        <v>2128</v>
      </c>
      <c r="AN137" s="147">
        <f t="shared" si="143"/>
        <v>1453</v>
      </c>
      <c r="AO137" s="147">
        <f t="shared" si="143"/>
        <v>1153</v>
      </c>
      <c r="AP137" s="147">
        <f t="shared" si="143"/>
        <v>2096</v>
      </c>
      <c r="AQ137" s="147">
        <f t="shared" si="143"/>
        <v>192</v>
      </c>
      <c r="AR137" s="147">
        <f t="shared" si="143"/>
        <v>1491</v>
      </c>
      <c r="AS137" s="147">
        <f t="shared" si="143"/>
        <v>297</v>
      </c>
      <c r="AT137" s="147">
        <f t="shared" si="143"/>
        <v>1835</v>
      </c>
      <c r="AU137" s="147">
        <f t="shared" si="143"/>
        <v>1155</v>
      </c>
      <c r="AV137" s="147">
        <f t="shared" si="143"/>
        <v>604</v>
      </c>
      <c r="AW137" s="147">
        <f t="shared" si="143"/>
        <v>553</v>
      </c>
      <c r="AX137" s="147">
        <f t="shared" si="143"/>
        <v>980</v>
      </c>
      <c r="AY137" s="147">
        <f t="shared" si="143"/>
        <v>1312</v>
      </c>
      <c r="AZ137" s="147">
        <f t="shared" si="143"/>
        <v>760</v>
      </c>
      <c r="BA137" s="147">
        <f t="shared" si="143"/>
        <v>0</v>
      </c>
      <c r="BB137" s="147">
        <f t="shared" si="143"/>
        <v>1504</v>
      </c>
      <c r="BC137" s="147">
        <f t="shared" si="143"/>
        <v>918</v>
      </c>
      <c r="BD137" s="147">
        <f t="shared" si="143"/>
        <v>529</v>
      </c>
      <c r="BE137" s="147">
        <f t="shared" si="143"/>
        <v>638</v>
      </c>
      <c r="BF137" s="147">
        <f t="shared" si="143"/>
        <v>2205</v>
      </c>
      <c r="BG137" s="147">
        <f t="shared" si="143"/>
        <v>927</v>
      </c>
      <c r="BH137" s="147">
        <f t="shared" si="143"/>
        <v>656</v>
      </c>
      <c r="BI137" s="147">
        <f t="shared" si="143"/>
        <v>2044</v>
      </c>
      <c r="BJ137" s="147">
        <f t="shared" si="143"/>
        <v>1341</v>
      </c>
      <c r="BK137" s="147">
        <f t="shared" si="143"/>
        <v>1813</v>
      </c>
      <c r="BL137" s="147">
        <f t="shared" si="143"/>
        <v>1226</v>
      </c>
    </row>
    <row r="138" ht="13.5" customHeight="1">
      <c r="A138" s="134">
        <v>42868.0</v>
      </c>
      <c r="B138" s="157" t="s">
        <v>74</v>
      </c>
      <c r="C138" s="136"/>
      <c r="D138" s="150" t="s">
        <v>54</v>
      </c>
      <c r="E138" s="148">
        <f t="shared" si="144"/>
        <v>192</v>
      </c>
      <c r="F138" s="151">
        <v>0.0</v>
      </c>
      <c r="G138" s="151">
        <v>24.0</v>
      </c>
      <c r="H138" s="141">
        <f t="shared" si="3"/>
        <v>24</v>
      </c>
      <c r="I138" s="136"/>
      <c r="J138" s="152" t="s">
        <v>49</v>
      </c>
      <c r="K138" s="148">
        <f t="shared" si="145"/>
        <v>185</v>
      </c>
      <c r="L138" s="153">
        <v>1.0</v>
      </c>
      <c r="M138" s="153">
        <v>18.0</v>
      </c>
      <c r="N138" s="141">
        <f t="shared" si="5"/>
        <v>21</v>
      </c>
      <c r="O138" s="55"/>
      <c r="P138" s="154" t="s">
        <v>72</v>
      </c>
      <c r="Q138" s="55"/>
      <c r="R138" s="45">
        <f>MIN(Rules!$E$2,(MAX(H138/N138,N138/H138)))</f>
        <v>1.142857143</v>
      </c>
      <c r="S138" s="145">
        <f>VLOOKUP(B138,Rules!A:B,2,FALSE)</f>
        <v>50</v>
      </c>
      <c r="T138" s="55"/>
      <c r="U138" s="146">
        <f>1/(10^(-(E138+(IF(P138="Y",Rules!$I$2,0))-K138)/Rules!$E$12)+1)</f>
        <v>0.6732698731</v>
      </c>
      <c r="V138" s="48">
        <f t="shared" si="146"/>
        <v>19</v>
      </c>
      <c r="W138" s="48">
        <f t="shared" si="147"/>
        <v>-19</v>
      </c>
      <c r="X138" s="55"/>
      <c r="Y138" s="55"/>
      <c r="Z138" s="55"/>
      <c r="AA138" s="147">
        <f t="shared" ref="AA138:BL138" si="148">IF($D138=AA$1,$E138+$V138,(IF($J138=AA$1,$K138+$W138,AA137)))</f>
        <v>1417</v>
      </c>
      <c r="AB138" s="147">
        <f t="shared" si="148"/>
        <v>1025</v>
      </c>
      <c r="AC138" s="147">
        <f t="shared" si="148"/>
        <v>1351</v>
      </c>
      <c r="AD138" s="147">
        <f t="shared" si="148"/>
        <v>166</v>
      </c>
      <c r="AE138" s="147">
        <f t="shared" si="148"/>
        <v>1952</v>
      </c>
      <c r="AF138" s="147">
        <f t="shared" si="148"/>
        <v>1878</v>
      </c>
      <c r="AG138" s="147">
        <f t="shared" si="148"/>
        <v>976</v>
      </c>
      <c r="AH138" s="147">
        <f t="shared" si="148"/>
        <v>875</v>
      </c>
      <c r="AI138" s="147">
        <f t="shared" si="148"/>
        <v>1220</v>
      </c>
      <c r="AJ138" s="147">
        <f t="shared" si="148"/>
        <v>1833</v>
      </c>
      <c r="AK138" s="147">
        <f t="shared" si="148"/>
        <v>276</v>
      </c>
      <c r="AL138" s="147">
        <f t="shared" si="148"/>
        <v>717</v>
      </c>
      <c r="AM138" s="147">
        <f t="shared" si="148"/>
        <v>2128</v>
      </c>
      <c r="AN138" s="147">
        <f t="shared" si="148"/>
        <v>1453</v>
      </c>
      <c r="AO138" s="147">
        <f t="shared" si="148"/>
        <v>1153</v>
      </c>
      <c r="AP138" s="147">
        <f t="shared" si="148"/>
        <v>2096</v>
      </c>
      <c r="AQ138" s="147">
        <f t="shared" si="148"/>
        <v>211</v>
      </c>
      <c r="AR138" s="147">
        <f t="shared" si="148"/>
        <v>1491</v>
      </c>
      <c r="AS138" s="147">
        <f t="shared" si="148"/>
        <v>297</v>
      </c>
      <c r="AT138" s="147">
        <f t="shared" si="148"/>
        <v>1835</v>
      </c>
      <c r="AU138" s="147">
        <f t="shared" si="148"/>
        <v>1155</v>
      </c>
      <c r="AV138" s="147">
        <f t="shared" si="148"/>
        <v>604</v>
      </c>
      <c r="AW138" s="147">
        <f t="shared" si="148"/>
        <v>553</v>
      </c>
      <c r="AX138" s="147">
        <f t="shared" si="148"/>
        <v>980</v>
      </c>
      <c r="AY138" s="147">
        <f t="shared" si="148"/>
        <v>1312</v>
      </c>
      <c r="AZ138" s="147">
        <f t="shared" si="148"/>
        <v>760</v>
      </c>
      <c r="BA138" s="147">
        <f t="shared" si="148"/>
        <v>0</v>
      </c>
      <c r="BB138" s="147">
        <f t="shared" si="148"/>
        <v>1504</v>
      </c>
      <c r="BC138" s="147">
        <f t="shared" si="148"/>
        <v>918</v>
      </c>
      <c r="BD138" s="147">
        <f t="shared" si="148"/>
        <v>529</v>
      </c>
      <c r="BE138" s="147">
        <f t="shared" si="148"/>
        <v>638</v>
      </c>
      <c r="BF138" s="147">
        <f t="shared" si="148"/>
        <v>2205</v>
      </c>
      <c r="BG138" s="147">
        <f t="shared" si="148"/>
        <v>927</v>
      </c>
      <c r="BH138" s="147">
        <f t="shared" si="148"/>
        <v>656</v>
      </c>
      <c r="BI138" s="147">
        <f t="shared" si="148"/>
        <v>2044</v>
      </c>
      <c r="BJ138" s="147">
        <f t="shared" si="148"/>
        <v>1341</v>
      </c>
      <c r="BK138" s="147">
        <f t="shared" si="148"/>
        <v>1813</v>
      </c>
      <c r="BL138" s="147">
        <f t="shared" si="148"/>
        <v>1226</v>
      </c>
    </row>
    <row r="139" ht="13.5" customHeight="1">
      <c r="A139" s="134">
        <v>42868.0</v>
      </c>
      <c r="B139" s="157" t="s">
        <v>74</v>
      </c>
      <c r="C139" s="136"/>
      <c r="D139" s="150" t="s">
        <v>53</v>
      </c>
      <c r="E139" s="148">
        <f t="shared" si="144"/>
        <v>656</v>
      </c>
      <c r="F139" s="151">
        <v>2.0</v>
      </c>
      <c r="G139" s="151">
        <v>16.0</v>
      </c>
      <c r="H139" s="141">
        <f t="shared" si="3"/>
        <v>22</v>
      </c>
      <c r="I139" s="136"/>
      <c r="J139" s="152" t="s">
        <v>52</v>
      </c>
      <c r="K139" s="148">
        <f t="shared" si="145"/>
        <v>297</v>
      </c>
      <c r="L139" s="153">
        <v>1.0</v>
      </c>
      <c r="M139" s="153">
        <v>11.0</v>
      </c>
      <c r="N139" s="141">
        <f t="shared" si="5"/>
        <v>14</v>
      </c>
      <c r="O139" s="55"/>
      <c r="P139" s="154" t="s">
        <v>72</v>
      </c>
      <c r="Q139" s="55"/>
      <c r="R139" s="45">
        <f>MIN(Rules!$E$2,(MAX(H139/N139,N139/H139)))</f>
        <v>1.571428571</v>
      </c>
      <c r="S139" s="145">
        <f>VLOOKUP(B139,Rules!A:B,2,FALSE)</f>
        <v>50</v>
      </c>
      <c r="T139" s="55"/>
      <c r="U139" s="146">
        <f>1/(10^(-(E139+(IF(P139="Y",Rules!$I$2,0))-K139)/Rules!$E$12)+1)</f>
        <v>0.9124586587</v>
      </c>
      <c r="V139" s="48">
        <f t="shared" si="146"/>
        <v>7</v>
      </c>
      <c r="W139" s="48">
        <f t="shared" si="147"/>
        <v>-7</v>
      </c>
      <c r="X139" s="55"/>
      <c r="Y139" s="55"/>
      <c r="Z139" s="55"/>
      <c r="AA139" s="147">
        <f t="shared" ref="AA139:BL139" si="149">IF($D139=AA$1,$E139+$V139,(IF($J139=AA$1,$K139+$W139,AA138)))</f>
        <v>1417</v>
      </c>
      <c r="AB139" s="147">
        <f t="shared" si="149"/>
        <v>1025</v>
      </c>
      <c r="AC139" s="147">
        <f t="shared" si="149"/>
        <v>1351</v>
      </c>
      <c r="AD139" s="147">
        <f t="shared" si="149"/>
        <v>166</v>
      </c>
      <c r="AE139" s="147">
        <f t="shared" si="149"/>
        <v>1952</v>
      </c>
      <c r="AF139" s="147">
        <f t="shared" si="149"/>
        <v>1878</v>
      </c>
      <c r="AG139" s="147">
        <f t="shared" si="149"/>
        <v>976</v>
      </c>
      <c r="AH139" s="147">
        <f t="shared" si="149"/>
        <v>875</v>
      </c>
      <c r="AI139" s="147">
        <f t="shared" si="149"/>
        <v>1220</v>
      </c>
      <c r="AJ139" s="147">
        <f t="shared" si="149"/>
        <v>1833</v>
      </c>
      <c r="AK139" s="147">
        <f t="shared" si="149"/>
        <v>276</v>
      </c>
      <c r="AL139" s="147">
        <f t="shared" si="149"/>
        <v>717</v>
      </c>
      <c r="AM139" s="147">
        <f t="shared" si="149"/>
        <v>2128</v>
      </c>
      <c r="AN139" s="147">
        <f t="shared" si="149"/>
        <v>1453</v>
      </c>
      <c r="AO139" s="147">
        <f t="shared" si="149"/>
        <v>1153</v>
      </c>
      <c r="AP139" s="147">
        <f t="shared" si="149"/>
        <v>2096</v>
      </c>
      <c r="AQ139" s="147">
        <f t="shared" si="149"/>
        <v>211</v>
      </c>
      <c r="AR139" s="147">
        <f t="shared" si="149"/>
        <v>1491</v>
      </c>
      <c r="AS139" s="147">
        <f t="shared" si="149"/>
        <v>290</v>
      </c>
      <c r="AT139" s="147">
        <f t="shared" si="149"/>
        <v>1835</v>
      </c>
      <c r="AU139" s="147">
        <f t="shared" si="149"/>
        <v>1155</v>
      </c>
      <c r="AV139" s="147">
        <f t="shared" si="149"/>
        <v>604</v>
      </c>
      <c r="AW139" s="147">
        <f t="shared" si="149"/>
        <v>553</v>
      </c>
      <c r="AX139" s="147">
        <f t="shared" si="149"/>
        <v>980</v>
      </c>
      <c r="AY139" s="147">
        <f t="shared" si="149"/>
        <v>1312</v>
      </c>
      <c r="AZ139" s="147">
        <f t="shared" si="149"/>
        <v>760</v>
      </c>
      <c r="BA139" s="147">
        <f t="shared" si="149"/>
        <v>0</v>
      </c>
      <c r="BB139" s="147">
        <f t="shared" si="149"/>
        <v>1504</v>
      </c>
      <c r="BC139" s="147">
        <f t="shared" si="149"/>
        <v>918</v>
      </c>
      <c r="BD139" s="147">
        <f t="shared" si="149"/>
        <v>529</v>
      </c>
      <c r="BE139" s="147">
        <f t="shared" si="149"/>
        <v>638</v>
      </c>
      <c r="BF139" s="147">
        <f t="shared" si="149"/>
        <v>2205</v>
      </c>
      <c r="BG139" s="147">
        <f t="shared" si="149"/>
        <v>927</v>
      </c>
      <c r="BH139" s="147">
        <f t="shared" si="149"/>
        <v>663</v>
      </c>
      <c r="BI139" s="147">
        <f t="shared" si="149"/>
        <v>2044</v>
      </c>
      <c r="BJ139" s="147">
        <f t="shared" si="149"/>
        <v>1341</v>
      </c>
      <c r="BK139" s="147">
        <f t="shared" si="149"/>
        <v>1813</v>
      </c>
      <c r="BL139" s="147">
        <f t="shared" si="149"/>
        <v>1226</v>
      </c>
    </row>
    <row r="140" ht="13.5" customHeight="1">
      <c r="A140" s="87">
        <v>42869.0</v>
      </c>
      <c r="B140" s="155" t="s">
        <v>75</v>
      </c>
      <c r="C140" s="136"/>
      <c r="D140" s="150" t="s">
        <v>32</v>
      </c>
      <c r="E140" s="148">
        <f t="shared" si="144"/>
        <v>1341</v>
      </c>
      <c r="F140" s="151">
        <v>1.0</v>
      </c>
      <c r="G140" s="151">
        <v>18.0</v>
      </c>
      <c r="H140" s="141">
        <f t="shared" si="3"/>
        <v>21</v>
      </c>
      <c r="I140" s="136"/>
      <c r="J140" s="152" t="s">
        <v>38</v>
      </c>
      <c r="K140" s="148">
        <f t="shared" si="145"/>
        <v>1312</v>
      </c>
      <c r="L140" s="153">
        <v>0.0</v>
      </c>
      <c r="M140" s="153">
        <v>19.0</v>
      </c>
      <c r="N140" s="141">
        <f t="shared" si="5"/>
        <v>19</v>
      </c>
      <c r="O140" s="55"/>
      <c r="P140" s="154" t="s">
        <v>72</v>
      </c>
      <c r="Q140" s="55"/>
      <c r="R140" s="45">
        <f>MIN(Rules!$E$2,(MAX(H140/N140,N140/H140)))</f>
        <v>1.105263158</v>
      </c>
      <c r="S140" s="145">
        <f>VLOOKUP(B140,Rules!A:B,2,FALSE)</f>
        <v>60</v>
      </c>
      <c r="T140" s="55"/>
      <c r="U140" s="146">
        <f>1/(10^(-(E140+(IF(P140="Y",Rules!$I$2,0))-K140)/Rules!$E$12)+1)</f>
        <v>0.6951537437</v>
      </c>
      <c r="V140" s="48">
        <f t="shared" si="146"/>
        <v>20</v>
      </c>
      <c r="W140" s="48">
        <f t="shared" si="147"/>
        <v>-20</v>
      </c>
      <c r="X140" s="55"/>
      <c r="Y140" s="55"/>
      <c r="Z140" s="55"/>
      <c r="AA140" s="147">
        <f t="shared" ref="AA140:BL140" si="150">IF($D140=AA$1,$E140+$V140,(IF($J140=AA$1,$K140+$W140,AA139)))</f>
        <v>1417</v>
      </c>
      <c r="AB140" s="147">
        <f t="shared" si="150"/>
        <v>1025</v>
      </c>
      <c r="AC140" s="147">
        <f t="shared" si="150"/>
        <v>1351</v>
      </c>
      <c r="AD140" s="147">
        <f t="shared" si="150"/>
        <v>166</v>
      </c>
      <c r="AE140" s="147">
        <f t="shared" si="150"/>
        <v>1952</v>
      </c>
      <c r="AF140" s="147">
        <f t="shared" si="150"/>
        <v>1878</v>
      </c>
      <c r="AG140" s="147">
        <f t="shared" si="150"/>
        <v>976</v>
      </c>
      <c r="AH140" s="147">
        <f t="shared" si="150"/>
        <v>875</v>
      </c>
      <c r="AI140" s="147">
        <f t="shared" si="150"/>
        <v>1220</v>
      </c>
      <c r="AJ140" s="147">
        <f t="shared" si="150"/>
        <v>1833</v>
      </c>
      <c r="AK140" s="147">
        <f t="shared" si="150"/>
        <v>276</v>
      </c>
      <c r="AL140" s="147">
        <f t="shared" si="150"/>
        <v>717</v>
      </c>
      <c r="AM140" s="147">
        <f t="shared" si="150"/>
        <v>2128</v>
      </c>
      <c r="AN140" s="147">
        <f t="shared" si="150"/>
        <v>1453</v>
      </c>
      <c r="AO140" s="147">
        <f t="shared" si="150"/>
        <v>1153</v>
      </c>
      <c r="AP140" s="147">
        <f t="shared" si="150"/>
        <v>2096</v>
      </c>
      <c r="AQ140" s="147">
        <f t="shared" si="150"/>
        <v>211</v>
      </c>
      <c r="AR140" s="147">
        <f t="shared" si="150"/>
        <v>1491</v>
      </c>
      <c r="AS140" s="147">
        <f t="shared" si="150"/>
        <v>290</v>
      </c>
      <c r="AT140" s="147">
        <f t="shared" si="150"/>
        <v>1835</v>
      </c>
      <c r="AU140" s="147">
        <f t="shared" si="150"/>
        <v>1155</v>
      </c>
      <c r="AV140" s="147">
        <f t="shared" si="150"/>
        <v>604</v>
      </c>
      <c r="AW140" s="147">
        <f t="shared" si="150"/>
        <v>553</v>
      </c>
      <c r="AX140" s="147">
        <f t="shared" si="150"/>
        <v>980</v>
      </c>
      <c r="AY140" s="147">
        <f t="shared" si="150"/>
        <v>1292</v>
      </c>
      <c r="AZ140" s="147">
        <f t="shared" si="150"/>
        <v>760</v>
      </c>
      <c r="BA140" s="147">
        <f t="shared" si="150"/>
        <v>0</v>
      </c>
      <c r="BB140" s="147">
        <f t="shared" si="150"/>
        <v>1504</v>
      </c>
      <c r="BC140" s="147">
        <f t="shared" si="150"/>
        <v>918</v>
      </c>
      <c r="BD140" s="147">
        <f t="shared" si="150"/>
        <v>529</v>
      </c>
      <c r="BE140" s="147">
        <f t="shared" si="150"/>
        <v>638</v>
      </c>
      <c r="BF140" s="147">
        <f t="shared" si="150"/>
        <v>2205</v>
      </c>
      <c r="BG140" s="147">
        <f t="shared" si="150"/>
        <v>927</v>
      </c>
      <c r="BH140" s="147">
        <f t="shared" si="150"/>
        <v>663</v>
      </c>
      <c r="BI140" s="147">
        <f t="shared" si="150"/>
        <v>2044</v>
      </c>
      <c r="BJ140" s="147">
        <f t="shared" si="150"/>
        <v>1361</v>
      </c>
      <c r="BK140" s="147">
        <f t="shared" si="150"/>
        <v>1813</v>
      </c>
      <c r="BL140" s="147">
        <f t="shared" si="150"/>
        <v>1226</v>
      </c>
    </row>
    <row r="141" ht="13.5" customHeight="1">
      <c r="A141" s="87">
        <v>42869.0</v>
      </c>
      <c r="B141" s="155" t="s">
        <v>75</v>
      </c>
      <c r="C141" s="136"/>
      <c r="D141" s="150" t="s">
        <v>34</v>
      </c>
      <c r="E141" s="148">
        <f t="shared" si="144"/>
        <v>1453</v>
      </c>
      <c r="F141" s="151">
        <v>3.0</v>
      </c>
      <c r="G141" s="151">
        <v>15.0</v>
      </c>
      <c r="H141" s="141">
        <f t="shared" si="3"/>
        <v>24</v>
      </c>
      <c r="I141" s="136"/>
      <c r="J141" s="152" t="s">
        <v>31</v>
      </c>
      <c r="K141" s="148">
        <f t="shared" si="145"/>
        <v>1491</v>
      </c>
      <c r="L141" s="153">
        <v>2.0</v>
      </c>
      <c r="M141" s="153">
        <v>21.0</v>
      </c>
      <c r="N141" s="141">
        <f t="shared" si="5"/>
        <v>27</v>
      </c>
      <c r="O141" s="55"/>
      <c r="P141" s="154" t="s">
        <v>72</v>
      </c>
      <c r="Q141" s="55"/>
      <c r="R141" s="45">
        <f>MIN(Rules!$E$2,(MAX(H141/N141,N141/H141)))</f>
        <v>1.125</v>
      </c>
      <c r="S141" s="145">
        <f>VLOOKUP(B141,Rules!A:B,2,FALSE)</f>
        <v>60</v>
      </c>
      <c r="T141" s="55"/>
      <c r="U141" s="146">
        <f>1/(10^(-(E141+(IF(P141="Y",Rules!$I$2,0))-K141)/Rules!$E$12)+1)</f>
        <v>0.626160241</v>
      </c>
      <c r="V141" s="48">
        <f t="shared" si="146"/>
        <v>-42</v>
      </c>
      <c r="W141" s="48">
        <f t="shared" si="147"/>
        <v>42</v>
      </c>
      <c r="X141" s="55"/>
      <c r="Y141" s="55"/>
      <c r="Z141" s="55"/>
      <c r="AA141" s="147">
        <f t="shared" ref="AA141:BL141" si="151">IF($D141=AA$1,$E141+$V141,(IF($J141=AA$1,$K141+$W141,AA140)))</f>
        <v>1417</v>
      </c>
      <c r="AB141" s="147">
        <f t="shared" si="151"/>
        <v>1025</v>
      </c>
      <c r="AC141" s="147">
        <f t="shared" si="151"/>
        <v>1351</v>
      </c>
      <c r="AD141" s="147">
        <f t="shared" si="151"/>
        <v>166</v>
      </c>
      <c r="AE141" s="147">
        <f t="shared" si="151"/>
        <v>1952</v>
      </c>
      <c r="AF141" s="147">
        <f t="shared" si="151"/>
        <v>1878</v>
      </c>
      <c r="AG141" s="147">
        <f t="shared" si="151"/>
        <v>976</v>
      </c>
      <c r="AH141" s="147">
        <f t="shared" si="151"/>
        <v>875</v>
      </c>
      <c r="AI141" s="147">
        <f t="shared" si="151"/>
        <v>1220</v>
      </c>
      <c r="AJ141" s="147">
        <f t="shared" si="151"/>
        <v>1833</v>
      </c>
      <c r="AK141" s="147">
        <f t="shared" si="151"/>
        <v>276</v>
      </c>
      <c r="AL141" s="147">
        <f t="shared" si="151"/>
        <v>717</v>
      </c>
      <c r="AM141" s="147">
        <f t="shared" si="151"/>
        <v>2128</v>
      </c>
      <c r="AN141" s="147">
        <f t="shared" si="151"/>
        <v>1411</v>
      </c>
      <c r="AO141" s="147">
        <f t="shared" si="151"/>
        <v>1153</v>
      </c>
      <c r="AP141" s="147">
        <f t="shared" si="151"/>
        <v>2096</v>
      </c>
      <c r="AQ141" s="147">
        <f t="shared" si="151"/>
        <v>211</v>
      </c>
      <c r="AR141" s="147">
        <f t="shared" si="151"/>
        <v>1533</v>
      </c>
      <c r="AS141" s="147">
        <f t="shared" si="151"/>
        <v>290</v>
      </c>
      <c r="AT141" s="147">
        <f t="shared" si="151"/>
        <v>1835</v>
      </c>
      <c r="AU141" s="147">
        <f t="shared" si="151"/>
        <v>1155</v>
      </c>
      <c r="AV141" s="147">
        <f t="shared" si="151"/>
        <v>604</v>
      </c>
      <c r="AW141" s="147">
        <f t="shared" si="151"/>
        <v>553</v>
      </c>
      <c r="AX141" s="147">
        <f t="shared" si="151"/>
        <v>980</v>
      </c>
      <c r="AY141" s="147">
        <f t="shared" si="151"/>
        <v>1292</v>
      </c>
      <c r="AZ141" s="147">
        <f t="shared" si="151"/>
        <v>760</v>
      </c>
      <c r="BA141" s="147">
        <f t="shared" si="151"/>
        <v>0</v>
      </c>
      <c r="BB141" s="147">
        <f t="shared" si="151"/>
        <v>1504</v>
      </c>
      <c r="BC141" s="147">
        <f t="shared" si="151"/>
        <v>918</v>
      </c>
      <c r="BD141" s="147">
        <f t="shared" si="151"/>
        <v>529</v>
      </c>
      <c r="BE141" s="147">
        <f t="shared" si="151"/>
        <v>638</v>
      </c>
      <c r="BF141" s="147">
        <f t="shared" si="151"/>
        <v>2205</v>
      </c>
      <c r="BG141" s="147">
        <f t="shared" si="151"/>
        <v>927</v>
      </c>
      <c r="BH141" s="147">
        <f t="shared" si="151"/>
        <v>663</v>
      </c>
      <c r="BI141" s="147">
        <f t="shared" si="151"/>
        <v>2044</v>
      </c>
      <c r="BJ141" s="147">
        <f t="shared" si="151"/>
        <v>1361</v>
      </c>
      <c r="BK141" s="147">
        <f t="shared" si="151"/>
        <v>1813</v>
      </c>
      <c r="BL141" s="147">
        <f t="shared" si="151"/>
        <v>1226</v>
      </c>
    </row>
    <row r="142" ht="13.5" customHeight="1">
      <c r="A142" s="134">
        <v>42875.0</v>
      </c>
      <c r="B142" s="135" t="s">
        <v>74</v>
      </c>
      <c r="C142" s="136"/>
      <c r="D142" s="158" t="s">
        <v>28</v>
      </c>
      <c r="E142" s="148">
        <f t="shared" si="144"/>
        <v>1351</v>
      </c>
      <c r="F142" s="151">
        <v>0.0</v>
      </c>
      <c r="G142" s="151">
        <v>24.0</v>
      </c>
      <c r="H142" s="141">
        <f t="shared" si="3"/>
        <v>24</v>
      </c>
      <c r="I142" s="136"/>
      <c r="J142" s="159" t="s">
        <v>40</v>
      </c>
      <c r="K142" s="148">
        <f t="shared" si="145"/>
        <v>1226</v>
      </c>
      <c r="L142" s="153">
        <v>2.0</v>
      </c>
      <c r="M142" s="153">
        <v>8.0</v>
      </c>
      <c r="N142" s="141">
        <f t="shared" si="5"/>
        <v>14</v>
      </c>
      <c r="O142" s="55"/>
      <c r="P142" s="144" t="s">
        <v>72</v>
      </c>
      <c r="Q142" s="55"/>
      <c r="R142" s="45">
        <f>MIN(Rules!$E$2,(MAX(H142/N142,N142/H142)))</f>
        <v>1.714285714</v>
      </c>
      <c r="S142" s="145">
        <f>VLOOKUP(B142,Rules!A:B,2,FALSE)</f>
        <v>50</v>
      </c>
      <c r="T142" s="55"/>
      <c r="U142" s="146">
        <f>1/(10^(-(E142+(IF(P142="Y",Rules!$I$2,0))-K142)/Rules!$E$12)+1)</f>
        <v>0.780129604</v>
      </c>
      <c r="V142" s="48">
        <f t="shared" si="146"/>
        <v>19</v>
      </c>
      <c r="W142" s="48">
        <f t="shared" si="147"/>
        <v>-19</v>
      </c>
      <c r="X142" s="55"/>
      <c r="Y142" s="55"/>
      <c r="Z142" s="55"/>
      <c r="AA142" s="147">
        <f t="shared" ref="AA142:BL142" si="152">IF($D142=AA$1,$E142+$V142,(IF($J142=AA$1,$K142+$W142,AA141)))</f>
        <v>1417</v>
      </c>
      <c r="AB142" s="147">
        <f t="shared" si="152"/>
        <v>1025</v>
      </c>
      <c r="AC142" s="147">
        <f t="shared" si="152"/>
        <v>1370</v>
      </c>
      <c r="AD142" s="147">
        <f t="shared" si="152"/>
        <v>166</v>
      </c>
      <c r="AE142" s="147">
        <f t="shared" si="152"/>
        <v>1952</v>
      </c>
      <c r="AF142" s="147">
        <f t="shared" si="152"/>
        <v>1878</v>
      </c>
      <c r="AG142" s="147">
        <f t="shared" si="152"/>
        <v>976</v>
      </c>
      <c r="AH142" s="147">
        <f t="shared" si="152"/>
        <v>875</v>
      </c>
      <c r="AI142" s="147">
        <f t="shared" si="152"/>
        <v>1220</v>
      </c>
      <c r="AJ142" s="147">
        <f t="shared" si="152"/>
        <v>1833</v>
      </c>
      <c r="AK142" s="147">
        <f t="shared" si="152"/>
        <v>276</v>
      </c>
      <c r="AL142" s="147">
        <f t="shared" si="152"/>
        <v>717</v>
      </c>
      <c r="AM142" s="147">
        <f t="shared" si="152"/>
        <v>2128</v>
      </c>
      <c r="AN142" s="147">
        <f t="shared" si="152"/>
        <v>1411</v>
      </c>
      <c r="AO142" s="147">
        <f t="shared" si="152"/>
        <v>1153</v>
      </c>
      <c r="AP142" s="147">
        <f t="shared" si="152"/>
        <v>2096</v>
      </c>
      <c r="AQ142" s="147">
        <f t="shared" si="152"/>
        <v>211</v>
      </c>
      <c r="AR142" s="147">
        <f t="shared" si="152"/>
        <v>1533</v>
      </c>
      <c r="AS142" s="147">
        <f t="shared" si="152"/>
        <v>290</v>
      </c>
      <c r="AT142" s="147">
        <f t="shared" si="152"/>
        <v>1835</v>
      </c>
      <c r="AU142" s="147">
        <f t="shared" si="152"/>
        <v>1155</v>
      </c>
      <c r="AV142" s="147">
        <f t="shared" si="152"/>
        <v>604</v>
      </c>
      <c r="AW142" s="147">
        <f t="shared" si="152"/>
        <v>553</v>
      </c>
      <c r="AX142" s="147">
        <f t="shared" si="152"/>
        <v>980</v>
      </c>
      <c r="AY142" s="147">
        <f t="shared" si="152"/>
        <v>1292</v>
      </c>
      <c r="AZ142" s="147">
        <f t="shared" si="152"/>
        <v>760</v>
      </c>
      <c r="BA142" s="147">
        <f t="shared" si="152"/>
        <v>0</v>
      </c>
      <c r="BB142" s="147">
        <f t="shared" si="152"/>
        <v>1504</v>
      </c>
      <c r="BC142" s="147">
        <f t="shared" si="152"/>
        <v>918</v>
      </c>
      <c r="BD142" s="147">
        <f t="shared" si="152"/>
        <v>529</v>
      </c>
      <c r="BE142" s="147">
        <f t="shared" si="152"/>
        <v>638</v>
      </c>
      <c r="BF142" s="147">
        <f t="shared" si="152"/>
        <v>2205</v>
      </c>
      <c r="BG142" s="147">
        <f t="shared" si="152"/>
        <v>927</v>
      </c>
      <c r="BH142" s="147">
        <f t="shared" si="152"/>
        <v>663</v>
      </c>
      <c r="BI142" s="147">
        <f t="shared" si="152"/>
        <v>2044</v>
      </c>
      <c r="BJ142" s="147">
        <f t="shared" si="152"/>
        <v>1361</v>
      </c>
      <c r="BK142" s="147">
        <f t="shared" si="152"/>
        <v>1813</v>
      </c>
      <c r="BL142" s="147">
        <f t="shared" si="152"/>
        <v>1207</v>
      </c>
    </row>
    <row r="143" ht="13.5" customHeight="1">
      <c r="A143" s="134">
        <v>42875.0</v>
      </c>
      <c r="B143" s="135" t="s">
        <v>74</v>
      </c>
      <c r="C143" s="136"/>
      <c r="D143" s="158" t="s">
        <v>30</v>
      </c>
      <c r="E143" s="148">
        <f t="shared" si="144"/>
        <v>1417</v>
      </c>
      <c r="F143" s="151">
        <v>4.0</v>
      </c>
      <c r="G143" s="151">
        <v>23.0</v>
      </c>
      <c r="H143" s="141">
        <f t="shared" si="3"/>
        <v>35</v>
      </c>
      <c r="I143" s="136"/>
      <c r="J143" s="159" t="s">
        <v>33</v>
      </c>
      <c r="K143" s="148">
        <f t="shared" si="145"/>
        <v>1220</v>
      </c>
      <c r="L143" s="153">
        <v>0.0</v>
      </c>
      <c r="M143" s="153">
        <v>15.0</v>
      </c>
      <c r="N143" s="141">
        <f t="shared" si="5"/>
        <v>15</v>
      </c>
      <c r="O143" s="55"/>
      <c r="P143" s="144" t="s">
        <v>72</v>
      </c>
      <c r="Q143" s="55"/>
      <c r="R143" s="45">
        <f>MIN(Rules!$E$2,(MAX(H143/N143,N143/H143)))</f>
        <v>2</v>
      </c>
      <c r="S143" s="145">
        <f>VLOOKUP(B143,Rules!A:B,2,FALSE)</f>
        <v>50</v>
      </c>
      <c r="T143" s="55"/>
      <c r="U143" s="146">
        <f>1/(10^(-(E143+(IF(P143="Y",Rules!$I$2,0))-K143)/Rules!$E$12)+1)</f>
        <v>0.8317378398</v>
      </c>
      <c r="V143" s="48">
        <f t="shared" si="146"/>
        <v>17</v>
      </c>
      <c r="W143" s="48">
        <f t="shared" si="147"/>
        <v>-17</v>
      </c>
      <c r="X143" s="55"/>
      <c r="Y143" s="55"/>
      <c r="Z143" s="55"/>
      <c r="AA143" s="147">
        <f t="shared" ref="AA143:BL143" si="153">IF($D143=AA$1,$E143+$V143,(IF($J143=AA$1,$K143+$W143,AA142)))</f>
        <v>1434</v>
      </c>
      <c r="AB143" s="147">
        <f t="shared" si="153"/>
        <v>1025</v>
      </c>
      <c r="AC143" s="147">
        <f t="shared" si="153"/>
        <v>1370</v>
      </c>
      <c r="AD143" s="147">
        <f t="shared" si="153"/>
        <v>166</v>
      </c>
      <c r="AE143" s="147">
        <f t="shared" si="153"/>
        <v>1952</v>
      </c>
      <c r="AF143" s="147">
        <f t="shared" si="153"/>
        <v>1878</v>
      </c>
      <c r="AG143" s="147">
        <f t="shared" si="153"/>
        <v>976</v>
      </c>
      <c r="AH143" s="147">
        <f t="shared" si="153"/>
        <v>875</v>
      </c>
      <c r="AI143" s="147">
        <f t="shared" si="153"/>
        <v>1203</v>
      </c>
      <c r="AJ143" s="147">
        <f t="shared" si="153"/>
        <v>1833</v>
      </c>
      <c r="AK143" s="147">
        <f t="shared" si="153"/>
        <v>276</v>
      </c>
      <c r="AL143" s="147">
        <f t="shared" si="153"/>
        <v>717</v>
      </c>
      <c r="AM143" s="147">
        <f t="shared" si="153"/>
        <v>2128</v>
      </c>
      <c r="AN143" s="147">
        <f t="shared" si="153"/>
        <v>1411</v>
      </c>
      <c r="AO143" s="147">
        <f t="shared" si="153"/>
        <v>1153</v>
      </c>
      <c r="AP143" s="147">
        <f t="shared" si="153"/>
        <v>2096</v>
      </c>
      <c r="AQ143" s="147">
        <f t="shared" si="153"/>
        <v>211</v>
      </c>
      <c r="AR143" s="147">
        <f t="shared" si="153"/>
        <v>1533</v>
      </c>
      <c r="AS143" s="147">
        <f t="shared" si="153"/>
        <v>290</v>
      </c>
      <c r="AT143" s="147">
        <f t="shared" si="153"/>
        <v>1835</v>
      </c>
      <c r="AU143" s="147">
        <f t="shared" si="153"/>
        <v>1155</v>
      </c>
      <c r="AV143" s="147">
        <f t="shared" si="153"/>
        <v>604</v>
      </c>
      <c r="AW143" s="147">
        <f t="shared" si="153"/>
        <v>553</v>
      </c>
      <c r="AX143" s="147">
        <f t="shared" si="153"/>
        <v>980</v>
      </c>
      <c r="AY143" s="147">
        <f t="shared" si="153"/>
        <v>1292</v>
      </c>
      <c r="AZ143" s="147">
        <f t="shared" si="153"/>
        <v>760</v>
      </c>
      <c r="BA143" s="147">
        <f t="shared" si="153"/>
        <v>0</v>
      </c>
      <c r="BB143" s="147">
        <f t="shared" si="153"/>
        <v>1504</v>
      </c>
      <c r="BC143" s="147">
        <f t="shared" si="153"/>
        <v>918</v>
      </c>
      <c r="BD143" s="147">
        <f t="shared" si="153"/>
        <v>529</v>
      </c>
      <c r="BE143" s="147">
        <f t="shared" si="153"/>
        <v>638</v>
      </c>
      <c r="BF143" s="147">
        <f t="shared" si="153"/>
        <v>2205</v>
      </c>
      <c r="BG143" s="147">
        <f t="shared" si="153"/>
        <v>927</v>
      </c>
      <c r="BH143" s="147">
        <f t="shared" si="153"/>
        <v>663</v>
      </c>
      <c r="BI143" s="147">
        <f t="shared" si="153"/>
        <v>2044</v>
      </c>
      <c r="BJ143" s="147">
        <f t="shared" si="153"/>
        <v>1361</v>
      </c>
      <c r="BK143" s="147">
        <f t="shared" si="153"/>
        <v>1813</v>
      </c>
      <c r="BL143" s="147">
        <f t="shared" si="153"/>
        <v>1207</v>
      </c>
    </row>
    <row r="144" ht="13.5" customHeight="1">
      <c r="A144" s="134">
        <v>42875.0</v>
      </c>
      <c r="B144" s="135" t="s">
        <v>74</v>
      </c>
      <c r="C144" s="136"/>
      <c r="D144" s="158" t="s">
        <v>39</v>
      </c>
      <c r="E144" s="148">
        <f t="shared" si="144"/>
        <v>980</v>
      </c>
      <c r="F144" s="151">
        <v>1.0</v>
      </c>
      <c r="G144" s="151">
        <v>25.0</v>
      </c>
      <c r="H144" s="141">
        <f t="shared" si="3"/>
        <v>28</v>
      </c>
      <c r="I144" s="136"/>
      <c r="J144" s="159" t="s">
        <v>41</v>
      </c>
      <c r="K144" s="148">
        <f t="shared" si="145"/>
        <v>918</v>
      </c>
      <c r="L144" s="153">
        <v>2.0</v>
      </c>
      <c r="M144" s="153">
        <v>12.0</v>
      </c>
      <c r="N144" s="141">
        <f t="shared" si="5"/>
        <v>18</v>
      </c>
      <c r="O144" s="55"/>
      <c r="P144" s="154" t="s">
        <v>73</v>
      </c>
      <c r="Q144" s="55"/>
      <c r="R144" s="45">
        <f>MIN(Rules!$E$2,(MAX(H144/N144,N144/H144)))</f>
        <v>1.555555556</v>
      </c>
      <c r="S144" s="145">
        <f>VLOOKUP(B144,Rules!A:B,2,FALSE)</f>
        <v>50</v>
      </c>
      <c r="T144" s="55"/>
      <c r="U144" s="146">
        <f>1/(10^(-(E144+(IF(P144="Y",Rules!$I$2,0))-K144)/Rules!$E$12)+1)</f>
        <v>0.5708991378</v>
      </c>
      <c r="V144" s="48">
        <f t="shared" si="146"/>
        <v>33</v>
      </c>
      <c r="W144" s="48">
        <f t="shared" si="147"/>
        <v>-33</v>
      </c>
      <c r="X144" s="55"/>
      <c r="Y144" s="55"/>
      <c r="Z144" s="55"/>
      <c r="AA144" s="147">
        <f t="shared" ref="AA144:BL144" si="154">IF($D144=AA$1,$E144+$V144,(IF($J144=AA$1,$K144+$W144,AA143)))</f>
        <v>1434</v>
      </c>
      <c r="AB144" s="147">
        <f t="shared" si="154"/>
        <v>1025</v>
      </c>
      <c r="AC144" s="147">
        <f t="shared" si="154"/>
        <v>1370</v>
      </c>
      <c r="AD144" s="147">
        <f t="shared" si="154"/>
        <v>166</v>
      </c>
      <c r="AE144" s="147">
        <f t="shared" si="154"/>
        <v>1952</v>
      </c>
      <c r="AF144" s="147">
        <f t="shared" si="154"/>
        <v>1878</v>
      </c>
      <c r="AG144" s="147">
        <f t="shared" si="154"/>
        <v>976</v>
      </c>
      <c r="AH144" s="147">
        <f t="shared" si="154"/>
        <v>875</v>
      </c>
      <c r="AI144" s="147">
        <f t="shared" si="154"/>
        <v>1203</v>
      </c>
      <c r="AJ144" s="147">
        <f t="shared" si="154"/>
        <v>1833</v>
      </c>
      <c r="AK144" s="147">
        <f t="shared" si="154"/>
        <v>276</v>
      </c>
      <c r="AL144" s="147">
        <f t="shared" si="154"/>
        <v>717</v>
      </c>
      <c r="AM144" s="147">
        <f t="shared" si="154"/>
        <v>2128</v>
      </c>
      <c r="AN144" s="147">
        <f t="shared" si="154"/>
        <v>1411</v>
      </c>
      <c r="AO144" s="147">
        <f t="shared" si="154"/>
        <v>1153</v>
      </c>
      <c r="AP144" s="147">
        <f t="shared" si="154"/>
        <v>2096</v>
      </c>
      <c r="AQ144" s="147">
        <f t="shared" si="154"/>
        <v>211</v>
      </c>
      <c r="AR144" s="147">
        <f t="shared" si="154"/>
        <v>1533</v>
      </c>
      <c r="AS144" s="147">
        <f t="shared" si="154"/>
        <v>290</v>
      </c>
      <c r="AT144" s="147">
        <f t="shared" si="154"/>
        <v>1835</v>
      </c>
      <c r="AU144" s="147">
        <f t="shared" si="154"/>
        <v>1155</v>
      </c>
      <c r="AV144" s="147">
        <f t="shared" si="154"/>
        <v>604</v>
      </c>
      <c r="AW144" s="147">
        <f t="shared" si="154"/>
        <v>553</v>
      </c>
      <c r="AX144" s="147">
        <f t="shared" si="154"/>
        <v>1013</v>
      </c>
      <c r="AY144" s="147">
        <f t="shared" si="154"/>
        <v>1292</v>
      </c>
      <c r="AZ144" s="147">
        <f t="shared" si="154"/>
        <v>760</v>
      </c>
      <c r="BA144" s="147">
        <f t="shared" si="154"/>
        <v>0</v>
      </c>
      <c r="BB144" s="147">
        <f t="shared" si="154"/>
        <v>1504</v>
      </c>
      <c r="BC144" s="147">
        <f t="shared" si="154"/>
        <v>885</v>
      </c>
      <c r="BD144" s="147">
        <f t="shared" si="154"/>
        <v>529</v>
      </c>
      <c r="BE144" s="147">
        <f t="shared" si="154"/>
        <v>638</v>
      </c>
      <c r="BF144" s="147">
        <f t="shared" si="154"/>
        <v>2205</v>
      </c>
      <c r="BG144" s="147">
        <f t="shared" si="154"/>
        <v>927</v>
      </c>
      <c r="BH144" s="147">
        <f t="shared" si="154"/>
        <v>663</v>
      </c>
      <c r="BI144" s="147">
        <f t="shared" si="154"/>
        <v>2044</v>
      </c>
      <c r="BJ144" s="147">
        <f t="shared" si="154"/>
        <v>1361</v>
      </c>
      <c r="BK144" s="147">
        <f t="shared" si="154"/>
        <v>1813</v>
      </c>
      <c r="BL144" s="147">
        <f t="shared" si="154"/>
        <v>1207</v>
      </c>
    </row>
    <row r="145" ht="13.5" customHeight="1">
      <c r="A145" s="134">
        <v>42875.0</v>
      </c>
      <c r="B145" s="135" t="s">
        <v>74</v>
      </c>
      <c r="C145" s="136"/>
      <c r="D145" s="158" t="s">
        <v>42</v>
      </c>
      <c r="E145" s="148">
        <f t="shared" si="144"/>
        <v>927</v>
      </c>
      <c r="F145" s="151">
        <v>1.0</v>
      </c>
      <c r="G145" s="151">
        <v>14.0</v>
      </c>
      <c r="H145" s="141">
        <f t="shared" si="3"/>
        <v>17</v>
      </c>
      <c r="I145" s="136"/>
      <c r="J145" s="159" t="s">
        <v>43</v>
      </c>
      <c r="K145" s="148">
        <f t="shared" si="145"/>
        <v>1025</v>
      </c>
      <c r="L145" s="153">
        <v>2.0</v>
      </c>
      <c r="M145" s="153">
        <v>25.0</v>
      </c>
      <c r="N145" s="141">
        <f t="shared" si="5"/>
        <v>31</v>
      </c>
      <c r="O145" s="55"/>
      <c r="P145" s="154" t="s">
        <v>72</v>
      </c>
      <c r="Q145" s="55"/>
      <c r="R145" s="45">
        <f>MIN(Rules!$E$2,(MAX(H145/N145,N145/H145)))</f>
        <v>1.823529412</v>
      </c>
      <c r="S145" s="145">
        <f>VLOOKUP(B145,Rules!A:B,2,FALSE)</f>
        <v>50</v>
      </c>
      <c r="T145" s="55"/>
      <c r="U145" s="146">
        <f>1/(10^(-(E145+(IF(P145="Y",Rules!$I$2,0))-K145)/Rules!$E$12)+1)</f>
        <v>0.5595827515</v>
      </c>
      <c r="V145" s="48">
        <f t="shared" si="146"/>
        <v>-51</v>
      </c>
      <c r="W145" s="48">
        <f t="shared" si="147"/>
        <v>51</v>
      </c>
      <c r="X145" s="55"/>
      <c r="Y145" s="55"/>
      <c r="Z145" s="55"/>
      <c r="AA145" s="147">
        <f t="shared" ref="AA145:BL145" si="155">IF($D145=AA$1,$E145+$V145,(IF($J145=AA$1,$K145+$W145,AA144)))</f>
        <v>1434</v>
      </c>
      <c r="AB145" s="147">
        <f t="shared" si="155"/>
        <v>1076</v>
      </c>
      <c r="AC145" s="147">
        <f t="shared" si="155"/>
        <v>1370</v>
      </c>
      <c r="AD145" s="147">
        <f t="shared" si="155"/>
        <v>166</v>
      </c>
      <c r="AE145" s="147">
        <f t="shared" si="155"/>
        <v>1952</v>
      </c>
      <c r="AF145" s="147">
        <f t="shared" si="155"/>
        <v>1878</v>
      </c>
      <c r="AG145" s="147">
        <f t="shared" si="155"/>
        <v>976</v>
      </c>
      <c r="AH145" s="147">
        <f t="shared" si="155"/>
        <v>875</v>
      </c>
      <c r="AI145" s="147">
        <f t="shared" si="155"/>
        <v>1203</v>
      </c>
      <c r="AJ145" s="147">
        <f t="shared" si="155"/>
        <v>1833</v>
      </c>
      <c r="AK145" s="147">
        <f t="shared" si="155"/>
        <v>276</v>
      </c>
      <c r="AL145" s="147">
        <f t="shared" si="155"/>
        <v>717</v>
      </c>
      <c r="AM145" s="147">
        <f t="shared" si="155"/>
        <v>2128</v>
      </c>
      <c r="AN145" s="147">
        <f t="shared" si="155"/>
        <v>1411</v>
      </c>
      <c r="AO145" s="147">
        <f t="shared" si="155"/>
        <v>1153</v>
      </c>
      <c r="AP145" s="147">
        <f t="shared" si="155"/>
        <v>2096</v>
      </c>
      <c r="AQ145" s="147">
        <f t="shared" si="155"/>
        <v>211</v>
      </c>
      <c r="AR145" s="147">
        <f t="shared" si="155"/>
        <v>1533</v>
      </c>
      <c r="AS145" s="147">
        <f t="shared" si="155"/>
        <v>290</v>
      </c>
      <c r="AT145" s="147">
        <f t="shared" si="155"/>
        <v>1835</v>
      </c>
      <c r="AU145" s="147">
        <f t="shared" si="155"/>
        <v>1155</v>
      </c>
      <c r="AV145" s="147">
        <f t="shared" si="155"/>
        <v>604</v>
      </c>
      <c r="AW145" s="147">
        <f t="shared" si="155"/>
        <v>553</v>
      </c>
      <c r="AX145" s="147">
        <f t="shared" si="155"/>
        <v>1013</v>
      </c>
      <c r="AY145" s="147">
        <f t="shared" si="155"/>
        <v>1292</v>
      </c>
      <c r="AZ145" s="147">
        <f t="shared" si="155"/>
        <v>760</v>
      </c>
      <c r="BA145" s="147">
        <f t="shared" si="155"/>
        <v>0</v>
      </c>
      <c r="BB145" s="147">
        <f t="shared" si="155"/>
        <v>1504</v>
      </c>
      <c r="BC145" s="147">
        <f t="shared" si="155"/>
        <v>885</v>
      </c>
      <c r="BD145" s="147">
        <f t="shared" si="155"/>
        <v>529</v>
      </c>
      <c r="BE145" s="147">
        <f t="shared" si="155"/>
        <v>638</v>
      </c>
      <c r="BF145" s="147">
        <f t="shared" si="155"/>
        <v>2205</v>
      </c>
      <c r="BG145" s="147">
        <f t="shared" si="155"/>
        <v>876</v>
      </c>
      <c r="BH145" s="147">
        <f t="shared" si="155"/>
        <v>663</v>
      </c>
      <c r="BI145" s="147">
        <f t="shared" si="155"/>
        <v>2044</v>
      </c>
      <c r="BJ145" s="147">
        <f t="shared" si="155"/>
        <v>1361</v>
      </c>
      <c r="BK145" s="147">
        <f t="shared" si="155"/>
        <v>1813</v>
      </c>
      <c r="BL145" s="147">
        <f t="shared" si="155"/>
        <v>1207</v>
      </c>
    </row>
    <row r="146" ht="13.5" customHeight="1">
      <c r="A146" s="134">
        <v>42875.0</v>
      </c>
      <c r="B146" s="135" t="s">
        <v>74</v>
      </c>
      <c r="C146" s="136"/>
      <c r="D146" s="158" t="s">
        <v>35</v>
      </c>
      <c r="E146" s="148">
        <f t="shared" si="144"/>
        <v>976</v>
      </c>
      <c r="F146" s="151">
        <v>1.0</v>
      </c>
      <c r="G146" s="151">
        <v>12.0</v>
      </c>
      <c r="H146" s="141">
        <f t="shared" si="3"/>
        <v>15</v>
      </c>
      <c r="I146" s="136"/>
      <c r="J146" s="159" t="s">
        <v>51</v>
      </c>
      <c r="K146" s="148">
        <f t="shared" si="145"/>
        <v>760</v>
      </c>
      <c r="L146" s="153">
        <v>6.0</v>
      </c>
      <c r="M146" s="153">
        <v>17.0</v>
      </c>
      <c r="N146" s="141">
        <f t="shared" si="5"/>
        <v>35</v>
      </c>
      <c r="O146" s="55"/>
      <c r="P146" s="154" t="s">
        <v>72</v>
      </c>
      <c r="Q146" s="55"/>
      <c r="R146" s="45">
        <f>MIN(Rules!$E$2,(MAX(H146/N146,N146/H146)))</f>
        <v>2</v>
      </c>
      <c r="S146" s="145">
        <f>VLOOKUP(B146,Rules!A:B,2,FALSE)</f>
        <v>50</v>
      </c>
      <c r="T146" s="55"/>
      <c r="U146" s="146">
        <f>1/(10^(-(E146+(IF(P146="Y",Rules!$I$2,0))-K146)/Rules!$E$12)+1)</f>
        <v>0.8436304316</v>
      </c>
      <c r="V146" s="48">
        <f t="shared" si="146"/>
        <v>-84</v>
      </c>
      <c r="W146" s="48">
        <f t="shared" si="147"/>
        <v>84</v>
      </c>
      <c r="X146" s="55"/>
      <c r="Y146" s="55"/>
      <c r="Z146" s="55"/>
      <c r="AA146" s="147">
        <f t="shared" ref="AA146:BL146" si="156">IF($D146=AA$1,$E146+$V146,(IF($J146=AA$1,$K146+$W146,AA145)))</f>
        <v>1434</v>
      </c>
      <c r="AB146" s="147">
        <f t="shared" si="156"/>
        <v>1076</v>
      </c>
      <c r="AC146" s="147">
        <f t="shared" si="156"/>
        <v>1370</v>
      </c>
      <c r="AD146" s="147">
        <f t="shared" si="156"/>
        <v>166</v>
      </c>
      <c r="AE146" s="147">
        <f t="shared" si="156"/>
        <v>1952</v>
      </c>
      <c r="AF146" s="147">
        <f t="shared" si="156"/>
        <v>1878</v>
      </c>
      <c r="AG146" s="147">
        <f t="shared" si="156"/>
        <v>892</v>
      </c>
      <c r="AH146" s="147">
        <f t="shared" si="156"/>
        <v>875</v>
      </c>
      <c r="AI146" s="147">
        <f t="shared" si="156"/>
        <v>1203</v>
      </c>
      <c r="AJ146" s="147">
        <f t="shared" si="156"/>
        <v>1833</v>
      </c>
      <c r="AK146" s="147">
        <f t="shared" si="156"/>
        <v>276</v>
      </c>
      <c r="AL146" s="147">
        <f t="shared" si="156"/>
        <v>717</v>
      </c>
      <c r="AM146" s="147">
        <f t="shared" si="156"/>
        <v>2128</v>
      </c>
      <c r="AN146" s="147">
        <f t="shared" si="156"/>
        <v>1411</v>
      </c>
      <c r="AO146" s="147">
        <f t="shared" si="156"/>
        <v>1153</v>
      </c>
      <c r="AP146" s="147">
        <f t="shared" si="156"/>
        <v>2096</v>
      </c>
      <c r="AQ146" s="147">
        <f t="shared" si="156"/>
        <v>211</v>
      </c>
      <c r="AR146" s="147">
        <f t="shared" si="156"/>
        <v>1533</v>
      </c>
      <c r="AS146" s="147">
        <f t="shared" si="156"/>
        <v>290</v>
      </c>
      <c r="AT146" s="147">
        <f t="shared" si="156"/>
        <v>1835</v>
      </c>
      <c r="AU146" s="147">
        <f t="shared" si="156"/>
        <v>1155</v>
      </c>
      <c r="AV146" s="147">
        <f t="shared" si="156"/>
        <v>604</v>
      </c>
      <c r="AW146" s="147">
        <f t="shared" si="156"/>
        <v>553</v>
      </c>
      <c r="AX146" s="147">
        <f t="shared" si="156"/>
        <v>1013</v>
      </c>
      <c r="AY146" s="147">
        <f t="shared" si="156"/>
        <v>1292</v>
      </c>
      <c r="AZ146" s="147">
        <f t="shared" si="156"/>
        <v>844</v>
      </c>
      <c r="BA146" s="147">
        <f t="shared" si="156"/>
        <v>0</v>
      </c>
      <c r="BB146" s="147">
        <f t="shared" si="156"/>
        <v>1504</v>
      </c>
      <c r="BC146" s="147">
        <f t="shared" si="156"/>
        <v>885</v>
      </c>
      <c r="BD146" s="147">
        <f t="shared" si="156"/>
        <v>529</v>
      </c>
      <c r="BE146" s="147">
        <f t="shared" si="156"/>
        <v>638</v>
      </c>
      <c r="BF146" s="147">
        <f t="shared" si="156"/>
        <v>2205</v>
      </c>
      <c r="BG146" s="147">
        <f t="shared" si="156"/>
        <v>876</v>
      </c>
      <c r="BH146" s="147">
        <f t="shared" si="156"/>
        <v>663</v>
      </c>
      <c r="BI146" s="147">
        <f t="shared" si="156"/>
        <v>2044</v>
      </c>
      <c r="BJ146" s="147">
        <f t="shared" si="156"/>
        <v>1361</v>
      </c>
      <c r="BK146" s="147">
        <f t="shared" si="156"/>
        <v>1813</v>
      </c>
      <c r="BL146" s="147">
        <f t="shared" si="156"/>
        <v>1207</v>
      </c>
    </row>
    <row r="147" ht="13.5" customHeight="1">
      <c r="A147" s="134">
        <v>42875.0</v>
      </c>
      <c r="B147" s="135" t="s">
        <v>74</v>
      </c>
      <c r="C147" s="136"/>
      <c r="D147" s="158" t="s">
        <v>54</v>
      </c>
      <c r="E147" s="148">
        <f t="shared" si="144"/>
        <v>211</v>
      </c>
      <c r="F147" s="151">
        <v>1.0</v>
      </c>
      <c r="G147" s="151">
        <v>10.0</v>
      </c>
      <c r="H147" s="141">
        <f t="shared" si="3"/>
        <v>13</v>
      </c>
      <c r="I147" s="136"/>
      <c r="J147" s="159" t="s">
        <v>53</v>
      </c>
      <c r="K147" s="148">
        <f t="shared" si="145"/>
        <v>663</v>
      </c>
      <c r="L147" s="153">
        <v>1.0</v>
      </c>
      <c r="M147" s="153">
        <v>15.0</v>
      </c>
      <c r="N147" s="141">
        <f t="shared" si="5"/>
        <v>18</v>
      </c>
      <c r="O147" s="55"/>
      <c r="P147" s="144" t="s">
        <v>72</v>
      </c>
      <c r="Q147" s="55"/>
      <c r="R147" s="45">
        <f>MIN(Rules!$E$2,(MAX(H147/N147,N147/H147)))</f>
        <v>1.384615385</v>
      </c>
      <c r="S147" s="145">
        <f>VLOOKUP(B147,Rules!A:B,2,FALSE)</f>
        <v>50</v>
      </c>
      <c r="T147" s="55"/>
      <c r="U147" s="146">
        <f>1/(10^(-(E147+(IF(P147="Y",Rules!$I$2,0))-K147)/Rules!$E$12)+1)</f>
        <v>0.1992862321</v>
      </c>
      <c r="V147" s="48">
        <f t="shared" si="146"/>
        <v>-14</v>
      </c>
      <c r="W147" s="48">
        <f t="shared" si="147"/>
        <v>14</v>
      </c>
      <c r="X147" s="55"/>
      <c r="Y147" s="55"/>
      <c r="Z147" s="55"/>
      <c r="AA147" s="147">
        <f t="shared" ref="AA147:BL147" si="157">IF($D147=AA$1,$E147+$V147,(IF($J147=AA$1,$K147+$W147,AA146)))</f>
        <v>1434</v>
      </c>
      <c r="AB147" s="147">
        <f t="shared" si="157"/>
        <v>1076</v>
      </c>
      <c r="AC147" s="147">
        <f t="shared" si="157"/>
        <v>1370</v>
      </c>
      <c r="AD147" s="147">
        <f t="shared" si="157"/>
        <v>166</v>
      </c>
      <c r="AE147" s="147">
        <f t="shared" si="157"/>
        <v>1952</v>
      </c>
      <c r="AF147" s="147">
        <f t="shared" si="157"/>
        <v>1878</v>
      </c>
      <c r="AG147" s="147">
        <f t="shared" si="157"/>
        <v>892</v>
      </c>
      <c r="AH147" s="147">
        <f t="shared" si="157"/>
        <v>875</v>
      </c>
      <c r="AI147" s="147">
        <f t="shared" si="157"/>
        <v>1203</v>
      </c>
      <c r="AJ147" s="147">
        <f t="shared" si="157"/>
        <v>1833</v>
      </c>
      <c r="AK147" s="147">
        <f t="shared" si="157"/>
        <v>276</v>
      </c>
      <c r="AL147" s="147">
        <f t="shared" si="157"/>
        <v>717</v>
      </c>
      <c r="AM147" s="147">
        <f t="shared" si="157"/>
        <v>2128</v>
      </c>
      <c r="AN147" s="147">
        <f t="shared" si="157"/>
        <v>1411</v>
      </c>
      <c r="AO147" s="147">
        <f t="shared" si="157"/>
        <v>1153</v>
      </c>
      <c r="AP147" s="147">
        <f t="shared" si="157"/>
        <v>2096</v>
      </c>
      <c r="AQ147" s="147">
        <f t="shared" si="157"/>
        <v>197</v>
      </c>
      <c r="AR147" s="147">
        <f t="shared" si="157"/>
        <v>1533</v>
      </c>
      <c r="AS147" s="147">
        <f t="shared" si="157"/>
        <v>290</v>
      </c>
      <c r="AT147" s="147">
        <f t="shared" si="157"/>
        <v>1835</v>
      </c>
      <c r="AU147" s="147">
        <f t="shared" si="157"/>
        <v>1155</v>
      </c>
      <c r="AV147" s="147">
        <f t="shared" si="157"/>
        <v>604</v>
      </c>
      <c r="AW147" s="147">
        <f t="shared" si="157"/>
        <v>553</v>
      </c>
      <c r="AX147" s="147">
        <f t="shared" si="157"/>
        <v>1013</v>
      </c>
      <c r="AY147" s="147">
        <f t="shared" si="157"/>
        <v>1292</v>
      </c>
      <c r="AZ147" s="147">
        <f t="shared" si="157"/>
        <v>844</v>
      </c>
      <c r="BA147" s="147">
        <f t="shared" si="157"/>
        <v>0</v>
      </c>
      <c r="BB147" s="147">
        <f t="shared" si="157"/>
        <v>1504</v>
      </c>
      <c r="BC147" s="147">
        <f t="shared" si="157"/>
        <v>885</v>
      </c>
      <c r="BD147" s="147">
        <f t="shared" si="157"/>
        <v>529</v>
      </c>
      <c r="BE147" s="147">
        <f t="shared" si="157"/>
        <v>638</v>
      </c>
      <c r="BF147" s="147">
        <f t="shared" si="157"/>
        <v>2205</v>
      </c>
      <c r="BG147" s="147">
        <f t="shared" si="157"/>
        <v>876</v>
      </c>
      <c r="BH147" s="147">
        <f t="shared" si="157"/>
        <v>677</v>
      </c>
      <c r="BI147" s="147">
        <f t="shared" si="157"/>
        <v>2044</v>
      </c>
      <c r="BJ147" s="147">
        <f t="shared" si="157"/>
        <v>1361</v>
      </c>
      <c r="BK147" s="147">
        <f t="shared" si="157"/>
        <v>1813</v>
      </c>
      <c r="BL147" s="147">
        <f t="shared" si="157"/>
        <v>1207</v>
      </c>
    </row>
    <row r="148" ht="13.5" customHeight="1">
      <c r="A148" s="134">
        <v>42875.0</v>
      </c>
      <c r="B148" s="135" t="s">
        <v>74</v>
      </c>
      <c r="C148" s="136"/>
      <c r="D148" s="164" t="s">
        <v>48</v>
      </c>
      <c r="E148" s="148">
        <f t="shared" si="144"/>
        <v>276</v>
      </c>
      <c r="F148" s="165">
        <v>0.0</v>
      </c>
      <c r="G148" s="165">
        <v>17.0</v>
      </c>
      <c r="H148" s="166">
        <f t="shared" si="3"/>
        <v>17</v>
      </c>
      <c r="I148" s="136"/>
      <c r="J148" s="167" t="s">
        <v>49</v>
      </c>
      <c r="K148" s="148">
        <f t="shared" si="145"/>
        <v>166</v>
      </c>
      <c r="L148" s="168">
        <v>4.0</v>
      </c>
      <c r="M148" s="168">
        <v>17.0</v>
      </c>
      <c r="N148" s="166">
        <f t="shared" si="5"/>
        <v>29</v>
      </c>
      <c r="O148" s="55"/>
      <c r="P148" s="144" t="s">
        <v>72</v>
      </c>
      <c r="Q148" s="55"/>
      <c r="R148" s="45">
        <f>MIN(Rules!$E$2,(MAX(H148/N148,N148/H148)))</f>
        <v>1.705882353</v>
      </c>
      <c r="S148" s="145">
        <f>VLOOKUP(B148,Rules!A:B,2,FALSE)</f>
        <v>50</v>
      </c>
      <c r="T148" s="55"/>
      <c r="U148" s="146">
        <f>1/(10^(-(E148+(IF(P148="Y",Rules!$I$2,0))-K148)/Rules!$E$12)+1)</f>
        <v>0.7680520032</v>
      </c>
      <c r="V148" s="48">
        <f t="shared" si="146"/>
        <v>-66</v>
      </c>
      <c r="W148" s="48">
        <f t="shared" si="147"/>
        <v>66</v>
      </c>
      <c r="X148" s="55"/>
      <c r="Y148" s="55"/>
      <c r="Z148" s="55"/>
      <c r="AA148" s="147">
        <f t="shared" ref="AA148:BL148" si="158">IF($D148=AA$1,$E148+$V148,(IF($J148=AA$1,$K148+$W148,AA147)))</f>
        <v>1434</v>
      </c>
      <c r="AB148" s="147">
        <f t="shared" si="158"/>
        <v>1076</v>
      </c>
      <c r="AC148" s="147">
        <f t="shared" si="158"/>
        <v>1370</v>
      </c>
      <c r="AD148" s="147">
        <f t="shared" si="158"/>
        <v>232</v>
      </c>
      <c r="AE148" s="147">
        <f t="shared" si="158"/>
        <v>1952</v>
      </c>
      <c r="AF148" s="147">
        <f t="shared" si="158"/>
        <v>1878</v>
      </c>
      <c r="AG148" s="147">
        <f t="shared" si="158"/>
        <v>892</v>
      </c>
      <c r="AH148" s="147">
        <f t="shared" si="158"/>
        <v>875</v>
      </c>
      <c r="AI148" s="147">
        <f t="shared" si="158"/>
        <v>1203</v>
      </c>
      <c r="AJ148" s="147">
        <f t="shared" si="158"/>
        <v>1833</v>
      </c>
      <c r="AK148" s="147">
        <f t="shared" si="158"/>
        <v>210</v>
      </c>
      <c r="AL148" s="147">
        <f t="shared" si="158"/>
        <v>717</v>
      </c>
      <c r="AM148" s="147">
        <f t="shared" si="158"/>
        <v>2128</v>
      </c>
      <c r="AN148" s="147">
        <f t="shared" si="158"/>
        <v>1411</v>
      </c>
      <c r="AO148" s="147">
        <f t="shared" si="158"/>
        <v>1153</v>
      </c>
      <c r="AP148" s="147">
        <f t="shared" si="158"/>
        <v>2096</v>
      </c>
      <c r="AQ148" s="147">
        <f t="shared" si="158"/>
        <v>197</v>
      </c>
      <c r="AR148" s="147">
        <f t="shared" si="158"/>
        <v>1533</v>
      </c>
      <c r="AS148" s="147">
        <f t="shared" si="158"/>
        <v>290</v>
      </c>
      <c r="AT148" s="147">
        <f t="shared" si="158"/>
        <v>1835</v>
      </c>
      <c r="AU148" s="147">
        <f t="shared" si="158"/>
        <v>1155</v>
      </c>
      <c r="AV148" s="147">
        <f t="shared" si="158"/>
        <v>604</v>
      </c>
      <c r="AW148" s="147">
        <f t="shared" si="158"/>
        <v>553</v>
      </c>
      <c r="AX148" s="147">
        <f t="shared" si="158"/>
        <v>1013</v>
      </c>
      <c r="AY148" s="147">
        <f t="shared" si="158"/>
        <v>1292</v>
      </c>
      <c r="AZ148" s="147">
        <f t="shared" si="158"/>
        <v>844</v>
      </c>
      <c r="BA148" s="147">
        <f t="shared" si="158"/>
        <v>0</v>
      </c>
      <c r="BB148" s="147">
        <f t="shared" si="158"/>
        <v>1504</v>
      </c>
      <c r="BC148" s="147">
        <f t="shared" si="158"/>
        <v>885</v>
      </c>
      <c r="BD148" s="147">
        <f t="shared" si="158"/>
        <v>529</v>
      </c>
      <c r="BE148" s="147">
        <f t="shared" si="158"/>
        <v>638</v>
      </c>
      <c r="BF148" s="147">
        <f t="shared" si="158"/>
        <v>2205</v>
      </c>
      <c r="BG148" s="147">
        <f t="shared" si="158"/>
        <v>876</v>
      </c>
      <c r="BH148" s="147">
        <f t="shared" si="158"/>
        <v>677</v>
      </c>
      <c r="BI148" s="147">
        <f t="shared" si="158"/>
        <v>2044</v>
      </c>
      <c r="BJ148" s="147">
        <f t="shared" si="158"/>
        <v>1361</v>
      </c>
      <c r="BK148" s="147">
        <f t="shared" si="158"/>
        <v>1813</v>
      </c>
      <c r="BL148" s="147">
        <f t="shared" si="158"/>
        <v>1207</v>
      </c>
    </row>
    <row r="149" ht="13.5" customHeight="1">
      <c r="A149" s="134">
        <v>42875.0</v>
      </c>
      <c r="B149" s="135" t="s">
        <v>74</v>
      </c>
      <c r="C149" s="136"/>
      <c r="D149" s="164" t="s">
        <v>52</v>
      </c>
      <c r="E149" s="148">
        <f t="shared" si="144"/>
        <v>290</v>
      </c>
      <c r="F149" s="165">
        <v>3.0</v>
      </c>
      <c r="G149" s="165">
        <v>15.0</v>
      </c>
      <c r="H149" s="166">
        <f t="shared" si="3"/>
        <v>24</v>
      </c>
      <c r="I149" s="136"/>
      <c r="J149" s="167" t="s">
        <v>44</v>
      </c>
      <c r="K149" s="148">
        <f t="shared" si="145"/>
        <v>529</v>
      </c>
      <c r="L149" s="168">
        <v>3.0</v>
      </c>
      <c r="M149" s="168">
        <v>8.0</v>
      </c>
      <c r="N149" s="166">
        <f t="shared" si="5"/>
        <v>17</v>
      </c>
      <c r="O149" s="55"/>
      <c r="P149" s="144" t="s">
        <v>72</v>
      </c>
      <c r="Q149" s="55"/>
      <c r="R149" s="45">
        <f>MIN(Rules!$E$2,(MAX(H149/N149,N149/H149)))</f>
        <v>1.411764706</v>
      </c>
      <c r="S149" s="145">
        <f>VLOOKUP(B149,Rules!A:B,2,FALSE)</f>
        <v>50</v>
      </c>
      <c r="T149" s="55"/>
      <c r="U149" s="146">
        <f>1/(10^(-(E149+(IF(P149="Y",Rules!$I$2,0))-K149)/Rules!$E$12)+1)</f>
        <v>0.3989456559</v>
      </c>
      <c r="V149" s="48">
        <f t="shared" si="146"/>
        <v>42</v>
      </c>
      <c r="W149" s="48">
        <f t="shared" si="147"/>
        <v>-42</v>
      </c>
      <c r="X149" s="55"/>
      <c r="Y149" s="55"/>
      <c r="Z149" s="55"/>
      <c r="AA149" s="147">
        <f t="shared" ref="AA149:BL149" si="159">IF($D149=AA$1,$E149+$V149,(IF($J149=AA$1,$K149+$W149,AA148)))</f>
        <v>1434</v>
      </c>
      <c r="AB149" s="147">
        <f t="shared" si="159"/>
        <v>1076</v>
      </c>
      <c r="AC149" s="147">
        <f t="shared" si="159"/>
        <v>1370</v>
      </c>
      <c r="AD149" s="147">
        <f t="shared" si="159"/>
        <v>232</v>
      </c>
      <c r="AE149" s="147">
        <f t="shared" si="159"/>
        <v>1952</v>
      </c>
      <c r="AF149" s="147">
        <f t="shared" si="159"/>
        <v>1878</v>
      </c>
      <c r="AG149" s="147">
        <f t="shared" si="159"/>
        <v>892</v>
      </c>
      <c r="AH149" s="147">
        <f t="shared" si="159"/>
        <v>875</v>
      </c>
      <c r="AI149" s="147">
        <f t="shared" si="159"/>
        <v>1203</v>
      </c>
      <c r="AJ149" s="147">
        <f t="shared" si="159"/>
        <v>1833</v>
      </c>
      <c r="AK149" s="147">
        <f t="shared" si="159"/>
        <v>210</v>
      </c>
      <c r="AL149" s="147">
        <f t="shared" si="159"/>
        <v>717</v>
      </c>
      <c r="AM149" s="147">
        <f t="shared" si="159"/>
        <v>2128</v>
      </c>
      <c r="AN149" s="147">
        <f t="shared" si="159"/>
        <v>1411</v>
      </c>
      <c r="AO149" s="147">
        <f t="shared" si="159"/>
        <v>1153</v>
      </c>
      <c r="AP149" s="147">
        <f t="shared" si="159"/>
        <v>2096</v>
      </c>
      <c r="AQ149" s="147">
        <f t="shared" si="159"/>
        <v>197</v>
      </c>
      <c r="AR149" s="147">
        <f t="shared" si="159"/>
        <v>1533</v>
      </c>
      <c r="AS149" s="147">
        <f t="shared" si="159"/>
        <v>332</v>
      </c>
      <c r="AT149" s="147">
        <f t="shared" si="159"/>
        <v>1835</v>
      </c>
      <c r="AU149" s="147">
        <f t="shared" si="159"/>
        <v>1155</v>
      </c>
      <c r="AV149" s="147">
        <f t="shared" si="159"/>
        <v>604</v>
      </c>
      <c r="AW149" s="147">
        <f t="shared" si="159"/>
        <v>553</v>
      </c>
      <c r="AX149" s="147">
        <f t="shared" si="159"/>
        <v>1013</v>
      </c>
      <c r="AY149" s="147">
        <f t="shared" si="159"/>
        <v>1292</v>
      </c>
      <c r="AZ149" s="147">
        <f t="shared" si="159"/>
        <v>844</v>
      </c>
      <c r="BA149" s="147">
        <f t="shared" si="159"/>
        <v>0</v>
      </c>
      <c r="BB149" s="147">
        <f t="shared" si="159"/>
        <v>1504</v>
      </c>
      <c r="BC149" s="147">
        <f t="shared" si="159"/>
        <v>885</v>
      </c>
      <c r="BD149" s="147">
        <f t="shared" si="159"/>
        <v>487</v>
      </c>
      <c r="BE149" s="147">
        <f t="shared" si="159"/>
        <v>638</v>
      </c>
      <c r="BF149" s="147">
        <f t="shared" si="159"/>
        <v>2205</v>
      </c>
      <c r="BG149" s="147">
        <f t="shared" si="159"/>
        <v>876</v>
      </c>
      <c r="BH149" s="147">
        <f t="shared" si="159"/>
        <v>677</v>
      </c>
      <c r="BI149" s="147">
        <f t="shared" si="159"/>
        <v>2044</v>
      </c>
      <c r="BJ149" s="147">
        <f t="shared" si="159"/>
        <v>1361</v>
      </c>
      <c r="BK149" s="147">
        <f t="shared" si="159"/>
        <v>1813</v>
      </c>
      <c r="BL149" s="147">
        <f t="shared" si="159"/>
        <v>1207</v>
      </c>
    </row>
    <row r="150" ht="13.5" customHeight="1">
      <c r="A150" s="134">
        <v>42876.0</v>
      </c>
      <c r="B150" s="155" t="s">
        <v>75</v>
      </c>
      <c r="C150" s="136"/>
      <c r="D150" s="164" t="s">
        <v>18</v>
      </c>
      <c r="E150" s="148">
        <f t="shared" si="144"/>
        <v>2205</v>
      </c>
      <c r="F150" s="165">
        <v>1.0</v>
      </c>
      <c r="G150" s="165">
        <v>26.0</v>
      </c>
      <c r="H150" s="166">
        <f t="shared" si="3"/>
        <v>29</v>
      </c>
      <c r="I150" s="136"/>
      <c r="J150" s="167" t="s">
        <v>19</v>
      </c>
      <c r="K150" s="148">
        <f t="shared" si="145"/>
        <v>1878</v>
      </c>
      <c r="L150" s="168">
        <v>2.0</v>
      </c>
      <c r="M150" s="168">
        <v>27.0</v>
      </c>
      <c r="N150" s="166">
        <f t="shared" si="5"/>
        <v>33</v>
      </c>
      <c r="O150" s="55"/>
      <c r="P150" s="144" t="s">
        <v>72</v>
      </c>
      <c r="Q150" s="55"/>
      <c r="R150" s="45">
        <f>MIN(Rules!$E$2,(MAX(H150/N150,N150/H150)))</f>
        <v>1.137931034</v>
      </c>
      <c r="S150" s="145">
        <f>VLOOKUP(B150,Rules!A:B,2,FALSE)</f>
        <v>60</v>
      </c>
      <c r="T150" s="55"/>
      <c r="U150" s="146">
        <f>1/(10^(-(E150+(IF(P150="Y",Rules!$I$2,0))-K150)/Rules!$E$12)+1)</f>
        <v>0.8999497329</v>
      </c>
      <c r="V150" s="48">
        <f t="shared" si="146"/>
        <v>-61</v>
      </c>
      <c r="W150" s="48">
        <f t="shared" si="147"/>
        <v>61</v>
      </c>
      <c r="X150" s="55"/>
      <c r="Y150" s="55"/>
      <c r="Z150" s="55"/>
      <c r="AA150" s="147">
        <f t="shared" ref="AA150:BL150" si="160">IF($D150=AA$1,$E150+$V150,(IF($J150=AA$1,$K150+$W150,AA149)))</f>
        <v>1434</v>
      </c>
      <c r="AB150" s="147">
        <f t="shared" si="160"/>
        <v>1076</v>
      </c>
      <c r="AC150" s="147">
        <f t="shared" si="160"/>
        <v>1370</v>
      </c>
      <c r="AD150" s="147">
        <f t="shared" si="160"/>
        <v>232</v>
      </c>
      <c r="AE150" s="147">
        <f t="shared" si="160"/>
        <v>1952</v>
      </c>
      <c r="AF150" s="147">
        <f t="shared" si="160"/>
        <v>1939</v>
      </c>
      <c r="AG150" s="147">
        <f t="shared" si="160"/>
        <v>892</v>
      </c>
      <c r="AH150" s="147">
        <f t="shared" si="160"/>
        <v>875</v>
      </c>
      <c r="AI150" s="147">
        <f t="shared" si="160"/>
        <v>1203</v>
      </c>
      <c r="AJ150" s="147">
        <f t="shared" si="160"/>
        <v>1833</v>
      </c>
      <c r="AK150" s="147">
        <f t="shared" si="160"/>
        <v>210</v>
      </c>
      <c r="AL150" s="147">
        <f t="shared" si="160"/>
        <v>717</v>
      </c>
      <c r="AM150" s="147">
        <f t="shared" si="160"/>
        <v>2128</v>
      </c>
      <c r="AN150" s="147">
        <f t="shared" si="160"/>
        <v>1411</v>
      </c>
      <c r="AO150" s="147">
        <f t="shared" si="160"/>
        <v>1153</v>
      </c>
      <c r="AP150" s="147">
        <f t="shared" si="160"/>
        <v>2096</v>
      </c>
      <c r="AQ150" s="147">
        <f t="shared" si="160"/>
        <v>197</v>
      </c>
      <c r="AR150" s="147">
        <f t="shared" si="160"/>
        <v>1533</v>
      </c>
      <c r="AS150" s="147">
        <f t="shared" si="160"/>
        <v>332</v>
      </c>
      <c r="AT150" s="147">
        <f t="shared" si="160"/>
        <v>1835</v>
      </c>
      <c r="AU150" s="147">
        <f t="shared" si="160"/>
        <v>1155</v>
      </c>
      <c r="AV150" s="147">
        <f t="shared" si="160"/>
        <v>604</v>
      </c>
      <c r="AW150" s="147">
        <f t="shared" si="160"/>
        <v>553</v>
      </c>
      <c r="AX150" s="147">
        <f t="shared" si="160"/>
        <v>1013</v>
      </c>
      <c r="AY150" s="147">
        <f t="shared" si="160"/>
        <v>1292</v>
      </c>
      <c r="AZ150" s="147">
        <f t="shared" si="160"/>
        <v>844</v>
      </c>
      <c r="BA150" s="147">
        <f t="shared" si="160"/>
        <v>0</v>
      </c>
      <c r="BB150" s="147">
        <f t="shared" si="160"/>
        <v>1504</v>
      </c>
      <c r="BC150" s="147">
        <f t="shared" si="160"/>
        <v>885</v>
      </c>
      <c r="BD150" s="147">
        <f t="shared" si="160"/>
        <v>487</v>
      </c>
      <c r="BE150" s="147">
        <f t="shared" si="160"/>
        <v>638</v>
      </c>
      <c r="BF150" s="147">
        <f t="shared" si="160"/>
        <v>2144</v>
      </c>
      <c r="BG150" s="147">
        <f t="shared" si="160"/>
        <v>876</v>
      </c>
      <c r="BH150" s="147">
        <f t="shared" si="160"/>
        <v>677</v>
      </c>
      <c r="BI150" s="147">
        <f t="shared" si="160"/>
        <v>2044</v>
      </c>
      <c r="BJ150" s="147">
        <f t="shared" si="160"/>
        <v>1361</v>
      </c>
      <c r="BK150" s="147">
        <f t="shared" si="160"/>
        <v>1813</v>
      </c>
      <c r="BL150" s="147">
        <f t="shared" si="160"/>
        <v>1207</v>
      </c>
    </row>
    <row r="151" ht="13.5" customHeight="1">
      <c r="A151" s="134">
        <v>42882.0</v>
      </c>
      <c r="B151" s="155" t="s">
        <v>75</v>
      </c>
      <c r="C151" s="136"/>
      <c r="D151" s="164" t="s">
        <v>32</v>
      </c>
      <c r="E151" s="148">
        <f t="shared" si="144"/>
        <v>1361</v>
      </c>
      <c r="F151" s="165">
        <v>1.0</v>
      </c>
      <c r="G151" s="165">
        <v>15.0</v>
      </c>
      <c r="H151" s="166">
        <f t="shared" si="3"/>
        <v>18</v>
      </c>
      <c r="I151" s="136"/>
      <c r="J151" s="167" t="s">
        <v>24</v>
      </c>
      <c r="K151" s="148">
        <f t="shared" si="145"/>
        <v>1813</v>
      </c>
      <c r="L151" s="168">
        <v>4.0</v>
      </c>
      <c r="M151" s="168">
        <v>20.0</v>
      </c>
      <c r="N151" s="166">
        <f t="shared" si="5"/>
        <v>32</v>
      </c>
      <c r="O151" s="55"/>
      <c r="P151" s="144" t="s">
        <v>72</v>
      </c>
      <c r="Q151" s="55"/>
      <c r="R151" s="45">
        <f>MIN(Rules!$E$2,(MAX(H151/N151,N151/H151)))</f>
        <v>1.777777778</v>
      </c>
      <c r="S151" s="145">
        <f>VLOOKUP(B151,Rules!A:B,2,FALSE)</f>
        <v>60</v>
      </c>
      <c r="T151" s="55"/>
      <c r="U151" s="146">
        <f>1/(10^(-(E151+(IF(P151="Y",Rules!$I$2,0))-K151)/Rules!$E$12)+1)</f>
        <v>0.1992862321</v>
      </c>
      <c r="V151" s="48">
        <f t="shared" si="146"/>
        <v>-21</v>
      </c>
      <c r="W151" s="48">
        <f t="shared" si="147"/>
        <v>21</v>
      </c>
      <c r="X151" s="55"/>
      <c r="Y151" s="55"/>
      <c r="Z151" s="55"/>
      <c r="AA151" s="147">
        <f t="shared" ref="AA151:BL151" si="161">IF($D151=AA$1,$E151+$V151,(IF($J151=AA$1,$K151+$W151,AA150)))</f>
        <v>1434</v>
      </c>
      <c r="AB151" s="147">
        <f t="shared" si="161"/>
        <v>1076</v>
      </c>
      <c r="AC151" s="147">
        <f t="shared" si="161"/>
        <v>1370</v>
      </c>
      <c r="AD151" s="147">
        <f t="shared" si="161"/>
        <v>232</v>
      </c>
      <c r="AE151" s="147">
        <f t="shared" si="161"/>
        <v>1952</v>
      </c>
      <c r="AF151" s="147">
        <f t="shared" si="161"/>
        <v>1939</v>
      </c>
      <c r="AG151" s="147">
        <f t="shared" si="161"/>
        <v>892</v>
      </c>
      <c r="AH151" s="147">
        <f t="shared" si="161"/>
        <v>875</v>
      </c>
      <c r="AI151" s="147">
        <f t="shared" si="161"/>
        <v>1203</v>
      </c>
      <c r="AJ151" s="147">
        <f t="shared" si="161"/>
        <v>1833</v>
      </c>
      <c r="AK151" s="147">
        <f t="shared" si="161"/>
        <v>210</v>
      </c>
      <c r="AL151" s="147">
        <f t="shared" si="161"/>
        <v>717</v>
      </c>
      <c r="AM151" s="147">
        <f t="shared" si="161"/>
        <v>2128</v>
      </c>
      <c r="AN151" s="147">
        <f t="shared" si="161"/>
        <v>1411</v>
      </c>
      <c r="AO151" s="147">
        <f t="shared" si="161"/>
        <v>1153</v>
      </c>
      <c r="AP151" s="147">
        <f t="shared" si="161"/>
        <v>2096</v>
      </c>
      <c r="AQ151" s="147">
        <f t="shared" si="161"/>
        <v>197</v>
      </c>
      <c r="AR151" s="147">
        <f t="shared" si="161"/>
        <v>1533</v>
      </c>
      <c r="AS151" s="147">
        <f t="shared" si="161"/>
        <v>332</v>
      </c>
      <c r="AT151" s="147">
        <f t="shared" si="161"/>
        <v>1835</v>
      </c>
      <c r="AU151" s="147">
        <f t="shared" si="161"/>
        <v>1155</v>
      </c>
      <c r="AV151" s="147">
        <f t="shared" si="161"/>
        <v>604</v>
      </c>
      <c r="AW151" s="147">
        <f t="shared" si="161"/>
        <v>553</v>
      </c>
      <c r="AX151" s="147">
        <f t="shared" si="161"/>
        <v>1013</v>
      </c>
      <c r="AY151" s="147">
        <f t="shared" si="161"/>
        <v>1292</v>
      </c>
      <c r="AZ151" s="147">
        <f t="shared" si="161"/>
        <v>844</v>
      </c>
      <c r="BA151" s="147">
        <f t="shared" si="161"/>
        <v>0</v>
      </c>
      <c r="BB151" s="147">
        <f t="shared" si="161"/>
        <v>1504</v>
      </c>
      <c r="BC151" s="147">
        <f t="shared" si="161"/>
        <v>885</v>
      </c>
      <c r="BD151" s="147">
        <f t="shared" si="161"/>
        <v>487</v>
      </c>
      <c r="BE151" s="147">
        <f t="shared" si="161"/>
        <v>638</v>
      </c>
      <c r="BF151" s="147">
        <f t="shared" si="161"/>
        <v>2144</v>
      </c>
      <c r="BG151" s="147">
        <f t="shared" si="161"/>
        <v>876</v>
      </c>
      <c r="BH151" s="147">
        <f t="shared" si="161"/>
        <v>677</v>
      </c>
      <c r="BI151" s="147">
        <f t="shared" si="161"/>
        <v>2044</v>
      </c>
      <c r="BJ151" s="147">
        <f t="shared" si="161"/>
        <v>1340</v>
      </c>
      <c r="BK151" s="147">
        <f t="shared" si="161"/>
        <v>1834</v>
      </c>
      <c r="BL151" s="147">
        <f t="shared" si="161"/>
        <v>1207</v>
      </c>
    </row>
    <row r="152" ht="13.5" customHeight="1">
      <c r="A152" s="134">
        <v>42883.0</v>
      </c>
      <c r="B152" s="155" t="s">
        <v>75</v>
      </c>
      <c r="C152" s="136"/>
      <c r="D152" s="164" t="s">
        <v>26</v>
      </c>
      <c r="E152" s="148">
        <f t="shared" si="144"/>
        <v>1833</v>
      </c>
      <c r="F152" s="165">
        <v>1.0</v>
      </c>
      <c r="G152" s="165">
        <v>17.0</v>
      </c>
      <c r="H152" s="166">
        <f t="shared" si="3"/>
        <v>20</v>
      </c>
      <c r="I152" s="136"/>
      <c r="J152" s="167" t="s">
        <v>23</v>
      </c>
      <c r="K152" s="148">
        <f t="shared" si="145"/>
        <v>2128</v>
      </c>
      <c r="L152" s="168">
        <v>2.0</v>
      </c>
      <c r="M152" s="168">
        <v>28.0</v>
      </c>
      <c r="N152" s="166">
        <f t="shared" si="5"/>
        <v>34</v>
      </c>
      <c r="O152" s="55"/>
      <c r="P152" s="154" t="s">
        <v>73</v>
      </c>
      <c r="Q152" s="55"/>
      <c r="R152" s="45">
        <f>MIN(Rules!$E$2,(MAX(H152/N152,N152/H152)))</f>
        <v>1.7</v>
      </c>
      <c r="S152" s="145">
        <f>VLOOKUP(B152,Rules!A:B,2,FALSE)</f>
        <v>60</v>
      </c>
      <c r="T152" s="55"/>
      <c r="U152" s="146">
        <f>1/(10^(-(E152+(IF(P152="Y",Rules!$I$2,0))-K152)/Rules!$E$12)+1)</f>
        <v>0.2044800997</v>
      </c>
      <c r="V152" s="48">
        <f t="shared" si="146"/>
        <v>-21</v>
      </c>
      <c r="W152" s="48">
        <f t="shared" si="147"/>
        <v>21</v>
      </c>
      <c r="X152" s="55"/>
      <c r="Y152" s="55"/>
      <c r="Z152" s="55"/>
      <c r="AA152" s="147">
        <f t="shared" ref="AA152:BL152" si="162">IF($D152=AA$1,$E152+$V152,(IF($J152=AA$1,$K152+$W152,AA151)))</f>
        <v>1434</v>
      </c>
      <c r="AB152" s="147">
        <f t="shared" si="162"/>
        <v>1076</v>
      </c>
      <c r="AC152" s="147">
        <f t="shared" si="162"/>
        <v>1370</v>
      </c>
      <c r="AD152" s="147">
        <f t="shared" si="162"/>
        <v>232</v>
      </c>
      <c r="AE152" s="147">
        <f t="shared" si="162"/>
        <v>1952</v>
      </c>
      <c r="AF152" s="147">
        <f t="shared" si="162"/>
        <v>1939</v>
      </c>
      <c r="AG152" s="147">
        <f t="shared" si="162"/>
        <v>892</v>
      </c>
      <c r="AH152" s="147">
        <f t="shared" si="162"/>
        <v>875</v>
      </c>
      <c r="AI152" s="147">
        <f t="shared" si="162"/>
        <v>1203</v>
      </c>
      <c r="AJ152" s="147">
        <f t="shared" si="162"/>
        <v>1812</v>
      </c>
      <c r="AK152" s="147">
        <f t="shared" si="162"/>
        <v>210</v>
      </c>
      <c r="AL152" s="147">
        <f t="shared" si="162"/>
        <v>717</v>
      </c>
      <c r="AM152" s="147">
        <f t="shared" si="162"/>
        <v>2149</v>
      </c>
      <c r="AN152" s="147">
        <f t="shared" si="162"/>
        <v>1411</v>
      </c>
      <c r="AO152" s="147">
        <f t="shared" si="162"/>
        <v>1153</v>
      </c>
      <c r="AP152" s="147">
        <f t="shared" si="162"/>
        <v>2096</v>
      </c>
      <c r="AQ152" s="147">
        <f t="shared" si="162"/>
        <v>197</v>
      </c>
      <c r="AR152" s="147">
        <f t="shared" si="162"/>
        <v>1533</v>
      </c>
      <c r="AS152" s="147">
        <f t="shared" si="162"/>
        <v>332</v>
      </c>
      <c r="AT152" s="147">
        <f t="shared" si="162"/>
        <v>1835</v>
      </c>
      <c r="AU152" s="147">
        <f t="shared" si="162"/>
        <v>1155</v>
      </c>
      <c r="AV152" s="147">
        <f t="shared" si="162"/>
        <v>604</v>
      </c>
      <c r="AW152" s="147">
        <f t="shared" si="162"/>
        <v>553</v>
      </c>
      <c r="AX152" s="147">
        <f t="shared" si="162"/>
        <v>1013</v>
      </c>
      <c r="AY152" s="147">
        <f t="shared" si="162"/>
        <v>1292</v>
      </c>
      <c r="AZ152" s="147">
        <f t="shared" si="162"/>
        <v>844</v>
      </c>
      <c r="BA152" s="147">
        <f t="shared" si="162"/>
        <v>0</v>
      </c>
      <c r="BB152" s="147">
        <f t="shared" si="162"/>
        <v>1504</v>
      </c>
      <c r="BC152" s="147">
        <f t="shared" si="162"/>
        <v>885</v>
      </c>
      <c r="BD152" s="147">
        <f t="shared" si="162"/>
        <v>487</v>
      </c>
      <c r="BE152" s="147">
        <f t="shared" si="162"/>
        <v>638</v>
      </c>
      <c r="BF152" s="147">
        <f t="shared" si="162"/>
        <v>2144</v>
      </c>
      <c r="BG152" s="147">
        <f t="shared" si="162"/>
        <v>876</v>
      </c>
      <c r="BH152" s="147">
        <f t="shared" si="162"/>
        <v>677</v>
      </c>
      <c r="BI152" s="147">
        <f t="shared" si="162"/>
        <v>2044</v>
      </c>
      <c r="BJ152" s="147">
        <f t="shared" si="162"/>
        <v>1340</v>
      </c>
      <c r="BK152" s="147">
        <f t="shared" si="162"/>
        <v>1834</v>
      </c>
      <c r="BL152" s="147">
        <f t="shared" si="162"/>
        <v>1207</v>
      </c>
    </row>
    <row r="153" ht="13.5" customHeight="1">
      <c r="A153" s="134">
        <v>42883.0</v>
      </c>
      <c r="B153" s="155" t="s">
        <v>75</v>
      </c>
      <c r="C153" s="136"/>
      <c r="D153" s="164" t="s">
        <v>31</v>
      </c>
      <c r="E153" s="148">
        <f t="shared" si="144"/>
        <v>1533</v>
      </c>
      <c r="F153" s="165">
        <v>1.0</v>
      </c>
      <c r="G153" s="165">
        <v>17.0</v>
      </c>
      <c r="H153" s="166">
        <f t="shared" si="3"/>
        <v>20</v>
      </c>
      <c r="I153" s="136"/>
      <c r="J153" s="167" t="s">
        <v>24</v>
      </c>
      <c r="K153" s="148">
        <f t="shared" si="145"/>
        <v>1834</v>
      </c>
      <c r="L153" s="168">
        <v>3.0</v>
      </c>
      <c r="M153" s="168">
        <v>25.0</v>
      </c>
      <c r="N153" s="166">
        <f t="shared" si="5"/>
        <v>34</v>
      </c>
      <c r="O153" s="55"/>
      <c r="P153" s="144" t="s">
        <v>72</v>
      </c>
      <c r="Q153" s="55"/>
      <c r="R153" s="45">
        <f>MIN(Rules!$E$2,(MAX(H153/N153,N153/H153)))</f>
        <v>1.7</v>
      </c>
      <c r="S153" s="145">
        <f>VLOOKUP(B153,Rules!A:B,2,FALSE)</f>
        <v>60</v>
      </c>
      <c r="T153" s="55"/>
      <c r="U153" s="146">
        <f>1/(10^(-(E153+(IF(P153="Y",Rules!$I$2,0))-K153)/Rules!$E$12)+1)</f>
        <v>0.332837181</v>
      </c>
      <c r="V153" s="48">
        <f t="shared" si="146"/>
        <v>-34</v>
      </c>
      <c r="W153" s="48">
        <f t="shared" si="147"/>
        <v>34</v>
      </c>
      <c r="X153" s="55"/>
      <c r="Y153" s="55"/>
      <c r="Z153" s="55"/>
      <c r="AA153" s="147">
        <f t="shared" ref="AA153:BL153" si="163">IF($D153=AA$1,$E153+$V153,(IF($J153=AA$1,$K153+$W153,AA152)))</f>
        <v>1434</v>
      </c>
      <c r="AB153" s="147">
        <f t="shared" si="163"/>
        <v>1076</v>
      </c>
      <c r="AC153" s="147">
        <f t="shared" si="163"/>
        <v>1370</v>
      </c>
      <c r="AD153" s="147">
        <f t="shared" si="163"/>
        <v>232</v>
      </c>
      <c r="AE153" s="147">
        <f t="shared" si="163"/>
        <v>1952</v>
      </c>
      <c r="AF153" s="147">
        <f t="shared" si="163"/>
        <v>1939</v>
      </c>
      <c r="AG153" s="147">
        <f t="shared" si="163"/>
        <v>892</v>
      </c>
      <c r="AH153" s="147">
        <f t="shared" si="163"/>
        <v>875</v>
      </c>
      <c r="AI153" s="147">
        <f t="shared" si="163"/>
        <v>1203</v>
      </c>
      <c r="AJ153" s="147">
        <f t="shared" si="163"/>
        <v>1812</v>
      </c>
      <c r="AK153" s="147">
        <f t="shared" si="163"/>
        <v>210</v>
      </c>
      <c r="AL153" s="147">
        <f t="shared" si="163"/>
        <v>717</v>
      </c>
      <c r="AM153" s="147">
        <f t="shared" si="163"/>
        <v>2149</v>
      </c>
      <c r="AN153" s="147">
        <f t="shared" si="163"/>
        <v>1411</v>
      </c>
      <c r="AO153" s="147">
        <f t="shared" si="163"/>
        <v>1153</v>
      </c>
      <c r="AP153" s="147">
        <f t="shared" si="163"/>
        <v>2096</v>
      </c>
      <c r="AQ153" s="147">
        <f t="shared" si="163"/>
        <v>197</v>
      </c>
      <c r="AR153" s="147">
        <f t="shared" si="163"/>
        <v>1499</v>
      </c>
      <c r="AS153" s="147">
        <f t="shared" si="163"/>
        <v>332</v>
      </c>
      <c r="AT153" s="147">
        <f t="shared" si="163"/>
        <v>1835</v>
      </c>
      <c r="AU153" s="147">
        <f t="shared" si="163"/>
        <v>1155</v>
      </c>
      <c r="AV153" s="147">
        <f t="shared" si="163"/>
        <v>604</v>
      </c>
      <c r="AW153" s="147">
        <f t="shared" si="163"/>
        <v>553</v>
      </c>
      <c r="AX153" s="147">
        <f t="shared" si="163"/>
        <v>1013</v>
      </c>
      <c r="AY153" s="147">
        <f t="shared" si="163"/>
        <v>1292</v>
      </c>
      <c r="AZ153" s="147">
        <f t="shared" si="163"/>
        <v>844</v>
      </c>
      <c r="BA153" s="147">
        <f t="shared" si="163"/>
        <v>0</v>
      </c>
      <c r="BB153" s="147">
        <f t="shared" si="163"/>
        <v>1504</v>
      </c>
      <c r="BC153" s="147">
        <f t="shared" si="163"/>
        <v>885</v>
      </c>
      <c r="BD153" s="147">
        <f t="shared" si="163"/>
        <v>487</v>
      </c>
      <c r="BE153" s="147">
        <f t="shared" si="163"/>
        <v>638</v>
      </c>
      <c r="BF153" s="147">
        <f t="shared" si="163"/>
        <v>2144</v>
      </c>
      <c r="BG153" s="147">
        <f t="shared" si="163"/>
        <v>876</v>
      </c>
      <c r="BH153" s="147">
        <f t="shared" si="163"/>
        <v>677</v>
      </c>
      <c r="BI153" s="147">
        <f t="shared" si="163"/>
        <v>2044</v>
      </c>
      <c r="BJ153" s="147">
        <f t="shared" si="163"/>
        <v>1340</v>
      </c>
      <c r="BK153" s="147">
        <f t="shared" si="163"/>
        <v>1868</v>
      </c>
      <c r="BL153" s="147">
        <f t="shared" si="163"/>
        <v>1207</v>
      </c>
    </row>
    <row r="154" ht="13.5" customHeight="1">
      <c r="A154" s="169">
        <v>42890.0</v>
      </c>
      <c r="B154" s="155" t="s">
        <v>75</v>
      </c>
      <c r="C154" s="136"/>
      <c r="D154" s="164" t="s">
        <v>20</v>
      </c>
      <c r="E154" s="148">
        <f t="shared" si="144"/>
        <v>1835</v>
      </c>
      <c r="F154" s="165">
        <v>2.0</v>
      </c>
      <c r="G154" s="165">
        <v>16.0</v>
      </c>
      <c r="H154" s="166">
        <f t="shared" si="3"/>
        <v>22</v>
      </c>
      <c r="I154" s="136"/>
      <c r="J154" s="167" t="s">
        <v>21</v>
      </c>
      <c r="K154" s="148">
        <f t="shared" si="145"/>
        <v>1952</v>
      </c>
      <c r="L154" s="168">
        <v>3.0</v>
      </c>
      <c r="M154" s="168">
        <v>17.0</v>
      </c>
      <c r="N154" s="166">
        <f t="shared" si="5"/>
        <v>26</v>
      </c>
      <c r="O154" s="55"/>
      <c r="P154" s="154" t="s">
        <v>73</v>
      </c>
      <c r="Q154" s="55"/>
      <c r="R154" s="45">
        <f>MIN(Rules!$E$2,(MAX(H154/N154,N154/H154)))</f>
        <v>1.181818182</v>
      </c>
      <c r="S154" s="145">
        <f>VLOOKUP(B154,Rules!A:B,2,FALSE)</f>
        <v>60</v>
      </c>
      <c r="T154" s="55"/>
      <c r="U154" s="146">
        <f>1/(10^(-(E154+(IF(P154="Y",Rules!$I$2,0))-K154)/Rules!$E$12)+1)</f>
        <v>0.368465634</v>
      </c>
      <c r="V154" s="48">
        <f t="shared" si="146"/>
        <v>-26</v>
      </c>
      <c r="W154" s="48">
        <f t="shared" si="147"/>
        <v>26</v>
      </c>
      <c r="X154" s="55"/>
      <c r="Y154" s="55"/>
      <c r="Z154" s="55"/>
      <c r="AA154" s="147">
        <f t="shared" ref="AA154:BL154" si="164">IF($D154=AA$1,$E154+$V154,(IF($J154=AA$1,$K154+$W154,AA153)))</f>
        <v>1434</v>
      </c>
      <c r="AB154" s="147">
        <f t="shared" si="164"/>
        <v>1076</v>
      </c>
      <c r="AC154" s="147">
        <f t="shared" si="164"/>
        <v>1370</v>
      </c>
      <c r="AD154" s="147">
        <f t="shared" si="164"/>
        <v>232</v>
      </c>
      <c r="AE154" s="147">
        <f t="shared" si="164"/>
        <v>1978</v>
      </c>
      <c r="AF154" s="147">
        <f t="shared" si="164"/>
        <v>1939</v>
      </c>
      <c r="AG154" s="147">
        <f t="shared" si="164"/>
        <v>892</v>
      </c>
      <c r="AH154" s="147">
        <f t="shared" si="164"/>
        <v>875</v>
      </c>
      <c r="AI154" s="147">
        <f t="shared" si="164"/>
        <v>1203</v>
      </c>
      <c r="AJ154" s="147">
        <f t="shared" si="164"/>
        <v>1812</v>
      </c>
      <c r="AK154" s="147">
        <f t="shared" si="164"/>
        <v>210</v>
      </c>
      <c r="AL154" s="147">
        <f t="shared" si="164"/>
        <v>717</v>
      </c>
      <c r="AM154" s="147">
        <f t="shared" si="164"/>
        <v>2149</v>
      </c>
      <c r="AN154" s="147">
        <f t="shared" si="164"/>
        <v>1411</v>
      </c>
      <c r="AO154" s="147">
        <f t="shared" si="164"/>
        <v>1153</v>
      </c>
      <c r="AP154" s="147">
        <f t="shared" si="164"/>
        <v>2096</v>
      </c>
      <c r="AQ154" s="147">
        <f t="shared" si="164"/>
        <v>197</v>
      </c>
      <c r="AR154" s="147">
        <f t="shared" si="164"/>
        <v>1499</v>
      </c>
      <c r="AS154" s="147">
        <f t="shared" si="164"/>
        <v>332</v>
      </c>
      <c r="AT154" s="147">
        <f t="shared" si="164"/>
        <v>1809</v>
      </c>
      <c r="AU154" s="147">
        <f t="shared" si="164"/>
        <v>1155</v>
      </c>
      <c r="AV154" s="147">
        <f t="shared" si="164"/>
        <v>604</v>
      </c>
      <c r="AW154" s="147">
        <f t="shared" si="164"/>
        <v>553</v>
      </c>
      <c r="AX154" s="147">
        <f t="shared" si="164"/>
        <v>1013</v>
      </c>
      <c r="AY154" s="147">
        <f t="shared" si="164"/>
        <v>1292</v>
      </c>
      <c r="AZ154" s="147">
        <f t="shared" si="164"/>
        <v>844</v>
      </c>
      <c r="BA154" s="147">
        <f t="shared" si="164"/>
        <v>0</v>
      </c>
      <c r="BB154" s="147">
        <f t="shared" si="164"/>
        <v>1504</v>
      </c>
      <c r="BC154" s="147">
        <f t="shared" si="164"/>
        <v>885</v>
      </c>
      <c r="BD154" s="147">
        <f t="shared" si="164"/>
        <v>487</v>
      </c>
      <c r="BE154" s="147">
        <f t="shared" si="164"/>
        <v>638</v>
      </c>
      <c r="BF154" s="147">
        <f t="shared" si="164"/>
        <v>2144</v>
      </c>
      <c r="BG154" s="147">
        <f t="shared" si="164"/>
        <v>876</v>
      </c>
      <c r="BH154" s="147">
        <f t="shared" si="164"/>
        <v>677</v>
      </c>
      <c r="BI154" s="147">
        <f t="shared" si="164"/>
        <v>2044</v>
      </c>
      <c r="BJ154" s="147">
        <f t="shared" si="164"/>
        <v>1340</v>
      </c>
      <c r="BK154" s="147">
        <f t="shared" si="164"/>
        <v>1868</v>
      </c>
      <c r="BL154" s="147">
        <f t="shared" si="164"/>
        <v>1207</v>
      </c>
    </row>
    <row r="155" ht="13.5" customHeight="1">
      <c r="A155" s="134">
        <v>42896.0</v>
      </c>
      <c r="B155" s="155" t="s">
        <v>74</v>
      </c>
      <c r="C155" s="136"/>
      <c r="D155" s="164" t="s">
        <v>53</v>
      </c>
      <c r="E155" s="148">
        <f t="shared" si="144"/>
        <v>677</v>
      </c>
      <c r="F155" s="165">
        <v>0.0</v>
      </c>
      <c r="G155" s="165">
        <v>17.0</v>
      </c>
      <c r="H155" s="166">
        <f t="shared" si="3"/>
        <v>17</v>
      </c>
      <c r="I155" s="136"/>
      <c r="J155" s="167" t="s">
        <v>52</v>
      </c>
      <c r="K155" s="148">
        <f t="shared" si="145"/>
        <v>332</v>
      </c>
      <c r="L155" s="168">
        <v>0.0</v>
      </c>
      <c r="M155" s="168">
        <v>11.0</v>
      </c>
      <c r="N155" s="166">
        <f t="shared" si="5"/>
        <v>11</v>
      </c>
      <c r="O155" s="55"/>
      <c r="P155" s="154" t="s">
        <v>73</v>
      </c>
      <c r="Q155" s="55"/>
      <c r="R155" s="45">
        <f>MIN(Rules!$E$2,(MAX(H155/N155,N155/H155)))</f>
        <v>1.545454545</v>
      </c>
      <c r="S155" s="145">
        <f>VLOOKUP(B155,Rules!A:B,2,FALSE)</f>
        <v>50</v>
      </c>
      <c r="T155" s="55"/>
      <c r="U155" s="146">
        <f>1/(10^(-(E155+(IF(P155="Y",Rules!$I$2,0))-K155)/Rules!$E$12)+1)</f>
        <v>0.8304449114</v>
      </c>
      <c r="V155" s="48">
        <f t="shared" si="146"/>
        <v>13</v>
      </c>
      <c r="W155" s="48">
        <f t="shared" si="147"/>
        <v>-13</v>
      </c>
      <c r="X155" s="55"/>
      <c r="Y155" s="55"/>
      <c r="Z155" s="55"/>
      <c r="AA155" s="147">
        <f t="shared" ref="AA155:BL155" si="165">IF($D155=AA$1,$E155+$V155,(IF($J155=AA$1,$K155+$W155,AA154)))</f>
        <v>1434</v>
      </c>
      <c r="AB155" s="147">
        <f t="shared" si="165"/>
        <v>1076</v>
      </c>
      <c r="AC155" s="147">
        <f t="shared" si="165"/>
        <v>1370</v>
      </c>
      <c r="AD155" s="147">
        <f t="shared" si="165"/>
        <v>232</v>
      </c>
      <c r="AE155" s="147">
        <f t="shared" si="165"/>
        <v>1978</v>
      </c>
      <c r="AF155" s="147">
        <f t="shared" si="165"/>
        <v>1939</v>
      </c>
      <c r="AG155" s="147">
        <f t="shared" si="165"/>
        <v>892</v>
      </c>
      <c r="AH155" s="147">
        <f t="shared" si="165"/>
        <v>875</v>
      </c>
      <c r="AI155" s="147">
        <f t="shared" si="165"/>
        <v>1203</v>
      </c>
      <c r="AJ155" s="147">
        <f t="shared" si="165"/>
        <v>1812</v>
      </c>
      <c r="AK155" s="147">
        <f t="shared" si="165"/>
        <v>210</v>
      </c>
      <c r="AL155" s="147">
        <f t="shared" si="165"/>
        <v>717</v>
      </c>
      <c r="AM155" s="147">
        <f t="shared" si="165"/>
        <v>2149</v>
      </c>
      <c r="AN155" s="147">
        <f t="shared" si="165"/>
        <v>1411</v>
      </c>
      <c r="AO155" s="147">
        <f t="shared" si="165"/>
        <v>1153</v>
      </c>
      <c r="AP155" s="147">
        <f t="shared" si="165"/>
        <v>2096</v>
      </c>
      <c r="AQ155" s="147">
        <f t="shared" si="165"/>
        <v>197</v>
      </c>
      <c r="AR155" s="147">
        <f t="shared" si="165"/>
        <v>1499</v>
      </c>
      <c r="AS155" s="147">
        <f t="shared" si="165"/>
        <v>319</v>
      </c>
      <c r="AT155" s="147">
        <f t="shared" si="165"/>
        <v>1809</v>
      </c>
      <c r="AU155" s="147">
        <f t="shared" si="165"/>
        <v>1155</v>
      </c>
      <c r="AV155" s="147">
        <f t="shared" si="165"/>
        <v>604</v>
      </c>
      <c r="AW155" s="147">
        <f t="shared" si="165"/>
        <v>553</v>
      </c>
      <c r="AX155" s="147">
        <f t="shared" si="165"/>
        <v>1013</v>
      </c>
      <c r="AY155" s="147">
        <f t="shared" si="165"/>
        <v>1292</v>
      </c>
      <c r="AZ155" s="147">
        <f t="shared" si="165"/>
        <v>844</v>
      </c>
      <c r="BA155" s="147">
        <f t="shared" si="165"/>
        <v>0</v>
      </c>
      <c r="BB155" s="147">
        <f t="shared" si="165"/>
        <v>1504</v>
      </c>
      <c r="BC155" s="147">
        <f t="shared" si="165"/>
        <v>885</v>
      </c>
      <c r="BD155" s="147">
        <f t="shared" si="165"/>
        <v>487</v>
      </c>
      <c r="BE155" s="147">
        <f t="shared" si="165"/>
        <v>638</v>
      </c>
      <c r="BF155" s="147">
        <f t="shared" si="165"/>
        <v>2144</v>
      </c>
      <c r="BG155" s="147">
        <f t="shared" si="165"/>
        <v>876</v>
      </c>
      <c r="BH155" s="147">
        <f t="shared" si="165"/>
        <v>690</v>
      </c>
      <c r="BI155" s="147">
        <f t="shared" si="165"/>
        <v>2044</v>
      </c>
      <c r="BJ155" s="147">
        <f t="shared" si="165"/>
        <v>1340</v>
      </c>
      <c r="BK155" s="147">
        <f t="shared" si="165"/>
        <v>1868</v>
      </c>
      <c r="BL155" s="147">
        <f t="shared" si="165"/>
        <v>1207</v>
      </c>
    </row>
    <row r="156" ht="13.5" customHeight="1">
      <c r="A156" s="134">
        <v>42896.0</v>
      </c>
      <c r="B156" s="155" t="s">
        <v>74</v>
      </c>
      <c r="C156" s="136"/>
      <c r="D156" s="164" t="s">
        <v>43</v>
      </c>
      <c r="E156" s="148">
        <f t="shared" si="144"/>
        <v>1076</v>
      </c>
      <c r="F156" s="165">
        <v>2.0</v>
      </c>
      <c r="G156" s="165">
        <v>15.0</v>
      </c>
      <c r="H156" s="166">
        <f t="shared" si="3"/>
        <v>21</v>
      </c>
      <c r="I156" s="136"/>
      <c r="J156" s="167" t="s">
        <v>35</v>
      </c>
      <c r="K156" s="148">
        <f t="shared" si="145"/>
        <v>892</v>
      </c>
      <c r="L156" s="168">
        <v>3.0</v>
      </c>
      <c r="M156" s="168">
        <v>23.0</v>
      </c>
      <c r="N156" s="166">
        <f t="shared" si="5"/>
        <v>32</v>
      </c>
      <c r="O156" s="55"/>
      <c r="P156" s="154" t="s">
        <v>73</v>
      </c>
      <c r="Q156" s="55"/>
      <c r="R156" s="45">
        <f>MIN(Rules!$E$2,(MAX(H156/N156,N156/H156)))</f>
        <v>1.523809524</v>
      </c>
      <c r="S156" s="145">
        <f>VLOOKUP(B156,Rules!A:B,2,FALSE)</f>
        <v>50</v>
      </c>
      <c r="T156" s="55"/>
      <c r="U156" s="146">
        <f>1/(10^(-(E156+(IF(P156="Y",Rules!$I$2,0))-K156)/Rules!$E$12)+1)</f>
        <v>0.7000112252</v>
      </c>
      <c r="V156" s="48">
        <f t="shared" si="146"/>
        <v>-53</v>
      </c>
      <c r="W156" s="48">
        <f t="shared" si="147"/>
        <v>53</v>
      </c>
      <c r="X156" s="55"/>
      <c r="Y156" s="55"/>
      <c r="Z156" s="55"/>
      <c r="AA156" s="147">
        <f t="shared" ref="AA156:BL156" si="166">IF($D156=AA$1,$E156+$V156,(IF($J156=AA$1,$K156+$W156,AA155)))</f>
        <v>1434</v>
      </c>
      <c r="AB156" s="147">
        <f t="shared" si="166"/>
        <v>1023</v>
      </c>
      <c r="AC156" s="147">
        <f t="shared" si="166"/>
        <v>1370</v>
      </c>
      <c r="AD156" s="147">
        <f t="shared" si="166"/>
        <v>232</v>
      </c>
      <c r="AE156" s="147">
        <f t="shared" si="166"/>
        <v>1978</v>
      </c>
      <c r="AF156" s="147">
        <f t="shared" si="166"/>
        <v>1939</v>
      </c>
      <c r="AG156" s="147">
        <f t="shared" si="166"/>
        <v>945</v>
      </c>
      <c r="AH156" s="147">
        <f t="shared" si="166"/>
        <v>875</v>
      </c>
      <c r="AI156" s="147">
        <f t="shared" si="166"/>
        <v>1203</v>
      </c>
      <c r="AJ156" s="147">
        <f t="shared" si="166"/>
        <v>1812</v>
      </c>
      <c r="AK156" s="147">
        <f t="shared" si="166"/>
        <v>210</v>
      </c>
      <c r="AL156" s="147">
        <f t="shared" si="166"/>
        <v>717</v>
      </c>
      <c r="AM156" s="147">
        <f t="shared" si="166"/>
        <v>2149</v>
      </c>
      <c r="AN156" s="147">
        <f t="shared" si="166"/>
        <v>1411</v>
      </c>
      <c r="AO156" s="147">
        <f t="shared" si="166"/>
        <v>1153</v>
      </c>
      <c r="AP156" s="147">
        <f t="shared" si="166"/>
        <v>2096</v>
      </c>
      <c r="AQ156" s="147">
        <f t="shared" si="166"/>
        <v>197</v>
      </c>
      <c r="AR156" s="147">
        <f t="shared" si="166"/>
        <v>1499</v>
      </c>
      <c r="AS156" s="147">
        <f t="shared" si="166"/>
        <v>319</v>
      </c>
      <c r="AT156" s="147">
        <f t="shared" si="166"/>
        <v>1809</v>
      </c>
      <c r="AU156" s="147">
        <f t="shared" si="166"/>
        <v>1155</v>
      </c>
      <c r="AV156" s="147">
        <f t="shared" si="166"/>
        <v>604</v>
      </c>
      <c r="AW156" s="147">
        <f t="shared" si="166"/>
        <v>553</v>
      </c>
      <c r="AX156" s="147">
        <f t="shared" si="166"/>
        <v>1013</v>
      </c>
      <c r="AY156" s="147">
        <f t="shared" si="166"/>
        <v>1292</v>
      </c>
      <c r="AZ156" s="147">
        <f t="shared" si="166"/>
        <v>844</v>
      </c>
      <c r="BA156" s="147">
        <f t="shared" si="166"/>
        <v>0</v>
      </c>
      <c r="BB156" s="147">
        <f t="shared" si="166"/>
        <v>1504</v>
      </c>
      <c r="BC156" s="147">
        <f t="shared" si="166"/>
        <v>885</v>
      </c>
      <c r="BD156" s="147">
        <f t="shared" si="166"/>
        <v>487</v>
      </c>
      <c r="BE156" s="147">
        <f t="shared" si="166"/>
        <v>638</v>
      </c>
      <c r="BF156" s="147">
        <f t="shared" si="166"/>
        <v>2144</v>
      </c>
      <c r="BG156" s="147">
        <f t="shared" si="166"/>
        <v>876</v>
      </c>
      <c r="BH156" s="147">
        <f t="shared" si="166"/>
        <v>690</v>
      </c>
      <c r="BI156" s="147">
        <f t="shared" si="166"/>
        <v>2044</v>
      </c>
      <c r="BJ156" s="147">
        <f t="shared" si="166"/>
        <v>1340</v>
      </c>
      <c r="BK156" s="147">
        <f t="shared" si="166"/>
        <v>1868</v>
      </c>
      <c r="BL156" s="147">
        <f t="shared" si="166"/>
        <v>1207</v>
      </c>
    </row>
    <row r="157" ht="13.5" customHeight="1">
      <c r="A157" s="134">
        <v>42896.0</v>
      </c>
      <c r="B157" s="155" t="s">
        <v>74</v>
      </c>
      <c r="C157" s="136"/>
      <c r="D157" s="164" t="s">
        <v>30</v>
      </c>
      <c r="E157" s="148">
        <f t="shared" si="144"/>
        <v>1434</v>
      </c>
      <c r="F157" s="165">
        <v>4.0</v>
      </c>
      <c r="G157" s="165">
        <v>15.0</v>
      </c>
      <c r="H157" s="166">
        <f t="shared" si="3"/>
        <v>27</v>
      </c>
      <c r="I157" s="136"/>
      <c r="J157" s="167" t="s">
        <v>28</v>
      </c>
      <c r="K157" s="148">
        <f t="shared" si="145"/>
        <v>1370</v>
      </c>
      <c r="L157" s="168">
        <v>5.0</v>
      </c>
      <c r="M157" s="168">
        <v>23.0</v>
      </c>
      <c r="N157" s="166">
        <f t="shared" si="5"/>
        <v>38</v>
      </c>
      <c r="O157" s="55"/>
      <c r="P157" s="154" t="s">
        <v>73</v>
      </c>
      <c r="Q157" s="55"/>
      <c r="R157" s="45">
        <f>MIN(Rules!$E$2,(MAX(H157/N157,N157/H157)))</f>
        <v>1.407407407</v>
      </c>
      <c r="S157" s="145">
        <f>VLOOKUP(B157,Rules!A:B,2,FALSE)</f>
        <v>50</v>
      </c>
      <c r="T157" s="55"/>
      <c r="U157" s="146">
        <f>1/(10^(-(E157+(IF(P157="Y",Rules!$I$2,0))-K157)/Rules!$E$12)+1)</f>
        <v>0.5731539371</v>
      </c>
      <c r="V157" s="48">
        <f t="shared" si="146"/>
        <v>-40</v>
      </c>
      <c r="W157" s="48">
        <f t="shared" si="147"/>
        <v>40</v>
      </c>
      <c r="X157" s="55"/>
      <c r="Y157" s="55"/>
      <c r="Z157" s="55"/>
      <c r="AA157" s="147">
        <f t="shared" ref="AA157:BL157" si="167">IF($D157=AA$1,$E157+$V157,(IF($J157=AA$1,$K157+$W157,AA156)))</f>
        <v>1394</v>
      </c>
      <c r="AB157" s="147">
        <f t="shared" si="167"/>
        <v>1023</v>
      </c>
      <c r="AC157" s="147">
        <f t="shared" si="167"/>
        <v>1410</v>
      </c>
      <c r="AD157" s="147">
        <f t="shared" si="167"/>
        <v>232</v>
      </c>
      <c r="AE157" s="147">
        <f t="shared" si="167"/>
        <v>1978</v>
      </c>
      <c r="AF157" s="147">
        <f t="shared" si="167"/>
        <v>1939</v>
      </c>
      <c r="AG157" s="147">
        <f t="shared" si="167"/>
        <v>945</v>
      </c>
      <c r="AH157" s="147">
        <f t="shared" si="167"/>
        <v>875</v>
      </c>
      <c r="AI157" s="147">
        <f t="shared" si="167"/>
        <v>1203</v>
      </c>
      <c r="AJ157" s="147">
        <f t="shared" si="167"/>
        <v>1812</v>
      </c>
      <c r="AK157" s="147">
        <f t="shared" si="167"/>
        <v>210</v>
      </c>
      <c r="AL157" s="147">
        <f t="shared" si="167"/>
        <v>717</v>
      </c>
      <c r="AM157" s="147">
        <f t="shared" si="167"/>
        <v>2149</v>
      </c>
      <c r="AN157" s="147">
        <f t="shared" si="167"/>
        <v>1411</v>
      </c>
      <c r="AO157" s="147">
        <f t="shared" si="167"/>
        <v>1153</v>
      </c>
      <c r="AP157" s="147">
        <f t="shared" si="167"/>
        <v>2096</v>
      </c>
      <c r="AQ157" s="147">
        <f t="shared" si="167"/>
        <v>197</v>
      </c>
      <c r="AR157" s="147">
        <f t="shared" si="167"/>
        <v>1499</v>
      </c>
      <c r="AS157" s="147">
        <f t="shared" si="167"/>
        <v>319</v>
      </c>
      <c r="AT157" s="147">
        <f t="shared" si="167"/>
        <v>1809</v>
      </c>
      <c r="AU157" s="147">
        <f t="shared" si="167"/>
        <v>1155</v>
      </c>
      <c r="AV157" s="147">
        <f t="shared" si="167"/>
        <v>604</v>
      </c>
      <c r="AW157" s="147">
        <f t="shared" si="167"/>
        <v>553</v>
      </c>
      <c r="AX157" s="147">
        <f t="shared" si="167"/>
        <v>1013</v>
      </c>
      <c r="AY157" s="147">
        <f t="shared" si="167"/>
        <v>1292</v>
      </c>
      <c r="AZ157" s="147">
        <f t="shared" si="167"/>
        <v>844</v>
      </c>
      <c r="BA157" s="147">
        <f t="shared" si="167"/>
        <v>0</v>
      </c>
      <c r="BB157" s="147">
        <f t="shared" si="167"/>
        <v>1504</v>
      </c>
      <c r="BC157" s="147">
        <f t="shared" si="167"/>
        <v>885</v>
      </c>
      <c r="BD157" s="147">
        <f t="shared" si="167"/>
        <v>487</v>
      </c>
      <c r="BE157" s="147">
        <f t="shared" si="167"/>
        <v>638</v>
      </c>
      <c r="BF157" s="147">
        <f t="shared" si="167"/>
        <v>2144</v>
      </c>
      <c r="BG157" s="147">
        <f t="shared" si="167"/>
        <v>876</v>
      </c>
      <c r="BH157" s="147">
        <f t="shared" si="167"/>
        <v>690</v>
      </c>
      <c r="BI157" s="147">
        <f t="shared" si="167"/>
        <v>2044</v>
      </c>
      <c r="BJ157" s="147">
        <f t="shared" si="167"/>
        <v>1340</v>
      </c>
      <c r="BK157" s="147">
        <f t="shared" si="167"/>
        <v>1868</v>
      </c>
      <c r="BL157" s="147">
        <f t="shared" si="167"/>
        <v>1207</v>
      </c>
    </row>
    <row r="158" ht="13.5" customHeight="1">
      <c r="A158" s="134">
        <v>42896.0</v>
      </c>
      <c r="B158" s="155" t="s">
        <v>75</v>
      </c>
      <c r="C158" s="136"/>
      <c r="D158" s="164" t="s">
        <v>24</v>
      </c>
      <c r="E158" s="148">
        <f t="shared" si="144"/>
        <v>1868</v>
      </c>
      <c r="F158" s="165">
        <v>1.0</v>
      </c>
      <c r="G158" s="165">
        <v>20.0</v>
      </c>
      <c r="H158" s="166">
        <f t="shared" si="3"/>
        <v>23</v>
      </c>
      <c r="I158" s="136"/>
      <c r="J158" s="167" t="s">
        <v>22</v>
      </c>
      <c r="K158" s="148">
        <f t="shared" si="145"/>
        <v>2096</v>
      </c>
      <c r="L158" s="168">
        <v>3.0</v>
      </c>
      <c r="M158" s="168">
        <v>11.0</v>
      </c>
      <c r="N158" s="166">
        <f t="shared" si="5"/>
        <v>20</v>
      </c>
      <c r="O158" s="55"/>
      <c r="P158" s="154" t="s">
        <v>72</v>
      </c>
      <c r="Q158" s="55"/>
      <c r="R158" s="45">
        <f>MIN(Rules!$E$2,(MAX(H158/N158,N158/H158)))</f>
        <v>1.15</v>
      </c>
      <c r="S158" s="145">
        <f>VLOOKUP(B158,Rules!A:B,2,FALSE)</f>
        <v>60</v>
      </c>
      <c r="T158" s="55"/>
      <c r="U158" s="146">
        <f>1/(10^(-(E158+(IF(P158="Y",Rules!$I$2,0))-K158)/Rules!$E$12)+1)</f>
        <v>0.4111524444</v>
      </c>
      <c r="V158" s="48">
        <f t="shared" si="146"/>
        <v>41</v>
      </c>
      <c r="W158" s="48">
        <f t="shared" si="147"/>
        <v>-41</v>
      </c>
      <c r="X158" s="55"/>
      <c r="Y158" s="55"/>
      <c r="Z158" s="55"/>
      <c r="AA158" s="147">
        <f t="shared" ref="AA158:BL158" si="168">IF($D158=AA$1,$E158+$V158,(IF($J158=AA$1,$K158+$W158,AA157)))</f>
        <v>1394</v>
      </c>
      <c r="AB158" s="147">
        <f t="shared" si="168"/>
        <v>1023</v>
      </c>
      <c r="AC158" s="147">
        <f t="shared" si="168"/>
        <v>1410</v>
      </c>
      <c r="AD158" s="147">
        <f t="shared" si="168"/>
        <v>232</v>
      </c>
      <c r="AE158" s="147">
        <f t="shared" si="168"/>
        <v>1978</v>
      </c>
      <c r="AF158" s="147">
        <f t="shared" si="168"/>
        <v>1939</v>
      </c>
      <c r="AG158" s="147">
        <f t="shared" si="168"/>
        <v>945</v>
      </c>
      <c r="AH158" s="147">
        <f t="shared" si="168"/>
        <v>875</v>
      </c>
      <c r="AI158" s="147">
        <f t="shared" si="168"/>
        <v>1203</v>
      </c>
      <c r="AJ158" s="147">
        <f t="shared" si="168"/>
        <v>1812</v>
      </c>
      <c r="AK158" s="147">
        <f t="shared" si="168"/>
        <v>210</v>
      </c>
      <c r="AL158" s="147">
        <f t="shared" si="168"/>
        <v>717</v>
      </c>
      <c r="AM158" s="147">
        <f t="shared" si="168"/>
        <v>2149</v>
      </c>
      <c r="AN158" s="147">
        <f t="shared" si="168"/>
        <v>1411</v>
      </c>
      <c r="AO158" s="147">
        <f t="shared" si="168"/>
        <v>1153</v>
      </c>
      <c r="AP158" s="147">
        <f t="shared" si="168"/>
        <v>2055</v>
      </c>
      <c r="AQ158" s="147">
        <f t="shared" si="168"/>
        <v>197</v>
      </c>
      <c r="AR158" s="147">
        <f t="shared" si="168"/>
        <v>1499</v>
      </c>
      <c r="AS158" s="147">
        <f t="shared" si="168"/>
        <v>319</v>
      </c>
      <c r="AT158" s="147">
        <f t="shared" si="168"/>
        <v>1809</v>
      </c>
      <c r="AU158" s="147">
        <f t="shared" si="168"/>
        <v>1155</v>
      </c>
      <c r="AV158" s="147">
        <f t="shared" si="168"/>
        <v>604</v>
      </c>
      <c r="AW158" s="147">
        <f t="shared" si="168"/>
        <v>553</v>
      </c>
      <c r="AX158" s="147">
        <f t="shared" si="168"/>
        <v>1013</v>
      </c>
      <c r="AY158" s="147">
        <f t="shared" si="168"/>
        <v>1292</v>
      </c>
      <c r="AZ158" s="147">
        <f t="shared" si="168"/>
        <v>844</v>
      </c>
      <c r="BA158" s="147">
        <f t="shared" si="168"/>
        <v>0</v>
      </c>
      <c r="BB158" s="147">
        <f t="shared" si="168"/>
        <v>1504</v>
      </c>
      <c r="BC158" s="147">
        <f t="shared" si="168"/>
        <v>885</v>
      </c>
      <c r="BD158" s="147">
        <f t="shared" si="168"/>
        <v>487</v>
      </c>
      <c r="BE158" s="147">
        <f t="shared" si="168"/>
        <v>638</v>
      </c>
      <c r="BF158" s="147">
        <f t="shared" si="168"/>
        <v>2144</v>
      </c>
      <c r="BG158" s="147">
        <f t="shared" si="168"/>
        <v>876</v>
      </c>
      <c r="BH158" s="147">
        <f t="shared" si="168"/>
        <v>690</v>
      </c>
      <c r="BI158" s="147">
        <f t="shared" si="168"/>
        <v>2044</v>
      </c>
      <c r="BJ158" s="147">
        <f t="shared" si="168"/>
        <v>1340</v>
      </c>
      <c r="BK158" s="147">
        <f t="shared" si="168"/>
        <v>1909</v>
      </c>
      <c r="BL158" s="147">
        <f t="shared" si="168"/>
        <v>1207</v>
      </c>
    </row>
    <row r="159" ht="13.5" customHeight="1">
      <c r="A159" s="134">
        <v>42904.0</v>
      </c>
      <c r="B159" s="155" t="s">
        <v>75</v>
      </c>
      <c r="C159" s="136"/>
      <c r="D159" s="164" t="s">
        <v>23</v>
      </c>
      <c r="E159" s="148">
        <f t="shared" si="144"/>
        <v>2149</v>
      </c>
      <c r="F159" s="165">
        <v>0.0</v>
      </c>
      <c r="G159" s="165">
        <v>33.0</v>
      </c>
      <c r="H159" s="166">
        <f t="shared" si="3"/>
        <v>33</v>
      </c>
      <c r="I159" s="136"/>
      <c r="J159" s="167" t="s">
        <v>27</v>
      </c>
      <c r="K159" s="148">
        <f t="shared" si="145"/>
        <v>1504</v>
      </c>
      <c r="L159" s="168">
        <v>1.0</v>
      </c>
      <c r="M159" s="168">
        <v>11.0</v>
      </c>
      <c r="N159" s="166">
        <f t="shared" si="5"/>
        <v>14</v>
      </c>
      <c r="O159" s="55"/>
      <c r="P159" s="154" t="s">
        <v>73</v>
      </c>
      <c r="Q159" s="55"/>
      <c r="R159" s="45">
        <f>MIN(Rules!$E$2,(MAX(H159/N159,N159/H159)))</f>
        <v>2</v>
      </c>
      <c r="S159" s="145">
        <f>VLOOKUP(B159,Rules!A:B,2,FALSE)</f>
        <v>60</v>
      </c>
      <c r="T159" s="55"/>
      <c r="U159" s="146">
        <f>1/(10^(-(E159+(IF(P159="Y",Rules!$I$2,0))-K159)/Rules!$E$12)+1)</f>
        <v>0.9512158141</v>
      </c>
      <c r="V159" s="48">
        <f t="shared" si="146"/>
        <v>6</v>
      </c>
      <c r="W159" s="48">
        <f t="shared" si="147"/>
        <v>-6</v>
      </c>
      <c r="X159" s="55"/>
      <c r="Y159" s="55"/>
      <c r="Z159" s="55"/>
      <c r="AA159" s="147">
        <f t="shared" ref="AA159:BL159" si="169">IF($D159=AA$1,$E159+$V159,(IF($J159=AA$1,$K159+$W159,AA158)))</f>
        <v>1394</v>
      </c>
      <c r="AB159" s="147">
        <f t="shared" si="169"/>
        <v>1023</v>
      </c>
      <c r="AC159" s="147">
        <f t="shared" si="169"/>
        <v>1410</v>
      </c>
      <c r="AD159" s="147">
        <f t="shared" si="169"/>
        <v>232</v>
      </c>
      <c r="AE159" s="147">
        <f t="shared" si="169"/>
        <v>1978</v>
      </c>
      <c r="AF159" s="147">
        <f t="shared" si="169"/>
        <v>1939</v>
      </c>
      <c r="AG159" s="147">
        <f t="shared" si="169"/>
        <v>945</v>
      </c>
      <c r="AH159" s="147">
        <f t="shared" si="169"/>
        <v>875</v>
      </c>
      <c r="AI159" s="147">
        <f t="shared" si="169"/>
        <v>1203</v>
      </c>
      <c r="AJ159" s="147">
        <f t="shared" si="169"/>
        <v>1812</v>
      </c>
      <c r="AK159" s="147">
        <f t="shared" si="169"/>
        <v>210</v>
      </c>
      <c r="AL159" s="147">
        <f t="shared" si="169"/>
        <v>717</v>
      </c>
      <c r="AM159" s="147">
        <f t="shared" si="169"/>
        <v>2155</v>
      </c>
      <c r="AN159" s="147">
        <f t="shared" si="169"/>
        <v>1411</v>
      </c>
      <c r="AO159" s="147">
        <f t="shared" si="169"/>
        <v>1153</v>
      </c>
      <c r="AP159" s="147">
        <f t="shared" si="169"/>
        <v>2055</v>
      </c>
      <c r="AQ159" s="147">
        <f t="shared" si="169"/>
        <v>197</v>
      </c>
      <c r="AR159" s="147">
        <f t="shared" si="169"/>
        <v>1499</v>
      </c>
      <c r="AS159" s="147">
        <f t="shared" si="169"/>
        <v>319</v>
      </c>
      <c r="AT159" s="147">
        <f t="shared" si="169"/>
        <v>1809</v>
      </c>
      <c r="AU159" s="147">
        <f t="shared" si="169"/>
        <v>1155</v>
      </c>
      <c r="AV159" s="147">
        <f t="shared" si="169"/>
        <v>604</v>
      </c>
      <c r="AW159" s="147">
        <f t="shared" si="169"/>
        <v>553</v>
      </c>
      <c r="AX159" s="147">
        <f t="shared" si="169"/>
        <v>1013</v>
      </c>
      <c r="AY159" s="147">
        <f t="shared" si="169"/>
        <v>1292</v>
      </c>
      <c r="AZ159" s="147">
        <f t="shared" si="169"/>
        <v>844</v>
      </c>
      <c r="BA159" s="147">
        <f t="shared" si="169"/>
        <v>0</v>
      </c>
      <c r="BB159" s="147">
        <f t="shared" si="169"/>
        <v>1498</v>
      </c>
      <c r="BC159" s="147">
        <f t="shared" si="169"/>
        <v>885</v>
      </c>
      <c r="BD159" s="147">
        <f t="shared" si="169"/>
        <v>487</v>
      </c>
      <c r="BE159" s="147">
        <f t="shared" si="169"/>
        <v>638</v>
      </c>
      <c r="BF159" s="147">
        <f t="shared" si="169"/>
        <v>2144</v>
      </c>
      <c r="BG159" s="147">
        <f t="shared" si="169"/>
        <v>876</v>
      </c>
      <c r="BH159" s="147">
        <f t="shared" si="169"/>
        <v>690</v>
      </c>
      <c r="BI159" s="147">
        <f t="shared" si="169"/>
        <v>2044</v>
      </c>
      <c r="BJ159" s="147">
        <f t="shared" si="169"/>
        <v>1340</v>
      </c>
      <c r="BK159" s="147">
        <f t="shared" si="169"/>
        <v>1909</v>
      </c>
      <c r="BL159" s="147">
        <f t="shared" si="169"/>
        <v>1207</v>
      </c>
    </row>
    <row r="160" ht="13.5" customHeight="1">
      <c r="A160" s="134">
        <v>42904.0</v>
      </c>
      <c r="B160" s="155" t="s">
        <v>75</v>
      </c>
      <c r="C160" s="136"/>
      <c r="D160" s="164" t="s">
        <v>19</v>
      </c>
      <c r="E160" s="148">
        <f t="shared" si="144"/>
        <v>1939</v>
      </c>
      <c r="F160" s="165">
        <v>0.0</v>
      </c>
      <c r="G160" s="165">
        <v>23.0</v>
      </c>
      <c r="H160" s="166">
        <f t="shared" si="3"/>
        <v>23</v>
      </c>
      <c r="I160" s="136"/>
      <c r="J160" s="167" t="s">
        <v>25</v>
      </c>
      <c r="K160" s="148">
        <f t="shared" si="145"/>
        <v>2044</v>
      </c>
      <c r="L160" s="168">
        <v>1.0</v>
      </c>
      <c r="M160" s="168">
        <v>15.0</v>
      </c>
      <c r="N160" s="166">
        <f t="shared" si="5"/>
        <v>18</v>
      </c>
      <c r="O160" s="55"/>
      <c r="P160" s="154" t="s">
        <v>73</v>
      </c>
      <c r="Q160" s="55"/>
      <c r="R160" s="45">
        <f>MIN(Rules!$E$2,(MAX(H160/N160,N160/H160)))</f>
        <v>1.277777778</v>
      </c>
      <c r="S160" s="145">
        <f>VLOOKUP(B160,Rules!A:B,2,FALSE)</f>
        <v>60</v>
      </c>
      <c r="T160" s="55"/>
      <c r="U160" s="146">
        <f>1/(10^(-(E160+(IF(P160="Y",Rules!$I$2,0))-K160)/Rules!$E$12)+1)</f>
        <v>0.3814158779</v>
      </c>
      <c r="V160" s="48">
        <f t="shared" si="146"/>
        <v>47</v>
      </c>
      <c r="W160" s="48">
        <f t="shared" si="147"/>
        <v>-47</v>
      </c>
      <c r="X160" s="55"/>
      <c r="Y160" s="55"/>
      <c r="Z160" s="55"/>
      <c r="AA160" s="147">
        <f t="shared" ref="AA160:BL160" si="170">IF($D160=AA$1,$E160+$V160,(IF($J160=AA$1,$K160+$W160,AA159)))</f>
        <v>1394</v>
      </c>
      <c r="AB160" s="147">
        <f t="shared" si="170"/>
        <v>1023</v>
      </c>
      <c r="AC160" s="147">
        <f t="shared" si="170"/>
        <v>1410</v>
      </c>
      <c r="AD160" s="147">
        <f t="shared" si="170"/>
        <v>232</v>
      </c>
      <c r="AE160" s="147">
        <f t="shared" si="170"/>
        <v>1978</v>
      </c>
      <c r="AF160" s="147">
        <f t="shared" si="170"/>
        <v>1986</v>
      </c>
      <c r="AG160" s="147">
        <f t="shared" si="170"/>
        <v>945</v>
      </c>
      <c r="AH160" s="147">
        <f t="shared" si="170"/>
        <v>875</v>
      </c>
      <c r="AI160" s="147">
        <f t="shared" si="170"/>
        <v>1203</v>
      </c>
      <c r="AJ160" s="147">
        <f t="shared" si="170"/>
        <v>1812</v>
      </c>
      <c r="AK160" s="147">
        <f t="shared" si="170"/>
        <v>210</v>
      </c>
      <c r="AL160" s="147">
        <f t="shared" si="170"/>
        <v>717</v>
      </c>
      <c r="AM160" s="147">
        <f t="shared" si="170"/>
        <v>2155</v>
      </c>
      <c r="AN160" s="147">
        <f t="shared" si="170"/>
        <v>1411</v>
      </c>
      <c r="AO160" s="147">
        <f t="shared" si="170"/>
        <v>1153</v>
      </c>
      <c r="AP160" s="147">
        <f t="shared" si="170"/>
        <v>2055</v>
      </c>
      <c r="AQ160" s="147">
        <f t="shared" si="170"/>
        <v>197</v>
      </c>
      <c r="AR160" s="147">
        <f t="shared" si="170"/>
        <v>1499</v>
      </c>
      <c r="AS160" s="147">
        <f t="shared" si="170"/>
        <v>319</v>
      </c>
      <c r="AT160" s="147">
        <f t="shared" si="170"/>
        <v>1809</v>
      </c>
      <c r="AU160" s="147">
        <f t="shared" si="170"/>
        <v>1155</v>
      </c>
      <c r="AV160" s="147">
        <f t="shared" si="170"/>
        <v>604</v>
      </c>
      <c r="AW160" s="147">
        <f t="shared" si="170"/>
        <v>553</v>
      </c>
      <c r="AX160" s="147">
        <f t="shared" si="170"/>
        <v>1013</v>
      </c>
      <c r="AY160" s="147">
        <f t="shared" si="170"/>
        <v>1292</v>
      </c>
      <c r="AZ160" s="147">
        <f t="shared" si="170"/>
        <v>844</v>
      </c>
      <c r="BA160" s="147">
        <f t="shared" si="170"/>
        <v>0</v>
      </c>
      <c r="BB160" s="147">
        <f t="shared" si="170"/>
        <v>1498</v>
      </c>
      <c r="BC160" s="147">
        <f t="shared" si="170"/>
        <v>885</v>
      </c>
      <c r="BD160" s="147">
        <f t="shared" si="170"/>
        <v>487</v>
      </c>
      <c r="BE160" s="147">
        <f t="shared" si="170"/>
        <v>638</v>
      </c>
      <c r="BF160" s="147">
        <f t="shared" si="170"/>
        <v>2144</v>
      </c>
      <c r="BG160" s="147">
        <f t="shared" si="170"/>
        <v>876</v>
      </c>
      <c r="BH160" s="147">
        <f t="shared" si="170"/>
        <v>690</v>
      </c>
      <c r="BI160" s="147">
        <f t="shared" si="170"/>
        <v>1997</v>
      </c>
      <c r="BJ160" s="147">
        <f t="shared" si="170"/>
        <v>1340</v>
      </c>
      <c r="BK160" s="147">
        <f t="shared" si="170"/>
        <v>1909</v>
      </c>
      <c r="BL160" s="147">
        <f t="shared" si="170"/>
        <v>1207</v>
      </c>
    </row>
    <row r="161" ht="13.5" customHeight="1">
      <c r="A161" s="134">
        <v>42911.0</v>
      </c>
      <c r="B161" s="155" t="s">
        <v>75</v>
      </c>
      <c r="C161" s="136"/>
      <c r="D161" s="164" t="s">
        <v>31</v>
      </c>
      <c r="E161" s="148">
        <f t="shared" si="144"/>
        <v>1499</v>
      </c>
      <c r="F161" s="165">
        <v>2.0</v>
      </c>
      <c r="G161" s="165">
        <v>14.0</v>
      </c>
      <c r="H161" s="166">
        <f t="shared" si="3"/>
        <v>20</v>
      </c>
      <c r="I161" s="136"/>
      <c r="J161" s="167" t="s">
        <v>28</v>
      </c>
      <c r="K161" s="148">
        <f t="shared" si="145"/>
        <v>1410</v>
      </c>
      <c r="L161" s="168">
        <v>1.0</v>
      </c>
      <c r="M161" s="168">
        <v>16.0</v>
      </c>
      <c r="N161" s="166">
        <f t="shared" si="5"/>
        <v>19</v>
      </c>
      <c r="O161" s="55"/>
      <c r="P161" s="144" t="s">
        <v>72</v>
      </c>
      <c r="Q161" s="55"/>
      <c r="R161" s="45">
        <f>MIN(Rules!$E$2,(MAX(H161/N161,N161/H161)))</f>
        <v>1.052631579</v>
      </c>
      <c r="S161" s="145">
        <f>VLOOKUP(B161,Rules!A:B,2,FALSE)</f>
        <v>60</v>
      </c>
      <c r="T161" s="55"/>
      <c r="U161" s="146">
        <f>1/(10^(-(E161+(IF(P161="Y",Rules!$I$2,0))-K161)/Rules!$E$12)+1)</f>
        <v>0.7503791929</v>
      </c>
      <c r="V161" s="48">
        <f t="shared" si="146"/>
        <v>16</v>
      </c>
      <c r="W161" s="48">
        <f t="shared" si="147"/>
        <v>-16</v>
      </c>
      <c r="X161" s="55"/>
      <c r="Y161" s="55"/>
      <c r="Z161" s="55"/>
      <c r="AA161" s="147">
        <f t="shared" ref="AA161:BL161" si="171">IF($D161=AA$1,$E161+$V161,(IF($J161=AA$1,$K161+$W161,AA160)))</f>
        <v>1394</v>
      </c>
      <c r="AB161" s="147">
        <f t="shared" si="171"/>
        <v>1023</v>
      </c>
      <c r="AC161" s="147">
        <f t="shared" si="171"/>
        <v>1394</v>
      </c>
      <c r="AD161" s="147">
        <f t="shared" si="171"/>
        <v>232</v>
      </c>
      <c r="AE161" s="147">
        <f t="shared" si="171"/>
        <v>1978</v>
      </c>
      <c r="AF161" s="147">
        <f t="shared" si="171"/>
        <v>1986</v>
      </c>
      <c r="AG161" s="147">
        <f t="shared" si="171"/>
        <v>945</v>
      </c>
      <c r="AH161" s="147">
        <f t="shared" si="171"/>
        <v>875</v>
      </c>
      <c r="AI161" s="147">
        <f t="shared" si="171"/>
        <v>1203</v>
      </c>
      <c r="AJ161" s="147">
        <f t="shared" si="171"/>
        <v>1812</v>
      </c>
      <c r="AK161" s="147">
        <f t="shared" si="171"/>
        <v>210</v>
      </c>
      <c r="AL161" s="147">
        <f t="shared" si="171"/>
        <v>717</v>
      </c>
      <c r="AM161" s="147">
        <f t="shared" si="171"/>
        <v>2155</v>
      </c>
      <c r="AN161" s="147">
        <f t="shared" si="171"/>
        <v>1411</v>
      </c>
      <c r="AO161" s="147">
        <f t="shared" si="171"/>
        <v>1153</v>
      </c>
      <c r="AP161" s="147">
        <f t="shared" si="171"/>
        <v>2055</v>
      </c>
      <c r="AQ161" s="147">
        <f t="shared" si="171"/>
        <v>197</v>
      </c>
      <c r="AR161" s="147">
        <f t="shared" si="171"/>
        <v>1515</v>
      </c>
      <c r="AS161" s="147">
        <f t="shared" si="171"/>
        <v>319</v>
      </c>
      <c r="AT161" s="147">
        <f t="shared" si="171"/>
        <v>1809</v>
      </c>
      <c r="AU161" s="147">
        <f t="shared" si="171"/>
        <v>1155</v>
      </c>
      <c r="AV161" s="147">
        <f t="shared" si="171"/>
        <v>604</v>
      </c>
      <c r="AW161" s="147">
        <f t="shared" si="171"/>
        <v>553</v>
      </c>
      <c r="AX161" s="147">
        <f t="shared" si="171"/>
        <v>1013</v>
      </c>
      <c r="AY161" s="147">
        <f t="shared" si="171"/>
        <v>1292</v>
      </c>
      <c r="AZ161" s="147">
        <f t="shared" si="171"/>
        <v>844</v>
      </c>
      <c r="BA161" s="147">
        <f t="shared" si="171"/>
        <v>0</v>
      </c>
      <c r="BB161" s="147">
        <f t="shared" si="171"/>
        <v>1498</v>
      </c>
      <c r="BC161" s="147">
        <f t="shared" si="171"/>
        <v>885</v>
      </c>
      <c r="BD161" s="147">
        <f t="shared" si="171"/>
        <v>487</v>
      </c>
      <c r="BE161" s="147">
        <f t="shared" si="171"/>
        <v>638</v>
      </c>
      <c r="BF161" s="147">
        <f t="shared" si="171"/>
        <v>2144</v>
      </c>
      <c r="BG161" s="147">
        <f t="shared" si="171"/>
        <v>876</v>
      </c>
      <c r="BH161" s="147">
        <f t="shared" si="171"/>
        <v>690</v>
      </c>
      <c r="BI161" s="147">
        <f t="shared" si="171"/>
        <v>1997</v>
      </c>
      <c r="BJ161" s="147">
        <f t="shared" si="171"/>
        <v>1340</v>
      </c>
      <c r="BK161" s="147">
        <f t="shared" si="171"/>
        <v>1909</v>
      </c>
      <c r="BL161" s="147">
        <f t="shared" si="171"/>
        <v>1207</v>
      </c>
    </row>
    <row r="162" ht="13.5" customHeight="1">
      <c r="A162" s="134">
        <v>42917.0</v>
      </c>
      <c r="B162" s="155" t="s">
        <v>77</v>
      </c>
      <c r="C162" s="136"/>
      <c r="D162" s="164" t="s">
        <v>26</v>
      </c>
      <c r="E162" s="148">
        <f t="shared" si="144"/>
        <v>1812</v>
      </c>
      <c r="F162" s="165">
        <v>2.0</v>
      </c>
      <c r="G162" s="165">
        <v>28.0</v>
      </c>
      <c r="H162" s="166">
        <f t="shared" si="3"/>
        <v>34</v>
      </c>
      <c r="I162" s="136"/>
      <c r="J162" s="167" t="s">
        <v>31</v>
      </c>
      <c r="K162" s="148">
        <f t="shared" si="145"/>
        <v>1515</v>
      </c>
      <c r="L162" s="168">
        <v>1.0</v>
      </c>
      <c r="M162" s="168">
        <v>15.0</v>
      </c>
      <c r="N162" s="166">
        <f t="shared" si="5"/>
        <v>18</v>
      </c>
      <c r="O162" s="55"/>
      <c r="P162" s="144" t="s">
        <v>72</v>
      </c>
      <c r="Q162" s="55"/>
      <c r="R162" s="45">
        <f>MIN(Rules!$E$2,(MAX(H162/N162,N162/H162)))</f>
        <v>1.888888889</v>
      </c>
      <c r="S162" s="145">
        <f>VLOOKUP(B162,Rules!A:B,2,FALSE)</f>
        <v>60</v>
      </c>
      <c r="T162" s="55"/>
      <c r="U162" s="146">
        <f>1/(10^(-(E162+(IF(P162="Y",Rules!$I$2,0))-K162)/Rules!$E$12)+1)</f>
        <v>0.8868047945</v>
      </c>
      <c r="V162" s="48">
        <f t="shared" si="146"/>
        <v>13</v>
      </c>
      <c r="W162" s="48">
        <f t="shared" si="147"/>
        <v>-13</v>
      </c>
      <c r="X162" s="55"/>
      <c r="Y162" s="55"/>
      <c r="Z162" s="55"/>
      <c r="AA162" s="147">
        <f t="shared" ref="AA162:BL162" si="172">IF($D162=AA$1,$E162+$V162,(IF($J162=AA$1,$K162+$W162,AA161)))</f>
        <v>1394</v>
      </c>
      <c r="AB162" s="147">
        <f t="shared" si="172"/>
        <v>1023</v>
      </c>
      <c r="AC162" s="147">
        <f t="shared" si="172"/>
        <v>1394</v>
      </c>
      <c r="AD162" s="147">
        <f t="shared" si="172"/>
        <v>232</v>
      </c>
      <c r="AE162" s="147">
        <f t="shared" si="172"/>
        <v>1978</v>
      </c>
      <c r="AF162" s="147">
        <f t="shared" si="172"/>
        <v>1986</v>
      </c>
      <c r="AG162" s="147">
        <f t="shared" si="172"/>
        <v>945</v>
      </c>
      <c r="AH162" s="147">
        <f t="shared" si="172"/>
        <v>875</v>
      </c>
      <c r="AI162" s="147">
        <f t="shared" si="172"/>
        <v>1203</v>
      </c>
      <c r="AJ162" s="147">
        <f t="shared" si="172"/>
        <v>1825</v>
      </c>
      <c r="AK162" s="147">
        <f t="shared" si="172"/>
        <v>210</v>
      </c>
      <c r="AL162" s="147">
        <f t="shared" si="172"/>
        <v>717</v>
      </c>
      <c r="AM162" s="147">
        <f t="shared" si="172"/>
        <v>2155</v>
      </c>
      <c r="AN162" s="147">
        <f t="shared" si="172"/>
        <v>1411</v>
      </c>
      <c r="AO162" s="147">
        <f t="shared" si="172"/>
        <v>1153</v>
      </c>
      <c r="AP162" s="147">
        <f t="shared" si="172"/>
        <v>2055</v>
      </c>
      <c r="AQ162" s="147">
        <f t="shared" si="172"/>
        <v>197</v>
      </c>
      <c r="AR162" s="147">
        <f t="shared" si="172"/>
        <v>1502</v>
      </c>
      <c r="AS162" s="147">
        <f t="shared" si="172"/>
        <v>319</v>
      </c>
      <c r="AT162" s="147">
        <f t="shared" si="172"/>
        <v>1809</v>
      </c>
      <c r="AU162" s="147">
        <f t="shared" si="172"/>
        <v>1155</v>
      </c>
      <c r="AV162" s="147">
        <f t="shared" si="172"/>
        <v>604</v>
      </c>
      <c r="AW162" s="147">
        <f t="shared" si="172"/>
        <v>553</v>
      </c>
      <c r="AX162" s="147">
        <f t="shared" si="172"/>
        <v>1013</v>
      </c>
      <c r="AY162" s="147">
        <f t="shared" si="172"/>
        <v>1292</v>
      </c>
      <c r="AZ162" s="147">
        <f t="shared" si="172"/>
        <v>844</v>
      </c>
      <c r="BA162" s="147">
        <f t="shared" si="172"/>
        <v>0</v>
      </c>
      <c r="BB162" s="147">
        <f t="shared" si="172"/>
        <v>1498</v>
      </c>
      <c r="BC162" s="147">
        <f t="shared" si="172"/>
        <v>885</v>
      </c>
      <c r="BD162" s="147">
        <f t="shared" si="172"/>
        <v>487</v>
      </c>
      <c r="BE162" s="147">
        <f t="shared" si="172"/>
        <v>638</v>
      </c>
      <c r="BF162" s="147">
        <f t="shared" si="172"/>
        <v>2144</v>
      </c>
      <c r="BG162" s="147">
        <f t="shared" si="172"/>
        <v>876</v>
      </c>
      <c r="BH162" s="147">
        <f t="shared" si="172"/>
        <v>690</v>
      </c>
      <c r="BI162" s="147">
        <f t="shared" si="172"/>
        <v>1997</v>
      </c>
      <c r="BJ162" s="147">
        <f t="shared" si="172"/>
        <v>1340</v>
      </c>
      <c r="BK162" s="147">
        <f t="shared" si="172"/>
        <v>1909</v>
      </c>
      <c r="BL162" s="147">
        <f t="shared" si="172"/>
        <v>1207</v>
      </c>
    </row>
    <row r="163" ht="13.5" customHeight="1">
      <c r="A163" s="134">
        <v>42917.0</v>
      </c>
      <c r="B163" s="155" t="s">
        <v>77</v>
      </c>
      <c r="C163" s="136"/>
      <c r="D163" s="164" t="s">
        <v>22</v>
      </c>
      <c r="E163" s="148">
        <f t="shared" si="144"/>
        <v>2055</v>
      </c>
      <c r="F163" s="165">
        <v>0.0</v>
      </c>
      <c r="G163" s="165">
        <v>20.0</v>
      </c>
      <c r="H163" s="166">
        <f t="shared" si="3"/>
        <v>20</v>
      </c>
      <c r="I163" s="136"/>
      <c r="J163" s="167" t="s">
        <v>20</v>
      </c>
      <c r="K163" s="148">
        <f t="shared" si="145"/>
        <v>1809</v>
      </c>
      <c r="L163" s="168">
        <v>0.0</v>
      </c>
      <c r="M163" s="168">
        <v>17.0</v>
      </c>
      <c r="N163" s="166">
        <f t="shared" si="5"/>
        <v>17</v>
      </c>
      <c r="O163" s="55"/>
      <c r="P163" s="144" t="s">
        <v>72</v>
      </c>
      <c r="Q163" s="55"/>
      <c r="R163" s="45">
        <f>MIN(Rules!$E$2,(MAX(H163/N163,N163/H163)))</f>
        <v>1.176470588</v>
      </c>
      <c r="S163" s="145">
        <f>VLOOKUP(B163,Rules!A:B,2,FALSE)</f>
        <v>60</v>
      </c>
      <c r="T163" s="55"/>
      <c r="U163" s="146">
        <f>1/(10^(-(E163+(IF(P163="Y",Rules!$I$2,0))-K163)/Rules!$E$12)+1)</f>
        <v>0.86100321</v>
      </c>
      <c r="V163" s="48">
        <f t="shared" si="146"/>
        <v>10</v>
      </c>
      <c r="W163" s="48">
        <f t="shared" si="147"/>
        <v>-10</v>
      </c>
      <c r="X163" s="55"/>
      <c r="Y163" s="55"/>
      <c r="Z163" s="55"/>
      <c r="AA163" s="147">
        <f t="shared" ref="AA163:BL163" si="173">IF($D163=AA$1,$E163+$V163,(IF($J163=AA$1,$K163+$W163,AA162)))</f>
        <v>1394</v>
      </c>
      <c r="AB163" s="147">
        <f t="shared" si="173"/>
        <v>1023</v>
      </c>
      <c r="AC163" s="147">
        <f t="shared" si="173"/>
        <v>1394</v>
      </c>
      <c r="AD163" s="147">
        <f t="shared" si="173"/>
        <v>232</v>
      </c>
      <c r="AE163" s="147">
        <f t="shared" si="173"/>
        <v>1978</v>
      </c>
      <c r="AF163" s="147">
        <f t="shared" si="173"/>
        <v>1986</v>
      </c>
      <c r="AG163" s="147">
        <f t="shared" si="173"/>
        <v>945</v>
      </c>
      <c r="AH163" s="147">
        <f t="shared" si="173"/>
        <v>875</v>
      </c>
      <c r="AI163" s="147">
        <f t="shared" si="173"/>
        <v>1203</v>
      </c>
      <c r="AJ163" s="147">
        <f t="shared" si="173"/>
        <v>1825</v>
      </c>
      <c r="AK163" s="147">
        <f t="shared" si="173"/>
        <v>210</v>
      </c>
      <c r="AL163" s="147">
        <f t="shared" si="173"/>
        <v>717</v>
      </c>
      <c r="AM163" s="147">
        <f t="shared" si="173"/>
        <v>2155</v>
      </c>
      <c r="AN163" s="147">
        <f t="shared" si="173"/>
        <v>1411</v>
      </c>
      <c r="AO163" s="147">
        <f t="shared" si="173"/>
        <v>1153</v>
      </c>
      <c r="AP163" s="147">
        <f t="shared" si="173"/>
        <v>2065</v>
      </c>
      <c r="AQ163" s="147">
        <f t="shared" si="173"/>
        <v>197</v>
      </c>
      <c r="AR163" s="147">
        <f t="shared" si="173"/>
        <v>1502</v>
      </c>
      <c r="AS163" s="147">
        <f t="shared" si="173"/>
        <v>319</v>
      </c>
      <c r="AT163" s="147">
        <f t="shared" si="173"/>
        <v>1799</v>
      </c>
      <c r="AU163" s="147">
        <f t="shared" si="173"/>
        <v>1155</v>
      </c>
      <c r="AV163" s="147">
        <f t="shared" si="173"/>
        <v>604</v>
      </c>
      <c r="AW163" s="147">
        <f t="shared" si="173"/>
        <v>553</v>
      </c>
      <c r="AX163" s="147">
        <f t="shared" si="173"/>
        <v>1013</v>
      </c>
      <c r="AY163" s="147">
        <f t="shared" si="173"/>
        <v>1292</v>
      </c>
      <c r="AZ163" s="147">
        <f t="shared" si="173"/>
        <v>844</v>
      </c>
      <c r="BA163" s="147">
        <f t="shared" si="173"/>
        <v>0</v>
      </c>
      <c r="BB163" s="147">
        <f t="shared" si="173"/>
        <v>1498</v>
      </c>
      <c r="BC163" s="147">
        <f t="shared" si="173"/>
        <v>885</v>
      </c>
      <c r="BD163" s="147">
        <f t="shared" si="173"/>
        <v>487</v>
      </c>
      <c r="BE163" s="147">
        <f t="shared" si="173"/>
        <v>638</v>
      </c>
      <c r="BF163" s="147">
        <f t="shared" si="173"/>
        <v>2144</v>
      </c>
      <c r="BG163" s="147">
        <f t="shared" si="173"/>
        <v>876</v>
      </c>
      <c r="BH163" s="147">
        <f t="shared" si="173"/>
        <v>690</v>
      </c>
      <c r="BI163" s="147">
        <f t="shared" si="173"/>
        <v>1997</v>
      </c>
      <c r="BJ163" s="147">
        <f t="shared" si="173"/>
        <v>1340</v>
      </c>
      <c r="BK163" s="147">
        <f t="shared" si="173"/>
        <v>1909</v>
      </c>
      <c r="BL163" s="147">
        <f t="shared" si="173"/>
        <v>1207</v>
      </c>
    </row>
    <row r="164" ht="13.5" customHeight="1">
      <c r="A164" s="134">
        <v>42917.0</v>
      </c>
      <c r="B164" s="155" t="s">
        <v>77</v>
      </c>
      <c r="C164" s="136"/>
      <c r="D164" s="164" t="s">
        <v>27</v>
      </c>
      <c r="E164" s="148">
        <f t="shared" si="144"/>
        <v>1498</v>
      </c>
      <c r="F164" s="165">
        <v>0.0</v>
      </c>
      <c r="G164" s="165">
        <v>14.0</v>
      </c>
      <c r="H164" s="166">
        <f t="shared" si="3"/>
        <v>14</v>
      </c>
      <c r="I164" s="136"/>
      <c r="J164" s="167" t="s">
        <v>25</v>
      </c>
      <c r="K164" s="148">
        <f t="shared" si="145"/>
        <v>1997</v>
      </c>
      <c r="L164" s="168">
        <v>1.0</v>
      </c>
      <c r="M164" s="168">
        <v>35.0</v>
      </c>
      <c r="N164" s="166">
        <f t="shared" si="5"/>
        <v>38</v>
      </c>
      <c r="O164" s="55"/>
      <c r="P164" s="144" t="s">
        <v>72</v>
      </c>
      <c r="Q164" s="55"/>
      <c r="R164" s="45">
        <f>MIN(Rules!$E$2,(MAX(H164/N164,N164/H164)))</f>
        <v>2</v>
      </c>
      <c r="S164" s="145">
        <f>VLOOKUP(B164,Rules!A:B,2,FALSE)</f>
        <v>60</v>
      </c>
      <c r="T164" s="55"/>
      <c r="U164" s="146">
        <f>1/(10^(-(E164+(IF(P164="Y",Rules!$I$2,0))-K164)/Rules!$E$12)+1)</f>
        <v>0.1669771084</v>
      </c>
      <c r="V164" s="48">
        <f t="shared" si="146"/>
        <v>-20</v>
      </c>
      <c r="W164" s="48">
        <f t="shared" si="147"/>
        <v>20</v>
      </c>
      <c r="X164" s="55"/>
      <c r="Y164" s="55"/>
      <c r="Z164" s="55"/>
      <c r="AA164" s="147">
        <f t="shared" ref="AA164:BL164" si="174">IF($D164=AA$1,$E164+$V164,(IF($J164=AA$1,$K164+$W164,AA163)))</f>
        <v>1394</v>
      </c>
      <c r="AB164" s="147">
        <f t="shared" si="174"/>
        <v>1023</v>
      </c>
      <c r="AC164" s="147">
        <f t="shared" si="174"/>
        <v>1394</v>
      </c>
      <c r="AD164" s="147">
        <f t="shared" si="174"/>
        <v>232</v>
      </c>
      <c r="AE164" s="147">
        <f t="shared" si="174"/>
        <v>1978</v>
      </c>
      <c r="AF164" s="147">
        <f t="shared" si="174"/>
        <v>1986</v>
      </c>
      <c r="AG164" s="147">
        <f t="shared" si="174"/>
        <v>945</v>
      </c>
      <c r="AH164" s="147">
        <f t="shared" si="174"/>
        <v>875</v>
      </c>
      <c r="AI164" s="147">
        <f t="shared" si="174"/>
        <v>1203</v>
      </c>
      <c r="AJ164" s="147">
        <f t="shared" si="174"/>
        <v>1825</v>
      </c>
      <c r="AK164" s="147">
        <f t="shared" si="174"/>
        <v>210</v>
      </c>
      <c r="AL164" s="147">
        <f t="shared" si="174"/>
        <v>717</v>
      </c>
      <c r="AM164" s="147">
        <f t="shared" si="174"/>
        <v>2155</v>
      </c>
      <c r="AN164" s="147">
        <f t="shared" si="174"/>
        <v>1411</v>
      </c>
      <c r="AO164" s="147">
        <f t="shared" si="174"/>
        <v>1153</v>
      </c>
      <c r="AP164" s="147">
        <f t="shared" si="174"/>
        <v>2065</v>
      </c>
      <c r="AQ164" s="147">
        <f t="shared" si="174"/>
        <v>197</v>
      </c>
      <c r="AR164" s="147">
        <f t="shared" si="174"/>
        <v>1502</v>
      </c>
      <c r="AS164" s="147">
        <f t="shared" si="174"/>
        <v>319</v>
      </c>
      <c r="AT164" s="147">
        <f t="shared" si="174"/>
        <v>1799</v>
      </c>
      <c r="AU164" s="147">
        <f t="shared" si="174"/>
        <v>1155</v>
      </c>
      <c r="AV164" s="147">
        <f t="shared" si="174"/>
        <v>604</v>
      </c>
      <c r="AW164" s="147">
        <f t="shared" si="174"/>
        <v>553</v>
      </c>
      <c r="AX164" s="147">
        <f t="shared" si="174"/>
        <v>1013</v>
      </c>
      <c r="AY164" s="147">
        <f t="shared" si="174"/>
        <v>1292</v>
      </c>
      <c r="AZ164" s="147">
        <f t="shared" si="174"/>
        <v>844</v>
      </c>
      <c r="BA164" s="147">
        <f t="shared" si="174"/>
        <v>0</v>
      </c>
      <c r="BB164" s="147">
        <f t="shared" si="174"/>
        <v>1478</v>
      </c>
      <c r="BC164" s="147">
        <f t="shared" si="174"/>
        <v>885</v>
      </c>
      <c r="BD164" s="147">
        <f t="shared" si="174"/>
        <v>487</v>
      </c>
      <c r="BE164" s="147">
        <f t="shared" si="174"/>
        <v>638</v>
      </c>
      <c r="BF164" s="147">
        <f t="shared" si="174"/>
        <v>2144</v>
      </c>
      <c r="BG164" s="147">
        <f t="shared" si="174"/>
        <v>876</v>
      </c>
      <c r="BH164" s="147">
        <f t="shared" si="174"/>
        <v>690</v>
      </c>
      <c r="BI164" s="147">
        <f t="shared" si="174"/>
        <v>2017</v>
      </c>
      <c r="BJ164" s="147">
        <f t="shared" si="174"/>
        <v>1340</v>
      </c>
      <c r="BK164" s="147">
        <f t="shared" si="174"/>
        <v>1909</v>
      </c>
      <c r="BL164" s="147">
        <f t="shared" si="174"/>
        <v>1207</v>
      </c>
    </row>
    <row r="165" ht="13.5" customHeight="1">
      <c r="A165" s="134">
        <v>42917.0</v>
      </c>
      <c r="B165" s="155" t="s">
        <v>77</v>
      </c>
      <c r="C165" s="136"/>
      <c r="D165" s="164" t="s">
        <v>18</v>
      </c>
      <c r="E165" s="148">
        <f t="shared" si="144"/>
        <v>2144</v>
      </c>
      <c r="F165" s="165">
        <v>2.0</v>
      </c>
      <c r="G165" s="165">
        <v>18.0</v>
      </c>
      <c r="H165" s="166">
        <f t="shared" si="3"/>
        <v>24</v>
      </c>
      <c r="I165" s="136"/>
      <c r="J165" s="167" t="s">
        <v>32</v>
      </c>
      <c r="K165" s="148">
        <f t="shared" si="145"/>
        <v>1340</v>
      </c>
      <c r="L165" s="168">
        <v>0.0</v>
      </c>
      <c r="M165" s="168">
        <v>15.0</v>
      </c>
      <c r="N165" s="166">
        <f t="shared" si="5"/>
        <v>15</v>
      </c>
      <c r="O165" s="55"/>
      <c r="P165" s="144" t="s">
        <v>72</v>
      </c>
      <c r="Q165" s="55"/>
      <c r="R165" s="45">
        <f>MIN(Rules!$E$2,(MAX(H165/N165,N165/H165)))</f>
        <v>1.6</v>
      </c>
      <c r="S165" s="145">
        <f>VLOOKUP(B165,Rules!A:B,2,FALSE)</f>
        <v>60</v>
      </c>
      <c r="T165" s="55"/>
      <c r="U165" s="146">
        <f>1/(10^(-(E165+(IF(P165="Y",Rules!$I$2,0))-K165)/Rules!$E$12)+1)</f>
        <v>0.9877914173</v>
      </c>
      <c r="V165" s="48">
        <f t="shared" si="146"/>
        <v>1</v>
      </c>
      <c r="W165" s="48">
        <f t="shared" si="147"/>
        <v>-1</v>
      </c>
      <c r="X165" s="55"/>
      <c r="Y165" s="55"/>
      <c r="Z165" s="55"/>
      <c r="AA165" s="147">
        <f t="shared" ref="AA165:BL165" si="175">IF($D165=AA$1,$E165+$V165,(IF($J165=AA$1,$K165+$W165,AA164)))</f>
        <v>1394</v>
      </c>
      <c r="AB165" s="147">
        <f t="shared" si="175"/>
        <v>1023</v>
      </c>
      <c r="AC165" s="147">
        <f t="shared" si="175"/>
        <v>1394</v>
      </c>
      <c r="AD165" s="147">
        <f t="shared" si="175"/>
        <v>232</v>
      </c>
      <c r="AE165" s="147">
        <f t="shared" si="175"/>
        <v>1978</v>
      </c>
      <c r="AF165" s="147">
        <f t="shared" si="175"/>
        <v>1986</v>
      </c>
      <c r="AG165" s="147">
        <f t="shared" si="175"/>
        <v>945</v>
      </c>
      <c r="AH165" s="147">
        <f t="shared" si="175"/>
        <v>875</v>
      </c>
      <c r="AI165" s="147">
        <f t="shared" si="175"/>
        <v>1203</v>
      </c>
      <c r="AJ165" s="147">
        <f t="shared" si="175"/>
        <v>1825</v>
      </c>
      <c r="AK165" s="147">
        <f t="shared" si="175"/>
        <v>210</v>
      </c>
      <c r="AL165" s="147">
        <f t="shared" si="175"/>
        <v>717</v>
      </c>
      <c r="AM165" s="147">
        <f t="shared" si="175"/>
        <v>2155</v>
      </c>
      <c r="AN165" s="147">
        <f t="shared" si="175"/>
        <v>1411</v>
      </c>
      <c r="AO165" s="147">
        <f t="shared" si="175"/>
        <v>1153</v>
      </c>
      <c r="AP165" s="147">
        <f t="shared" si="175"/>
        <v>2065</v>
      </c>
      <c r="AQ165" s="147">
        <f t="shared" si="175"/>
        <v>197</v>
      </c>
      <c r="AR165" s="147">
        <f t="shared" si="175"/>
        <v>1502</v>
      </c>
      <c r="AS165" s="147">
        <f t="shared" si="175"/>
        <v>319</v>
      </c>
      <c r="AT165" s="147">
        <f t="shared" si="175"/>
        <v>1799</v>
      </c>
      <c r="AU165" s="147">
        <f t="shared" si="175"/>
        <v>1155</v>
      </c>
      <c r="AV165" s="147">
        <f t="shared" si="175"/>
        <v>604</v>
      </c>
      <c r="AW165" s="147">
        <f t="shared" si="175"/>
        <v>553</v>
      </c>
      <c r="AX165" s="147">
        <f t="shared" si="175"/>
        <v>1013</v>
      </c>
      <c r="AY165" s="147">
        <f t="shared" si="175"/>
        <v>1292</v>
      </c>
      <c r="AZ165" s="147">
        <f t="shared" si="175"/>
        <v>844</v>
      </c>
      <c r="BA165" s="147">
        <f t="shared" si="175"/>
        <v>0</v>
      </c>
      <c r="BB165" s="147">
        <f t="shared" si="175"/>
        <v>1478</v>
      </c>
      <c r="BC165" s="147">
        <f t="shared" si="175"/>
        <v>885</v>
      </c>
      <c r="BD165" s="147">
        <f t="shared" si="175"/>
        <v>487</v>
      </c>
      <c r="BE165" s="147">
        <f t="shared" si="175"/>
        <v>638</v>
      </c>
      <c r="BF165" s="147">
        <f t="shared" si="175"/>
        <v>2145</v>
      </c>
      <c r="BG165" s="147">
        <f t="shared" si="175"/>
        <v>876</v>
      </c>
      <c r="BH165" s="147">
        <f t="shared" si="175"/>
        <v>690</v>
      </c>
      <c r="BI165" s="147">
        <f t="shared" si="175"/>
        <v>2017</v>
      </c>
      <c r="BJ165" s="147">
        <f t="shared" si="175"/>
        <v>1339</v>
      </c>
      <c r="BK165" s="147">
        <f t="shared" si="175"/>
        <v>1909</v>
      </c>
      <c r="BL165" s="147">
        <f t="shared" si="175"/>
        <v>1207</v>
      </c>
    </row>
    <row r="166" ht="13.5" customHeight="1">
      <c r="A166" s="134">
        <v>42918.0</v>
      </c>
      <c r="B166" s="155" t="s">
        <v>75</v>
      </c>
      <c r="C166" s="136"/>
      <c r="D166" s="164" t="s">
        <v>23</v>
      </c>
      <c r="E166" s="148">
        <f t="shared" si="144"/>
        <v>2155</v>
      </c>
      <c r="F166" s="165">
        <v>0.0</v>
      </c>
      <c r="G166" s="165">
        <v>29.0</v>
      </c>
      <c r="H166" s="166">
        <f t="shared" si="3"/>
        <v>29</v>
      </c>
      <c r="I166" s="136"/>
      <c r="J166" s="167" t="s">
        <v>24</v>
      </c>
      <c r="K166" s="148">
        <f t="shared" si="145"/>
        <v>1909</v>
      </c>
      <c r="L166" s="168">
        <v>1.0</v>
      </c>
      <c r="M166" s="168">
        <v>17.0</v>
      </c>
      <c r="N166" s="166">
        <f t="shared" si="5"/>
        <v>20</v>
      </c>
      <c r="O166" s="55"/>
      <c r="P166" s="154" t="s">
        <v>73</v>
      </c>
      <c r="Q166" s="55"/>
      <c r="R166" s="45">
        <f>MIN(Rules!$E$2,(MAX(H166/N166,N166/H166)))</f>
        <v>1.45</v>
      </c>
      <c r="S166" s="145">
        <f>VLOOKUP(B166,Rules!A:B,2,FALSE)</f>
        <v>60</v>
      </c>
      <c r="T166" s="55"/>
      <c r="U166" s="146">
        <f>1/(10^(-(E166+(IF(P166="Y",Rules!$I$2,0))-K166)/Rules!$E$12)+1)</f>
        <v>0.7563685023</v>
      </c>
      <c r="V166" s="48">
        <f t="shared" si="146"/>
        <v>21</v>
      </c>
      <c r="W166" s="48">
        <f t="shared" si="147"/>
        <v>-21</v>
      </c>
      <c r="X166" s="55"/>
      <c r="Y166" s="55"/>
      <c r="Z166" s="55"/>
      <c r="AA166" s="147">
        <f t="shared" ref="AA166:BL166" si="176">IF($D166=AA$1,$E166+$V166,(IF($J166=AA$1,$K166+$W166,AA165)))</f>
        <v>1394</v>
      </c>
      <c r="AB166" s="147">
        <f t="shared" si="176"/>
        <v>1023</v>
      </c>
      <c r="AC166" s="147">
        <f t="shared" si="176"/>
        <v>1394</v>
      </c>
      <c r="AD166" s="147">
        <f t="shared" si="176"/>
        <v>232</v>
      </c>
      <c r="AE166" s="147">
        <f t="shared" si="176"/>
        <v>1978</v>
      </c>
      <c r="AF166" s="147">
        <f t="shared" si="176"/>
        <v>1986</v>
      </c>
      <c r="AG166" s="147">
        <f t="shared" si="176"/>
        <v>945</v>
      </c>
      <c r="AH166" s="147">
        <f t="shared" si="176"/>
        <v>875</v>
      </c>
      <c r="AI166" s="147">
        <f t="shared" si="176"/>
        <v>1203</v>
      </c>
      <c r="AJ166" s="147">
        <f t="shared" si="176"/>
        <v>1825</v>
      </c>
      <c r="AK166" s="147">
        <f t="shared" si="176"/>
        <v>210</v>
      </c>
      <c r="AL166" s="147">
        <f t="shared" si="176"/>
        <v>717</v>
      </c>
      <c r="AM166" s="147">
        <f t="shared" si="176"/>
        <v>2176</v>
      </c>
      <c r="AN166" s="147">
        <f t="shared" si="176"/>
        <v>1411</v>
      </c>
      <c r="AO166" s="147">
        <f t="shared" si="176"/>
        <v>1153</v>
      </c>
      <c r="AP166" s="147">
        <f t="shared" si="176"/>
        <v>2065</v>
      </c>
      <c r="AQ166" s="147">
        <f t="shared" si="176"/>
        <v>197</v>
      </c>
      <c r="AR166" s="147">
        <f t="shared" si="176"/>
        <v>1502</v>
      </c>
      <c r="AS166" s="147">
        <f t="shared" si="176"/>
        <v>319</v>
      </c>
      <c r="AT166" s="147">
        <f t="shared" si="176"/>
        <v>1799</v>
      </c>
      <c r="AU166" s="147">
        <f t="shared" si="176"/>
        <v>1155</v>
      </c>
      <c r="AV166" s="147">
        <f t="shared" si="176"/>
        <v>604</v>
      </c>
      <c r="AW166" s="147">
        <f t="shared" si="176"/>
        <v>553</v>
      </c>
      <c r="AX166" s="147">
        <f t="shared" si="176"/>
        <v>1013</v>
      </c>
      <c r="AY166" s="147">
        <f t="shared" si="176"/>
        <v>1292</v>
      </c>
      <c r="AZ166" s="147">
        <f t="shared" si="176"/>
        <v>844</v>
      </c>
      <c r="BA166" s="147">
        <f t="shared" si="176"/>
        <v>0</v>
      </c>
      <c r="BB166" s="147">
        <f t="shared" si="176"/>
        <v>1478</v>
      </c>
      <c r="BC166" s="147">
        <f t="shared" si="176"/>
        <v>885</v>
      </c>
      <c r="BD166" s="147">
        <f t="shared" si="176"/>
        <v>487</v>
      </c>
      <c r="BE166" s="147">
        <f t="shared" si="176"/>
        <v>638</v>
      </c>
      <c r="BF166" s="147">
        <f t="shared" si="176"/>
        <v>2145</v>
      </c>
      <c r="BG166" s="147">
        <f t="shared" si="176"/>
        <v>876</v>
      </c>
      <c r="BH166" s="147">
        <f t="shared" si="176"/>
        <v>690</v>
      </c>
      <c r="BI166" s="147">
        <f t="shared" si="176"/>
        <v>2017</v>
      </c>
      <c r="BJ166" s="147">
        <f t="shared" si="176"/>
        <v>1339</v>
      </c>
      <c r="BK166" s="147">
        <f t="shared" si="176"/>
        <v>1888</v>
      </c>
      <c r="BL166" s="147">
        <f t="shared" si="176"/>
        <v>1207</v>
      </c>
    </row>
    <row r="167" ht="13.5" customHeight="1">
      <c r="A167" s="134">
        <v>42924.0</v>
      </c>
      <c r="B167" s="155" t="s">
        <v>77</v>
      </c>
      <c r="C167" s="136"/>
      <c r="D167" s="164" t="s">
        <v>18</v>
      </c>
      <c r="E167" s="148">
        <f t="shared" si="144"/>
        <v>2145</v>
      </c>
      <c r="F167" s="165">
        <v>6.0</v>
      </c>
      <c r="G167" s="165">
        <v>26.0</v>
      </c>
      <c r="H167" s="166">
        <f t="shared" si="3"/>
        <v>44</v>
      </c>
      <c r="I167" s="136"/>
      <c r="J167" s="167" t="s">
        <v>26</v>
      </c>
      <c r="K167" s="148">
        <f t="shared" si="145"/>
        <v>1825</v>
      </c>
      <c r="L167" s="168">
        <v>1.0</v>
      </c>
      <c r="M167" s="168">
        <v>19.0</v>
      </c>
      <c r="N167" s="166">
        <f t="shared" si="5"/>
        <v>22</v>
      </c>
      <c r="O167" s="55"/>
      <c r="P167" s="154" t="s">
        <v>72</v>
      </c>
      <c r="Q167" s="55"/>
      <c r="R167" s="45">
        <f>MIN(Rules!$E$2,(MAX(H167/N167,N167/H167)))</f>
        <v>2</v>
      </c>
      <c r="S167" s="145">
        <f>VLOOKUP(B167,Rules!A:B,2,FALSE)</f>
        <v>60</v>
      </c>
      <c r="T167" s="55"/>
      <c r="U167" s="146">
        <f>1/(10^(-(E167+(IF(P167="Y",Rules!$I$2,0))-K167)/Rules!$E$12)+1)</f>
        <v>0.8970095264</v>
      </c>
      <c r="V167" s="48">
        <f t="shared" si="146"/>
        <v>12</v>
      </c>
      <c r="W167" s="48">
        <f t="shared" si="147"/>
        <v>-12</v>
      </c>
      <c r="X167" s="55"/>
      <c r="Y167" s="55"/>
      <c r="Z167" s="55"/>
      <c r="AA167" s="147">
        <f t="shared" ref="AA167:BL167" si="177">IF($D167=AA$1,$E167+$V167,(IF($J167=AA$1,$K167+$W167,AA166)))</f>
        <v>1394</v>
      </c>
      <c r="AB167" s="147">
        <f t="shared" si="177"/>
        <v>1023</v>
      </c>
      <c r="AC167" s="147">
        <f t="shared" si="177"/>
        <v>1394</v>
      </c>
      <c r="AD167" s="147">
        <f t="shared" si="177"/>
        <v>232</v>
      </c>
      <c r="AE167" s="147">
        <f t="shared" si="177"/>
        <v>1978</v>
      </c>
      <c r="AF167" s="147">
        <f t="shared" si="177"/>
        <v>1986</v>
      </c>
      <c r="AG167" s="147">
        <f t="shared" si="177"/>
        <v>945</v>
      </c>
      <c r="AH167" s="147">
        <f t="shared" si="177"/>
        <v>875</v>
      </c>
      <c r="AI167" s="147">
        <f t="shared" si="177"/>
        <v>1203</v>
      </c>
      <c r="AJ167" s="147">
        <f t="shared" si="177"/>
        <v>1813</v>
      </c>
      <c r="AK167" s="147">
        <f t="shared" si="177"/>
        <v>210</v>
      </c>
      <c r="AL167" s="147">
        <f t="shared" si="177"/>
        <v>717</v>
      </c>
      <c r="AM167" s="147">
        <f t="shared" si="177"/>
        <v>2176</v>
      </c>
      <c r="AN167" s="147">
        <f t="shared" si="177"/>
        <v>1411</v>
      </c>
      <c r="AO167" s="147">
        <f t="shared" si="177"/>
        <v>1153</v>
      </c>
      <c r="AP167" s="147">
        <f t="shared" si="177"/>
        <v>2065</v>
      </c>
      <c r="AQ167" s="147">
        <f t="shared" si="177"/>
        <v>197</v>
      </c>
      <c r="AR167" s="147">
        <f t="shared" si="177"/>
        <v>1502</v>
      </c>
      <c r="AS167" s="147">
        <f t="shared" si="177"/>
        <v>319</v>
      </c>
      <c r="AT167" s="147">
        <f t="shared" si="177"/>
        <v>1799</v>
      </c>
      <c r="AU167" s="147">
        <f t="shared" si="177"/>
        <v>1155</v>
      </c>
      <c r="AV167" s="147">
        <f t="shared" si="177"/>
        <v>604</v>
      </c>
      <c r="AW167" s="147">
        <f t="shared" si="177"/>
        <v>553</v>
      </c>
      <c r="AX167" s="147">
        <f t="shared" si="177"/>
        <v>1013</v>
      </c>
      <c r="AY167" s="147">
        <f t="shared" si="177"/>
        <v>1292</v>
      </c>
      <c r="AZ167" s="147">
        <f t="shared" si="177"/>
        <v>844</v>
      </c>
      <c r="BA167" s="147">
        <f t="shared" si="177"/>
        <v>0</v>
      </c>
      <c r="BB167" s="147">
        <f t="shared" si="177"/>
        <v>1478</v>
      </c>
      <c r="BC167" s="147">
        <f t="shared" si="177"/>
        <v>885</v>
      </c>
      <c r="BD167" s="147">
        <f t="shared" si="177"/>
        <v>487</v>
      </c>
      <c r="BE167" s="147">
        <f t="shared" si="177"/>
        <v>638</v>
      </c>
      <c r="BF167" s="147">
        <f t="shared" si="177"/>
        <v>2157</v>
      </c>
      <c r="BG167" s="147">
        <f t="shared" si="177"/>
        <v>876</v>
      </c>
      <c r="BH167" s="147">
        <f t="shared" si="177"/>
        <v>690</v>
      </c>
      <c r="BI167" s="147">
        <f t="shared" si="177"/>
        <v>2017</v>
      </c>
      <c r="BJ167" s="147">
        <f t="shared" si="177"/>
        <v>1339</v>
      </c>
      <c r="BK167" s="147">
        <f t="shared" si="177"/>
        <v>1888</v>
      </c>
      <c r="BL167" s="147">
        <f t="shared" si="177"/>
        <v>1207</v>
      </c>
    </row>
    <row r="168" ht="13.5" customHeight="1">
      <c r="A168" s="134">
        <v>42924.0</v>
      </c>
      <c r="B168" s="155" t="s">
        <v>77</v>
      </c>
      <c r="C168" s="136"/>
      <c r="D168" s="164" t="s">
        <v>25</v>
      </c>
      <c r="E168" s="148">
        <f t="shared" si="144"/>
        <v>2017</v>
      </c>
      <c r="F168" s="165">
        <v>4.0</v>
      </c>
      <c r="G168" s="165">
        <v>23.0</v>
      </c>
      <c r="H168" s="166">
        <f t="shared" si="3"/>
        <v>35</v>
      </c>
      <c r="I168" s="136"/>
      <c r="J168" s="167" t="s">
        <v>22</v>
      </c>
      <c r="K168" s="148">
        <f t="shared" si="145"/>
        <v>2065</v>
      </c>
      <c r="L168" s="168">
        <v>2.0</v>
      </c>
      <c r="M168" s="168">
        <v>22.0</v>
      </c>
      <c r="N168" s="166">
        <f t="shared" si="5"/>
        <v>28</v>
      </c>
      <c r="O168" s="55"/>
      <c r="P168" s="154" t="s">
        <v>73</v>
      </c>
      <c r="Q168" s="55"/>
      <c r="R168" s="45">
        <f>MIN(Rules!$E$2,(MAX(H168/N168,N168/H168)))</f>
        <v>1.25</v>
      </c>
      <c r="S168" s="145">
        <f>VLOOKUP(B168,Rules!A:B,2,FALSE)</f>
        <v>60</v>
      </c>
      <c r="T168" s="55"/>
      <c r="U168" s="146">
        <f>1/(10^(-(E168+(IF(P168="Y",Rules!$I$2,0))-K168)/Rules!$E$12)+1)</f>
        <v>0.4449618829</v>
      </c>
      <c r="V168" s="48">
        <f t="shared" si="146"/>
        <v>42</v>
      </c>
      <c r="W168" s="48">
        <f t="shared" si="147"/>
        <v>-42</v>
      </c>
      <c r="X168" s="55"/>
      <c r="Y168" s="55"/>
      <c r="Z168" s="55"/>
      <c r="AA168" s="147">
        <f t="shared" ref="AA168:BL168" si="178">IF($D168=AA$1,$E168+$V168,(IF($J168=AA$1,$K168+$W168,AA167)))</f>
        <v>1394</v>
      </c>
      <c r="AB168" s="147">
        <f t="shared" si="178"/>
        <v>1023</v>
      </c>
      <c r="AC168" s="147">
        <f t="shared" si="178"/>
        <v>1394</v>
      </c>
      <c r="AD168" s="147">
        <f t="shared" si="178"/>
        <v>232</v>
      </c>
      <c r="AE168" s="147">
        <f t="shared" si="178"/>
        <v>1978</v>
      </c>
      <c r="AF168" s="147">
        <f t="shared" si="178"/>
        <v>1986</v>
      </c>
      <c r="AG168" s="147">
        <f t="shared" si="178"/>
        <v>945</v>
      </c>
      <c r="AH168" s="147">
        <f t="shared" si="178"/>
        <v>875</v>
      </c>
      <c r="AI168" s="147">
        <f t="shared" si="178"/>
        <v>1203</v>
      </c>
      <c r="AJ168" s="147">
        <f t="shared" si="178"/>
        <v>1813</v>
      </c>
      <c r="AK168" s="147">
        <f t="shared" si="178"/>
        <v>210</v>
      </c>
      <c r="AL168" s="147">
        <f t="shared" si="178"/>
        <v>717</v>
      </c>
      <c r="AM168" s="147">
        <f t="shared" si="178"/>
        <v>2176</v>
      </c>
      <c r="AN168" s="147">
        <f t="shared" si="178"/>
        <v>1411</v>
      </c>
      <c r="AO168" s="147">
        <f t="shared" si="178"/>
        <v>1153</v>
      </c>
      <c r="AP168" s="147">
        <f t="shared" si="178"/>
        <v>2023</v>
      </c>
      <c r="AQ168" s="147">
        <f t="shared" si="178"/>
        <v>197</v>
      </c>
      <c r="AR168" s="147">
        <f t="shared" si="178"/>
        <v>1502</v>
      </c>
      <c r="AS168" s="147">
        <f t="shared" si="178"/>
        <v>319</v>
      </c>
      <c r="AT168" s="147">
        <f t="shared" si="178"/>
        <v>1799</v>
      </c>
      <c r="AU168" s="147">
        <f t="shared" si="178"/>
        <v>1155</v>
      </c>
      <c r="AV168" s="147">
        <f t="shared" si="178"/>
        <v>604</v>
      </c>
      <c r="AW168" s="147">
        <f t="shared" si="178"/>
        <v>553</v>
      </c>
      <c r="AX168" s="147">
        <f t="shared" si="178"/>
        <v>1013</v>
      </c>
      <c r="AY168" s="147">
        <f t="shared" si="178"/>
        <v>1292</v>
      </c>
      <c r="AZ168" s="147">
        <f t="shared" si="178"/>
        <v>844</v>
      </c>
      <c r="BA168" s="147">
        <f t="shared" si="178"/>
        <v>0</v>
      </c>
      <c r="BB168" s="147">
        <f t="shared" si="178"/>
        <v>1478</v>
      </c>
      <c r="BC168" s="147">
        <f t="shared" si="178"/>
        <v>885</v>
      </c>
      <c r="BD168" s="147">
        <f t="shared" si="178"/>
        <v>487</v>
      </c>
      <c r="BE168" s="147">
        <f t="shared" si="178"/>
        <v>638</v>
      </c>
      <c r="BF168" s="147">
        <f t="shared" si="178"/>
        <v>2157</v>
      </c>
      <c r="BG168" s="147">
        <f t="shared" si="178"/>
        <v>876</v>
      </c>
      <c r="BH168" s="147">
        <f t="shared" si="178"/>
        <v>690</v>
      </c>
      <c r="BI168" s="147">
        <f t="shared" si="178"/>
        <v>2059</v>
      </c>
      <c r="BJ168" s="147">
        <f t="shared" si="178"/>
        <v>1339</v>
      </c>
      <c r="BK168" s="147">
        <f t="shared" si="178"/>
        <v>1888</v>
      </c>
      <c r="BL168" s="147">
        <f t="shared" si="178"/>
        <v>1207</v>
      </c>
    </row>
    <row r="169" ht="13.5" customHeight="1">
      <c r="A169" s="134">
        <v>42925.0</v>
      </c>
      <c r="B169" s="155" t="s">
        <v>75</v>
      </c>
      <c r="C169" s="136"/>
      <c r="D169" s="164" t="s">
        <v>19</v>
      </c>
      <c r="E169" s="148">
        <f t="shared" si="144"/>
        <v>1986</v>
      </c>
      <c r="F169" s="165">
        <v>1.0</v>
      </c>
      <c r="G169" s="165">
        <v>25.0</v>
      </c>
      <c r="H169" s="166">
        <f t="shared" si="3"/>
        <v>28</v>
      </c>
      <c r="I169" s="136"/>
      <c r="J169" s="167" t="s">
        <v>21</v>
      </c>
      <c r="K169" s="148">
        <f t="shared" si="145"/>
        <v>1978</v>
      </c>
      <c r="L169" s="168">
        <v>1.0</v>
      </c>
      <c r="M169" s="168">
        <v>20.0</v>
      </c>
      <c r="N169" s="166">
        <f t="shared" si="5"/>
        <v>23</v>
      </c>
      <c r="O169" s="55"/>
      <c r="P169" s="154" t="s">
        <v>73</v>
      </c>
      <c r="Q169" s="55"/>
      <c r="R169" s="45">
        <f>MIN(Rules!$E$2,(MAX(H169/N169,N169/H169)))</f>
        <v>1.217391304</v>
      </c>
      <c r="S169" s="145">
        <f>VLOOKUP(B169,Rules!A:B,2,FALSE)</f>
        <v>60</v>
      </c>
      <c r="T169" s="55"/>
      <c r="U169" s="146">
        <f>1/(10^(-(E169+(IF(P169="Y",Rules!$I$2,0))-K169)/Rules!$E$12)+1)</f>
        <v>0.5092092988</v>
      </c>
      <c r="V169" s="48">
        <f t="shared" si="146"/>
        <v>36</v>
      </c>
      <c r="W169" s="48">
        <f t="shared" si="147"/>
        <v>-36</v>
      </c>
      <c r="X169" s="55"/>
      <c r="Y169" s="55"/>
      <c r="Z169" s="55"/>
      <c r="AA169" s="147">
        <f t="shared" ref="AA169:BL169" si="179">IF($D169=AA$1,$E169+$V169,(IF($J169=AA$1,$K169+$W169,AA168)))</f>
        <v>1394</v>
      </c>
      <c r="AB169" s="147">
        <f t="shared" si="179"/>
        <v>1023</v>
      </c>
      <c r="AC169" s="147">
        <f t="shared" si="179"/>
        <v>1394</v>
      </c>
      <c r="AD169" s="147">
        <f t="shared" si="179"/>
        <v>232</v>
      </c>
      <c r="AE169" s="147">
        <f t="shared" si="179"/>
        <v>1942</v>
      </c>
      <c r="AF169" s="147">
        <f t="shared" si="179"/>
        <v>2022</v>
      </c>
      <c r="AG169" s="147">
        <f t="shared" si="179"/>
        <v>945</v>
      </c>
      <c r="AH169" s="147">
        <f t="shared" si="179"/>
        <v>875</v>
      </c>
      <c r="AI169" s="147">
        <f t="shared" si="179"/>
        <v>1203</v>
      </c>
      <c r="AJ169" s="147">
        <f t="shared" si="179"/>
        <v>1813</v>
      </c>
      <c r="AK169" s="147">
        <f t="shared" si="179"/>
        <v>210</v>
      </c>
      <c r="AL169" s="147">
        <f t="shared" si="179"/>
        <v>717</v>
      </c>
      <c r="AM169" s="147">
        <f t="shared" si="179"/>
        <v>2176</v>
      </c>
      <c r="AN169" s="147">
        <f t="shared" si="179"/>
        <v>1411</v>
      </c>
      <c r="AO169" s="147">
        <f t="shared" si="179"/>
        <v>1153</v>
      </c>
      <c r="AP169" s="147">
        <f t="shared" si="179"/>
        <v>2023</v>
      </c>
      <c r="AQ169" s="147">
        <f t="shared" si="179"/>
        <v>197</v>
      </c>
      <c r="AR169" s="147">
        <f t="shared" si="179"/>
        <v>1502</v>
      </c>
      <c r="AS169" s="147">
        <f t="shared" si="179"/>
        <v>319</v>
      </c>
      <c r="AT169" s="147">
        <f t="shared" si="179"/>
        <v>1799</v>
      </c>
      <c r="AU169" s="147">
        <f t="shared" si="179"/>
        <v>1155</v>
      </c>
      <c r="AV169" s="147">
        <f t="shared" si="179"/>
        <v>604</v>
      </c>
      <c r="AW169" s="147">
        <f t="shared" si="179"/>
        <v>553</v>
      </c>
      <c r="AX169" s="147">
        <f t="shared" si="179"/>
        <v>1013</v>
      </c>
      <c r="AY169" s="147">
        <f t="shared" si="179"/>
        <v>1292</v>
      </c>
      <c r="AZ169" s="147">
        <f t="shared" si="179"/>
        <v>844</v>
      </c>
      <c r="BA169" s="147">
        <f t="shared" si="179"/>
        <v>0</v>
      </c>
      <c r="BB169" s="147">
        <f t="shared" si="179"/>
        <v>1478</v>
      </c>
      <c r="BC169" s="147">
        <f t="shared" si="179"/>
        <v>885</v>
      </c>
      <c r="BD169" s="147">
        <f t="shared" si="179"/>
        <v>487</v>
      </c>
      <c r="BE169" s="147">
        <f t="shared" si="179"/>
        <v>638</v>
      </c>
      <c r="BF169" s="147">
        <f t="shared" si="179"/>
        <v>2157</v>
      </c>
      <c r="BG169" s="147">
        <f t="shared" si="179"/>
        <v>876</v>
      </c>
      <c r="BH169" s="147">
        <f t="shared" si="179"/>
        <v>690</v>
      </c>
      <c r="BI169" s="147">
        <f t="shared" si="179"/>
        <v>2059</v>
      </c>
      <c r="BJ169" s="147">
        <f t="shared" si="179"/>
        <v>1339</v>
      </c>
      <c r="BK169" s="147">
        <f t="shared" si="179"/>
        <v>1888</v>
      </c>
      <c r="BL169" s="147">
        <f t="shared" si="179"/>
        <v>1207</v>
      </c>
    </row>
    <row r="170" ht="13.5" customHeight="1">
      <c r="A170" s="134">
        <v>42938.0</v>
      </c>
      <c r="B170" s="155" t="s">
        <v>76</v>
      </c>
      <c r="C170" s="136"/>
      <c r="D170" s="164" t="s">
        <v>21</v>
      </c>
      <c r="E170" s="148">
        <f t="shared" si="144"/>
        <v>1942</v>
      </c>
      <c r="F170" s="165">
        <v>3.0</v>
      </c>
      <c r="G170" s="165">
        <v>16.0</v>
      </c>
      <c r="H170" s="166">
        <f t="shared" si="3"/>
        <v>25</v>
      </c>
      <c r="I170" s="136"/>
      <c r="J170" s="167" t="s">
        <v>18</v>
      </c>
      <c r="K170" s="148">
        <f t="shared" si="145"/>
        <v>2157</v>
      </c>
      <c r="L170" s="168">
        <v>0.0</v>
      </c>
      <c r="M170" s="168">
        <v>28.0</v>
      </c>
      <c r="N170" s="166">
        <f t="shared" si="5"/>
        <v>28</v>
      </c>
      <c r="O170" s="55"/>
      <c r="P170" s="154" t="s">
        <v>73</v>
      </c>
      <c r="Q170" s="55"/>
      <c r="R170" s="45">
        <f>MIN(Rules!$E$2,(MAX(H170/N170,N170/H170)))</f>
        <v>1.12</v>
      </c>
      <c r="S170" s="145">
        <f>VLOOKUP(B170,Rules!A:B,2,FALSE)</f>
        <v>80</v>
      </c>
      <c r="T170" s="55"/>
      <c r="U170" s="146">
        <f>1/(10^(-(E170+(IF(P170="Y",Rules!$I$2,0))-K170)/Rules!$E$12)+1)</f>
        <v>0.2708900371</v>
      </c>
      <c r="V170" s="48">
        <f t="shared" si="146"/>
        <v>-24</v>
      </c>
      <c r="W170" s="48">
        <f t="shared" si="147"/>
        <v>24</v>
      </c>
      <c r="X170" s="55"/>
      <c r="Y170" s="55"/>
      <c r="Z170" s="55"/>
      <c r="AA170" s="147">
        <f t="shared" ref="AA170:BL170" si="180">IF($D170=AA$1,$E170+$V170,(IF($J170=AA$1,$K170+$W170,AA169)))</f>
        <v>1394</v>
      </c>
      <c r="AB170" s="147">
        <f t="shared" si="180"/>
        <v>1023</v>
      </c>
      <c r="AC170" s="147">
        <f t="shared" si="180"/>
        <v>1394</v>
      </c>
      <c r="AD170" s="147">
        <f t="shared" si="180"/>
        <v>232</v>
      </c>
      <c r="AE170" s="147">
        <f t="shared" si="180"/>
        <v>1918</v>
      </c>
      <c r="AF170" s="147">
        <f t="shared" si="180"/>
        <v>2022</v>
      </c>
      <c r="AG170" s="147">
        <f t="shared" si="180"/>
        <v>945</v>
      </c>
      <c r="AH170" s="147">
        <f t="shared" si="180"/>
        <v>875</v>
      </c>
      <c r="AI170" s="147">
        <f t="shared" si="180"/>
        <v>1203</v>
      </c>
      <c r="AJ170" s="147">
        <f t="shared" si="180"/>
        <v>1813</v>
      </c>
      <c r="AK170" s="147">
        <f t="shared" si="180"/>
        <v>210</v>
      </c>
      <c r="AL170" s="147">
        <f t="shared" si="180"/>
        <v>717</v>
      </c>
      <c r="AM170" s="147">
        <f t="shared" si="180"/>
        <v>2176</v>
      </c>
      <c r="AN170" s="147">
        <f t="shared" si="180"/>
        <v>1411</v>
      </c>
      <c r="AO170" s="147">
        <f t="shared" si="180"/>
        <v>1153</v>
      </c>
      <c r="AP170" s="147">
        <f t="shared" si="180"/>
        <v>2023</v>
      </c>
      <c r="AQ170" s="147">
        <f t="shared" si="180"/>
        <v>197</v>
      </c>
      <c r="AR170" s="147">
        <f t="shared" si="180"/>
        <v>1502</v>
      </c>
      <c r="AS170" s="147">
        <f t="shared" si="180"/>
        <v>319</v>
      </c>
      <c r="AT170" s="147">
        <f t="shared" si="180"/>
        <v>1799</v>
      </c>
      <c r="AU170" s="147">
        <f t="shared" si="180"/>
        <v>1155</v>
      </c>
      <c r="AV170" s="147">
        <f t="shared" si="180"/>
        <v>604</v>
      </c>
      <c r="AW170" s="147">
        <f t="shared" si="180"/>
        <v>553</v>
      </c>
      <c r="AX170" s="147">
        <f t="shared" si="180"/>
        <v>1013</v>
      </c>
      <c r="AY170" s="147">
        <f t="shared" si="180"/>
        <v>1292</v>
      </c>
      <c r="AZ170" s="147">
        <f t="shared" si="180"/>
        <v>844</v>
      </c>
      <c r="BA170" s="147">
        <f t="shared" si="180"/>
        <v>0</v>
      </c>
      <c r="BB170" s="147">
        <f t="shared" si="180"/>
        <v>1478</v>
      </c>
      <c r="BC170" s="147">
        <f t="shared" si="180"/>
        <v>885</v>
      </c>
      <c r="BD170" s="147">
        <f t="shared" si="180"/>
        <v>487</v>
      </c>
      <c r="BE170" s="147">
        <f t="shared" si="180"/>
        <v>638</v>
      </c>
      <c r="BF170" s="147">
        <f t="shared" si="180"/>
        <v>2181</v>
      </c>
      <c r="BG170" s="147">
        <f t="shared" si="180"/>
        <v>876</v>
      </c>
      <c r="BH170" s="147">
        <f t="shared" si="180"/>
        <v>690</v>
      </c>
      <c r="BI170" s="147">
        <f t="shared" si="180"/>
        <v>2059</v>
      </c>
      <c r="BJ170" s="147">
        <f t="shared" si="180"/>
        <v>1339</v>
      </c>
      <c r="BK170" s="147">
        <f t="shared" si="180"/>
        <v>1888</v>
      </c>
      <c r="BL170" s="147">
        <f t="shared" si="180"/>
        <v>1207</v>
      </c>
    </row>
    <row r="171" ht="13.5" customHeight="1">
      <c r="A171" s="134">
        <v>42939.0</v>
      </c>
      <c r="B171" s="155" t="s">
        <v>76</v>
      </c>
      <c r="C171" s="136"/>
      <c r="D171" s="164" t="s">
        <v>24</v>
      </c>
      <c r="E171" s="148">
        <f t="shared" si="144"/>
        <v>1888</v>
      </c>
      <c r="F171" s="165">
        <v>1.0</v>
      </c>
      <c r="G171" s="165">
        <v>19.0</v>
      </c>
      <c r="H171" s="166">
        <f t="shared" si="3"/>
        <v>22</v>
      </c>
      <c r="I171" s="136"/>
      <c r="J171" s="167" t="s">
        <v>25</v>
      </c>
      <c r="K171" s="148">
        <f t="shared" si="145"/>
        <v>2059</v>
      </c>
      <c r="L171" s="168">
        <v>1.0</v>
      </c>
      <c r="M171" s="168">
        <v>23.0</v>
      </c>
      <c r="N171" s="166">
        <f t="shared" si="5"/>
        <v>26</v>
      </c>
      <c r="O171" s="55"/>
      <c r="P171" s="154" t="s">
        <v>73</v>
      </c>
      <c r="Q171" s="55"/>
      <c r="R171" s="45">
        <f>MIN(Rules!$E$2,(MAX(H171/N171,N171/H171)))</f>
        <v>1.181818182</v>
      </c>
      <c r="S171" s="145">
        <f>VLOOKUP(B171,Rules!A:B,2,FALSE)</f>
        <v>80</v>
      </c>
      <c r="T171" s="55"/>
      <c r="U171" s="146">
        <f>1/(10^(-(E171+(IF(P171="Y",Rules!$I$2,0))-K171)/Rules!$E$12)+1)</f>
        <v>0.3127091367</v>
      </c>
      <c r="V171" s="48">
        <f t="shared" si="146"/>
        <v>-30</v>
      </c>
      <c r="W171" s="48">
        <f t="shared" si="147"/>
        <v>30</v>
      </c>
      <c r="X171" s="55"/>
      <c r="Y171" s="55"/>
      <c r="Z171" s="55"/>
      <c r="AA171" s="147">
        <f t="shared" ref="AA171:BL171" si="181">IF($D171=AA$1,$E171+$V171,(IF($J171=AA$1,$K171+$W171,AA170)))</f>
        <v>1394</v>
      </c>
      <c r="AB171" s="147">
        <f t="shared" si="181"/>
        <v>1023</v>
      </c>
      <c r="AC171" s="147">
        <f t="shared" si="181"/>
        <v>1394</v>
      </c>
      <c r="AD171" s="147">
        <f t="shared" si="181"/>
        <v>232</v>
      </c>
      <c r="AE171" s="147">
        <f t="shared" si="181"/>
        <v>1918</v>
      </c>
      <c r="AF171" s="147">
        <f t="shared" si="181"/>
        <v>2022</v>
      </c>
      <c r="AG171" s="147">
        <f t="shared" si="181"/>
        <v>945</v>
      </c>
      <c r="AH171" s="147">
        <f t="shared" si="181"/>
        <v>875</v>
      </c>
      <c r="AI171" s="147">
        <f t="shared" si="181"/>
        <v>1203</v>
      </c>
      <c r="AJ171" s="147">
        <f t="shared" si="181"/>
        <v>1813</v>
      </c>
      <c r="AK171" s="147">
        <f t="shared" si="181"/>
        <v>210</v>
      </c>
      <c r="AL171" s="147">
        <f t="shared" si="181"/>
        <v>717</v>
      </c>
      <c r="AM171" s="147">
        <f t="shared" si="181"/>
        <v>2176</v>
      </c>
      <c r="AN171" s="147">
        <f t="shared" si="181"/>
        <v>1411</v>
      </c>
      <c r="AO171" s="147">
        <f t="shared" si="181"/>
        <v>1153</v>
      </c>
      <c r="AP171" s="147">
        <f t="shared" si="181"/>
        <v>2023</v>
      </c>
      <c r="AQ171" s="147">
        <f t="shared" si="181"/>
        <v>197</v>
      </c>
      <c r="AR171" s="147">
        <f t="shared" si="181"/>
        <v>1502</v>
      </c>
      <c r="AS171" s="147">
        <f t="shared" si="181"/>
        <v>319</v>
      </c>
      <c r="AT171" s="147">
        <f t="shared" si="181"/>
        <v>1799</v>
      </c>
      <c r="AU171" s="147">
        <f t="shared" si="181"/>
        <v>1155</v>
      </c>
      <c r="AV171" s="147">
        <f t="shared" si="181"/>
        <v>604</v>
      </c>
      <c r="AW171" s="147">
        <f t="shared" si="181"/>
        <v>553</v>
      </c>
      <c r="AX171" s="147">
        <f t="shared" si="181"/>
        <v>1013</v>
      </c>
      <c r="AY171" s="147">
        <f t="shared" si="181"/>
        <v>1292</v>
      </c>
      <c r="AZ171" s="147">
        <f t="shared" si="181"/>
        <v>844</v>
      </c>
      <c r="BA171" s="147">
        <f t="shared" si="181"/>
        <v>0</v>
      </c>
      <c r="BB171" s="147">
        <f t="shared" si="181"/>
        <v>1478</v>
      </c>
      <c r="BC171" s="147">
        <f t="shared" si="181"/>
        <v>885</v>
      </c>
      <c r="BD171" s="147">
        <f t="shared" si="181"/>
        <v>487</v>
      </c>
      <c r="BE171" s="147">
        <f t="shared" si="181"/>
        <v>638</v>
      </c>
      <c r="BF171" s="147">
        <f t="shared" si="181"/>
        <v>2181</v>
      </c>
      <c r="BG171" s="147">
        <f t="shared" si="181"/>
        <v>876</v>
      </c>
      <c r="BH171" s="147">
        <f t="shared" si="181"/>
        <v>690</v>
      </c>
      <c r="BI171" s="147">
        <f t="shared" si="181"/>
        <v>2089</v>
      </c>
      <c r="BJ171" s="147">
        <f t="shared" si="181"/>
        <v>1339</v>
      </c>
      <c r="BK171" s="147">
        <f t="shared" si="181"/>
        <v>1858</v>
      </c>
      <c r="BL171" s="147">
        <f t="shared" si="181"/>
        <v>1207</v>
      </c>
    </row>
    <row r="172" ht="13.5" customHeight="1">
      <c r="A172" s="134">
        <v>42953.0</v>
      </c>
      <c r="B172" s="155" t="s">
        <v>76</v>
      </c>
      <c r="C172" s="136"/>
      <c r="D172" s="164" t="s">
        <v>23</v>
      </c>
      <c r="E172" s="148">
        <f t="shared" si="144"/>
        <v>2176</v>
      </c>
      <c r="F172" s="165">
        <v>0.0</v>
      </c>
      <c r="G172" s="165">
        <v>22.0</v>
      </c>
      <c r="H172" s="166">
        <f t="shared" si="3"/>
        <v>22</v>
      </c>
      <c r="I172" s="136"/>
      <c r="J172" s="167" t="s">
        <v>18</v>
      </c>
      <c r="K172" s="148">
        <f t="shared" si="145"/>
        <v>2181</v>
      </c>
      <c r="L172" s="168">
        <v>1.0</v>
      </c>
      <c r="M172" s="168">
        <v>18.0</v>
      </c>
      <c r="N172" s="166">
        <f t="shared" si="5"/>
        <v>21</v>
      </c>
      <c r="O172" s="55"/>
      <c r="P172" s="154" t="s">
        <v>73</v>
      </c>
      <c r="Q172" s="55"/>
      <c r="R172" s="45">
        <f>MIN(Rules!$E$2,(MAX(H172/N172,N172/H172)))</f>
        <v>1.047619048</v>
      </c>
      <c r="S172" s="145">
        <f>VLOOKUP(B172,Rules!A:B,2,FALSE)</f>
        <v>80</v>
      </c>
      <c r="T172" s="55"/>
      <c r="U172" s="146">
        <f>1/(10^(-(E172+(IF(P172="Y",Rules!$I$2,0))-K172)/Rules!$E$12)+1)</f>
        <v>0.4942437916</v>
      </c>
      <c r="V172" s="48">
        <f t="shared" si="146"/>
        <v>42</v>
      </c>
      <c r="W172" s="48">
        <f t="shared" si="147"/>
        <v>-42</v>
      </c>
      <c r="X172" s="55"/>
      <c r="Y172" s="55"/>
      <c r="Z172" s="55"/>
      <c r="AA172" s="147">
        <f t="shared" ref="AA172:BL172" si="182">IF($D172=AA$1,$E172+$V172,(IF($J172=AA$1,$K172+$W172,AA171)))</f>
        <v>1394</v>
      </c>
      <c r="AB172" s="147">
        <f t="shared" si="182"/>
        <v>1023</v>
      </c>
      <c r="AC172" s="147">
        <f t="shared" si="182"/>
        <v>1394</v>
      </c>
      <c r="AD172" s="147">
        <f t="shared" si="182"/>
        <v>232</v>
      </c>
      <c r="AE172" s="147">
        <f t="shared" si="182"/>
        <v>1918</v>
      </c>
      <c r="AF172" s="147">
        <f t="shared" si="182"/>
        <v>2022</v>
      </c>
      <c r="AG172" s="147">
        <f t="shared" si="182"/>
        <v>945</v>
      </c>
      <c r="AH172" s="147">
        <f t="shared" si="182"/>
        <v>875</v>
      </c>
      <c r="AI172" s="147">
        <f t="shared" si="182"/>
        <v>1203</v>
      </c>
      <c r="AJ172" s="147">
        <f t="shared" si="182"/>
        <v>1813</v>
      </c>
      <c r="AK172" s="147">
        <f t="shared" si="182"/>
        <v>210</v>
      </c>
      <c r="AL172" s="147">
        <f t="shared" si="182"/>
        <v>717</v>
      </c>
      <c r="AM172" s="147">
        <f t="shared" si="182"/>
        <v>2218</v>
      </c>
      <c r="AN172" s="147">
        <f t="shared" si="182"/>
        <v>1411</v>
      </c>
      <c r="AO172" s="147">
        <f t="shared" si="182"/>
        <v>1153</v>
      </c>
      <c r="AP172" s="147">
        <f t="shared" si="182"/>
        <v>2023</v>
      </c>
      <c r="AQ172" s="147">
        <f t="shared" si="182"/>
        <v>197</v>
      </c>
      <c r="AR172" s="147">
        <f t="shared" si="182"/>
        <v>1502</v>
      </c>
      <c r="AS172" s="147">
        <f t="shared" si="182"/>
        <v>319</v>
      </c>
      <c r="AT172" s="147">
        <f t="shared" si="182"/>
        <v>1799</v>
      </c>
      <c r="AU172" s="147">
        <f t="shared" si="182"/>
        <v>1155</v>
      </c>
      <c r="AV172" s="147">
        <f t="shared" si="182"/>
        <v>604</v>
      </c>
      <c r="AW172" s="147">
        <f t="shared" si="182"/>
        <v>553</v>
      </c>
      <c r="AX172" s="147">
        <f t="shared" si="182"/>
        <v>1013</v>
      </c>
      <c r="AY172" s="147">
        <f t="shared" si="182"/>
        <v>1292</v>
      </c>
      <c r="AZ172" s="147">
        <f t="shared" si="182"/>
        <v>844</v>
      </c>
      <c r="BA172" s="147">
        <f t="shared" si="182"/>
        <v>0</v>
      </c>
      <c r="BB172" s="147">
        <f t="shared" si="182"/>
        <v>1478</v>
      </c>
      <c r="BC172" s="147">
        <f t="shared" si="182"/>
        <v>885</v>
      </c>
      <c r="BD172" s="147">
        <f t="shared" si="182"/>
        <v>487</v>
      </c>
      <c r="BE172" s="147">
        <f t="shared" si="182"/>
        <v>638</v>
      </c>
      <c r="BF172" s="147">
        <f t="shared" si="182"/>
        <v>2139</v>
      </c>
      <c r="BG172" s="147">
        <f t="shared" si="182"/>
        <v>876</v>
      </c>
      <c r="BH172" s="147">
        <f t="shared" si="182"/>
        <v>690</v>
      </c>
      <c r="BI172" s="147">
        <f t="shared" si="182"/>
        <v>2089</v>
      </c>
      <c r="BJ172" s="147">
        <f t="shared" si="182"/>
        <v>1339</v>
      </c>
      <c r="BK172" s="147">
        <f t="shared" si="182"/>
        <v>1858</v>
      </c>
      <c r="BL172" s="147">
        <f t="shared" si="182"/>
        <v>1207</v>
      </c>
    </row>
    <row r="173" ht="13.5" customHeight="1">
      <c r="A173" s="134">
        <v>42960.0</v>
      </c>
      <c r="B173" s="155" t="s">
        <v>76</v>
      </c>
      <c r="C173" s="136"/>
      <c r="D173" s="164" t="s">
        <v>19</v>
      </c>
      <c r="E173" s="148">
        <f t="shared" si="144"/>
        <v>2022</v>
      </c>
      <c r="F173" s="165">
        <v>0.0</v>
      </c>
      <c r="G173" s="165">
        <v>20.0</v>
      </c>
      <c r="H173" s="166">
        <f t="shared" si="3"/>
        <v>20</v>
      </c>
      <c r="I173" s="136"/>
      <c r="J173" s="167" t="s">
        <v>25</v>
      </c>
      <c r="K173" s="148">
        <f t="shared" si="145"/>
        <v>2089</v>
      </c>
      <c r="L173" s="168">
        <v>4.0</v>
      </c>
      <c r="M173" s="168">
        <v>19.0</v>
      </c>
      <c r="N173" s="166">
        <f t="shared" si="5"/>
        <v>31</v>
      </c>
      <c r="O173" s="55"/>
      <c r="P173" s="154" t="s">
        <v>73</v>
      </c>
      <c r="Q173" s="55"/>
      <c r="R173" s="45">
        <f>MIN(Rules!$E$2,(MAX(H173/N173,N173/H173)))</f>
        <v>1.55</v>
      </c>
      <c r="S173" s="145">
        <f>VLOOKUP(B173,Rules!A:B,2,FALSE)</f>
        <v>80</v>
      </c>
      <c r="T173" s="55"/>
      <c r="U173" s="146">
        <f>1/(10^(-(E173+(IF(P173="Y",Rules!$I$2,0))-K173)/Rules!$E$12)+1)</f>
        <v>0.4234695851</v>
      </c>
      <c r="V173" s="48">
        <f t="shared" si="146"/>
        <v>-53</v>
      </c>
      <c r="W173" s="48">
        <f t="shared" si="147"/>
        <v>53</v>
      </c>
      <c r="X173" s="55"/>
      <c r="Y173" s="55"/>
      <c r="Z173" s="55"/>
      <c r="AA173" s="147">
        <f t="shared" ref="AA173:BL173" si="183">IF($D173=AA$1,$E173+$V173,(IF($J173=AA$1,$K173+$W173,AA172)))</f>
        <v>1394</v>
      </c>
      <c r="AB173" s="147">
        <f t="shared" si="183"/>
        <v>1023</v>
      </c>
      <c r="AC173" s="147">
        <f t="shared" si="183"/>
        <v>1394</v>
      </c>
      <c r="AD173" s="147">
        <f t="shared" si="183"/>
        <v>232</v>
      </c>
      <c r="AE173" s="147">
        <f t="shared" si="183"/>
        <v>1918</v>
      </c>
      <c r="AF173" s="147">
        <f t="shared" si="183"/>
        <v>1969</v>
      </c>
      <c r="AG173" s="147">
        <f t="shared" si="183"/>
        <v>945</v>
      </c>
      <c r="AH173" s="147">
        <f t="shared" si="183"/>
        <v>875</v>
      </c>
      <c r="AI173" s="147">
        <f t="shared" si="183"/>
        <v>1203</v>
      </c>
      <c r="AJ173" s="147">
        <f t="shared" si="183"/>
        <v>1813</v>
      </c>
      <c r="AK173" s="147">
        <f t="shared" si="183"/>
        <v>210</v>
      </c>
      <c r="AL173" s="147">
        <f t="shared" si="183"/>
        <v>717</v>
      </c>
      <c r="AM173" s="147">
        <f t="shared" si="183"/>
        <v>2218</v>
      </c>
      <c r="AN173" s="147">
        <f t="shared" si="183"/>
        <v>1411</v>
      </c>
      <c r="AO173" s="147">
        <f t="shared" si="183"/>
        <v>1153</v>
      </c>
      <c r="AP173" s="147">
        <f t="shared" si="183"/>
        <v>2023</v>
      </c>
      <c r="AQ173" s="147">
        <f t="shared" si="183"/>
        <v>197</v>
      </c>
      <c r="AR173" s="147">
        <f t="shared" si="183"/>
        <v>1502</v>
      </c>
      <c r="AS173" s="147">
        <f t="shared" si="183"/>
        <v>319</v>
      </c>
      <c r="AT173" s="147">
        <f t="shared" si="183"/>
        <v>1799</v>
      </c>
      <c r="AU173" s="147">
        <f t="shared" si="183"/>
        <v>1155</v>
      </c>
      <c r="AV173" s="147">
        <f t="shared" si="183"/>
        <v>604</v>
      </c>
      <c r="AW173" s="147">
        <f t="shared" si="183"/>
        <v>553</v>
      </c>
      <c r="AX173" s="147">
        <f t="shared" si="183"/>
        <v>1013</v>
      </c>
      <c r="AY173" s="147">
        <f t="shared" si="183"/>
        <v>1292</v>
      </c>
      <c r="AZ173" s="147">
        <f t="shared" si="183"/>
        <v>844</v>
      </c>
      <c r="BA173" s="147">
        <f t="shared" si="183"/>
        <v>0</v>
      </c>
      <c r="BB173" s="147">
        <f t="shared" si="183"/>
        <v>1478</v>
      </c>
      <c r="BC173" s="147">
        <f t="shared" si="183"/>
        <v>885</v>
      </c>
      <c r="BD173" s="147">
        <f t="shared" si="183"/>
        <v>487</v>
      </c>
      <c r="BE173" s="147">
        <f t="shared" si="183"/>
        <v>638</v>
      </c>
      <c r="BF173" s="147">
        <f t="shared" si="183"/>
        <v>2139</v>
      </c>
      <c r="BG173" s="147">
        <f t="shared" si="183"/>
        <v>876</v>
      </c>
      <c r="BH173" s="147">
        <f t="shared" si="183"/>
        <v>690</v>
      </c>
      <c r="BI173" s="147">
        <f t="shared" si="183"/>
        <v>2142</v>
      </c>
      <c r="BJ173" s="147">
        <f t="shared" si="183"/>
        <v>1339</v>
      </c>
      <c r="BK173" s="147">
        <f t="shared" si="183"/>
        <v>1858</v>
      </c>
      <c r="BL173" s="147">
        <f t="shared" si="183"/>
        <v>1207</v>
      </c>
    </row>
    <row r="174" ht="13.5" customHeight="1">
      <c r="A174" s="134">
        <v>42981.0</v>
      </c>
      <c r="B174" s="155" t="s">
        <v>76</v>
      </c>
      <c r="C174" s="136"/>
      <c r="D174" s="164" t="s">
        <v>23</v>
      </c>
      <c r="E174" s="148">
        <f t="shared" si="144"/>
        <v>2218</v>
      </c>
      <c r="F174" s="165">
        <v>0.0</v>
      </c>
      <c r="G174" s="165">
        <v>26.0</v>
      </c>
      <c r="H174" s="166">
        <f t="shared" si="3"/>
        <v>26</v>
      </c>
      <c r="I174" s="136"/>
      <c r="J174" s="167" t="s">
        <v>25</v>
      </c>
      <c r="K174" s="148">
        <f t="shared" si="145"/>
        <v>2142</v>
      </c>
      <c r="L174" s="168">
        <v>2.0</v>
      </c>
      <c r="M174" s="168">
        <v>17.0</v>
      </c>
      <c r="N174" s="166">
        <f t="shared" si="5"/>
        <v>23</v>
      </c>
      <c r="O174" s="55"/>
      <c r="P174" s="154" t="s">
        <v>73</v>
      </c>
      <c r="Q174" s="55"/>
      <c r="R174" s="45">
        <f>MIN(Rules!$E$2,(MAX(H174/N174,N174/H174)))</f>
        <v>1.130434783</v>
      </c>
      <c r="S174" s="145">
        <f>VLOOKUP(B174,Rules!A:B,2,FALSE)</f>
        <v>80</v>
      </c>
      <c r="T174" s="55"/>
      <c r="U174" s="146">
        <f>1/(10^(-(E174+(IF(P174="Y",Rules!$I$2,0))-K174)/Rules!$E$12)+1)</f>
        <v>0.5866158655</v>
      </c>
      <c r="V174" s="48">
        <f t="shared" si="146"/>
        <v>37</v>
      </c>
      <c r="W174" s="48">
        <f t="shared" si="147"/>
        <v>-37</v>
      </c>
      <c r="X174" s="55"/>
      <c r="Y174" s="55"/>
      <c r="Z174" s="55"/>
      <c r="AA174" s="147">
        <f t="shared" ref="AA174:BL174" si="184">IF($D174=AA$1,$E174+$V174,(IF($J174=AA$1,$K174+$W174,AA173)))</f>
        <v>1394</v>
      </c>
      <c r="AB174" s="147">
        <f t="shared" si="184"/>
        <v>1023</v>
      </c>
      <c r="AC174" s="147">
        <f t="shared" si="184"/>
        <v>1394</v>
      </c>
      <c r="AD174" s="147">
        <f t="shared" si="184"/>
        <v>232</v>
      </c>
      <c r="AE174" s="147">
        <f t="shared" si="184"/>
        <v>1918</v>
      </c>
      <c r="AF174" s="147">
        <f t="shared" si="184"/>
        <v>1969</v>
      </c>
      <c r="AG174" s="147">
        <f t="shared" si="184"/>
        <v>945</v>
      </c>
      <c r="AH174" s="147">
        <f t="shared" si="184"/>
        <v>875</v>
      </c>
      <c r="AI174" s="147">
        <f t="shared" si="184"/>
        <v>1203</v>
      </c>
      <c r="AJ174" s="147">
        <f t="shared" si="184"/>
        <v>1813</v>
      </c>
      <c r="AK174" s="147">
        <f t="shared" si="184"/>
        <v>210</v>
      </c>
      <c r="AL174" s="147">
        <f t="shared" si="184"/>
        <v>717</v>
      </c>
      <c r="AM174" s="147">
        <f t="shared" si="184"/>
        <v>2255</v>
      </c>
      <c r="AN174" s="147">
        <f t="shared" si="184"/>
        <v>1411</v>
      </c>
      <c r="AO174" s="147">
        <f t="shared" si="184"/>
        <v>1153</v>
      </c>
      <c r="AP174" s="147">
        <f t="shared" si="184"/>
        <v>2023</v>
      </c>
      <c r="AQ174" s="147">
        <f t="shared" si="184"/>
        <v>197</v>
      </c>
      <c r="AR174" s="147">
        <f t="shared" si="184"/>
        <v>1502</v>
      </c>
      <c r="AS174" s="147">
        <f t="shared" si="184"/>
        <v>319</v>
      </c>
      <c r="AT174" s="147">
        <f t="shared" si="184"/>
        <v>1799</v>
      </c>
      <c r="AU174" s="147">
        <f t="shared" si="184"/>
        <v>1155</v>
      </c>
      <c r="AV174" s="147">
        <f t="shared" si="184"/>
        <v>604</v>
      </c>
      <c r="AW174" s="147">
        <f t="shared" si="184"/>
        <v>553</v>
      </c>
      <c r="AX174" s="147">
        <f t="shared" si="184"/>
        <v>1013</v>
      </c>
      <c r="AY174" s="147">
        <f t="shared" si="184"/>
        <v>1292</v>
      </c>
      <c r="AZ174" s="147">
        <f t="shared" si="184"/>
        <v>844</v>
      </c>
      <c r="BA174" s="147">
        <f t="shared" si="184"/>
        <v>0</v>
      </c>
      <c r="BB174" s="147">
        <f t="shared" si="184"/>
        <v>1478</v>
      </c>
      <c r="BC174" s="147">
        <f t="shared" si="184"/>
        <v>885</v>
      </c>
      <c r="BD174" s="147">
        <f t="shared" si="184"/>
        <v>487</v>
      </c>
      <c r="BE174" s="147">
        <f t="shared" si="184"/>
        <v>638</v>
      </c>
      <c r="BF174" s="147">
        <f t="shared" si="184"/>
        <v>2139</v>
      </c>
      <c r="BG174" s="147">
        <f t="shared" si="184"/>
        <v>876</v>
      </c>
      <c r="BH174" s="147">
        <f t="shared" si="184"/>
        <v>690</v>
      </c>
      <c r="BI174" s="147">
        <f t="shared" si="184"/>
        <v>2105</v>
      </c>
      <c r="BJ174" s="147">
        <f t="shared" si="184"/>
        <v>1339</v>
      </c>
      <c r="BK174" s="147">
        <f t="shared" si="184"/>
        <v>1858</v>
      </c>
      <c r="BL174" s="147">
        <f t="shared" si="184"/>
        <v>1207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75"/>
  <cols>
    <col customWidth="1" min="1" max="1" width="11.14"/>
    <col customWidth="1" min="2" max="2" width="8.43"/>
    <col customWidth="1" min="3" max="3" width="3.86"/>
    <col customWidth="1" min="4" max="4" width="11.86"/>
    <col customWidth="1" min="5" max="5" width="7.71"/>
    <col customWidth="1" min="6" max="6" width="2.29"/>
    <col customWidth="1" min="7" max="7" width="3.0"/>
    <col customWidth="1" min="8" max="8" width="3.29"/>
    <col customWidth="1" min="9" max="9" width="3.0"/>
    <col customWidth="1" min="10" max="10" width="11.86"/>
    <col customWidth="1" min="11" max="11" width="7.71"/>
    <col customWidth="1" min="12" max="12" width="2.29"/>
    <col customWidth="1" min="13" max="13" width="3.0"/>
    <col customWidth="1" min="14" max="14" width="3.43"/>
    <col customWidth="1" min="15" max="17" width="5.0"/>
    <col customWidth="1" min="18" max="18" width="8.14"/>
    <col customWidth="1" min="19" max="19" width="7.71"/>
    <col customWidth="1" min="20" max="20" width="2.43"/>
    <col customWidth="1" min="21" max="23" width="10.43"/>
    <col customWidth="1" min="24" max="25" width="3.71"/>
    <col customWidth="1" min="26" max="26" width="10.43"/>
    <col customWidth="1" min="27" max="64" width="8.86"/>
  </cols>
  <sheetData>
    <row r="1" ht="13.5" customHeight="1">
      <c r="A1" s="170" t="s">
        <v>55</v>
      </c>
      <c r="B1" s="20" t="s">
        <v>56</v>
      </c>
      <c r="C1" s="20"/>
      <c r="D1" s="171" t="s">
        <v>57</v>
      </c>
      <c r="E1" s="22" t="s">
        <v>58</v>
      </c>
      <c r="F1" s="172" t="s">
        <v>59</v>
      </c>
      <c r="G1" s="172" t="s">
        <v>60</v>
      </c>
      <c r="H1" s="172" t="s">
        <v>61</v>
      </c>
      <c r="I1" s="20"/>
      <c r="J1" s="173" t="s">
        <v>62</v>
      </c>
      <c r="K1" s="22" t="s">
        <v>58</v>
      </c>
      <c r="L1" s="172" t="s">
        <v>59</v>
      </c>
      <c r="M1" s="172" t="s">
        <v>60</v>
      </c>
      <c r="N1" s="172" t="s">
        <v>61</v>
      </c>
      <c r="O1" s="20"/>
      <c r="P1" s="20" t="s">
        <v>63</v>
      </c>
      <c r="Q1" s="20"/>
      <c r="R1" s="20" t="s">
        <v>64</v>
      </c>
      <c r="S1" s="20" t="s">
        <v>65</v>
      </c>
      <c r="T1" s="20"/>
      <c r="U1" s="89" t="s">
        <v>78</v>
      </c>
      <c r="V1" s="20" t="s">
        <v>67</v>
      </c>
      <c r="W1" s="20" t="s">
        <v>68</v>
      </c>
      <c r="X1" s="20"/>
      <c r="Y1" s="20"/>
      <c r="Z1" s="26"/>
      <c r="AA1" s="20" t="s">
        <v>30</v>
      </c>
      <c r="AB1" s="20" t="s">
        <v>43</v>
      </c>
      <c r="AC1" s="20" t="s">
        <v>28</v>
      </c>
      <c r="AD1" s="20" t="s">
        <v>49</v>
      </c>
      <c r="AE1" s="20" t="s">
        <v>21</v>
      </c>
      <c r="AF1" s="20" t="s">
        <v>19</v>
      </c>
      <c r="AG1" s="20" t="s">
        <v>35</v>
      </c>
      <c r="AH1" s="20" t="s">
        <v>37</v>
      </c>
      <c r="AI1" s="20" t="s">
        <v>33</v>
      </c>
      <c r="AJ1" s="20" t="s">
        <v>26</v>
      </c>
      <c r="AK1" s="20" t="s">
        <v>48</v>
      </c>
      <c r="AL1" s="3" t="s">
        <v>45</v>
      </c>
      <c r="AM1" s="20" t="s">
        <v>23</v>
      </c>
      <c r="AN1" s="20" t="s">
        <v>34</v>
      </c>
      <c r="AO1" s="20" t="s">
        <v>29</v>
      </c>
      <c r="AP1" s="20" t="s">
        <v>22</v>
      </c>
      <c r="AQ1" s="3" t="s">
        <v>54</v>
      </c>
      <c r="AR1" s="20" t="s">
        <v>31</v>
      </c>
      <c r="AS1" s="20" t="s">
        <v>52</v>
      </c>
      <c r="AT1" s="20" t="s">
        <v>20</v>
      </c>
      <c r="AU1" s="20" t="s">
        <v>36</v>
      </c>
      <c r="AV1" s="20" t="s">
        <v>50</v>
      </c>
      <c r="AW1" s="20" t="s">
        <v>47</v>
      </c>
      <c r="AX1" s="20" t="s">
        <v>39</v>
      </c>
      <c r="AY1" s="20" t="s">
        <v>38</v>
      </c>
      <c r="AZ1" s="20" t="s">
        <v>51</v>
      </c>
      <c r="BA1" s="20" t="s">
        <v>69</v>
      </c>
      <c r="BB1" s="20" t="s">
        <v>27</v>
      </c>
      <c r="BC1" s="20" t="s">
        <v>41</v>
      </c>
      <c r="BD1" s="20" t="s">
        <v>44</v>
      </c>
      <c r="BE1" s="20" t="s">
        <v>46</v>
      </c>
      <c r="BF1" s="20" t="s">
        <v>18</v>
      </c>
      <c r="BG1" s="20" t="s">
        <v>42</v>
      </c>
      <c r="BH1" s="20" t="s">
        <v>53</v>
      </c>
      <c r="BI1" s="20" t="s">
        <v>25</v>
      </c>
      <c r="BJ1" s="20" t="s">
        <v>32</v>
      </c>
      <c r="BK1" s="20" t="s">
        <v>24</v>
      </c>
      <c r="BL1" s="20" t="s">
        <v>40</v>
      </c>
    </row>
    <row r="2" ht="13.5" customHeight="1">
      <c r="A2" s="174"/>
      <c r="B2" s="117"/>
      <c r="C2" s="117"/>
      <c r="D2" s="118"/>
      <c r="E2" s="119"/>
      <c r="F2" s="120"/>
      <c r="G2" s="120"/>
      <c r="H2" s="120"/>
      <c r="I2" s="117"/>
      <c r="J2" s="121"/>
      <c r="K2" s="119"/>
      <c r="L2" s="120"/>
      <c r="M2" s="120"/>
      <c r="N2" s="120"/>
      <c r="O2" s="117"/>
      <c r="P2" s="117"/>
      <c r="Q2" s="117"/>
      <c r="R2" s="117"/>
      <c r="S2" s="117"/>
      <c r="T2" s="117"/>
      <c r="U2" s="122"/>
      <c r="V2" s="117"/>
      <c r="W2" s="117"/>
      <c r="X2" s="117"/>
      <c r="Y2" s="117"/>
      <c r="Z2" s="123" t="s">
        <v>83</v>
      </c>
      <c r="AA2" s="124">
        <f>LOOKUP(9.999E+307,'2015'!AA:AA)</f>
        <v>1304</v>
      </c>
      <c r="AB2" s="124">
        <f>LOOKUP(9.999E+307,'2015'!AB:AB)</f>
        <v>983</v>
      </c>
      <c r="AC2" s="124">
        <f>LOOKUP(9.999E+307,'2015'!AC:AC)</f>
        <v>1303</v>
      </c>
      <c r="AD2" s="124">
        <f>LOOKUP(9.999E+307,'2015'!AD:AD)</f>
        <v>292</v>
      </c>
      <c r="AE2" s="124">
        <f>LOOKUP(9.999E+307,'2015'!AE:AE)</f>
        <v>1823</v>
      </c>
      <c r="AF2" s="124">
        <f>LOOKUP(9.999E+307,'2015'!AF:AF)</f>
        <v>1939</v>
      </c>
      <c r="AG2" s="124">
        <f>LOOKUP(9.999E+307,'2015'!AG:AG)</f>
        <v>1172</v>
      </c>
      <c r="AH2" s="124">
        <f>LOOKUP(9.999E+307,'2015'!AH:AH)</f>
        <v>905</v>
      </c>
      <c r="AI2" s="124">
        <f>LOOKUP(9.999E+307,'2015'!AI:AI)</f>
        <v>1278</v>
      </c>
      <c r="AJ2" s="124">
        <f>LOOKUP(9.999E+307,'2015'!AJ:AJ)</f>
        <v>1872</v>
      </c>
      <c r="AK2" s="124">
        <f>LOOKUP(9.999E+307,'2015'!AK:AK)</f>
        <v>606</v>
      </c>
      <c r="AL2" s="124">
        <f>LOOKUP(9.999E+307,'2015'!AL:AL)</f>
        <v>764</v>
      </c>
      <c r="AM2" s="124">
        <f>LOOKUP(9.999E+307,'2015'!AM:AM)</f>
        <v>2030</v>
      </c>
      <c r="AN2" s="124">
        <f>LOOKUP(9.999E+307,'2015'!AN:AN)</f>
        <v>1538</v>
      </c>
      <c r="AO2" s="124">
        <f>LOOKUP(9.999E+307,'2015'!AO:AO)</f>
        <v>1293</v>
      </c>
      <c r="AP2" s="124">
        <f>LOOKUP(9.999E+307,'2015'!AP:AP)</f>
        <v>2265</v>
      </c>
      <c r="AQ2" s="124">
        <f>LOOKUP(9.999E+307,'2015'!AQ:AQ)</f>
        <v>216</v>
      </c>
      <c r="AR2" s="124">
        <f>LOOKUP(9.999E+307,'2015'!AR:AR)</f>
        <v>1496</v>
      </c>
      <c r="AS2" s="124">
        <f>LOOKUP(9.999E+307,'2015'!AS:AS)</f>
        <v>353</v>
      </c>
      <c r="AT2" s="124">
        <f>LOOKUP(9.999E+307,'2015'!AT:AT)</f>
        <v>1828</v>
      </c>
      <c r="AU2" s="124">
        <f>LOOKUP(9.999E+307,'2015'!AU:AU)</f>
        <v>1103</v>
      </c>
      <c r="AV2" s="124">
        <f>LOOKUP(9.999E+307,'2015'!AV:AV)</f>
        <v>600</v>
      </c>
      <c r="AW2" s="124">
        <f>LOOKUP(9.999E+307,'2015'!AW:AW)</f>
        <v>571</v>
      </c>
      <c r="AX2" s="124">
        <f>LOOKUP(9.999E+307,'2015'!AX:AX)</f>
        <v>856</v>
      </c>
      <c r="AY2" s="124">
        <f>LOOKUP(9.999E+307,'2015'!AY:AY)</f>
        <v>1196</v>
      </c>
      <c r="AZ2" s="124">
        <f>LOOKUP(9.999E+307,'2015'!AZ:AZ)</f>
        <v>736</v>
      </c>
      <c r="BA2" s="124">
        <f>LOOKUP(9.999E+307,'2015'!BA:BA)</f>
        <v>0</v>
      </c>
      <c r="BB2" s="124">
        <f>LOOKUP(9.999E+307,'2015'!BB:BB)</f>
        <v>1539</v>
      </c>
      <c r="BC2" s="124">
        <f>LOOKUP(9.999E+307,'2015'!BC:BC)</f>
        <v>1082</v>
      </c>
      <c r="BD2" s="124">
        <f>LOOKUP(9.999E+307,'2015'!BD:BD)</f>
        <v>361</v>
      </c>
      <c r="BE2" s="124">
        <f>LOOKUP(9.999E+307,'2015'!BE:BE)</f>
        <v>638</v>
      </c>
      <c r="BF2" s="124">
        <f>LOOKUP(9.999E+307,'2015'!BF:BF)</f>
        <v>2101</v>
      </c>
      <c r="BG2" s="124">
        <f>LOOKUP(9.999E+307,'2015'!BG:BG)</f>
        <v>924</v>
      </c>
      <c r="BH2" s="124">
        <f>LOOKUP(9.999E+307,'2015'!BH:BH)</f>
        <v>522</v>
      </c>
      <c r="BI2" s="124">
        <f>LOOKUP(9.999E+307,'2015'!BI:BI)</f>
        <v>1978</v>
      </c>
      <c r="BJ2" s="124">
        <f>LOOKUP(9.999E+307,'2015'!BJ:BJ)</f>
        <v>1317</v>
      </c>
      <c r="BK2" s="124">
        <f>LOOKUP(9.999E+307,'2015'!BK:BK)</f>
        <v>1669</v>
      </c>
      <c r="BL2" s="124">
        <f>LOOKUP(9.999E+307,'2015'!BL:BL)</f>
        <v>1062</v>
      </c>
    </row>
    <row r="3" ht="13.5" customHeight="1">
      <c r="A3" s="175" t="s">
        <v>84</v>
      </c>
      <c r="B3" s="84" t="s">
        <v>71</v>
      </c>
      <c r="C3" s="176"/>
      <c r="D3" s="125" t="s">
        <v>18</v>
      </c>
      <c r="E3" s="126">
        <f t="shared" ref="E3:E139" si="2">HLOOKUP(D3,AA$1:CB$10057,ROW()-1,FALSE)</f>
        <v>2101</v>
      </c>
      <c r="F3" s="127">
        <v>1.0</v>
      </c>
      <c r="G3" s="127">
        <v>23.0</v>
      </c>
      <c r="H3" s="128">
        <f t="shared" ref="H3:H175" si="3">F3*3+G3</f>
        <v>26</v>
      </c>
      <c r="I3" s="176"/>
      <c r="J3" s="129" t="s">
        <v>26</v>
      </c>
      <c r="K3" s="126">
        <f t="shared" ref="K3:K139" si="4">HLOOKUP(J3,AA$1:CB$10057,ROW()-1,FALSE)</f>
        <v>1872</v>
      </c>
      <c r="L3" s="130">
        <v>0.0</v>
      </c>
      <c r="M3" s="130">
        <v>12.0</v>
      </c>
      <c r="N3" s="128">
        <f t="shared" ref="N3:N175" si="5">L3*3+M3</f>
        <v>12</v>
      </c>
      <c r="O3" s="176"/>
      <c r="P3" s="45" t="s">
        <v>72</v>
      </c>
      <c r="Q3" s="176"/>
      <c r="R3" s="45">
        <f>MIN(Rules!$E$2,(MAX(H3/N3,N3/H3)))</f>
        <v>2</v>
      </c>
      <c r="S3" s="45">
        <f>VLOOKUP(B3,Rules!A:B,2,FALSE)</f>
        <v>40</v>
      </c>
      <c r="T3" s="176"/>
      <c r="U3" s="46">
        <f>1/(10^(-(E3+(IF(P3="Y",Rules!$I$2,0))-K3)/Rules!$E$12)+1)</f>
        <v>0.8513665429</v>
      </c>
      <c r="V3" s="47">
        <f t="shared" ref="V3:V175" si="6">ROUND(IF(H3&gt;N3,(S3*R3*(1-U3)),IF(H3&lt;N3,(S3*R3*(0-U3)),S3*R3*(0.5-U3))),0)</f>
        <v>12</v>
      </c>
      <c r="W3" s="47">
        <f t="shared" ref="W3:W175" si="7">-1*V3</f>
        <v>-12</v>
      </c>
      <c r="X3" s="47"/>
      <c r="Y3" s="47"/>
      <c r="Z3" s="48"/>
      <c r="AA3" s="132">
        <f t="shared" ref="AA3:BL3" si="1">IF($D3=AA$1,$E3+$V3,(IF($J3=AA$1,$K3+$W3,AA2)))</f>
        <v>1304</v>
      </c>
      <c r="AB3" s="132">
        <f t="shared" si="1"/>
        <v>983</v>
      </c>
      <c r="AC3" s="132">
        <f t="shared" si="1"/>
        <v>1303</v>
      </c>
      <c r="AD3" s="132">
        <f t="shared" si="1"/>
        <v>292</v>
      </c>
      <c r="AE3" s="132">
        <f t="shared" si="1"/>
        <v>1823</v>
      </c>
      <c r="AF3" s="132">
        <f t="shared" si="1"/>
        <v>1939</v>
      </c>
      <c r="AG3" s="132">
        <f t="shared" si="1"/>
        <v>1172</v>
      </c>
      <c r="AH3" s="132">
        <f t="shared" si="1"/>
        <v>905</v>
      </c>
      <c r="AI3" s="132">
        <f t="shared" si="1"/>
        <v>1278</v>
      </c>
      <c r="AJ3" s="132">
        <f t="shared" si="1"/>
        <v>1860</v>
      </c>
      <c r="AK3" s="132">
        <f t="shared" si="1"/>
        <v>606</v>
      </c>
      <c r="AL3" s="132">
        <f t="shared" si="1"/>
        <v>764</v>
      </c>
      <c r="AM3" s="132">
        <f t="shared" si="1"/>
        <v>2030</v>
      </c>
      <c r="AN3" s="132">
        <f t="shared" si="1"/>
        <v>1538</v>
      </c>
      <c r="AO3" s="132">
        <f t="shared" si="1"/>
        <v>1293</v>
      </c>
      <c r="AP3" s="132">
        <f t="shared" si="1"/>
        <v>2265</v>
      </c>
      <c r="AQ3" s="132">
        <f t="shared" si="1"/>
        <v>216</v>
      </c>
      <c r="AR3" s="132">
        <f t="shared" si="1"/>
        <v>1496</v>
      </c>
      <c r="AS3" s="132">
        <f t="shared" si="1"/>
        <v>353</v>
      </c>
      <c r="AT3" s="132">
        <f t="shared" si="1"/>
        <v>1828</v>
      </c>
      <c r="AU3" s="132">
        <f t="shared" si="1"/>
        <v>1103</v>
      </c>
      <c r="AV3" s="132">
        <f t="shared" si="1"/>
        <v>600</v>
      </c>
      <c r="AW3" s="132">
        <f t="shared" si="1"/>
        <v>571</v>
      </c>
      <c r="AX3" s="132">
        <f t="shared" si="1"/>
        <v>856</v>
      </c>
      <c r="AY3" s="132">
        <f t="shared" si="1"/>
        <v>1196</v>
      </c>
      <c r="AZ3" s="132">
        <f t="shared" si="1"/>
        <v>736</v>
      </c>
      <c r="BA3" s="132">
        <f t="shared" si="1"/>
        <v>0</v>
      </c>
      <c r="BB3" s="132">
        <f t="shared" si="1"/>
        <v>1539</v>
      </c>
      <c r="BC3" s="132">
        <f t="shared" si="1"/>
        <v>1082</v>
      </c>
      <c r="BD3" s="132">
        <f t="shared" si="1"/>
        <v>361</v>
      </c>
      <c r="BE3" s="132">
        <f t="shared" si="1"/>
        <v>638</v>
      </c>
      <c r="BF3" s="132">
        <f t="shared" si="1"/>
        <v>2113</v>
      </c>
      <c r="BG3" s="132">
        <f t="shared" si="1"/>
        <v>924</v>
      </c>
      <c r="BH3" s="132">
        <f t="shared" si="1"/>
        <v>522</v>
      </c>
      <c r="BI3" s="132">
        <f t="shared" si="1"/>
        <v>1978</v>
      </c>
      <c r="BJ3" s="132">
        <f t="shared" si="1"/>
        <v>1317</v>
      </c>
      <c r="BK3" s="132">
        <f t="shared" si="1"/>
        <v>1669</v>
      </c>
      <c r="BL3" s="132">
        <f t="shared" si="1"/>
        <v>1062</v>
      </c>
    </row>
    <row r="4" ht="13.5" customHeight="1">
      <c r="A4" s="175" t="s">
        <v>84</v>
      </c>
      <c r="B4" s="84" t="s">
        <v>71</v>
      </c>
      <c r="C4" s="176"/>
      <c r="D4" s="39" t="s">
        <v>20</v>
      </c>
      <c r="E4" s="126">
        <f t="shared" si="2"/>
        <v>1828</v>
      </c>
      <c r="F4" s="41">
        <v>2.0</v>
      </c>
      <c r="G4" s="41">
        <v>23.0</v>
      </c>
      <c r="H4" s="42">
        <f t="shared" si="3"/>
        <v>29</v>
      </c>
      <c r="I4" s="176"/>
      <c r="J4" s="43" t="s">
        <v>24</v>
      </c>
      <c r="K4" s="126">
        <f t="shared" si="4"/>
        <v>1669</v>
      </c>
      <c r="L4" s="44">
        <v>0.0</v>
      </c>
      <c r="M4" s="44">
        <v>15.0</v>
      </c>
      <c r="N4" s="42">
        <f t="shared" si="5"/>
        <v>15</v>
      </c>
      <c r="O4" s="176"/>
      <c r="P4" s="45" t="s">
        <v>72</v>
      </c>
      <c r="Q4" s="176"/>
      <c r="R4" s="45">
        <f>MIN(Rules!$E$2,(MAX(H4/N4,N4/H4)))</f>
        <v>1.933333333</v>
      </c>
      <c r="S4" s="45">
        <f>VLOOKUP(B4,Rules!A:B,2,FALSE)</f>
        <v>40</v>
      </c>
      <c r="T4" s="176"/>
      <c r="U4" s="46">
        <f>1/(10^(-(E4+(IF(P4="Y",Rules!$I$2,0))-K4)/Rules!$E$12)+1)</f>
        <v>0.8058079135</v>
      </c>
      <c r="V4" s="47">
        <f t="shared" si="6"/>
        <v>15</v>
      </c>
      <c r="W4" s="47">
        <f t="shared" si="7"/>
        <v>-15</v>
      </c>
      <c r="X4" s="47"/>
      <c r="Y4" s="47"/>
      <c r="Z4" s="48"/>
      <c r="AA4" s="133">
        <f t="shared" ref="AA4:BL4" si="8">IF($D4=AA$1,$E4+$V4,(IF($J4=AA$1,$K4+$W4,AA3)))</f>
        <v>1304</v>
      </c>
      <c r="AB4" s="133">
        <f t="shared" si="8"/>
        <v>983</v>
      </c>
      <c r="AC4" s="133">
        <f t="shared" si="8"/>
        <v>1303</v>
      </c>
      <c r="AD4" s="133">
        <f t="shared" si="8"/>
        <v>292</v>
      </c>
      <c r="AE4" s="133">
        <f t="shared" si="8"/>
        <v>1823</v>
      </c>
      <c r="AF4" s="133">
        <f t="shared" si="8"/>
        <v>1939</v>
      </c>
      <c r="AG4" s="133">
        <f t="shared" si="8"/>
        <v>1172</v>
      </c>
      <c r="AH4" s="133">
        <f t="shared" si="8"/>
        <v>905</v>
      </c>
      <c r="AI4" s="133">
        <f t="shared" si="8"/>
        <v>1278</v>
      </c>
      <c r="AJ4" s="133">
        <f t="shared" si="8"/>
        <v>1860</v>
      </c>
      <c r="AK4" s="133">
        <f t="shared" si="8"/>
        <v>606</v>
      </c>
      <c r="AL4" s="133">
        <f t="shared" si="8"/>
        <v>764</v>
      </c>
      <c r="AM4" s="133">
        <f t="shared" si="8"/>
        <v>2030</v>
      </c>
      <c r="AN4" s="133">
        <f t="shared" si="8"/>
        <v>1538</v>
      </c>
      <c r="AO4" s="133">
        <f t="shared" si="8"/>
        <v>1293</v>
      </c>
      <c r="AP4" s="133">
        <f t="shared" si="8"/>
        <v>2265</v>
      </c>
      <c r="AQ4" s="133">
        <f t="shared" si="8"/>
        <v>216</v>
      </c>
      <c r="AR4" s="133">
        <f t="shared" si="8"/>
        <v>1496</v>
      </c>
      <c r="AS4" s="133">
        <f t="shared" si="8"/>
        <v>353</v>
      </c>
      <c r="AT4" s="133">
        <f t="shared" si="8"/>
        <v>1843</v>
      </c>
      <c r="AU4" s="133">
        <f t="shared" si="8"/>
        <v>1103</v>
      </c>
      <c r="AV4" s="133">
        <f t="shared" si="8"/>
        <v>600</v>
      </c>
      <c r="AW4" s="133">
        <f t="shared" si="8"/>
        <v>571</v>
      </c>
      <c r="AX4" s="133">
        <f t="shared" si="8"/>
        <v>856</v>
      </c>
      <c r="AY4" s="133">
        <f t="shared" si="8"/>
        <v>1196</v>
      </c>
      <c r="AZ4" s="133">
        <f t="shared" si="8"/>
        <v>736</v>
      </c>
      <c r="BA4" s="133">
        <f t="shared" si="8"/>
        <v>0</v>
      </c>
      <c r="BB4" s="133">
        <f t="shared" si="8"/>
        <v>1539</v>
      </c>
      <c r="BC4" s="133">
        <f t="shared" si="8"/>
        <v>1082</v>
      </c>
      <c r="BD4" s="133">
        <f t="shared" si="8"/>
        <v>361</v>
      </c>
      <c r="BE4" s="133">
        <f t="shared" si="8"/>
        <v>638</v>
      </c>
      <c r="BF4" s="133">
        <f t="shared" si="8"/>
        <v>2113</v>
      </c>
      <c r="BG4" s="133">
        <f t="shared" si="8"/>
        <v>924</v>
      </c>
      <c r="BH4" s="133">
        <f t="shared" si="8"/>
        <v>522</v>
      </c>
      <c r="BI4" s="133">
        <f t="shared" si="8"/>
        <v>1978</v>
      </c>
      <c r="BJ4" s="133">
        <f t="shared" si="8"/>
        <v>1317</v>
      </c>
      <c r="BK4" s="133">
        <f t="shared" si="8"/>
        <v>1654</v>
      </c>
      <c r="BL4" s="133">
        <f t="shared" si="8"/>
        <v>1062</v>
      </c>
    </row>
    <row r="5" ht="13.5" customHeight="1">
      <c r="A5" s="175" t="s">
        <v>85</v>
      </c>
      <c r="B5" s="84" t="s">
        <v>71</v>
      </c>
      <c r="C5" s="176"/>
      <c r="D5" s="39" t="s">
        <v>23</v>
      </c>
      <c r="E5" s="126">
        <f t="shared" si="2"/>
        <v>2030</v>
      </c>
      <c r="F5" s="41">
        <v>1.0</v>
      </c>
      <c r="G5" s="41">
        <v>27.0</v>
      </c>
      <c r="H5" s="42">
        <f t="shared" si="3"/>
        <v>30</v>
      </c>
      <c r="I5" s="176"/>
      <c r="J5" s="43" t="s">
        <v>19</v>
      </c>
      <c r="K5" s="126">
        <f t="shared" si="4"/>
        <v>1939</v>
      </c>
      <c r="L5" s="44">
        <v>1.0</v>
      </c>
      <c r="M5" s="44">
        <v>21.0</v>
      </c>
      <c r="N5" s="42">
        <f t="shared" si="5"/>
        <v>24</v>
      </c>
      <c r="O5" s="176"/>
      <c r="P5" s="45" t="s">
        <v>72</v>
      </c>
      <c r="Q5" s="176"/>
      <c r="R5" s="45">
        <f>MIN(Rules!$E$2,(MAX(H5/N5,N5/H5)))</f>
        <v>1.25</v>
      </c>
      <c r="S5" s="45">
        <f>VLOOKUP(B5,Rules!A:B,2,FALSE)</f>
        <v>40</v>
      </c>
      <c r="T5" s="176"/>
      <c r="U5" s="46">
        <f>1/(10^(-(E5+(IF(P5="Y",Rules!$I$2,0))-K5)/Rules!$E$12)+1)</f>
        <v>0.7521004027</v>
      </c>
      <c r="V5" s="47">
        <f t="shared" si="6"/>
        <v>12</v>
      </c>
      <c r="W5" s="47">
        <f t="shared" si="7"/>
        <v>-12</v>
      </c>
      <c r="X5" s="47"/>
      <c r="Y5" s="47"/>
      <c r="Z5" s="48"/>
      <c r="AA5" s="133">
        <f t="shared" ref="AA5:BL5" si="9">IF($D5=AA$1,$E5+$V5,(IF($J5=AA$1,$K5+$W5,AA4)))</f>
        <v>1304</v>
      </c>
      <c r="AB5" s="133">
        <f t="shared" si="9"/>
        <v>983</v>
      </c>
      <c r="AC5" s="133">
        <f t="shared" si="9"/>
        <v>1303</v>
      </c>
      <c r="AD5" s="133">
        <f t="shared" si="9"/>
        <v>292</v>
      </c>
      <c r="AE5" s="133">
        <f t="shared" si="9"/>
        <v>1823</v>
      </c>
      <c r="AF5" s="133">
        <f t="shared" si="9"/>
        <v>1927</v>
      </c>
      <c r="AG5" s="133">
        <f t="shared" si="9"/>
        <v>1172</v>
      </c>
      <c r="AH5" s="133">
        <f t="shared" si="9"/>
        <v>905</v>
      </c>
      <c r="AI5" s="133">
        <f t="shared" si="9"/>
        <v>1278</v>
      </c>
      <c r="AJ5" s="133">
        <f t="shared" si="9"/>
        <v>1860</v>
      </c>
      <c r="AK5" s="133">
        <f t="shared" si="9"/>
        <v>606</v>
      </c>
      <c r="AL5" s="133">
        <f t="shared" si="9"/>
        <v>764</v>
      </c>
      <c r="AM5" s="133">
        <f t="shared" si="9"/>
        <v>2042</v>
      </c>
      <c r="AN5" s="133">
        <f t="shared" si="9"/>
        <v>1538</v>
      </c>
      <c r="AO5" s="133">
        <f t="shared" si="9"/>
        <v>1293</v>
      </c>
      <c r="AP5" s="133">
        <f t="shared" si="9"/>
        <v>2265</v>
      </c>
      <c r="AQ5" s="133">
        <f t="shared" si="9"/>
        <v>216</v>
      </c>
      <c r="AR5" s="133">
        <f t="shared" si="9"/>
        <v>1496</v>
      </c>
      <c r="AS5" s="133">
        <f t="shared" si="9"/>
        <v>353</v>
      </c>
      <c r="AT5" s="133">
        <f t="shared" si="9"/>
        <v>1843</v>
      </c>
      <c r="AU5" s="133">
        <f t="shared" si="9"/>
        <v>1103</v>
      </c>
      <c r="AV5" s="133">
        <f t="shared" si="9"/>
        <v>600</v>
      </c>
      <c r="AW5" s="133">
        <f t="shared" si="9"/>
        <v>571</v>
      </c>
      <c r="AX5" s="133">
        <f t="shared" si="9"/>
        <v>856</v>
      </c>
      <c r="AY5" s="133">
        <f t="shared" si="9"/>
        <v>1196</v>
      </c>
      <c r="AZ5" s="133">
        <f t="shared" si="9"/>
        <v>736</v>
      </c>
      <c r="BA5" s="133">
        <f t="shared" si="9"/>
        <v>0</v>
      </c>
      <c r="BB5" s="133">
        <f t="shared" si="9"/>
        <v>1539</v>
      </c>
      <c r="BC5" s="133">
        <f t="shared" si="9"/>
        <v>1082</v>
      </c>
      <c r="BD5" s="133">
        <f t="shared" si="9"/>
        <v>361</v>
      </c>
      <c r="BE5" s="133">
        <f t="shared" si="9"/>
        <v>638</v>
      </c>
      <c r="BF5" s="133">
        <f t="shared" si="9"/>
        <v>2113</v>
      </c>
      <c r="BG5" s="133">
        <f t="shared" si="9"/>
        <v>924</v>
      </c>
      <c r="BH5" s="133">
        <f t="shared" si="9"/>
        <v>522</v>
      </c>
      <c r="BI5" s="133">
        <f t="shared" si="9"/>
        <v>1978</v>
      </c>
      <c r="BJ5" s="133">
        <f t="shared" si="9"/>
        <v>1317</v>
      </c>
      <c r="BK5" s="133">
        <f t="shared" si="9"/>
        <v>1654</v>
      </c>
      <c r="BL5" s="133">
        <f t="shared" si="9"/>
        <v>1062</v>
      </c>
    </row>
    <row r="6" ht="13.5" customHeight="1">
      <c r="A6" s="175" t="s">
        <v>85</v>
      </c>
      <c r="B6" s="84" t="s">
        <v>71</v>
      </c>
      <c r="C6" s="176"/>
      <c r="D6" s="39" t="s">
        <v>25</v>
      </c>
      <c r="E6" s="126">
        <f t="shared" si="2"/>
        <v>1978</v>
      </c>
      <c r="F6" s="41">
        <v>0.0</v>
      </c>
      <c r="G6" s="41">
        <v>14.0</v>
      </c>
      <c r="H6" s="42">
        <f t="shared" si="3"/>
        <v>14</v>
      </c>
      <c r="I6" s="176"/>
      <c r="J6" s="43" t="s">
        <v>22</v>
      </c>
      <c r="K6" s="126">
        <f t="shared" si="4"/>
        <v>2265</v>
      </c>
      <c r="L6" s="44">
        <v>0.0</v>
      </c>
      <c r="M6" s="44">
        <v>10.0</v>
      </c>
      <c r="N6" s="42">
        <f t="shared" si="5"/>
        <v>10</v>
      </c>
      <c r="O6" s="176"/>
      <c r="P6" s="45" t="s">
        <v>72</v>
      </c>
      <c r="Q6" s="176"/>
      <c r="R6" s="45">
        <f>MIN(Rules!$E$2,(MAX(H6/N6,N6/H6)))</f>
        <v>1.4</v>
      </c>
      <c r="S6" s="45">
        <f>VLOOKUP(B6,Rules!A:B,2,FALSE)</f>
        <v>40</v>
      </c>
      <c r="T6" s="176"/>
      <c r="U6" s="46">
        <f>1/(10^(-(E6+(IF(P6="Y",Rules!$I$2,0))-K6)/Rules!$E$12)+1)</f>
        <v>0.3473046086</v>
      </c>
      <c r="V6" s="47">
        <f t="shared" si="6"/>
        <v>37</v>
      </c>
      <c r="W6" s="47">
        <f t="shared" si="7"/>
        <v>-37</v>
      </c>
      <c r="X6" s="47"/>
      <c r="Y6" s="47"/>
      <c r="Z6" s="48"/>
      <c r="AA6" s="133">
        <f t="shared" ref="AA6:BL6" si="10">IF($D6=AA$1,$E6+$V6,(IF($J6=AA$1,$K6+$W6,AA5)))</f>
        <v>1304</v>
      </c>
      <c r="AB6" s="133">
        <f t="shared" si="10"/>
        <v>983</v>
      </c>
      <c r="AC6" s="133">
        <f t="shared" si="10"/>
        <v>1303</v>
      </c>
      <c r="AD6" s="133">
        <f t="shared" si="10"/>
        <v>292</v>
      </c>
      <c r="AE6" s="133">
        <f t="shared" si="10"/>
        <v>1823</v>
      </c>
      <c r="AF6" s="133">
        <f t="shared" si="10"/>
        <v>1927</v>
      </c>
      <c r="AG6" s="133">
        <f t="shared" si="10"/>
        <v>1172</v>
      </c>
      <c r="AH6" s="133">
        <f t="shared" si="10"/>
        <v>905</v>
      </c>
      <c r="AI6" s="133">
        <f t="shared" si="10"/>
        <v>1278</v>
      </c>
      <c r="AJ6" s="133">
        <f t="shared" si="10"/>
        <v>1860</v>
      </c>
      <c r="AK6" s="133">
        <f t="shared" si="10"/>
        <v>606</v>
      </c>
      <c r="AL6" s="133">
        <f t="shared" si="10"/>
        <v>764</v>
      </c>
      <c r="AM6" s="133">
        <f t="shared" si="10"/>
        <v>2042</v>
      </c>
      <c r="AN6" s="133">
        <f t="shared" si="10"/>
        <v>1538</v>
      </c>
      <c r="AO6" s="133">
        <f t="shared" si="10"/>
        <v>1293</v>
      </c>
      <c r="AP6" s="133">
        <f t="shared" si="10"/>
        <v>2228</v>
      </c>
      <c r="AQ6" s="133">
        <f t="shared" si="10"/>
        <v>216</v>
      </c>
      <c r="AR6" s="133">
        <f t="shared" si="10"/>
        <v>1496</v>
      </c>
      <c r="AS6" s="133">
        <f t="shared" si="10"/>
        <v>353</v>
      </c>
      <c r="AT6" s="133">
        <f t="shared" si="10"/>
        <v>1843</v>
      </c>
      <c r="AU6" s="133">
        <f t="shared" si="10"/>
        <v>1103</v>
      </c>
      <c r="AV6" s="133">
        <f t="shared" si="10"/>
        <v>600</v>
      </c>
      <c r="AW6" s="133">
        <f t="shared" si="10"/>
        <v>571</v>
      </c>
      <c r="AX6" s="133">
        <f t="shared" si="10"/>
        <v>856</v>
      </c>
      <c r="AY6" s="133">
        <f t="shared" si="10"/>
        <v>1196</v>
      </c>
      <c r="AZ6" s="133">
        <f t="shared" si="10"/>
        <v>736</v>
      </c>
      <c r="BA6" s="133">
        <f t="shared" si="10"/>
        <v>0</v>
      </c>
      <c r="BB6" s="133">
        <f t="shared" si="10"/>
        <v>1539</v>
      </c>
      <c r="BC6" s="133">
        <f t="shared" si="10"/>
        <v>1082</v>
      </c>
      <c r="BD6" s="133">
        <f t="shared" si="10"/>
        <v>361</v>
      </c>
      <c r="BE6" s="133">
        <f t="shared" si="10"/>
        <v>638</v>
      </c>
      <c r="BF6" s="133">
        <f t="shared" si="10"/>
        <v>2113</v>
      </c>
      <c r="BG6" s="133">
        <f t="shared" si="10"/>
        <v>924</v>
      </c>
      <c r="BH6" s="133">
        <f t="shared" si="10"/>
        <v>522</v>
      </c>
      <c r="BI6" s="133">
        <f t="shared" si="10"/>
        <v>2015</v>
      </c>
      <c r="BJ6" s="133">
        <f t="shared" si="10"/>
        <v>1317</v>
      </c>
      <c r="BK6" s="133">
        <f t="shared" si="10"/>
        <v>1654</v>
      </c>
      <c r="BL6" s="133">
        <f t="shared" si="10"/>
        <v>1062</v>
      </c>
    </row>
    <row r="7" ht="13.5" customHeight="1">
      <c r="A7" s="175" t="s">
        <v>85</v>
      </c>
      <c r="B7" s="84" t="s">
        <v>71</v>
      </c>
      <c r="C7" s="176"/>
      <c r="D7" s="39" t="s">
        <v>21</v>
      </c>
      <c r="E7" s="126">
        <f t="shared" si="2"/>
        <v>1823</v>
      </c>
      <c r="F7" s="41">
        <v>2.0</v>
      </c>
      <c r="G7" s="41">
        <v>21.0</v>
      </c>
      <c r="H7" s="42">
        <f t="shared" si="3"/>
        <v>27</v>
      </c>
      <c r="I7" s="176"/>
      <c r="J7" s="43" t="s">
        <v>27</v>
      </c>
      <c r="K7" s="126">
        <f t="shared" si="4"/>
        <v>1539</v>
      </c>
      <c r="L7" s="44">
        <v>0.0</v>
      </c>
      <c r="M7" s="44">
        <v>15.0</v>
      </c>
      <c r="N7" s="42">
        <f t="shared" si="5"/>
        <v>15</v>
      </c>
      <c r="O7" s="176"/>
      <c r="P7" s="45" t="s">
        <v>72</v>
      </c>
      <c r="Q7" s="176"/>
      <c r="R7" s="45">
        <f>MIN(Rules!$E$2,(MAX(H7/N7,N7/H7)))</f>
        <v>1.8</v>
      </c>
      <c r="S7" s="45">
        <f>VLOOKUP(B7,Rules!A:B,2,FALSE)</f>
        <v>40</v>
      </c>
      <c r="T7" s="176"/>
      <c r="U7" s="46">
        <f>1/(10^(-(E7+(IF(P7="Y",Rules!$I$2,0))-K7)/Rules!$E$12)+1)</f>
        <v>0.8806546185</v>
      </c>
      <c r="V7" s="47">
        <f t="shared" si="6"/>
        <v>9</v>
      </c>
      <c r="W7" s="47">
        <f t="shared" si="7"/>
        <v>-9</v>
      </c>
      <c r="X7" s="47"/>
      <c r="Y7" s="47"/>
      <c r="Z7" s="48"/>
      <c r="AA7" s="133">
        <f t="shared" ref="AA7:BL7" si="11">IF($D7=AA$1,$E7+$V7,(IF($J7=AA$1,$K7+$W7,AA6)))</f>
        <v>1304</v>
      </c>
      <c r="AB7" s="133">
        <f t="shared" si="11"/>
        <v>983</v>
      </c>
      <c r="AC7" s="133">
        <f t="shared" si="11"/>
        <v>1303</v>
      </c>
      <c r="AD7" s="133">
        <f t="shared" si="11"/>
        <v>292</v>
      </c>
      <c r="AE7" s="133">
        <f t="shared" si="11"/>
        <v>1832</v>
      </c>
      <c r="AF7" s="133">
        <f t="shared" si="11"/>
        <v>1927</v>
      </c>
      <c r="AG7" s="133">
        <f t="shared" si="11"/>
        <v>1172</v>
      </c>
      <c r="AH7" s="133">
        <f t="shared" si="11"/>
        <v>905</v>
      </c>
      <c r="AI7" s="133">
        <f t="shared" si="11"/>
        <v>1278</v>
      </c>
      <c r="AJ7" s="133">
        <f t="shared" si="11"/>
        <v>1860</v>
      </c>
      <c r="AK7" s="133">
        <f t="shared" si="11"/>
        <v>606</v>
      </c>
      <c r="AL7" s="133">
        <f t="shared" si="11"/>
        <v>764</v>
      </c>
      <c r="AM7" s="133">
        <f t="shared" si="11"/>
        <v>2042</v>
      </c>
      <c r="AN7" s="133">
        <f t="shared" si="11"/>
        <v>1538</v>
      </c>
      <c r="AO7" s="133">
        <f t="shared" si="11"/>
        <v>1293</v>
      </c>
      <c r="AP7" s="133">
        <f t="shared" si="11"/>
        <v>2228</v>
      </c>
      <c r="AQ7" s="133">
        <f t="shared" si="11"/>
        <v>216</v>
      </c>
      <c r="AR7" s="133">
        <f t="shared" si="11"/>
        <v>1496</v>
      </c>
      <c r="AS7" s="133">
        <f t="shared" si="11"/>
        <v>353</v>
      </c>
      <c r="AT7" s="133">
        <f t="shared" si="11"/>
        <v>1843</v>
      </c>
      <c r="AU7" s="133">
        <f t="shared" si="11"/>
        <v>1103</v>
      </c>
      <c r="AV7" s="133">
        <f t="shared" si="11"/>
        <v>600</v>
      </c>
      <c r="AW7" s="133">
        <f t="shared" si="11"/>
        <v>571</v>
      </c>
      <c r="AX7" s="133">
        <f t="shared" si="11"/>
        <v>856</v>
      </c>
      <c r="AY7" s="133">
        <f t="shared" si="11"/>
        <v>1196</v>
      </c>
      <c r="AZ7" s="133">
        <f t="shared" si="11"/>
        <v>736</v>
      </c>
      <c r="BA7" s="133">
        <f t="shared" si="11"/>
        <v>0</v>
      </c>
      <c r="BB7" s="133">
        <f t="shared" si="11"/>
        <v>1530</v>
      </c>
      <c r="BC7" s="133">
        <f t="shared" si="11"/>
        <v>1082</v>
      </c>
      <c r="BD7" s="133">
        <f t="shared" si="11"/>
        <v>361</v>
      </c>
      <c r="BE7" s="133">
        <f t="shared" si="11"/>
        <v>638</v>
      </c>
      <c r="BF7" s="133">
        <f t="shared" si="11"/>
        <v>2113</v>
      </c>
      <c r="BG7" s="133">
        <f t="shared" si="11"/>
        <v>924</v>
      </c>
      <c r="BH7" s="133">
        <f t="shared" si="11"/>
        <v>522</v>
      </c>
      <c r="BI7" s="133">
        <f t="shared" si="11"/>
        <v>2015</v>
      </c>
      <c r="BJ7" s="133">
        <f t="shared" si="11"/>
        <v>1317</v>
      </c>
      <c r="BK7" s="133">
        <f t="shared" si="11"/>
        <v>1654</v>
      </c>
      <c r="BL7" s="133">
        <f t="shared" si="11"/>
        <v>1062</v>
      </c>
    </row>
    <row r="8" ht="13.5" customHeight="1">
      <c r="A8" s="175" t="s">
        <v>85</v>
      </c>
      <c r="B8" s="84" t="s">
        <v>71</v>
      </c>
      <c r="C8" s="176"/>
      <c r="D8" s="39" t="s">
        <v>31</v>
      </c>
      <c r="E8" s="126">
        <f t="shared" si="2"/>
        <v>1496</v>
      </c>
      <c r="F8" s="41">
        <v>2.0</v>
      </c>
      <c r="G8" s="41">
        <v>14.0</v>
      </c>
      <c r="H8" s="42">
        <f t="shared" si="3"/>
        <v>20</v>
      </c>
      <c r="I8" s="176"/>
      <c r="J8" s="43" t="s">
        <v>34</v>
      </c>
      <c r="K8" s="126">
        <f t="shared" si="4"/>
        <v>1538</v>
      </c>
      <c r="L8" s="44">
        <v>1.0</v>
      </c>
      <c r="M8" s="44">
        <v>24.0</v>
      </c>
      <c r="N8" s="42">
        <f t="shared" si="5"/>
        <v>27</v>
      </c>
      <c r="O8" s="176"/>
      <c r="P8" s="45" t="s">
        <v>72</v>
      </c>
      <c r="Q8" s="176"/>
      <c r="R8" s="45">
        <f>MIN(Rules!$E$2,(MAX(H8/N8,N8/H8)))</f>
        <v>1.35</v>
      </c>
      <c r="S8" s="45">
        <f>VLOOKUP(B8,Rules!A:B,2,FALSE)</f>
        <v>40</v>
      </c>
      <c r="T8" s="176"/>
      <c r="U8" s="46">
        <f>1/(10^(-(E8+(IF(P8="Y",Rules!$I$2,0))-K8)/Rules!$E$12)+1)</f>
        <v>0.6218383402</v>
      </c>
      <c r="V8" s="47">
        <f t="shared" si="6"/>
        <v>-34</v>
      </c>
      <c r="W8" s="47">
        <f t="shared" si="7"/>
        <v>34</v>
      </c>
      <c r="X8" s="47"/>
      <c r="Y8" s="47"/>
      <c r="Z8" s="48"/>
      <c r="AA8" s="133">
        <f t="shared" ref="AA8:BL8" si="12">IF($D8=AA$1,$E8+$V8,(IF($J8=AA$1,$K8+$W8,AA7)))</f>
        <v>1304</v>
      </c>
      <c r="AB8" s="133">
        <f t="shared" si="12"/>
        <v>983</v>
      </c>
      <c r="AC8" s="133">
        <f t="shared" si="12"/>
        <v>1303</v>
      </c>
      <c r="AD8" s="133">
        <f t="shared" si="12"/>
        <v>292</v>
      </c>
      <c r="AE8" s="133">
        <f t="shared" si="12"/>
        <v>1832</v>
      </c>
      <c r="AF8" s="133">
        <f t="shared" si="12"/>
        <v>1927</v>
      </c>
      <c r="AG8" s="133">
        <f t="shared" si="12"/>
        <v>1172</v>
      </c>
      <c r="AH8" s="133">
        <f t="shared" si="12"/>
        <v>905</v>
      </c>
      <c r="AI8" s="133">
        <f t="shared" si="12"/>
        <v>1278</v>
      </c>
      <c r="AJ8" s="133">
        <f t="shared" si="12"/>
        <v>1860</v>
      </c>
      <c r="AK8" s="133">
        <f t="shared" si="12"/>
        <v>606</v>
      </c>
      <c r="AL8" s="133">
        <f t="shared" si="12"/>
        <v>764</v>
      </c>
      <c r="AM8" s="133">
        <f t="shared" si="12"/>
        <v>2042</v>
      </c>
      <c r="AN8" s="133">
        <f t="shared" si="12"/>
        <v>1572</v>
      </c>
      <c r="AO8" s="133">
        <f t="shared" si="12"/>
        <v>1293</v>
      </c>
      <c r="AP8" s="133">
        <f t="shared" si="12"/>
        <v>2228</v>
      </c>
      <c r="AQ8" s="133">
        <f t="shared" si="12"/>
        <v>216</v>
      </c>
      <c r="AR8" s="133">
        <f t="shared" si="12"/>
        <v>1462</v>
      </c>
      <c r="AS8" s="133">
        <f t="shared" si="12"/>
        <v>353</v>
      </c>
      <c r="AT8" s="133">
        <f t="shared" si="12"/>
        <v>1843</v>
      </c>
      <c r="AU8" s="133">
        <f t="shared" si="12"/>
        <v>1103</v>
      </c>
      <c r="AV8" s="133">
        <f t="shared" si="12"/>
        <v>600</v>
      </c>
      <c r="AW8" s="133">
        <f t="shared" si="12"/>
        <v>571</v>
      </c>
      <c r="AX8" s="133">
        <f t="shared" si="12"/>
        <v>856</v>
      </c>
      <c r="AY8" s="133">
        <f t="shared" si="12"/>
        <v>1196</v>
      </c>
      <c r="AZ8" s="133">
        <f t="shared" si="12"/>
        <v>736</v>
      </c>
      <c r="BA8" s="133">
        <f t="shared" si="12"/>
        <v>0</v>
      </c>
      <c r="BB8" s="133">
        <f t="shared" si="12"/>
        <v>1530</v>
      </c>
      <c r="BC8" s="133">
        <f t="shared" si="12"/>
        <v>1082</v>
      </c>
      <c r="BD8" s="133">
        <f t="shared" si="12"/>
        <v>361</v>
      </c>
      <c r="BE8" s="133">
        <f t="shared" si="12"/>
        <v>638</v>
      </c>
      <c r="BF8" s="133">
        <f t="shared" si="12"/>
        <v>2113</v>
      </c>
      <c r="BG8" s="133">
        <f t="shared" si="12"/>
        <v>924</v>
      </c>
      <c r="BH8" s="133">
        <f t="shared" si="12"/>
        <v>522</v>
      </c>
      <c r="BI8" s="133">
        <f t="shared" si="12"/>
        <v>2015</v>
      </c>
      <c r="BJ8" s="133">
        <f t="shared" si="12"/>
        <v>1317</v>
      </c>
      <c r="BK8" s="133">
        <f t="shared" si="12"/>
        <v>1654</v>
      </c>
      <c r="BL8" s="133">
        <f t="shared" si="12"/>
        <v>1062</v>
      </c>
    </row>
    <row r="9" ht="13.5" customHeight="1">
      <c r="A9" s="175" t="s">
        <v>85</v>
      </c>
      <c r="B9" s="84" t="s">
        <v>71</v>
      </c>
      <c r="C9" s="176"/>
      <c r="D9" s="39" t="s">
        <v>35</v>
      </c>
      <c r="E9" s="126">
        <f t="shared" si="2"/>
        <v>1172</v>
      </c>
      <c r="F9" s="41">
        <v>2.0</v>
      </c>
      <c r="G9" s="41">
        <v>12.0</v>
      </c>
      <c r="H9" s="42">
        <f t="shared" si="3"/>
        <v>18</v>
      </c>
      <c r="I9" s="176"/>
      <c r="J9" s="43" t="s">
        <v>30</v>
      </c>
      <c r="K9" s="126">
        <f t="shared" si="4"/>
        <v>1304</v>
      </c>
      <c r="L9" s="44">
        <v>1.0</v>
      </c>
      <c r="M9" s="44">
        <v>21.0</v>
      </c>
      <c r="N9" s="42">
        <f t="shared" si="5"/>
        <v>24</v>
      </c>
      <c r="O9" s="176"/>
      <c r="P9" s="45" t="s">
        <v>72</v>
      </c>
      <c r="Q9" s="176"/>
      <c r="R9" s="45">
        <f>MIN(Rules!$E$2,(MAX(H9/N9,N9/H9)))</f>
        <v>1.333333333</v>
      </c>
      <c r="S9" s="45">
        <f>VLOOKUP(B9,Rules!A:B,2,FALSE)</f>
        <v>40</v>
      </c>
      <c r="T9" s="176"/>
      <c r="U9" s="46">
        <f>1/(10^(-(E9+(IF(P9="Y",Rules!$I$2,0))-K9)/Rules!$E$12)+1)</f>
        <v>0.5207114077</v>
      </c>
      <c r="V9" s="47">
        <f t="shared" si="6"/>
        <v>-28</v>
      </c>
      <c r="W9" s="47">
        <f t="shared" si="7"/>
        <v>28</v>
      </c>
      <c r="X9" s="47"/>
      <c r="Y9" s="47"/>
      <c r="Z9" s="48"/>
      <c r="AA9" s="133">
        <f t="shared" ref="AA9:BL9" si="13">IF($D9=AA$1,$E9+$V9,(IF($J9=AA$1,$K9+$W9,AA8)))</f>
        <v>1332</v>
      </c>
      <c r="AB9" s="133">
        <f t="shared" si="13"/>
        <v>983</v>
      </c>
      <c r="AC9" s="133">
        <f t="shared" si="13"/>
        <v>1303</v>
      </c>
      <c r="AD9" s="133">
        <f t="shared" si="13"/>
        <v>292</v>
      </c>
      <c r="AE9" s="133">
        <f t="shared" si="13"/>
        <v>1832</v>
      </c>
      <c r="AF9" s="133">
        <f t="shared" si="13"/>
        <v>1927</v>
      </c>
      <c r="AG9" s="133">
        <f t="shared" si="13"/>
        <v>1144</v>
      </c>
      <c r="AH9" s="133">
        <f t="shared" si="13"/>
        <v>905</v>
      </c>
      <c r="AI9" s="133">
        <f t="shared" si="13"/>
        <v>1278</v>
      </c>
      <c r="AJ9" s="133">
        <f t="shared" si="13"/>
        <v>1860</v>
      </c>
      <c r="AK9" s="133">
        <f t="shared" si="13"/>
        <v>606</v>
      </c>
      <c r="AL9" s="133">
        <f t="shared" si="13"/>
        <v>764</v>
      </c>
      <c r="AM9" s="133">
        <f t="shared" si="13"/>
        <v>2042</v>
      </c>
      <c r="AN9" s="133">
        <f t="shared" si="13"/>
        <v>1572</v>
      </c>
      <c r="AO9" s="133">
        <f t="shared" si="13"/>
        <v>1293</v>
      </c>
      <c r="AP9" s="133">
        <f t="shared" si="13"/>
        <v>2228</v>
      </c>
      <c r="AQ9" s="133">
        <f t="shared" si="13"/>
        <v>216</v>
      </c>
      <c r="AR9" s="133">
        <f t="shared" si="13"/>
        <v>1462</v>
      </c>
      <c r="AS9" s="133">
        <f t="shared" si="13"/>
        <v>353</v>
      </c>
      <c r="AT9" s="133">
        <f t="shared" si="13"/>
        <v>1843</v>
      </c>
      <c r="AU9" s="133">
        <f t="shared" si="13"/>
        <v>1103</v>
      </c>
      <c r="AV9" s="133">
        <f t="shared" si="13"/>
        <v>600</v>
      </c>
      <c r="AW9" s="133">
        <f t="shared" si="13"/>
        <v>571</v>
      </c>
      <c r="AX9" s="133">
        <f t="shared" si="13"/>
        <v>856</v>
      </c>
      <c r="AY9" s="133">
        <f t="shared" si="13"/>
        <v>1196</v>
      </c>
      <c r="AZ9" s="133">
        <f t="shared" si="13"/>
        <v>736</v>
      </c>
      <c r="BA9" s="133">
        <f t="shared" si="13"/>
        <v>0</v>
      </c>
      <c r="BB9" s="133">
        <f t="shared" si="13"/>
        <v>1530</v>
      </c>
      <c r="BC9" s="133">
        <f t="shared" si="13"/>
        <v>1082</v>
      </c>
      <c r="BD9" s="133">
        <f t="shared" si="13"/>
        <v>361</v>
      </c>
      <c r="BE9" s="133">
        <f t="shared" si="13"/>
        <v>638</v>
      </c>
      <c r="BF9" s="133">
        <f t="shared" si="13"/>
        <v>2113</v>
      </c>
      <c r="BG9" s="133">
        <f t="shared" si="13"/>
        <v>924</v>
      </c>
      <c r="BH9" s="133">
        <f t="shared" si="13"/>
        <v>522</v>
      </c>
      <c r="BI9" s="133">
        <f t="shared" si="13"/>
        <v>2015</v>
      </c>
      <c r="BJ9" s="133">
        <f t="shared" si="13"/>
        <v>1317</v>
      </c>
      <c r="BK9" s="133">
        <f t="shared" si="13"/>
        <v>1654</v>
      </c>
      <c r="BL9" s="133">
        <f t="shared" si="13"/>
        <v>1062</v>
      </c>
    </row>
    <row r="10" ht="13.5" customHeight="1">
      <c r="A10" s="175" t="s">
        <v>85</v>
      </c>
      <c r="B10" s="84" t="s">
        <v>71</v>
      </c>
      <c r="C10" s="176"/>
      <c r="D10" s="39" t="s">
        <v>29</v>
      </c>
      <c r="E10" s="126">
        <f t="shared" si="2"/>
        <v>1293</v>
      </c>
      <c r="F10" s="41">
        <v>0.0</v>
      </c>
      <c r="G10" s="41">
        <v>14.0</v>
      </c>
      <c r="H10" s="42">
        <f t="shared" si="3"/>
        <v>14</v>
      </c>
      <c r="I10" s="176"/>
      <c r="J10" s="43" t="s">
        <v>28</v>
      </c>
      <c r="K10" s="126">
        <f t="shared" si="4"/>
        <v>1303</v>
      </c>
      <c r="L10" s="44">
        <v>2.0</v>
      </c>
      <c r="M10" s="44">
        <v>13.0</v>
      </c>
      <c r="N10" s="42">
        <f t="shared" si="5"/>
        <v>19</v>
      </c>
      <c r="O10" s="176"/>
      <c r="P10" s="45" t="s">
        <v>72</v>
      </c>
      <c r="Q10" s="176"/>
      <c r="R10" s="45">
        <f>MIN(Rules!$E$2,(MAX(H10/N10,N10/H10)))</f>
        <v>1.357142857</v>
      </c>
      <c r="S10" s="45">
        <f>VLOOKUP(B10,Rules!A:B,2,FALSE)</f>
        <v>40</v>
      </c>
      <c r="T10" s="176"/>
      <c r="U10" s="46">
        <f>1/(10^(-(E10+(IF(P10="Y",Rules!$I$2,0))-K10)/Rules!$E$12)+1)</f>
        <v>0.6558205059</v>
      </c>
      <c r="V10" s="47">
        <f t="shared" si="6"/>
        <v>-36</v>
      </c>
      <c r="W10" s="47">
        <f t="shared" si="7"/>
        <v>36</v>
      </c>
      <c r="X10" s="47"/>
      <c r="Y10" s="47"/>
      <c r="Z10" s="48"/>
      <c r="AA10" s="133">
        <f t="shared" ref="AA10:BL10" si="14">IF($D10=AA$1,$E10+$V10,(IF($J10=AA$1,$K10+$W10,AA9)))</f>
        <v>1332</v>
      </c>
      <c r="AB10" s="133">
        <f t="shared" si="14"/>
        <v>983</v>
      </c>
      <c r="AC10" s="133">
        <f t="shared" si="14"/>
        <v>1339</v>
      </c>
      <c r="AD10" s="133">
        <f t="shared" si="14"/>
        <v>292</v>
      </c>
      <c r="AE10" s="133">
        <f t="shared" si="14"/>
        <v>1832</v>
      </c>
      <c r="AF10" s="133">
        <f t="shared" si="14"/>
        <v>1927</v>
      </c>
      <c r="AG10" s="133">
        <f t="shared" si="14"/>
        <v>1144</v>
      </c>
      <c r="AH10" s="133">
        <f t="shared" si="14"/>
        <v>905</v>
      </c>
      <c r="AI10" s="133">
        <f t="shared" si="14"/>
        <v>1278</v>
      </c>
      <c r="AJ10" s="133">
        <f t="shared" si="14"/>
        <v>1860</v>
      </c>
      <c r="AK10" s="133">
        <f t="shared" si="14"/>
        <v>606</v>
      </c>
      <c r="AL10" s="133">
        <f t="shared" si="14"/>
        <v>764</v>
      </c>
      <c r="AM10" s="133">
        <f t="shared" si="14"/>
        <v>2042</v>
      </c>
      <c r="AN10" s="133">
        <f t="shared" si="14"/>
        <v>1572</v>
      </c>
      <c r="AO10" s="133">
        <f t="shared" si="14"/>
        <v>1257</v>
      </c>
      <c r="AP10" s="133">
        <f t="shared" si="14"/>
        <v>2228</v>
      </c>
      <c r="AQ10" s="133">
        <f t="shared" si="14"/>
        <v>216</v>
      </c>
      <c r="AR10" s="133">
        <f t="shared" si="14"/>
        <v>1462</v>
      </c>
      <c r="AS10" s="133">
        <f t="shared" si="14"/>
        <v>353</v>
      </c>
      <c r="AT10" s="133">
        <f t="shared" si="14"/>
        <v>1843</v>
      </c>
      <c r="AU10" s="133">
        <f t="shared" si="14"/>
        <v>1103</v>
      </c>
      <c r="AV10" s="133">
        <f t="shared" si="14"/>
        <v>600</v>
      </c>
      <c r="AW10" s="133">
        <f t="shared" si="14"/>
        <v>571</v>
      </c>
      <c r="AX10" s="133">
        <f t="shared" si="14"/>
        <v>856</v>
      </c>
      <c r="AY10" s="133">
        <f t="shared" si="14"/>
        <v>1196</v>
      </c>
      <c r="AZ10" s="133">
        <f t="shared" si="14"/>
        <v>736</v>
      </c>
      <c r="BA10" s="133">
        <f t="shared" si="14"/>
        <v>0</v>
      </c>
      <c r="BB10" s="133">
        <f t="shared" si="14"/>
        <v>1530</v>
      </c>
      <c r="BC10" s="133">
        <f t="shared" si="14"/>
        <v>1082</v>
      </c>
      <c r="BD10" s="133">
        <f t="shared" si="14"/>
        <v>361</v>
      </c>
      <c r="BE10" s="133">
        <f t="shared" si="14"/>
        <v>638</v>
      </c>
      <c r="BF10" s="133">
        <f t="shared" si="14"/>
        <v>2113</v>
      </c>
      <c r="BG10" s="133">
        <f t="shared" si="14"/>
        <v>924</v>
      </c>
      <c r="BH10" s="133">
        <f t="shared" si="14"/>
        <v>522</v>
      </c>
      <c r="BI10" s="133">
        <f t="shared" si="14"/>
        <v>2015</v>
      </c>
      <c r="BJ10" s="133">
        <f t="shared" si="14"/>
        <v>1317</v>
      </c>
      <c r="BK10" s="133">
        <f t="shared" si="14"/>
        <v>1654</v>
      </c>
      <c r="BL10" s="133">
        <f t="shared" si="14"/>
        <v>1062</v>
      </c>
    </row>
    <row r="11" ht="13.5" customHeight="1">
      <c r="A11" s="175" t="s">
        <v>85</v>
      </c>
      <c r="B11" s="84" t="s">
        <v>71</v>
      </c>
      <c r="C11" s="176"/>
      <c r="D11" s="39" t="s">
        <v>36</v>
      </c>
      <c r="E11" s="126">
        <f t="shared" si="2"/>
        <v>1103</v>
      </c>
      <c r="F11" s="41">
        <v>0.0</v>
      </c>
      <c r="G11" s="41">
        <v>13.0</v>
      </c>
      <c r="H11" s="42">
        <f t="shared" si="3"/>
        <v>13</v>
      </c>
      <c r="I11" s="176"/>
      <c r="J11" s="43" t="s">
        <v>32</v>
      </c>
      <c r="K11" s="126">
        <f t="shared" si="4"/>
        <v>1317</v>
      </c>
      <c r="L11" s="44">
        <v>2.0</v>
      </c>
      <c r="M11" s="44">
        <v>16.0</v>
      </c>
      <c r="N11" s="42">
        <f t="shared" si="5"/>
        <v>22</v>
      </c>
      <c r="O11" s="176"/>
      <c r="P11" s="45" t="s">
        <v>72</v>
      </c>
      <c r="Q11" s="176"/>
      <c r="R11" s="45">
        <f>MIN(Rules!$E$2,(MAX(H11/N11,N11/H11)))</f>
        <v>1.692307692</v>
      </c>
      <c r="S11" s="45">
        <f>VLOOKUP(B11,Rules!A:B,2,FALSE)</f>
        <v>40</v>
      </c>
      <c r="T11" s="176"/>
      <c r="U11" s="46">
        <f>1/(10^(-(E11+(IF(P11="Y",Rules!$I$2,0))-K11)/Rules!$E$12)+1)</f>
        <v>0.4268460629</v>
      </c>
      <c r="V11" s="47">
        <f t="shared" si="6"/>
        <v>-29</v>
      </c>
      <c r="W11" s="47">
        <f t="shared" si="7"/>
        <v>29</v>
      </c>
      <c r="X11" s="47"/>
      <c r="Y11" s="47"/>
      <c r="Z11" s="48"/>
      <c r="AA11" s="133">
        <f t="shared" ref="AA11:BL11" si="15">IF($D11=AA$1,$E11+$V11,(IF($J11=AA$1,$K11+$W11,AA10)))</f>
        <v>1332</v>
      </c>
      <c r="AB11" s="133">
        <f t="shared" si="15"/>
        <v>983</v>
      </c>
      <c r="AC11" s="133">
        <f t="shared" si="15"/>
        <v>1339</v>
      </c>
      <c r="AD11" s="133">
        <f t="shared" si="15"/>
        <v>292</v>
      </c>
      <c r="AE11" s="133">
        <f t="shared" si="15"/>
        <v>1832</v>
      </c>
      <c r="AF11" s="133">
        <f t="shared" si="15"/>
        <v>1927</v>
      </c>
      <c r="AG11" s="133">
        <f t="shared" si="15"/>
        <v>1144</v>
      </c>
      <c r="AH11" s="133">
        <f t="shared" si="15"/>
        <v>905</v>
      </c>
      <c r="AI11" s="133">
        <f t="shared" si="15"/>
        <v>1278</v>
      </c>
      <c r="AJ11" s="133">
        <f t="shared" si="15"/>
        <v>1860</v>
      </c>
      <c r="AK11" s="133">
        <f t="shared" si="15"/>
        <v>606</v>
      </c>
      <c r="AL11" s="133">
        <f t="shared" si="15"/>
        <v>764</v>
      </c>
      <c r="AM11" s="133">
        <f t="shared" si="15"/>
        <v>2042</v>
      </c>
      <c r="AN11" s="133">
        <f t="shared" si="15"/>
        <v>1572</v>
      </c>
      <c r="AO11" s="133">
        <f t="shared" si="15"/>
        <v>1257</v>
      </c>
      <c r="AP11" s="133">
        <f t="shared" si="15"/>
        <v>2228</v>
      </c>
      <c r="AQ11" s="133">
        <f t="shared" si="15"/>
        <v>216</v>
      </c>
      <c r="AR11" s="133">
        <f t="shared" si="15"/>
        <v>1462</v>
      </c>
      <c r="AS11" s="133">
        <f t="shared" si="15"/>
        <v>353</v>
      </c>
      <c r="AT11" s="133">
        <f t="shared" si="15"/>
        <v>1843</v>
      </c>
      <c r="AU11" s="133">
        <f t="shared" si="15"/>
        <v>1074</v>
      </c>
      <c r="AV11" s="133">
        <f t="shared" si="15"/>
        <v>600</v>
      </c>
      <c r="AW11" s="133">
        <f t="shared" si="15"/>
        <v>571</v>
      </c>
      <c r="AX11" s="133">
        <f t="shared" si="15"/>
        <v>856</v>
      </c>
      <c r="AY11" s="133">
        <f t="shared" si="15"/>
        <v>1196</v>
      </c>
      <c r="AZ11" s="133">
        <f t="shared" si="15"/>
        <v>736</v>
      </c>
      <c r="BA11" s="133">
        <f t="shared" si="15"/>
        <v>0</v>
      </c>
      <c r="BB11" s="133">
        <f t="shared" si="15"/>
        <v>1530</v>
      </c>
      <c r="BC11" s="133">
        <f t="shared" si="15"/>
        <v>1082</v>
      </c>
      <c r="BD11" s="133">
        <f t="shared" si="15"/>
        <v>361</v>
      </c>
      <c r="BE11" s="133">
        <f t="shared" si="15"/>
        <v>638</v>
      </c>
      <c r="BF11" s="133">
        <f t="shared" si="15"/>
        <v>2113</v>
      </c>
      <c r="BG11" s="133">
        <f t="shared" si="15"/>
        <v>924</v>
      </c>
      <c r="BH11" s="133">
        <f t="shared" si="15"/>
        <v>522</v>
      </c>
      <c r="BI11" s="133">
        <f t="shared" si="15"/>
        <v>2015</v>
      </c>
      <c r="BJ11" s="133">
        <f t="shared" si="15"/>
        <v>1346</v>
      </c>
      <c r="BK11" s="133">
        <f t="shared" si="15"/>
        <v>1654</v>
      </c>
      <c r="BL11" s="133">
        <f t="shared" si="15"/>
        <v>1062</v>
      </c>
    </row>
    <row r="12" ht="13.5" customHeight="1">
      <c r="A12" s="175" t="s">
        <v>85</v>
      </c>
      <c r="B12" s="84" t="s">
        <v>71</v>
      </c>
      <c r="C12" s="176"/>
      <c r="D12" s="39" t="s">
        <v>43</v>
      </c>
      <c r="E12" s="126">
        <f t="shared" si="2"/>
        <v>983</v>
      </c>
      <c r="F12" s="41">
        <v>2.0</v>
      </c>
      <c r="G12" s="41">
        <v>14.0</v>
      </c>
      <c r="H12" s="42">
        <f t="shared" si="3"/>
        <v>20</v>
      </c>
      <c r="I12" s="176"/>
      <c r="J12" s="43" t="s">
        <v>33</v>
      </c>
      <c r="K12" s="126">
        <f t="shared" si="4"/>
        <v>1278</v>
      </c>
      <c r="L12" s="44">
        <v>2.0</v>
      </c>
      <c r="M12" s="44">
        <v>16.0</v>
      </c>
      <c r="N12" s="42">
        <f t="shared" si="5"/>
        <v>22</v>
      </c>
      <c r="O12" s="176"/>
      <c r="P12" s="45" t="s">
        <v>72</v>
      </c>
      <c r="Q12" s="176"/>
      <c r="R12" s="45">
        <f>MIN(Rules!$E$2,(MAX(H12/N12,N12/H12)))</f>
        <v>1.1</v>
      </c>
      <c r="S12" s="45">
        <f>VLOOKUP(B12,Rules!A:B,2,FALSE)</f>
        <v>40</v>
      </c>
      <c r="T12" s="176"/>
      <c r="U12" s="46">
        <f>1/(10^(-(E12+(IF(P12="Y",Rules!$I$2,0))-K12)/Rules!$E$12)+1)</f>
        <v>0.3390009088</v>
      </c>
      <c r="V12" s="47">
        <f t="shared" si="6"/>
        <v>-15</v>
      </c>
      <c r="W12" s="47">
        <f t="shared" si="7"/>
        <v>15</v>
      </c>
      <c r="X12" s="47"/>
      <c r="Y12" s="47"/>
      <c r="Z12" s="48"/>
      <c r="AA12" s="133">
        <f t="shared" ref="AA12:BL12" si="16">IF($D12=AA$1,$E12+$V12,(IF($J12=AA$1,$K12+$W12,AA11)))</f>
        <v>1332</v>
      </c>
      <c r="AB12" s="133">
        <f t="shared" si="16"/>
        <v>968</v>
      </c>
      <c r="AC12" s="133">
        <f t="shared" si="16"/>
        <v>1339</v>
      </c>
      <c r="AD12" s="133">
        <f t="shared" si="16"/>
        <v>292</v>
      </c>
      <c r="AE12" s="133">
        <f t="shared" si="16"/>
        <v>1832</v>
      </c>
      <c r="AF12" s="133">
        <f t="shared" si="16"/>
        <v>1927</v>
      </c>
      <c r="AG12" s="133">
        <f t="shared" si="16"/>
        <v>1144</v>
      </c>
      <c r="AH12" s="133">
        <f t="shared" si="16"/>
        <v>905</v>
      </c>
      <c r="AI12" s="133">
        <f t="shared" si="16"/>
        <v>1293</v>
      </c>
      <c r="AJ12" s="133">
        <f t="shared" si="16"/>
        <v>1860</v>
      </c>
      <c r="AK12" s="133">
        <f t="shared" si="16"/>
        <v>606</v>
      </c>
      <c r="AL12" s="133">
        <f t="shared" si="16"/>
        <v>764</v>
      </c>
      <c r="AM12" s="133">
        <f t="shared" si="16"/>
        <v>2042</v>
      </c>
      <c r="AN12" s="133">
        <f t="shared" si="16"/>
        <v>1572</v>
      </c>
      <c r="AO12" s="133">
        <f t="shared" si="16"/>
        <v>1257</v>
      </c>
      <c r="AP12" s="133">
        <f t="shared" si="16"/>
        <v>2228</v>
      </c>
      <c r="AQ12" s="133">
        <f t="shared" si="16"/>
        <v>216</v>
      </c>
      <c r="AR12" s="133">
        <f t="shared" si="16"/>
        <v>1462</v>
      </c>
      <c r="AS12" s="133">
        <f t="shared" si="16"/>
        <v>353</v>
      </c>
      <c r="AT12" s="133">
        <f t="shared" si="16"/>
        <v>1843</v>
      </c>
      <c r="AU12" s="133">
        <f t="shared" si="16"/>
        <v>1074</v>
      </c>
      <c r="AV12" s="133">
        <f t="shared" si="16"/>
        <v>600</v>
      </c>
      <c r="AW12" s="133">
        <f t="shared" si="16"/>
        <v>571</v>
      </c>
      <c r="AX12" s="133">
        <f t="shared" si="16"/>
        <v>856</v>
      </c>
      <c r="AY12" s="133">
        <f t="shared" si="16"/>
        <v>1196</v>
      </c>
      <c r="AZ12" s="133">
        <f t="shared" si="16"/>
        <v>736</v>
      </c>
      <c r="BA12" s="133">
        <f t="shared" si="16"/>
        <v>0</v>
      </c>
      <c r="BB12" s="133">
        <f t="shared" si="16"/>
        <v>1530</v>
      </c>
      <c r="BC12" s="133">
        <f t="shared" si="16"/>
        <v>1082</v>
      </c>
      <c r="BD12" s="133">
        <f t="shared" si="16"/>
        <v>361</v>
      </c>
      <c r="BE12" s="133">
        <f t="shared" si="16"/>
        <v>638</v>
      </c>
      <c r="BF12" s="133">
        <f t="shared" si="16"/>
        <v>2113</v>
      </c>
      <c r="BG12" s="133">
        <f t="shared" si="16"/>
        <v>924</v>
      </c>
      <c r="BH12" s="133">
        <f t="shared" si="16"/>
        <v>522</v>
      </c>
      <c r="BI12" s="133">
        <f t="shared" si="16"/>
        <v>2015</v>
      </c>
      <c r="BJ12" s="133">
        <f t="shared" si="16"/>
        <v>1346</v>
      </c>
      <c r="BK12" s="133">
        <f t="shared" si="16"/>
        <v>1654</v>
      </c>
      <c r="BL12" s="133">
        <f t="shared" si="16"/>
        <v>1062</v>
      </c>
    </row>
    <row r="13" ht="13.5" customHeight="1">
      <c r="A13" s="175" t="s">
        <v>85</v>
      </c>
      <c r="B13" s="84" t="s">
        <v>71</v>
      </c>
      <c r="C13" s="176"/>
      <c r="D13" s="39" t="s">
        <v>39</v>
      </c>
      <c r="E13" s="126">
        <f t="shared" si="2"/>
        <v>856</v>
      </c>
      <c r="F13" s="41">
        <v>1.0</v>
      </c>
      <c r="G13" s="41">
        <v>14.0</v>
      </c>
      <c r="H13" s="42">
        <f t="shared" si="3"/>
        <v>17</v>
      </c>
      <c r="I13" s="176"/>
      <c r="J13" s="43" t="s">
        <v>37</v>
      </c>
      <c r="K13" s="126">
        <f t="shared" si="4"/>
        <v>905</v>
      </c>
      <c r="L13" s="44">
        <v>0.0</v>
      </c>
      <c r="M13" s="44">
        <v>13.0</v>
      </c>
      <c r="N13" s="42">
        <f t="shared" si="5"/>
        <v>13</v>
      </c>
      <c r="O13" s="176"/>
      <c r="P13" s="45" t="s">
        <v>72</v>
      </c>
      <c r="Q13" s="176"/>
      <c r="R13" s="45">
        <f>MIN(Rules!$E$2,(MAX(H13/N13,N13/H13)))</f>
        <v>1.307692308</v>
      </c>
      <c r="S13" s="45">
        <f>VLOOKUP(B13,Rules!A:B,2,FALSE)</f>
        <v>40</v>
      </c>
      <c r="T13" s="176"/>
      <c r="U13" s="46">
        <f>1/(10^(-(E13+(IF(P13="Y",Rules!$I$2,0))-K13)/Rules!$E$12)+1)</f>
        <v>0.614228596</v>
      </c>
      <c r="V13" s="47">
        <f t="shared" si="6"/>
        <v>20</v>
      </c>
      <c r="W13" s="47">
        <f t="shared" si="7"/>
        <v>-20</v>
      </c>
      <c r="X13" s="47"/>
      <c r="Y13" s="47"/>
      <c r="Z13" s="48"/>
      <c r="AA13" s="133">
        <f t="shared" ref="AA13:BL13" si="17">IF($D13=AA$1,$E13+$V13,(IF($J13=AA$1,$K13+$W13,AA12)))</f>
        <v>1332</v>
      </c>
      <c r="AB13" s="133">
        <f t="shared" si="17"/>
        <v>968</v>
      </c>
      <c r="AC13" s="133">
        <f t="shared" si="17"/>
        <v>1339</v>
      </c>
      <c r="AD13" s="133">
        <f t="shared" si="17"/>
        <v>292</v>
      </c>
      <c r="AE13" s="133">
        <f t="shared" si="17"/>
        <v>1832</v>
      </c>
      <c r="AF13" s="133">
        <f t="shared" si="17"/>
        <v>1927</v>
      </c>
      <c r="AG13" s="133">
        <f t="shared" si="17"/>
        <v>1144</v>
      </c>
      <c r="AH13" s="133">
        <f t="shared" si="17"/>
        <v>885</v>
      </c>
      <c r="AI13" s="133">
        <f t="shared" si="17"/>
        <v>1293</v>
      </c>
      <c r="AJ13" s="133">
        <f t="shared" si="17"/>
        <v>1860</v>
      </c>
      <c r="AK13" s="133">
        <f t="shared" si="17"/>
        <v>606</v>
      </c>
      <c r="AL13" s="133">
        <f t="shared" si="17"/>
        <v>764</v>
      </c>
      <c r="AM13" s="133">
        <f t="shared" si="17"/>
        <v>2042</v>
      </c>
      <c r="AN13" s="133">
        <f t="shared" si="17"/>
        <v>1572</v>
      </c>
      <c r="AO13" s="133">
        <f t="shared" si="17"/>
        <v>1257</v>
      </c>
      <c r="AP13" s="133">
        <f t="shared" si="17"/>
        <v>2228</v>
      </c>
      <c r="AQ13" s="133">
        <f t="shared" si="17"/>
        <v>216</v>
      </c>
      <c r="AR13" s="133">
        <f t="shared" si="17"/>
        <v>1462</v>
      </c>
      <c r="AS13" s="133">
        <f t="shared" si="17"/>
        <v>353</v>
      </c>
      <c r="AT13" s="133">
        <f t="shared" si="17"/>
        <v>1843</v>
      </c>
      <c r="AU13" s="133">
        <f t="shared" si="17"/>
        <v>1074</v>
      </c>
      <c r="AV13" s="133">
        <f t="shared" si="17"/>
        <v>600</v>
      </c>
      <c r="AW13" s="133">
        <f t="shared" si="17"/>
        <v>571</v>
      </c>
      <c r="AX13" s="133">
        <f t="shared" si="17"/>
        <v>876</v>
      </c>
      <c r="AY13" s="133">
        <f t="shared" si="17"/>
        <v>1196</v>
      </c>
      <c r="AZ13" s="133">
        <f t="shared" si="17"/>
        <v>736</v>
      </c>
      <c r="BA13" s="133">
        <f t="shared" si="17"/>
        <v>0</v>
      </c>
      <c r="BB13" s="133">
        <f t="shared" si="17"/>
        <v>1530</v>
      </c>
      <c r="BC13" s="133">
        <f t="shared" si="17"/>
        <v>1082</v>
      </c>
      <c r="BD13" s="133">
        <f t="shared" si="17"/>
        <v>361</v>
      </c>
      <c r="BE13" s="133">
        <f t="shared" si="17"/>
        <v>638</v>
      </c>
      <c r="BF13" s="133">
        <f t="shared" si="17"/>
        <v>2113</v>
      </c>
      <c r="BG13" s="133">
        <f t="shared" si="17"/>
        <v>924</v>
      </c>
      <c r="BH13" s="133">
        <f t="shared" si="17"/>
        <v>522</v>
      </c>
      <c r="BI13" s="133">
        <f t="shared" si="17"/>
        <v>2015</v>
      </c>
      <c r="BJ13" s="133">
        <f t="shared" si="17"/>
        <v>1346</v>
      </c>
      <c r="BK13" s="133">
        <f t="shared" si="17"/>
        <v>1654</v>
      </c>
      <c r="BL13" s="133">
        <f t="shared" si="17"/>
        <v>1062</v>
      </c>
    </row>
    <row r="14" ht="13.5" customHeight="1">
      <c r="A14" s="175" t="s">
        <v>85</v>
      </c>
      <c r="B14" s="84" t="s">
        <v>71</v>
      </c>
      <c r="C14" s="176"/>
      <c r="D14" s="39" t="s">
        <v>40</v>
      </c>
      <c r="E14" s="126">
        <f t="shared" si="2"/>
        <v>1062</v>
      </c>
      <c r="F14" s="41">
        <v>0.0</v>
      </c>
      <c r="G14" s="41">
        <v>13.0</v>
      </c>
      <c r="H14" s="42">
        <f t="shared" si="3"/>
        <v>13</v>
      </c>
      <c r="I14" s="176"/>
      <c r="J14" s="43" t="s">
        <v>38</v>
      </c>
      <c r="K14" s="126">
        <f t="shared" si="4"/>
        <v>1196</v>
      </c>
      <c r="L14" s="44">
        <v>0.0</v>
      </c>
      <c r="M14" s="44">
        <v>22.0</v>
      </c>
      <c r="N14" s="42">
        <f t="shared" si="5"/>
        <v>22</v>
      </c>
      <c r="O14" s="176"/>
      <c r="P14" s="45" t="s">
        <v>72</v>
      </c>
      <c r="Q14" s="176"/>
      <c r="R14" s="45">
        <f>MIN(Rules!$E$2,(MAX(H14/N14,N14/H14)))</f>
        <v>1.692307692</v>
      </c>
      <c r="S14" s="45">
        <f>VLOOKUP(B14,Rules!A:B,2,FALSE)</f>
        <v>40</v>
      </c>
      <c r="T14" s="176"/>
      <c r="U14" s="46">
        <f>1/(10^(-(E14+(IF(P14="Y",Rules!$I$2,0))-K14)/Rules!$E$12)+1)</f>
        <v>0.5184123512</v>
      </c>
      <c r="V14" s="47">
        <f t="shared" si="6"/>
        <v>-35</v>
      </c>
      <c r="W14" s="47">
        <f t="shared" si="7"/>
        <v>35</v>
      </c>
      <c r="X14" s="47"/>
      <c r="Y14" s="47"/>
      <c r="Z14" s="48"/>
      <c r="AA14" s="133">
        <f t="shared" ref="AA14:BL14" si="18">IF($D14=AA$1,$E14+$V14,(IF($J14=AA$1,$K14+$W14,AA13)))</f>
        <v>1332</v>
      </c>
      <c r="AB14" s="133">
        <f t="shared" si="18"/>
        <v>968</v>
      </c>
      <c r="AC14" s="133">
        <f t="shared" si="18"/>
        <v>1339</v>
      </c>
      <c r="AD14" s="133">
        <f t="shared" si="18"/>
        <v>292</v>
      </c>
      <c r="AE14" s="133">
        <f t="shared" si="18"/>
        <v>1832</v>
      </c>
      <c r="AF14" s="133">
        <f t="shared" si="18"/>
        <v>1927</v>
      </c>
      <c r="AG14" s="133">
        <f t="shared" si="18"/>
        <v>1144</v>
      </c>
      <c r="AH14" s="133">
        <f t="shared" si="18"/>
        <v>885</v>
      </c>
      <c r="AI14" s="133">
        <f t="shared" si="18"/>
        <v>1293</v>
      </c>
      <c r="AJ14" s="133">
        <f t="shared" si="18"/>
        <v>1860</v>
      </c>
      <c r="AK14" s="133">
        <f t="shared" si="18"/>
        <v>606</v>
      </c>
      <c r="AL14" s="133">
        <f t="shared" si="18"/>
        <v>764</v>
      </c>
      <c r="AM14" s="133">
        <f t="shared" si="18"/>
        <v>2042</v>
      </c>
      <c r="AN14" s="133">
        <f t="shared" si="18"/>
        <v>1572</v>
      </c>
      <c r="AO14" s="133">
        <f t="shared" si="18"/>
        <v>1257</v>
      </c>
      <c r="AP14" s="133">
        <f t="shared" si="18"/>
        <v>2228</v>
      </c>
      <c r="AQ14" s="133">
        <f t="shared" si="18"/>
        <v>216</v>
      </c>
      <c r="AR14" s="133">
        <f t="shared" si="18"/>
        <v>1462</v>
      </c>
      <c r="AS14" s="133">
        <f t="shared" si="18"/>
        <v>353</v>
      </c>
      <c r="AT14" s="133">
        <f t="shared" si="18"/>
        <v>1843</v>
      </c>
      <c r="AU14" s="133">
        <f t="shared" si="18"/>
        <v>1074</v>
      </c>
      <c r="AV14" s="133">
        <f t="shared" si="18"/>
        <v>600</v>
      </c>
      <c r="AW14" s="133">
        <f t="shared" si="18"/>
        <v>571</v>
      </c>
      <c r="AX14" s="133">
        <f t="shared" si="18"/>
        <v>876</v>
      </c>
      <c r="AY14" s="133">
        <f t="shared" si="18"/>
        <v>1231</v>
      </c>
      <c r="AZ14" s="133">
        <f t="shared" si="18"/>
        <v>736</v>
      </c>
      <c r="BA14" s="133">
        <f t="shared" si="18"/>
        <v>0</v>
      </c>
      <c r="BB14" s="133">
        <f t="shared" si="18"/>
        <v>1530</v>
      </c>
      <c r="BC14" s="133">
        <f t="shared" si="18"/>
        <v>1082</v>
      </c>
      <c r="BD14" s="133">
        <f t="shared" si="18"/>
        <v>361</v>
      </c>
      <c r="BE14" s="133">
        <f t="shared" si="18"/>
        <v>638</v>
      </c>
      <c r="BF14" s="133">
        <f t="shared" si="18"/>
        <v>2113</v>
      </c>
      <c r="BG14" s="133">
        <f t="shared" si="18"/>
        <v>924</v>
      </c>
      <c r="BH14" s="133">
        <f t="shared" si="18"/>
        <v>522</v>
      </c>
      <c r="BI14" s="133">
        <f t="shared" si="18"/>
        <v>2015</v>
      </c>
      <c r="BJ14" s="133">
        <f t="shared" si="18"/>
        <v>1346</v>
      </c>
      <c r="BK14" s="133">
        <f t="shared" si="18"/>
        <v>1654</v>
      </c>
      <c r="BL14" s="133">
        <f t="shared" si="18"/>
        <v>1027</v>
      </c>
    </row>
    <row r="15" ht="13.5" customHeight="1">
      <c r="A15" s="175" t="s">
        <v>85</v>
      </c>
      <c r="B15" s="84" t="s">
        <v>71</v>
      </c>
      <c r="C15" s="176"/>
      <c r="D15" s="39" t="s">
        <v>45</v>
      </c>
      <c r="E15" s="126">
        <f t="shared" si="2"/>
        <v>764</v>
      </c>
      <c r="F15" s="41">
        <v>4.0</v>
      </c>
      <c r="G15" s="41">
        <v>18.0</v>
      </c>
      <c r="H15" s="42">
        <f t="shared" si="3"/>
        <v>30</v>
      </c>
      <c r="I15" s="176"/>
      <c r="J15" s="43" t="s">
        <v>53</v>
      </c>
      <c r="K15" s="126">
        <f t="shared" si="4"/>
        <v>522</v>
      </c>
      <c r="L15" s="44">
        <v>1.0</v>
      </c>
      <c r="M15" s="44">
        <v>6.0</v>
      </c>
      <c r="N15" s="42">
        <f t="shared" si="5"/>
        <v>9</v>
      </c>
      <c r="O15" s="176"/>
      <c r="P15" s="45" t="s">
        <v>72</v>
      </c>
      <c r="Q15" s="176"/>
      <c r="R15" s="45">
        <f>MIN(Rules!$E$2,(MAX(H15/N15,N15/H15)))</f>
        <v>2</v>
      </c>
      <c r="S15" s="45">
        <f>VLOOKUP(B15,Rules!A:B,2,FALSE)</f>
        <v>40</v>
      </c>
      <c r="T15" s="176"/>
      <c r="U15" s="46">
        <f>1/(10^(-(E15+(IF(P15="Y",Rules!$I$2,0))-K15)/Rules!$E$12)+1)</f>
        <v>0.8587839892</v>
      </c>
      <c r="V15" s="47">
        <f t="shared" si="6"/>
        <v>11</v>
      </c>
      <c r="W15" s="47">
        <f t="shared" si="7"/>
        <v>-11</v>
      </c>
      <c r="X15" s="47"/>
      <c r="Y15" s="47"/>
      <c r="Z15" s="48"/>
      <c r="AA15" s="133">
        <f t="shared" ref="AA15:BL15" si="19">IF($D15=AA$1,$E15+$V15,(IF($J15=AA$1,$K15+$W15,AA14)))</f>
        <v>1332</v>
      </c>
      <c r="AB15" s="133">
        <f t="shared" si="19"/>
        <v>968</v>
      </c>
      <c r="AC15" s="133">
        <f t="shared" si="19"/>
        <v>1339</v>
      </c>
      <c r="AD15" s="133">
        <f t="shared" si="19"/>
        <v>292</v>
      </c>
      <c r="AE15" s="133">
        <f t="shared" si="19"/>
        <v>1832</v>
      </c>
      <c r="AF15" s="133">
        <f t="shared" si="19"/>
        <v>1927</v>
      </c>
      <c r="AG15" s="133">
        <f t="shared" si="19"/>
        <v>1144</v>
      </c>
      <c r="AH15" s="133">
        <f t="shared" si="19"/>
        <v>885</v>
      </c>
      <c r="AI15" s="133">
        <f t="shared" si="19"/>
        <v>1293</v>
      </c>
      <c r="AJ15" s="133">
        <f t="shared" si="19"/>
        <v>1860</v>
      </c>
      <c r="AK15" s="133">
        <f t="shared" si="19"/>
        <v>606</v>
      </c>
      <c r="AL15" s="133">
        <f t="shared" si="19"/>
        <v>775</v>
      </c>
      <c r="AM15" s="133">
        <f t="shared" si="19"/>
        <v>2042</v>
      </c>
      <c r="AN15" s="133">
        <f t="shared" si="19"/>
        <v>1572</v>
      </c>
      <c r="AO15" s="133">
        <f t="shared" si="19"/>
        <v>1257</v>
      </c>
      <c r="AP15" s="133">
        <f t="shared" si="19"/>
        <v>2228</v>
      </c>
      <c r="AQ15" s="133">
        <f t="shared" si="19"/>
        <v>216</v>
      </c>
      <c r="AR15" s="133">
        <f t="shared" si="19"/>
        <v>1462</v>
      </c>
      <c r="AS15" s="133">
        <f t="shared" si="19"/>
        <v>353</v>
      </c>
      <c r="AT15" s="133">
        <f t="shared" si="19"/>
        <v>1843</v>
      </c>
      <c r="AU15" s="133">
        <f t="shared" si="19"/>
        <v>1074</v>
      </c>
      <c r="AV15" s="133">
        <f t="shared" si="19"/>
        <v>600</v>
      </c>
      <c r="AW15" s="133">
        <f t="shared" si="19"/>
        <v>571</v>
      </c>
      <c r="AX15" s="133">
        <f t="shared" si="19"/>
        <v>876</v>
      </c>
      <c r="AY15" s="133">
        <f t="shared" si="19"/>
        <v>1231</v>
      </c>
      <c r="AZ15" s="133">
        <f t="shared" si="19"/>
        <v>736</v>
      </c>
      <c r="BA15" s="133">
        <f t="shared" si="19"/>
        <v>0</v>
      </c>
      <c r="BB15" s="133">
        <f t="shared" si="19"/>
        <v>1530</v>
      </c>
      <c r="BC15" s="133">
        <f t="shared" si="19"/>
        <v>1082</v>
      </c>
      <c r="BD15" s="133">
        <f t="shared" si="19"/>
        <v>361</v>
      </c>
      <c r="BE15" s="133">
        <f t="shared" si="19"/>
        <v>638</v>
      </c>
      <c r="BF15" s="133">
        <f t="shared" si="19"/>
        <v>2113</v>
      </c>
      <c r="BG15" s="133">
        <f t="shared" si="19"/>
        <v>924</v>
      </c>
      <c r="BH15" s="133">
        <f t="shared" si="19"/>
        <v>511</v>
      </c>
      <c r="BI15" s="133">
        <f t="shared" si="19"/>
        <v>2015</v>
      </c>
      <c r="BJ15" s="133">
        <f t="shared" si="19"/>
        <v>1346</v>
      </c>
      <c r="BK15" s="133">
        <f t="shared" si="19"/>
        <v>1654</v>
      </c>
      <c r="BL15" s="133">
        <f t="shared" si="19"/>
        <v>1027</v>
      </c>
    </row>
    <row r="16" ht="13.5" customHeight="1">
      <c r="A16" s="175" t="s">
        <v>85</v>
      </c>
      <c r="B16" s="84" t="s">
        <v>71</v>
      </c>
      <c r="C16" s="176"/>
      <c r="D16" s="39" t="s">
        <v>47</v>
      </c>
      <c r="E16" s="126">
        <f t="shared" si="2"/>
        <v>571</v>
      </c>
      <c r="F16" s="41">
        <v>1.0</v>
      </c>
      <c r="G16" s="41">
        <v>14.0</v>
      </c>
      <c r="H16" s="42">
        <f t="shared" si="3"/>
        <v>17</v>
      </c>
      <c r="I16" s="176"/>
      <c r="J16" s="43" t="s">
        <v>41</v>
      </c>
      <c r="K16" s="126">
        <f t="shared" si="4"/>
        <v>1082</v>
      </c>
      <c r="L16" s="44">
        <v>1.0</v>
      </c>
      <c r="M16" s="44">
        <v>16.0</v>
      </c>
      <c r="N16" s="42">
        <f t="shared" si="5"/>
        <v>19</v>
      </c>
      <c r="O16" s="176"/>
      <c r="P16" s="45" t="s">
        <v>72</v>
      </c>
      <c r="Q16" s="176"/>
      <c r="R16" s="45">
        <f>MIN(Rules!$E$2,(MAX(H16/N16,N16/H16)))</f>
        <v>1.117647059</v>
      </c>
      <c r="S16" s="45">
        <f>VLOOKUP(B16,Rules!A:B,2,FALSE)</f>
        <v>40</v>
      </c>
      <c r="T16" s="176"/>
      <c r="U16" s="46">
        <f>1/(10^(-(E16+(IF(P16="Y",Rules!$I$2,0))-K16)/Rules!$E$12)+1)</f>
        <v>0.1594311849</v>
      </c>
      <c r="V16" s="47">
        <f t="shared" si="6"/>
        <v>-7</v>
      </c>
      <c r="W16" s="47">
        <f t="shared" si="7"/>
        <v>7</v>
      </c>
      <c r="X16" s="47"/>
      <c r="Y16" s="47"/>
      <c r="Z16" s="48"/>
      <c r="AA16" s="133">
        <f t="shared" ref="AA16:BL16" si="20">IF($D16=AA$1,$E16+$V16,(IF($J16=AA$1,$K16+$W16,AA15)))</f>
        <v>1332</v>
      </c>
      <c r="AB16" s="133">
        <f t="shared" si="20"/>
        <v>968</v>
      </c>
      <c r="AC16" s="133">
        <f t="shared" si="20"/>
        <v>1339</v>
      </c>
      <c r="AD16" s="133">
        <f t="shared" si="20"/>
        <v>292</v>
      </c>
      <c r="AE16" s="133">
        <f t="shared" si="20"/>
        <v>1832</v>
      </c>
      <c r="AF16" s="133">
        <f t="shared" si="20"/>
        <v>1927</v>
      </c>
      <c r="AG16" s="133">
        <f t="shared" si="20"/>
        <v>1144</v>
      </c>
      <c r="AH16" s="133">
        <f t="shared" si="20"/>
        <v>885</v>
      </c>
      <c r="AI16" s="133">
        <f t="shared" si="20"/>
        <v>1293</v>
      </c>
      <c r="AJ16" s="133">
        <f t="shared" si="20"/>
        <v>1860</v>
      </c>
      <c r="AK16" s="133">
        <f t="shared" si="20"/>
        <v>606</v>
      </c>
      <c r="AL16" s="133">
        <f t="shared" si="20"/>
        <v>775</v>
      </c>
      <c r="AM16" s="133">
        <f t="shared" si="20"/>
        <v>2042</v>
      </c>
      <c r="AN16" s="133">
        <f t="shared" si="20"/>
        <v>1572</v>
      </c>
      <c r="AO16" s="133">
        <f t="shared" si="20"/>
        <v>1257</v>
      </c>
      <c r="AP16" s="133">
        <f t="shared" si="20"/>
        <v>2228</v>
      </c>
      <c r="AQ16" s="133">
        <f t="shared" si="20"/>
        <v>216</v>
      </c>
      <c r="AR16" s="133">
        <f t="shared" si="20"/>
        <v>1462</v>
      </c>
      <c r="AS16" s="133">
        <f t="shared" si="20"/>
        <v>353</v>
      </c>
      <c r="AT16" s="133">
        <f t="shared" si="20"/>
        <v>1843</v>
      </c>
      <c r="AU16" s="133">
        <f t="shared" si="20"/>
        <v>1074</v>
      </c>
      <c r="AV16" s="133">
        <f t="shared" si="20"/>
        <v>600</v>
      </c>
      <c r="AW16" s="133">
        <f t="shared" si="20"/>
        <v>564</v>
      </c>
      <c r="AX16" s="133">
        <f t="shared" si="20"/>
        <v>876</v>
      </c>
      <c r="AY16" s="133">
        <f t="shared" si="20"/>
        <v>1231</v>
      </c>
      <c r="AZ16" s="133">
        <f t="shared" si="20"/>
        <v>736</v>
      </c>
      <c r="BA16" s="133">
        <f t="shared" si="20"/>
        <v>0</v>
      </c>
      <c r="BB16" s="133">
        <f t="shared" si="20"/>
        <v>1530</v>
      </c>
      <c r="BC16" s="133">
        <f t="shared" si="20"/>
        <v>1089</v>
      </c>
      <c r="BD16" s="133">
        <f t="shared" si="20"/>
        <v>361</v>
      </c>
      <c r="BE16" s="133">
        <f t="shared" si="20"/>
        <v>638</v>
      </c>
      <c r="BF16" s="133">
        <f t="shared" si="20"/>
        <v>2113</v>
      </c>
      <c r="BG16" s="133">
        <f t="shared" si="20"/>
        <v>924</v>
      </c>
      <c r="BH16" s="133">
        <f t="shared" si="20"/>
        <v>511</v>
      </c>
      <c r="BI16" s="133">
        <f t="shared" si="20"/>
        <v>2015</v>
      </c>
      <c r="BJ16" s="133">
        <f t="shared" si="20"/>
        <v>1346</v>
      </c>
      <c r="BK16" s="133">
        <f t="shared" si="20"/>
        <v>1654</v>
      </c>
      <c r="BL16" s="133">
        <f t="shared" si="20"/>
        <v>1027</v>
      </c>
    </row>
    <row r="17" ht="13.5" customHeight="1">
      <c r="A17" s="175" t="s">
        <v>85</v>
      </c>
      <c r="B17" s="84" t="s">
        <v>71</v>
      </c>
      <c r="C17" s="176"/>
      <c r="D17" s="39" t="s">
        <v>51</v>
      </c>
      <c r="E17" s="126">
        <f t="shared" si="2"/>
        <v>736</v>
      </c>
      <c r="F17" s="41">
        <v>2.0</v>
      </c>
      <c r="G17" s="41">
        <v>13.0</v>
      </c>
      <c r="H17" s="42">
        <f t="shared" si="3"/>
        <v>19</v>
      </c>
      <c r="I17" s="176"/>
      <c r="J17" s="43" t="s">
        <v>42</v>
      </c>
      <c r="K17" s="126">
        <f t="shared" si="4"/>
        <v>924</v>
      </c>
      <c r="L17" s="44">
        <v>2.0</v>
      </c>
      <c r="M17" s="44">
        <v>18.0</v>
      </c>
      <c r="N17" s="42">
        <f t="shared" si="5"/>
        <v>24</v>
      </c>
      <c r="O17" s="176"/>
      <c r="P17" s="45" t="s">
        <v>72</v>
      </c>
      <c r="Q17" s="176"/>
      <c r="R17" s="45">
        <f>MIN(Rules!$E$2,(MAX(H17/N17,N17/H17)))</f>
        <v>1.263157895</v>
      </c>
      <c r="S17" s="45">
        <f>VLOOKUP(B17,Rules!A:B,2,FALSE)</f>
        <v>40</v>
      </c>
      <c r="T17" s="176"/>
      <c r="U17" s="46">
        <f>1/(10^(-(E17+(IF(P17="Y",Rules!$I$2,0))-K17)/Rules!$E$12)+1)</f>
        <v>0.4563621893</v>
      </c>
      <c r="V17" s="47">
        <f t="shared" si="6"/>
        <v>-23</v>
      </c>
      <c r="W17" s="47">
        <f t="shared" si="7"/>
        <v>23</v>
      </c>
      <c r="X17" s="47"/>
      <c r="Y17" s="47"/>
      <c r="Z17" s="48"/>
      <c r="AA17" s="133">
        <f t="shared" ref="AA17:BL17" si="21">IF($D17=AA$1,$E17+$V17,(IF($J17=AA$1,$K17+$W17,AA16)))</f>
        <v>1332</v>
      </c>
      <c r="AB17" s="133">
        <f t="shared" si="21"/>
        <v>968</v>
      </c>
      <c r="AC17" s="133">
        <f t="shared" si="21"/>
        <v>1339</v>
      </c>
      <c r="AD17" s="133">
        <f t="shared" si="21"/>
        <v>292</v>
      </c>
      <c r="AE17" s="133">
        <f t="shared" si="21"/>
        <v>1832</v>
      </c>
      <c r="AF17" s="133">
        <f t="shared" si="21"/>
        <v>1927</v>
      </c>
      <c r="AG17" s="133">
        <f t="shared" si="21"/>
        <v>1144</v>
      </c>
      <c r="AH17" s="133">
        <f t="shared" si="21"/>
        <v>885</v>
      </c>
      <c r="AI17" s="133">
        <f t="shared" si="21"/>
        <v>1293</v>
      </c>
      <c r="AJ17" s="133">
        <f t="shared" si="21"/>
        <v>1860</v>
      </c>
      <c r="AK17" s="133">
        <f t="shared" si="21"/>
        <v>606</v>
      </c>
      <c r="AL17" s="133">
        <f t="shared" si="21"/>
        <v>775</v>
      </c>
      <c r="AM17" s="133">
        <f t="shared" si="21"/>
        <v>2042</v>
      </c>
      <c r="AN17" s="133">
        <f t="shared" si="21"/>
        <v>1572</v>
      </c>
      <c r="AO17" s="133">
        <f t="shared" si="21"/>
        <v>1257</v>
      </c>
      <c r="AP17" s="133">
        <f t="shared" si="21"/>
        <v>2228</v>
      </c>
      <c r="AQ17" s="133">
        <f t="shared" si="21"/>
        <v>216</v>
      </c>
      <c r="AR17" s="133">
        <f t="shared" si="21"/>
        <v>1462</v>
      </c>
      <c r="AS17" s="133">
        <f t="shared" si="21"/>
        <v>353</v>
      </c>
      <c r="AT17" s="133">
        <f t="shared" si="21"/>
        <v>1843</v>
      </c>
      <c r="AU17" s="133">
        <f t="shared" si="21"/>
        <v>1074</v>
      </c>
      <c r="AV17" s="133">
        <f t="shared" si="21"/>
        <v>600</v>
      </c>
      <c r="AW17" s="133">
        <f t="shared" si="21"/>
        <v>564</v>
      </c>
      <c r="AX17" s="133">
        <f t="shared" si="21"/>
        <v>876</v>
      </c>
      <c r="AY17" s="133">
        <f t="shared" si="21"/>
        <v>1231</v>
      </c>
      <c r="AZ17" s="133">
        <f t="shared" si="21"/>
        <v>713</v>
      </c>
      <c r="BA17" s="133">
        <f t="shared" si="21"/>
        <v>0</v>
      </c>
      <c r="BB17" s="133">
        <f t="shared" si="21"/>
        <v>1530</v>
      </c>
      <c r="BC17" s="133">
        <f t="shared" si="21"/>
        <v>1089</v>
      </c>
      <c r="BD17" s="133">
        <f t="shared" si="21"/>
        <v>361</v>
      </c>
      <c r="BE17" s="133">
        <f t="shared" si="21"/>
        <v>638</v>
      </c>
      <c r="BF17" s="133">
        <f t="shared" si="21"/>
        <v>2113</v>
      </c>
      <c r="BG17" s="133">
        <f t="shared" si="21"/>
        <v>947</v>
      </c>
      <c r="BH17" s="133">
        <f t="shared" si="21"/>
        <v>511</v>
      </c>
      <c r="BI17" s="133">
        <f t="shared" si="21"/>
        <v>2015</v>
      </c>
      <c r="BJ17" s="133">
        <f t="shared" si="21"/>
        <v>1346</v>
      </c>
      <c r="BK17" s="133">
        <f t="shared" si="21"/>
        <v>1654</v>
      </c>
      <c r="BL17" s="133">
        <f t="shared" si="21"/>
        <v>1027</v>
      </c>
    </row>
    <row r="18" ht="13.5" customHeight="1">
      <c r="A18" s="177" t="s">
        <v>86</v>
      </c>
      <c r="B18" s="84" t="s">
        <v>71</v>
      </c>
      <c r="C18" s="176"/>
      <c r="D18" s="39" t="s">
        <v>19</v>
      </c>
      <c r="E18" s="126">
        <f t="shared" si="2"/>
        <v>1927</v>
      </c>
      <c r="F18" s="41">
        <v>1.0</v>
      </c>
      <c r="G18" s="41">
        <v>14.0</v>
      </c>
      <c r="H18" s="42">
        <f t="shared" si="3"/>
        <v>17</v>
      </c>
      <c r="I18" s="176"/>
      <c r="J18" s="43" t="s">
        <v>25</v>
      </c>
      <c r="K18" s="126">
        <f t="shared" si="4"/>
        <v>2015</v>
      </c>
      <c r="L18" s="44">
        <v>0.0</v>
      </c>
      <c r="M18" s="44">
        <v>20.0</v>
      </c>
      <c r="N18" s="42">
        <f t="shared" si="5"/>
        <v>20</v>
      </c>
      <c r="O18" s="176"/>
      <c r="P18" s="45" t="s">
        <v>72</v>
      </c>
      <c r="Q18" s="176"/>
      <c r="R18" s="45">
        <f>MIN(Rules!$E$2,(MAX(H18/N18,N18/H18)))</f>
        <v>1.176470588</v>
      </c>
      <c r="S18" s="45">
        <f>VLOOKUP(B18,Rules!A:B,2,FALSE)</f>
        <v>40</v>
      </c>
      <c r="T18" s="176"/>
      <c r="U18" s="46">
        <f>1/(10^(-(E18+(IF(P18="Y",Rules!$I$2,0))-K18)/Rules!$E$12)+1)</f>
        <v>0.5708991378</v>
      </c>
      <c r="V18" s="47">
        <f t="shared" si="6"/>
        <v>-27</v>
      </c>
      <c r="W18" s="47">
        <f t="shared" si="7"/>
        <v>27</v>
      </c>
      <c r="X18" s="47"/>
      <c r="Y18" s="47"/>
      <c r="Z18" s="48"/>
      <c r="AA18" s="133">
        <f t="shared" ref="AA18:BL18" si="22">IF($D18=AA$1,$E18+$V18,(IF($J18=AA$1,$K18+$W18,AA17)))</f>
        <v>1332</v>
      </c>
      <c r="AB18" s="133">
        <f t="shared" si="22"/>
        <v>968</v>
      </c>
      <c r="AC18" s="133">
        <f t="shared" si="22"/>
        <v>1339</v>
      </c>
      <c r="AD18" s="133">
        <f t="shared" si="22"/>
        <v>292</v>
      </c>
      <c r="AE18" s="133">
        <f t="shared" si="22"/>
        <v>1832</v>
      </c>
      <c r="AF18" s="133">
        <f t="shared" si="22"/>
        <v>1900</v>
      </c>
      <c r="AG18" s="133">
        <f t="shared" si="22"/>
        <v>1144</v>
      </c>
      <c r="AH18" s="133">
        <f t="shared" si="22"/>
        <v>885</v>
      </c>
      <c r="AI18" s="133">
        <f t="shared" si="22"/>
        <v>1293</v>
      </c>
      <c r="AJ18" s="133">
        <f t="shared" si="22"/>
        <v>1860</v>
      </c>
      <c r="AK18" s="133">
        <f t="shared" si="22"/>
        <v>606</v>
      </c>
      <c r="AL18" s="133">
        <f t="shared" si="22"/>
        <v>775</v>
      </c>
      <c r="AM18" s="133">
        <f t="shared" si="22"/>
        <v>2042</v>
      </c>
      <c r="AN18" s="133">
        <f t="shared" si="22"/>
        <v>1572</v>
      </c>
      <c r="AO18" s="133">
        <f t="shared" si="22"/>
        <v>1257</v>
      </c>
      <c r="AP18" s="133">
        <f t="shared" si="22"/>
        <v>2228</v>
      </c>
      <c r="AQ18" s="133">
        <f t="shared" si="22"/>
        <v>216</v>
      </c>
      <c r="AR18" s="133">
        <f t="shared" si="22"/>
        <v>1462</v>
      </c>
      <c r="AS18" s="133">
        <f t="shared" si="22"/>
        <v>353</v>
      </c>
      <c r="AT18" s="133">
        <f t="shared" si="22"/>
        <v>1843</v>
      </c>
      <c r="AU18" s="133">
        <f t="shared" si="22"/>
        <v>1074</v>
      </c>
      <c r="AV18" s="133">
        <f t="shared" si="22"/>
        <v>600</v>
      </c>
      <c r="AW18" s="133">
        <f t="shared" si="22"/>
        <v>564</v>
      </c>
      <c r="AX18" s="133">
        <f t="shared" si="22"/>
        <v>876</v>
      </c>
      <c r="AY18" s="133">
        <f t="shared" si="22"/>
        <v>1231</v>
      </c>
      <c r="AZ18" s="133">
        <f t="shared" si="22"/>
        <v>713</v>
      </c>
      <c r="BA18" s="133">
        <f t="shared" si="22"/>
        <v>0</v>
      </c>
      <c r="BB18" s="133">
        <f t="shared" si="22"/>
        <v>1530</v>
      </c>
      <c r="BC18" s="133">
        <f t="shared" si="22"/>
        <v>1089</v>
      </c>
      <c r="BD18" s="133">
        <f t="shared" si="22"/>
        <v>361</v>
      </c>
      <c r="BE18" s="133">
        <f t="shared" si="22"/>
        <v>638</v>
      </c>
      <c r="BF18" s="133">
        <f t="shared" si="22"/>
        <v>2113</v>
      </c>
      <c r="BG18" s="133">
        <f t="shared" si="22"/>
        <v>947</v>
      </c>
      <c r="BH18" s="133">
        <f t="shared" si="22"/>
        <v>511</v>
      </c>
      <c r="BI18" s="133">
        <f t="shared" si="22"/>
        <v>2042</v>
      </c>
      <c r="BJ18" s="133">
        <f t="shared" si="22"/>
        <v>1346</v>
      </c>
      <c r="BK18" s="133">
        <f t="shared" si="22"/>
        <v>1654</v>
      </c>
      <c r="BL18" s="133">
        <f t="shared" si="22"/>
        <v>1027</v>
      </c>
    </row>
    <row r="19" ht="13.5" customHeight="1">
      <c r="A19" s="177" t="s">
        <v>86</v>
      </c>
      <c r="B19" s="84" t="s">
        <v>71</v>
      </c>
      <c r="C19" s="176"/>
      <c r="D19" s="39" t="s">
        <v>26</v>
      </c>
      <c r="E19" s="126">
        <f t="shared" si="2"/>
        <v>1860</v>
      </c>
      <c r="F19" s="41">
        <v>1.0</v>
      </c>
      <c r="G19" s="41">
        <v>17.0</v>
      </c>
      <c r="H19" s="42">
        <f t="shared" si="3"/>
        <v>20</v>
      </c>
      <c r="I19" s="176"/>
      <c r="J19" s="43" t="s">
        <v>23</v>
      </c>
      <c r="K19" s="126">
        <f t="shared" si="4"/>
        <v>2042</v>
      </c>
      <c r="L19" s="44">
        <v>0.0</v>
      </c>
      <c r="M19" s="44">
        <v>13.0</v>
      </c>
      <c r="N19" s="42">
        <f t="shared" si="5"/>
        <v>13</v>
      </c>
      <c r="O19" s="176"/>
      <c r="P19" s="45" t="s">
        <v>72</v>
      </c>
      <c r="Q19" s="176"/>
      <c r="R19" s="45">
        <f>MIN(Rules!$E$2,(MAX(H19/N19,N19/H19)))</f>
        <v>1.538461538</v>
      </c>
      <c r="S19" s="45">
        <f>VLOOKUP(B19,Rules!A:B,2,FALSE)</f>
        <v>40</v>
      </c>
      <c r="T19" s="176"/>
      <c r="U19" s="46">
        <f>1/(10^(-(E19+(IF(P19="Y",Rules!$I$2,0))-K19)/Rules!$E$12)+1)</f>
        <v>0.4632251664</v>
      </c>
      <c r="V19" s="47">
        <f t="shared" si="6"/>
        <v>33</v>
      </c>
      <c r="W19" s="47">
        <f t="shared" si="7"/>
        <v>-33</v>
      </c>
      <c r="X19" s="47"/>
      <c r="Y19" s="47"/>
      <c r="Z19" s="48"/>
      <c r="AA19" s="133">
        <f t="shared" ref="AA19:BL19" si="23">IF($D19=AA$1,$E19+$V19,(IF($J19=AA$1,$K19+$W19,AA18)))</f>
        <v>1332</v>
      </c>
      <c r="AB19" s="133">
        <f t="shared" si="23"/>
        <v>968</v>
      </c>
      <c r="AC19" s="133">
        <f t="shared" si="23"/>
        <v>1339</v>
      </c>
      <c r="AD19" s="133">
        <f t="shared" si="23"/>
        <v>292</v>
      </c>
      <c r="AE19" s="133">
        <f t="shared" si="23"/>
        <v>1832</v>
      </c>
      <c r="AF19" s="133">
        <f t="shared" si="23"/>
        <v>1900</v>
      </c>
      <c r="AG19" s="133">
        <f t="shared" si="23"/>
        <v>1144</v>
      </c>
      <c r="AH19" s="133">
        <f t="shared" si="23"/>
        <v>885</v>
      </c>
      <c r="AI19" s="133">
        <f t="shared" si="23"/>
        <v>1293</v>
      </c>
      <c r="AJ19" s="133">
        <f t="shared" si="23"/>
        <v>1893</v>
      </c>
      <c r="AK19" s="133">
        <f t="shared" si="23"/>
        <v>606</v>
      </c>
      <c r="AL19" s="133">
        <f t="shared" si="23"/>
        <v>775</v>
      </c>
      <c r="AM19" s="133">
        <f t="shared" si="23"/>
        <v>2009</v>
      </c>
      <c r="AN19" s="133">
        <f t="shared" si="23"/>
        <v>1572</v>
      </c>
      <c r="AO19" s="133">
        <f t="shared" si="23"/>
        <v>1257</v>
      </c>
      <c r="AP19" s="133">
        <f t="shared" si="23"/>
        <v>2228</v>
      </c>
      <c r="AQ19" s="133">
        <f t="shared" si="23"/>
        <v>216</v>
      </c>
      <c r="AR19" s="133">
        <f t="shared" si="23"/>
        <v>1462</v>
      </c>
      <c r="AS19" s="133">
        <f t="shared" si="23"/>
        <v>353</v>
      </c>
      <c r="AT19" s="133">
        <f t="shared" si="23"/>
        <v>1843</v>
      </c>
      <c r="AU19" s="133">
        <f t="shared" si="23"/>
        <v>1074</v>
      </c>
      <c r="AV19" s="133">
        <f t="shared" si="23"/>
        <v>600</v>
      </c>
      <c r="AW19" s="133">
        <f t="shared" si="23"/>
        <v>564</v>
      </c>
      <c r="AX19" s="133">
        <f t="shared" si="23"/>
        <v>876</v>
      </c>
      <c r="AY19" s="133">
        <f t="shared" si="23"/>
        <v>1231</v>
      </c>
      <c r="AZ19" s="133">
        <f t="shared" si="23"/>
        <v>713</v>
      </c>
      <c r="BA19" s="133">
        <f t="shared" si="23"/>
        <v>0</v>
      </c>
      <c r="BB19" s="133">
        <f t="shared" si="23"/>
        <v>1530</v>
      </c>
      <c r="BC19" s="133">
        <f t="shared" si="23"/>
        <v>1089</v>
      </c>
      <c r="BD19" s="133">
        <f t="shared" si="23"/>
        <v>361</v>
      </c>
      <c r="BE19" s="133">
        <f t="shared" si="23"/>
        <v>638</v>
      </c>
      <c r="BF19" s="133">
        <f t="shared" si="23"/>
        <v>2113</v>
      </c>
      <c r="BG19" s="133">
        <f t="shared" si="23"/>
        <v>947</v>
      </c>
      <c r="BH19" s="133">
        <f t="shared" si="23"/>
        <v>511</v>
      </c>
      <c r="BI19" s="133">
        <f t="shared" si="23"/>
        <v>2042</v>
      </c>
      <c r="BJ19" s="133">
        <f t="shared" si="23"/>
        <v>1346</v>
      </c>
      <c r="BK19" s="133">
        <f t="shared" si="23"/>
        <v>1654</v>
      </c>
      <c r="BL19" s="133">
        <f t="shared" si="23"/>
        <v>1027</v>
      </c>
    </row>
    <row r="20" ht="13.5" customHeight="1">
      <c r="A20" s="177" t="s">
        <v>86</v>
      </c>
      <c r="B20" s="84" t="s">
        <v>71</v>
      </c>
      <c r="C20" s="176"/>
      <c r="D20" s="39" t="s">
        <v>53</v>
      </c>
      <c r="E20" s="126">
        <f t="shared" si="2"/>
        <v>511</v>
      </c>
      <c r="F20" s="41">
        <v>2.0</v>
      </c>
      <c r="G20" s="41">
        <v>19.0</v>
      </c>
      <c r="H20" s="42">
        <f t="shared" si="3"/>
        <v>25</v>
      </c>
      <c r="I20" s="176"/>
      <c r="J20" s="43" t="s">
        <v>47</v>
      </c>
      <c r="K20" s="126">
        <f t="shared" si="4"/>
        <v>564</v>
      </c>
      <c r="L20" s="44">
        <v>2.0</v>
      </c>
      <c r="M20" s="44">
        <v>11.0</v>
      </c>
      <c r="N20" s="42">
        <f t="shared" si="5"/>
        <v>17</v>
      </c>
      <c r="O20" s="176"/>
      <c r="P20" s="45" t="s">
        <v>72</v>
      </c>
      <c r="Q20" s="176"/>
      <c r="R20" s="45">
        <f>MIN(Rules!$E$2,(MAX(H20/N20,N20/H20)))</f>
        <v>1.470588235</v>
      </c>
      <c r="S20" s="45">
        <f>VLOOKUP(B20,Rules!A:B,2,FALSE)</f>
        <v>40</v>
      </c>
      <c r="T20" s="176"/>
      <c r="U20" s="46">
        <f>1/(10^(-(E20+(IF(P20="Y",Rules!$I$2,0))-K20)/Rules!$E$12)+1)</f>
        <v>0.6098547023</v>
      </c>
      <c r="V20" s="47">
        <f t="shared" si="6"/>
        <v>23</v>
      </c>
      <c r="W20" s="47">
        <f t="shared" si="7"/>
        <v>-23</v>
      </c>
      <c r="X20" s="47"/>
      <c r="Y20" s="47"/>
      <c r="Z20" s="48"/>
      <c r="AA20" s="133">
        <f t="shared" ref="AA20:BL20" si="24">IF($D20=AA$1,$E20+$V20,(IF($J20=AA$1,$K20+$W20,AA19)))</f>
        <v>1332</v>
      </c>
      <c r="AB20" s="133">
        <f t="shared" si="24"/>
        <v>968</v>
      </c>
      <c r="AC20" s="133">
        <f t="shared" si="24"/>
        <v>1339</v>
      </c>
      <c r="AD20" s="133">
        <f t="shared" si="24"/>
        <v>292</v>
      </c>
      <c r="AE20" s="133">
        <f t="shared" si="24"/>
        <v>1832</v>
      </c>
      <c r="AF20" s="133">
        <f t="shared" si="24"/>
        <v>1900</v>
      </c>
      <c r="AG20" s="133">
        <f t="shared" si="24"/>
        <v>1144</v>
      </c>
      <c r="AH20" s="133">
        <f t="shared" si="24"/>
        <v>885</v>
      </c>
      <c r="AI20" s="133">
        <f t="shared" si="24"/>
        <v>1293</v>
      </c>
      <c r="AJ20" s="133">
        <f t="shared" si="24"/>
        <v>1893</v>
      </c>
      <c r="AK20" s="133">
        <f t="shared" si="24"/>
        <v>606</v>
      </c>
      <c r="AL20" s="133">
        <f t="shared" si="24"/>
        <v>775</v>
      </c>
      <c r="AM20" s="133">
        <f t="shared" si="24"/>
        <v>2009</v>
      </c>
      <c r="AN20" s="133">
        <f t="shared" si="24"/>
        <v>1572</v>
      </c>
      <c r="AO20" s="133">
        <f t="shared" si="24"/>
        <v>1257</v>
      </c>
      <c r="AP20" s="133">
        <f t="shared" si="24"/>
        <v>2228</v>
      </c>
      <c r="AQ20" s="133">
        <f t="shared" si="24"/>
        <v>216</v>
      </c>
      <c r="AR20" s="133">
        <f t="shared" si="24"/>
        <v>1462</v>
      </c>
      <c r="AS20" s="133">
        <f t="shared" si="24"/>
        <v>353</v>
      </c>
      <c r="AT20" s="133">
        <f t="shared" si="24"/>
        <v>1843</v>
      </c>
      <c r="AU20" s="133">
        <f t="shared" si="24"/>
        <v>1074</v>
      </c>
      <c r="AV20" s="133">
        <f t="shared" si="24"/>
        <v>600</v>
      </c>
      <c r="AW20" s="133">
        <f t="shared" si="24"/>
        <v>541</v>
      </c>
      <c r="AX20" s="133">
        <f t="shared" si="24"/>
        <v>876</v>
      </c>
      <c r="AY20" s="133">
        <f t="shared" si="24"/>
        <v>1231</v>
      </c>
      <c r="AZ20" s="133">
        <f t="shared" si="24"/>
        <v>713</v>
      </c>
      <c r="BA20" s="133">
        <f t="shared" si="24"/>
        <v>0</v>
      </c>
      <c r="BB20" s="133">
        <f t="shared" si="24"/>
        <v>1530</v>
      </c>
      <c r="BC20" s="133">
        <f t="shared" si="24"/>
        <v>1089</v>
      </c>
      <c r="BD20" s="133">
        <f t="shared" si="24"/>
        <v>361</v>
      </c>
      <c r="BE20" s="133">
        <f t="shared" si="24"/>
        <v>638</v>
      </c>
      <c r="BF20" s="133">
        <f t="shared" si="24"/>
        <v>2113</v>
      </c>
      <c r="BG20" s="133">
        <f t="shared" si="24"/>
        <v>947</v>
      </c>
      <c r="BH20" s="133">
        <f t="shared" si="24"/>
        <v>534</v>
      </c>
      <c r="BI20" s="133">
        <f t="shared" si="24"/>
        <v>2042</v>
      </c>
      <c r="BJ20" s="133">
        <f t="shared" si="24"/>
        <v>1346</v>
      </c>
      <c r="BK20" s="133">
        <f t="shared" si="24"/>
        <v>1654</v>
      </c>
      <c r="BL20" s="133">
        <f t="shared" si="24"/>
        <v>1027</v>
      </c>
    </row>
    <row r="21" ht="13.5" customHeight="1">
      <c r="A21" s="177" t="s">
        <v>87</v>
      </c>
      <c r="B21" s="84" t="s">
        <v>71</v>
      </c>
      <c r="C21" s="176"/>
      <c r="D21" s="39" t="s">
        <v>22</v>
      </c>
      <c r="E21" s="126">
        <f t="shared" si="2"/>
        <v>2228</v>
      </c>
      <c r="F21" s="41">
        <v>2.0</v>
      </c>
      <c r="G21" s="41">
        <v>17.0</v>
      </c>
      <c r="H21" s="42">
        <f t="shared" si="3"/>
        <v>23</v>
      </c>
      <c r="I21" s="176"/>
      <c r="J21" s="43" t="s">
        <v>18</v>
      </c>
      <c r="K21" s="126">
        <f t="shared" si="4"/>
        <v>2113</v>
      </c>
      <c r="L21" s="44">
        <v>0.0</v>
      </c>
      <c r="M21" s="44">
        <v>18.0</v>
      </c>
      <c r="N21" s="42">
        <f t="shared" si="5"/>
        <v>18</v>
      </c>
      <c r="O21" s="176"/>
      <c r="P21" s="45" t="s">
        <v>72</v>
      </c>
      <c r="Q21" s="176"/>
      <c r="R21" s="45">
        <f>MIN(Rules!$E$2,(MAX(H21/N21,N21/H21)))</f>
        <v>1.277777778</v>
      </c>
      <c r="S21" s="45">
        <f>VLOOKUP(B21,Rules!A:B,2,FALSE)</f>
        <v>40</v>
      </c>
      <c r="T21" s="176"/>
      <c r="U21" s="46">
        <f>1/(10^(-(E21+(IF(P21="Y",Rules!$I$2,0))-K21)/Rules!$E$12)+1)</f>
        <v>0.7721286735</v>
      </c>
      <c r="V21" s="47">
        <f t="shared" si="6"/>
        <v>12</v>
      </c>
      <c r="W21" s="47">
        <f t="shared" si="7"/>
        <v>-12</v>
      </c>
      <c r="X21" s="47"/>
      <c r="Y21" s="47"/>
      <c r="Z21" s="48"/>
      <c r="AA21" s="133">
        <f t="shared" ref="AA21:BL21" si="25">IF($D21=AA$1,$E21+$V21,(IF($J21=AA$1,$K21+$W21,AA20)))</f>
        <v>1332</v>
      </c>
      <c r="AB21" s="133">
        <f t="shared" si="25"/>
        <v>968</v>
      </c>
      <c r="AC21" s="133">
        <f t="shared" si="25"/>
        <v>1339</v>
      </c>
      <c r="AD21" s="133">
        <f t="shared" si="25"/>
        <v>292</v>
      </c>
      <c r="AE21" s="133">
        <f t="shared" si="25"/>
        <v>1832</v>
      </c>
      <c r="AF21" s="133">
        <f t="shared" si="25"/>
        <v>1900</v>
      </c>
      <c r="AG21" s="133">
        <f t="shared" si="25"/>
        <v>1144</v>
      </c>
      <c r="AH21" s="133">
        <f t="shared" si="25"/>
        <v>885</v>
      </c>
      <c r="AI21" s="133">
        <f t="shared" si="25"/>
        <v>1293</v>
      </c>
      <c r="AJ21" s="133">
        <f t="shared" si="25"/>
        <v>1893</v>
      </c>
      <c r="AK21" s="133">
        <f t="shared" si="25"/>
        <v>606</v>
      </c>
      <c r="AL21" s="133">
        <f t="shared" si="25"/>
        <v>775</v>
      </c>
      <c r="AM21" s="133">
        <f t="shared" si="25"/>
        <v>2009</v>
      </c>
      <c r="AN21" s="133">
        <f t="shared" si="25"/>
        <v>1572</v>
      </c>
      <c r="AO21" s="133">
        <f t="shared" si="25"/>
        <v>1257</v>
      </c>
      <c r="AP21" s="133">
        <f t="shared" si="25"/>
        <v>2240</v>
      </c>
      <c r="AQ21" s="133">
        <f t="shared" si="25"/>
        <v>216</v>
      </c>
      <c r="AR21" s="133">
        <f t="shared" si="25"/>
        <v>1462</v>
      </c>
      <c r="AS21" s="133">
        <f t="shared" si="25"/>
        <v>353</v>
      </c>
      <c r="AT21" s="133">
        <f t="shared" si="25"/>
        <v>1843</v>
      </c>
      <c r="AU21" s="133">
        <f t="shared" si="25"/>
        <v>1074</v>
      </c>
      <c r="AV21" s="133">
        <f t="shared" si="25"/>
        <v>600</v>
      </c>
      <c r="AW21" s="133">
        <f t="shared" si="25"/>
        <v>541</v>
      </c>
      <c r="AX21" s="133">
        <f t="shared" si="25"/>
        <v>876</v>
      </c>
      <c r="AY21" s="133">
        <f t="shared" si="25"/>
        <v>1231</v>
      </c>
      <c r="AZ21" s="133">
        <f t="shared" si="25"/>
        <v>713</v>
      </c>
      <c r="BA21" s="133">
        <f t="shared" si="25"/>
        <v>0</v>
      </c>
      <c r="BB21" s="133">
        <f t="shared" si="25"/>
        <v>1530</v>
      </c>
      <c r="BC21" s="133">
        <f t="shared" si="25"/>
        <v>1089</v>
      </c>
      <c r="BD21" s="133">
        <f t="shared" si="25"/>
        <v>361</v>
      </c>
      <c r="BE21" s="133">
        <f t="shared" si="25"/>
        <v>638</v>
      </c>
      <c r="BF21" s="133">
        <f t="shared" si="25"/>
        <v>2101</v>
      </c>
      <c r="BG21" s="133">
        <f t="shared" si="25"/>
        <v>947</v>
      </c>
      <c r="BH21" s="133">
        <f t="shared" si="25"/>
        <v>534</v>
      </c>
      <c r="BI21" s="133">
        <f t="shared" si="25"/>
        <v>2042</v>
      </c>
      <c r="BJ21" s="133">
        <f t="shared" si="25"/>
        <v>1346</v>
      </c>
      <c r="BK21" s="133">
        <f t="shared" si="25"/>
        <v>1654</v>
      </c>
      <c r="BL21" s="133">
        <f t="shared" si="25"/>
        <v>1027</v>
      </c>
    </row>
    <row r="22" ht="13.5" customHeight="1">
      <c r="A22" s="177" t="s">
        <v>87</v>
      </c>
      <c r="B22" s="84" t="s">
        <v>71</v>
      </c>
      <c r="C22" s="176"/>
      <c r="D22" s="39" t="s">
        <v>34</v>
      </c>
      <c r="E22" s="126">
        <f t="shared" si="2"/>
        <v>1572</v>
      </c>
      <c r="F22" s="41">
        <v>1.0</v>
      </c>
      <c r="G22" s="41">
        <v>15.0</v>
      </c>
      <c r="H22" s="42">
        <f t="shared" si="3"/>
        <v>18</v>
      </c>
      <c r="I22" s="176"/>
      <c r="J22" s="43" t="s">
        <v>20</v>
      </c>
      <c r="K22" s="126">
        <f t="shared" si="4"/>
        <v>1843</v>
      </c>
      <c r="L22" s="44">
        <v>1.0</v>
      </c>
      <c r="M22" s="44">
        <v>19.0</v>
      </c>
      <c r="N22" s="42">
        <f t="shared" si="5"/>
        <v>22</v>
      </c>
      <c r="O22" s="176"/>
      <c r="P22" s="45" t="s">
        <v>72</v>
      </c>
      <c r="Q22" s="176"/>
      <c r="R22" s="45">
        <f>MIN(Rules!$E$2,(MAX(H22/N22,N22/H22)))</f>
        <v>1.222222222</v>
      </c>
      <c r="S22" s="45">
        <f>VLOOKUP(B22,Rules!A:B,2,FALSE)</f>
        <v>40</v>
      </c>
      <c r="T22" s="176"/>
      <c r="U22" s="46">
        <f>1/(10^(-(E22+(IF(P22="Y",Rules!$I$2,0))-K22)/Rules!$E$12)+1)</f>
        <v>0.3641896468</v>
      </c>
      <c r="V22" s="47">
        <f t="shared" si="6"/>
        <v>-18</v>
      </c>
      <c r="W22" s="47">
        <f t="shared" si="7"/>
        <v>18</v>
      </c>
      <c r="X22" s="47"/>
      <c r="Y22" s="47"/>
      <c r="Z22" s="48"/>
      <c r="AA22" s="133">
        <f t="shared" ref="AA22:BL22" si="26">IF($D22=AA$1,$E22+$V22,(IF($J22=AA$1,$K22+$W22,AA21)))</f>
        <v>1332</v>
      </c>
      <c r="AB22" s="133">
        <f t="shared" si="26"/>
        <v>968</v>
      </c>
      <c r="AC22" s="133">
        <f t="shared" si="26"/>
        <v>1339</v>
      </c>
      <c r="AD22" s="133">
        <f t="shared" si="26"/>
        <v>292</v>
      </c>
      <c r="AE22" s="133">
        <f t="shared" si="26"/>
        <v>1832</v>
      </c>
      <c r="AF22" s="133">
        <f t="shared" si="26"/>
        <v>1900</v>
      </c>
      <c r="AG22" s="133">
        <f t="shared" si="26"/>
        <v>1144</v>
      </c>
      <c r="AH22" s="133">
        <f t="shared" si="26"/>
        <v>885</v>
      </c>
      <c r="AI22" s="133">
        <f t="shared" si="26"/>
        <v>1293</v>
      </c>
      <c r="AJ22" s="133">
        <f t="shared" si="26"/>
        <v>1893</v>
      </c>
      <c r="AK22" s="133">
        <f t="shared" si="26"/>
        <v>606</v>
      </c>
      <c r="AL22" s="133">
        <f t="shared" si="26"/>
        <v>775</v>
      </c>
      <c r="AM22" s="133">
        <f t="shared" si="26"/>
        <v>2009</v>
      </c>
      <c r="AN22" s="133">
        <f t="shared" si="26"/>
        <v>1554</v>
      </c>
      <c r="AO22" s="133">
        <f t="shared" si="26"/>
        <v>1257</v>
      </c>
      <c r="AP22" s="133">
        <f t="shared" si="26"/>
        <v>2240</v>
      </c>
      <c r="AQ22" s="133">
        <f t="shared" si="26"/>
        <v>216</v>
      </c>
      <c r="AR22" s="133">
        <f t="shared" si="26"/>
        <v>1462</v>
      </c>
      <c r="AS22" s="133">
        <f t="shared" si="26"/>
        <v>353</v>
      </c>
      <c r="AT22" s="133">
        <f t="shared" si="26"/>
        <v>1861</v>
      </c>
      <c r="AU22" s="133">
        <f t="shared" si="26"/>
        <v>1074</v>
      </c>
      <c r="AV22" s="133">
        <f t="shared" si="26"/>
        <v>600</v>
      </c>
      <c r="AW22" s="133">
        <f t="shared" si="26"/>
        <v>541</v>
      </c>
      <c r="AX22" s="133">
        <f t="shared" si="26"/>
        <v>876</v>
      </c>
      <c r="AY22" s="133">
        <f t="shared" si="26"/>
        <v>1231</v>
      </c>
      <c r="AZ22" s="133">
        <f t="shared" si="26"/>
        <v>713</v>
      </c>
      <c r="BA22" s="133">
        <f t="shared" si="26"/>
        <v>0</v>
      </c>
      <c r="BB22" s="133">
        <f t="shared" si="26"/>
        <v>1530</v>
      </c>
      <c r="BC22" s="133">
        <f t="shared" si="26"/>
        <v>1089</v>
      </c>
      <c r="BD22" s="133">
        <f t="shared" si="26"/>
        <v>361</v>
      </c>
      <c r="BE22" s="133">
        <f t="shared" si="26"/>
        <v>638</v>
      </c>
      <c r="BF22" s="133">
        <f t="shared" si="26"/>
        <v>2101</v>
      </c>
      <c r="BG22" s="133">
        <f t="shared" si="26"/>
        <v>947</v>
      </c>
      <c r="BH22" s="133">
        <f t="shared" si="26"/>
        <v>534</v>
      </c>
      <c r="BI22" s="133">
        <f t="shared" si="26"/>
        <v>2042</v>
      </c>
      <c r="BJ22" s="133">
        <f t="shared" si="26"/>
        <v>1346</v>
      </c>
      <c r="BK22" s="133">
        <f t="shared" si="26"/>
        <v>1654</v>
      </c>
      <c r="BL22" s="133">
        <f t="shared" si="26"/>
        <v>1027</v>
      </c>
    </row>
    <row r="23" ht="13.5" customHeight="1">
      <c r="A23" s="177" t="s">
        <v>87</v>
      </c>
      <c r="B23" s="84" t="s">
        <v>71</v>
      </c>
      <c r="C23" s="176"/>
      <c r="D23" s="39" t="s">
        <v>27</v>
      </c>
      <c r="E23" s="126">
        <f t="shared" si="2"/>
        <v>1530</v>
      </c>
      <c r="F23" s="41">
        <v>1.0</v>
      </c>
      <c r="G23" s="41">
        <v>17.0</v>
      </c>
      <c r="H23" s="42">
        <f t="shared" si="3"/>
        <v>20</v>
      </c>
      <c r="I23" s="176"/>
      <c r="J23" s="43" t="s">
        <v>31</v>
      </c>
      <c r="K23" s="126">
        <f t="shared" si="4"/>
        <v>1462</v>
      </c>
      <c r="L23" s="44">
        <v>0.0</v>
      </c>
      <c r="M23" s="44">
        <v>15.0</v>
      </c>
      <c r="N23" s="42">
        <f t="shared" si="5"/>
        <v>15</v>
      </c>
      <c r="O23" s="176"/>
      <c r="P23" s="45" t="s">
        <v>72</v>
      </c>
      <c r="Q23" s="176"/>
      <c r="R23" s="45">
        <f>MIN(Rules!$E$2,(MAX(H23/N23,N23/H23)))</f>
        <v>1.333333333</v>
      </c>
      <c r="S23" s="45">
        <f>VLOOKUP(B23,Rules!A:B,2,FALSE)</f>
        <v>40</v>
      </c>
      <c r="T23" s="176"/>
      <c r="U23" s="46">
        <f>1/(10^(-(E23+(IF(P23="Y",Rules!$I$2,0))-K23)/Rules!$E$12)+1)</f>
        <v>0.7318299925</v>
      </c>
      <c r="V23" s="47">
        <f t="shared" si="6"/>
        <v>14</v>
      </c>
      <c r="W23" s="47">
        <f t="shared" si="7"/>
        <v>-14</v>
      </c>
      <c r="X23" s="47"/>
      <c r="Y23" s="47"/>
      <c r="Z23" s="48"/>
      <c r="AA23" s="133">
        <f t="shared" ref="AA23:BL23" si="27">IF($D23=AA$1,$E23+$V23,(IF($J23=AA$1,$K23+$W23,AA22)))</f>
        <v>1332</v>
      </c>
      <c r="AB23" s="133">
        <f t="shared" si="27"/>
        <v>968</v>
      </c>
      <c r="AC23" s="133">
        <f t="shared" si="27"/>
        <v>1339</v>
      </c>
      <c r="AD23" s="133">
        <f t="shared" si="27"/>
        <v>292</v>
      </c>
      <c r="AE23" s="133">
        <f t="shared" si="27"/>
        <v>1832</v>
      </c>
      <c r="AF23" s="133">
        <f t="shared" si="27"/>
        <v>1900</v>
      </c>
      <c r="AG23" s="133">
        <f t="shared" si="27"/>
        <v>1144</v>
      </c>
      <c r="AH23" s="133">
        <f t="shared" si="27"/>
        <v>885</v>
      </c>
      <c r="AI23" s="133">
        <f t="shared" si="27"/>
        <v>1293</v>
      </c>
      <c r="AJ23" s="133">
        <f t="shared" si="27"/>
        <v>1893</v>
      </c>
      <c r="AK23" s="133">
        <f t="shared" si="27"/>
        <v>606</v>
      </c>
      <c r="AL23" s="133">
        <f t="shared" si="27"/>
        <v>775</v>
      </c>
      <c r="AM23" s="133">
        <f t="shared" si="27"/>
        <v>2009</v>
      </c>
      <c r="AN23" s="133">
        <f t="shared" si="27"/>
        <v>1554</v>
      </c>
      <c r="AO23" s="133">
        <f t="shared" si="27"/>
        <v>1257</v>
      </c>
      <c r="AP23" s="133">
        <f t="shared" si="27"/>
        <v>2240</v>
      </c>
      <c r="AQ23" s="133">
        <f t="shared" si="27"/>
        <v>216</v>
      </c>
      <c r="AR23" s="133">
        <f t="shared" si="27"/>
        <v>1448</v>
      </c>
      <c r="AS23" s="133">
        <f t="shared" si="27"/>
        <v>353</v>
      </c>
      <c r="AT23" s="133">
        <f t="shared" si="27"/>
        <v>1861</v>
      </c>
      <c r="AU23" s="133">
        <f t="shared" si="27"/>
        <v>1074</v>
      </c>
      <c r="AV23" s="133">
        <f t="shared" si="27"/>
        <v>600</v>
      </c>
      <c r="AW23" s="133">
        <f t="shared" si="27"/>
        <v>541</v>
      </c>
      <c r="AX23" s="133">
        <f t="shared" si="27"/>
        <v>876</v>
      </c>
      <c r="AY23" s="133">
        <f t="shared" si="27"/>
        <v>1231</v>
      </c>
      <c r="AZ23" s="133">
        <f t="shared" si="27"/>
        <v>713</v>
      </c>
      <c r="BA23" s="133">
        <f t="shared" si="27"/>
        <v>0</v>
      </c>
      <c r="BB23" s="133">
        <f t="shared" si="27"/>
        <v>1544</v>
      </c>
      <c r="BC23" s="133">
        <f t="shared" si="27"/>
        <v>1089</v>
      </c>
      <c r="BD23" s="133">
        <f t="shared" si="27"/>
        <v>361</v>
      </c>
      <c r="BE23" s="133">
        <f t="shared" si="27"/>
        <v>638</v>
      </c>
      <c r="BF23" s="133">
        <f t="shared" si="27"/>
        <v>2101</v>
      </c>
      <c r="BG23" s="133">
        <f t="shared" si="27"/>
        <v>947</v>
      </c>
      <c r="BH23" s="133">
        <f t="shared" si="27"/>
        <v>534</v>
      </c>
      <c r="BI23" s="133">
        <f t="shared" si="27"/>
        <v>2042</v>
      </c>
      <c r="BJ23" s="133">
        <f t="shared" si="27"/>
        <v>1346</v>
      </c>
      <c r="BK23" s="133">
        <f t="shared" si="27"/>
        <v>1654</v>
      </c>
      <c r="BL23" s="133">
        <f t="shared" si="27"/>
        <v>1027</v>
      </c>
    </row>
    <row r="24" ht="13.5" customHeight="1">
      <c r="A24" s="177" t="s">
        <v>87</v>
      </c>
      <c r="B24" s="84" t="s">
        <v>71</v>
      </c>
      <c r="C24" s="176"/>
      <c r="D24" s="39" t="s">
        <v>24</v>
      </c>
      <c r="E24" s="126">
        <f t="shared" si="2"/>
        <v>1654</v>
      </c>
      <c r="F24" s="41">
        <v>1.0</v>
      </c>
      <c r="G24" s="41">
        <v>11.0</v>
      </c>
      <c r="H24" s="42">
        <f t="shared" si="3"/>
        <v>14</v>
      </c>
      <c r="I24" s="176"/>
      <c r="J24" s="43" t="s">
        <v>21</v>
      </c>
      <c r="K24" s="126">
        <f t="shared" si="4"/>
        <v>1832</v>
      </c>
      <c r="L24" s="44">
        <v>0.0</v>
      </c>
      <c r="M24" s="44">
        <v>18.0</v>
      </c>
      <c r="N24" s="42">
        <f t="shared" si="5"/>
        <v>18</v>
      </c>
      <c r="O24" s="176"/>
      <c r="P24" s="45" t="s">
        <v>72</v>
      </c>
      <c r="Q24" s="176"/>
      <c r="R24" s="45">
        <f>MIN(Rules!$E$2,(MAX(H24/N24,N24/H24)))</f>
        <v>1.285714286</v>
      </c>
      <c r="S24" s="45">
        <f>VLOOKUP(B24,Rules!A:B,2,FALSE)</f>
        <v>40</v>
      </c>
      <c r="T24" s="176"/>
      <c r="U24" s="46">
        <f>1/(10^(-(E24+(IF(P24="Y",Rules!$I$2,0))-K24)/Rules!$E$12)+1)</f>
        <v>0.4678083998</v>
      </c>
      <c r="V24" s="47">
        <f t="shared" si="6"/>
        <v>-24</v>
      </c>
      <c r="W24" s="47">
        <f t="shared" si="7"/>
        <v>24</v>
      </c>
      <c r="X24" s="47"/>
      <c r="Y24" s="47"/>
      <c r="Z24" s="48"/>
      <c r="AA24" s="133">
        <f t="shared" ref="AA24:BL24" si="28">IF($D24=AA$1,$E24+$V24,(IF($J24=AA$1,$K24+$W24,AA23)))</f>
        <v>1332</v>
      </c>
      <c r="AB24" s="133">
        <f t="shared" si="28"/>
        <v>968</v>
      </c>
      <c r="AC24" s="133">
        <f t="shared" si="28"/>
        <v>1339</v>
      </c>
      <c r="AD24" s="133">
        <f t="shared" si="28"/>
        <v>292</v>
      </c>
      <c r="AE24" s="133">
        <f t="shared" si="28"/>
        <v>1856</v>
      </c>
      <c r="AF24" s="133">
        <f t="shared" si="28"/>
        <v>1900</v>
      </c>
      <c r="AG24" s="133">
        <f t="shared" si="28"/>
        <v>1144</v>
      </c>
      <c r="AH24" s="133">
        <f t="shared" si="28"/>
        <v>885</v>
      </c>
      <c r="AI24" s="133">
        <f t="shared" si="28"/>
        <v>1293</v>
      </c>
      <c r="AJ24" s="133">
        <f t="shared" si="28"/>
        <v>1893</v>
      </c>
      <c r="AK24" s="133">
        <f t="shared" si="28"/>
        <v>606</v>
      </c>
      <c r="AL24" s="133">
        <f t="shared" si="28"/>
        <v>775</v>
      </c>
      <c r="AM24" s="133">
        <f t="shared" si="28"/>
        <v>2009</v>
      </c>
      <c r="AN24" s="133">
        <f t="shared" si="28"/>
        <v>1554</v>
      </c>
      <c r="AO24" s="133">
        <f t="shared" si="28"/>
        <v>1257</v>
      </c>
      <c r="AP24" s="133">
        <f t="shared" si="28"/>
        <v>2240</v>
      </c>
      <c r="AQ24" s="133">
        <f t="shared" si="28"/>
        <v>216</v>
      </c>
      <c r="AR24" s="133">
        <f t="shared" si="28"/>
        <v>1448</v>
      </c>
      <c r="AS24" s="133">
        <f t="shared" si="28"/>
        <v>353</v>
      </c>
      <c r="AT24" s="133">
        <f t="shared" si="28"/>
        <v>1861</v>
      </c>
      <c r="AU24" s="133">
        <f t="shared" si="28"/>
        <v>1074</v>
      </c>
      <c r="AV24" s="133">
        <f t="shared" si="28"/>
        <v>600</v>
      </c>
      <c r="AW24" s="133">
        <f t="shared" si="28"/>
        <v>541</v>
      </c>
      <c r="AX24" s="133">
        <f t="shared" si="28"/>
        <v>876</v>
      </c>
      <c r="AY24" s="133">
        <f t="shared" si="28"/>
        <v>1231</v>
      </c>
      <c r="AZ24" s="133">
        <f t="shared" si="28"/>
        <v>713</v>
      </c>
      <c r="BA24" s="133">
        <f t="shared" si="28"/>
        <v>0</v>
      </c>
      <c r="BB24" s="133">
        <f t="shared" si="28"/>
        <v>1544</v>
      </c>
      <c r="BC24" s="133">
        <f t="shared" si="28"/>
        <v>1089</v>
      </c>
      <c r="BD24" s="133">
        <f t="shared" si="28"/>
        <v>361</v>
      </c>
      <c r="BE24" s="133">
        <f t="shared" si="28"/>
        <v>638</v>
      </c>
      <c r="BF24" s="133">
        <f t="shared" si="28"/>
        <v>2101</v>
      </c>
      <c r="BG24" s="133">
        <f t="shared" si="28"/>
        <v>947</v>
      </c>
      <c r="BH24" s="133">
        <f t="shared" si="28"/>
        <v>534</v>
      </c>
      <c r="BI24" s="133">
        <f t="shared" si="28"/>
        <v>2042</v>
      </c>
      <c r="BJ24" s="133">
        <f t="shared" si="28"/>
        <v>1346</v>
      </c>
      <c r="BK24" s="133">
        <f t="shared" si="28"/>
        <v>1630</v>
      </c>
      <c r="BL24" s="133">
        <f t="shared" si="28"/>
        <v>1027</v>
      </c>
    </row>
    <row r="25" ht="13.5" customHeight="1">
      <c r="A25" s="177" t="s">
        <v>87</v>
      </c>
      <c r="B25" s="84" t="s">
        <v>71</v>
      </c>
      <c r="C25" s="176"/>
      <c r="D25" s="39" t="s">
        <v>28</v>
      </c>
      <c r="E25" s="126">
        <f t="shared" si="2"/>
        <v>1339</v>
      </c>
      <c r="F25" s="41">
        <v>1.0</v>
      </c>
      <c r="G25" s="41">
        <v>11.0</v>
      </c>
      <c r="H25" s="42">
        <f t="shared" si="3"/>
        <v>14</v>
      </c>
      <c r="I25" s="176"/>
      <c r="J25" s="43" t="s">
        <v>36</v>
      </c>
      <c r="K25" s="126">
        <f t="shared" si="4"/>
        <v>1074</v>
      </c>
      <c r="L25" s="44">
        <v>5.0</v>
      </c>
      <c r="M25" s="44">
        <v>16.0</v>
      </c>
      <c r="N25" s="42">
        <f t="shared" si="5"/>
        <v>31</v>
      </c>
      <c r="O25" s="176"/>
      <c r="P25" s="45" t="s">
        <v>72</v>
      </c>
      <c r="Q25" s="176"/>
      <c r="R25" s="45">
        <f>MIN(Rules!$E$2,(MAX(H25/N25,N25/H25)))</f>
        <v>2</v>
      </c>
      <c r="S25" s="45">
        <f>VLOOKUP(B25,Rules!A:B,2,FALSE)</f>
        <v>40</v>
      </c>
      <c r="T25" s="176"/>
      <c r="U25" s="46">
        <f>1/(10^(-(E25+(IF(P25="Y",Rules!$I$2,0))-K25)/Rules!$E$12)+1)</f>
        <v>0.8711477984</v>
      </c>
      <c r="V25" s="47">
        <f t="shared" si="6"/>
        <v>-70</v>
      </c>
      <c r="W25" s="47">
        <f t="shared" si="7"/>
        <v>70</v>
      </c>
      <c r="X25" s="47"/>
      <c r="Y25" s="47"/>
      <c r="Z25" s="48"/>
      <c r="AA25" s="133">
        <f t="shared" ref="AA25:BL25" si="29">IF($D25=AA$1,$E25+$V25,(IF($J25=AA$1,$K25+$W25,AA24)))</f>
        <v>1332</v>
      </c>
      <c r="AB25" s="133">
        <f t="shared" si="29"/>
        <v>968</v>
      </c>
      <c r="AC25" s="133">
        <f t="shared" si="29"/>
        <v>1269</v>
      </c>
      <c r="AD25" s="133">
        <f t="shared" si="29"/>
        <v>292</v>
      </c>
      <c r="AE25" s="133">
        <f t="shared" si="29"/>
        <v>1856</v>
      </c>
      <c r="AF25" s="133">
        <f t="shared" si="29"/>
        <v>1900</v>
      </c>
      <c r="AG25" s="133">
        <f t="shared" si="29"/>
        <v>1144</v>
      </c>
      <c r="AH25" s="133">
        <f t="shared" si="29"/>
        <v>885</v>
      </c>
      <c r="AI25" s="133">
        <f t="shared" si="29"/>
        <v>1293</v>
      </c>
      <c r="AJ25" s="133">
        <f t="shared" si="29"/>
        <v>1893</v>
      </c>
      <c r="AK25" s="133">
        <f t="shared" si="29"/>
        <v>606</v>
      </c>
      <c r="AL25" s="133">
        <f t="shared" si="29"/>
        <v>775</v>
      </c>
      <c r="AM25" s="133">
        <f t="shared" si="29"/>
        <v>2009</v>
      </c>
      <c r="AN25" s="133">
        <f t="shared" si="29"/>
        <v>1554</v>
      </c>
      <c r="AO25" s="133">
        <f t="shared" si="29"/>
        <v>1257</v>
      </c>
      <c r="AP25" s="133">
        <f t="shared" si="29"/>
        <v>2240</v>
      </c>
      <c r="AQ25" s="133">
        <f t="shared" si="29"/>
        <v>216</v>
      </c>
      <c r="AR25" s="133">
        <f t="shared" si="29"/>
        <v>1448</v>
      </c>
      <c r="AS25" s="133">
        <f t="shared" si="29"/>
        <v>353</v>
      </c>
      <c r="AT25" s="133">
        <f t="shared" si="29"/>
        <v>1861</v>
      </c>
      <c r="AU25" s="133">
        <f t="shared" si="29"/>
        <v>1144</v>
      </c>
      <c r="AV25" s="133">
        <f t="shared" si="29"/>
        <v>600</v>
      </c>
      <c r="AW25" s="133">
        <f t="shared" si="29"/>
        <v>541</v>
      </c>
      <c r="AX25" s="133">
        <f t="shared" si="29"/>
        <v>876</v>
      </c>
      <c r="AY25" s="133">
        <f t="shared" si="29"/>
        <v>1231</v>
      </c>
      <c r="AZ25" s="133">
        <f t="shared" si="29"/>
        <v>713</v>
      </c>
      <c r="BA25" s="133">
        <f t="shared" si="29"/>
        <v>0</v>
      </c>
      <c r="BB25" s="133">
        <f t="shared" si="29"/>
        <v>1544</v>
      </c>
      <c r="BC25" s="133">
        <f t="shared" si="29"/>
        <v>1089</v>
      </c>
      <c r="BD25" s="133">
        <f t="shared" si="29"/>
        <v>361</v>
      </c>
      <c r="BE25" s="133">
        <f t="shared" si="29"/>
        <v>638</v>
      </c>
      <c r="BF25" s="133">
        <f t="shared" si="29"/>
        <v>2101</v>
      </c>
      <c r="BG25" s="133">
        <f t="shared" si="29"/>
        <v>947</v>
      </c>
      <c r="BH25" s="133">
        <f t="shared" si="29"/>
        <v>534</v>
      </c>
      <c r="BI25" s="133">
        <f t="shared" si="29"/>
        <v>2042</v>
      </c>
      <c r="BJ25" s="133">
        <f t="shared" si="29"/>
        <v>1346</v>
      </c>
      <c r="BK25" s="133">
        <f t="shared" si="29"/>
        <v>1630</v>
      </c>
      <c r="BL25" s="133">
        <f t="shared" si="29"/>
        <v>1027</v>
      </c>
    </row>
    <row r="26" ht="13.5" customHeight="1">
      <c r="A26" s="177" t="s">
        <v>87</v>
      </c>
      <c r="B26" s="84" t="s">
        <v>71</v>
      </c>
      <c r="C26" s="176"/>
      <c r="D26" s="39" t="s">
        <v>30</v>
      </c>
      <c r="E26" s="126">
        <f t="shared" si="2"/>
        <v>1332</v>
      </c>
      <c r="F26" s="41">
        <v>3.0</v>
      </c>
      <c r="G26" s="41">
        <v>25.0</v>
      </c>
      <c r="H26" s="42">
        <f t="shared" si="3"/>
        <v>34</v>
      </c>
      <c r="I26" s="176"/>
      <c r="J26" s="43" t="s">
        <v>29</v>
      </c>
      <c r="K26" s="126">
        <f t="shared" si="4"/>
        <v>1257</v>
      </c>
      <c r="L26" s="44">
        <v>3.0</v>
      </c>
      <c r="M26" s="44">
        <v>13.0</v>
      </c>
      <c r="N26" s="42">
        <f t="shared" si="5"/>
        <v>22</v>
      </c>
      <c r="O26" s="176"/>
      <c r="P26" s="45" t="s">
        <v>72</v>
      </c>
      <c r="Q26" s="176"/>
      <c r="R26" s="45">
        <f>MIN(Rules!$E$2,(MAX(H26/N26,N26/H26)))</f>
        <v>1.545454545</v>
      </c>
      <c r="S26" s="45">
        <f>VLOOKUP(B26,Rules!A:B,2,FALSE)</f>
        <v>40</v>
      </c>
      <c r="T26" s="176"/>
      <c r="U26" s="46">
        <f>1/(10^(-(E26+(IF(P26="Y",Rules!$I$2,0))-K26)/Rules!$E$12)+1)</f>
        <v>0.7381090325</v>
      </c>
      <c r="V26" s="47">
        <f t="shared" si="6"/>
        <v>16</v>
      </c>
      <c r="W26" s="47">
        <f t="shared" si="7"/>
        <v>-16</v>
      </c>
      <c r="X26" s="47"/>
      <c r="Y26" s="47"/>
      <c r="Z26" s="48"/>
      <c r="AA26" s="133">
        <f t="shared" ref="AA26:BL26" si="30">IF($D26=AA$1,$E26+$V26,(IF($J26=AA$1,$K26+$W26,AA25)))</f>
        <v>1348</v>
      </c>
      <c r="AB26" s="133">
        <f t="shared" si="30"/>
        <v>968</v>
      </c>
      <c r="AC26" s="133">
        <f t="shared" si="30"/>
        <v>1269</v>
      </c>
      <c r="AD26" s="133">
        <f t="shared" si="30"/>
        <v>292</v>
      </c>
      <c r="AE26" s="133">
        <f t="shared" si="30"/>
        <v>1856</v>
      </c>
      <c r="AF26" s="133">
        <f t="shared" si="30"/>
        <v>1900</v>
      </c>
      <c r="AG26" s="133">
        <f t="shared" si="30"/>
        <v>1144</v>
      </c>
      <c r="AH26" s="133">
        <f t="shared" si="30"/>
        <v>885</v>
      </c>
      <c r="AI26" s="133">
        <f t="shared" si="30"/>
        <v>1293</v>
      </c>
      <c r="AJ26" s="133">
        <f t="shared" si="30"/>
        <v>1893</v>
      </c>
      <c r="AK26" s="133">
        <f t="shared" si="30"/>
        <v>606</v>
      </c>
      <c r="AL26" s="133">
        <f t="shared" si="30"/>
        <v>775</v>
      </c>
      <c r="AM26" s="133">
        <f t="shared" si="30"/>
        <v>2009</v>
      </c>
      <c r="AN26" s="133">
        <f t="shared" si="30"/>
        <v>1554</v>
      </c>
      <c r="AO26" s="133">
        <f t="shared" si="30"/>
        <v>1241</v>
      </c>
      <c r="AP26" s="133">
        <f t="shared" si="30"/>
        <v>2240</v>
      </c>
      <c r="AQ26" s="133">
        <f t="shared" si="30"/>
        <v>216</v>
      </c>
      <c r="AR26" s="133">
        <f t="shared" si="30"/>
        <v>1448</v>
      </c>
      <c r="AS26" s="133">
        <f t="shared" si="30"/>
        <v>353</v>
      </c>
      <c r="AT26" s="133">
        <f t="shared" si="30"/>
        <v>1861</v>
      </c>
      <c r="AU26" s="133">
        <f t="shared" si="30"/>
        <v>1144</v>
      </c>
      <c r="AV26" s="133">
        <f t="shared" si="30"/>
        <v>600</v>
      </c>
      <c r="AW26" s="133">
        <f t="shared" si="30"/>
        <v>541</v>
      </c>
      <c r="AX26" s="133">
        <f t="shared" si="30"/>
        <v>876</v>
      </c>
      <c r="AY26" s="133">
        <f t="shared" si="30"/>
        <v>1231</v>
      </c>
      <c r="AZ26" s="133">
        <f t="shared" si="30"/>
        <v>713</v>
      </c>
      <c r="BA26" s="133">
        <f t="shared" si="30"/>
        <v>0</v>
      </c>
      <c r="BB26" s="133">
        <f t="shared" si="30"/>
        <v>1544</v>
      </c>
      <c r="BC26" s="133">
        <f t="shared" si="30"/>
        <v>1089</v>
      </c>
      <c r="BD26" s="133">
        <f t="shared" si="30"/>
        <v>361</v>
      </c>
      <c r="BE26" s="133">
        <f t="shared" si="30"/>
        <v>638</v>
      </c>
      <c r="BF26" s="133">
        <f t="shared" si="30"/>
        <v>2101</v>
      </c>
      <c r="BG26" s="133">
        <f t="shared" si="30"/>
        <v>947</v>
      </c>
      <c r="BH26" s="133">
        <f t="shared" si="30"/>
        <v>534</v>
      </c>
      <c r="BI26" s="133">
        <f t="shared" si="30"/>
        <v>2042</v>
      </c>
      <c r="BJ26" s="133">
        <f t="shared" si="30"/>
        <v>1346</v>
      </c>
      <c r="BK26" s="133">
        <f t="shared" si="30"/>
        <v>1630</v>
      </c>
      <c r="BL26" s="133">
        <f t="shared" si="30"/>
        <v>1027</v>
      </c>
    </row>
    <row r="27" ht="13.5" customHeight="1">
      <c r="A27" s="177" t="s">
        <v>87</v>
      </c>
      <c r="B27" s="84" t="s">
        <v>71</v>
      </c>
      <c r="C27" s="176"/>
      <c r="D27" s="39" t="s">
        <v>32</v>
      </c>
      <c r="E27" s="126">
        <f t="shared" si="2"/>
        <v>1346</v>
      </c>
      <c r="F27" s="41">
        <v>2.0</v>
      </c>
      <c r="G27" s="41">
        <v>11.0</v>
      </c>
      <c r="H27" s="42">
        <f t="shared" si="3"/>
        <v>17</v>
      </c>
      <c r="I27" s="176"/>
      <c r="J27" s="43" t="s">
        <v>35</v>
      </c>
      <c r="K27" s="126">
        <f t="shared" si="4"/>
        <v>1144</v>
      </c>
      <c r="L27" s="44">
        <v>0.0</v>
      </c>
      <c r="M27" s="44">
        <v>13.0</v>
      </c>
      <c r="N27" s="42">
        <f t="shared" si="5"/>
        <v>13</v>
      </c>
      <c r="O27" s="176"/>
      <c r="P27" s="45" t="s">
        <v>72</v>
      </c>
      <c r="Q27" s="176"/>
      <c r="R27" s="45">
        <f>MIN(Rules!$E$2,(MAX(H27/N27,N27/H27)))</f>
        <v>1.307692308</v>
      </c>
      <c r="S27" s="45">
        <f>VLOOKUP(B27,Rules!A:B,2,FALSE)</f>
        <v>40</v>
      </c>
      <c r="T27" s="176"/>
      <c r="U27" s="46">
        <f>1/(10^(-(E27+(IF(P27="Y",Rules!$I$2,0))-K27)/Rules!$E$12)+1)</f>
        <v>0.8349357392</v>
      </c>
      <c r="V27" s="47">
        <f t="shared" si="6"/>
        <v>9</v>
      </c>
      <c r="W27" s="47">
        <f t="shared" si="7"/>
        <v>-9</v>
      </c>
      <c r="X27" s="47"/>
      <c r="Y27" s="47"/>
      <c r="Z27" s="48"/>
      <c r="AA27" s="133">
        <f t="shared" ref="AA27:BL27" si="31">IF($D27=AA$1,$E27+$V27,(IF($J27=AA$1,$K27+$W27,AA26)))</f>
        <v>1348</v>
      </c>
      <c r="AB27" s="133">
        <f t="shared" si="31"/>
        <v>968</v>
      </c>
      <c r="AC27" s="133">
        <f t="shared" si="31"/>
        <v>1269</v>
      </c>
      <c r="AD27" s="133">
        <f t="shared" si="31"/>
        <v>292</v>
      </c>
      <c r="AE27" s="133">
        <f t="shared" si="31"/>
        <v>1856</v>
      </c>
      <c r="AF27" s="133">
        <f t="shared" si="31"/>
        <v>1900</v>
      </c>
      <c r="AG27" s="133">
        <f t="shared" si="31"/>
        <v>1135</v>
      </c>
      <c r="AH27" s="133">
        <f t="shared" si="31"/>
        <v>885</v>
      </c>
      <c r="AI27" s="133">
        <f t="shared" si="31"/>
        <v>1293</v>
      </c>
      <c r="AJ27" s="133">
        <f t="shared" si="31"/>
        <v>1893</v>
      </c>
      <c r="AK27" s="133">
        <f t="shared" si="31"/>
        <v>606</v>
      </c>
      <c r="AL27" s="133">
        <f t="shared" si="31"/>
        <v>775</v>
      </c>
      <c r="AM27" s="133">
        <f t="shared" si="31"/>
        <v>2009</v>
      </c>
      <c r="AN27" s="133">
        <f t="shared" si="31"/>
        <v>1554</v>
      </c>
      <c r="AO27" s="133">
        <f t="shared" si="31"/>
        <v>1241</v>
      </c>
      <c r="AP27" s="133">
        <f t="shared" si="31"/>
        <v>2240</v>
      </c>
      <c r="AQ27" s="133">
        <f t="shared" si="31"/>
        <v>216</v>
      </c>
      <c r="AR27" s="133">
        <f t="shared" si="31"/>
        <v>1448</v>
      </c>
      <c r="AS27" s="133">
        <f t="shared" si="31"/>
        <v>353</v>
      </c>
      <c r="AT27" s="133">
        <f t="shared" si="31"/>
        <v>1861</v>
      </c>
      <c r="AU27" s="133">
        <f t="shared" si="31"/>
        <v>1144</v>
      </c>
      <c r="AV27" s="133">
        <f t="shared" si="31"/>
        <v>600</v>
      </c>
      <c r="AW27" s="133">
        <f t="shared" si="31"/>
        <v>541</v>
      </c>
      <c r="AX27" s="133">
        <f t="shared" si="31"/>
        <v>876</v>
      </c>
      <c r="AY27" s="133">
        <f t="shared" si="31"/>
        <v>1231</v>
      </c>
      <c r="AZ27" s="133">
        <f t="shared" si="31"/>
        <v>713</v>
      </c>
      <c r="BA27" s="133">
        <f t="shared" si="31"/>
        <v>0</v>
      </c>
      <c r="BB27" s="133">
        <f t="shared" si="31"/>
        <v>1544</v>
      </c>
      <c r="BC27" s="133">
        <f t="shared" si="31"/>
        <v>1089</v>
      </c>
      <c r="BD27" s="133">
        <f t="shared" si="31"/>
        <v>361</v>
      </c>
      <c r="BE27" s="133">
        <f t="shared" si="31"/>
        <v>638</v>
      </c>
      <c r="BF27" s="133">
        <f t="shared" si="31"/>
        <v>2101</v>
      </c>
      <c r="BG27" s="133">
        <f t="shared" si="31"/>
        <v>947</v>
      </c>
      <c r="BH27" s="133">
        <f t="shared" si="31"/>
        <v>534</v>
      </c>
      <c r="BI27" s="133">
        <f t="shared" si="31"/>
        <v>2042</v>
      </c>
      <c r="BJ27" s="133">
        <f t="shared" si="31"/>
        <v>1355</v>
      </c>
      <c r="BK27" s="133">
        <f t="shared" si="31"/>
        <v>1630</v>
      </c>
      <c r="BL27" s="133">
        <f t="shared" si="31"/>
        <v>1027</v>
      </c>
    </row>
    <row r="28" ht="13.5" customHeight="1">
      <c r="A28" s="177" t="s">
        <v>87</v>
      </c>
      <c r="B28" s="84" t="s">
        <v>71</v>
      </c>
      <c r="C28" s="176"/>
      <c r="D28" s="39" t="s">
        <v>37</v>
      </c>
      <c r="E28" s="126">
        <f t="shared" si="2"/>
        <v>885</v>
      </c>
      <c r="F28" s="41">
        <v>1.0</v>
      </c>
      <c r="G28" s="41">
        <v>8.0</v>
      </c>
      <c r="H28" s="42">
        <f t="shared" si="3"/>
        <v>11</v>
      </c>
      <c r="I28" s="176"/>
      <c r="J28" s="43" t="s">
        <v>43</v>
      </c>
      <c r="K28" s="126">
        <f t="shared" si="4"/>
        <v>968</v>
      </c>
      <c r="L28" s="44">
        <v>2.0</v>
      </c>
      <c r="M28" s="44">
        <v>14.0</v>
      </c>
      <c r="N28" s="42">
        <f t="shared" si="5"/>
        <v>20</v>
      </c>
      <c r="O28" s="176"/>
      <c r="P28" s="45" t="s">
        <v>72</v>
      </c>
      <c r="Q28" s="176"/>
      <c r="R28" s="45">
        <f>MIN(Rules!$E$2,(MAX(H28/N28,N28/H28)))</f>
        <v>1.818181818</v>
      </c>
      <c r="S28" s="45">
        <f>VLOOKUP(B28,Rules!A:B,2,FALSE)</f>
        <v>40</v>
      </c>
      <c r="T28" s="176"/>
      <c r="U28" s="46">
        <f>1/(10^(-(E28+(IF(P28="Y",Rules!$I$2,0))-K28)/Rules!$E$12)+1)</f>
        <v>0.5765304149</v>
      </c>
      <c r="V28" s="47">
        <f t="shared" si="6"/>
        <v>-42</v>
      </c>
      <c r="W28" s="47">
        <f t="shared" si="7"/>
        <v>42</v>
      </c>
      <c r="X28" s="47"/>
      <c r="Y28" s="47"/>
      <c r="Z28" s="48"/>
      <c r="AA28" s="133">
        <f t="shared" ref="AA28:BL28" si="32">IF($D28=AA$1,$E28+$V28,(IF($J28=AA$1,$K28+$W28,AA27)))</f>
        <v>1348</v>
      </c>
      <c r="AB28" s="133">
        <f t="shared" si="32"/>
        <v>1010</v>
      </c>
      <c r="AC28" s="133">
        <f t="shared" si="32"/>
        <v>1269</v>
      </c>
      <c r="AD28" s="133">
        <f t="shared" si="32"/>
        <v>292</v>
      </c>
      <c r="AE28" s="133">
        <f t="shared" si="32"/>
        <v>1856</v>
      </c>
      <c r="AF28" s="133">
        <f t="shared" si="32"/>
        <v>1900</v>
      </c>
      <c r="AG28" s="133">
        <f t="shared" si="32"/>
        <v>1135</v>
      </c>
      <c r="AH28" s="133">
        <f t="shared" si="32"/>
        <v>843</v>
      </c>
      <c r="AI28" s="133">
        <f t="shared" si="32"/>
        <v>1293</v>
      </c>
      <c r="AJ28" s="133">
        <f t="shared" si="32"/>
        <v>1893</v>
      </c>
      <c r="AK28" s="133">
        <f t="shared" si="32"/>
        <v>606</v>
      </c>
      <c r="AL28" s="133">
        <f t="shared" si="32"/>
        <v>775</v>
      </c>
      <c r="AM28" s="133">
        <f t="shared" si="32"/>
        <v>2009</v>
      </c>
      <c r="AN28" s="133">
        <f t="shared" si="32"/>
        <v>1554</v>
      </c>
      <c r="AO28" s="133">
        <f t="shared" si="32"/>
        <v>1241</v>
      </c>
      <c r="AP28" s="133">
        <f t="shared" si="32"/>
        <v>2240</v>
      </c>
      <c r="AQ28" s="133">
        <f t="shared" si="32"/>
        <v>216</v>
      </c>
      <c r="AR28" s="133">
        <f t="shared" si="32"/>
        <v>1448</v>
      </c>
      <c r="AS28" s="133">
        <f t="shared" si="32"/>
        <v>353</v>
      </c>
      <c r="AT28" s="133">
        <f t="shared" si="32"/>
        <v>1861</v>
      </c>
      <c r="AU28" s="133">
        <f t="shared" si="32"/>
        <v>1144</v>
      </c>
      <c r="AV28" s="133">
        <f t="shared" si="32"/>
        <v>600</v>
      </c>
      <c r="AW28" s="133">
        <f t="shared" si="32"/>
        <v>541</v>
      </c>
      <c r="AX28" s="133">
        <f t="shared" si="32"/>
        <v>876</v>
      </c>
      <c r="AY28" s="133">
        <f t="shared" si="32"/>
        <v>1231</v>
      </c>
      <c r="AZ28" s="133">
        <f t="shared" si="32"/>
        <v>713</v>
      </c>
      <c r="BA28" s="133">
        <f t="shared" si="32"/>
        <v>0</v>
      </c>
      <c r="BB28" s="133">
        <f t="shared" si="32"/>
        <v>1544</v>
      </c>
      <c r="BC28" s="133">
        <f t="shared" si="32"/>
        <v>1089</v>
      </c>
      <c r="BD28" s="133">
        <f t="shared" si="32"/>
        <v>361</v>
      </c>
      <c r="BE28" s="133">
        <f t="shared" si="32"/>
        <v>638</v>
      </c>
      <c r="BF28" s="133">
        <f t="shared" si="32"/>
        <v>2101</v>
      </c>
      <c r="BG28" s="133">
        <f t="shared" si="32"/>
        <v>947</v>
      </c>
      <c r="BH28" s="133">
        <f t="shared" si="32"/>
        <v>534</v>
      </c>
      <c r="BI28" s="133">
        <f t="shared" si="32"/>
        <v>2042</v>
      </c>
      <c r="BJ28" s="133">
        <f t="shared" si="32"/>
        <v>1355</v>
      </c>
      <c r="BK28" s="133">
        <f t="shared" si="32"/>
        <v>1630</v>
      </c>
      <c r="BL28" s="133">
        <f t="shared" si="32"/>
        <v>1027</v>
      </c>
    </row>
    <row r="29" ht="13.5" customHeight="1">
      <c r="A29" s="177" t="s">
        <v>87</v>
      </c>
      <c r="B29" s="84" t="s">
        <v>71</v>
      </c>
      <c r="C29" s="176"/>
      <c r="D29" s="39" t="s">
        <v>33</v>
      </c>
      <c r="E29" s="126">
        <f t="shared" si="2"/>
        <v>1293</v>
      </c>
      <c r="F29" s="41">
        <v>4.0</v>
      </c>
      <c r="G29" s="41">
        <v>12.0</v>
      </c>
      <c r="H29" s="42">
        <f t="shared" si="3"/>
        <v>24</v>
      </c>
      <c r="I29" s="176"/>
      <c r="J29" s="43" t="s">
        <v>40</v>
      </c>
      <c r="K29" s="126">
        <f t="shared" si="4"/>
        <v>1027</v>
      </c>
      <c r="L29" s="44">
        <v>0.0</v>
      </c>
      <c r="M29" s="44">
        <v>11.0</v>
      </c>
      <c r="N29" s="42">
        <f t="shared" si="5"/>
        <v>11</v>
      </c>
      <c r="O29" s="176"/>
      <c r="P29" s="45" t="s">
        <v>72</v>
      </c>
      <c r="Q29" s="176"/>
      <c r="R29" s="45">
        <f>MIN(Rules!$E$2,(MAX(H29/N29,N29/H29)))</f>
        <v>2</v>
      </c>
      <c r="S29" s="45">
        <f>VLOOKUP(B29,Rules!A:B,2,FALSE)</f>
        <v>40</v>
      </c>
      <c r="T29" s="176"/>
      <c r="U29" s="46">
        <f>1/(10^(-(E29+(IF(P29="Y",Rules!$I$2,0))-K29)/Rules!$E$12)+1)</f>
        <v>0.8716638427</v>
      </c>
      <c r="V29" s="47">
        <f t="shared" si="6"/>
        <v>10</v>
      </c>
      <c r="W29" s="47">
        <f t="shared" si="7"/>
        <v>-10</v>
      </c>
      <c r="X29" s="47"/>
      <c r="Y29" s="47"/>
      <c r="Z29" s="48"/>
      <c r="AA29" s="133">
        <f t="shared" ref="AA29:BL29" si="33">IF($D29=AA$1,$E29+$V29,(IF($J29=AA$1,$K29+$W29,AA28)))</f>
        <v>1348</v>
      </c>
      <c r="AB29" s="133">
        <f t="shared" si="33"/>
        <v>1010</v>
      </c>
      <c r="AC29" s="133">
        <f t="shared" si="33"/>
        <v>1269</v>
      </c>
      <c r="AD29" s="133">
        <f t="shared" si="33"/>
        <v>292</v>
      </c>
      <c r="AE29" s="133">
        <f t="shared" si="33"/>
        <v>1856</v>
      </c>
      <c r="AF29" s="133">
        <f t="shared" si="33"/>
        <v>1900</v>
      </c>
      <c r="AG29" s="133">
        <f t="shared" si="33"/>
        <v>1135</v>
      </c>
      <c r="AH29" s="133">
        <f t="shared" si="33"/>
        <v>843</v>
      </c>
      <c r="AI29" s="133">
        <f t="shared" si="33"/>
        <v>1303</v>
      </c>
      <c r="AJ29" s="133">
        <f t="shared" si="33"/>
        <v>1893</v>
      </c>
      <c r="AK29" s="133">
        <f t="shared" si="33"/>
        <v>606</v>
      </c>
      <c r="AL29" s="133">
        <f t="shared" si="33"/>
        <v>775</v>
      </c>
      <c r="AM29" s="133">
        <f t="shared" si="33"/>
        <v>2009</v>
      </c>
      <c r="AN29" s="133">
        <f t="shared" si="33"/>
        <v>1554</v>
      </c>
      <c r="AO29" s="133">
        <f t="shared" si="33"/>
        <v>1241</v>
      </c>
      <c r="AP29" s="133">
        <f t="shared" si="33"/>
        <v>2240</v>
      </c>
      <c r="AQ29" s="133">
        <f t="shared" si="33"/>
        <v>216</v>
      </c>
      <c r="AR29" s="133">
        <f t="shared" si="33"/>
        <v>1448</v>
      </c>
      <c r="AS29" s="133">
        <f t="shared" si="33"/>
        <v>353</v>
      </c>
      <c r="AT29" s="133">
        <f t="shared" si="33"/>
        <v>1861</v>
      </c>
      <c r="AU29" s="133">
        <f t="shared" si="33"/>
        <v>1144</v>
      </c>
      <c r="AV29" s="133">
        <f t="shared" si="33"/>
        <v>600</v>
      </c>
      <c r="AW29" s="133">
        <f t="shared" si="33"/>
        <v>541</v>
      </c>
      <c r="AX29" s="133">
        <f t="shared" si="33"/>
        <v>876</v>
      </c>
      <c r="AY29" s="133">
        <f t="shared" si="33"/>
        <v>1231</v>
      </c>
      <c r="AZ29" s="133">
        <f t="shared" si="33"/>
        <v>713</v>
      </c>
      <c r="BA29" s="133">
        <f t="shared" si="33"/>
        <v>0</v>
      </c>
      <c r="BB29" s="133">
        <f t="shared" si="33"/>
        <v>1544</v>
      </c>
      <c r="BC29" s="133">
        <f t="shared" si="33"/>
        <v>1089</v>
      </c>
      <c r="BD29" s="133">
        <f t="shared" si="33"/>
        <v>361</v>
      </c>
      <c r="BE29" s="133">
        <f t="shared" si="33"/>
        <v>638</v>
      </c>
      <c r="BF29" s="133">
        <f t="shared" si="33"/>
        <v>2101</v>
      </c>
      <c r="BG29" s="133">
        <f t="shared" si="33"/>
        <v>947</v>
      </c>
      <c r="BH29" s="133">
        <f t="shared" si="33"/>
        <v>534</v>
      </c>
      <c r="BI29" s="133">
        <f t="shared" si="33"/>
        <v>2042</v>
      </c>
      <c r="BJ29" s="133">
        <f t="shared" si="33"/>
        <v>1355</v>
      </c>
      <c r="BK29" s="133">
        <f t="shared" si="33"/>
        <v>1630</v>
      </c>
      <c r="BL29" s="133">
        <f t="shared" si="33"/>
        <v>1017</v>
      </c>
    </row>
    <row r="30" ht="13.5" customHeight="1">
      <c r="A30" s="177" t="s">
        <v>87</v>
      </c>
      <c r="B30" s="84" t="s">
        <v>71</v>
      </c>
      <c r="C30" s="176"/>
      <c r="D30" s="39" t="s">
        <v>38</v>
      </c>
      <c r="E30" s="126">
        <f t="shared" si="2"/>
        <v>1231</v>
      </c>
      <c r="F30" s="41">
        <v>2.0</v>
      </c>
      <c r="G30" s="41">
        <v>9.0</v>
      </c>
      <c r="H30" s="42">
        <f t="shared" si="3"/>
        <v>15</v>
      </c>
      <c r="I30" s="176"/>
      <c r="J30" s="43" t="s">
        <v>39</v>
      </c>
      <c r="K30" s="126">
        <f t="shared" si="4"/>
        <v>876</v>
      </c>
      <c r="L30" s="44">
        <v>0.0</v>
      </c>
      <c r="M30" s="44">
        <v>19.0</v>
      </c>
      <c r="N30" s="42">
        <f t="shared" si="5"/>
        <v>19</v>
      </c>
      <c r="O30" s="176"/>
      <c r="P30" s="45" t="s">
        <v>72</v>
      </c>
      <c r="Q30" s="176"/>
      <c r="R30" s="45">
        <f>MIN(Rules!$E$2,(MAX(H30/N30,N30/H30)))</f>
        <v>1.266666667</v>
      </c>
      <c r="S30" s="45">
        <f>VLOOKUP(B30,Rules!A:B,2,FALSE)</f>
        <v>40</v>
      </c>
      <c r="T30" s="176"/>
      <c r="U30" s="46">
        <f>1/(10^(-(E30+(IF(P30="Y",Rules!$I$2,0))-K30)/Rules!$E$12)+1)</f>
        <v>0.9109760315</v>
      </c>
      <c r="V30" s="47">
        <f t="shared" si="6"/>
        <v>-46</v>
      </c>
      <c r="W30" s="47">
        <f t="shared" si="7"/>
        <v>46</v>
      </c>
      <c r="X30" s="47"/>
      <c r="Y30" s="47"/>
      <c r="Z30" s="48"/>
      <c r="AA30" s="133">
        <f t="shared" ref="AA30:BL30" si="34">IF($D30=AA$1,$E30+$V30,(IF($J30=AA$1,$K30+$W30,AA29)))</f>
        <v>1348</v>
      </c>
      <c r="AB30" s="133">
        <f t="shared" si="34"/>
        <v>1010</v>
      </c>
      <c r="AC30" s="133">
        <f t="shared" si="34"/>
        <v>1269</v>
      </c>
      <c r="AD30" s="133">
        <f t="shared" si="34"/>
        <v>292</v>
      </c>
      <c r="AE30" s="133">
        <f t="shared" si="34"/>
        <v>1856</v>
      </c>
      <c r="AF30" s="133">
        <f t="shared" si="34"/>
        <v>1900</v>
      </c>
      <c r="AG30" s="133">
        <f t="shared" si="34"/>
        <v>1135</v>
      </c>
      <c r="AH30" s="133">
        <f t="shared" si="34"/>
        <v>843</v>
      </c>
      <c r="AI30" s="133">
        <f t="shared" si="34"/>
        <v>1303</v>
      </c>
      <c r="AJ30" s="133">
        <f t="shared" si="34"/>
        <v>1893</v>
      </c>
      <c r="AK30" s="133">
        <f t="shared" si="34"/>
        <v>606</v>
      </c>
      <c r="AL30" s="133">
        <f t="shared" si="34"/>
        <v>775</v>
      </c>
      <c r="AM30" s="133">
        <f t="shared" si="34"/>
        <v>2009</v>
      </c>
      <c r="AN30" s="133">
        <f t="shared" si="34"/>
        <v>1554</v>
      </c>
      <c r="AO30" s="133">
        <f t="shared" si="34"/>
        <v>1241</v>
      </c>
      <c r="AP30" s="133">
        <f t="shared" si="34"/>
        <v>2240</v>
      </c>
      <c r="AQ30" s="133">
        <f t="shared" si="34"/>
        <v>216</v>
      </c>
      <c r="AR30" s="133">
        <f t="shared" si="34"/>
        <v>1448</v>
      </c>
      <c r="AS30" s="133">
        <f t="shared" si="34"/>
        <v>353</v>
      </c>
      <c r="AT30" s="133">
        <f t="shared" si="34"/>
        <v>1861</v>
      </c>
      <c r="AU30" s="133">
        <f t="shared" si="34"/>
        <v>1144</v>
      </c>
      <c r="AV30" s="133">
        <f t="shared" si="34"/>
        <v>600</v>
      </c>
      <c r="AW30" s="133">
        <f t="shared" si="34"/>
        <v>541</v>
      </c>
      <c r="AX30" s="133">
        <f t="shared" si="34"/>
        <v>922</v>
      </c>
      <c r="AY30" s="133">
        <f t="shared" si="34"/>
        <v>1185</v>
      </c>
      <c r="AZ30" s="133">
        <f t="shared" si="34"/>
        <v>713</v>
      </c>
      <c r="BA30" s="133">
        <f t="shared" si="34"/>
        <v>0</v>
      </c>
      <c r="BB30" s="133">
        <f t="shared" si="34"/>
        <v>1544</v>
      </c>
      <c r="BC30" s="133">
        <f t="shared" si="34"/>
        <v>1089</v>
      </c>
      <c r="BD30" s="133">
        <f t="shared" si="34"/>
        <v>361</v>
      </c>
      <c r="BE30" s="133">
        <f t="shared" si="34"/>
        <v>638</v>
      </c>
      <c r="BF30" s="133">
        <f t="shared" si="34"/>
        <v>2101</v>
      </c>
      <c r="BG30" s="133">
        <f t="shared" si="34"/>
        <v>947</v>
      </c>
      <c r="BH30" s="133">
        <f t="shared" si="34"/>
        <v>534</v>
      </c>
      <c r="BI30" s="133">
        <f t="shared" si="34"/>
        <v>2042</v>
      </c>
      <c r="BJ30" s="133">
        <f t="shared" si="34"/>
        <v>1355</v>
      </c>
      <c r="BK30" s="133">
        <f t="shared" si="34"/>
        <v>1630</v>
      </c>
      <c r="BL30" s="133">
        <f t="shared" si="34"/>
        <v>1017</v>
      </c>
    </row>
    <row r="31" ht="13.5" customHeight="1">
      <c r="A31" s="177" t="s">
        <v>87</v>
      </c>
      <c r="B31" s="84" t="s">
        <v>71</v>
      </c>
      <c r="C31" s="176"/>
      <c r="D31" s="39" t="s">
        <v>41</v>
      </c>
      <c r="E31" s="126">
        <f t="shared" si="2"/>
        <v>1089</v>
      </c>
      <c r="F31" s="41">
        <v>1.0</v>
      </c>
      <c r="G31" s="41">
        <v>12.0</v>
      </c>
      <c r="H31" s="42">
        <f t="shared" si="3"/>
        <v>15</v>
      </c>
      <c r="I31" s="176"/>
      <c r="J31" s="43" t="s">
        <v>51</v>
      </c>
      <c r="K31" s="126">
        <f t="shared" si="4"/>
        <v>713</v>
      </c>
      <c r="L31" s="44">
        <v>0.0</v>
      </c>
      <c r="M31" s="44">
        <v>10.0</v>
      </c>
      <c r="N31" s="42">
        <f t="shared" si="5"/>
        <v>10</v>
      </c>
      <c r="O31" s="176"/>
      <c r="P31" s="45" t="s">
        <v>72</v>
      </c>
      <c r="Q31" s="176"/>
      <c r="R31" s="45">
        <f>MIN(Rules!$E$2,(MAX(H31/N31,N31/H31)))</f>
        <v>1.5</v>
      </c>
      <c r="S31" s="45">
        <f>VLOOKUP(B31,Rules!A:B,2,FALSE)</f>
        <v>40</v>
      </c>
      <c r="T31" s="176"/>
      <c r="U31" s="46">
        <f>1/(10^(-(E31+(IF(P31="Y",Rules!$I$2,0))-K31)/Rules!$E$12)+1)</f>
        <v>0.9185135208</v>
      </c>
      <c r="V31" s="47">
        <f t="shared" si="6"/>
        <v>5</v>
      </c>
      <c r="W31" s="47">
        <f t="shared" si="7"/>
        <v>-5</v>
      </c>
      <c r="X31" s="47"/>
      <c r="Y31" s="47"/>
      <c r="Z31" s="48"/>
      <c r="AA31" s="133">
        <f t="shared" ref="AA31:BL31" si="35">IF($D31=AA$1,$E31+$V31,(IF($J31=AA$1,$K31+$W31,AA30)))</f>
        <v>1348</v>
      </c>
      <c r="AB31" s="133">
        <f t="shared" si="35"/>
        <v>1010</v>
      </c>
      <c r="AC31" s="133">
        <f t="shared" si="35"/>
        <v>1269</v>
      </c>
      <c r="AD31" s="133">
        <f t="shared" si="35"/>
        <v>292</v>
      </c>
      <c r="AE31" s="133">
        <f t="shared" si="35"/>
        <v>1856</v>
      </c>
      <c r="AF31" s="133">
        <f t="shared" si="35"/>
        <v>1900</v>
      </c>
      <c r="AG31" s="133">
        <f t="shared" si="35"/>
        <v>1135</v>
      </c>
      <c r="AH31" s="133">
        <f t="shared" si="35"/>
        <v>843</v>
      </c>
      <c r="AI31" s="133">
        <f t="shared" si="35"/>
        <v>1303</v>
      </c>
      <c r="AJ31" s="133">
        <f t="shared" si="35"/>
        <v>1893</v>
      </c>
      <c r="AK31" s="133">
        <f t="shared" si="35"/>
        <v>606</v>
      </c>
      <c r="AL31" s="133">
        <f t="shared" si="35"/>
        <v>775</v>
      </c>
      <c r="AM31" s="133">
        <f t="shared" si="35"/>
        <v>2009</v>
      </c>
      <c r="AN31" s="133">
        <f t="shared" si="35"/>
        <v>1554</v>
      </c>
      <c r="AO31" s="133">
        <f t="shared" si="35"/>
        <v>1241</v>
      </c>
      <c r="AP31" s="133">
        <f t="shared" si="35"/>
        <v>2240</v>
      </c>
      <c r="AQ31" s="133">
        <f t="shared" si="35"/>
        <v>216</v>
      </c>
      <c r="AR31" s="133">
        <f t="shared" si="35"/>
        <v>1448</v>
      </c>
      <c r="AS31" s="133">
        <f t="shared" si="35"/>
        <v>353</v>
      </c>
      <c r="AT31" s="133">
        <f t="shared" si="35"/>
        <v>1861</v>
      </c>
      <c r="AU31" s="133">
        <f t="shared" si="35"/>
        <v>1144</v>
      </c>
      <c r="AV31" s="133">
        <f t="shared" si="35"/>
        <v>600</v>
      </c>
      <c r="AW31" s="133">
        <f t="shared" si="35"/>
        <v>541</v>
      </c>
      <c r="AX31" s="133">
        <f t="shared" si="35"/>
        <v>922</v>
      </c>
      <c r="AY31" s="133">
        <f t="shared" si="35"/>
        <v>1185</v>
      </c>
      <c r="AZ31" s="133">
        <f t="shared" si="35"/>
        <v>708</v>
      </c>
      <c r="BA31" s="133">
        <f t="shared" si="35"/>
        <v>0</v>
      </c>
      <c r="BB31" s="133">
        <f t="shared" si="35"/>
        <v>1544</v>
      </c>
      <c r="BC31" s="133">
        <f t="shared" si="35"/>
        <v>1094</v>
      </c>
      <c r="BD31" s="133">
        <f t="shared" si="35"/>
        <v>361</v>
      </c>
      <c r="BE31" s="133">
        <f t="shared" si="35"/>
        <v>638</v>
      </c>
      <c r="BF31" s="133">
        <f t="shared" si="35"/>
        <v>2101</v>
      </c>
      <c r="BG31" s="133">
        <f t="shared" si="35"/>
        <v>947</v>
      </c>
      <c r="BH31" s="133">
        <f t="shared" si="35"/>
        <v>534</v>
      </c>
      <c r="BI31" s="133">
        <f t="shared" si="35"/>
        <v>2042</v>
      </c>
      <c r="BJ31" s="133">
        <f t="shared" si="35"/>
        <v>1355</v>
      </c>
      <c r="BK31" s="133">
        <f t="shared" si="35"/>
        <v>1630</v>
      </c>
      <c r="BL31" s="133">
        <f t="shared" si="35"/>
        <v>1017</v>
      </c>
    </row>
    <row r="32" ht="13.5" customHeight="1">
      <c r="A32" s="177" t="s">
        <v>87</v>
      </c>
      <c r="B32" s="84" t="s">
        <v>71</v>
      </c>
      <c r="C32" s="176"/>
      <c r="D32" s="39" t="s">
        <v>42</v>
      </c>
      <c r="E32" s="126">
        <f t="shared" si="2"/>
        <v>947</v>
      </c>
      <c r="F32" s="41">
        <v>1.0</v>
      </c>
      <c r="G32" s="41">
        <v>17.0</v>
      </c>
      <c r="H32" s="42">
        <f t="shared" si="3"/>
        <v>20</v>
      </c>
      <c r="I32" s="176"/>
      <c r="J32" s="43" t="s">
        <v>45</v>
      </c>
      <c r="K32" s="126">
        <f t="shared" si="4"/>
        <v>775</v>
      </c>
      <c r="L32" s="44">
        <v>4.0</v>
      </c>
      <c r="M32" s="44">
        <v>10.0</v>
      </c>
      <c r="N32" s="42">
        <f t="shared" si="5"/>
        <v>22</v>
      </c>
      <c r="O32" s="176"/>
      <c r="P32" s="45" t="s">
        <v>72</v>
      </c>
      <c r="Q32" s="176"/>
      <c r="R32" s="45">
        <f>MIN(Rules!$E$2,(MAX(H32/N32,N32/H32)))</f>
        <v>1.1</v>
      </c>
      <c r="S32" s="45">
        <f>VLOOKUP(B32,Rules!A:B,2,FALSE)</f>
        <v>40</v>
      </c>
      <c r="T32" s="176"/>
      <c r="U32" s="46">
        <f>1/(10^(-(E32+(IF(P32="Y",Rules!$I$2,0))-K32)/Rules!$E$12)+1)</f>
        <v>0.8150049019</v>
      </c>
      <c r="V32" s="47">
        <f t="shared" si="6"/>
        <v>-36</v>
      </c>
      <c r="W32" s="47">
        <f t="shared" si="7"/>
        <v>36</v>
      </c>
      <c r="X32" s="47"/>
      <c r="Y32" s="47"/>
      <c r="Z32" s="48"/>
      <c r="AA32" s="133">
        <f t="shared" ref="AA32:BL32" si="36">IF($D32=AA$1,$E32+$V32,(IF($J32=AA$1,$K32+$W32,AA31)))</f>
        <v>1348</v>
      </c>
      <c r="AB32" s="133">
        <f t="shared" si="36"/>
        <v>1010</v>
      </c>
      <c r="AC32" s="133">
        <f t="shared" si="36"/>
        <v>1269</v>
      </c>
      <c r="AD32" s="133">
        <f t="shared" si="36"/>
        <v>292</v>
      </c>
      <c r="AE32" s="133">
        <f t="shared" si="36"/>
        <v>1856</v>
      </c>
      <c r="AF32" s="133">
        <f t="shared" si="36"/>
        <v>1900</v>
      </c>
      <c r="AG32" s="133">
        <f t="shared" si="36"/>
        <v>1135</v>
      </c>
      <c r="AH32" s="133">
        <f t="shared" si="36"/>
        <v>843</v>
      </c>
      <c r="AI32" s="133">
        <f t="shared" si="36"/>
        <v>1303</v>
      </c>
      <c r="AJ32" s="133">
        <f t="shared" si="36"/>
        <v>1893</v>
      </c>
      <c r="AK32" s="133">
        <f t="shared" si="36"/>
        <v>606</v>
      </c>
      <c r="AL32" s="133">
        <f t="shared" si="36"/>
        <v>811</v>
      </c>
      <c r="AM32" s="133">
        <f t="shared" si="36"/>
        <v>2009</v>
      </c>
      <c r="AN32" s="133">
        <f t="shared" si="36"/>
        <v>1554</v>
      </c>
      <c r="AO32" s="133">
        <f t="shared" si="36"/>
        <v>1241</v>
      </c>
      <c r="AP32" s="133">
        <f t="shared" si="36"/>
        <v>2240</v>
      </c>
      <c r="AQ32" s="133">
        <f t="shared" si="36"/>
        <v>216</v>
      </c>
      <c r="AR32" s="133">
        <f t="shared" si="36"/>
        <v>1448</v>
      </c>
      <c r="AS32" s="133">
        <f t="shared" si="36"/>
        <v>353</v>
      </c>
      <c r="AT32" s="133">
        <f t="shared" si="36"/>
        <v>1861</v>
      </c>
      <c r="AU32" s="133">
        <f t="shared" si="36"/>
        <v>1144</v>
      </c>
      <c r="AV32" s="133">
        <f t="shared" si="36"/>
        <v>600</v>
      </c>
      <c r="AW32" s="133">
        <f t="shared" si="36"/>
        <v>541</v>
      </c>
      <c r="AX32" s="133">
        <f t="shared" si="36"/>
        <v>922</v>
      </c>
      <c r="AY32" s="133">
        <f t="shared" si="36"/>
        <v>1185</v>
      </c>
      <c r="AZ32" s="133">
        <f t="shared" si="36"/>
        <v>708</v>
      </c>
      <c r="BA32" s="133">
        <f t="shared" si="36"/>
        <v>0</v>
      </c>
      <c r="BB32" s="133">
        <f t="shared" si="36"/>
        <v>1544</v>
      </c>
      <c r="BC32" s="133">
        <f t="shared" si="36"/>
        <v>1094</v>
      </c>
      <c r="BD32" s="133">
        <f t="shared" si="36"/>
        <v>361</v>
      </c>
      <c r="BE32" s="133">
        <f t="shared" si="36"/>
        <v>638</v>
      </c>
      <c r="BF32" s="133">
        <f t="shared" si="36"/>
        <v>2101</v>
      </c>
      <c r="BG32" s="133">
        <f t="shared" si="36"/>
        <v>911</v>
      </c>
      <c r="BH32" s="133">
        <f t="shared" si="36"/>
        <v>534</v>
      </c>
      <c r="BI32" s="133">
        <f t="shared" si="36"/>
        <v>2042</v>
      </c>
      <c r="BJ32" s="133">
        <f t="shared" si="36"/>
        <v>1355</v>
      </c>
      <c r="BK32" s="133">
        <f t="shared" si="36"/>
        <v>1630</v>
      </c>
      <c r="BL32" s="133">
        <f t="shared" si="36"/>
        <v>1017</v>
      </c>
    </row>
    <row r="33" ht="13.5" customHeight="1">
      <c r="A33" s="178">
        <v>42493.0</v>
      </c>
      <c r="B33" s="84" t="s">
        <v>71</v>
      </c>
      <c r="C33" s="176"/>
      <c r="D33" s="39" t="s">
        <v>26</v>
      </c>
      <c r="E33" s="126">
        <f t="shared" si="2"/>
        <v>1893</v>
      </c>
      <c r="F33" s="41">
        <v>4.0</v>
      </c>
      <c r="G33" s="41">
        <v>21.0</v>
      </c>
      <c r="H33" s="42">
        <f t="shared" si="3"/>
        <v>33</v>
      </c>
      <c r="I33" s="176"/>
      <c r="J33" s="43" t="s">
        <v>19</v>
      </c>
      <c r="K33" s="126">
        <f t="shared" si="4"/>
        <v>1900</v>
      </c>
      <c r="L33" s="44">
        <v>2.0</v>
      </c>
      <c r="M33" s="44">
        <v>17.0</v>
      </c>
      <c r="N33" s="42">
        <f t="shared" si="5"/>
        <v>23</v>
      </c>
      <c r="O33" s="176"/>
      <c r="P33" s="45" t="s">
        <v>72</v>
      </c>
      <c r="Q33" s="176"/>
      <c r="R33" s="45">
        <f>MIN(Rules!$E$2,(MAX(H33/N33,N33/H33)))</f>
        <v>1.434782609</v>
      </c>
      <c r="S33" s="45">
        <f>VLOOKUP(B33,Rules!A:B,2,FALSE)</f>
        <v>40</v>
      </c>
      <c r="T33" s="176"/>
      <c r="U33" s="46">
        <f>1/(10^(-(E33+(IF(P33="Y",Rules!$I$2,0))-K33)/Rules!$E$12)+1)</f>
        <v>0.6589321944</v>
      </c>
      <c r="V33" s="47">
        <f t="shared" si="6"/>
        <v>20</v>
      </c>
      <c r="W33" s="47">
        <f t="shared" si="7"/>
        <v>-20</v>
      </c>
      <c r="X33" s="47"/>
      <c r="Y33" s="47"/>
      <c r="Z33" s="48"/>
      <c r="AA33" s="133">
        <f t="shared" ref="AA33:BL33" si="37">IF($D33=AA$1,$E33+$V33,(IF($J33=AA$1,$K33+$W33,AA32)))</f>
        <v>1348</v>
      </c>
      <c r="AB33" s="133">
        <f t="shared" si="37"/>
        <v>1010</v>
      </c>
      <c r="AC33" s="133">
        <f t="shared" si="37"/>
        <v>1269</v>
      </c>
      <c r="AD33" s="133">
        <f t="shared" si="37"/>
        <v>292</v>
      </c>
      <c r="AE33" s="133">
        <f t="shared" si="37"/>
        <v>1856</v>
      </c>
      <c r="AF33" s="133">
        <f t="shared" si="37"/>
        <v>1880</v>
      </c>
      <c r="AG33" s="133">
        <f t="shared" si="37"/>
        <v>1135</v>
      </c>
      <c r="AH33" s="133">
        <f t="shared" si="37"/>
        <v>843</v>
      </c>
      <c r="AI33" s="133">
        <f t="shared" si="37"/>
        <v>1303</v>
      </c>
      <c r="AJ33" s="133">
        <f t="shared" si="37"/>
        <v>1913</v>
      </c>
      <c r="AK33" s="133">
        <f t="shared" si="37"/>
        <v>606</v>
      </c>
      <c r="AL33" s="133">
        <f t="shared" si="37"/>
        <v>811</v>
      </c>
      <c r="AM33" s="133">
        <f t="shared" si="37"/>
        <v>2009</v>
      </c>
      <c r="AN33" s="133">
        <f t="shared" si="37"/>
        <v>1554</v>
      </c>
      <c r="AO33" s="133">
        <f t="shared" si="37"/>
        <v>1241</v>
      </c>
      <c r="AP33" s="133">
        <f t="shared" si="37"/>
        <v>2240</v>
      </c>
      <c r="AQ33" s="133">
        <f t="shared" si="37"/>
        <v>216</v>
      </c>
      <c r="AR33" s="133">
        <f t="shared" si="37"/>
        <v>1448</v>
      </c>
      <c r="AS33" s="133">
        <f t="shared" si="37"/>
        <v>353</v>
      </c>
      <c r="AT33" s="133">
        <f t="shared" si="37"/>
        <v>1861</v>
      </c>
      <c r="AU33" s="133">
        <f t="shared" si="37"/>
        <v>1144</v>
      </c>
      <c r="AV33" s="133">
        <f t="shared" si="37"/>
        <v>600</v>
      </c>
      <c r="AW33" s="133">
        <f t="shared" si="37"/>
        <v>541</v>
      </c>
      <c r="AX33" s="133">
        <f t="shared" si="37"/>
        <v>922</v>
      </c>
      <c r="AY33" s="133">
        <f t="shared" si="37"/>
        <v>1185</v>
      </c>
      <c r="AZ33" s="133">
        <f t="shared" si="37"/>
        <v>708</v>
      </c>
      <c r="BA33" s="133">
        <f t="shared" si="37"/>
        <v>0</v>
      </c>
      <c r="BB33" s="133">
        <f t="shared" si="37"/>
        <v>1544</v>
      </c>
      <c r="BC33" s="133">
        <f t="shared" si="37"/>
        <v>1094</v>
      </c>
      <c r="BD33" s="133">
        <f t="shared" si="37"/>
        <v>361</v>
      </c>
      <c r="BE33" s="133">
        <f t="shared" si="37"/>
        <v>638</v>
      </c>
      <c r="BF33" s="133">
        <f t="shared" si="37"/>
        <v>2101</v>
      </c>
      <c r="BG33" s="133">
        <f t="shared" si="37"/>
        <v>911</v>
      </c>
      <c r="BH33" s="133">
        <f t="shared" si="37"/>
        <v>534</v>
      </c>
      <c r="BI33" s="133">
        <f t="shared" si="37"/>
        <v>2042</v>
      </c>
      <c r="BJ33" s="133">
        <f t="shared" si="37"/>
        <v>1355</v>
      </c>
      <c r="BK33" s="133">
        <f t="shared" si="37"/>
        <v>1630</v>
      </c>
      <c r="BL33" s="133">
        <f t="shared" si="37"/>
        <v>1017</v>
      </c>
    </row>
    <row r="34" ht="13.5" customHeight="1">
      <c r="A34" s="178">
        <v>42493.0</v>
      </c>
      <c r="B34" s="84" t="s">
        <v>71</v>
      </c>
      <c r="C34" s="176"/>
      <c r="D34" s="39" t="s">
        <v>31</v>
      </c>
      <c r="E34" s="126">
        <f t="shared" si="2"/>
        <v>1448</v>
      </c>
      <c r="F34" s="41">
        <v>0.0</v>
      </c>
      <c r="G34" s="41">
        <v>16.0</v>
      </c>
      <c r="H34" s="42">
        <f t="shared" si="3"/>
        <v>16</v>
      </c>
      <c r="I34" s="176"/>
      <c r="J34" s="43" t="s">
        <v>21</v>
      </c>
      <c r="K34" s="126">
        <f t="shared" si="4"/>
        <v>1856</v>
      </c>
      <c r="L34" s="44">
        <v>1.0</v>
      </c>
      <c r="M34" s="44">
        <v>21.0</v>
      </c>
      <c r="N34" s="42">
        <f t="shared" si="5"/>
        <v>24</v>
      </c>
      <c r="O34" s="176"/>
      <c r="P34" s="45" t="s">
        <v>72</v>
      </c>
      <c r="Q34" s="176"/>
      <c r="R34" s="45">
        <f>MIN(Rules!$E$2,(MAX(H34/N34,N34/H34)))</f>
        <v>1.5</v>
      </c>
      <c r="S34" s="45">
        <f>VLOOKUP(B34,Rules!A:B,2,FALSE)</f>
        <v>40</v>
      </c>
      <c r="T34" s="176"/>
      <c r="U34" s="46">
        <f>1/(10^(-(E34+(IF(P34="Y",Rules!$I$2,0))-K34)/Rules!$E$12)+1)</f>
        <v>0.233592851</v>
      </c>
      <c r="V34" s="47">
        <f t="shared" si="6"/>
        <v>-14</v>
      </c>
      <c r="W34" s="47">
        <f t="shared" si="7"/>
        <v>14</v>
      </c>
      <c r="X34" s="47"/>
      <c r="Y34" s="47"/>
      <c r="Z34" s="48"/>
      <c r="AA34" s="133">
        <f t="shared" ref="AA34:BL34" si="38">IF($D34=AA$1,$E34+$V34,(IF($J34=AA$1,$K34+$W34,AA33)))</f>
        <v>1348</v>
      </c>
      <c r="AB34" s="133">
        <f t="shared" si="38"/>
        <v>1010</v>
      </c>
      <c r="AC34" s="133">
        <f t="shared" si="38"/>
        <v>1269</v>
      </c>
      <c r="AD34" s="133">
        <f t="shared" si="38"/>
        <v>292</v>
      </c>
      <c r="AE34" s="133">
        <f t="shared" si="38"/>
        <v>1870</v>
      </c>
      <c r="AF34" s="133">
        <f t="shared" si="38"/>
        <v>1880</v>
      </c>
      <c r="AG34" s="133">
        <f t="shared" si="38"/>
        <v>1135</v>
      </c>
      <c r="AH34" s="133">
        <f t="shared" si="38"/>
        <v>843</v>
      </c>
      <c r="AI34" s="133">
        <f t="shared" si="38"/>
        <v>1303</v>
      </c>
      <c r="AJ34" s="133">
        <f t="shared" si="38"/>
        <v>1913</v>
      </c>
      <c r="AK34" s="133">
        <f t="shared" si="38"/>
        <v>606</v>
      </c>
      <c r="AL34" s="133">
        <f t="shared" si="38"/>
        <v>811</v>
      </c>
      <c r="AM34" s="133">
        <f t="shared" si="38"/>
        <v>2009</v>
      </c>
      <c r="AN34" s="133">
        <f t="shared" si="38"/>
        <v>1554</v>
      </c>
      <c r="AO34" s="133">
        <f t="shared" si="38"/>
        <v>1241</v>
      </c>
      <c r="AP34" s="133">
        <f t="shared" si="38"/>
        <v>2240</v>
      </c>
      <c r="AQ34" s="133">
        <f t="shared" si="38"/>
        <v>216</v>
      </c>
      <c r="AR34" s="133">
        <f t="shared" si="38"/>
        <v>1434</v>
      </c>
      <c r="AS34" s="133">
        <f t="shared" si="38"/>
        <v>353</v>
      </c>
      <c r="AT34" s="133">
        <f t="shared" si="38"/>
        <v>1861</v>
      </c>
      <c r="AU34" s="133">
        <f t="shared" si="38"/>
        <v>1144</v>
      </c>
      <c r="AV34" s="133">
        <f t="shared" si="38"/>
        <v>600</v>
      </c>
      <c r="AW34" s="133">
        <f t="shared" si="38"/>
        <v>541</v>
      </c>
      <c r="AX34" s="133">
        <f t="shared" si="38"/>
        <v>922</v>
      </c>
      <c r="AY34" s="133">
        <f t="shared" si="38"/>
        <v>1185</v>
      </c>
      <c r="AZ34" s="133">
        <f t="shared" si="38"/>
        <v>708</v>
      </c>
      <c r="BA34" s="133">
        <f t="shared" si="38"/>
        <v>0</v>
      </c>
      <c r="BB34" s="133">
        <f t="shared" si="38"/>
        <v>1544</v>
      </c>
      <c r="BC34" s="133">
        <f t="shared" si="38"/>
        <v>1094</v>
      </c>
      <c r="BD34" s="133">
        <f t="shared" si="38"/>
        <v>361</v>
      </c>
      <c r="BE34" s="133">
        <f t="shared" si="38"/>
        <v>638</v>
      </c>
      <c r="BF34" s="133">
        <f t="shared" si="38"/>
        <v>2101</v>
      </c>
      <c r="BG34" s="133">
        <f t="shared" si="38"/>
        <v>911</v>
      </c>
      <c r="BH34" s="133">
        <f t="shared" si="38"/>
        <v>534</v>
      </c>
      <c r="BI34" s="133">
        <f t="shared" si="38"/>
        <v>2042</v>
      </c>
      <c r="BJ34" s="133">
        <f t="shared" si="38"/>
        <v>1355</v>
      </c>
      <c r="BK34" s="133">
        <f t="shared" si="38"/>
        <v>1630</v>
      </c>
      <c r="BL34" s="133">
        <f t="shared" si="38"/>
        <v>1017</v>
      </c>
    </row>
    <row r="35" ht="13.5" customHeight="1">
      <c r="A35" s="178">
        <v>42493.0</v>
      </c>
      <c r="B35" s="84" t="s">
        <v>71</v>
      </c>
      <c r="C35" s="176"/>
      <c r="D35" s="39" t="s">
        <v>36</v>
      </c>
      <c r="E35" s="126">
        <f t="shared" si="2"/>
        <v>1144</v>
      </c>
      <c r="F35" s="41">
        <v>1.0</v>
      </c>
      <c r="G35" s="41">
        <v>11.0</v>
      </c>
      <c r="H35" s="42">
        <f t="shared" si="3"/>
        <v>14</v>
      </c>
      <c r="I35" s="176"/>
      <c r="J35" s="43" t="s">
        <v>29</v>
      </c>
      <c r="K35" s="126">
        <f t="shared" si="4"/>
        <v>1241</v>
      </c>
      <c r="L35" s="44">
        <v>0.0</v>
      </c>
      <c r="M35" s="44">
        <v>14.0</v>
      </c>
      <c r="N35" s="42">
        <f t="shared" si="5"/>
        <v>14</v>
      </c>
      <c r="O35" s="176"/>
      <c r="P35" s="45" t="s">
        <v>72</v>
      </c>
      <c r="Q35" s="176"/>
      <c r="R35" s="45">
        <f>MIN(Rules!$E$2,(MAX(H35/N35,N35/H35)))</f>
        <v>1</v>
      </c>
      <c r="S35" s="45">
        <f>VLOOKUP(B35,Rules!A:B,2,FALSE)</f>
        <v>40</v>
      </c>
      <c r="T35" s="176"/>
      <c r="U35" s="46">
        <f>1/(10^(-(E35+(IF(P35="Y",Rules!$I$2,0))-K35)/Rules!$E$12)+1)</f>
        <v>0.5607173818</v>
      </c>
      <c r="V35" s="47">
        <f t="shared" si="6"/>
        <v>-2</v>
      </c>
      <c r="W35" s="47">
        <f t="shared" si="7"/>
        <v>2</v>
      </c>
      <c r="X35" s="47"/>
      <c r="Y35" s="47"/>
      <c r="Z35" s="48"/>
      <c r="AA35" s="133">
        <f t="shared" ref="AA35:BL35" si="39">IF($D35=AA$1,$E35+$V35,(IF($J35=AA$1,$K35+$W35,AA34)))</f>
        <v>1348</v>
      </c>
      <c r="AB35" s="133">
        <f t="shared" si="39"/>
        <v>1010</v>
      </c>
      <c r="AC35" s="133">
        <f t="shared" si="39"/>
        <v>1269</v>
      </c>
      <c r="AD35" s="133">
        <f t="shared" si="39"/>
        <v>292</v>
      </c>
      <c r="AE35" s="133">
        <f t="shared" si="39"/>
        <v>1870</v>
      </c>
      <c r="AF35" s="133">
        <f t="shared" si="39"/>
        <v>1880</v>
      </c>
      <c r="AG35" s="133">
        <f t="shared" si="39"/>
        <v>1135</v>
      </c>
      <c r="AH35" s="133">
        <f t="shared" si="39"/>
        <v>843</v>
      </c>
      <c r="AI35" s="133">
        <f t="shared" si="39"/>
        <v>1303</v>
      </c>
      <c r="AJ35" s="133">
        <f t="shared" si="39"/>
        <v>1913</v>
      </c>
      <c r="AK35" s="133">
        <f t="shared" si="39"/>
        <v>606</v>
      </c>
      <c r="AL35" s="133">
        <f t="shared" si="39"/>
        <v>811</v>
      </c>
      <c r="AM35" s="133">
        <f t="shared" si="39"/>
        <v>2009</v>
      </c>
      <c r="AN35" s="133">
        <f t="shared" si="39"/>
        <v>1554</v>
      </c>
      <c r="AO35" s="133">
        <f t="shared" si="39"/>
        <v>1243</v>
      </c>
      <c r="AP35" s="133">
        <f t="shared" si="39"/>
        <v>2240</v>
      </c>
      <c r="AQ35" s="133">
        <f t="shared" si="39"/>
        <v>216</v>
      </c>
      <c r="AR35" s="133">
        <f t="shared" si="39"/>
        <v>1434</v>
      </c>
      <c r="AS35" s="133">
        <f t="shared" si="39"/>
        <v>353</v>
      </c>
      <c r="AT35" s="133">
        <f t="shared" si="39"/>
        <v>1861</v>
      </c>
      <c r="AU35" s="133">
        <f t="shared" si="39"/>
        <v>1142</v>
      </c>
      <c r="AV35" s="133">
        <f t="shared" si="39"/>
        <v>600</v>
      </c>
      <c r="AW35" s="133">
        <f t="shared" si="39"/>
        <v>541</v>
      </c>
      <c r="AX35" s="133">
        <f t="shared" si="39"/>
        <v>922</v>
      </c>
      <c r="AY35" s="133">
        <f t="shared" si="39"/>
        <v>1185</v>
      </c>
      <c r="AZ35" s="133">
        <f t="shared" si="39"/>
        <v>708</v>
      </c>
      <c r="BA35" s="133">
        <f t="shared" si="39"/>
        <v>0</v>
      </c>
      <c r="BB35" s="133">
        <f t="shared" si="39"/>
        <v>1544</v>
      </c>
      <c r="BC35" s="133">
        <f t="shared" si="39"/>
        <v>1094</v>
      </c>
      <c r="BD35" s="133">
        <f t="shared" si="39"/>
        <v>361</v>
      </c>
      <c r="BE35" s="133">
        <f t="shared" si="39"/>
        <v>638</v>
      </c>
      <c r="BF35" s="133">
        <f t="shared" si="39"/>
        <v>2101</v>
      </c>
      <c r="BG35" s="133">
        <f t="shared" si="39"/>
        <v>911</v>
      </c>
      <c r="BH35" s="133">
        <f t="shared" si="39"/>
        <v>534</v>
      </c>
      <c r="BI35" s="133">
        <f t="shared" si="39"/>
        <v>2042</v>
      </c>
      <c r="BJ35" s="133">
        <f t="shared" si="39"/>
        <v>1355</v>
      </c>
      <c r="BK35" s="133">
        <f t="shared" si="39"/>
        <v>1630</v>
      </c>
      <c r="BL35" s="133">
        <f t="shared" si="39"/>
        <v>1017</v>
      </c>
    </row>
    <row r="36" ht="13.5" customHeight="1">
      <c r="A36" s="178">
        <v>42493.0</v>
      </c>
      <c r="B36" s="84" t="s">
        <v>71</v>
      </c>
      <c r="C36" s="176"/>
      <c r="D36" s="39" t="s">
        <v>42</v>
      </c>
      <c r="E36" s="126">
        <f t="shared" si="2"/>
        <v>911</v>
      </c>
      <c r="F36" s="41">
        <v>0.0</v>
      </c>
      <c r="G36" s="41">
        <v>17.0</v>
      </c>
      <c r="H36" s="42">
        <f t="shared" si="3"/>
        <v>17</v>
      </c>
      <c r="I36" s="176"/>
      <c r="J36" s="43" t="s">
        <v>53</v>
      </c>
      <c r="K36" s="126">
        <f t="shared" si="4"/>
        <v>534</v>
      </c>
      <c r="L36" s="44">
        <v>1.0</v>
      </c>
      <c r="M36" s="44">
        <v>12.0</v>
      </c>
      <c r="N36" s="42">
        <f t="shared" si="5"/>
        <v>15</v>
      </c>
      <c r="O36" s="176"/>
      <c r="P36" s="45" t="s">
        <v>72</v>
      </c>
      <c r="Q36" s="176"/>
      <c r="R36" s="45">
        <f>MIN(Rules!$E$2,(MAX(H36/N36,N36/H36)))</f>
        <v>1.133333333</v>
      </c>
      <c r="S36" s="45">
        <f>VLOOKUP(B36,Rules!A:B,2,FALSE)</f>
        <v>40</v>
      </c>
      <c r="T36" s="176"/>
      <c r="U36" s="46">
        <f>1/(10^(-(E36+(IF(P36="Y",Rules!$I$2,0))-K36)/Rules!$E$12)+1)</f>
        <v>0.9188575377</v>
      </c>
      <c r="V36" s="47">
        <f t="shared" si="6"/>
        <v>4</v>
      </c>
      <c r="W36" s="47">
        <f t="shared" si="7"/>
        <v>-4</v>
      </c>
      <c r="X36" s="47"/>
      <c r="Y36" s="47"/>
      <c r="Z36" s="48"/>
      <c r="AA36" s="133">
        <f t="shared" ref="AA36:BL36" si="40">IF($D36=AA$1,$E36+$V36,(IF($J36=AA$1,$K36+$W36,AA35)))</f>
        <v>1348</v>
      </c>
      <c r="AB36" s="133">
        <f t="shared" si="40"/>
        <v>1010</v>
      </c>
      <c r="AC36" s="133">
        <f t="shared" si="40"/>
        <v>1269</v>
      </c>
      <c r="AD36" s="133">
        <f t="shared" si="40"/>
        <v>292</v>
      </c>
      <c r="AE36" s="133">
        <f t="shared" si="40"/>
        <v>1870</v>
      </c>
      <c r="AF36" s="133">
        <f t="shared" si="40"/>
        <v>1880</v>
      </c>
      <c r="AG36" s="133">
        <f t="shared" si="40"/>
        <v>1135</v>
      </c>
      <c r="AH36" s="133">
        <f t="shared" si="40"/>
        <v>843</v>
      </c>
      <c r="AI36" s="133">
        <f t="shared" si="40"/>
        <v>1303</v>
      </c>
      <c r="AJ36" s="133">
        <f t="shared" si="40"/>
        <v>1913</v>
      </c>
      <c r="AK36" s="133">
        <f t="shared" si="40"/>
        <v>606</v>
      </c>
      <c r="AL36" s="133">
        <f t="shared" si="40"/>
        <v>811</v>
      </c>
      <c r="AM36" s="133">
        <f t="shared" si="40"/>
        <v>2009</v>
      </c>
      <c r="AN36" s="133">
        <f t="shared" si="40"/>
        <v>1554</v>
      </c>
      <c r="AO36" s="133">
        <f t="shared" si="40"/>
        <v>1243</v>
      </c>
      <c r="AP36" s="133">
        <f t="shared" si="40"/>
        <v>2240</v>
      </c>
      <c r="AQ36" s="133">
        <f t="shared" si="40"/>
        <v>216</v>
      </c>
      <c r="AR36" s="133">
        <f t="shared" si="40"/>
        <v>1434</v>
      </c>
      <c r="AS36" s="133">
        <f t="shared" si="40"/>
        <v>353</v>
      </c>
      <c r="AT36" s="133">
        <f t="shared" si="40"/>
        <v>1861</v>
      </c>
      <c r="AU36" s="133">
        <f t="shared" si="40"/>
        <v>1142</v>
      </c>
      <c r="AV36" s="133">
        <f t="shared" si="40"/>
        <v>600</v>
      </c>
      <c r="AW36" s="133">
        <f t="shared" si="40"/>
        <v>541</v>
      </c>
      <c r="AX36" s="133">
        <f t="shared" si="40"/>
        <v>922</v>
      </c>
      <c r="AY36" s="133">
        <f t="shared" si="40"/>
        <v>1185</v>
      </c>
      <c r="AZ36" s="133">
        <f t="shared" si="40"/>
        <v>708</v>
      </c>
      <c r="BA36" s="133">
        <f t="shared" si="40"/>
        <v>0</v>
      </c>
      <c r="BB36" s="133">
        <f t="shared" si="40"/>
        <v>1544</v>
      </c>
      <c r="BC36" s="133">
        <f t="shared" si="40"/>
        <v>1094</v>
      </c>
      <c r="BD36" s="133">
        <f t="shared" si="40"/>
        <v>361</v>
      </c>
      <c r="BE36" s="133">
        <f t="shared" si="40"/>
        <v>638</v>
      </c>
      <c r="BF36" s="133">
        <f t="shared" si="40"/>
        <v>2101</v>
      </c>
      <c r="BG36" s="133">
        <f t="shared" si="40"/>
        <v>915</v>
      </c>
      <c r="BH36" s="133">
        <f t="shared" si="40"/>
        <v>530</v>
      </c>
      <c r="BI36" s="133">
        <f t="shared" si="40"/>
        <v>2042</v>
      </c>
      <c r="BJ36" s="133">
        <f t="shared" si="40"/>
        <v>1355</v>
      </c>
      <c r="BK36" s="133">
        <f t="shared" si="40"/>
        <v>1630</v>
      </c>
      <c r="BL36" s="133">
        <f t="shared" si="40"/>
        <v>1017</v>
      </c>
    </row>
    <row r="37" ht="13.5" customHeight="1">
      <c r="A37" s="178">
        <v>42524.0</v>
      </c>
      <c r="B37" s="84" t="s">
        <v>71</v>
      </c>
      <c r="C37" s="176"/>
      <c r="D37" s="39" t="s">
        <v>22</v>
      </c>
      <c r="E37" s="126">
        <f t="shared" si="2"/>
        <v>2240</v>
      </c>
      <c r="F37" s="41">
        <v>0.0</v>
      </c>
      <c r="G37" s="41">
        <v>21.0</v>
      </c>
      <c r="H37" s="42">
        <f t="shared" si="3"/>
        <v>21</v>
      </c>
      <c r="I37" s="176"/>
      <c r="J37" s="43" t="s">
        <v>23</v>
      </c>
      <c r="K37" s="126">
        <f t="shared" si="4"/>
        <v>2009</v>
      </c>
      <c r="L37" s="44">
        <v>1.0</v>
      </c>
      <c r="M37" s="44">
        <v>14.0</v>
      </c>
      <c r="N37" s="42">
        <f t="shared" si="5"/>
        <v>17</v>
      </c>
      <c r="O37" s="176"/>
      <c r="P37" s="45" t="s">
        <v>72</v>
      </c>
      <c r="Q37" s="176"/>
      <c r="R37" s="45">
        <f>MIN(Rules!$E$2,(MAX(H37/N37,N37/H37)))</f>
        <v>1.235294118</v>
      </c>
      <c r="S37" s="45">
        <f>VLOOKUP(B37,Rules!A:B,2,FALSE)</f>
        <v>40</v>
      </c>
      <c r="T37" s="176"/>
      <c r="U37" s="46">
        <f>1/(10^(-(E37+(IF(P37="Y",Rules!$I$2,0))-K37)/Rules!$E$12)+1)</f>
        <v>0.8525282659</v>
      </c>
      <c r="V37" s="47">
        <f t="shared" si="6"/>
        <v>7</v>
      </c>
      <c r="W37" s="47">
        <f t="shared" si="7"/>
        <v>-7</v>
      </c>
      <c r="X37" s="47"/>
      <c r="Y37" s="47"/>
      <c r="Z37" s="48"/>
      <c r="AA37" s="133">
        <f t="shared" ref="AA37:BL37" si="41">IF($D37=AA$1,$E37+$V37,(IF($J37=AA$1,$K37+$W37,AA36)))</f>
        <v>1348</v>
      </c>
      <c r="AB37" s="133">
        <f t="shared" si="41"/>
        <v>1010</v>
      </c>
      <c r="AC37" s="133">
        <f t="shared" si="41"/>
        <v>1269</v>
      </c>
      <c r="AD37" s="133">
        <f t="shared" si="41"/>
        <v>292</v>
      </c>
      <c r="AE37" s="133">
        <f t="shared" si="41"/>
        <v>1870</v>
      </c>
      <c r="AF37" s="133">
        <f t="shared" si="41"/>
        <v>1880</v>
      </c>
      <c r="AG37" s="133">
        <f t="shared" si="41"/>
        <v>1135</v>
      </c>
      <c r="AH37" s="133">
        <f t="shared" si="41"/>
        <v>843</v>
      </c>
      <c r="AI37" s="133">
        <f t="shared" si="41"/>
        <v>1303</v>
      </c>
      <c r="AJ37" s="133">
        <f t="shared" si="41"/>
        <v>1913</v>
      </c>
      <c r="AK37" s="133">
        <f t="shared" si="41"/>
        <v>606</v>
      </c>
      <c r="AL37" s="133">
        <f t="shared" si="41"/>
        <v>811</v>
      </c>
      <c r="AM37" s="133">
        <f t="shared" si="41"/>
        <v>2002</v>
      </c>
      <c r="AN37" s="133">
        <f t="shared" si="41"/>
        <v>1554</v>
      </c>
      <c r="AO37" s="133">
        <f t="shared" si="41"/>
        <v>1243</v>
      </c>
      <c r="AP37" s="133">
        <f t="shared" si="41"/>
        <v>2247</v>
      </c>
      <c r="AQ37" s="133">
        <f t="shared" si="41"/>
        <v>216</v>
      </c>
      <c r="AR37" s="133">
        <f t="shared" si="41"/>
        <v>1434</v>
      </c>
      <c r="AS37" s="133">
        <f t="shared" si="41"/>
        <v>353</v>
      </c>
      <c r="AT37" s="133">
        <f t="shared" si="41"/>
        <v>1861</v>
      </c>
      <c r="AU37" s="133">
        <f t="shared" si="41"/>
        <v>1142</v>
      </c>
      <c r="AV37" s="133">
        <f t="shared" si="41"/>
        <v>600</v>
      </c>
      <c r="AW37" s="133">
        <f t="shared" si="41"/>
        <v>541</v>
      </c>
      <c r="AX37" s="133">
        <f t="shared" si="41"/>
        <v>922</v>
      </c>
      <c r="AY37" s="133">
        <f t="shared" si="41"/>
        <v>1185</v>
      </c>
      <c r="AZ37" s="133">
        <f t="shared" si="41"/>
        <v>708</v>
      </c>
      <c r="BA37" s="133">
        <f t="shared" si="41"/>
        <v>0</v>
      </c>
      <c r="BB37" s="133">
        <f t="shared" si="41"/>
        <v>1544</v>
      </c>
      <c r="BC37" s="133">
        <f t="shared" si="41"/>
        <v>1094</v>
      </c>
      <c r="BD37" s="133">
        <f t="shared" si="41"/>
        <v>361</v>
      </c>
      <c r="BE37" s="133">
        <f t="shared" si="41"/>
        <v>638</v>
      </c>
      <c r="BF37" s="133">
        <f t="shared" si="41"/>
        <v>2101</v>
      </c>
      <c r="BG37" s="133">
        <f t="shared" si="41"/>
        <v>915</v>
      </c>
      <c r="BH37" s="133">
        <f t="shared" si="41"/>
        <v>530</v>
      </c>
      <c r="BI37" s="133">
        <f t="shared" si="41"/>
        <v>2042</v>
      </c>
      <c r="BJ37" s="133">
        <f t="shared" si="41"/>
        <v>1355</v>
      </c>
      <c r="BK37" s="133">
        <f t="shared" si="41"/>
        <v>1630</v>
      </c>
      <c r="BL37" s="133">
        <f t="shared" si="41"/>
        <v>1017</v>
      </c>
    </row>
    <row r="38" ht="13.5" customHeight="1">
      <c r="A38" s="178">
        <v>42524.0</v>
      </c>
      <c r="B38" s="84" t="s">
        <v>71</v>
      </c>
      <c r="C38" s="176"/>
      <c r="D38" s="39" t="s">
        <v>18</v>
      </c>
      <c r="E38" s="126">
        <f t="shared" si="2"/>
        <v>2101</v>
      </c>
      <c r="F38" s="41">
        <v>1.0</v>
      </c>
      <c r="G38" s="41">
        <v>17.0</v>
      </c>
      <c r="H38" s="42">
        <f t="shared" si="3"/>
        <v>20</v>
      </c>
      <c r="I38" s="176"/>
      <c r="J38" s="43" t="s">
        <v>25</v>
      </c>
      <c r="K38" s="126">
        <f t="shared" si="4"/>
        <v>2042</v>
      </c>
      <c r="L38" s="44">
        <v>1.0</v>
      </c>
      <c r="M38" s="44">
        <v>18.0</v>
      </c>
      <c r="N38" s="42">
        <f t="shared" si="5"/>
        <v>21</v>
      </c>
      <c r="O38" s="176"/>
      <c r="P38" s="45" t="s">
        <v>72</v>
      </c>
      <c r="Q38" s="176"/>
      <c r="R38" s="45">
        <f>MIN(Rules!$E$2,(MAX(H38/N38,N38/H38)))</f>
        <v>1.05</v>
      </c>
      <c r="S38" s="45">
        <f>VLOOKUP(B38,Rules!A:B,2,FALSE)</f>
        <v>40</v>
      </c>
      <c r="T38" s="176"/>
      <c r="U38" s="46">
        <f>1/(10^(-(E38+(IF(P38="Y",Rules!$I$2,0))-K38)/Rules!$E$12)+1)</f>
        <v>0.7236181814</v>
      </c>
      <c r="V38" s="47">
        <f t="shared" si="6"/>
        <v>-30</v>
      </c>
      <c r="W38" s="47">
        <f t="shared" si="7"/>
        <v>30</v>
      </c>
      <c r="X38" s="47"/>
      <c r="Y38" s="47"/>
      <c r="Z38" s="48"/>
      <c r="AA38" s="133">
        <f t="shared" ref="AA38:BL38" si="42">IF($D38=AA$1,$E38+$V38,(IF($J38=AA$1,$K38+$W38,AA37)))</f>
        <v>1348</v>
      </c>
      <c r="AB38" s="133">
        <f t="shared" si="42"/>
        <v>1010</v>
      </c>
      <c r="AC38" s="133">
        <f t="shared" si="42"/>
        <v>1269</v>
      </c>
      <c r="AD38" s="133">
        <f t="shared" si="42"/>
        <v>292</v>
      </c>
      <c r="AE38" s="133">
        <f t="shared" si="42"/>
        <v>1870</v>
      </c>
      <c r="AF38" s="133">
        <f t="shared" si="42"/>
        <v>1880</v>
      </c>
      <c r="AG38" s="133">
        <f t="shared" si="42"/>
        <v>1135</v>
      </c>
      <c r="AH38" s="133">
        <f t="shared" si="42"/>
        <v>843</v>
      </c>
      <c r="AI38" s="133">
        <f t="shared" si="42"/>
        <v>1303</v>
      </c>
      <c r="AJ38" s="133">
        <f t="shared" si="42"/>
        <v>1913</v>
      </c>
      <c r="AK38" s="133">
        <f t="shared" si="42"/>
        <v>606</v>
      </c>
      <c r="AL38" s="133">
        <f t="shared" si="42"/>
        <v>811</v>
      </c>
      <c r="AM38" s="133">
        <f t="shared" si="42"/>
        <v>2002</v>
      </c>
      <c r="AN38" s="133">
        <f t="shared" si="42"/>
        <v>1554</v>
      </c>
      <c r="AO38" s="133">
        <f t="shared" si="42"/>
        <v>1243</v>
      </c>
      <c r="AP38" s="133">
        <f t="shared" si="42"/>
        <v>2247</v>
      </c>
      <c r="AQ38" s="133">
        <f t="shared" si="42"/>
        <v>216</v>
      </c>
      <c r="AR38" s="133">
        <f t="shared" si="42"/>
        <v>1434</v>
      </c>
      <c r="AS38" s="133">
        <f t="shared" si="42"/>
        <v>353</v>
      </c>
      <c r="AT38" s="133">
        <f t="shared" si="42"/>
        <v>1861</v>
      </c>
      <c r="AU38" s="133">
        <f t="shared" si="42"/>
        <v>1142</v>
      </c>
      <c r="AV38" s="133">
        <f t="shared" si="42"/>
        <v>600</v>
      </c>
      <c r="AW38" s="133">
        <f t="shared" si="42"/>
        <v>541</v>
      </c>
      <c r="AX38" s="133">
        <f t="shared" si="42"/>
        <v>922</v>
      </c>
      <c r="AY38" s="133">
        <f t="shared" si="42"/>
        <v>1185</v>
      </c>
      <c r="AZ38" s="133">
        <f t="shared" si="42"/>
        <v>708</v>
      </c>
      <c r="BA38" s="133">
        <f t="shared" si="42"/>
        <v>0</v>
      </c>
      <c r="BB38" s="133">
        <f t="shared" si="42"/>
        <v>1544</v>
      </c>
      <c r="BC38" s="133">
        <f t="shared" si="42"/>
        <v>1094</v>
      </c>
      <c r="BD38" s="133">
        <f t="shared" si="42"/>
        <v>361</v>
      </c>
      <c r="BE38" s="133">
        <f t="shared" si="42"/>
        <v>638</v>
      </c>
      <c r="BF38" s="133">
        <f t="shared" si="42"/>
        <v>2071</v>
      </c>
      <c r="BG38" s="133">
        <f t="shared" si="42"/>
        <v>915</v>
      </c>
      <c r="BH38" s="133">
        <f t="shared" si="42"/>
        <v>530</v>
      </c>
      <c r="BI38" s="133">
        <f t="shared" si="42"/>
        <v>2072</v>
      </c>
      <c r="BJ38" s="133">
        <f t="shared" si="42"/>
        <v>1355</v>
      </c>
      <c r="BK38" s="133">
        <f t="shared" si="42"/>
        <v>1630</v>
      </c>
      <c r="BL38" s="133">
        <f t="shared" si="42"/>
        <v>1017</v>
      </c>
    </row>
    <row r="39" ht="13.5" customHeight="1">
      <c r="A39" s="178">
        <v>42524.0</v>
      </c>
      <c r="B39" s="84" t="s">
        <v>71</v>
      </c>
      <c r="C39" s="176"/>
      <c r="D39" s="39" t="s">
        <v>34</v>
      </c>
      <c r="E39" s="126">
        <f t="shared" si="2"/>
        <v>1554</v>
      </c>
      <c r="F39" s="41">
        <v>0.0</v>
      </c>
      <c r="G39" s="41">
        <v>8.0</v>
      </c>
      <c r="H39" s="42">
        <f t="shared" si="3"/>
        <v>8</v>
      </c>
      <c r="I39" s="176"/>
      <c r="J39" s="43" t="s">
        <v>24</v>
      </c>
      <c r="K39" s="126">
        <f t="shared" si="4"/>
        <v>1630</v>
      </c>
      <c r="L39" s="44">
        <v>2.0</v>
      </c>
      <c r="M39" s="44">
        <v>25.0</v>
      </c>
      <c r="N39" s="42">
        <f t="shared" si="5"/>
        <v>31</v>
      </c>
      <c r="O39" s="176"/>
      <c r="P39" s="45" t="s">
        <v>72</v>
      </c>
      <c r="Q39" s="176"/>
      <c r="R39" s="45">
        <f>MIN(Rules!$E$2,(MAX(H39/N39,N39/H39)))</f>
        <v>2</v>
      </c>
      <c r="S39" s="45">
        <f>VLOOKUP(B39,Rules!A:B,2,FALSE)</f>
        <v>40</v>
      </c>
      <c r="T39" s="176"/>
      <c r="U39" s="46">
        <f>1/(10^(-(E39+(IF(P39="Y",Rules!$I$2,0))-K39)/Rules!$E$12)+1)</f>
        <v>0.5843806118</v>
      </c>
      <c r="V39" s="47">
        <f t="shared" si="6"/>
        <v>-47</v>
      </c>
      <c r="W39" s="47">
        <f t="shared" si="7"/>
        <v>47</v>
      </c>
      <c r="X39" s="47"/>
      <c r="Y39" s="47"/>
      <c r="Z39" s="48"/>
      <c r="AA39" s="133">
        <f t="shared" ref="AA39:BL39" si="43">IF($D39=AA$1,$E39+$V39,(IF($J39=AA$1,$K39+$W39,AA38)))</f>
        <v>1348</v>
      </c>
      <c r="AB39" s="133">
        <f t="shared" si="43"/>
        <v>1010</v>
      </c>
      <c r="AC39" s="133">
        <f t="shared" si="43"/>
        <v>1269</v>
      </c>
      <c r="AD39" s="133">
        <f t="shared" si="43"/>
        <v>292</v>
      </c>
      <c r="AE39" s="133">
        <f t="shared" si="43"/>
        <v>1870</v>
      </c>
      <c r="AF39" s="133">
        <f t="shared" si="43"/>
        <v>1880</v>
      </c>
      <c r="AG39" s="133">
        <f t="shared" si="43"/>
        <v>1135</v>
      </c>
      <c r="AH39" s="133">
        <f t="shared" si="43"/>
        <v>843</v>
      </c>
      <c r="AI39" s="133">
        <f t="shared" si="43"/>
        <v>1303</v>
      </c>
      <c r="AJ39" s="133">
        <f t="shared" si="43"/>
        <v>1913</v>
      </c>
      <c r="AK39" s="133">
        <f t="shared" si="43"/>
        <v>606</v>
      </c>
      <c r="AL39" s="133">
        <f t="shared" si="43"/>
        <v>811</v>
      </c>
      <c r="AM39" s="133">
        <f t="shared" si="43"/>
        <v>2002</v>
      </c>
      <c r="AN39" s="133">
        <f t="shared" si="43"/>
        <v>1507</v>
      </c>
      <c r="AO39" s="133">
        <f t="shared" si="43"/>
        <v>1243</v>
      </c>
      <c r="AP39" s="133">
        <f t="shared" si="43"/>
        <v>2247</v>
      </c>
      <c r="AQ39" s="133">
        <f t="shared" si="43"/>
        <v>216</v>
      </c>
      <c r="AR39" s="133">
        <f t="shared" si="43"/>
        <v>1434</v>
      </c>
      <c r="AS39" s="133">
        <f t="shared" si="43"/>
        <v>353</v>
      </c>
      <c r="AT39" s="133">
        <f t="shared" si="43"/>
        <v>1861</v>
      </c>
      <c r="AU39" s="133">
        <f t="shared" si="43"/>
        <v>1142</v>
      </c>
      <c r="AV39" s="133">
        <f t="shared" si="43"/>
        <v>600</v>
      </c>
      <c r="AW39" s="133">
        <f t="shared" si="43"/>
        <v>541</v>
      </c>
      <c r="AX39" s="133">
        <f t="shared" si="43"/>
        <v>922</v>
      </c>
      <c r="AY39" s="133">
        <f t="shared" si="43"/>
        <v>1185</v>
      </c>
      <c r="AZ39" s="133">
        <f t="shared" si="43"/>
        <v>708</v>
      </c>
      <c r="BA39" s="133">
        <f t="shared" si="43"/>
        <v>0</v>
      </c>
      <c r="BB39" s="133">
        <f t="shared" si="43"/>
        <v>1544</v>
      </c>
      <c r="BC39" s="133">
        <f t="shared" si="43"/>
        <v>1094</v>
      </c>
      <c r="BD39" s="133">
        <f t="shared" si="43"/>
        <v>361</v>
      </c>
      <c r="BE39" s="133">
        <f t="shared" si="43"/>
        <v>638</v>
      </c>
      <c r="BF39" s="133">
        <f t="shared" si="43"/>
        <v>2071</v>
      </c>
      <c r="BG39" s="133">
        <f t="shared" si="43"/>
        <v>915</v>
      </c>
      <c r="BH39" s="133">
        <f t="shared" si="43"/>
        <v>530</v>
      </c>
      <c r="BI39" s="133">
        <f t="shared" si="43"/>
        <v>2072</v>
      </c>
      <c r="BJ39" s="133">
        <f t="shared" si="43"/>
        <v>1355</v>
      </c>
      <c r="BK39" s="133">
        <f t="shared" si="43"/>
        <v>1677</v>
      </c>
      <c r="BL39" s="133">
        <f t="shared" si="43"/>
        <v>1017</v>
      </c>
    </row>
    <row r="40" ht="13.5" customHeight="1">
      <c r="A40" s="178">
        <v>42524.0</v>
      </c>
      <c r="B40" s="84" t="s">
        <v>71</v>
      </c>
      <c r="C40" s="176"/>
      <c r="D40" s="39" t="s">
        <v>27</v>
      </c>
      <c r="E40" s="126">
        <f t="shared" si="2"/>
        <v>1544</v>
      </c>
      <c r="F40" s="41">
        <v>0.0</v>
      </c>
      <c r="G40" s="41">
        <v>14.0</v>
      </c>
      <c r="H40" s="42">
        <f t="shared" si="3"/>
        <v>14</v>
      </c>
      <c r="I40" s="176"/>
      <c r="J40" s="43" t="s">
        <v>20</v>
      </c>
      <c r="K40" s="126">
        <f t="shared" si="4"/>
        <v>1861</v>
      </c>
      <c r="L40" s="44">
        <v>1.0</v>
      </c>
      <c r="M40" s="44">
        <v>19.0</v>
      </c>
      <c r="N40" s="42">
        <f t="shared" si="5"/>
        <v>22</v>
      </c>
      <c r="O40" s="176"/>
      <c r="P40" s="45" t="s">
        <v>72</v>
      </c>
      <c r="Q40" s="176"/>
      <c r="R40" s="45">
        <f>MIN(Rules!$E$2,(MAX(H40/N40,N40/H40)))</f>
        <v>1.571428571</v>
      </c>
      <c r="S40" s="45">
        <f>VLOOKUP(B40,Rules!A:B,2,FALSE)</f>
        <v>40</v>
      </c>
      <c r="T40" s="176"/>
      <c r="U40" s="46">
        <f>1/(10^(-(E40+(IF(P40="Y",Rules!$I$2,0))-K40)/Rules!$E$12)+1)</f>
        <v>0.3166817419</v>
      </c>
      <c r="V40" s="47">
        <f t="shared" si="6"/>
        <v>-20</v>
      </c>
      <c r="W40" s="47">
        <f t="shared" si="7"/>
        <v>20</v>
      </c>
      <c r="X40" s="47"/>
      <c r="Y40" s="47"/>
      <c r="Z40" s="48"/>
      <c r="AA40" s="133">
        <f t="shared" ref="AA40:BL40" si="44">IF($D40=AA$1,$E40+$V40,(IF($J40=AA$1,$K40+$W40,AA39)))</f>
        <v>1348</v>
      </c>
      <c r="AB40" s="133">
        <f t="shared" si="44"/>
        <v>1010</v>
      </c>
      <c r="AC40" s="133">
        <f t="shared" si="44"/>
        <v>1269</v>
      </c>
      <c r="AD40" s="133">
        <f t="shared" si="44"/>
        <v>292</v>
      </c>
      <c r="AE40" s="133">
        <f t="shared" si="44"/>
        <v>1870</v>
      </c>
      <c r="AF40" s="133">
        <f t="shared" si="44"/>
        <v>1880</v>
      </c>
      <c r="AG40" s="133">
        <f t="shared" si="44"/>
        <v>1135</v>
      </c>
      <c r="AH40" s="133">
        <f t="shared" si="44"/>
        <v>843</v>
      </c>
      <c r="AI40" s="133">
        <f t="shared" si="44"/>
        <v>1303</v>
      </c>
      <c r="AJ40" s="133">
        <f t="shared" si="44"/>
        <v>1913</v>
      </c>
      <c r="AK40" s="133">
        <f t="shared" si="44"/>
        <v>606</v>
      </c>
      <c r="AL40" s="133">
        <f t="shared" si="44"/>
        <v>811</v>
      </c>
      <c r="AM40" s="133">
        <f t="shared" si="44"/>
        <v>2002</v>
      </c>
      <c r="AN40" s="133">
        <f t="shared" si="44"/>
        <v>1507</v>
      </c>
      <c r="AO40" s="133">
        <f t="shared" si="44"/>
        <v>1243</v>
      </c>
      <c r="AP40" s="133">
        <f t="shared" si="44"/>
        <v>2247</v>
      </c>
      <c r="AQ40" s="133">
        <f t="shared" si="44"/>
        <v>216</v>
      </c>
      <c r="AR40" s="133">
        <f t="shared" si="44"/>
        <v>1434</v>
      </c>
      <c r="AS40" s="133">
        <f t="shared" si="44"/>
        <v>353</v>
      </c>
      <c r="AT40" s="133">
        <f t="shared" si="44"/>
        <v>1881</v>
      </c>
      <c r="AU40" s="133">
        <f t="shared" si="44"/>
        <v>1142</v>
      </c>
      <c r="AV40" s="133">
        <f t="shared" si="44"/>
        <v>600</v>
      </c>
      <c r="AW40" s="133">
        <f t="shared" si="44"/>
        <v>541</v>
      </c>
      <c r="AX40" s="133">
        <f t="shared" si="44"/>
        <v>922</v>
      </c>
      <c r="AY40" s="133">
        <f t="shared" si="44"/>
        <v>1185</v>
      </c>
      <c r="AZ40" s="133">
        <f t="shared" si="44"/>
        <v>708</v>
      </c>
      <c r="BA40" s="133">
        <f t="shared" si="44"/>
        <v>0</v>
      </c>
      <c r="BB40" s="133">
        <f t="shared" si="44"/>
        <v>1524</v>
      </c>
      <c r="BC40" s="133">
        <f t="shared" si="44"/>
        <v>1094</v>
      </c>
      <c r="BD40" s="133">
        <f t="shared" si="44"/>
        <v>361</v>
      </c>
      <c r="BE40" s="133">
        <f t="shared" si="44"/>
        <v>638</v>
      </c>
      <c r="BF40" s="133">
        <f t="shared" si="44"/>
        <v>2071</v>
      </c>
      <c r="BG40" s="133">
        <f t="shared" si="44"/>
        <v>915</v>
      </c>
      <c r="BH40" s="133">
        <f t="shared" si="44"/>
        <v>530</v>
      </c>
      <c r="BI40" s="133">
        <f t="shared" si="44"/>
        <v>2072</v>
      </c>
      <c r="BJ40" s="133">
        <f t="shared" si="44"/>
        <v>1355</v>
      </c>
      <c r="BK40" s="133">
        <f t="shared" si="44"/>
        <v>1677</v>
      </c>
      <c r="BL40" s="133">
        <f t="shared" si="44"/>
        <v>1017</v>
      </c>
    </row>
    <row r="41" ht="13.5" customHeight="1">
      <c r="A41" s="178">
        <v>42524.0</v>
      </c>
      <c r="B41" s="84" t="s">
        <v>71</v>
      </c>
      <c r="C41" s="176"/>
      <c r="D41" s="39" t="s">
        <v>28</v>
      </c>
      <c r="E41" s="126">
        <f t="shared" si="2"/>
        <v>1269</v>
      </c>
      <c r="F41" s="41">
        <v>2.0</v>
      </c>
      <c r="G41" s="41">
        <v>25.0</v>
      </c>
      <c r="H41" s="42">
        <f t="shared" si="3"/>
        <v>31</v>
      </c>
      <c r="I41" s="176"/>
      <c r="J41" s="43" t="s">
        <v>35</v>
      </c>
      <c r="K41" s="126">
        <f t="shared" si="4"/>
        <v>1135</v>
      </c>
      <c r="L41" s="44">
        <v>0.0</v>
      </c>
      <c r="M41" s="44">
        <v>9.0</v>
      </c>
      <c r="N41" s="42">
        <f t="shared" si="5"/>
        <v>9</v>
      </c>
      <c r="O41" s="176"/>
      <c r="P41" s="45" t="s">
        <v>72</v>
      </c>
      <c r="Q41" s="176"/>
      <c r="R41" s="45">
        <f>MIN(Rules!$E$2,(MAX(H41/N41,N41/H41)))</f>
        <v>2</v>
      </c>
      <c r="S41" s="45">
        <f>VLOOKUP(B41,Rules!A:B,2,FALSE)</f>
        <v>40</v>
      </c>
      <c r="T41" s="176"/>
      <c r="U41" s="46">
        <f>1/(10^(-(E41+(IF(P41="Y",Rules!$I$2,0))-K41)/Rules!$E$12)+1)</f>
        <v>0.7871562322</v>
      </c>
      <c r="V41" s="47">
        <f t="shared" si="6"/>
        <v>17</v>
      </c>
      <c r="W41" s="47">
        <f t="shared" si="7"/>
        <v>-17</v>
      </c>
      <c r="X41" s="47"/>
      <c r="Y41" s="47"/>
      <c r="Z41" s="48"/>
      <c r="AA41" s="133">
        <f t="shared" ref="AA41:BL41" si="45">IF($D41=AA$1,$E41+$V41,(IF($J41=AA$1,$K41+$W41,AA40)))</f>
        <v>1348</v>
      </c>
      <c r="AB41" s="133">
        <f t="shared" si="45"/>
        <v>1010</v>
      </c>
      <c r="AC41" s="133">
        <f t="shared" si="45"/>
        <v>1286</v>
      </c>
      <c r="AD41" s="133">
        <f t="shared" si="45"/>
        <v>292</v>
      </c>
      <c r="AE41" s="133">
        <f t="shared" si="45"/>
        <v>1870</v>
      </c>
      <c r="AF41" s="133">
        <f t="shared" si="45"/>
        <v>1880</v>
      </c>
      <c r="AG41" s="133">
        <f t="shared" si="45"/>
        <v>1118</v>
      </c>
      <c r="AH41" s="133">
        <f t="shared" si="45"/>
        <v>843</v>
      </c>
      <c r="AI41" s="133">
        <f t="shared" si="45"/>
        <v>1303</v>
      </c>
      <c r="AJ41" s="133">
        <f t="shared" si="45"/>
        <v>1913</v>
      </c>
      <c r="AK41" s="133">
        <f t="shared" si="45"/>
        <v>606</v>
      </c>
      <c r="AL41" s="133">
        <f t="shared" si="45"/>
        <v>811</v>
      </c>
      <c r="AM41" s="133">
        <f t="shared" si="45"/>
        <v>2002</v>
      </c>
      <c r="AN41" s="133">
        <f t="shared" si="45"/>
        <v>1507</v>
      </c>
      <c r="AO41" s="133">
        <f t="shared" si="45"/>
        <v>1243</v>
      </c>
      <c r="AP41" s="133">
        <f t="shared" si="45"/>
        <v>2247</v>
      </c>
      <c r="AQ41" s="133">
        <f t="shared" si="45"/>
        <v>216</v>
      </c>
      <c r="AR41" s="133">
        <f t="shared" si="45"/>
        <v>1434</v>
      </c>
      <c r="AS41" s="133">
        <f t="shared" si="45"/>
        <v>353</v>
      </c>
      <c r="AT41" s="133">
        <f t="shared" si="45"/>
        <v>1881</v>
      </c>
      <c r="AU41" s="133">
        <f t="shared" si="45"/>
        <v>1142</v>
      </c>
      <c r="AV41" s="133">
        <f t="shared" si="45"/>
        <v>600</v>
      </c>
      <c r="AW41" s="133">
        <f t="shared" si="45"/>
        <v>541</v>
      </c>
      <c r="AX41" s="133">
        <f t="shared" si="45"/>
        <v>922</v>
      </c>
      <c r="AY41" s="133">
        <f t="shared" si="45"/>
        <v>1185</v>
      </c>
      <c r="AZ41" s="133">
        <f t="shared" si="45"/>
        <v>708</v>
      </c>
      <c r="BA41" s="133">
        <f t="shared" si="45"/>
        <v>0</v>
      </c>
      <c r="BB41" s="133">
        <f t="shared" si="45"/>
        <v>1524</v>
      </c>
      <c r="BC41" s="133">
        <f t="shared" si="45"/>
        <v>1094</v>
      </c>
      <c r="BD41" s="133">
        <f t="shared" si="45"/>
        <v>361</v>
      </c>
      <c r="BE41" s="133">
        <f t="shared" si="45"/>
        <v>638</v>
      </c>
      <c r="BF41" s="133">
        <f t="shared" si="45"/>
        <v>2071</v>
      </c>
      <c r="BG41" s="133">
        <f t="shared" si="45"/>
        <v>915</v>
      </c>
      <c r="BH41" s="133">
        <f t="shared" si="45"/>
        <v>530</v>
      </c>
      <c r="BI41" s="133">
        <f t="shared" si="45"/>
        <v>2072</v>
      </c>
      <c r="BJ41" s="133">
        <f t="shared" si="45"/>
        <v>1355</v>
      </c>
      <c r="BK41" s="133">
        <f t="shared" si="45"/>
        <v>1677</v>
      </c>
      <c r="BL41" s="133">
        <f t="shared" si="45"/>
        <v>1017</v>
      </c>
    </row>
    <row r="42" ht="13.5" customHeight="1">
      <c r="A42" s="178">
        <v>42524.0</v>
      </c>
      <c r="B42" s="84" t="s">
        <v>71</v>
      </c>
      <c r="C42" s="176"/>
      <c r="D42" s="39" t="s">
        <v>32</v>
      </c>
      <c r="E42" s="126">
        <f t="shared" si="2"/>
        <v>1355</v>
      </c>
      <c r="F42" s="41">
        <v>2.0</v>
      </c>
      <c r="G42" s="41">
        <v>21.0</v>
      </c>
      <c r="H42" s="42">
        <f t="shared" si="3"/>
        <v>27</v>
      </c>
      <c r="I42" s="176"/>
      <c r="J42" s="43" t="s">
        <v>30</v>
      </c>
      <c r="K42" s="126">
        <f t="shared" si="4"/>
        <v>1348</v>
      </c>
      <c r="L42" s="44">
        <v>0.0</v>
      </c>
      <c r="M42" s="44">
        <v>10.0</v>
      </c>
      <c r="N42" s="42">
        <f t="shared" si="5"/>
        <v>10</v>
      </c>
      <c r="O42" s="176"/>
      <c r="P42" s="45" t="s">
        <v>72</v>
      </c>
      <c r="Q42" s="176"/>
      <c r="R42" s="45">
        <f>MIN(Rules!$E$2,(MAX(H42/N42,N42/H42)))</f>
        <v>2</v>
      </c>
      <c r="S42" s="45">
        <f>VLOOKUP(B42,Rules!A:B,2,FALSE)</f>
        <v>40</v>
      </c>
      <c r="T42" s="176"/>
      <c r="U42" s="46">
        <f>1/(10^(-(E42+(IF(P42="Y",Rules!$I$2,0))-K42)/Rules!$E$12)+1)</f>
        <v>0.6732698731</v>
      </c>
      <c r="V42" s="47">
        <f t="shared" si="6"/>
        <v>26</v>
      </c>
      <c r="W42" s="47">
        <f t="shared" si="7"/>
        <v>-26</v>
      </c>
      <c r="X42" s="47"/>
      <c r="Y42" s="47"/>
      <c r="Z42" s="48"/>
      <c r="AA42" s="133">
        <f t="shared" ref="AA42:BL42" si="46">IF($D42=AA$1,$E42+$V42,(IF($J42=AA$1,$K42+$W42,AA41)))</f>
        <v>1322</v>
      </c>
      <c r="AB42" s="133">
        <f t="shared" si="46"/>
        <v>1010</v>
      </c>
      <c r="AC42" s="133">
        <f t="shared" si="46"/>
        <v>1286</v>
      </c>
      <c r="AD42" s="133">
        <f t="shared" si="46"/>
        <v>292</v>
      </c>
      <c r="AE42" s="133">
        <f t="shared" si="46"/>
        <v>1870</v>
      </c>
      <c r="AF42" s="133">
        <f t="shared" si="46"/>
        <v>1880</v>
      </c>
      <c r="AG42" s="133">
        <f t="shared" si="46"/>
        <v>1118</v>
      </c>
      <c r="AH42" s="133">
        <f t="shared" si="46"/>
        <v>843</v>
      </c>
      <c r="AI42" s="133">
        <f t="shared" si="46"/>
        <v>1303</v>
      </c>
      <c r="AJ42" s="133">
        <f t="shared" si="46"/>
        <v>1913</v>
      </c>
      <c r="AK42" s="133">
        <f t="shared" si="46"/>
        <v>606</v>
      </c>
      <c r="AL42" s="133">
        <f t="shared" si="46"/>
        <v>811</v>
      </c>
      <c r="AM42" s="133">
        <f t="shared" si="46"/>
        <v>2002</v>
      </c>
      <c r="AN42" s="133">
        <f t="shared" si="46"/>
        <v>1507</v>
      </c>
      <c r="AO42" s="133">
        <f t="shared" si="46"/>
        <v>1243</v>
      </c>
      <c r="AP42" s="133">
        <f t="shared" si="46"/>
        <v>2247</v>
      </c>
      <c r="AQ42" s="133">
        <f t="shared" si="46"/>
        <v>216</v>
      </c>
      <c r="AR42" s="133">
        <f t="shared" si="46"/>
        <v>1434</v>
      </c>
      <c r="AS42" s="133">
        <f t="shared" si="46"/>
        <v>353</v>
      </c>
      <c r="AT42" s="133">
        <f t="shared" si="46"/>
        <v>1881</v>
      </c>
      <c r="AU42" s="133">
        <f t="shared" si="46"/>
        <v>1142</v>
      </c>
      <c r="AV42" s="133">
        <f t="shared" si="46"/>
        <v>600</v>
      </c>
      <c r="AW42" s="133">
        <f t="shared" si="46"/>
        <v>541</v>
      </c>
      <c r="AX42" s="133">
        <f t="shared" si="46"/>
        <v>922</v>
      </c>
      <c r="AY42" s="133">
        <f t="shared" si="46"/>
        <v>1185</v>
      </c>
      <c r="AZ42" s="133">
        <f t="shared" si="46"/>
        <v>708</v>
      </c>
      <c r="BA42" s="133">
        <f t="shared" si="46"/>
        <v>0</v>
      </c>
      <c r="BB42" s="133">
        <f t="shared" si="46"/>
        <v>1524</v>
      </c>
      <c r="BC42" s="133">
        <f t="shared" si="46"/>
        <v>1094</v>
      </c>
      <c r="BD42" s="133">
        <f t="shared" si="46"/>
        <v>361</v>
      </c>
      <c r="BE42" s="133">
        <f t="shared" si="46"/>
        <v>638</v>
      </c>
      <c r="BF42" s="133">
        <f t="shared" si="46"/>
        <v>2071</v>
      </c>
      <c r="BG42" s="133">
        <f t="shared" si="46"/>
        <v>915</v>
      </c>
      <c r="BH42" s="133">
        <f t="shared" si="46"/>
        <v>530</v>
      </c>
      <c r="BI42" s="133">
        <f t="shared" si="46"/>
        <v>2072</v>
      </c>
      <c r="BJ42" s="133">
        <f t="shared" si="46"/>
        <v>1381</v>
      </c>
      <c r="BK42" s="133">
        <f t="shared" si="46"/>
        <v>1677</v>
      </c>
      <c r="BL42" s="133">
        <f t="shared" si="46"/>
        <v>1017</v>
      </c>
    </row>
    <row r="43" ht="13.5" customHeight="1">
      <c r="A43" s="178">
        <v>42524.0</v>
      </c>
      <c r="B43" s="84" t="s">
        <v>71</v>
      </c>
      <c r="C43" s="176"/>
      <c r="D43" s="39" t="s">
        <v>40</v>
      </c>
      <c r="E43" s="126">
        <f t="shared" si="2"/>
        <v>1017</v>
      </c>
      <c r="F43" s="41">
        <v>2.0</v>
      </c>
      <c r="G43" s="41">
        <v>15.0</v>
      </c>
      <c r="H43" s="42">
        <f t="shared" si="3"/>
        <v>21</v>
      </c>
      <c r="I43" s="176"/>
      <c r="J43" s="43" t="s">
        <v>43</v>
      </c>
      <c r="K43" s="126">
        <f t="shared" si="4"/>
        <v>1010</v>
      </c>
      <c r="L43" s="44">
        <v>2.0</v>
      </c>
      <c r="M43" s="44">
        <v>16.0</v>
      </c>
      <c r="N43" s="42">
        <f t="shared" si="5"/>
        <v>22</v>
      </c>
      <c r="O43" s="176"/>
      <c r="P43" s="45" t="s">
        <v>72</v>
      </c>
      <c r="Q43" s="176"/>
      <c r="R43" s="45">
        <f>MIN(Rules!$E$2,(MAX(H43/N43,N43/H43)))</f>
        <v>1.047619048</v>
      </c>
      <c r="S43" s="45">
        <f>VLOOKUP(B43,Rules!A:B,2,FALSE)</f>
        <v>40</v>
      </c>
      <c r="T43" s="176"/>
      <c r="U43" s="46">
        <f>1/(10^(-(E43+(IF(P43="Y",Rules!$I$2,0))-K43)/Rules!$E$12)+1)</f>
        <v>0.6732698731</v>
      </c>
      <c r="V43" s="47">
        <f t="shared" si="6"/>
        <v>-28</v>
      </c>
      <c r="W43" s="47">
        <f t="shared" si="7"/>
        <v>28</v>
      </c>
      <c r="X43" s="47"/>
      <c r="Y43" s="47"/>
      <c r="Z43" s="48"/>
      <c r="AA43" s="133">
        <f t="shared" ref="AA43:BL43" si="47">IF($D43=AA$1,$E43+$V43,(IF($J43=AA$1,$K43+$W43,AA42)))</f>
        <v>1322</v>
      </c>
      <c r="AB43" s="133">
        <f t="shared" si="47"/>
        <v>1038</v>
      </c>
      <c r="AC43" s="133">
        <f t="shared" si="47"/>
        <v>1286</v>
      </c>
      <c r="AD43" s="133">
        <f t="shared" si="47"/>
        <v>292</v>
      </c>
      <c r="AE43" s="133">
        <f t="shared" si="47"/>
        <v>1870</v>
      </c>
      <c r="AF43" s="133">
        <f t="shared" si="47"/>
        <v>1880</v>
      </c>
      <c r="AG43" s="133">
        <f t="shared" si="47"/>
        <v>1118</v>
      </c>
      <c r="AH43" s="133">
        <f t="shared" si="47"/>
        <v>843</v>
      </c>
      <c r="AI43" s="133">
        <f t="shared" si="47"/>
        <v>1303</v>
      </c>
      <c r="AJ43" s="133">
        <f t="shared" si="47"/>
        <v>1913</v>
      </c>
      <c r="AK43" s="133">
        <f t="shared" si="47"/>
        <v>606</v>
      </c>
      <c r="AL43" s="133">
        <f t="shared" si="47"/>
        <v>811</v>
      </c>
      <c r="AM43" s="133">
        <f t="shared" si="47"/>
        <v>2002</v>
      </c>
      <c r="AN43" s="133">
        <f t="shared" si="47"/>
        <v>1507</v>
      </c>
      <c r="AO43" s="133">
        <f t="shared" si="47"/>
        <v>1243</v>
      </c>
      <c r="AP43" s="133">
        <f t="shared" si="47"/>
        <v>2247</v>
      </c>
      <c r="AQ43" s="133">
        <f t="shared" si="47"/>
        <v>216</v>
      </c>
      <c r="AR43" s="133">
        <f t="shared" si="47"/>
        <v>1434</v>
      </c>
      <c r="AS43" s="133">
        <f t="shared" si="47"/>
        <v>353</v>
      </c>
      <c r="AT43" s="133">
        <f t="shared" si="47"/>
        <v>1881</v>
      </c>
      <c r="AU43" s="133">
        <f t="shared" si="47"/>
        <v>1142</v>
      </c>
      <c r="AV43" s="133">
        <f t="shared" si="47"/>
        <v>600</v>
      </c>
      <c r="AW43" s="133">
        <f t="shared" si="47"/>
        <v>541</v>
      </c>
      <c r="AX43" s="133">
        <f t="shared" si="47"/>
        <v>922</v>
      </c>
      <c r="AY43" s="133">
        <f t="shared" si="47"/>
        <v>1185</v>
      </c>
      <c r="AZ43" s="133">
        <f t="shared" si="47"/>
        <v>708</v>
      </c>
      <c r="BA43" s="133">
        <f t="shared" si="47"/>
        <v>0</v>
      </c>
      <c r="BB43" s="133">
        <f t="shared" si="47"/>
        <v>1524</v>
      </c>
      <c r="BC43" s="133">
        <f t="shared" si="47"/>
        <v>1094</v>
      </c>
      <c r="BD43" s="133">
        <f t="shared" si="47"/>
        <v>361</v>
      </c>
      <c r="BE43" s="133">
        <f t="shared" si="47"/>
        <v>638</v>
      </c>
      <c r="BF43" s="133">
        <f t="shared" si="47"/>
        <v>2071</v>
      </c>
      <c r="BG43" s="133">
        <f t="shared" si="47"/>
        <v>915</v>
      </c>
      <c r="BH43" s="133">
        <f t="shared" si="47"/>
        <v>530</v>
      </c>
      <c r="BI43" s="133">
        <f t="shared" si="47"/>
        <v>2072</v>
      </c>
      <c r="BJ43" s="133">
        <f t="shared" si="47"/>
        <v>1381</v>
      </c>
      <c r="BK43" s="133">
        <f t="shared" si="47"/>
        <v>1677</v>
      </c>
      <c r="BL43" s="133">
        <f t="shared" si="47"/>
        <v>989</v>
      </c>
    </row>
    <row r="44" ht="13.5" customHeight="1">
      <c r="A44" s="178">
        <v>42524.0</v>
      </c>
      <c r="B44" s="84" t="s">
        <v>71</v>
      </c>
      <c r="C44" s="176"/>
      <c r="D44" s="39" t="s">
        <v>33</v>
      </c>
      <c r="E44" s="126">
        <f t="shared" si="2"/>
        <v>1303</v>
      </c>
      <c r="F44" s="41">
        <v>0.0</v>
      </c>
      <c r="G44" s="41">
        <v>16.0</v>
      </c>
      <c r="H44" s="42">
        <f t="shared" si="3"/>
        <v>16</v>
      </c>
      <c r="I44" s="176"/>
      <c r="J44" s="43" t="s">
        <v>39</v>
      </c>
      <c r="K44" s="126">
        <f t="shared" si="4"/>
        <v>922</v>
      </c>
      <c r="L44" s="44">
        <v>0.0</v>
      </c>
      <c r="M44" s="44">
        <v>20.0</v>
      </c>
      <c r="N44" s="42">
        <f t="shared" si="5"/>
        <v>20</v>
      </c>
      <c r="O44" s="176"/>
      <c r="P44" s="45" t="s">
        <v>72</v>
      </c>
      <c r="Q44" s="176"/>
      <c r="R44" s="45">
        <f>MIN(Rules!$E$2,(MAX(H44/N44,N44/H44)))</f>
        <v>1.25</v>
      </c>
      <c r="S44" s="45">
        <f>VLOOKUP(B44,Rules!A:B,2,FALSE)</f>
        <v>40</v>
      </c>
      <c r="T44" s="176"/>
      <c r="U44" s="46">
        <f>1/(10^(-(E44+(IF(P44="Y",Rules!$I$2,0))-K44)/Rules!$E$12)+1)</f>
        <v>0.9202203996</v>
      </c>
      <c r="V44" s="47">
        <f t="shared" si="6"/>
        <v>-46</v>
      </c>
      <c r="W44" s="47">
        <f t="shared" si="7"/>
        <v>46</v>
      </c>
      <c r="X44" s="47"/>
      <c r="Y44" s="47"/>
      <c r="Z44" s="48"/>
      <c r="AA44" s="133">
        <f t="shared" ref="AA44:BL44" si="48">IF($D44=AA$1,$E44+$V44,(IF($J44=AA$1,$K44+$W44,AA43)))</f>
        <v>1322</v>
      </c>
      <c r="AB44" s="133">
        <f t="shared" si="48"/>
        <v>1038</v>
      </c>
      <c r="AC44" s="133">
        <f t="shared" si="48"/>
        <v>1286</v>
      </c>
      <c r="AD44" s="133">
        <f t="shared" si="48"/>
        <v>292</v>
      </c>
      <c r="AE44" s="133">
        <f t="shared" si="48"/>
        <v>1870</v>
      </c>
      <c r="AF44" s="133">
        <f t="shared" si="48"/>
        <v>1880</v>
      </c>
      <c r="AG44" s="133">
        <f t="shared" si="48"/>
        <v>1118</v>
      </c>
      <c r="AH44" s="133">
        <f t="shared" si="48"/>
        <v>843</v>
      </c>
      <c r="AI44" s="133">
        <f t="shared" si="48"/>
        <v>1257</v>
      </c>
      <c r="AJ44" s="133">
        <f t="shared" si="48"/>
        <v>1913</v>
      </c>
      <c r="AK44" s="133">
        <f t="shared" si="48"/>
        <v>606</v>
      </c>
      <c r="AL44" s="133">
        <f t="shared" si="48"/>
        <v>811</v>
      </c>
      <c r="AM44" s="133">
        <f t="shared" si="48"/>
        <v>2002</v>
      </c>
      <c r="AN44" s="133">
        <f t="shared" si="48"/>
        <v>1507</v>
      </c>
      <c r="AO44" s="133">
        <f t="shared" si="48"/>
        <v>1243</v>
      </c>
      <c r="AP44" s="133">
        <f t="shared" si="48"/>
        <v>2247</v>
      </c>
      <c r="AQ44" s="133">
        <f t="shared" si="48"/>
        <v>216</v>
      </c>
      <c r="AR44" s="133">
        <f t="shared" si="48"/>
        <v>1434</v>
      </c>
      <c r="AS44" s="133">
        <f t="shared" si="48"/>
        <v>353</v>
      </c>
      <c r="AT44" s="133">
        <f t="shared" si="48"/>
        <v>1881</v>
      </c>
      <c r="AU44" s="133">
        <f t="shared" si="48"/>
        <v>1142</v>
      </c>
      <c r="AV44" s="133">
        <f t="shared" si="48"/>
        <v>600</v>
      </c>
      <c r="AW44" s="133">
        <f t="shared" si="48"/>
        <v>541</v>
      </c>
      <c r="AX44" s="133">
        <f t="shared" si="48"/>
        <v>968</v>
      </c>
      <c r="AY44" s="133">
        <f t="shared" si="48"/>
        <v>1185</v>
      </c>
      <c r="AZ44" s="133">
        <f t="shared" si="48"/>
        <v>708</v>
      </c>
      <c r="BA44" s="133">
        <f t="shared" si="48"/>
        <v>0</v>
      </c>
      <c r="BB44" s="133">
        <f t="shared" si="48"/>
        <v>1524</v>
      </c>
      <c r="BC44" s="133">
        <f t="shared" si="48"/>
        <v>1094</v>
      </c>
      <c r="BD44" s="133">
        <f t="shared" si="48"/>
        <v>361</v>
      </c>
      <c r="BE44" s="133">
        <f t="shared" si="48"/>
        <v>638</v>
      </c>
      <c r="BF44" s="133">
        <f t="shared" si="48"/>
        <v>2071</v>
      </c>
      <c r="BG44" s="133">
        <f t="shared" si="48"/>
        <v>915</v>
      </c>
      <c r="BH44" s="133">
        <f t="shared" si="48"/>
        <v>530</v>
      </c>
      <c r="BI44" s="133">
        <f t="shared" si="48"/>
        <v>2072</v>
      </c>
      <c r="BJ44" s="133">
        <f t="shared" si="48"/>
        <v>1381</v>
      </c>
      <c r="BK44" s="133">
        <f t="shared" si="48"/>
        <v>1677</v>
      </c>
      <c r="BL44" s="133">
        <f t="shared" si="48"/>
        <v>989</v>
      </c>
    </row>
    <row r="45" ht="13.5" customHeight="1">
      <c r="A45" s="178">
        <v>42524.0</v>
      </c>
      <c r="B45" s="84" t="s">
        <v>71</v>
      </c>
      <c r="C45" s="176"/>
      <c r="D45" s="39" t="s">
        <v>38</v>
      </c>
      <c r="E45" s="126">
        <f t="shared" si="2"/>
        <v>1185</v>
      </c>
      <c r="F45" s="41">
        <v>2.0</v>
      </c>
      <c r="G45" s="41">
        <v>23.0</v>
      </c>
      <c r="H45" s="42">
        <f t="shared" si="3"/>
        <v>29</v>
      </c>
      <c r="I45" s="176"/>
      <c r="J45" s="43" t="s">
        <v>37</v>
      </c>
      <c r="K45" s="126">
        <f t="shared" si="4"/>
        <v>843</v>
      </c>
      <c r="L45" s="44">
        <v>0.0</v>
      </c>
      <c r="M45" s="44">
        <v>9.0</v>
      </c>
      <c r="N45" s="42">
        <f t="shared" si="5"/>
        <v>9</v>
      </c>
      <c r="O45" s="176"/>
      <c r="P45" s="45" t="s">
        <v>72</v>
      </c>
      <c r="Q45" s="176"/>
      <c r="R45" s="45">
        <f>MIN(Rules!$E$2,(MAX(H45/N45,N45/H45)))</f>
        <v>2</v>
      </c>
      <c r="S45" s="45">
        <f>VLOOKUP(B45,Rules!A:B,2,FALSE)</f>
        <v>40</v>
      </c>
      <c r="T45" s="176"/>
      <c r="U45" s="46">
        <f>1/(10^(-(E45+(IF(P45="Y",Rules!$I$2,0))-K45)/Rules!$E$12)+1)</f>
        <v>0.9059999325</v>
      </c>
      <c r="V45" s="47">
        <f t="shared" si="6"/>
        <v>8</v>
      </c>
      <c r="W45" s="47">
        <f t="shared" si="7"/>
        <v>-8</v>
      </c>
      <c r="X45" s="47"/>
      <c r="Y45" s="47"/>
      <c r="Z45" s="48"/>
      <c r="AA45" s="133">
        <f t="shared" ref="AA45:BL45" si="49">IF($D45=AA$1,$E45+$V45,(IF($J45=AA$1,$K45+$W45,AA44)))</f>
        <v>1322</v>
      </c>
      <c r="AB45" s="133">
        <f t="shared" si="49"/>
        <v>1038</v>
      </c>
      <c r="AC45" s="133">
        <f t="shared" si="49"/>
        <v>1286</v>
      </c>
      <c r="AD45" s="133">
        <f t="shared" si="49"/>
        <v>292</v>
      </c>
      <c r="AE45" s="133">
        <f t="shared" si="49"/>
        <v>1870</v>
      </c>
      <c r="AF45" s="133">
        <f t="shared" si="49"/>
        <v>1880</v>
      </c>
      <c r="AG45" s="133">
        <f t="shared" si="49"/>
        <v>1118</v>
      </c>
      <c r="AH45" s="133">
        <f t="shared" si="49"/>
        <v>835</v>
      </c>
      <c r="AI45" s="133">
        <f t="shared" si="49"/>
        <v>1257</v>
      </c>
      <c r="AJ45" s="133">
        <f t="shared" si="49"/>
        <v>1913</v>
      </c>
      <c r="AK45" s="133">
        <f t="shared" si="49"/>
        <v>606</v>
      </c>
      <c r="AL45" s="133">
        <f t="shared" si="49"/>
        <v>811</v>
      </c>
      <c r="AM45" s="133">
        <f t="shared" si="49"/>
        <v>2002</v>
      </c>
      <c r="AN45" s="133">
        <f t="shared" si="49"/>
        <v>1507</v>
      </c>
      <c r="AO45" s="133">
        <f t="shared" si="49"/>
        <v>1243</v>
      </c>
      <c r="AP45" s="133">
        <f t="shared" si="49"/>
        <v>2247</v>
      </c>
      <c r="AQ45" s="133">
        <f t="shared" si="49"/>
        <v>216</v>
      </c>
      <c r="AR45" s="133">
        <f t="shared" si="49"/>
        <v>1434</v>
      </c>
      <c r="AS45" s="133">
        <f t="shared" si="49"/>
        <v>353</v>
      </c>
      <c r="AT45" s="133">
        <f t="shared" si="49"/>
        <v>1881</v>
      </c>
      <c r="AU45" s="133">
        <f t="shared" si="49"/>
        <v>1142</v>
      </c>
      <c r="AV45" s="133">
        <f t="shared" si="49"/>
        <v>600</v>
      </c>
      <c r="AW45" s="133">
        <f t="shared" si="49"/>
        <v>541</v>
      </c>
      <c r="AX45" s="133">
        <f t="shared" si="49"/>
        <v>968</v>
      </c>
      <c r="AY45" s="133">
        <f t="shared" si="49"/>
        <v>1193</v>
      </c>
      <c r="AZ45" s="133">
        <f t="shared" si="49"/>
        <v>708</v>
      </c>
      <c r="BA45" s="133">
        <f t="shared" si="49"/>
        <v>0</v>
      </c>
      <c r="BB45" s="133">
        <f t="shared" si="49"/>
        <v>1524</v>
      </c>
      <c r="BC45" s="133">
        <f t="shared" si="49"/>
        <v>1094</v>
      </c>
      <c r="BD45" s="133">
        <f t="shared" si="49"/>
        <v>361</v>
      </c>
      <c r="BE45" s="133">
        <f t="shared" si="49"/>
        <v>638</v>
      </c>
      <c r="BF45" s="133">
        <f t="shared" si="49"/>
        <v>2071</v>
      </c>
      <c r="BG45" s="133">
        <f t="shared" si="49"/>
        <v>915</v>
      </c>
      <c r="BH45" s="133">
        <f t="shared" si="49"/>
        <v>530</v>
      </c>
      <c r="BI45" s="133">
        <f t="shared" si="49"/>
        <v>2072</v>
      </c>
      <c r="BJ45" s="133">
        <f t="shared" si="49"/>
        <v>1381</v>
      </c>
      <c r="BK45" s="133">
        <f t="shared" si="49"/>
        <v>1677</v>
      </c>
      <c r="BL45" s="133">
        <f t="shared" si="49"/>
        <v>989</v>
      </c>
    </row>
    <row r="46" ht="13.5" customHeight="1">
      <c r="A46" s="178">
        <v>42524.0</v>
      </c>
      <c r="B46" s="84" t="s">
        <v>71</v>
      </c>
      <c r="C46" s="176"/>
      <c r="D46" s="39" t="s">
        <v>51</v>
      </c>
      <c r="E46" s="126">
        <f t="shared" si="2"/>
        <v>708</v>
      </c>
      <c r="F46" s="41">
        <v>2.0</v>
      </c>
      <c r="G46" s="41">
        <v>19.0</v>
      </c>
      <c r="H46" s="42">
        <f t="shared" si="3"/>
        <v>25</v>
      </c>
      <c r="I46" s="176"/>
      <c r="J46" s="43" t="s">
        <v>47</v>
      </c>
      <c r="K46" s="126">
        <f t="shared" si="4"/>
        <v>541</v>
      </c>
      <c r="L46" s="44">
        <v>1.0</v>
      </c>
      <c r="M46" s="44">
        <v>12.0</v>
      </c>
      <c r="N46" s="42">
        <f t="shared" si="5"/>
        <v>15</v>
      </c>
      <c r="O46" s="176"/>
      <c r="P46" s="45" t="s">
        <v>72</v>
      </c>
      <c r="Q46" s="176"/>
      <c r="R46" s="45">
        <f>MIN(Rules!$E$2,(MAX(H46/N46,N46/H46)))</f>
        <v>1.666666667</v>
      </c>
      <c r="S46" s="45">
        <f>VLOOKUP(B46,Rules!A:B,2,FALSE)</f>
        <v>40</v>
      </c>
      <c r="T46" s="176"/>
      <c r="U46" s="46">
        <f>1/(10^(-(E46+(IF(P46="Y",Rules!$I$2,0))-K46)/Rules!$E$12)+1)</f>
        <v>0.8115080412</v>
      </c>
      <c r="V46" s="47">
        <f t="shared" si="6"/>
        <v>13</v>
      </c>
      <c r="W46" s="47">
        <f t="shared" si="7"/>
        <v>-13</v>
      </c>
      <c r="X46" s="47"/>
      <c r="Y46" s="47"/>
      <c r="Z46" s="48"/>
      <c r="AA46" s="133">
        <f t="shared" ref="AA46:BL46" si="50">IF($D46=AA$1,$E46+$V46,(IF($J46=AA$1,$K46+$W46,AA45)))</f>
        <v>1322</v>
      </c>
      <c r="AB46" s="133">
        <f t="shared" si="50"/>
        <v>1038</v>
      </c>
      <c r="AC46" s="133">
        <f t="shared" si="50"/>
        <v>1286</v>
      </c>
      <c r="AD46" s="133">
        <f t="shared" si="50"/>
        <v>292</v>
      </c>
      <c r="AE46" s="133">
        <f t="shared" si="50"/>
        <v>1870</v>
      </c>
      <c r="AF46" s="133">
        <f t="shared" si="50"/>
        <v>1880</v>
      </c>
      <c r="AG46" s="133">
        <f t="shared" si="50"/>
        <v>1118</v>
      </c>
      <c r="AH46" s="133">
        <f t="shared" si="50"/>
        <v>835</v>
      </c>
      <c r="AI46" s="133">
        <f t="shared" si="50"/>
        <v>1257</v>
      </c>
      <c r="AJ46" s="133">
        <f t="shared" si="50"/>
        <v>1913</v>
      </c>
      <c r="AK46" s="133">
        <f t="shared" si="50"/>
        <v>606</v>
      </c>
      <c r="AL46" s="133">
        <f t="shared" si="50"/>
        <v>811</v>
      </c>
      <c r="AM46" s="133">
        <f t="shared" si="50"/>
        <v>2002</v>
      </c>
      <c r="AN46" s="133">
        <f t="shared" si="50"/>
        <v>1507</v>
      </c>
      <c r="AO46" s="133">
        <f t="shared" si="50"/>
        <v>1243</v>
      </c>
      <c r="AP46" s="133">
        <f t="shared" si="50"/>
        <v>2247</v>
      </c>
      <c r="AQ46" s="133">
        <f t="shared" si="50"/>
        <v>216</v>
      </c>
      <c r="AR46" s="133">
        <f t="shared" si="50"/>
        <v>1434</v>
      </c>
      <c r="AS46" s="133">
        <f t="shared" si="50"/>
        <v>353</v>
      </c>
      <c r="AT46" s="133">
        <f t="shared" si="50"/>
        <v>1881</v>
      </c>
      <c r="AU46" s="133">
        <f t="shared" si="50"/>
        <v>1142</v>
      </c>
      <c r="AV46" s="133">
        <f t="shared" si="50"/>
        <v>600</v>
      </c>
      <c r="AW46" s="133">
        <f t="shared" si="50"/>
        <v>528</v>
      </c>
      <c r="AX46" s="133">
        <f t="shared" si="50"/>
        <v>968</v>
      </c>
      <c r="AY46" s="133">
        <f t="shared" si="50"/>
        <v>1193</v>
      </c>
      <c r="AZ46" s="133">
        <f t="shared" si="50"/>
        <v>721</v>
      </c>
      <c r="BA46" s="133">
        <f t="shared" si="50"/>
        <v>0</v>
      </c>
      <c r="BB46" s="133">
        <f t="shared" si="50"/>
        <v>1524</v>
      </c>
      <c r="BC46" s="133">
        <f t="shared" si="50"/>
        <v>1094</v>
      </c>
      <c r="BD46" s="133">
        <f t="shared" si="50"/>
        <v>361</v>
      </c>
      <c r="BE46" s="133">
        <f t="shared" si="50"/>
        <v>638</v>
      </c>
      <c r="BF46" s="133">
        <f t="shared" si="50"/>
        <v>2071</v>
      </c>
      <c r="BG46" s="133">
        <f t="shared" si="50"/>
        <v>915</v>
      </c>
      <c r="BH46" s="133">
        <f t="shared" si="50"/>
        <v>530</v>
      </c>
      <c r="BI46" s="133">
        <f t="shared" si="50"/>
        <v>2072</v>
      </c>
      <c r="BJ46" s="133">
        <f t="shared" si="50"/>
        <v>1381</v>
      </c>
      <c r="BK46" s="133">
        <f t="shared" si="50"/>
        <v>1677</v>
      </c>
      <c r="BL46" s="133">
        <f t="shared" si="50"/>
        <v>989</v>
      </c>
    </row>
    <row r="47" ht="13.5" customHeight="1">
      <c r="A47" s="178">
        <v>42524.0</v>
      </c>
      <c r="B47" s="84" t="s">
        <v>71</v>
      </c>
      <c r="C47" s="176"/>
      <c r="D47" s="39" t="s">
        <v>41</v>
      </c>
      <c r="E47" s="126">
        <f t="shared" si="2"/>
        <v>1094</v>
      </c>
      <c r="F47" s="41">
        <v>1.0</v>
      </c>
      <c r="G47" s="41">
        <v>14.0</v>
      </c>
      <c r="H47" s="42">
        <f t="shared" si="3"/>
        <v>17</v>
      </c>
      <c r="I47" s="176"/>
      <c r="J47" s="43" t="s">
        <v>45</v>
      </c>
      <c r="K47" s="126">
        <f t="shared" si="4"/>
        <v>811</v>
      </c>
      <c r="L47" s="44">
        <v>0.0</v>
      </c>
      <c r="M47" s="44">
        <v>16.0</v>
      </c>
      <c r="N47" s="42">
        <f t="shared" si="5"/>
        <v>16</v>
      </c>
      <c r="O47" s="176"/>
      <c r="P47" s="45" t="s">
        <v>72</v>
      </c>
      <c r="Q47" s="176"/>
      <c r="R47" s="45">
        <f>MIN(Rules!$E$2,(MAX(H47/N47,N47/H47)))</f>
        <v>1.0625</v>
      </c>
      <c r="S47" s="45">
        <f>VLOOKUP(B47,Rules!A:B,2,FALSE)</f>
        <v>40</v>
      </c>
      <c r="T47" s="176"/>
      <c r="U47" s="46">
        <f>1/(10^(-(E47+(IF(P47="Y",Rules!$I$2,0))-K47)/Rules!$E$12)+1)</f>
        <v>0.8801697565</v>
      </c>
      <c r="V47" s="47">
        <f t="shared" si="6"/>
        <v>5</v>
      </c>
      <c r="W47" s="47">
        <f t="shared" si="7"/>
        <v>-5</v>
      </c>
      <c r="X47" s="47"/>
      <c r="Y47" s="47"/>
      <c r="Z47" s="48"/>
      <c r="AA47" s="133">
        <f t="shared" ref="AA47:BL47" si="51">IF($D47=AA$1,$E47+$V47,(IF($J47=AA$1,$K47+$W47,AA46)))</f>
        <v>1322</v>
      </c>
      <c r="AB47" s="133">
        <f t="shared" si="51"/>
        <v>1038</v>
      </c>
      <c r="AC47" s="133">
        <f t="shared" si="51"/>
        <v>1286</v>
      </c>
      <c r="AD47" s="133">
        <f t="shared" si="51"/>
        <v>292</v>
      </c>
      <c r="AE47" s="133">
        <f t="shared" si="51"/>
        <v>1870</v>
      </c>
      <c r="AF47" s="133">
        <f t="shared" si="51"/>
        <v>1880</v>
      </c>
      <c r="AG47" s="133">
        <f t="shared" si="51"/>
        <v>1118</v>
      </c>
      <c r="AH47" s="133">
        <f t="shared" si="51"/>
        <v>835</v>
      </c>
      <c r="AI47" s="133">
        <f t="shared" si="51"/>
        <v>1257</v>
      </c>
      <c r="AJ47" s="133">
        <f t="shared" si="51"/>
        <v>1913</v>
      </c>
      <c r="AK47" s="133">
        <f t="shared" si="51"/>
        <v>606</v>
      </c>
      <c r="AL47" s="133">
        <f t="shared" si="51"/>
        <v>806</v>
      </c>
      <c r="AM47" s="133">
        <f t="shared" si="51"/>
        <v>2002</v>
      </c>
      <c r="AN47" s="133">
        <f t="shared" si="51"/>
        <v>1507</v>
      </c>
      <c r="AO47" s="133">
        <f t="shared" si="51"/>
        <v>1243</v>
      </c>
      <c r="AP47" s="133">
        <f t="shared" si="51"/>
        <v>2247</v>
      </c>
      <c r="AQ47" s="133">
        <f t="shared" si="51"/>
        <v>216</v>
      </c>
      <c r="AR47" s="133">
        <f t="shared" si="51"/>
        <v>1434</v>
      </c>
      <c r="AS47" s="133">
        <f t="shared" si="51"/>
        <v>353</v>
      </c>
      <c r="AT47" s="133">
        <f t="shared" si="51"/>
        <v>1881</v>
      </c>
      <c r="AU47" s="133">
        <f t="shared" si="51"/>
        <v>1142</v>
      </c>
      <c r="AV47" s="133">
        <f t="shared" si="51"/>
        <v>600</v>
      </c>
      <c r="AW47" s="133">
        <f t="shared" si="51"/>
        <v>528</v>
      </c>
      <c r="AX47" s="133">
        <f t="shared" si="51"/>
        <v>968</v>
      </c>
      <c r="AY47" s="133">
        <f t="shared" si="51"/>
        <v>1193</v>
      </c>
      <c r="AZ47" s="133">
        <f t="shared" si="51"/>
        <v>721</v>
      </c>
      <c r="BA47" s="133">
        <f t="shared" si="51"/>
        <v>0</v>
      </c>
      <c r="BB47" s="133">
        <f t="shared" si="51"/>
        <v>1524</v>
      </c>
      <c r="BC47" s="133">
        <f t="shared" si="51"/>
        <v>1099</v>
      </c>
      <c r="BD47" s="133">
        <f t="shared" si="51"/>
        <v>361</v>
      </c>
      <c r="BE47" s="133">
        <f t="shared" si="51"/>
        <v>638</v>
      </c>
      <c r="BF47" s="133">
        <f t="shared" si="51"/>
        <v>2071</v>
      </c>
      <c r="BG47" s="133">
        <f t="shared" si="51"/>
        <v>915</v>
      </c>
      <c r="BH47" s="133">
        <f t="shared" si="51"/>
        <v>530</v>
      </c>
      <c r="BI47" s="133">
        <f t="shared" si="51"/>
        <v>2072</v>
      </c>
      <c r="BJ47" s="133">
        <f t="shared" si="51"/>
        <v>1381</v>
      </c>
      <c r="BK47" s="133">
        <f t="shared" si="51"/>
        <v>1677</v>
      </c>
      <c r="BL47" s="133">
        <f t="shared" si="51"/>
        <v>989</v>
      </c>
    </row>
    <row r="48" ht="13.5" customHeight="1">
      <c r="A48" s="178">
        <v>42524.0</v>
      </c>
      <c r="B48" s="84" t="s">
        <v>71</v>
      </c>
      <c r="C48" s="176"/>
      <c r="D48" s="39" t="s">
        <v>44</v>
      </c>
      <c r="E48" s="126">
        <f t="shared" si="2"/>
        <v>361</v>
      </c>
      <c r="F48" s="41">
        <v>1.0</v>
      </c>
      <c r="G48" s="41">
        <v>14.0</v>
      </c>
      <c r="H48" s="42">
        <f t="shared" si="3"/>
        <v>17</v>
      </c>
      <c r="I48" s="176"/>
      <c r="J48" s="43" t="s">
        <v>48</v>
      </c>
      <c r="K48" s="126">
        <f t="shared" si="4"/>
        <v>606</v>
      </c>
      <c r="L48" s="44">
        <v>1.0</v>
      </c>
      <c r="M48" s="44">
        <v>9.0</v>
      </c>
      <c r="N48" s="42">
        <f t="shared" si="5"/>
        <v>12</v>
      </c>
      <c r="O48" s="176"/>
      <c r="P48" s="45" t="s">
        <v>72</v>
      </c>
      <c r="Q48" s="176"/>
      <c r="R48" s="45">
        <f>MIN(Rules!$E$2,(MAX(H48/N48,N48/H48)))</f>
        <v>1.416666667</v>
      </c>
      <c r="S48" s="45">
        <f>VLOOKUP(B48,Rules!A:B,2,FALSE)</f>
        <v>40</v>
      </c>
      <c r="T48" s="176"/>
      <c r="U48" s="46">
        <f>1/(10^(-(E48+(IF(P48="Y",Rules!$I$2,0))-K48)/Rules!$E$12)+1)</f>
        <v>0.3923389359</v>
      </c>
      <c r="V48" s="47">
        <f t="shared" si="6"/>
        <v>34</v>
      </c>
      <c r="W48" s="47">
        <f t="shared" si="7"/>
        <v>-34</v>
      </c>
      <c r="X48" s="47"/>
      <c r="Y48" s="47"/>
      <c r="Z48" s="48"/>
      <c r="AA48" s="133">
        <f t="shared" ref="AA48:BL48" si="52">IF($D48=AA$1,$E48+$V48,(IF($J48=AA$1,$K48+$W48,AA47)))</f>
        <v>1322</v>
      </c>
      <c r="AB48" s="133">
        <f t="shared" si="52"/>
        <v>1038</v>
      </c>
      <c r="AC48" s="133">
        <f t="shared" si="52"/>
        <v>1286</v>
      </c>
      <c r="AD48" s="133">
        <f t="shared" si="52"/>
        <v>292</v>
      </c>
      <c r="AE48" s="133">
        <f t="shared" si="52"/>
        <v>1870</v>
      </c>
      <c r="AF48" s="133">
        <f t="shared" si="52"/>
        <v>1880</v>
      </c>
      <c r="AG48" s="133">
        <f t="shared" si="52"/>
        <v>1118</v>
      </c>
      <c r="AH48" s="133">
        <f t="shared" si="52"/>
        <v>835</v>
      </c>
      <c r="AI48" s="133">
        <f t="shared" si="52"/>
        <v>1257</v>
      </c>
      <c r="AJ48" s="133">
        <f t="shared" si="52"/>
        <v>1913</v>
      </c>
      <c r="AK48" s="133">
        <f t="shared" si="52"/>
        <v>572</v>
      </c>
      <c r="AL48" s="133">
        <f t="shared" si="52"/>
        <v>806</v>
      </c>
      <c r="AM48" s="133">
        <f t="shared" si="52"/>
        <v>2002</v>
      </c>
      <c r="AN48" s="133">
        <f t="shared" si="52"/>
        <v>1507</v>
      </c>
      <c r="AO48" s="133">
        <f t="shared" si="52"/>
        <v>1243</v>
      </c>
      <c r="AP48" s="133">
        <f t="shared" si="52"/>
        <v>2247</v>
      </c>
      <c r="AQ48" s="133">
        <f t="shared" si="52"/>
        <v>216</v>
      </c>
      <c r="AR48" s="133">
        <f t="shared" si="52"/>
        <v>1434</v>
      </c>
      <c r="AS48" s="133">
        <f t="shared" si="52"/>
        <v>353</v>
      </c>
      <c r="AT48" s="133">
        <f t="shared" si="52"/>
        <v>1881</v>
      </c>
      <c r="AU48" s="133">
        <f t="shared" si="52"/>
        <v>1142</v>
      </c>
      <c r="AV48" s="133">
        <f t="shared" si="52"/>
        <v>600</v>
      </c>
      <c r="AW48" s="133">
        <f t="shared" si="52"/>
        <v>528</v>
      </c>
      <c r="AX48" s="133">
        <f t="shared" si="52"/>
        <v>968</v>
      </c>
      <c r="AY48" s="133">
        <f t="shared" si="52"/>
        <v>1193</v>
      </c>
      <c r="AZ48" s="133">
        <f t="shared" si="52"/>
        <v>721</v>
      </c>
      <c r="BA48" s="133">
        <f t="shared" si="52"/>
        <v>0</v>
      </c>
      <c r="BB48" s="133">
        <f t="shared" si="52"/>
        <v>1524</v>
      </c>
      <c r="BC48" s="133">
        <f t="shared" si="52"/>
        <v>1099</v>
      </c>
      <c r="BD48" s="133">
        <f t="shared" si="52"/>
        <v>395</v>
      </c>
      <c r="BE48" s="133">
        <f t="shared" si="52"/>
        <v>638</v>
      </c>
      <c r="BF48" s="133">
        <f t="shared" si="52"/>
        <v>2071</v>
      </c>
      <c r="BG48" s="133">
        <f t="shared" si="52"/>
        <v>915</v>
      </c>
      <c r="BH48" s="133">
        <f t="shared" si="52"/>
        <v>530</v>
      </c>
      <c r="BI48" s="133">
        <f t="shared" si="52"/>
        <v>2072</v>
      </c>
      <c r="BJ48" s="133">
        <f t="shared" si="52"/>
        <v>1381</v>
      </c>
      <c r="BK48" s="133">
        <f t="shared" si="52"/>
        <v>1677</v>
      </c>
      <c r="BL48" s="133">
        <f t="shared" si="52"/>
        <v>989</v>
      </c>
    </row>
    <row r="49" ht="13.5" customHeight="1">
      <c r="A49" s="178">
        <v>42524.0</v>
      </c>
      <c r="B49" s="84" t="s">
        <v>71</v>
      </c>
      <c r="C49" s="176"/>
      <c r="D49" s="39" t="s">
        <v>50</v>
      </c>
      <c r="E49" s="126">
        <f t="shared" si="2"/>
        <v>600</v>
      </c>
      <c r="F49" s="41">
        <v>3.0</v>
      </c>
      <c r="G49" s="41">
        <v>12.0</v>
      </c>
      <c r="H49" s="42">
        <f t="shared" si="3"/>
        <v>21</v>
      </c>
      <c r="I49" s="176"/>
      <c r="J49" s="43" t="s">
        <v>52</v>
      </c>
      <c r="K49" s="126">
        <f t="shared" si="4"/>
        <v>353</v>
      </c>
      <c r="L49" s="44">
        <v>0.0</v>
      </c>
      <c r="M49" s="44">
        <v>12.0</v>
      </c>
      <c r="N49" s="42">
        <f t="shared" si="5"/>
        <v>12</v>
      </c>
      <c r="O49" s="176"/>
      <c r="P49" s="45" t="s">
        <v>72</v>
      </c>
      <c r="Q49" s="176"/>
      <c r="R49" s="45">
        <f>MIN(Rules!$E$2,(MAX(H49/N49,N49/H49)))</f>
        <v>1.75</v>
      </c>
      <c r="S49" s="45">
        <f>VLOOKUP(B49,Rules!A:B,2,FALSE)</f>
        <v>40</v>
      </c>
      <c r="T49" s="176"/>
      <c r="U49" s="46">
        <f>1/(10^(-(E49+(IF(P49="Y",Rules!$I$2,0))-K49)/Rules!$E$12)+1)</f>
        <v>0.8615534258</v>
      </c>
      <c r="V49" s="47">
        <f t="shared" si="6"/>
        <v>10</v>
      </c>
      <c r="W49" s="47">
        <f t="shared" si="7"/>
        <v>-10</v>
      </c>
      <c r="X49" s="47"/>
      <c r="Y49" s="47"/>
      <c r="Z49" s="48"/>
      <c r="AA49" s="133">
        <f t="shared" ref="AA49:BL49" si="53">IF($D49=AA$1,$E49+$V49,(IF($J49=AA$1,$K49+$W49,AA48)))</f>
        <v>1322</v>
      </c>
      <c r="AB49" s="133">
        <f t="shared" si="53"/>
        <v>1038</v>
      </c>
      <c r="AC49" s="133">
        <f t="shared" si="53"/>
        <v>1286</v>
      </c>
      <c r="AD49" s="133">
        <f t="shared" si="53"/>
        <v>292</v>
      </c>
      <c r="AE49" s="133">
        <f t="shared" si="53"/>
        <v>1870</v>
      </c>
      <c r="AF49" s="133">
        <f t="shared" si="53"/>
        <v>1880</v>
      </c>
      <c r="AG49" s="133">
        <f t="shared" si="53"/>
        <v>1118</v>
      </c>
      <c r="AH49" s="133">
        <f t="shared" si="53"/>
        <v>835</v>
      </c>
      <c r="AI49" s="133">
        <f t="shared" si="53"/>
        <v>1257</v>
      </c>
      <c r="AJ49" s="133">
        <f t="shared" si="53"/>
        <v>1913</v>
      </c>
      <c r="AK49" s="133">
        <f t="shared" si="53"/>
        <v>572</v>
      </c>
      <c r="AL49" s="133">
        <f t="shared" si="53"/>
        <v>806</v>
      </c>
      <c r="AM49" s="133">
        <f t="shared" si="53"/>
        <v>2002</v>
      </c>
      <c r="AN49" s="133">
        <f t="shared" si="53"/>
        <v>1507</v>
      </c>
      <c r="AO49" s="133">
        <f t="shared" si="53"/>
        <v>1243</v>
      </c>
      <c r="AP49" s="133">
        <f t="shared" si="53"/>
        <v>2247</v>
      </c>
      <c r="AQ49" s="133">
        <f t="shared" si="53"/>
        <v>216</v>
      </c>
      <c r="AR49" s="133">
        <f t="shared" si="53"/>
        <v>1434</v>
      </c>
      <c r="AS49" s="133">
        <f t="shared" si="53"/>
        <v>343</v>
      </c>
      <c r="AT49" s="133">
        <f t="shared" si="53"/>
        <v>1881</v>
      </c>
      <c r="AU49" s="133">
        <f t="shared" si="53"/>
        <v>1142</v>
      </c>
      <c r="AV49" s="133">
        <f t="shared" si="53"/>
        <v>610</v>
      </c>
      <c r="AW49" s="133">
        <f t="shared" si="53"/>
        <v>528</v>
      </c>
      <c r="AX49" s="133">
        <f t="shared" si="53"/>
        <v>968</v>
      </c>
      <c r="AY49" s="133">
        <f t="shared" si="53"/>
        <v>1193</v>
      </c>
      <c r="AZ49" s="133">
        <f t="shared" si="53"/>
        <v>721</v>
      </c>
      <c r="BA49" s="133">
        <f t="shared" si="53"/>
        <v>0</v>
      </c>
      <c r="BB49" s="133">
        <f t="shared" si="53"/>
        <v>1524</v>
      </c>
      <c r="BC49" s="133">
        <f t="shared" si="53"/>
        <v>1099</v>
      </c>
      <c r="BD49" s="133">
        <f t="shared" si="53"/>
        <v>395</v>
      </c>
      <c r="BE49" s="133">
        <f t="shared" si="53"/>
        <v>638</v>
      </c>
      <c r="BF49" s="133">
        <f t="shared" si="53"/>
        <v>2071</v>
      </c>
      <c r="BG49" s="133">
        <f t="shared" si="53"/>
        <v>915</v>
      </c>
      <c r="BH49" s="133">
        <f t="shared" si="53"/>
        <v>530</v>
      </c>
      <c r="BI49" s="133">
        <f t="shared" si="53"/>
        <v>2072</v>
      </c>
      <c r="BJ49" s="133">
        <f t="shared" si="53"/>
        <v>1381</v>
      </c>
      <c r="BK49" s="133">
        <f t="shared" si="53"/>
        <v>1677</v>
      </c>
      <c r="BL49" s="133">
        <f t="shared" si="53"/>
        <v>989</v>
      </c>
    </row>
    <row r="50" ht="13.5" customHeight="1">
      <c r="A50" s="178">
        <v>42707.0</v>
      </c>
      <c r="B50" s="84" t="s">
        <v>71</v>
      </c>
      <c r="C50" s="176"/>
      <c r="D50" s="39" t="s">
        <v>19</v>
      </c>
      <c r="E50" s="126">
        <f t="shared" si="2"/>
        <v>1880</v>
      </c>
      <c r="F50" s="41">
        <v>2.0</v>
      </c>
      <c r="G50" s="41">
        <v>22.0</v>
      </c>
      <c r="H50" s="42">
        <f t="shared" si="3"/>
        <v>28</v>
      </c>
      <c r="I50" s="176"/>
      <c r="J50" s="43" t="s">
        <v>22</v>
      </c>
      <c r="K50" s="126">
        <f t="shared" si="4"/>
        <v>2247</v>
      </c>
      <c r="L50" s="44">
        <v>2.0</v>
      </c>
      <c r="M50" s="44">
        <v>23.0</v>
      </c>
      <c r="N50" s="42">
        <f t="shared" si="5"/>
        <v>29</v>
      </c>
      <c r="O50" s="176"/>
      <c r="P50" s="45" t="s">
        <v>72</v>
      </c>
      <c r="Q50" s="176"/>
      <c r="R50" s="45">
        <f>MIN(Rules!$E$2,(MAX(H50/N50,N50/H50)))</f>
        <v>1.035714286</v>
      </c>
      <c r="S50" s="45">
        <f>VLOOKUP(B50,Rules!A:B,2,FALSE)</f>
        <v>40</v>
      </c>
      <c r="T50" s="176"/>
      <c r="U50" s="46">
        <f>1/(10^(-(E50+(IF(P50="Y",Rules!$I$2,0))-K50)/Rules!$E$12)+1)</f>
        <v>0.2690747588</v>
      </c>
      <c r="V50" s="47">
        <f t="shared" si="6"/>
        <v>-11</v>
      </c>
      <c r="W50" s="47">
        <f t="shared" si="7"/>
        <v>11</v>
      </c>
      <c r="X50" s="47"/>
      <c r="Y50" s="47"/>
      <c r="Z50" s="48"/>
      <c r="AA50" s="133">
        <f t="shared" ref="AA50:BL50" si="54">IF($D50=AA$1,$E50+$V50,(IF($J50=AA$1,$K50+$W50,AA49)))</f>
        <v>1322</v>
      </c>
      <c r="AB50" s="133">
        <f t="shared" si="54"/>
        <v>1038</v>
      </c>
      <c r="AC50" s="133">
        <f t="shared" si="54"/>
        <v>1286</v>
      </c>
      <c r="AD50" s="133">
        <f t="shared" si="54"/>
        <v>292</v>
      </c>
      <c r="AE50" s="133">
        <f t="shared" si="54"/>
        <v>1870</v>
      </c>
      <c r="AF50" s="133">
        <f t="shared" si="54"/>
        <v>1869</v>
      </c>
      <c r="AG50" s="133">
        <f t="shared" si="54"/>
        <v>1118</v>
      </c>
      <c r="AH50" s="133">
        <f t="shared" si="54"/>
        <v>835</v>
      </c>
      <c r="AI50" s="133">
        <f t="shared" si="54"/>
        <v>1257</v>
      </c>
      <c r="AJ50" s="133">
        <f t="shared" si="54"/>
        <v>1913</v>
      </c>
      <c r="AK50" s="133">
        <f t="shared" si="54"/>
        <v>572</v>
      </c>
      <c r="AL50" s="133">
        <f t="shared" si="54"/>
        <v>806</v>
      </c>
      <c r="AM50" s="133">
        <f t="shared" si="54"/>
        <v>2002</v>
      </c>
      <c r="AN50" s="133">
        <f t="shared" si="54"/>
        <v>1507</v>
      </c>
      <c r="AO50" s="133">
        <f t="shared" si="54"/>
        <v>1243</v>
      </c>
      <c r="AP50" s="133">
        <f t="shared" si="54"/>
        <v>2258</v>
      </c>
      <c r="AQ50" s="133">
        <f t="shared" si="54"/>
        <v>216</v>
      </c>
      <c r="AR50" s="133">
        <f t="shared" si="54"/>
        <v>1434</v>
      </c>
      <c r="AS50" s="133">
        <f t="shared" si="54"/>
        <v>343</v>
      </c>
      <c r="AT50" s="133">
        <f t="shared" si="54"/>
        <v>1881</v>
      </c>
      <c r="AU50" s="133">
        <f t="shared" si="54"/>
        <v>1142</v>
      </c>
      <c r="AV50" s="133">
        <f t="shared" si="54"/>
        <v>610</v>
      </c>
      <c r="AW50" s="133">
        <f t="shared" si="54"/>
        <v>528</v>
      </c>
      <c r="AX50" s="133">
        <f t="shared" si="54"/>
        <v>968</v>
      </c>
      <c r="AY50" s="133">
        <f t="shared" si="54"/>
        <v>1193</v>
      </c>
      <c r="AZ50" s="133">
        <f t="shared" si="54"/>
        <v>721</v>
      </c>
      <c r="BA50" s="133">
        <f t="shared" si="54"/>
        <v>0</v>
      </c>
      <c r="BB50" s="133">
        <f t="shared" si="54"/>
        <v>1524</v>
      </c>
      <c r="BC50" s="133">
        <f t="shared" si="54"/>
        <v>1099</v>
      </c>
      <c r="BD50" s="133">
        <f t="shared" si="54"/>
        <v>395</v>
      </c>
      <c r="BE50" s="133">
        <f t="shared" si="54"/>
        <v>638</v>
      </c>
      <c r="BF50" s="133">
        <f t="shared" si="54"/>
        <v>2071</v>
      </c>
      <c r="BG50" s="133">
        <f t="shared" si="54"/>
        <v>915</v>
      </c>
      <c r="BH50" s="133">
        <f t="shared" si="54"/>
        <v>530</v>
      </c>
      <c r="BI50" s="133">
        <f t="shared" si="54"/>
        <v>2072</v>
      </c>
      <c r="BJ50" s="133">
        <f t="shared" si="54"/>
        <v>1381</v>
      </c>
      <c r="BK50" s="133">
        <f t="shared" si="54"/>
        <v>1677</v>
      </c>
      <c r="BL50" s="133">
        <f t="shared" si="54"/>
        <v>989</v>
      </c>
    </row>
    <row r="51" ht="13.5" customHeight="1">
      <c r="A51" s="178">
        <v>42707.0</v>
      </c>
      <c r="B51" s="84" t="s">
        <v>71</v>
      </c>
      <c r="C51" s="176"/>
      <c r="D51" s="39" t="s">
        <v>20</v>
      </c>
      <c r="E51" s="126">
        <f t="shared" si="2"/>
        <v>1881</v>
      </c>
      <c r="F51" s="41">
        <v>6.0</v>
      </c>
      <c r="G51" s="41">
        <v>29.0</v>
      </c>
      <c r="H51" s="42">
        <f t="shared" si="3"/>
        <v>47</v>
      </c>
      <c r="I51" s="176"/>
      <c r="J51" s="43" t="s">
        <v>31</v>
      </c>
      <c r="K51" s="126">
        <f t="shared" si="4"/>
        <v>1434</v>
      </c>
      <c r="L51" s="44">
        <v>1.0</v>
      </c>
      <c r="M51" s="44">
        <v>12.0</v>
      </c>
      <c r="N51" s="42">
        <f t="shared" si="5"/>
        <v>15</v>
      </c>
      <c r="O51" s="176"/>
      <c r="P51" s="45" t="s">
        <v>72</v>
      </c>
      <c r="Q51" s="176"/>
      <c r="R51" s="45">
        <f>MIN(Rules!$E$2,(MAX(H51/N51,N51/H51)))</f>
        <v>2</v>
      </c>
      <c r="S51" s="45">
        <f>VLOOKUP(B51,Rules!A:B,2,FALSE)</f>
        <v>40</v>
      </c>
      <c r="T51" s="176"/>
      <c r="U51" s="46">
        <f>1/(10^(-(E51+(IF(P51="Y",Rules!$I$2,0))-K51)/Rules!$E$12)+1)</f>
        <v>0.9398730471</v>
      </c>
      <c r="V51" s="47">
        <f t="shared" si="6"/>
        <v>5</v>
      </c>
      <c r="W51" s="47">
        <f t="shared" si="7"/>
        <v>-5</v>
      </c>
      <c r="X51" s="47"/>
      <c r="Y51" s="47"/>
      <c r="Z51" s="48"/>
      <c r="AA51" s="133">
        <f t="shared" ref="AA51:BL51" si="55">IF($D51=AA$1,$E51+$V51,(IF($J51=AA$1,$K51+$W51,AA50)))</f>
        <v>1322</v>
      </c>
      <c r="AB51" s="133">
        <f t="shared" si="55"/>
        <v>1038</v>
      </c>
      <c r="AC51" s="133">
        <f t="shared" si="55"/>
        <v>1286</v>
      </c>
      <c r="AD51" s="133">
        <f t="shared" si="55"/>
        <v>292</v>
      </c>
      <c r="AE51" s="133">
        <f t="shared" si="55"/>
        <v>1870</v>
      </c>
      <c r="AF51" s="133">
        <f t="shared" si="55"/>
        <v>1869</v>
      </c>
      <c r="AG51" s="133">
        <f t="shared" si="55"/>
        <v>1118</v>
      </c>
      <c r="AH51" s="133">
        <f t="shared" si="55"/>
        <v>835</v>
      </c>
      <c r="AI51" s="133">
        <f t="shared" si="55"/>
        <v>1257</v>
      </c>
      <c r="AJ51" s="133">
        <f t="shared" si="55"/>
        <v>1913</v>
      </c>
      <c r="AK51" s="133">
        <f t="shared" si="55"/>
        <v>572</v>
      </c>
      <c r="AL51" s="133">
        <f t="shared" si="55"/>
        <v>806</v>
      </c>
      <c r="AM51" s="133">
        <f t="shared" si="55"/>
        <v>2002</v>
      </c>
      <c r="AN51" s="133">
        <f t="shared" si="55"/>
        <v>1507</v>
      </c>
      <c r="AO51" s="133">
        <f t="shared" si="55"/>
        <v>1243</v>
      </c>
      <c r="AP51" s="133">
        <f t="shared" si="55"/>
        <v>2258</v>
      </c>
      <c r="AQ51" s="133">
        <f t="shared" si="55"/>
        <v>216</v>
      </c>
      <c r="AR51" s="133">
        <f t="shared" si="55"/>
        <v>1429</v>
      </c>
      <c r="AS51" s="133">
        <f t="shared" si="55"/>
        <v>343</v>
      </c>
      <c r="AT51" s="133">
        <f t="shared" si="55"/>
        <v>1886</v>
      </c>
      <c r="AU51" s="133">
        <f t="shared" si="55"/>
        <v>1142</v>
      </c>
      <c r="AV51" s="133">
        <f t="shared" si="55"/>
        <v>610</v>
      </c>
      <c r="AW51" s="133">
        <f t="shared" si="55"/>
        <v>528</v>
      </c>
      <c r="AX51" s="133">
        <f t="shared" si="55"/>
        <v>968</v>
      </c>
      <c r="AY51" s="133">
        <f t="shared" si="55"/>
        <v>1193</v>
      </c>
      <c r="AZ51" s="133">
        <f t="shared" si="55"/>
        <v>721</v>
      </c>
      <c r="BA51" s="133">
        <f t="shared" si="55"/>
        <v>0</v>
      </c>
      <c r="BB51" s="133">
        <f t="shared" si="55"/>
        <v>1524</v>
      </c>
      <c r="BC51" s="133">
        <f t="shared" si="55"/>
        <v>1099</v>
      </c>
      <c r="BD51" s="133">
        <f t="shared" si="55"/>
        <v>395</v>
      </c>
      <c r="BE51" s="133">
        <f t="shared" si="55"/>
        <v>638</v>
      </c>
      <c r="BF51" s="133">
        <f t="shared" si="55"/>
        <v>2071</v>
      </c>
      <c r="BG51" s="133">
        <f t="shared" si="55"/>
        <v>915</v>
      </c>
      <c r="BH51" s="133">
        <f t="shared" si="55"/>
        <v>530</v>
      </c>
      <c r="BI51" s="133">
        <f t="shared" si="55"/>
        <v>2072</v>
      </c>
      <c r="BJ51" s="133">
        <f t="shared" si="55"/>
        <v>1381</v>
      </c>
      <c r="BK51" s="133">
        <f t="shared" si="55"/>
        <v>1677</v>
      </c>
      <c r="BL51" s="133">
        <f t="shared" si="55"/>
        <v>989</v>
      </c>
    </row>
    <row r="52" ht="13.5" customHeight="1">
      <c r="A52" s="178">
        <v>42707.0</v>
      </c>
      <c r="B52" s="84" t="s">
        <v>71</v>
      </c>
      <c r="C52" s="176"/>
      <c r="D52" s="39" t="s">
        <v>29</v>
      </c>
      <c r="E52" s="126">
        <f t="shared" si="2"/>
        <v>1243</v>
      </c>
      <c r="F52" s="41">
        <v>0.0</v>
      </c>
      <c r="G52" s="41">
        <v>10.0</v>
      </c>
      <c r="H52" s="42">
        <f t="shared" si="3"/>
        <v>10</v>
      </c>
      <c r="I52" s="176"/>
      <c r="J52" s="43" t="s">
        <v>32</v>
      </c>
      <c r="K52" s="126">
        <f t="shared" si="4"/>
        <v>1381</v>
      </c>
      <c r="L52" s="44">
        <v>0.0</v>
      </c>
      <c r="M52" s="44">
        <v>21.0</v>
      </c>
      <c r="N52" s="42">
        <f t="shared" si="5"/>
        <v>21</v>
      </c>
      <c r="O52" s="176"/>
      <c r="P52" s="45" t="s">
        <v>72</v>
      </c>
      <c r="Q52" s="176"/>
      <c r="R52" s="45">
        <f>MIN(Rules!$E$2,(MAX(H52/N52,N52/H52)))</f>
        <v>2</v>
      </c>
      <c r="S52" s="45">
        <f>VLOOKUP(B52,Rules!A:B,2,FALSE)</f>
        <v>40</v>
      </c>
      <c r="T52" s="176"/>
      <c r="U52" s="46">
        <f>1/(10^(-(E52+(IF(P52="Y",Rules!$I$2,0))-K52)/Rules!$E$12)+1)</f>
        <v>0.5138119957</v>
      </c>
      <c r="V52" s="47">
        <f t="shared" si="6"/>
        <v>-41</v>
      </c>
      <c r="W52" s="47">
        <f t="shared" si="7"/>
        <v>41</v>
      </c>
      <c r="X52" s="47"/>
      <c r="Y52" s="47"/>
      <c r="Z52" s="48"/>
      <c r="AA52" s="133">
        <f t="shared" ref="AA52:BL52" si="56">IF($D52=AA$1,$E52+$V52,(IF($J52=AA$1,$K52+$W52,AA51)))</f>
        <v>1322</v>
      </c>
      <c r="AB52" s="133">
        <f t="shared" si="56"/>
        <v>1038</v>
      </c>
      <c r="AC52" s="133">
        <f t="shared" si="56"/>
        <v>1286</v>
      </c>
      <c r="AD52" s="133">
        <f t="shared" si="56"/>
        <v>292</v>
      </c>
      <c r="AE52" s="133">
        <f t="shared" si="56"/>
        <v>1870</v>
      </c>
      <c r="AF52" s="133">
        <f t="shared" si="56"/>
        <v>1869</v>
      </c>
      <c r="AG52" s="133">
        <f t="shared" si="56"/>
        <v>1118</v>
      </c>
      <c r="AH52" s="133">
        <f t="shared" si="56"/>
        <v>835</v>
      </c>
      <c r="AI52" s="133">
        <f t="shared" si="56"/>
        <v>1257</v>
      </c>
      <c r="AJ52" s="133">
        <f t="shared" si="56"/>
        <v>1913</v>
      </c>
      <c r="AK52" s="133">
        <f t="shared" si="56"/>
        <v>572</v>
      </c>
      <c r="AL52" s="133">
        <f t="shared" si="56"/>
        <v>806</v>
      </c>
      <c r="AM52" s="133">
        <f t="shared" si="56"/>
        <v>2002</v>
      </c>
      <c r="AN52" s="133">
        <f t="shared" si="56"/>
        <v>1507</v>
      </c>
      <c r="AO52" s="133">
        <f t="shared" si="56"/>
        <v>1202</v>
      </c>
      <c r="AP52" s="133">
        <f t="shared" si="56"/>
        <v>2258</v>
      </c>
      <c r="AQ52" s="133">
        <f t="shared" si="56"/>
        <v>216</v>
      </c>
      <c r="AR52" s="133">
        <f t="shared" si="56"/>
        <v>1429</v>
      </c>
      <c r="AS52" s="133">
        <f t="shared" si="56"/>
        <v>343</v>
      </c>
      <c r="AT52" s="133">
        <f t="shared" si="56"/>
        <v>1886</v>
      </c>
      <c r="AU52" s="133">
        <f t="shared" si="56"/>
        <v>1142</v>
      </c>
      <c r="AV52" s="133">
        <f t="shared" si="56"/>
        <v>610</v>
      </c>
      <c r="AW52" s="133">
        <f t="shared" si="56"/>
        <v>528</v>
      </c>
      <c r="AX52" s="133">
        <f t="shared" si="56"/>
        <v>968</v>
      </c>
      <c r="AY52" s="133">
        <f t="shared" si="56"/>
        <v>1193</v>
      </c>
      <c r="AZ52" s="133">
        <f t="shared" si="56"/>
        <v>721</v>
      </c>
      <c r="BA52" s="133">
        <f t="shared" si="56"/>
        <v>0</v>
      </c>
      <c r="BB52" s="133">
        <f t="shared" si="56"/>
        <v>1524</v>
      </c>
      <c r="BC52" s="133">
        <f t="shared" si="56"/>
        <v>1099</v>
      </c>
      <c r="BD52" s="133">
        <f t="shared" si="56"/>
        <v>395</v>
      </c>
      <c r="BE52" s="133">
        <f t="shared" si="56"/>
        <v>638</v>
      </c>
      <c r="BF52" s="133">
        <f t="shared" si="56"/>
        <v>2071</v>
      </c>
      <c r="BG52" s="133">
        <f t="shared" si="56"/>
        <v>915</v>
      </c>
      <c r="BH52" s="133">
        <f t="shared" si="56"/>
        <v>530</v>
      </c>
      <c r="BI52" s="133">
        <f t="shared" si="56"/>
        <v>2072</v>
      </c>
      <c r="BJ52" s="133">
        <f t="shared" si="56"/>
        <v>1422</v>
      </c>
      <c r="BK52" s="133">
        <f t="shared" si="56"/>
        <v>1677</v>
      </c>
      <c r="BL52" s="133">
        <f t="shared" si="56"/>
        <v>989</v>
      </c>
    </row>
    <row r="53" ht="13.5" customHeight="1">
      <c r="A53" s="178">
        <v>42707.0</v>
      </c>
      <c r="B53" s="84" t="s">
        <v>71</v>
      </c>
      <c r="C53" s="176"/>
      <c r="D53" s="39" t="s">
        <v>53</v>
      </c>
      <c r="E53" s="126">
        <f t="shared" si="2"/>
        <v>530</v>
      </c>
      <c r="F53" s="41">
        <v>3.0</v>
      </c>
      <c r="G53" s="41">
        <v>12.0</v>
      </c>
      <c r="H53" s="42">
        <f t="shared" si="3"/>
        <v>21</v>
      </c>
      <c r="I53" s="176"/>
      <c r="J53" s="43" t="s">
        <v>41</v>
      </c>
      <c r="K53" s="126">
        <f t="shared" si="4"/>
        <v>1099</v>
      </c>
      <c r="L53" s="44">
        <v>1.0</v>
      </c>
      <c r="M53" s="44">
        <v>21.0</v>
      </c>
      <c r="N53" s="42">
        <f t="shared" si="5"/>
        <v>24</v>
      </c>
      <c r="O53" s="176"/>
      <c r="P53" s="45" t="s">
        <v>72</v>
      </c>
      <c r="Q53" s="176"/>
      <c r="R53" s="45">
        <f>MIN(Rules!$E$2,(MAX(H53/N53,N53/H53)))</f>
        <v>1.142857143</v>
      </c>
      <c r="S53" s="45">
        <f>VLOOKUP(B53,Rules!A:B,2,FALSE)</f>
        <v>40</v>
      </c>
      <c r="T53" s="176"/>
      <c r="U53" s="46">
        <f>1/(10^(-(E53+(IF(P53="Y",Rules!$I$2,0))-K53)/Rules!$E$12)+1)</f>
        <v>0.126798591</v>
      </c>
      <c r="V53" s="47">
        <f t="shared" si="6"/>
        <v>-6</v>
      </c>
      <c r="W53" s="47">
        <f t="shared" si="7"/>
        <v>6</v>
      </c>
      <c r="X53" s="47"/>
      <c r="Y53" s="47"/>
      <c r="Z53" s="48"/>
      <c r="AA53" s="133">
        <f t="shared" ref="AA53:BL53" si="57">IF($D53=AA$1,$E53+$V53,(IF($J53=AA$1,$K53+$W53,AA52)))</f>
        <v>1322</v>
      </c>
      <c r="AB53" s="133">
        <f t="shared" si="57"/>
        <v>1038</v>
      </c>
      <c r="AC53" s="133">
        <f t="shared" si="57"/>
        <v>1286</v>
      </c>
      <c r="AD53" s="133">
        <f t="shared" si="57"/>
        <v>292</v>
      </c>
      <c r="AE53" s="133">
        <f t="shared" si="57"/>
        <v>1870</v>
      </c>
      <c r="AF53" s="133">
        <f t="shared" si="57"/>
        <v>1869</v>
      </c>
      <c r="AG53" s="133">
        <f t="shared" si="57"/>
        <v>1118</v>
      </c>
      <c r="AH53" s="133">
        <f t="shared" si="57"/>
        <v>835</v>
      </c>
      <c r="AI53" s="133">
        <f t="shared" si="57"/>
        <v>1257</v>
      </c>
      <c r="AJ53" s="133">
        <f t="shared" si="57"/>
        <v>1913</v>
      </c>
      <c r="AK53" s="133">
        <f t="shared" si="57"/>
        <v>572</v>
      </c>
      <c r="AL53" s="133">
        <f t="shared" si="57"/>
        <v>806</v>
      </c>
      <c r="AM53" s="133">
        <f t="shared" si="57"/>
        <v>2002</v>
      </c>
      <c r="AN53" s="133">
        <f t="shared" si="57"/>
        <v>1507</v>
      </c>
      <c r="AO53" s="133">
        <f t="shared" si="57"/>
        <v>1202</v>
      </c>
      <c r="AP53" s="133">
        <f t="shared" si="57"/>
        <v>2258</v>
      </c>
      <c r="AQ53" s="133">
        <f t="shared" si="57"/>
        <v>216</v>
      </c>
      <c r="AR53" s="133">
        <f t="shared" si="57"/>
        <v>1429</v>
      </c>
      <c r="AS53" s="133">
        <f t="shared" si="57"/>
        <v>343</v>
      </c>
      <c r="AT53" s="133">
        <f t="shared" si="57"/>
        <v>1886</v>
      </c>
      <c r="AU53" s="133">
        <f t="shared" si="57"/>
        <v>1142</v>
      </c>
      <c r="AV53" s="133">
        <f t="shared" si="57"/>
        <v>610</v>
      </c>
      <c r="AW53" s="133">
        <f t="shared" si="57"/>
        <v>528</v>
      </c>
      <c r="AX53" s="133">
        <f t="shared" si="57"/>
        <v>968</v>
      </c>
      <c r="AY53" s="133">
        <f t="shared" si="57"/>
        <v>1193</v>
      </c>
      <c r="AZ53" s="133">
        <f t="shared" si="57"/>
        <v>721</v>
      </c>
      <c r="BA53" s="133">
        <f t="shared" si="57"/>
        <v>0</v>
      </c>
      <c r="BB53" s="133">
        <f t="shared" si="57"/>
        <v>1524</v>
      </c>
      <c r="BC53" s="133">
        <f t="shared" si="57"/>
        <v>1105</v>
      </c>
      <c r="BD53" s="133">
        <f t="shared" si="57"/>
        <v>395</v>
      </c>
      <c r="BE53" s="133">
        <f t="shared" si="57"/>
        <v>638</v>
      </c>
      <c r="BF53" s="133">
        <f t="shared" si="57"/>
        <v>2071</v>
      </c>
      <c r="BG53" s="133">
        <f t="shared" si="57"/>
        <v>915</v>
      </c>
      <c r="BH53" s="133">
        <f t="shared" si="57"/>
        <v>524</v>
      </c>
      <c r="BI53" s="133">
        <f t="shared" si="57"/>
        <v>2072</v>
      </c>
      <c r="BJ53" s="133">
        <f t="shared" si="57"/>
        <v>1422</v>
      </c>
      <c r="BK53" s="133">
        <f t="shared" si="57"/>
        <v>1677</v>
      </c>
      <c r="BL53" s="133">
        <f t="shared" si="57"/>
        <v>989</v>
      </c>
    </row>
    <row r="54" ht="13.5" customHeight="1">
      <c r="A54" s="177" t="s">
        <v>88</v>
      </c>
      <c r="B54" s="84" t="s">
        <v>71</v>
      </c>
      <c r="C54" s="176"/>
      <c r="D54" s="39" t="s">
        <v>25</v>
      </c>
      <c r="E54" s="126">
        <f t="shared" si="2"/>
        <v>2072</v>
      </c>
      <c r="F54" s="41">
        <v>0.0</v>
      </c>
      <c r="G54" s="41">
        <v>14.0</v>
      </c>
      <c r="H54" s="42">
        <f t="shared" si="3"/>
        <v>14</v>
      </c>
      <c r="I54" s="176"/>
      <c r="J54" s="43" t="s">
        <v>26</v>
      </c>
      <c r="K54" s="126">
        <f t="shared" si="4"/>
        <v>1913</v>
      </c>
      <c r="L54" s="44">
        <v>0.0</v>
      </c>
      <c r="M54" s="44">
        <v>19.0</v>
      </c>
      <c r="N54" s="42">
        <f t="shared" si="5"/>
        <v>19</v>
      </c>
      <c r="O54" s="176"/>
      <c r="P54" s="45" t="s">
        <v>72</v>
      </c>
      <c r="Q54" s="176"/>
      <c r="R54" s="45">
        <f>MIN(Rules!$E$2,(MAX(H54/N54,N54/H54)))</f>
        <v>1.357142857</v>
      </c>
      <c r="S54" s="45">
        <f>VLOOKUP(B54,Rules!A:B,2,FALSE)</f>
        <v>40</v>
      </c>
      <c r="T54" s="176"/>
      <c r="U54" s="46">
        <f>1/(10^(-(E54+(IF(P54="Y",Rules!$I$2,0))-K54)/Rules!$E$12)+1)</f>
        <v>0.8058079135</v>
      </c>
      <c r="V54" s="47">
        <f t="shared" si="6"/>
        <v>-44</v>
      </c>
      <c r="W54" s="47">
        <f t="shared" si="7"/>
        <v>44</v>
      </c>
      <c r="X54" s="47"/>
      <c r="Y54" s="47"/>
      <c r="Z54" s="48"/>
      <c r="AA54" s="133">
        <f t="shared" ref="AA54:BL54" si="58">IF($D54=AA$1,$E54+$V54,(IF($J54=AA$1,$K54+$W54,AA53)))</f>
        <v>1322</v>
      </c>
      <c r="AB54" s="133">
        <f t="shared" si="58"/>
        <v>1038</v>
      </c>
      <c r="AC54" s="133">
        <f t="shared" si="58"/>
        <v>1286</v>
      </c>
      <c r="AD54" s="133">
        <f t="shared" si="58"/>
        <v>292</v>
      </c>
      <c r="AE54" s="133">
        <f t="shared" si="58"/>
        <v>1870</v>
      </c>
      <c r="AF54" s="133">
        <f t="shared" si="58"/>
        <v>1869</v>
      </c>
      <c r="AG54" s="133">
        <f t="shared" si="58"/>
        <v>1118</v>
      </c>
      <c r="AH54" s="133">
        <f t="shared" si="58"/>
        <v>835</v>
      </c>
      <c r="AI54" s="133">
        <f t="shared" si="58"/>
        <v>1257</v>
      </c>
      <c r="AJ54" s="133">
        <f t="shared" si="58"/>
        <v>1957</v>
      </c>
      <c r="AK54" s="133">
        <f t="shared" si="58"/>
        <v>572</v>
      </c>
      <c r="AL54" s="133">
        <f t="shared" si="58"/>
        <v>806</v>
      </c>
      <c r="AM54" s="133">
        <f t="shared" si="58"/>
        <v>2002</v>
      </c>
      <c r="AN54" s="133">
        <f t="shared" si="58"/>
        <v>1507</v>
      </c>
      <c r="AO54" s="133">
        <f t="shared" si="58"/>
        <v>1202</v>
      </c>
      <c r="AP54" s="133">
        <f t="shared" si="58"/>
        <v>2258</v>
      </c>
      <c r="AQ54" s="133">
        <f t="shared" si="58"/>
        <v>216</v>
      </c>
      <c r="AR54" s="133">
        <f t="shared" si="58"/>
        <v>1429</v>
      </c>
      <c r="AS54" s="133">
        <f t="shared" si="58"/>
        <v>343</v>
      </c>
      <c r="AT54" s="133">
        <f t="shared" si="58"/>
        <v>1886</v>
      </c>
      <c r="AU54" s="133">
        <f t="shared" si="58"/>
        <v>1142</v>
      </c>
      <c r="AV54" s="133">
        <f t="shared" si="58"/>
        <v>610</v>
      </c>
      <c r="AW54" s="133">
        <f t="shared" si="58"/>
        <v>528</v>
      </c>
      <c r="AX54" s="133">
        <f t="shared" si="58"/>
        <v>968</v>
      </c>
      <c r="AY54" s="133">
        <f t="shared" si="58"/>
        <v>1193</v>
      </c>
      <c r="AZ54" s="133">
        <f t="shared" si="58"/>
        <v>721</v>
      </c>
      <c r="BA54" s="133">
        <f t="shared" si="58"/>
        <v>0</v>
      </c>
      <c r="BB54" s="133">
        <f t="shared" si="58"/>
        <v>1524</v>
      </c>
      <c r="BC54" s="133">
        <f t="shared" si="58"/>
        <v>1105</v>
      </c>
      <c r="BD54" s="133">
        <f t="shared" si="58"/>
        <v>395</v>
      </c>
      <c r="BE54" s="133">
        <f t="shared" si="58"/>
        <v>638</v>
      </c>
      <c r="BF54" s="133">
        <f t="shared" si="58"/>
        <v>2071</v>
      </c>
      <c r="BG54" s="133">
        <f t="shared" si="58"/>
        <v>915</v>
      </c>
      <c r="BH54" s="133">
        <f t="shared" si="58"/>
        <v>524</v>
      </c>
      <c r="BI54" s="133">
        <f t="shared" si="58"/>
        <v>2028</v>
      </c>
      <c r="BJ54" s="133">
        <f t="shared" si="58"/>
        <v>1422</v>
      </c>
      <c r="BK54" s="133">
        <f t="shared" si="58"/>
        <v>1677</v>
      </c>
      <c r="BL54" s="133">
        <f t="shared" si="58"/>
        <v>989</v>
      </c>
    </row>
    <row r="55" ht="13.5" customHeight="1">
      <c r="A55" s="177" t="s">
        <v>88</v>
      </c>
      <c r="B55" s="84" t="s">
        <v>71</v>
      </c>
      <c r="C55" s="176"/>
      <c r="D55" s="39" t="s">
        <v>23</v>
      </c>
      <c r="E55" s="126">
        <f t="shared" si="2"/>
        <v>2002</v>
      </c>
      <c r="F55" s="41">
        <v>2.0</v>
      </c>
      <c r="G55" s="41">
        <v>19.0</v>
      </c>
      <c r="H55" s="42">
        <f t="shared" si="3"/>
        <v>25</v>
      </c>
      <c r="I55" s="176"/>
      <c r="J55" s="43" t="s">
        <v>18</v>
      </c>
      <c r="K55" s="126">
        <f t="shared" si="4"/>
        <v>2071</v>
      </c>
      <c r="L55" s="44">
        <v>1.0</v>
      </c>
      <c r="M55" s="44">
        <v>22.0</v>
      </c>
      <c r="N55" s="42">
        <f t="shared" si="5"/>
        <v>25</v>
      </c>
      <c r="O55" s="176"/>
      <c r="P55" s="45" t="s">
        <v>72</v>
      </c>
      <c r="Q55" s="176"/>
      <c r="R55" s="45">
        <f>MIN(Rules!$E$2,(MAX(H55/N55,N55/H55)))</f>
        <v>1</v>
      </c>
      <c r="S55" s="45">
        <f>VLOOKUP(B55,Rules!A:B,2,FALSE)</f>
        <v>40</v>
      </c>
      <c r="T55" s="176"/>
      <c r="U55" s="46">
        <f>1/(10^(-(E55+(IF(P55="Y",Rules!$I$2,0))-K55)/Rules!$E$12)+1)</f>
        <v>0.5921882214</v>
      </c>
      <c r="V55" s="47">
        <f t="shared" si="6"/>
        <v>-4</v>
      </c>
      <c r="W55" s="47">
        <f t="shared" si="7"/>
        <v>4</v>
      </c>
      <c r="X55" s="47"/>
      <c r="Y55" s="47"/>
      <c r="Z55" s="48"/>
      <c r="AA55" s="133">
        <f t="shared" ref="AA55:BL55" si="59">IF($D55=AA$1,$E55+$V55,(IF($J55=AA$1,$K55+$W55,AA54)))</f>
        <v>1322</v>
      </c>
      <c r="AB55" s="133">
        <f t="shared" si="59"/>
        <v>1038</v>
      </c>
      <c r="AC55" s="133">
        <f t="shared" si="59"/>
        <v>1286</v>
      </c>
      <c r="AD55" s="133">
        <f t="shared" si="59"/>
        <v>292</v>
      </c>
      <c r="AE55" s="133">
        <f t="shared" si="59"/>
        <v>1870</v>
      </c>
      <c r="AF55" s="133">
        <f t="shared" si="59"/>
        <v>1869</v>
      </c>
      <c r="AG55" s="133">
        <f t="shared" si="59"/>
        <v>1118</v>
      </c>
      <c r="AH55" s="133">
        <f t="shared" si="59"/>
        <v>835</v>
      </c>
      <c r="AI55" s="133">
        <f t="shared" si="59"/>
        <v>1257</v>
      </c>
      <c r="AJ55" s="133">
        <f t="shared" si="59"/>
        <v>1957</v>
      </c>
      <c r="AK55" s="133">
        <f t="shared" si="59"/>
        <v>572</v>
      </c>
      <c r="AL55" s="133">
        <f t="shared" si="59"/>
        <v>806</v>
      </c>
      <c r="AM55" s="133">
        <f t="shared" si="59"/>
        <v>1998</v>
      </c>
      <c r="AN55" s="133">
        <f t="shared" si="59"/>
        <v>1507</v>
      </c>
      <c r="AO55" s="133">
        <f t="shared" si="59"/>
        <v>1202</v>
      </c>
      <c r="AP55" s="133">
        <f t="shared" si="59"/>
        <v>2258</v>
      </c>
      <c r="AQ55" s="133">
        <f t="shared" si="59"/>
        <v>216</v>
      </c>
      <c r="AR55" s="133">
        <f t="shared" si="59"/>
        <v>1429</v>
      </c>
      <c r="AS55" s="133">
        <f t="shared" si="59"/>
        <v>343</v>
      </c>
      <c r="AT55" s="133">
        <f t="shared" si="59"/>
        <v>1886</v>
      </c>
      <c r="AU55" s="133">
        <f t="shared" si="59"/>
        <v>1142</v>
      </c>
      <c r="AV55" s="133">
        <f t="shared" si="59"/>
        <v>610</v>
      </c>
      <c r="AW55" s="133">
        <f t="shared" si="59"/>
        <v>528</v>
      </c>
      <c r="AX55" s="133">
        <f t="shared" si="59"/>
        <v>968</v>
      </c>
      <c r="AY55" s="133">
        <f t="shared" si="59"/>
        <v>1193</v>
      </c>
      <c r="AZ55" s="133">
        <f t="shared" si="59"/>
        <v>721</v>
      </c>
      <c r="BA55" s="133">
        <f t="shared" si="59"/>
        <v>0</v>
      </c>
      <c r="BB55" s="133">
        <f t="shared" si="59"/>
        <v>1524</v>
      </c>
      <c r="BC55" s="133">
        <f t="shared" si="59"/>
        <v>1105</v>
      </c>
      <c r="BD55" s="133">
        <f t="shared" si="59"/>
        <v>395</v>
      </c>
      <c r="BE55" s="133">
        <f t="shared" si="59"/>
        <v>638</v>
      </c>
      <c r="BF55" s="133">
        <f t="shared" si="59"/>
        <v>2075</v>
      </c>
      <c r="BG55" s="133">
        <f t="shared" si="59"/>
        <v>915</v>
      </c>
      <c r="BH55" s="133">
        <f t="shared" si="59"/>
        <v>524</v>
      </c>
      <c r="BI55" s="133">
        <f t="shared" si="59"/>
        <v>2028</v>
      </c>
      <c r="BJ55" s="133">
        <f t="shared" si="59"/>
        <v>1422</v>
      </c>
      <c r="BK55" s="133">
        <f t="shared" si="59"/>
        <v>1677</v>
      </c>
      <c r="BL55" s="133">
        <f t="shared" si="59"/>
        <v>989</v>
      </c>
    </row>
    <row r="56" ht="13.5" customHeight="1">
      <c r="A56" s="177" t="s">
        <v>88</v>
      </c>
      <c r="B56" s="84" t="s">
        <v>71</v>
      </c>
      <c r="C56" s="176"/>
      <c r="D56" s="39" t="s">
        <v>24</v>
      </c>
      <c r="E56" s="126">
        <f t="shared" si="2"/>
        <v>1677</v>
      </c>
      <c r="F56" s="41">
        <v>3.0</v>
      </c>
      <c r="G56" s="41">
        <v>11.0</v>
      </c>
      <c r="H56" s="42">
        <f t="shared" si="3"/>
        <v>20</v>
      </c>
      <c r="I56" s="176"/>
      <c r="J56" s="43" t="s">
        <v>27</v>
      </c>
      <c r="K56" s="126">
        <f t="shared" si="4"/>
        <v>1524</v>
      </c>
      <c r="L56" s="44">
        <v>2.0</v>
      </c>
      <c r="M56" s="44">
        <v>22.0</v>
      </c>
      <c r="N56" s="42">
        <f t="shared" si="5"/>
        <v>28</v>
      </c>
      <c r="O56" s="176"/>
      <c r="P56" s="45" t="s">
        <v>72</v>
      </c>
      <c r="Q56" s="176"/>
      <c r="R56" s="45">
        <f>MIN(Rules!$E$2,(MAX(H56/N56,N56/H56)))</f>
        <v>1.4</v>
      </c>
      <c r="S56" s="45">
        <f>VLOOKUP(B56,Rules!A:B,2,FALSE)</f>
        <v>40</v>
      </c>
      <c r="T56" s="176"/>
      <c r="U56" s="46">
        <f>1/(10^(-(E56+(IF(P56="Y",Rules!$I$2,0))-K56)/Rules!$E$12)+1)</f>
        <v>0.801447603</v>
      </c>
      <c r="V56" s="47">
        <f t="shared" si="6"/>
        <v>-45</v>
      </c>
      <c r="W56" s="47">
        <f t="shared" si="7"/>
        <v>45</v>
      </c>
      <c r="X56" s="47"/>
      <c r="Y56" s="47"/>
      <c r="Z56" s="48"/>
      <c r="AA56" s="133">
        <f t="shared" ref="AA56:BL56" si="60">IF($D56=AA$1,$E56+$V56,(IF($J56=AA$1,$K56+$W56,AA55)))</f>
        <v>1322</v>
      </c>
      <c r="AB56" s="133">
        <f t="shared" si="60"/>
        <v>1038</v>
      </c>
      <c r="AC56" s="133">
        <f t="shared" si="60"/>
        <v>1286</v>
      </c>
      <c r="AD56" s="133">
        <f t="shared" si="60"/>
        <v>292</v>
      </c>
      <c r="AE56" s="133">
        <f t="shared" si="60"/>
        <v>1870</v>
      </c>
      <c r="AF56" s="133">
        <f t="shared" si="60"/>
        <v>1869</v>
      </c>
      <c r="AG56" s="133">
        <f t="shared" si="60"/>
        <v>1118</v>
      </c>
      <c r="AH56" s="133">
        <f t="shared" si="60"/>
        <v>835</v>
      </c>
      <c r="AI56" s="133">
        <f t="shared" si="60"/>
        <v>1257</v>
      </c>
      <c r="AJ56" s="133">
        <f t="shared" si="60"/>
        <v>1957</v>
      </c>
      <c r="AK56" s="133">
        <f t="shared" si="60"/>
        <v>572</v>
      </c>
      <c r="AL56" s="133">
        <f t="shared" si="60"/>
        <v>806</v>
      </c>
      <c r="AM56" s="133">
        <f t="shared" si="60"/>
        <v>1998</v>
      </c>
      <c r="AN56" s="133">
        <f t="shared" si="60"/>
        <v>1507</v>
      </c>
      <c r="AO56" s="133">
        <f t="shared" si="60"/>
        <v>1202</v>
      </c>
      <c r="AP56" s="133">
        <f t="shared" si="60"/>
        <v>2258</v>
      </c>
      <c r="AQ56" s="133">
        <f t="shared" si="60"/>
        <v>216</v>
      </c>
      <c r="AR56" s="133">
        <f t="shared" si="60"/>
        <v>1429</v>
      </c>
      <c r="AS56" s="133">
        <f t="shared" si="60"/>
        <v>343</v>
      </c>
      <c r="AT56" s="133">
        <f t="shared" si="60"/>
        <v>1886</v>
      </c>
      <c r="AU56" s="133">
        <f t="shared" si="60"/>
        <v>1142</v>
      </c>
      <c r="AV56" s="133">
        <f t="shared" si="60"/>
        <v>610</v>
      </c>
      <c r="AW56" s="133">
        <f t="shared" si="60"/>
        <v>528</v>
      </c>
      <c r="AX56" s="133">
        <f t="shared" si="60"/>
        <v>968</v>
      </c>
      <c r="AY56" s="133">
        <f t="shared" si="60"/>
        <v>1193</v>
      </c>
      <c r="AZ56" s="133">
        <f t="shared" si="60"/>
        <v>721</v>
      </c>
      <c r="BA56" s="133">
        <f t="shared" si="60"/>
        <v>0</v>
      </c>
      <c r="BB56" s="133">
        <f t="shared" si="60"/>
        <v>1569</v>
      </c>
      <c r="BC56" s="133">
        <f t="shared" si="60"/>
        <v>1105</v>
      </c>
      <c r="BD56" s="133">
        <f t="shared" si="60"/>
        <v>395</v>
      </c>
      <c r="BE56" s="133">
        <f t="shared" si="60"/>
        <v>638</v>
      </c>
      <c r="BF56" s="133">
        <f t="shared" si="60"/>
        <v>2075</v>
      </c>
      <c r="BG56" s="133">
        <f t="shared" si="60"/>
        <v>915</v>
      </c>
      <c r="BH56" s="133">
        <f t="shared" si="60"/>
        <v>524</v>
      </c>
      <c r="BI56" s="133">
        <f t="shared" si="60"/>
        <v>2028</v>
      </c>
      <c r="BJ56" s="133">
        <f t="shared" si="60"/>
        <v>1422</v>
      </c>
      <c r="BK56" s="133">
        <f t="shared" si="60"/>
        <v>1632</v>
      </c>
      <c r="BL56" s="133">
        <f t="shared" si="60"/>
        <v>989</v>
      </c>
    </row>
    <row r="57" ht="13.5" customHeight="1">
      <c r="A57" s="177" t="s">
        <v>88</v>
      </c>
      <c r="B57" s="84" t="s">
        <v>71</v>
      </c>
      <c r="C57" s="176"/>
      <c r="D57" s="39" t="s">
        <v>21</v>
      </c>
      <c r="E57" s="126">
        <f t="shared" si="2"/>
        <v>1870</v>
      </c>
      <c r="F57" s="41">
        <v>2.0</v>
      </c>
      <c r="G57" s="41">
        <v>29.0</v>
      </c>
      <c r="H57" s="42">
        <f t="shared" si="3"/>
        <v>35</v>
      </c>
      <c r="I57" s="176"/>
      <c r="J57" s="43" t="s">
        <v>34</v>
      </c>
      <c r="K57" s="126">
        <f t="shared" si="4"/>
        <v>1507</v>
      </c>
      <c r="L57" s="44">
        <v>1.0</v>
      </c>
      <c r="M57" s="44">
        <v>9.0</v>
      </c>
      <c r="N57" s="42">
        <f t="shared" si="5"/>
        <v>12</v>
      </c>
      <c r="O57" s="176"/>
      <c r="P57" s="45" t="s">
        <v>72</v>
      </c>
      <c r="Q57" s="176"/>
      <c r="R57" s="45">
        <f>MIN(Rules!$E$2,(MAX(H57/N57,N57/H57)))</f>
        <v>2</v>
      </c>
      <c r="S57" s="45">
        <f>VLOOKUP(B57,Rules!A:B,2,FALSE)</f>
        <v>40</v>
      </c>
      <c r="T57" s="176"/>
      <c r="U57" s="46">
        <f>1/(10^(-(E57+(IF(P57="Y",Rules!$I$2,0))-K57)/Rules!$E$12)+1)</f>
        <v>0.9139189271</v>
      </c>
      <c r="V57" s="47">
        <f t="shared" si="6"/>
        <v>7</v>
      </c>
      <c r="W57" s="47">
        <f t="shared" si="7"/>
        <v>-7</v>
      </c>
      <c r="X57" s="47"/>
      <c r="Y57" s="47"/>
      <c r="Z57" s="48"/>
      <c r="AA57" s="133">
        <f t="shared" ref="AA57:BL57" si="61">IF($D57=AA$1,$E57+$V57,(IF($J57=AA$1,$K57+$W57,AA56)))</f>
        <v>1322</v>
      </c>
      <c r="AB57" s="133">
        <f t="shared" si="61"/>
        <v>1038</v>
      </c>
      <c r="AC57" s="133">
        <f t="shared" si="61"/>
        <v>1286</v>
      </c>
      <c r="AD57" s="133">
        <f t="shared" si="61"/>
        <v>292</v>
      </c>
      <c r="AE57" s="133">
        <f t="shared" si="61"/>
        <v>1877</v>
      </c>
      <c r="AF57" s="133">
        <f t="shared" si="61"/>
        <v>1869</v>
      </c>
      <c r="AG57" s="133">
        <f t="shared" si="61"/>
        <v>1118</v>
      </c>
      <c r="AH57" s="133">
        <f t="shared" si="61"/>
        <v>835</v>
      </c>
      <c r="AI57" s="133">
        <f t="shared" si="61"/>
        <v>1257</v>
      </c>
      <c r="AJ57" s="133">
        <f t="shared" si="61"/>
        <v>1957</v>
      </c>
      <c r="AK57" s="133">
        <f t="shared" si="61"/>
        <v>572</v>
      </c>
      <c r="AL57" s="133">
        <f t="shared" si="61"/>
        <v>806</v>
      </c>
      <c r="AM57" s="133">
        <f t="shared" si="61"/>
        <v>1998</v>
      </c>
      <c r="AN57" s="133">
        <f t="shared" si="61"/>
        <v>1500</v>
      </c>
      <c r="AO57" s="133">
        <f t="shared" si="61"/>
        <v>1202</v>
      </c>
      <c r="AP57" s="133">
        <f t="shared" si="61"/>
        <v>2258</v>
      </c>
      <c r="AQ57" s="133">
        <f t="shared" si="61"/>
        <v>216</v>
      </c>
      <c r="AR57" s="133">
        <f t="shared" si="61"/>
        <v>1429</v>
      </c>
      <c r="AS57" s="133">
        <f t="shared" si="61"/>
        <v>343</v>
      </c>
      <c r="AT57" s="133">
        <f t="shared" si="61"/>
        <v>1886</v>
      </c>
      <c r="AU57" s="133">
        <f t="shared" si="61"/>
        <v>1142</v>
      </c>
      <c r="AV57" s="133">
        <f t="shared" si="61"/>
        <v>610</v>
      </c>
      <c r="AW57" s="133">
        <f t="shared" si="61"/>
        <v>528</v>
      </c>
      <c r="AX57" s="133">
        <f t="shared" si="61"/>
        <v>968</v>
      </c>
      <c r="AY57" s="133">
        <f t="shared" si="61"/>
        <v>1193</v>
      </c>
      <c r="AZ57" s="133">
        <f t="shared" si="61"/>
        <v>721</v>
      </c>
      <c r="BA57" s="133">
        <f t="shared" si="61"/>
        <v>0</v>
      </c>
      <c r="BB57" s="133">
        <f t="shared" si="61"/>
        <v>1569</v>
      </c>
      <c r="BC57" s="133">
        <f t="shared" si="61"/>
        <v>1105</v>
      </c>
      <c r="BD57" s="133">
        <f t="shared" si="61"/>
        <v>395</v>
      </c>
      <c r="BE57" s="133">
        <f t="shared" si="61"/>
        <v>638</v>
      </c>
      <c r="BF57" s="133">
        <f t="shared" si="61"/>
        <v>2075</v>
      </c>
      <c r="BG57" s="133">
        <f t="shared" si="61"/>
        <v>915</v>
      </c>
      <c r="BH57" s="133">
        <f t="shared" si="61"/>
        <v>524</v>
      </c>
      <c r="BI57" s="133">
        <f t="shared" si="61"/>
        <v>2028</v>
      </c>
      <c r="BJ57" s="133">
        <f t="shared" si="61"/>
        <v>1422</v>
      </c>
      <c r="BK57" s="133">
        <f t="shared" si="61"/>
        <v>1632</v>
      </c>
      <c r="BL57" s="133">
        <f t="shared" si="61"/>
        <v>989</v>
      </c>
    </row>
    <row r="58" ht="13.5" customHeight="1">
      <c r="A58" s="177" t="s">
        <v>88</v>
      </c>
      <c r="B58" s="84" t="s">
        <v>71</v>
      </c>
      <c r="C58" s="176"/>
      <c r="D58" s="39" t="s">
        <v>35</v>
      </c>
      <c r="E58" s="126">
        <f t="shared" si="2"/>
        <v>1118</v>
      </c>
      <c r="F58" s="41">
        <v>0.0</v>
      </c>
      <c r="G58" s="41">
        <v>13.0</v>
      </c>
      <c r="H58" s="42">
        <f t="shared" si="3"/>
        <v>13</v>
      </c>
      <c r="I58" s="176"/>
      <c r="J58" s="43" t="s">
        <v>36</v>
      </c>
      <c r="K58" s="126">
        <f t="shared" si="4"/>
        <v>1142</v>
      </c>
      <c r="L58" s="44">
        <v>0.0</v>
      </c>
      <c r="M58" s="44">
        <v>16.0</v>
      </c>
      <c r="N58" s="42">
        <f t="shared" si="5"/>
        <v>16</v>
      </c>
      <c r="O58" s="176"/>
      <c r="P58" s="45" t="s">
        <v>72</v>
      </c>
      <c r="Q58" s="176"/>
      <c r="R58" s="45">
        <f>MIN(Rules!$E$2,(MAX(H58/N58,N58/H58)))</f>
        <v>1.230769231</v>
      </c>
      <c r="S58" s="45">
        <f>VLOOKUP(B58,Rules!A:B,2,FALSE)</f>
        <v>40</v>
      </c>
      <c r="T58" s="176"/>
      <c r="U58" s="46">
        <f>1/(10^(-(E58+(IF(P58="Y",Rules!$I$2,0))-K58)/Rules!$E$12)+1)</f>
        <v>0.6411252614</v>
      </c>
      <c r="V58" s="47">
        <f t="shared" si="6"/>
        <v>-32</v>
      </c>
      <c r="W58" s="47">
        <f t="shared" si="7"/>
        <v>32</v>
      </c>
      <c r="X58" s="47"/>
      <c r="Y58" s="47"/>
      <c r="Z58" s="48"/>
      <c r="AA58" s="133">
        <f t="shared" ref="AA58:BL58" si="62">IF($D58=AA$1,$E58+$V58,(IF($J58=AA$1,$K58+$W58,AA57)))</f>
        <v>1322</v>
      </c>
      <c r="AB58" s="133">
        <f t="shared" si="62"/>
        <v>1038</v>
      </c>
      <c r="AC58" s="133">
        <f t="shared" si="62"/>
        <v>1286</v>
      </c>
      <c r="AD58" s="133">
        <f t="shared" si="62"/>
        <v>292</v>
      </c>
      <c r="AE58" s="133">
        <f t="shared" si="62"/>
        <v>1877</v>
      </c>
      <c r="AF58" s="133">
        <f t="shared" si="62"/>
        <v>1869</v>
      </c>
      <c r="AG58" s="133">
        <f t="shared" si="62"/>
        <v>1086</v>
      </c>
      <c r="AH58" s="133">
        <f t="shared" si="62"/>
        <v>835</v>
      </c>
      <c r="AI58" s="133">
        <f t="shared" si="62"/>
        <v>1257</v>
      </c>
      <c r="AJ58" s="133">
        <f t="shared" si="62"/>
        <v>1957</v>
      </c>
      <c r="AK58" s="133">
        <f t="shared" si="62"/>
        <v>572</v>
      </c>
      <c r="AL58" s="133">
        <f t="shared" si="62"/>
        <v>806</v>
      </c>
      <c r="AM58" s="133">
        <f t="shared" si="62"/>
        <v>1998</v>
      </c>
      <c r="AN58" s="133">
        <f t="shared" si="62"/>
        <v>1500</v>
      </c>
      <c r="AO58" s="133">
        <f t="shared" si="62"/>
        <v>1202</v>
      </c>
      <c r="AP58" s="133">
        <f t="shared" si="62"/>
        <v>2258</v>
      </c>
      <c r="AQ58" s="133">
        <f t="shared" si="62"/>
        <v>216</v>
      </c>
      <c r="AR58" s="133">
        <f t="shared" si="62"/>
        <v>1429</v>
      </c>
      <c r="AS58" s="133">
        <f t="shared" si="62"/>
        <v>343</v>
      </c>
      <c r="AT58" s="133">
        <f t="shared" si="62"/>
        <v>1886</v>
      </c>
      <c r="AU58" s="133">
        <f t="shared" si="62"/>
        <v>1174</v>
      </c>
      <c r="AV58" s="133">
        <f t="shared" si="62"/>
        <v>610</v>
      </c>
      <c r="AW58" s="133">
        <f t="shared" si="62"/>
        <v>528</v>
      </c>
      <c r="AX58" s="133">
        <f t="shared" si="62"/>
        <v>968</v>
      </c>
      <c r="AY58" s="133">
        <f t="shared" si="62"/>
        <v>1193</v>
      </c>
      <c r="AZ58" s="133">
        <f t="shared" si="62"/>
        <v>721</v>
      </c>
      <c r="BA58" s="133">
        <f t="shared" si="62"/>
        <v>0</v>
      </c>
      <c r="BB58" s="133">
        <f t="shared" si="62"/>
        <v>1569</v>
      </c>
      <c r="BC58" s="133">
        <f t="shared" si="62"/>
        <v>1105</v>
      </c>
      <c r="BD58" s="133">
        <f t="shared" si="62"/>
        <v>395</v>
      </c>
      <c r="BE58" s="133">
        <f t="shared" si="62"/>
        <v>638</v>
      </c>
      <c r="BF58" s="133">
        <f t="shared" si="62"/>
        <v>2075</v>
      </c>
      <c r="BG58" s="133">
        <f t="shared" si="62"/>
        <v>915</v>
      </c>
      <c r="BH58" s="133">
        <f t="shared" si="62"/>
        <v>524</v>
      </c>
      <c r="BI58" s="133">
        <f t="shared" si="62"/>
        <v>2028</v>
      </c>
      <c r="BJ58" s="133">
        <f t="shared" si="62"/>
        <v>1422</v>
      </c>
      <c r="BK58" s="133">
        <f t="shared" si="62"/>
        <v>1632</v>
      </c>
      <c r="BL58" s="133">
        <f t="shared" si="62"/>
        <v>989</v>
      </c>
    </row>
    <row r="59" ht="13.5" customHeight="1">
      <c r="A59" s="177" t="s">
        <v>88</v>
      </c>
      <c r="B59" s="84" t="s">
        <v>71</v>
      </c>
      <c r="C59" s="176"/>
      <c r="D59" s="39" t="s">
        <v>30</v>
      </c>
      <c r="E59" s="126">
        <f t="shared" si="2"/>
        <v>1322</v>
      </c>
      <c r="F59" s="41">
        <v>1.0</v>
      </c>
      <c r="G59" s="41">
        <v>11.0</v>
      </c>
      <c r="H59" s="42">
        <f t="shared" si="3"/>
        <v>14</v>
      </c>
      <c r="I59" s="176"/>
      <c r="J59" s="43" t="s">
        <v>28</v>
      </c>
      <c r="K59" s="126">
        <f t="shared" si="4"/>
        <v>1286</v>
      </c>
      <c r="L59" s="44">
        <v>1.0</v>
      </c>
      <c r="M59" s="44">
        <v>17.0</v>
      </c>
      <c r="N59" s="42">
        <f t="shared" si="5"/>
        <v>20</v>
      </c>
      <c r="O59" s="176"/>
      <c r="P59" s="45" t="s">
        <v>72</v>
      </c>
      <c r="Q59" s="176"/>
      <c r="R59" s="45">
        <f>MIN(Rules!$E$2,(MAX(H59/N59,N59/H59)))</f>
        <v>1.428571429</v>
      </c>
      <c r="S59" s="45">
        <f>VLOOKUP(B59,Rules!A:B,2,FALSE)</f>
        <v>40</v>
      </c>
      <c r="T59" s="176"/>
      <c r="U59" s="46">
        <f>1/(10^(-(E59+(IF(P59="Y",Rules!$I$2,0))-K59)/Rules!$E$12)+1)</f>
        <v>0.7019417852</v>
      </c>
      <c r="V59" s="47">
        <f t="shared" si="6"/>
        <v>-40</v>
      </c>
      <c r="W59" s="47">
        <f t="shared" si="7"/>
        <v>40</v>
      </c>
      <c r="X59" s="47"/>
      <c r="Y59" s="47"/>
      <c r="Z59" s="48"/>
      <c r="AA59" s="133">
        <f t="shared" ref="AA59:BL59" si="63">IF($D59=AA$1,$E59+$V59,(IF($J59=AA$1,$K59+$W59,AA58)))</f>
        <v>1282</v>
      </c>
      <c r="AB59" s="133">
        <f t="shared" si="63"/>
        <v>1038</v>
      </c>
      <c r="AC59" s="133">
        <f t="shared" si="63"/>
        <v>1326</v>
      </c>
      <c r="AD59" s="133">
        <f t="shared" si="63"/>
        <v>292</v>
      </c>
      <c r="AE59" s="133">
        <f t="shared" si="63"/>
        <v>1877</v>
      </c>
      <c r="AF59" s="133">
        <f t="shared" si="63"/>
        <v>1869</v>
      </c>
      <c r="AG59" s="133">
        <f t="shared" si="63"/>
        <v>1086</v>
      </c>
      <c r="AH59" s="133">
        <f t="shared" si="63"/>
        <v>835</v>
      </c>
      <c r="AI59" s="133">
        <f t="shared" si="63"/>
        <v>1257</v>
      </c>
      <c r="AJ59" s="133">
        <f t="shared" si="63"/>
        <v>1957</v>
      </c>
      <c r="AK59" s="133">
        <f t="shared" si="63"/>
        <v>572</v>
      </c>
      <c r="AL59" s="133">
        <f t="shared" si="63"/>
        <v>806</v>
      </c>
      <c r="AM59" s="133">
        <f t="shared" si="63"/>
        <v>1998</v>
      </c>
      <c r="AN59" s="133">
        <f t="shared" si="63"/>
        <v>1500</v>
      </c>
      <c r="AO59" s="133">
        <f t="shared" si="63"/>
        <v>1202</v>
      </c>
      <c r="AP59" s="133">
        <f t="shared" si="63"/>
        <v>2258</v>
      </c>
      <c r="AQ59" s="133">
        <f t="shared" si="63"/>
        <v>216</v>
      </c>
      <c r="AR59" s="133">
        <f t="shared" si="63"/>
        <v>1429</v>
      </c>
      <c r="AS59" s="133">
        <f t="shared" si="63"/>
        <v>343</v>
      </c>
      <c r="AT59" s="133">
        <f t="shared" si="63"/>
        <v>1886</v>
      </c>
      <c r="AU59" s="133">
        <f t="shared" si="63"/>
        <v>1174</v>
      </c>
      <c r="AV59" s="133">
        <f t="shared" si="63"/>
        <v>610</v>
      </c>
      <c r="AW59" s="133">
        <f t="shared" si="63"/>
        <v>528</v>
      </c>
      <c r="AX59" s="133">
        <f t="shared" si="63"/>
        <v>968</v>
      </c>
      <c r="AY59" s="133">
        <f t="shared" si="63"/>
        <v>1193</v>
      </c>
      <c r="AZ59" s="133">
        <f t="shared" si="63"/>
        <v>721</v>
      </c>
      <c r="BA59" s="133">
        <f t="shared" si="63"/>
        <v>0</v>
      </c>
      <c r="BB59" s="133">
        <f t="shared" si="63"/>
        <v>1569</v>
      </c>
      <c r="BC59" s="133">
        <f t="shared" si="63"/>
        <v>1105</v>
      </c>
      <c r="BD59" s="133">
        <f t="shared" si="63"/>
        <v>395</v>
      </c>
      <c r="BE59" s="133">
        <f t="shared" si="63"/>
        <v>638</v>
      </c>
      <c r="BF59" s="133">
        <f t="shared" si="63"/>
        <v>2075</v>
      </c>
      <c r="BG59" s="133">
        <f t="shared" si="63"/>
        <v>915</v>
      </c>
      <c r="BH59" s="133">
        <f t="shared" si="63"/>
        <v>524</v>
      </c>
      <c r="BI59" s="133">
        <f t="shared" si="63"/>
        <v>2028</v>
      </c>
      <c r="BJ59" s="133">
        <f t="shared" si="63"/>
        <v>1422</v>
      </c>
      <c r="BK59" s="133">
        <f t="shared" si="63"/>
        <v>1632</v>
      </c>
      <c r="BL59" s="133">
        <f t="shared" si="63"/>
        <v>989</v>
      </c>
    </row>
    <row r="60" ht="13.5" customHeight="1">
      <c r="A60" s="177" t="s">
        <v>88</v>
      </c>
      <c r="B60" s="84" t="s">
        <v>71</v>
      </c>
      <c r="C60" s="176"/>
      <c r="D60" s="39" t="s">
        <v>43</v>
      </c>
      <c r="E60" s="126">
        <f t="shared" si="2"/>
        <v>1038</v>
      </c>
      <c r="F60" s="41">
        <v>0.0</v>
      </c>
      <c r="G60" s="41">
        <v>26.0</v>
      </c>
      <c r="H60" s="42">
        <f t="shared" si="3"/>
        <v>26</v>
      </c>
      <c r="I60" s="176"/>
      <c r="J60" s="43" t="s">
        <v>38</v>
      </c>
      <c r="K60" s="126">
        <f t="shared" si="4"/>
        <v>1193</v>
      </c>
      <c r="L60" s="44">
        <v>1.0</v>
      </c>
      <c r="M60" s="44">
        <v>10.0</v>
      </c>
      <c r="N60" s="42">
        <f t="shared" si="5"/>
        <v>13</v>
      </c>
      <c r="O60" s="176"/>
      <c r="P60" s="45" t="s">
        <v>72</v>
      </c>
      <c r="Q60" s="176"/>
      <c r="R60" s="45">
        <f>MIN(Rules!$E$2,(MAX(H60/N60,N60/H60)))</f>
        <v>2</v>
      </c>
      <c r="S60" s="45">
        <f>VLOOKUP(B60,Rules!A:B,2,FALSE)</f>
        <v>40</v>
      </c>
      <c r="T60" s="176"/>
      <c r="U60" s="46">
        <f>1/(10^(-(E60+(IF(P60="Y",Rules!$I$2,0))-K60)/Rules!$E$12)+1)</f>
        <v>0.4942437916</v>
      </c>
      <c r="V60" s="47">
        <f t="shared" si="6"/>
        <v>40</v>
      </c>
      <c r="W60" s="47">
        <f t="shared" si="7"/>
        <v>-40</v>
      </c>
      <c r="X60" s="47"/>
      <c r="Y60" s="47"/>
      <c r="Z60" s="48"/>
      <c r="AA60" s="133">
        <f t="shared" ref="AA60:BL60" si="64">IF($D60=AA$1,$E60+$V60,(IF($J60=AA$1,$K60+$W60,AA59)))</f>
        <v>1282</v>
      </c>
      <c r="AB60" s="133">
        <f t="shared" si="64"/>
        <v>1078</v>
      </c>
      <c r="AC60" s="133">
        <f t="shared" si="64"/>
        <v>1326</v>
      </c>
      <c r="AD60" s="133">
        <f t="shared" si="64"/>
        <v>292</v>
      </c>
      <c r="AE60" s="133">
        <f t="shared" si="64"/>
        <v>1877</v>
      </c>
      <c r="AF60" s="133">
        <f t="shared" si="64"/>
        <v>1869</v>
      </c>
      <c r="AG60" s="133">
        <f t="shared" si="64"/>
        <v>1086</v>
      </c>
      <c r="AH60" s="133">
        <f t="shared" si="64"/>
        <v>835</v>
      </c>
      <c r="AI60" s="133">
        <f t="shared" si="64"/>
        <v>1257</v>
      </c>
      <c r="AJ60" s="133">
        <f t="shared" si="64"/>
        <v>1957</v>
      </c>
      <c r="AK60" s="133">
        <f t="shared" si="64"/>
        <v>572</v>
      </c>
      <c r="AL60" s="133">
        <f t="shared" si="64"/>
        <v>806</v>
      </c>
      <c r="AM60" s="133">
        <f t="shared" si="64"/>
        <v>1998</v>
      </c>
      <c r="AN60" s="133">
        <f t="shared" si="64"/>
        <v>1500</v>
      </c>
      <c r="AO60" s="133">
        <f t="shared" si="64"/>
        <v>1202</v>
      </c>
      <c r="AP60" s="133">
        <f t="shared" si="64"/>
        <v>2258</v>
      </c>
      <c r="AQ60" s="133">
        <f t="shared" si="64"/>
        <v>216</v>
      </c>
      <c r="AR60" s="133">
        <f t="shared" si="64"/>
        <v>1429</v>
      </c>
      <c r="AS60" s="133">
        <f t="shared" si="64"/>
        <v>343</v>
      </c>
      <c r="AT60" s="133">
        <f t="shared" si="64"/>
        <v>1886</v>
      </c>
      <c r="AU60" s="133">
        <f t="shared" si="64"/>
        <v>1174</v>
      </c>
      <c r="AV60" s="133">
        <f t="shared" si="64"/>
        <v>610</v>
      </c>
      <c r="AW60" s="133">
        <f t="shared" si="64"/>
        <v>528</v>
      </c>
      <c r="AX60" s="133">
        <f t="shared" si="64"/>
        <v>968</v>
      </c>
      <c r="AY60" s="133">
        <f t="shared" si="64"/>
        <v>1153</v>
      </c>
      <c r="AZ60" s="133">
        <f t="shared" si="64"/>
        <v>721</v>
      </c>
      <c r="BA60" s="133">
        <f t="shared" si="64"/>
        <v>0</v>
      </c>
      <c r="BB60" s="133">
        <f t="shared" si="64"/>
        <v>1569</v>
      </c>
      <c r="BC60" s="133">
        <f t="shared" si="64"/>
        <v>1105</v>
      </c>
      <c r="BD60" s="133">
        <f t="shared" si="64"/>
        <v>395</v>
      </c>
      <c r="BE60" s="133">
        <f t="shared" si="64"/>
        <v>638</v>
      </c>
      <c r="BF60" s="133">
        <f t="shared" si="64"/>
        <v>2075</v>
      </c>
      <c r="BG60" s="133">
        <f t="shared" si="64"/>
        <v>915</v>
      </c>
      <c r="BH60" s="133">
        <f t="shared" si="64"/>
        <v>524</v>
      </c>
      <c r="BI60" s="133">
        <f t="shared" si="64"/>
        <v>2028</v>
      </c>
      <c r="BJ60" s="133">
        <f t="shared" si="64"/>
        <v>1422</v>
      </c>
      <c r="BK60" s="133">
        <f t="shared" si="64"/>
        <v>1632</v>
      </c>
      <c r="BL60" s="133">
        <f t="shared" si="64"/>
        <v>989</v>
      </c>
    </row>
    <row r="61" ht="13.5" customHeight="1">
      <c r="A61" s="177" t="s">
        <v>88</v>
      </c>
      <c r="B61" s="84" t="s">
        <v>71</v>
      </c>
      <c r="C61" s="176"/>
      <c r="D61" s="39" t="s">
        <v>39</v>
      </c>
      <c r="E61" s="126">
        <f t="shared" si="2"/>
        <v>968</v>
      </c>
      <c r="F61" s="41">
        <v>0.0</v>
      </c>
      <c r="G61" s="41">
        <v>13.0</v>
      </c>
      <c r="H61" s="42">
        <f t="shared" si="3"/>
        <v>13</v>
      </c>
      <c r="I61" s="176"/>
      <c r="J61" s="43" t="s">
        <v>40</v>
      </c>
      <c r="K61" s="126">
        <f t="shared" si="4"/>
        <v>989</v>
      </c>
      <c r="L61" s="44">
        <v>2.0</v>
      </c>
      <c r="M61" s="44">
        <v>13.0</v>
      </c>
      <c r="N61" s="42">
        <f t="shared" si="5"/>
        <v>19</v>
      </c>
      <c r="O61" s="176"/>
      <c r="P61" s="45" t="s">
        <v>72</v>
      </c>
      <c r="Q61" s="176"/>
      <c r="R61" s="45">
        <f>MIN(Rules!$E$2,(MAX(H61/N61,N61/H61)))</f>
        <v>1.461538462</v>
      </c>
      <c r="S61" s="45">
        <f>VLOOKUP(B61,Rules!A:B,2,FALSE)</f>
        <v>40</v>
      </c>
      <c r="T61" s="176"/>
      <c r="U61" s="46">
        <f>1/(10^(-(E61+(IF(P61="Y",Rules!$I$2,0))-K61)/Rules!$E$12)+1)</f>
        <v>0.6442977487</v>
      </c>
      <c r="V61" s="47">
        <f t="shared" si="6"/>
        <v>-38</v>
      </c>
      <c r="W61" s="47">
        <f t="shared" si="7"/>
        <v>38</v>
      </c>
      <c r="X61" s="47"/>
      <c r="Y61" s="47"/>
      <c r="Z61" s="48"/>
      <c r="AA61" s="133">
        <f t="shared" ref="AA61:BL61" si="65">IF($D61=AA$1,$E61+$V61,(IF($J61=AA$1,$K61+$W61,AA60)))</f>
        <v>1282</v>
      </c>
      <c r="AB61" s="133">
        <f t="shared" si="65"/>
        <v>1078</v>
      </c>
      <c r="AC61" s="133">
        <f t="shared" si="65"/>
        <v>1326</v>
      </c>
      <c r="AD61" s="133">
        <f t="shared" si="65"/>
        <v>292</v>
      </c>
      <c r="AE61" s="133">
        <f t="shared" si="65"/>
        <v>1877</v>
      </c>
      <c r="AF61" s="133">
        <f t="shared" si="65"/>
        <v>1869</v>
      </c>
      <c r="AG61" s="133">
        <f t="shared" si="65"/>
        <v>1086</v>
      </c>
      <c r="AH61" s="133">
        <f t="shared" si="65"/>
        <v>835</v>
      </c>
      <c r="AI61" s="133">
        <f t="shared" si="65"/>
        <v>1257</v>
      </c>
      <c r="AJ61" s="133">
        <f t="shared" si="65"/>
        <v>1957</v>
      </c>
      <c r="AK61" s="133">
        <f t="shared" si="65"/>
        <v>572</v>
      </c>
      <c r="AL61" s="133">
        <f t="shared" si="65"/>
        <v>806</v>
      </c>
      <c r="AM61" s="133">
        <f t="shared" si="65"/>
        <v>1998</v>
      </c>
      <c r="AN61" s="133">
        <f t="shared" si="65"/>
        <v>1500</v>
      </c>
      <c r="AO61" s="133">
        <f t="shared" si="65"/>
        <v>1202</v>
      </c>
      <c r="AP61" s="133">
        <f t="shared" si="65"/>
        <v>2258</v>
      </c>
      <c r="AQ61" s="133">
        <f t="shared" si="65"/>
        <v>216</v>
      </c>
      <c r="AR61" s="133">
        <f t="shared" si="65"/>
        <v>1429</v>
      </c>
      <c r="AS61" s="133">
        <f t="shared" si="65"/>
        <v>343</v>
      </c>
      <c r="AT61" s="133">
        <f t="shared" si="65"/>
        <v>1886</v>
      </c>
      <c r="AU61" s="133">
        <f t="shared" si="65"/>
        <v>1174</v>
      </c>
      <c r="AV61" s="133">
        <f t="shared" si="65"/>
        <v>610</v>
      </c>
      <c r="AW61" s="133">
        <f t="shared" si="65"/>
        <v>528</v>
      </c>
      <c r="AX61" s="133">
        <f t="shared" si="65"/>
        <v>930</v>
      </c>
      <c r="AY61" s="133">
        <f t="shared" si="65"/>
        <v>1153</v>
      </c>
      <c r="AZ61" s="133">
        <f t="shared" si="65"/>
        <v>721</v>
      </c>
      <c r="BA61" s="133">
        <f t="shared" si="65"/>
        <v>0</v>
      </c>
      <c r="BB61" s="133">
        <f t="shared" si="65"/>
        <v>1569</v>
      </c>
      <c r="BC61" s="133">
        <f t="shared" si="65"/>
        <v>1105</v>
      </c>
      <c r="BD61" s="133">
        <f t="shared" si="65"/>
        <v>395</v>
      </c>
      <c r="BE61" s="133">
        <f t="shared" si="65"/>
        <v>638</v>
      </c>
      <c r="BF61" s="133">
        <f t="shared" si="65"/>
        <v>2075</v>
      </c>
      <c r="BG61" s="133">
        <f t="shared" si="65"/>
        <v>915</v>
      </c>
      <c r="BH61" s="133">
        <f t="shared" si="65"/>
        <v>524</v>
      </c>
      <c r="BI61" s="133">
        <f t="shared" si="65"/>
        <v>2028</v>
      </c>
      <c r="BJ61" s="133">
        <f t="shared" si="65"/>
        <v>1422</v>
      </c>
      <c r="BK61" s="133">
        <f t="shared" si="65"/>
        <v>1632</v>
      </c>
      <c r="BL61" s="133">
        <f t="shared" si="65"/>
        <v>1027</v>
      </c>
    </row>
    <row r="62" ht="13.5" customHeight="1">
      <c r="A62" s="177" t="s">
        <v>88</v>
      </c>
      <c r="B62" s="84" t="s">
        <v>71</v>
      </c>
      <c r="C62" s="176"/>
      <c r="D62" s="39" t="s">
        <v>37</v>
      </c>
      <c r="E62" s="126">
        <f t="shared" si="2"/>
        <v>835</v>
      </c>
      <c r="F62" s="41">
        <v>0.0</v>
      </c>
      <c r="G62" s="41">
        <v>14.0</v>
      </c>
      <c r="H62" s="42">
        <f t="shared" si="3"/>
        <v>14</v>
      </c>
      <c r="I62" s="176"/>
      <c r="J62" s="43" t="s">
        <v>33</v>
      </c>
      <c r="K62" s="126">
        <f t="shared" si="4"/>
        <v>1257</v>
      </c>
      <c r="L62" s="44">
        <v>3.0</v>
      </c>
      <c r="M62" s="44">
        <v>22.0</v>
      </c>
      <c r="N62" s="42">
        <f t="shared" si="5"/>
        <v>31</v>
      </c>
      <c r="O62" s="176"/>
      <c r="P62" s="45" t="s">
        <v>72</v>
      </c>
      <c r="Q62" s="176"/>
      <c r="R62" s="45">
        <f>MIN(Rules!$E$2,(MAX(H62/N62,N62/H62)))</f>
        <v>2</v>
      </c>
      <c r="S62" s="45">
        <f>VLOOKUP(B62,Rules!A:B,2,FALSE)</f>
        <v>40</v>
      </c>
      <c r="T62" s="176"/>
      <c r="U62" s="46">
        <f>1/(10^(-(E62+(IF(P62="Y",Rules!$I$2,0))-K62)/Rules!$E$12)+1)</f>
        <v>0.2222493035</v>
      </c>
      <c r="V62" s="47">
        <f t="shared" si="6"/>
        <v>-18</v>
      </c>
      <c r="W62" s="47">
        <f t="shared" si="7"/>
        <v>18</v>
      </c>
      <c r="X62" s="47"/>
      <c r="Y62" s="47"/>
      <c r="Z62" s="48"/>
      <c r="AA62" s="133">
        <f t="shared" ref="AA62:BL62" si="66">IF($D62=AA$1,$E62+$V62,(IF($J62=AA$1,$K62+$W62,AA61)))</f>
        <v>1282</v>
      </c>
      <c r="AB62" s="133">
        <f t="shared" si="66"/>
        <v>1078</v>
      </c>
      <c r="AC62" s="133">
        <f t="shared" si="66"/>
        <v>1326</v>
      </c>
      <c r="AD62" s="133">
        <f t="shared" si="66"/>
        <v>292</v>
      </c>
      <c r="AE62" s="133">
        <f t="shared" si="66"/>
        <v>1877</v>
      </c>
      <c r="AF62" s="133">
        <f t="shared" si="66"/>
        <v>1869</v>
      </c>
      <c r="AG62" s="133">
        <f t="shared" si="66"/>
        <v>1086</v>
      </c>
      <c r="AH62" s="133">
        <f t="shared" si="66"/>
        <v>817</v>
      </c>
      <c r="AI62" s="133">
        <f t="shared" si="66"/>
        <v>1275</v>
      </c>
      <c r="AJ62" s="133">
        <f t="shared" si="66"/>
        <v>1957</v>
      </c>
      <c r="AK62" s="133">
        <f t="shared" si="66"/>
        <v>572</v>
      </c>
      <c r="AL62" s="133">
        <f t="shared" si="66"/>
        <v>806</v>
      </c>
      <c r="AM62" s="133">
        <f t="shared" si="66"/>
        <v>1998</v>
      </c>
      <c r="AN62" s="133">
        <f t="shared" si="66"/>
        <v>1500</v>
      </c>
      <c r="AO62" s="133">
        <f t="shared" si="66"/>
        <v>1202</v>
      </c>
      <c r="AP62" s="133">
        <f t="shared" si="66"/>
        <v>2258</v>
      </c>
      <c r="AQ62" s="133">
        <f t="shared" si="66"/>
        <v>216</v>
      </c>
      <c r="AR62" s="133">
        <f t="shared" si="66"/>
        <v>1429</v>
      </c>
      <c r="AS62" s="133">
        <f t="shared" si="66"/>
        <v>343</v>
      </c>
      <c r="AT62" s="133">
        <f t="shared" si="66"/>
        <v>1886</v>
      </c>
      <c r="AU62" s="133">
        <f t="shared" si="66"/>
        <v>1174</v>
      </c>
      <c r="AV62" s="133">
        <f t="shared" si="66"/>
        <v>610</v>
      </c>
      <c r="AW62" s="133">
        <f t="shared" si="66"/>
        <v>528</v>
      </c>
      <c r="AX62" s="133">
        <f t="shared" si="66"/>
        <v>930</v>
      </c>
      <c r="AY62" s="133">
        <f t="shared" si="66"/>
        <v>1153</v>
      </c>
      <c r="AZ62" s="133">
        <f t="shared" si="66"/>
        <v>721</v>
      </c>
      <c r="BA62" s="133">
        <f t="shared" si="66"/>
        <v>0</v>
      </c>
      <c r="BB62" s="133">
        <f t="shared" si="66"/>
        <v>1569</v>
      </c>
      <c r="BC62" s="133">
        <f t="shared" si="66"/>
        <v>1105</v>
      </c>
      <c r="BD62" s="133">
        <f t="shared" si="66"/>
        <v>395</v>
      </c>
      <c r="BE62" s="133">
        <f t="shared" si="66"/>
        <v>638</v>
      </c>
      <c r="BF62" s="133">
        <f t="shared" si="66"/>
        <v>2075</v>
      </c>
      <c r="BG62" s="133">
        <f t="shared" si="66"/>
        <v>915</v>
      </c>
      <c r="BH62" s="133">
        <f t="shared" si="66"/>
        <v>524</v>
      </c>
      <c r="BI62" s="133">
        <f t="shared" si="66"/>
        <v>2028</v>
      </c>
      <c r="BJ62" s="133">
        <f t="shared" si="66"/>
        <v>1422</v>
      </c>
      <c r="BK62" s="133">
        <f t="shared" si="66"/>
        <v>1632</v>
      </c>
      <c r="BL62" s="133">
        <f t="shared" si="66"/>
        <v>1027</v>
      </c>
    </row>
    <row r="63" ht="13.5" customHeight="1">
      <c r="A63" s="177" t="s">
        <v>88</v>
      </c>
      <c r="B63" s="84" t="s">
        <v>71</v>
      </c>
      <c r="C63" s="176"/>
      <c r="D63" s="39" t="s">
        <v>45</v>
      </c>
      <c r="E63" s="126">
        <f t="shared" si="2"/>
        <v>806</v>
      </c>
      <c r="F63" s="41">
        <v>1.0</v>
      </c>
      <c r="G63" s="41">
        <v>18.0</v>
      </c>
      <c r="H63" s="42">
        <f t="shared" si="3"/>
        <v>21</v>
      </c>
      <c r="I63" s="176"/>
      <c r="J63" s="43" t="s">
        <v>51</v>
      </c>
      <c r="K63" s="126">
        <f t="shared" si="4"/>
        <v>721</v>
      </c>
      <c r="L63" s="44">
        <v>3.0</v>
      </c>
      <c r="M63" s="44">
        <v>14.0</v>
      </c>
      <c r="N63" s="42">
        <f t="shared" si="5"/>
        <v>23</v>
      </c>
      <c r="O63" s="176"/>
      <c r="P63" s="45" t="s">
        <v>72</v>
      </c>
      <c r="Q63" s="176"/>
      <c r="R63" s="45">
        <f>MIN(Rules!$E$2,(MAX(H63/N63,N63/H63)))</f>
        <v>1.095238095</v>
      </c>
      <c r="S63" s="45">
        <f>VLOOKUP(B63,Rules!A:B,2,FALSE)</f>
        <v>40</v>
      </c>
      <c r="T63" s="176"/>
      <c r="U63" s="46">
        <f>1/(10^(-(E63+(IF(P63="Y",Rules!$I$2,0))-K63)/Rules!$E$12)+1)</f>
        <v>0.7469129214</v>
      </c>
      <c r="V63" s="47">
        <f t="shared" si="6"/>
        <v>-33</v>
      </c>
      <c r="W63" s="47">
        <f t="shared" si="7"/>
        <v>33</v>
      </c>
      <c r="X63" s="47"/>
      <c r="Y63" s="47"/>
      <c r="Z63" s="48"/>
      <c r="AA63" s="133">
        <f t="shared" ref="AA63:BL63" si="67">IF($D63=AA$1,$E63+$V63,(IF($J63=AA$1,$K63+$W63,AA62)))</f>
        <v>1282</v>
      </c>
      <c r="AB63" s="133">
        <f t="shared" si="67"/>
        <v>1078</v>
      </c>
      <c r="AC63" s="133">
        <f t="shared" si="67"/>
        <v>1326</v>
      </c>
      <c r="AD63" s="133">
        <f t="shared" si="67"/>
        <v>292</v>
      </c>
      <c r="AE63" s="133">
        <f t="shared" si="67"/>
        <v>1877</v>
      </c>
      <c r="AF63" s="133">
        <f t="shared" si="67"/>
        <v>1869</v>
      </c>
      <c r="AG63" s="133">
        <f t="shared" si="67"/>
        <v>1086</v>
      </c>
      <c r="AH63" s="133">
        <f t="shared" si="67"/>
        <v>817</v>
      </c>
      <c r="AI63" s="133">
        <f t="shared" si="67"/>
        <v>1275</v>
      </c>
      <c r="AJ63" s="133">
        <f t="shared" si="67"/>
        <v>1957</v>
      </c>
      <c r="AK63" s="133">
        <f t="shared" si="67"/>
        <v>572</v>
      </c>
      <c r="AL63" s="133">
        <f t="shared" si="67"/>
        <v>773</v>
      </c>
      <c r="AM63" s="133">
        <f t="shared" si="67"/>
        <v>1998</v>
      </c>
      <c r="AN63" s="133">
        <f t="shared" si="67"/>
        <v>1500</v>
      </c>
      <c r="AO63" s="133">
        <f t="shared" si="67"/>
        <v>1202</v>
      </c>
      <c r="AP63" s="133">
        <f t="shared" si="67"/>
        <v>2258</v>
      </c>
      <c r="AQ63" s="133">
        <f t="shared" si="67"/>
        <v>216</v>
      </c>
      <c r="AR63" s="133">
        <f t="shared" si="67"/>
        <v>1429</v>
      </c>
      <c r="AS63" s="133">
        <f t="shared" si="67"/>
        <v>343</v>
      </c>
      <c r="AT63" s="133">
        <f t="shared" si="67"/>
        <v>1886</v>
      </c>
      <c r="AU63" s="133">
        <f t="shared" si="67"/>
        <v>1174</v>
      </c>
      <c r="AV63" s="133">
        <f t="shared" si="67"/>
        <v>610</v>
      </c>
      <c r="AW63" s="133">
        <f t="shared" si="67"/>
        <v>528</v>
      </c>
      <c r="AX63" s="133">
        <f t="shared" si="67"/>
        <v>930</v>
      </c>
      <c r="AY63" s="133">
        <f t="shared" si="67"/>
        <v>1153</v>
      </c>
      <c r="AZ63" s="133">
        <f t="shared" si="67"/>
        <v>754</v>
      </c>
      <c r="BA63" s="133">
        <f t="shared" si="67"/>
        <v>0</v>
      </c>
      <c r="BB63" s="133">
        <f t="shared" si="67"/>
        <v>1569</v>
      </c>
      <c r="BC63" s="133">
        <f t="shared" si="67"/>
        <v>1105</v>
      </c>
      <c r="BD63" s="133">
        <f t="shared" si="67"/>
        <v>395</v>
      </c>
      <c r="BE63" s="133">
        <f t="shared" si="67"/>
        <v>638</v>
      </c>
      <c r="BF63" s="133">
        <f t="shared" si="67"/>
        <v>2075</v>
      </c>
      <c r="BG63" s="133">
        <f t="shared" si="67"/>
        <v>915</v>
      </c>
      <c r="BH63" s="133">
        <f t="shared" si="67"/>
        <v>524</v>
      </c>
      <c r="BI63" s="133">
        <f t="shared" si="67"/>
        <v>2028</v>
      </c>
      <c r="BJ63" s="133">
        <f t="shared" si="67"/>
        <v>1422</v>
      </c>
      <c r="BK63" s="133">
        <f t="shared" si="67"/>
        <v>1632</v>
      </c>
      <c r="BL63" s="133">
        <f t="shared" si="67"/>
        <v>1027</v>
      </c>
    </row>
    <row r="64" ht="13.5" customHeight="1">
      <c r="A64" s="177" t="s">
        <v>88</v>
      </c>
      <c r="B64" s="84" t="s">
        <v>71</v>
      </c>
      <c r="C64" s="176"/>
      <c r="D64" s="39" t="s">
        <v>47</v>
      </c>
      <c r="E64" s="126">
        <f t="shared" si="2"/>
        <v>528</v>
      </c>
      <c r="F64" s="41">
        <v>2.0</v>
      </c>
      <c r="G64" s="41">
        <v>19.0</v>
      </c>
      <c r="H64" s="42">
        <f t="shared" si="3"/>
        <v>25</v>
      </c>
      <c r="I64" s="176"/>
      <c r="J64" s="43" t="s">
        <v>42</v>
      </c>
      <c r="K64" s="126">
        <f t="shared" si="4"/>
        <v>915</v>
      </c>
      <c r="L64" s="44">
        <v>2.0</v>
      </c>
      <c r="M64" s="44">
        <v>16.0</v>
      </c>
      <c r="N64" s="42">
        <f t="shared" si="5"/>
        <v>22</v>
      </c>
      <c r="O64" s="176"/>
      <c r="P64" s="45" t="s">
        <v>72</v>
      </c>
      <c r="Q64" s="176"/>
      <c r="R64" s="45">
        <f>MIN(Rules!$E$2,(MAX(H64/N64,N64/H64)))</f>
        <v>1.136363636</v>
      </c>
      <c r="S64" s="45">
        <f>VLOOKUP(B64,Rules!A:B,2,FALSE)</f>
        <v>40</v>
      </c>
      <c r="T64" s="176"/>
      <c r="U64" s="46">
        <f>1/(10^(-(E64+(IF(P64="Y",Rules!$I$2,0))-K64)/Rules!$E$12)+1)</f>
        <v>0.2513499737</v>
      </c>
      <c r="V64" s="47">
        <f t="shared" si="6"/>
        <v>34</v>
      </c>
      <c r="W64" s="47">
        <f t="shared" si="7"/>
        <v>-34</v>
      </c>
      <c r="X64" s="47"/>
      <c r="Y64" s="47"/>
      <c r="Z64" s="48"/>
      <c r="AA64" s="133">
        <f t="shared" ref="AA64:BL64" si="68">IF($D64=AA$1,$E64+$V64,(IF($J64=AA$1,$K64+$W64,AA63)))</f>
        <v>1282</v>
      </c>
      <c r="AB64" s="133">
        <f t="shared" si="68"/>
        <v>1078</v>
      </c>
      <c r="AC64" s="133">
        <f t="shared" si="68"/>
        <v>1326</v>
      </c>
      <c r="AD64" s="133">
        <f t="shared" si="68"/>
        <v>292</v>
      </c>
      <c r="AE64" s="133">
        <f t="shared" si="68"/>
        <v>1877</v>
      </c>
      <c r="AF64" s="133">
        <f t="shared" si="68"/>
        <v>1869</v>
      </c>
      <c r="AG64" s="133">
        <f t="shared" si="68"/>
        <v>1086</v>
      </c>
      <c r="AH64" s="133">
        <f t="shared" si="68"/>
        <v>817</v>
      </c>
      <c r="AI64" s="133">
        <f t="shared" si="68"/>
        <v>1275</v>
      </c>
      <c r="AJ64" s="133">
        <f t="shared" si="68"/>
        <v>1957</v>
      </c>
      <c r="AK64" s="133">
        <f t="shared" si="68"/>
        <v>572</v>
      </c>
      <c r="AL64" s="133">
        <f t="shared" si="68"/>
        <v>773</v>
      </c>
      <c r="AM64" s="133">
        <f t="shared" si="68"/>
        <v>1998</v>
      </c>
      <c r="AN64" s="133">
        <f t="shared" si="68"/>
        <v>1500</v>
      </c>
      <c r="AO64" s="133">
        <f t="shared" si="68"/>
        <v>1202</v>
      </c>
      <c r="AP64" s="133">
        <f t="shared" si="68"/>
        <v>2258</v>
      </c>
      <c r="AQ64" s="133">
        <f t="shared" si="68"/>
        <v>216</v>
      </c>
      <c r="AR64" s="133">
        <f t="shared" si="68"/>
        <v>1429</v>
      </c>
      <c r="AS64" s="133">
        <f t="shared" si="68"/>
        <v>343</v>
      </c>
      <c r="AT64" s="133">
        <f t="shared" si="68"/>
        <v>1886</v>
      </c>
      <c r="AU64" s="133">
        <f t="shared" si="68"/>
        <v>1174</v>
      </c>
      <c r="AV64" s="133">
        <f t="shared" si="68"/>
        <v>610</v>
      </c>
      <c r="AW64" s="133">
        <f t="shared" si="68"/>
        <v>562</v>
      </c>
      <c r="AX64" s="133">
        <f t="shared" si="68"/>
        <v>930</v>
      </c>
      <c r="AY64" s="133">
        <f t="shared" si="68"/>
        <v>1153</v>
      </c>
      <c r="AZ64" s="133">
        <f t="shared" si="68"/>
        <v>754</v>
      </c>
      <c r="BA64" s="133">
        <f t="shared" si="68"/>
        <v>0</v>
      </c>
      <c r="BB64" s="133">
        <f t="shared" si="68"/>
        <v>1569</v>
      </c>
      <c r="BC64" s="133">
        <f t="shared" si="68"/>
        <v>1105</v>
      </c>
      <c r="BD64" s="133">
        <f t="shared" si="68"/>
        <v>395</v>
      </c>
      <c r="BE64" s="133">
        <f t="shared" si="68"/>
        <v>638</v>
      </c>
      <c r="BF64" s="133">
        <f t="shared" si="68"/>
        <v>2075</v>
      </c>
      <c r="BG64" s="133">
        <f t="shared" si="68"/>
        <v>881</v>
      </c>
      <c r="BH64" s="133">
        <f t="shared" si="68"/>
        <v>524</v>
      </c>
      <c r="BI64" s="133">
        <f t="shared" si="68"/>
        <v>2028</v>
      </c>
      <c r="BJ64" s="133">
        <f t="shared" si="68"/>
        <v>1422</v>
      </c>
      <c r="BK64" s="133">
        <f t="shared" si="68"/>
        <v>1632</v>
      </c>
      <c r="BL64" s="133">
        <f t="shared" si="68"/>
        <v>1027</v>
      </c>
    </row>
    <row r="65" ht="13.5" customHeight="1">
      <c r="A65" s="177" t="s">
        <v>88</v>
      </c>
      <c r="B65" s="84" t="s">
        <v>71</v>
      </c>
      <c r="C65" s="176"/>
      <c r="D65" s="39" t="s">
        <v>52</v>
      </c>
      <c r="E65" s="126">
        <f t="shared" si="2"/>
        <v>343</v>
      </c>
      <c r="F65" s="41">
        <v>3.0</v>
      </c>
      <c r="G65" s="41">
        <v>15.0</v>
      </c>
      <c r="H65" s="42">
        <f t="shared" si="3"/>
        <v>24</v>
      </c>
      <c r="I65" s="176"/>
      <c r="J65" s="43" t="s">
        <v>44</v>
      </c>
      <c r="K65" s="126">
        <f t="shared" si="4"/>
        <v>395</v>
      </c>
      <c r="L65" s="44">
        <v>2.0</v>
      </c>
      <c r="M65" s="44">
        <v>13.0</v>
      </c>
      <c r="N65" s="42">
        <f t="shared" si="5"/>
        <v>19</v>
      </c>
      <c r="O65" s="176"/>
      <c r="P65" s="45" t="s">
        <v>72</v>
      </c>
      <c r="Q65" s="176"/>
      <c r="R65" s="45">
        <f>MIN(Rules!$E$2,(MAX(H65/N65,N65/H65)))</f>
        <v>1.263157895</v>
      </c>
      <c r="S65" s="45">
        <f>VLOOKUP(B65,Rules!A:B,2,FALSE)</f>
        <v>40</v>
      </c>
      <c r="T65" s="176"/>
      <c r="U65" s="46">
        <f>1/(10^(-(E65+(IF(P65="Y",Rules!$I$2,0))-K65)/Rules!$E$12)+1)</f>
        <v>0.6109498635</v>
      </c>
      <c r="V65" s="47">
        <f t="shared" si="6"/>
        <v>20</v>
      </c>
      <c r="W65" s="47">
        <f t="shared" si="7"/>
        <v>-20</v>
      </c>
      <c r="X65" s="47"/>
      <c r="Y65" s="47"/>
      <c r="Z65" s="48"/>
      <c r="AA65" s="133">
        <f t="shared" ref="AA65:BL65" si="69">IF($D65=AA$1,$E65+$V65,(IF($J65=AA$1,$K65+$W65,AA64)))</f>
        <v>1282</v>
      </c>
      <c r="AB65" s="133">
        <f t="shared" si="69"/>
        <v>1078</v>
      </c>
      <c r="AC65" s="133">
        <f t="shared" si="69"/>
        <v>1326</v>
      </c>
      <c r="AD65" s="133">
        <f t="shared" si="69"/>
        <v>292</v>
      </c>
      <c r="AE65" s="133">
        <f t="shared" si="69"/>
        <v>1877</v>
      </c>
      <c r="AF65" s="133">
        <f t="shared" si="69"/>
        <v>1869</v>
      </c>
      <c r="AG65" s="133">
        <f t="shared" si="69"/>
        <v>1086</v>
      </c>
      <c r="AH65" s="133">
        <f t="shared" si="69"/>
        <v>817</v>
      </c>
      <c r="AI65" s="133">
        <f t="shared" si="69"/>
        <v>1275</v>
      </c>
      <c r="AJ65" s="133">
        <f t="shared" si="69"/>
        <v>1957</v>
      </c>
      <c r="AK65" s="133">
        <f t="shared" si="69"/>
        <v>572</v>
      </c>
      <c r="AL65" s="133">
        <f t="shared" si="69"/>
        <v>773</v>
      </c>
      <c r="AM65" s="133">
        <f t="shared" si="69"/>
        <v>1998</v>
      </c>
      <c r="AN65" s="133">
        <f t="shared" si="69"/>
        <v>1500</v>
      </c>
      <c r="AO65" s="133">
        <f t="shared" si="69"/>
        <v>1202</v>
      </c>
      <c r="AP65" s="133">
        <f t="shared" si="69"/>
        <v>2258</v>
      </c>
      <c r="AQ65" s="133">
        <f t="shared" si="69"/>
        <v>216</v>
      </c>
      <c r="AR65" s="133">
        <f t="shared" si="69"/>
        <v>1429</v>
      </c>
      <c r="AS65" s="133">
        <f t="shared" si="69"/>
        <v>363</v>
      </c>
      <c r="AT65" s="133">
        <f t="shared" si="69"/>
        <v>1886</v>
      </c>
      <c r="AU65" s="133">
        <f t="shared" si="69"/>
        <v>1174</v>
      </c>
      <c r="AV65" s="133">
        <f t="shared" si="69"/>
        <v>610</v>
      </c>
      <c r="AW65" s="133">
        <f t="shared" si="69"/>
        <v>562</v>
      </c>
      <c r="AX65" s="133">
        <f t="shared" si="69"/>
        <v>930</v>
      </c>
      <c r="AY65" s="133">
        <f t="shared" si="69"/>
        <v>1153</v>
      </c>
      <c r="AZ65" s="133">
        <f t="shared" si="69"/>
        <v>754</v>
      </c>
      <c r="BA65" s="133">
        <f t="shared" si="69"/>
        <v>0</v>
      </c>
      <c r="BB65" s="133">
        <f t="shared" si="69"/>
        <v>1569</v>
      </c>
      <c r="BC65" s="133">
        <f t="shared" si="69"/>
        <v>1105</v>
      </c>
      <c r="BD65" s="133">
        <f t="shared" si="69"/>
        <v>375</v>
      </c>
      <c r="BE65" s="133">
        <f t="shared" si="69"/>
        <v>638</v>
      </c>
      <c r="BF65" s="133">
        <f t="shared" si="69"/>
        <v>2075</v>
      </c>
      <c r="BG65" s="133">
        <f t="shared" si="69"/>
        <v>881</v>
      </c>
      <c r="BH65" s="133">
        <f t="shared" si="69"/>
        <v>524</v>
      </c>
      <c r="BI65" s="133">
        <f t="shared" si="69"/>
        <v>2028</v>
      </c>
      <c r="BJ65" s="133">
        <f t="shared" si="69"/>
        <v>1422</v>
      </c>
      <c r="BK65" s="133">
        <f t="shared" si="69"/>
        <v>1632</v>
      </c>
      <c r="BL65" s="133">
        <f t="shared" si="69"/>
        <v>1027</v>
      </c>
    </row>
    <row r="66" ht="13.5" customHeight="1">
      <c r="A66" s="177" t="s">
        <v>88</v>
      </c>
      <c r="B66" s="84" t="s">
        <v>71</v>
      </c>
      <c r="C66" s="176"/>
      <c r="D66" s="39" t="s">
        <v>48</v>
      </c>
      <c r="E66" s="126">
        <f t="shared" si="2"/>
        <v>572</v>
      </c>
      <c r="F66" s="41">
        <v>3.0</v>
      </c>
      <c r="G66" s="41">
        <v>17.0</v>
      </c>
      <c r="H66" s="42">
        <f t="shared" si="3"/>
        <v>26</v>
      </c>
      <c r="I66" s="176"/>
      <c r="J66" s="43" t="s">
        <v>50</v>
      </c>
      <c r="K66" s="126">
        <f t="shared" si="4"/>
        <v>610</v>
      </c>
      <c r="L66" s="44">
        <v>3.0</v>
      </c>
      <c r="M66" s="44">
        <v>13.0</v>
      </c>
      <c r="N66" s="42">
        <f t="shared" si="5"/>
        <v>22</v>
      </c>
      <c r="O66" s="176"/>
      <c r="P66" s="45" t="s">
        <v>72</v>
      </c>
      <c r="Q66" s="176"/>
      <c r="R66" s="45">
        <f>MIN(Rules!$E$2,(MAX(H66/N66,N66/H66)))</f>
        <v>1.181818182</v>
      </c>
      <c r="S66" s="45">
        <f>VLOOKUP(B66,Rules!A:B,2,FALSE)</f>
        <v>40</v>
      </c>
      <c r="T66" s="176"/>
      <c r="U66" s="46">
        <f>1/(10^(-(E66+(IF(P66="Y",Rules!$I$2,0))-K66)/Rules!$E$12)+1)</f>
        <v>0.626160241</v>
      </c>
      <c r="V66" s="47">
        <f t="shared" si="6"/>
        <v>18</v>
      </c>
      <c r="W66" s="47">
        <f t="shared" si="7"/>
        <v>-18</v>
      </c>
      <c r="X66" s="47"/>
      <c r="Y66" s="47"/>
      <c r="Z66" s="48"/>
      <c r="AA66" s="133">
        <f t="shared" ref="AA66:BL66" si="70">IF($D66=AA$1,$E66+$V66,(IF($J66=AA$1,$K66+$W66,AA65)))</f>
        <v>1282</v>
      </c>
      <c r="AB66" s="133">
        <f t="shared" si="70"/>
        <v>1078</v>
      </c>
      <c r="AC66" s="133">
        <f t="shared" si="70"/>
        <v>1326</v>
      </c>
      <c r="AD66" s="133">
        <f t="shared" si="70"/>
        <v>292</v>
      </c>
      <c r="AE66" s="133">
        <f t="shared" si="70"/>
        <v>1877</v>
      </c>
      <c r="AF66" s="133">
        <f t="shared" si="70"/>
        <v>1869</v>
      </c>
      <c r="AG66" s="133">
        <f t="shared" si="70"/>
        <v>1086</v>
      </c>
      <c r="AH66" s="133">
        <f t="shared" si="70"/>
        <v>817</v>
      </c>
      <c r="AI66" s="133">
        <f t="shared" si="70"/>
        <v>1275</v>
      </c>
      <c r="AJ66" s="133">
        <f t="shared" si="70"/>
        <v>1957</v>
      </c>
      <c r="AK66" s="133">
        <f t="shared" si="70"/>
        <v>590</v>
      </c>
      <c r="AL66" s="133">
        <f t="shared" si="70"/>
        <v>773</v>
      </c>
      <c r="AM66" s="133">
        <f t="shared" si="70"/>
        <v>1998</v>
      </c>
      <c r="AN66" s="133">
        <f t="shared" si="70"/>
        <v>1500</v>
      </c>
      <c r="AO66" s="133">
        <f t="shared" si="70"/>
        <v>1202</v>
      </c>
      <c r="AP66" s="133">
        <f t="shared" si="70"/>
        <v>2258</v>
      </c>
      <c r="AQ66" s="133">
        <f t="shared" si="70"/>
        <v>216</v>
      </c>
      <c r="AR66" s="133">
        <f t="shared" si="70"/>
        <v>1429</v>
      </c>
      <c r="AS66" s="133">
        <f t="shared" si="70"/>
        <v>363</v>
      </c>
      <c r="AT66" s="133">
        <f t="shared" si="70"/>
        <v>1886</v>
      </c>
      <c r="AU66" s="133">
        <f t="shared" si="70"/>
        <v>1174</v>
      </c>
      <c r="AV66" s="133">
        <f t="shared" si="70"/>
        <v>592</v>
      </c>
      <c r="AW66" s="133">
        <f t="shared" si="70"/>
        <v>562</v>
      </c>
      <c r="AX66" s="133">
        <f t="shared" si="70"/>
        <v>930</v>
      </c>
      <c r="AY66" s="133">
        <f t="shared" si="70"/>
        <v>1153</v>
      </c>
      <c r="AZ66" s="133">
        <f t="shared" si="70"/>
        <v>754</v>
      </c>
      <c r="BA66" s="133">
        <f t="shared" si="70"/>
        <v>0</v>
      </c>
      <c r="BB66" s="133">
        <f t="shared" si="70"/>
        <v>1569</v>
      </c>
      <c r="BC66" s="133">
        <f t="shared" si="70"/>
        <v>1105</v>
      </c>
      <c r="BD66" s="133">
        <f t="shared" si="70"/>
        <v>375</v>
      </c>
      <c r="BE66" s="133">
        <f t="shared" si="70"/>
        <v>638</v>
      </c>
      <c r="BF66" s="133">
        <f t="shared" si="70"/>
        <v>2075</v>
      </c>
      <c r="BG66" s="133">
        <f t="shared" si="70"/>
        <v>881</v>
      </c>
      <c r="BH66" s="133">
        <f t="shared" si="70"/>
        <v>524</v>
      </c>
      <c r="BI66" s="133">
        <f t="shared" si="70"/>
        <v>2028</v>
      </c>
      <c r="BJ66" s="133">
        <f t="shared" si="70"/>
        <v>1422</v>
      </c>
      <c r="BK66" s="133">
        <f t="shared" si="70"/>
        <v>1632</v>
      </c>
      <c r="BL66" s="133">
        <f t="shared" si="70"/>
        <v>1027</v>
      </c>
    </row>
    <row r="67" ht="13.5" customHeight="1">
      <c r="A67" s="177" t="s">
        <v>89</v>
      </c>
      <c r="B67" s="84" t="s">
        <v>71</v>
      </c>
      <c r="C67" s="176"/>
      <c r="D67" s="39" t="s">
        <v>18</v>
      </c>
      <c r="E67" s="126">
        <f t="shared" si="2"/>
        <v>2075</v>
      </c>
      <c r="F67" s="41">
        <v>2.0</v>
      </c>
      <c r="G67" s="41">
        <v>27.0</v>
      </c>
      <c r="H67" s="42">
        <f t="shared" si="3"/>
        <v>33</v>
      </c>
      <c r="I67" s="176"/>
      <c r="J67" s="43" t="s">
        <v>19</v>
      </c>
      <c r="K67" s="126">
        <f t="shared" si="4"/>
        <v>1869</v>
      </c>
      <c r="L67" s="44">
        <v>2.0</v>
      </c>
      <c r="M67" s="44">
        <v>15.0</v>
      </c>
      <c r="N67" s="42">
        <f t="shared" si="5"/>
        <v>21</v>
      </c>
      <c r="O67" s="176"/>
      <c r="P67" s="45" t="s">
        <v>72</v>
      </c>
      <c r="Q67" s="176"/>
      <c r="R67" s="45">
        <f>MIN(Rules!$E$2,(MAX(H67/N67,N67/H67)))</f>
        <v>1.571428571</v>
      </c>
      <c r="S67" s="45">
        <f>VLOOKUP(B67,Rules!A:B,2,FALSE)</f>
        <v>40</v>
      </c>
      <c r="T67" s="176"/>
      <c r="U67" s="46">
        <f>1/(10^(-(E67+(IF(P67="Y",Rules!$I$2,0))-K67)/Rules!$E$12)+1)</f>
        <v>0.8374588035</v>
      </c>
      <c r="V67" s="47">
        <f t="shared" si="6"/>
        <v>10</v>
      </c>
      <c r="W67" s="47">
        <f t="shared" si="7"/>
        <v>-10</v>
      </c>
      <c r="X67" s="47"/>
      <c r="Y67" s="47"/>
      <c r="Z67" s="48"/>
      <c r="AA67" s="133">
        <f t="shared" ref="AA67:BL67" si="71">IF($D67=AA$1,$E67+$V67,(IF($J67=AA$1,$K67+$W67,AA66)))</f>
        <v>1282</v>
      </c>
      <c r="AB67" s="133">
        <f t="shared" si="71"/>
        <v>1078</v>
      </c>
      <c r="AC67" s="133">
        <f t="shared" si="71"/>
        <v>1326</v>
      </c>
      <c r="AD67" s="133">
        <f t="shared" si="71"/>
        <v>292</v>
      </c>
      <c r="AE67" s="133">
        <f t="shared" si="71"/>
        <v>1877</v>
      </c>
      <c r="AF67" s="133">
        <f t="shared" si="71"/>
        <v>1859</v>
      </c>
      <c r="AG67" s="133">
        <f t="shared" si="71"/>
        <v>1086</v>
      </c>
      <c r="AH67" s="133">
        <f t="shared" si="71"/>
        <v>817</v>
      </c>
      <c r="AI67" s="133">
        <f t="shared" si="71"/>
        <v>1275</v>
      </c>
      <c r="AJ67" s="133">
        <f t="shared" si="71"/>
        <v>1957</v>
      </c>
      <c r="AK67" s="133">
        <f t="shared" si="71"/>
        <v>590</v>
      </c>
      <c r="AL67" s="133">
        <f t="shared" si="71"/>
        <v>773</v>
      </c>
      <c r="AM67" s="133">
        <f t="shared" si="71"/>
        <v>1998</v>
      </c>
      <c r="AN67" s="133">
        <f t="shared" si="71"/>
        <v>1500</v>
      </c>
      <c r="AO67" s="133">
        <f t="shared" si="71"/>
        <v>1202</v>
      </c>
      <c r="AP67" s="133">
        <f t="shared" si="71"/>
        <v>2258</v>
      </c>
      <c r="AQ67" s="133">
        <f t="shared" si="71"/>
        <v>216</v>
      </c>
      <c r="AR67" s="133">
        <f t="shared" si="71"/>
        <v>1429</v>
      </c>
      <c r="AS67" s="133">
        <f t="shared" si="71"/>
        <v>363</v>
      </c>
      <c r="AT67" s="133">
        <f t="shared" si="71"/>
        <v>1886</v>
      </c>
      <c r="AU67" s="133">
        <f t="shared" si="71"/>
        <v>1174</v>
      </c>
      <c r="AV67" s="133">
        <f t="shared" si="71"/>
        <v>592</v>
      </c>
      <c r="AW67" s="133">
        <f t="shared" si="71"/>
        <v>562</v>
      </c>
      <c r="AX67" s="133">
        <f t="shared" si="71"/>
        <v>930</v>
      </c>
      <c r="AY67" s="133">
        <f t="shared" si="71"/>
        <v>1153</v>
      </c>
      <c r="AZ67" s="133">
        <f t="shared" si="71"/>
        <v>754</v>
      </c>
      <c r="BA67" s="133">
        <f t="shared" si="71"/>
        <v>0</v>
      </c>
      <c r="BB67" s="133">
        <f t="shared" si="71"/>
        <v>1569</v>
      </c>
      <c r="BC67" s="133">
        <f t="shared" si="71"/>
        <v>1105</v>
      </c>
      <c r="BD67" s="133">
        <f t="shared" si="71"/>
        <v>375</v>
      </c>
      <c r="BE67" s="133">
        <f t="shared" si="71"/>
        <v>638</v>
      </c>
      <c r="BF67" s="133">
        <f t="shared" si="71"/>
        <v>2085</v>
      </c>
      <c r="BG67" s="133">
        <f t="shared" si="71"/>
        <v>881</v>
      </c>
      <c r="BH67" s="133">
        <f t="shared" si="71"/>
        <v>524</v>
      </c>
      <c r="BI67" s="133">
        <f t="shared" si="71"/>
        <v>2028</v>
      </c>
      <c r="BJ67" s="133">
        <f t="shared" si="71"/>
        <v>1422</v>
      </c>
      <c r="BK67" s="133">
        <f t="shared" si="71"/>
        <v>1632</v>
      </c>
      <c r="BL67" s="133">
        <f t="shared" si="71"/>
        <v>1027</v>
      </c>
    </row>
    <row r="68" ht="13.5" customHeight="1">
      <c r="A68" s="177" t="s">
        <v>89</v>
      </c>
      <c r="B68" s="84" t="s">
        <v>71</v>
      </c>
      <c r="C68" s="176"/>
      <c r="D68" s="39" t="s">
        <v>25</v>
      </c>
      <c r="E68" s="126">
        <f t="shared" si="2"/>
        <v>2028</v>
      </c>
      <c r="F68" s="41">
        <v>0.0</v>
      </c>
      <c r="G68" s="41">
        <v>24.0</v>
      </c>
      <c r="H68" s="42">
        <f t="shared" si="3"/>
        <v>24</v>
      </c>
      <c r="I68" s="176"/>
      <c r="J68" s="43" t="s">
        <v>23</v>
      </c>
      <c r="K68" s="126">
        <f t="shared" si="4"/>
        <v>1998</v>
      </c>
      <c r="L68" s="44">
        <v>1.0</v>
      </c>
      <c r="M68" s="44">
        <v>21.0</v>
      </c>
      <c r="N68" s="42">
        <f t="shared" si="5"/>
        <v>24</v>
      </c>
      <c r="O68" s="176"/>
      <c r="P68" s="45" t="s">
        <v>72</v>
      </c>
      <c r="Q68" s="176"/>
      <c r="R68" s="45">
        <f>MIN(Rules!$E$2,(MAX(H68/N68,N68/H68)))</f>
        <v>1</v>
      </c>
      <c r="S68" s="45">
        <f>VLOOKUP(B68,Rules!A:B,2,FALSE)</f>
        <v>40</v>
      </c>
      <c r="T68" s="176"/>
      <c r="U68" s="46">
        <f>1/(10^(-(E68+(IF(P68="Y",Rules!$I$2,0))-K68)/Rules!$E$12)+1)</f>
        <v>0.6961287704</v>
      </c>
      <c r="V68" s="47">
        <f t="shared" si="6"/>
        <v>-8</v>
      </c>
      <c r="W68" s="47">
        <f t="shared" si="7"/>
        <v>8</v>
      </c>
      <c r="X68" s="47"/>
      <c r="Y68" s="47"/>
      <c r="Z68" s="48"/>
      <c r="AA68" s="133">
        <f t="shared" ref="AA68:BL68" si="72">IF($D68=AA$1,$E68+$V68,(IF($J68=AA$1,$K68+$W68,AA67)))</f>
        <v>1282</v>
      </c>
      <c r="AB68" s="133">
        <f t="shared" si="72"/>
        <v>1078</v>
      </c>
      <c r="AC68" s="133">
        <f t="shared" si="72"/>
        <v>1326</v>
      </c>
      <c r="AD68" s="133">
        <f t="shared" si="72"/>
        <v>292</v>
      </c>
      <c r="AE68" s="133">
        <f t="shared" si="72"/>
        <v>1877</v>
      </c>
      <c r="AF68" s="133">
        <f t="shared" si="72"/>
        <v>1859</v>
      </c>
      <c r="AG68" s="133">
        <f t="shared" si="72"/>
        <v>1086</v>
      </c>
      <c r="AH68" s="133">
        <f t="shared" si="72"/>
        <v>817</v>
      </c>
      <c r="AI68" s="133">
        <f t="shared" si="72"/>
        <v>1275</v>
      </c>
      <c r="AJ68" s="133">
        <f t="shared" si="72"/>
        <v>1957</v>
      </c>
      <c r="AK68" s="133">
        <f t="shared" si="72"/>
        <v>590</v>
      </c>
      <c r="AL68" s="133">
        <f t="shared" si="72"/>
        <v>773</v>
      </c>
      <c r="AM68" s="133">
        <f t="shared" si="72"/>
        <v>2006</v>
      </c>
      <c r="AN68" s="133">
        <f t="shared" si="72"/>
        <v>1500</v>
      </c>
      <c r="AO68" s="133">
        <f t="shared" si="72"/>
        <v>1202</v>
      </c>
      <c r="AP68" s="133">
        <f t="shared" si="72"/>
        <v>2258</v>
      </c>
      <c r="AQ68" s="133">
        <f t="shared" si="72"/>
        <v>216</v>
      </c>
      <c r="AR68" s="133">
        <f t="shared" si="72"/>
        <v>1429</v>
      </c>
      <c r="AS68" s="133">
        <f t="shared" si="72"/>
        <v>363</v>
      </c>
      <c r="AT68" s="133">
        <f t="shared" si="72"/>
        <v>1886</v>
      </c>
      <c r="AU68" s="133">
        <f t="shared" si="72"/>
        <v>1174</v>
      </c>
      <c r="AV68" s="133">
        <f t="shared" si="72"/>
        <v>592</v>
      </c>
      <c r="AW68" s="133">
        <f t="shared" si="72"/>
        <v>562</v>
      </c>
      <c r="AX68" s="133">
        <f t="shared" si="72"/>
        <v>930</v>
      </c>
      <c r="AY68" s="133">
        <f t="shared" si="72"/>
        <v>1153</v>
      </c>
      <c r="AZ68" s="133">
        <f t="shared" si="72"/>
        <v>754</v>
      </c>
      <c r="BA68" s="133">
        <f t="shared" si="72"/>
        <v>0</v>
      </c>
      <c r="BB68" s="133">
        <f t="shared" si="72"/>
        <v>1569</v>
      </c>
      <c r="BC68" s="133">
        <f t="shared" si="72"/>
        <v>1105</v>
      </c>
      <c r="BD68" s="133">
        <f t="shared" si="72"/>
        <v>375</v>
      </c>
      <c r="BE68" s="133">
        <f t="shared" si="72"/>
        <v>638</v>
      </c>
      <c r="BF68" s="133">
        <f t="shared" si="72"/>
        <v>2085</v>
      </c>
      <c r="BG68" s="133">
        <f t="shared" si="72"/>
        <v>881</v>
      </c>
      <c r="BH68" s="133">
        <f t="shared" si="72"/>
        <v>524</v>
      </c>
      <c r="BI68" s="133">
        <f t="shared" si="72"/>
        <v>2020</v>
      </c>
      <c r="BJ68" s="133">
        <f t="shared" si="72"/>
        <v>1422</v>
      </c>
      <c r="BK68" s="133">
        <f t="shared" si="72"/>
        <v>1632</v>
      </c>
      <c r="BL68" s="133">
        <f t="shared" si="72"/>
        <v>1027</v>
      </c>
    </row>
    <row r="69" ht="13.5" customHeight="1">
      <c r="A69" s="177" t="s">
        <v>89</v>
      </c>
      <c r="B69" s="84" t="s">
        <v>71</v>
      </c>
      <c r="C69" s="176"/>
      <c r="D69" s="39" t="s">
        <v>22</v>
      </c>
      <c r="E69" s="126">
        <f t="shared" si="2"/>
        <v>2258</v>
      </c>
      <c r="F69" s="41">
        <v>0.0</v>
      </c>
      <c r="G69" s="41">
        <v>23.0</v>
      </c>
      <c r="H69" s="42">
        <f t="shared" si="3"/>
        <v>23</v>
      </c>
      <c r="I69" s="176"/>
      <c r="J69" s="43" t="s">
        <v>26</v>
      </c>
      <c r="K69" s="126">
        <f t="shared" si="4"/>
        <v>1957</v>
      </c>
      <c r="L69" s="44">
        <v>1.0</v>
      </c>
      <c r="M69" s="44">
        <v>14.0</v>
      </c>
      <c r="N69" s="42">
        <f t="shared" si="5"/>
        <v>17</v>
      </c>
      <c r="O69" s="176"/>
      <c r="P69" s="45" t="s">
        <v>72</v>
      </c>
      <c r="Q69" s="176"/>
      <c r="R69" s="45">
        <f>MIN(Rules!$E$2,(MAX(H69/N69,N69/H69)))</f>
        <v>1.352941176</v>
      </c>
      <c r="S69" s="45">
        <f>VLOOKUP(B69,Rules!A:B,2,FALSE)</f>
        <v>40</v>
      </c>
      <c r="T69" s="176"/>
      <c r="U69" s="46">
        <f>1/(10^(-(E69+(IF(P69="Y",Rules!$I$2,0))-K69)/Rules!$E$12)+1)</f>
        <v>0.8886407666</v>
      </c>
      <c r="V69" s="47">
        <f t="shared" si="6"/>
        <v>6</v>
      </c>
      <c r="W69" s="47">
        <f t="shared" si="7"/>
        <v>-6</v>
      </c>
      <c r="X69" s="47"/>
      <c r="Y69" s="47"/>
      <c r="Z69" s="48"/>
      <c r="AA69" s="133">
        <f t="shared" ref="AA69:BL69" si="73">IF($D69=AA$1,$E69+$V69,(IF($J69=AA$1,$K69+$W69,AA68)))</f>
        <v>1282</v>
      </c>
      <c r="AB69" s="133">
        <f t="shared" si="73"/>
        <v>1078</v>
      </c>
      <c r="AC69" s="133">
        <f t="shared" si="73"/>
        <v>1326</v>
      </c>
      <c r="AD69" s="133">
        <f t="shared" si="73"/>
        <v>292</v>
      </c>
      <c r="AE69" s="133">
        <f t="shared" si="73"/>
        <v>1877</v>
      </c>
      <c r="AF69" s="133">
        <f t="shared" si="73"/>
        <v>1859</v>
      </c>
      <c r="AG69" s="133">
        <f t="shared" si="73"/>
        <v>1086</v>
      </c>
      <c r="AH69" s="133">
        <f t="shared" si="73"/>
        <v>817</v>
      </c>
      <c r="AI69" s="133">
        <f t="shared" si="73"/>
        <v>1275</v>
      </c>
      <c r="AJ69" s="133">
        <f t="shared" si="73"/>
        <v>1951</v>
      </c>
      <c r="AK69" s="133">
        <f t="shared" si="73"/>
        <v>590</v>
      </c>
      <c r="AL69" s="133">
        <f t="shared" si="73"/>
        <v>773</v>
      </c>
      <c r="AM69" s="133">
        <f t="shared" si="73"/>
        <v>2006</v>
      </c>
      <c r="AN69" s="133">
        <f t="shared" si="73"/>
        <v>1500</v>
      </c>
      <c r="AO69" s="133">
        <f t="shared" si="73"/>
        <v>1202</v>
      </c>
      <c r="AP69" s="133">
        <f t="shared" si="73"/>
        <v>2264</v>
      </c>
      <c r="AQ69" s="133">
        <f t="shared" si="73"/>
        <v>216</v>
      </c>
      <c r="AR69" s="133">
        <f t="shared" si="73"/>
        <v>1429</v>
      </c>
      <c r="AS69" s="133">
        <f t="shared" si="73"/>
        <v>363</v>
      </c>
      <c r="AT69" s="133">
        <f t="shared" si="73"/>
        <v>1886</v>
      </c>
      <c r="AU69" s="133">
        <f t="shared" si="73"/>
        <v>1174</v>
      </c>
      <c r="AV69" s="133">
        <f t="shared" si="73"/>
        <v>592</v>
      </c>
      <c r="AW69" s="133">
        <f t="shared" si="73"/>
        <v>562</v>
      </c>
      <c r="AX69" s="133">
        <f t="shared" si="73"/>
        <v>930</v>
      </c>
      <c r="AY69" s="133">
        <f t="shared" si="73"/>
        <v>1153</v>
      </c>
      <c r="AZ69" s="133">
        <f t="shared" si="73"/>
        <v>754</v>
      </c>
      <c r="BA69" s="133">
        <f t="shared" si="73"/>
        <v>0</v>
      </c>
      <c r="BB69" s="133">
        <f t="shared" si="73"/>
        <v>1569</v>
      </c>
      <c r="BC69" s="133">
        <f t="shared" si="73"/>
        <v>1105</v>
      </c>
      <c r="BD69" s="133">
        <f t="shared" si="73"/>
        <v>375</v>
      </c>
      <c r="BE69" s="133">
        <f t="shared" si="73"/>
        <v>638</v>
      </c>
      <c r="BF69" s="133">
        <f t="shared" si="73"/>
        <v>2085</v>
      </c>
      <c r="BG69" s="133">
        <f t="shared" si="73"/>
        <v>881</v>
      </c>
      <c r="BH69" s="133">
        <f t="shared" si="73"/>
        <v>524</v>
      </c>
      <c r="BI69" s="133">
        <f t="shared" si="73"/>
        <v>2020</v>
      </c>
      <c r="BJ69" s="133">
        <f t="shared" si="73"/>
        <v>1422</v>
      </c>
      <c r="BK69" s="133">
        <f t="shared" si="73"/>
        <v>1632</v>
      </c>
      <c r="BL69" s="133">
        <f t="shared" si="73"/>
        <v>1027</v>
      </c>
    </row>
    <row r="70" ht="13.5" customHeight="1">
      <c r="A70" s="177" t="s">
        <v>89</v>
      </c>
      <c r="B70" s="84" t="s">
        <v>71</v>
      </c>
      <c r="C70" s="176"/>
      <c r="D70" s="39" t="s">
        <v>27</v>
      </c>
      <c r="E70" s="126">
        <f t="shared" si="2"/>
        <v>1569</v>
      </c>
      <c r="F70" s="41">
        <v>2.0</v>
      </c>
      <c r="G70" s="41">
        <v>17.0</v>
      </c>
      <c r="H70" s="42">
        <f t="shared" si="3"/>
        <v>23</v>
      </c>
      <c r="I70" s="176"/>
      <c r="J70" s="43" t="s">
        <v>34</v>
      </c>
      <c r="K70" s="126">
        <f t="shared" si="4"/>
        <v>1500</v>
      </c>
      <c r="L70" s="44">
        <v>2.0</v>
      </c>
      <c r="M70" s="44">
        <v>18.0</v>
      </c>
      <c r="N70" s="42">
        <f t="shared" si="5"/>
        <v>24</v>
      </c>
      <c r="O70" s="176"/>
      <c r="P70" s="45" t="s">
        <v>72</v>
      </c>
      <c r="Q70" s="176"/>
      <c r="R70" s="45">
        <f>MIN(Rules!$E$2,(MAX(H70/N70,N70/H70)))</f>
        <v>1.043478261</v>
      </c>
      <c r="S70" s="45">
        <f>VLOOKUP(B70,Rules!A:B,2,FALSE)</f>
        <v>40</v>
      </c>
      <c r="T70" s="176"/>
      <c r="U70" s="46">
        <f>1/(10^(-(E70+(IF(P70="Y",Rules!$I$2,0))-K70)/Rules!$E$12)+1)</f>
        <v>0.732732814</v>
      </c>
      <c r="V70" s="47">
        <f t="shared" si="6"/>
        <v>-31</v>
      </c>
      <c r="W70" s="47">
        <f t="shared" si="7"/>
        <v>31</v>
      </c>
      <c r="X70" s="47"/>
      <c r="Y70" s="47"/>
      <c r="Z70" s="48"/>
      <c r="AA70" s="133">
        <f t="shared" ref="AA70:BL70" si="74">IF($D70=AA$1,$E70+$V70,(IF($J70=AA$1,$K70+$W70,AA69)))</f>
        <v>1282</v>
      </c>
      <c r="AB70" s="133">
        <f t="shared" si="74"/>
        <v>1078</v>
      </c>
      <c r="AC70" s="133">
        <f t="shared" si="74"/>
        <v>1326</v>
      </c>
      <c r="AD70" s="133">
        <f t="shared" si="74"/>
        <v>292</v>
      </c>
      <c r="AE70" s="133">
        <f t="shared" si="74"/>
        <v>1877</v>
      </c>
      <c r="AF70" s="133">
        <f t="shared" si="74"/>
        <v>1859</v>
      </c>
      <c r="AG70" s="133">
        <f t="shared" si="74"/>
        <v>1086</v>
      </c>
      <c r="AH70" s="133">
        <f t="shared" si="74"/>
        <v>817</v>
      </c>
      <c r="AI70" s="133">
        <f t="shared" si="74"/>
        <v>1275</v>
      </c>
      <c r="AJ70" s="133">
        <f t="shared" si="74"/>
        <v>1951</v>
      </c>
      <c r="AK70" s="133">
        <f t="shared" si="74"/>
        <v>590</v>
      </c>
      <c r="AL70" s="133">
        <f t="shared" si="74"/>
        <v>773</v>
      </c>
      <c r="AM70" s="133">
        <f t="shared" si="74"/>
        <v>2006</v>
      </c>
      <c r="AN70" s="133">
        <f t="shared" si="74"/>
        <v>1531</v>
      </c>
      <c r="AO70" s="133">
        <f t="shared" si="74"/>
        <v>1202</v>
      </c>
      <c r="AP70" s="133">
        <f t="shared" si="74"/>
        <v>2264</v>
      </c>
      <c r="AQ70" s="133">
        <f t="shared" si="74"/>
        <v>216</v>
      </c>
      <c r="AR70" s="133">
        <f t="shared" si="74"/>
        <v>1429</v>
      </c>
      <c r="AS70" s="133">
        <f t="shared" si="74"/>
        <v>363</v>
      </c>
      <c r="AT70" s="133">
        <f t="shared" si="74"/>
        <v>1886</v>
      </c>
      <c r="AU70" s="133">
        <f t="shared" si="74"/>
        <v>1174</v>
      </c>
      <c r="AV70" s="133">
        <f t="shared" si="74"/>
        <v>592</v>
      </c>
      <c r="AW70" s="133">
        <f t="shared" si="74"/>
        <v>562</v>
      </c>
      <c r="AX70" s="133">
        <f t="shared" si="74"/>
        <v>930</v>
      </c>
      <c r="AY70" s="133">
        <f t="shared" si="74"/>
        <v>1153</v>
      </c>
      <c r="AZ70" s="133">
        <f t="shared" si="74"/>
        <v>754</v>
      </c>
      <c r="BA70" s="133">
        <f t="shared" si="74"/>
        <v>0</v>
      </c>
      <c r="BB70" s="133">
        <f t="shared" si="74"/>
        <v>1538</v>
      </c>
      <c r="BC70" s="133">
        <f t="shared" si="74"/>
        <v>1105</v>
      </c>
      <c r="BD70" s="133">
        <f t="shared" si="74"/>
        <v>375</v>
      </c>
      <c r="BE70" s="133">
        <f t="shared" si="74"/>
        <v>638</v>
      </c>
      <c r="BF70" s="133">
        <f t="shared" si="74"/>
        <v>2085</v>
      </c>
      <c r="BG70" s="133">
        <f t="shared" si="74"/>
        <v>881</v>
      </c>
      <c r="BH70" s="133">
        <f t="shared" si="74"/>
        <v>524</v>
      </c>
      <c r="BI70" s="133">
        <f t="shared" si="74"/>
        <v>2020</v>
      </c>
      <c r="BJ70" s="133">
        <f t="shared" si="74"/>
        <v>1422</v>
      </c>
      <c r="BK70" s="133">
        <f t="shared" si="74"/>
        <v>1632</v>
      </c>
      <c r="BL70" s="133">
        <f t="shared" si="74"/>
        <v>1027</v>
      </c>
    </row>
    <row r="71" ht="13.5" customHeight="1">
      <c r="A71" s="177" t="s">
        <v>89</v>
      </c>
      <c r="B71" s="84" t="s">
        <v>71</v>
      </c>
      <c r="C71" s="176"/>
      <c r="D71" s="39" t="s">
        <v>31</v>
      </c>
      <c r="E71" s="126">
        <f t="shared" si="2"/>
        <v>1429</v>
      </c>
      <c r="F71" s="41">
        <v>0.0</v>
      </c>
      <c r="G71" s="41">
        <v>21.0</v>
      </c>
      <c r="H71" s="42">
        <f t="shared" si="3"/>
        <v>21</v>
      </c>
      <c r="I71" s="176"/>
      <c r="J71" s="43" t="s">
        <v>24</v>
      </c>
      <c r="K71" s="126">
        <f t="shared" si="4"/>
        <v>1632</v>
      </c>
      <c r="L71" s="44">
        <v>0.0</v>
      </c>
      <c r="M71" s="44">
        <v>22.0</v>
      </c>
      <c r="N71" s="42">
        <f t="shared" si="5"/>
        <v>22</v>
      </c>
      <c r="O71" s="176"/>
      <c r="P71" s="45" t="s">
        <v>72</v>
      </c>
      <c r="Q71" s="176"/>
      <c r="R71" s="45">
        <f>MIN(Rules!$E$2,(MAX(H71/N71,N71/H71)))</f>
        <v>1.047619048</v>
      </c>
      <c r="S71" s="45">
        <f>VLOOKUP(B71,Rules!A:B,2,FALSE)</f>
        <v>40</v>
      </c>
      <c r="T71" s="176"/>
      <c r="U71" s="46">
        <f>1/(10^(-(E71+(IF(P71="Y",Rules!$I$2,0))-K71)/Rules!$E$12)+1)</f>
        <v>0.4392826182</v>
      </c>
      <c r="V71" s="47">
        <f t="shared" si="6"/>
        <v>-18</v>
      </c>
      <c r="W71" s="47">
        <f t="shared" si="7"/>
        <v>18</v>
      </c>
      <c r="X71" s="47"/>
      <c r="Y71" s="47"/>
      <c r="Z71" s="48"/>
      <c r="AA71" s="133">
        <f t="shared" ref="AA71:BL71" si="75">IF($D71=AA$1,$E71+$V71,(IF($J71=AA$1,$K71+$W71,AA70)))</f>
        <v>1282</v>
      </c>
      <c r="AB71" s="133">
        <f t="shared" si="75"/>
        <v>1078</v>
      </c>
      <c r="AC71" s="133">
        <f t="shared" si="75"/>
        <v>1326</v>
      </c>
      <c r="AD71" s="133">
        <f t="shared" si="75"/>
        <v>292</v>
      </c>
      <c r="AE71" s="133">
        <f t="shared" si="75"/>
        <v>1877</v>
      </c>
      <c r="AF71" s="133">
        <f t="shared" si="75"/>
        <v>1859</v>
      </c>
      <c r="AG71" s="133">
        <f t="shared" si="75"/>
        <v>1086</v>
      </c>
      <c r="AH71" s="133">
        <f t="shared" si="75"/>
        <v>817</v>
      </c>
      <c r="AI71" s="133">
        <f t="shared" si="75"/>
        <v>1275</v>
      </c>
      <c r="AJ71" s="133">
        <f t="shared" si="75"/>
        <v>1951</v>
      </c>
      <c r="AK71" s="133">
        <f t="shared" si="75"/>
        <v>590</v>
      </c>
      <c r="AL71" s="133">
        <f t="shared" si="75"/>
        <v>773</v>
      </c>
      <c r="AM71" s="133">
        <f t="shared" si="75"/>
        <v>2006</v>
      </c>
      <c r="AN71" s="133">
        <f t="shared" si="75"/>
        <v>1531</v>
      </c>
      <c r="AO71" s="133">
        <f t="shared" si="75"/>
        <v>1202</v>
      </c>
      <c r="AP71" s="133">
        <f t="shared" si="75"/>
        <v>2264</v>
      </c>
      <c r="AQ71" s="133">
        <f t="shared" si="75"/>
        <v>216</v>
      </c>
      <c r="AR71" s="133">
        <f t="shared" si="75"/>
        <v>1411</v>
      </c>
      <c r="AS71" s="133">
        <f t="shared" si="75"/>
        <v>363</v>
      </c>
      <c r="AT71" s="133">
        <f t="shared" si="75"/>
        <v>1886</v>
      </c>
      <c r="AU71" s="133">
        <f t="shared" si="75"/>
        <v>1174</v>
      </c>
      <c r="AV71" s="133">
        <f t="shared" si="75"/>
        <v>592</v>
      </c>
      <c r="AW71" s="133">
        <f t="shared" si="75"/>
        <v>562</v>
      </c>
      <c r="AX71" s="133">
        <f t="shared" si="75"/>
        <v>930</v>
      </c>
      <c r="AY71" s="133">
        <f t="shared" si="75"/>
        <v>1153</v>
      </c>
      <c r="AZ71" s="133">
        <f t="shared" si="75"/>
        <v>754</v>
      </c>
      <c r="BA71" s="133">
        <f t="shared" si="75"/>
        <v>0</v>
      </c>
      <c r="BB71" s="133">
        <f t="shared" si="75"/>
        <v>1538</v>
      </c>
      <c r="BC71" s="133">
        <f t="shared" si="75"/>
        <v>1105</v>
      </c>
      <c r="BD71" s="133">
        <f t="shared" si="75"/>
        <v>375</v>
      </c>
      <c r="BE71" s="133">
        <f t="shared" si="75"/>
        <v>638</v>
      </c>
      <c r="BF71" s="133">
        <f t="shared" si="75"/>
        <v>2085</v>
      </c>
      <c r="BG71" s="133">
        <f t="shared" si="75"/>
        <v>881</v>
      </c>
      <c r="BH71" s="133">
        <f t="shared" si="75"/>
        <v>524</v>
      </c>
      <c r="BI71" s="133">
        <f t="shared" si="75"/>
        <v>2020</v>
      </c>
      <c r="BJ71" s="133">
        <f t="shared" si="75"/>
        <v>1422</v>
      </c>
      <c r="BK71" s="133">
        <f t="shared" si="75"/>
        <v>1650</v>
      </c>
      <c r="BL71" s="133">
        <f t="shared" si="75"/>
        <v>1027</v>
      </c>
    </row>
    <row r="72" ht="13.5" customHeight="1">
      <c r="A72" s="177" t="s">
        <v>89</v>
      </c>
      <c r="B72" s="84" t="s">
        <v>71</v>
      </c>
      <c r="C72" s="176"/>
      <c r="D72" s="39" t="s">
        <v>21</v>
      </c>
      <c r="E72" s="126">
        <f t="shared" si="2"/>
        <v>1877</v>
      </c>
      <c r="F72" s="41">
        <v>1.0</v>
      </c>
      <c r="G72" s="41">
        <v>19.0</v>
      </c>
      <c r="H72" s="42">
        <f t="shared" si="3"/>
        <v>22</v>
      </c>
      <c r="I72" s="176"/>
      <c r="J72" s="43" t="s">
        <v>20</v>
      </c>
      <c r="K72" s="126">
        <f t="shared" si="4"/>
        <v>1886</v>
      </c>
      <c r="L72" s="44">
        <v>0.0</v>
      </c>
      <c r="M72" s="44">
        <v>18.0</v>
      </c>
      <c r="N72" s="42">
        <f t="shared" si="5"/>
        <v>18</v>
      </c>
      <c r="O72" s="176"/>
      <c r="P72" s="45" t="s">
        <v>72</v>
      </c>
      <c r="Q72" s="176"/>
      <c r="R72" s="45">
        <f>MIN(Rules!$E$2,(MAX(H72/N72,N72/H72)))</f>
        <v>1.222222222</v>
      </c>
      <c r="S72" s="45">
        <f>VLOOKUP(B72,Rules!A:B,2,FALSE)</f>
        <v>40</v>
      </c>
      <c r="T72" s="176"/>
      <c r="U72" s="46">
        <f>1/(10^(-(E72+(IF(P72="Y",Rules!$I$2,0))-K72)/Rules!$E$12)+1)</f>
        <v>0.6568592376</v>
      </c>
      <c r="V72" s="47">
        <f t="shared" si="6"/>
        <v>17</v>
      </c>
      <c r="W72" s="47">
        <f t="shared" si="7"/>
        <v>-17</v>
      </c>
      <c r="X72" s="47"/>
      <c r="Y72" s="47"/>
      <c r="Z72" s="48"/>
      <c r="AA72" s="133">
        <f t="shared" ref="AA72:BL72" si="76">IF($D72=AA$1,$E72+$V72,(IF($J72=AA$1,$K72+$W72,AA71)))</f>
        <v>1282</v>
      </c>
      <c r="AB72" s="133">
        <f t="shared" si="76"/>
        <v>1078</v>
      </c>
      <c r="AC72" s="133">
        <f t="shared" si="76"/>
        <v>1326</v>
      </c>
      <c r="AD72" s="133">
        <f t="shared" si="76"/>
        <v>292</v>
      </c>
      <c r="AE72" s="133">
        <f t="shared" si="76"/>
        <v>1894</v>
      </c>
      <c r="AF72" s="133">
        <f t="shared" si="76"/>
        <v>1859</v>
      </c>
      <c r="AG72" s="133">
        <f t="shared" si="76"/>
        <v>1086</v>
      </c>
      <c r="AH72" s="133">
        <f t="shared" si="76"/>
        <v>817</v>
      </c>
      <c r="AI72" s="133">
        <f t="shared" si="76"/>
        <v>1275</v>
      </c>
      <c r="AJ72" s="133">
        <f t="shared" si="76"/>
        <v>1951</v>
      </c>
      <c r="AK72" s="133">
        <f t="shared" si="76"/>
        <v>590</v>
      </c>
      <c r="AL72" s="133">
        <f t="shared" si="76"/>
        <v>773</v>
      </c>
      <c r="AM72" s="133">
        <f t="shared" si="76"/>
        <v>2006</v>
      </c>
      <c r="AN72" s="133">
        <f t="shared" si="76"/>
        <v>1531</v>
      </c>
      <c r="AO72" s="133">
        <f t="shared" si="76"/>
        <v>1202</v>
      </c>
      <c r="AP72" s="133">
        <f t="shared" si="76"/>
        <v>2264</v>
      </c>
      <c r="AQ72" s="133">
        <f t="shared" si="76"/>
        <v>216</v>
      </c>
      <c r="AR72" s="133">
        <f t="shared" si="76"/>
        <v>1411</v>
      </c>
      <c r="AS72" s="133">
        <f t="shared" si="76"/>
        <v>363</v>
      </c>
      <c r="AT72" s="133">
        <f t="shared" si="76"/>
        <v>1869</v>
      </c>
      <c r="AU72" s="133">
        <f t="shared" si="76"/>
        <v>1174</v>
      </c>
      <c r="AV72" s="133">
        <f t="shared" si="76"/>
        <v>592</v>
      </c>
      <c r="AW72" s="133">
        <f t="shared" si="76"/>
        <v>562</v>
      </c>
      <c r="AX72" s="133">
        <f t="shared" si="76"/>
        <v>930</v>
      </c>
      <c r="AY72" s="133">
        <f t="shared" si="76"/>
        <v>1153</v>
      </c>
      <c r="AZ72" s="133">
        <f t="shared" si="76"/>
        <v>754</v>
      </c>
      <c r="BA72" s="133">
        <f t="shared" si="76"/>
        <v>0</v>
      </c>
      <c r="BB72" s="133">
        <f t="shared" si="76"/>
        <v>1538</v>
      </c>
      <c r="BC72" s="133">
        <f t="shared" si="76"/>
        <v>1105</v>
      </c>
      <c r="BD72" s="133">
        <f t="shared" si="76"/>
        <v>375</v>
      </c>
      <c r="BE72" s="133">
        <f t="shared" si="76"/>
        <v>638</v>
      </c>
      <c r="BF72" s="133">
        <f t="shared" si="76"/>
        <v>2085</v>
      </c>
      <c r="BG72" s="133">
        <f t="shared" si="76"/>
        <v>881</v>
      </c>
      <c r="BH72" s="133">
        <f t="shared" si="76"/>
        <v>524</v>
      </c>
      <c r="BI72" s="133">
        <f t="shared" si="76"/>
        <v>2020</v>
      </c>
      <c r="BJ72" s="133">
        <f t="shared" si="76"/>
        <v>1422</v>
      </c>
      <c r="BK72" s="133">
        <f t="shared" si="76"/>
        <v>1650</v>
      </c>
      <c r="BL72" s="133">
        <f t="shared" si="76"/>
        <v>1027</v>
      </c>
    </row>
    <row r="73" ht="13.5" customHeight="1">
      <c r="A73" s="177" t="s">
        <v>89</v>
      </c>
      <c r="B73" s="84" t="s">
        <v>71</v>
      </c>
      <c r="C73" s="176"/>
      <c r="D73" s="39" t="s">
        <v>29</v>
      </c>
      <c r="E73" s="126">
        <f t="shared" si="2"/>
        <v>1202</v>
      </c>
      <c r="F73" s="41">
        <v>2.0</v>
      </c>
      <c r="G73" s="41">
        <v>18.0</v>
      </c>
      <c r="H73" s="42">
        <f t="shared" si="3"/>
        <v>24</v>
      </c>
      <c r="I73" s="176"/>
      <c r="J73" s="43" t="s">
        <v>35</v>
      </c>
      <c r="K73" s="126">
        <f t="shared" si="4"/>
        <v>1086</v>
      </c>
      <c r="L73" s="44">
        <v>1.0</v>
      </c>
      <c r="M73" s="44">
        <v>16.0</v>
      </c>
      <c r="N73" s="42">
        <f t="shared" si="5"/>
        <v>19</v>
      </c>
      <c r="O73" s="176"/>
      <c r="P73" s="45" t="s">
        <v>72</v>
      </c>
      <c r="Q73" s="176"/>
      <c r="R73" s="45">
        <f>MIN(Rules!$E$2,(MAX(H73/N73,N73/H73)))</f>
        <v>1.263157895</v>
      </c>
      <c r="S73" s="45">
        <f>VLOOKUP(B73,Rules!A:B,2,FALSE)</f>
        <v>40</v>
      </c>
      <c r="T73" s="176"/>
      <c r="U73" s="46">
        <f>1/(10^(-(E73+(IF(P73="Y",Rules!$I$2,0))-K73)/Rules!$E$12)+1)</f>
        <v>0.7729379191</v>
      </c>
      <c r="V73" s="47">
        <f t="shared" si="6"/>
        <v>11</v>
      </c>
      <c r="W73" s="47">
        <f t="shared" si="7"/>
        <v>-11</v>
      </c>
      <c r="X73" s="47"/>
      <c r="Y73" s="47"/>
      <c r="Z73" s="48"/>
      <c r="AA73" s="133">
        <f t="shared" ref="AA73:BL73" si="77">IF($D73=AA$1,$E73+$V73,(IF($J73=AA$1,$K73+$W73,AA72)))</f>
        <v>1282</v>
      </c>
      <c r="AB73" s="133">
        <f t="shared" si="77"/>
        <v>1078</v>
      </c>
      <c r="AC73" s="133">
        <f t="shared" si="77"/>
        <v>1326</v>
      </c>
      <c r="AD73" s="133">
        <f t="shared" si="77"/>
        <v>292</v>
      </c>
      <c r="AE73" s="133">
        <f t="shared" si="77"/>
        <v>1894</v>
      </c>
      <c r="AF73" s="133">
        <f t="shared" si="77"/>
        <v>1859</v>
      </c>
      <c r="AG73" s="133">
        <f t="shared" si="77"/>
        <v>1075</v>
      </c>
      <c r="AH73" s="133">
        <f t="shared" si="77"/>
        <v>817</v>
      </c>
      <c r="AI73" s="133">
        <f t="shared" si="77"/>
        <v>1275</v>
      </c>
      <c r="AJ73" s="133">
        <f t="shared" si="77"/>
        <v>1951</v>
      </c>
      <c r="AK73" s="133">
        <f t="shared" si="77"/>
        <v>590</v>
      </c>
      <c r="AL73" s="133">
        <f t="shared" si="77"/>
        <v>773</v>
      </c>
      <c r="AM73" s="133">
        <f t="shared" si="77"/>
        <v>2006</v>
      </c>
      <c r="AN73" s="133">
        <f t="shared" si="77"/>
        <v>1531</v>
      </c>
      <c r="AO73" s="133">
        <f t="shared" si="77"/>
        <v>1213</v>
      </c>
      <c r="AP73" s="133">
        <f t="shared" si="77"/>
        <v>2264</v>
      </c>
      <c r="AQ73" s="133">
        <f t="shared" si="77"/>
        <v>216</v>
      </c>
      <c r="AR73" s="133">
        <f t="shared" si="77"/>
        <v>1411</v>
      </c>
      <c r="AS73" s="133">
        <f t="shared" si="77"/>
        <v>363</v>
      </c>
      <c r="AT73" s="133">
        <f t="shared" si="77"/>
        <v>1869</v>
      </c>
      <c r="AU73" s="133">
        <f t="shared" si="77"/>
        <v>1174</v>
      </c>
      <c r="AV73" s="133">
        <f t="shared" si="77"/>
        <v>592</v>
      </c>
      <c r="AW73" s="133">
        <f t="shared" si="77"/>
        <v>562</v>
      </c>
      <c r="AX73" s="133">
        <f t="shared" si="77"/>
        <v>930</v>
      </c>
      <c r="AY73" s="133">
        <f t="shared" si="77"/>
        <v>1153</v>
      </c>
      <c r="AZ73" s="133">
        <f t="shared" si="77"/>
        <v>754</v>
      </c>
      <c r="BA73" s="133">
        <f t="shared" si="77"/>
        <v>0</v>
      </c>
      <c r="BB73" s="133">
        <f t="shared" si="77"/>
        <v>1538</v>
      </c>
      <c r="BC73" s="133">
        <f t="shared" si="77"/>
        <v>1105</v>
      </c>
      <c r="BD73" s="133">
        <f t="shared" si="77"/>
        <v>375</v>
      </c>
      <c r="BE73" s="133">
        <f t="shared" si="77"/>
        <v>638</v>
      </c>
      <c r="BF73" s="133">
        <f t="shared" si="77"/>
        <v>2085</v>
      </c>
      <c r="BG73" s="133">
        <f t="shared" si="77"/>
        <v>881</v>
      </c>
      <c r="BH73" s="133">
        <f t="shared" si="77"/>
        <v>524</v>
      </c>
      <c r="BI73" s="133">
        <f t="shared" si="77"/>
        <v>2020</v>
      </c>
      <c r="BJ73" s="133">
        <f t="shared" si="77"/>
        <v>1422</v>
      </c>
      <c r="BK73" s="133">
        <f t="shared" si="77"/>
        <v>1650</v>
      </c>
      <c r="BL73" s="133">
        <f t="shared" si="77"/>
        <v>1027</v>
      </c>
    </row>
    <row r="74" ht="13.5" customHeight="1">
      <c r="A74" s="177" t="s">
        <v>89</v>
      </c>
      <c r="B74" s="84" t="s">
        <v>71</v>
      </c>
      <c r="C74" s="176"/>
      <c r="D74" s="39" t="s">
        <v>36</v>
      </c>
      <c r="E74" s="126">
        <f t="shared" si="2"/>
        <v>1174</v>
      </c>
      <c r="F74" s="41">
        <v>1.0</v>
      </c>
      <c r="G74" s="41">
        <v>21.0</v>
      </c>
      <c r="H74" s="42">
        <f t="shared" si="3"/>
        <v>24</v>
      </c>
      <c r="I74" s="176"/>
      <c r="J74" s="43" t="s">
        <v>30</v>
      </c>
      <c r="K74" s="126">
        <f t="shared" si="4"/>
        <v>1282</v>
      </c>
      <c r="L74" s="44">
        <v>1.0</v>
      </c>
      <c r="M74" s="44">
        <v>19.0</v>
      </c>
      <c r="N74" s="42">
        <f t="shared" si="5"/>
        <v>22</v>
      </c>
      <c r="O74" s="176"/>
      <c r="P74" s="45" t="s">
        <v>72</v>
      </c>
      <c r="Q74" s="176"/>
      <c r="R74" s="45">
        <f>MIN(Rules!$E$2,(MAX(H74/N74,N74/H74)))</f>
        <v>1.090909091</v>
      </c>
      <c r="S74" s="45">
        <f>VLOOKUP(B74,Rules!A:B,2,FALSE)</f>
        <v>40</v>
      </c>
      <c r="T74" s="176"/>
      <c r="U74" s="46">
        <f>1/(10^(-(E74+(IF(P74="Y",Rules!$I$2,0))-K74)/Rules!$E$12)+1)</f>
        <v>0.5482041035</v>
      </c>
      <c r="V74" s="47">
        <f t="shared" si="6"/>
        <v>20</v>
      </c>
      <c r="W74" s="47">
        <f t="shared" si="7"/>
        <v>-20</v>
      </c>
      <c r="X74" s="47"/>
      <c r="Y74" s="47"/>
      <c r="Z74" s="48"/>
      <c r="AA74" s="133">
        <f t="shared" ref="AA74:BL74" si="78">IF($D74=AA$1,$E74+$V74,(IF($J74=AA$1,$K74+$W74,AA73)))</f>
        <v>1262</v>
      </c>
      <c r="AB74" s="133">
        <f t="shared" si="78"/>
        <v>1078</v>
      </c>
      <c r="AC74" s="133">
        <f t="shared" si="78"/>
        <v>1326</v>
      </c>
      <c r="AD74" s="133">
        <f t="shared" si="78"/>
        <v>292</v>
      </c>
      <c r="AE74" s="133">
        <f t="shared" si="78"/>
        <v>1894</v>
      </c>
      <c r="AF74" s="133">
        <f t="shared" si="78"/>
        <v>1859</v>
      </c>
      <c r="AG74" s="133">
        <f t="shared" si="78"/>
        <v>1075</v>
      </c>
      <c r="AH74" s="133">
        <f t="shared" si="78"/>
        <v>817</v>
      </c>
      <c r="AI74" s="133">
        <f t="shared" si="78"/>
        <v>1275</v>
      </c>
      <c r="AJ74" s="133">
        <f t="shared" si="78"/>
        <v>1951</v>
      </c>
      <c r="AK74" s="133">
        <f t="shared" si="78"/>
        <v>590</v>
      </c>
      <c r="AL74" s="133">
        <f t="shared" si="78"/>
        <v>773</v>
      </c>
      <c r="AM74" s="133">
        <f t="shared" si="78"/>
        <v>2006</v>
      </c>
      <c r="AN74" s="133">
        <f t="shared" si="78"/>
        <v>1531</v>
      </c>
      <c r="AO74" s="133">
        <f t="shared" si="78"/>
        <v>1213</v>
      </c>
      <c r="AP74" s="133">
        <f t="shared" si="78"/>
        <v>2264</v>
      </c>
      <c r="AQ74" s="133">
        <f t="shared" si="78"/>
        <v>216</v>
      </c>
      <c r="AR74" s="133">
        <f t="shared" si="78"/>
        <v>1411</v>
      </c>
      <c r="AS74" s="133">
        <f t="shared" si="78"/>
        <v>363</v>
      </c>
      <c r="AT74" s="133">
        <f t="shared" si="78"/>
        <v>1869</v>
      </c>
      <c r="AU74" s="133">
        <f t="shared" si="78"/>
        <v>1194</v>
      </c>
      <c r="AV74" s="133">
        <f t="shared" si="78"/>
        <v>592</v>
      </c>
      <c r="AW74" s="133">
        <f t="shared" si="78"/>
        <v>562</v>
      </c>
      <c r="AX74" s="133">
        <f t="shared" si="78"/>
        <v>930</v>
      </c>
      <c r="AY74" s="133">
        <f t="shared" si="78"/>
        <v>1153</v>
      </c>
      <c r="AZ74" s="133">
        <f t="shared" si="78"/>
        <v>754</v>
      </c>
      <c r="BA74" s="133">
        <f t="shared" si="78"/>
        <v>0</v>
      </c>
      <c r="BB74" s="133">
        <f t="shared" si="78"/>
        <v>1538</v>
      </c>
      <c r="BC74" s="133">
        <f t="shared" si="78"/>
        <v>1105</v>
      </c>
      <c r="BD74" s="133">
        <f t="shared" si="78"/>
        <v>375</v>
      </c>
      <c r="BE74" s="133">
        <f t="shared" si="78"/>
        <v>638</v>
      </c>
      <c r="BF74" s="133">
        <f t="shared" si="78"/>
        <v>2085</v>
      </c>
      <c r="BG74" s="133">
        <f t="shared" si="78"/>
        <v>881</v>
      </c>
      <c r="BH74" s="133">
        <f t="shared" si="78"/>
        <v>524</v>
      </c>
      <c r="BI74" s="133">
        <f t="shared" si="78"/>
        <v>2020</v>
      </c>
      <c r="BJ74" s="133">
        <f t="shared" si="78"/>
        <v>1422</v>
      </c>
      <c r="BK74" s="133">
        <f t="shared" si="78"/>
        <v>1650</v>
      </c>
      <c r="BL74" s="133">
        <f t="shared" si="78"/>
        <v>1027</v>
      </c>
    </row>
    <row r="75" ht="13.5" customHeight="1">
      <c r="A75" s="177" t="s">
        <v>89</v>
      </c>
      <c r="B75" s="84" t="s">
        <v>71</v>
      </c>
      <c r="C75" s="176"/>
      <c r="D75" s="39" t="s">
        <v>28</v>
      </c>
      <c r="E75" s="126">
        <f t="shared" si="2"/>
        <v>1326</v>
      </c>
      <c r="F75" s="41">
        <v>0.0</v>
      </c>
      <c r="G75" s="41">
        <v>20.0</v>
      </c>
      <c r="H75" s="42">
        <f t="shared" si="3"/>
        <v>20</v>
      </c>
      <c r="I75" s="176"/>
      <c r="J75" s="43" t="s">
        <v>32</v>
      </c>
      <c r="K75" s="126">
        <f t="shared" si="4"/>
        <v>1422</v>
      </c>
      <c r="L75" s="44">
        <v>1.0</v>
      </c>
      <c r="M75" s="44">
        <v>15.0</v>
      </c>
      <c r="N75" s="42">
        <f t="shared" si="5"/>
        <v>18</v>
      </c>
      <c r="O75" s="176"/>
      <c r="P75" s="45" t="s">
        <v>72</v>
      </c>
      <c r="Q75" s="176"/>
      <c r="R75" s="45">
        <f>MIN(Rules!$E$2,(MAX(H75/N75,N75/H75)))</f>
        <v>1.111111111</v>
      </c>
      <c r="S75" s="45">
        <f>VLOOKUP(B75,Rules!A:B,2,FALSE)</f>
        <v>40</v>
      </c>
      <c r="T75" s="176"/>
      <c r="U75" s="46">
        <f>1/(10^(-(E75+(IF(P75="Y",Rules!$I$2,0))-K75)/Rules!$E$12)+1)</f>
        <v>0.5618513779</v>
      </c>
      <c r="V75" s="47">
        <f t="shared" si="6"/>
        <v>19</v>
      </c>
      <c r="W75" s="47">
        <f t="shared" si="7"/>
        <v>-19</v>
      </c>
      <c r="X75" s="47"/>
      <c r="Y75" s="47"/>
      <c r="Z75" s="48"/>
      <c r="AA75" s="133">
        <f t="shared" ref="AA75:BL75" si="79">IF($D75=AA$1,$E75+$V75,(IF($J75=AA$1,$K75+$W75,AA74)))</f>
        <v>1262</v>
      </c>
      <c r="AB75" s="133">
        <f t="shared" si="79"/>
        <v>1078</v>
      </c>
      <c r="AC75" s="133">
        <f t="shared" si="79"/>
        <v>1345</v>
      </c>
      <c r="AD75" s="133">
        <f t="shared" si="79"/>
        <v>292</v>
      </c>
      <c r="AE75" s="133">
        <f t="shared" si="79"/>
        <v>1894</v>
      </c>
      <c r="AF75" s="133">
        <f t="shared" si="79"/>
        <v>1859</v>
      </c>
      <c r="AG75" s="133">
        <f t="shared" si="79"/>
        <v>1075</v>
      </c>
      <c r="AH75" s="133">
        <f t="shared" si="79"/>
        <v>817</v>
      </c>
      <c r="AI75" s="133">
        <f t="shared" si="79"/>
        <v>1275</v>
      </c>
      <c r="AJ75" s="133">
        <f t="shared" si="79"/>
        <v>1951</v>
      </c>
      <c r="AK75" s="133">
        <f t="shared" si="79"/>
        <v>590</v>
      </c>
      <c r="AL75" s="133">
        <f t="shared" si="79"/>
        <v>773</v>
      </c>
      <c r="AM75" s="133">
        <f t="shared" si="79"/>
        <v>2006</v>
      </c>
      <c r="AN75" s="133">
        <f t="shared" si="79"/>
        <v>1531</v>
      </c>
      <c r="AO75" s="133">
        <f t="shared" si="79"/>
        <v>1213</v>
      </c>
      <c r="AP75" s="133">
        <f t="shared" si="79"/>
        <v>2264</v>
      </c>
      <c r="AQ75" s="133">
        <f t="shared" si="79"/>
        <v>216</v>
      </c>
      <c r="AR75" s="133">
        <f t="shared" si="79"/>
        <v>1411</v>
      </c>
      <c r="AS75" s="133">
        <f t="shared" si="79"/>
        <v>363</v>
      </c>
      <c r="AT75" s="133">
        <f t="shared" si="79"/>
        <v>1869</v>
      </c>
      <c r="AU75" s="133">
        <f t="shared" si="79"/>
        <v>1194</v>
      </c>
      <c r="AV75" s="133">
        <f t="shared" si="79"/>
        <v>592</v>
      </c>
      <c r="AW75" s="133">
        <f t="shared" si="79"/>
        <v>562</v>
      </c>
      <c r="AX75" s="133">
        <f t="shared" si="79"/>
        <v>930</v>
      </c>
      <c r="AY75" s="133">
        <f t="shared" si="79"/>
        <v>1153</v>
      </c>
      <c r="AZ75" s="133">
        <f t="shared" si="79"/>
        <v>754</v>
      </c>
      <c r="BA75" s="133">
        <f t="shared" si="79"/>
        <v>0</v>
      </c>
      <c r="BB75" s="133">
        <f t="shared" si="79"/>
        <v>1538</v>
      </c>
      <c r="BC75" s="133">
        <f t="shared" si="79"/>
        <v>1105</v>
      </c>
      <c r="BD75" s="133">
        <f t="shared" si="79"/>
        <v>375</v>
      </c>
      <c r="BE75" s="133">
        <f t="shared" si="79"/>
        <v>638</v>
      </c>
      <c r="BF75" s="133">
        <f t="shared" si="79"/>
        <v>2085</v>
      </c>
      <c r="BG75" s="133">
        <f t="shared" si="79"/>
        <v>881</v>
      </c>
      <c r="BH75" s="133">
        <f t="shared" si="79"/>
        <v>524</v>
      </c>
      <c r="BI75" s="133">
        <f t="shared" si="79"/>
        <v>2020</v>
      </c>
      <c r="BJ75" s="133">
        <f t="shared" si="79"/>
        <v>1403</v>
      </c>
      <c r="BK75" s="133">
        <f t="shared" si="79"/>
        <v>1650</v>
      </c>
      <c r="BL75" s="133">
        <f t="shared" si="79"/>
        <v>1027</v>
      </c>
    </row>
    <row r="76" ht="13.5" customHeight="1">
      <c r="A76" s="177" t="s">
        <v>89</v>
      </c>
      <c r="B76" s="84" t="s">
        <v>71</v>
      </c>
      <c r="C76" s="176"/>
      <c r="D76" s="39" t="s">
        <v>43</v>
      </c>
      <c r="E76" s="126">
        <f t="shared" si="2"/>
        <v>1078</v>
      </c>
      <c r="F76" s="41">
        <v>1.0</v>
      </c>
      <c r="G76" s="41">
        <v>17.0</v>
      </c>
      <c r="H76" s="42">
        <f t="shared" si="3"/>
        <v>20</v>
      </c>
      <c r="I76" s="176"/>
      <c r="J76" s="43" t="s">
        <v>39</v>
      </c>
      <c r="K76" s="126">
        <f t="shared" si="4"/>
        <v>930</v>
      </c>
      <c r="L76" s="44">
        <v>1.0</v>
      </c>
      <c r="M76" s="44">
        <v>10.0</v>
      </c>
      <c r="N76" s="42">
        <f t="shared" si="5"/>
        <v>13</v>
      </c>
      <c r="O76" s="176"/>
      <c r="P76" s="45" t="s">
        <v>72</v>
      </c>
      <c r="Q76" s="176"/>
      <c r="R76" s="45">
        <f>MIN(Rules!$E$2,(MAX(H76/N76,N76/H76)))</f>
        <v>1.538461538</v>
      </c>
      <c r="S76" s="45">
        <f>VLOOKUP(B76,Rules!A:B,2,FALSE)</f>
        <v>40</v>
      </c>
      <c r="T76" s="176"/>
      <c r="U76" s="46">
        <f>1/(10^(-(E76+(IF(P76="Y",Rules!$I$2,0))-K76)/Rules!$E$12)+1)</f>
        <v>0.7977580681</v>
      </c>
      <c r="V76" s="47">
        <f t="shared" si="6"/>
        <v>12</v>
      </c>
      <c r="W76" s="47">
        <f t="shared" si="7"/>
        <v>-12</v>
      </c>
      <c r="X76" s="47"/>
      <c r="Y76" s="47"/>
      <c r="Z76" s="48"/>
      <c r="AA76" s="133">
        <f t="shared" ref="AA76:BL76" si="80">IF($D76=AA$1,$E76+$V76,(IF($J76=AA$1,$K76+$W76,AA75)))</f>
        <v>1262</v>
      </c>
      <c r="AB76" s="133">
        <f t="shared" si="80"/>
        <v>1090</v>
      </c>
      <c r="AC76" s="133">
        <f t="shared" si="80"/>
        <v>1345</v>
      </c>
      <c r="AD76" s="133">
        <f t="shared" si="80"/>
        <v>292</v>
      </c>
      <c r="AE76" s="133">
        <f t="shared" si="80"/>
        <v>1894</v>
      </c>
      <c r="AF76" s="133">
        <f t="shared" si="80"/>
        <v>1859</v>
      </c>
      <c r="AG76" s="133">
        <f t="shared" si="80"/>
        <v>1075</v>
      </c>
      <c r="AH76" s="133">
        <f t="shared" si="80"/>
        <v>817</v>
      </c>
      <c r="AI76" s="133">
        <f t="shared" si="80"/>
        <v>1275</v>
      </c>
      <c r="AJ76" s="133">
        <f t="shared" si="80"/>
        <v>1951</v>
      </c>
      <c r="AK76" s="133">
        <f t="shared" si="80"/>
        <v>590</v>
      </c>
      <c r="AL76" s="133">
        <f t="shared" si="80"/>
        <v>773</v>
      </c>
      <c r="AM76" s="133">
        <f t="shared" si="80"/>
        <v>2006</v>
      </c>
      <c r="AN76" s="133">
        <f t="shared" si="80"/>
        <v>1531</v>
      </c>
      <c r="AO76" s="133">
        <f t="shared" si="80"/>
        <v>1213</v>
      </c>
      <c r="AP76" s="133">
        <f t="shared" si="80"/>
        <v>2264</v>
      </c>
      <c r="AQ76" s="133">
        <f t="shared" si="80"/>
        <v>216</v>
      </c>
      <c r="AR76" s="133">
        <f t="shared" si="80"/>
        <v>1411</v>
      </c>
      <c r="AS76" s="133">
        <f t="shared" si="80"/>
        <v>363</v>
      </c>
      <c r="AT76" s="133">
        <f t="shared" si="80"/>
        <v>1869</v>
      </c>
      <c r="AU76" s="133">
        <f t="shared" si="80"/>
        <v>1194</v>
      </c>
      <c r="AV76" s="133">
        <f t="shared" si="80"/>
        <v>592</v>
      </c>
      <c r="AW76" s="133">
        <f t="shared" si="80"/>
        <v>562</v>
      </c>
      <c r="AX76" s="133">
        <f t="shared" si="80"/>
        <v>918</v>
      </c>
      <c r="AY76" s="133">
        <f t="shared" si="80"/>
        <v>1153</v>
      </c>
      <c r="AZ76" s="133">
        <f t="shared" si="80"/>
        <v>754</v>
      </c>
      <c r="BA76" s="133">
        <f t="shared" si="80"/>
        <v>0</v>
      </c>
      <c r="BB76" s="133">
        <f t="shared" si="80"/>
        <v>1538</v>
      </c>
      <c r="BC76" s="133">
        <f t="shared" si="80"/>
        <v>1105</v>
      </c>
      <c r="BD76" s="133">
        <f t="shared" si="80"/>
        <v>375</v>
      </c>
      <c r="BE76" s="133">
        <f t="shared" si="80"/>
        <v>638</v>
      </c>
      <c r="BF76" s="133">
        <f t="shared" si="80"/>
        <v>2085</v>
      </c>
      <c r="BG76" s="133">
        <f t="shared" si="80"/>
        <v>881</v>
      </c>
      <c r="BH76" s="133">
        <f t="shared" si="80"/>
        <v>524</v>
      </c>
      <c r="BI76" s="133">
        <f t="shared" si="80"/>
        <v>2020</v>
      </c>
      <c r="BJ76" s="133">
        <f t="shared" si="80"/>
        <v>1403</v>
      </c>
      <c r="BK76" s="133">
        <f t="shared" si="80"/>
        <v>1650</v>
      </c>
      <c r="BL76" s="133">
        <f t="shared" si="80"/>
        <v>1027</v>
      </c>
    </row>
    <row r="77" ht="13.5" customHeight="1">
      <c r="A77" s="177" t="s">
        <v>89</v>
      </c>
      <c r="B77" s="84" t="s">
        <v>71</v>
      </c>
      <c r="C77" s="176"/>
      <c r="D77" s="39" t="s">
        <v>40</v>
      </c>
      <c r="E77" s="126">
        <f t="shared" si="2"/>
        <v>1027</v>
      </c>
      <c r="F77" s="41">
        <v>2.0</v>
      </c>
      <c r="G77" s="41">
        <v>27.0</v>
      </c>
      <c r="H77" s="42">
        <f t="shared" si="3"/>
        <v>33</v>
      </c>
      <c r="I77" s="176"/>
      <c r="J77" s="43" t="s">
        <v>37</v>
      </c>
      <c r="K77" s="126">
        <f t="shared" si="4"/>
        <v>817</v>
      </c>
      <c r="L77" s="44">
        <v>0.0</v>
      </c>
      <c r="M77" s="44">
        <v>17.0</v>
      </c>
      <c r="N77" s="42">
        <f t="shared" si="5"/>
        <v>17</v>
      </c>
      <c r="O77" s="176"/>
      <c r="P77" s="45" t="s">
        <v>72</v>
      </c>
      <c r="Q77" s="176"/>
      <c r="R77" s="45">
        <f>MIN(Rules!$E$2,(MAX(H77/N77,N77/H77)))</f>
        <v>1.941176471</v>
      </c>
      <c r="S77" s="45">
        <f>VLOOKUP(B77,Rules!A:B,2,FALSE)</f>
        <v>40</v>
      </c>
      <c r="T77" s="176"/>
      <c r="U77" s="46">
        <f>1/(10^(-(E77+(IF(P77="Y",Rules!$I$2,0))-K77)/Rules!$E$12)+1)</f>
        <v>0.8399506946</v>
      </c>
      <c r="V77" s="47">
        <f t="shared" si="6"/>
        <v>12</v>
      </c>
      <c r="W77" s="47">
        <f t="shared" si="7"/>
        <v>-12</v>
      </c>
      <c r="X77" s="47"/>
      <c r="Y77" s="47"/>
      <c r="Z77" s="48"/>
      <c r="AA77" s="133">
        <f t="shared" ref="AA77:BL77" si="81">IF($D77=AA$1,$E77+$V77,(IF($J77=AA$1,$K77+$W77,AA76)))</f>
        <v>1262</v>
      </c>
      <c r="AB77" s="133">
        <f t="shared" si="81"/>
        <v>1090</v>
      </c>
      <c r="AC77" s="133">
        <f t="shared" si="81"/>
        <v>1345</v>
      </c>
      <c r="AD77" s="133">
        <f t="shared" si="81"/>
        <v>292</v>
      </c>
      <c r="AE77" s="133">
        <f t="shared" si="81"/>
        <v>1894</v>
      </c>
      <c r="AF77" s="133">
        <f t="shared" si="81"/>
        <v>1859</v>
      </c>
      <c r="AG77" s="133">
        <f t="shared" si="81"/>
        <v>1075</v>
      </c>
      <c r="AH77" s="133">
        <f t="shared" si="81"/>
        <v>805</v>
      </c>
      <c r="AI77" s="133">
        <f t="shared" si="81"/>
        <v>1275</v>
      </c>
      <c r="AJ77" s="133">
        <f t="shared" si="81"/>
        <v>1951</v>
      </c>
      <c r="AK77" s="133">
        <f t="shared" si="81"/>
        <v>590</v>
      </c>
      <c r="AL77" s="133">
        <f t="shared" si="81"/>
        <v>773</v>
      </c>
      <c r="AM77" s="133">
        <f t="shared" si="81"/>
        <v>2006</v>
      </c>
      <c r="AN77" s="133">
        <f t="shared" si="81"/>
        <v>1531</v>
      </c>
      <c r="AO77" s="133">
        <f t="shared" si="81"/>
        <v>1213</v>
      </c>
      <c r="AP77" s="133">
        <f t="shared" si="81"/>
        <v>2264</v>
      </c>
      <c r="AQ77" s="133">
        <f t="shared" si="81"/>
        <v>216</v>
      </c>
      <c r="AR77" s="133">
        <f t="shared" si="81"/>
        <v>1411</v>
      </c>
      <c r="AS77" s="133">
        <f t="shared" si="81"/>
        <v>363</v>
      </c>
      <c r="AT77" s="133">
        <f t="shared" si="81"/>
        <v>1869</v>
      </c>
      <c r="AU77" s="133">
        <f t="shared" si="81"/>
        <v>1194</v>
      </c>
      <c r="AV77" s="133">
        <f t="shared" si="81"/>
        <v>592</v>
      </c>
      <c r="AW77" s="133">
        <f t="shared" si="81"/>
        <v>562</v>
      </c>
      <c r="AX77" s="133">
        <f t="shared" si="81"/>
        <v>918</v>
      </c>
      <c r="AY77" s="133">
        <f t="shared" si="81"/>
        <v>1153</v>
      </c>
      <c r="AZ77" s="133">
        <f t="shared" si="81"/>
        <v>754</v>
      </c>
      <c r="BA77" s="133">
        <f t="shared" si="81"/>
        <v>0</v>
      </c>
      <c r="BB77" s="133">
        <f t="shared" si="81"/>
        <v>1538</v>
      </c>
      <c r="BC77" s="133">
        <f t="shared" si="81"/>
        <v>1105</v>
      </c>
      <c r="BD77" s="133">
        <f t="shared" si="81"/>
        <v>375</v>
      </c>
      <c r="BE77" s="133">
        <f t="shared" si="81"/>
        <v>638</v>
      </c>
      <c r="BF77" s="133">
        <f t="shared" si="81"/>
        <v>2085</v>
      </c>
      <c r="BG77" s="133">
        <f t="shared" si="81"/>
        <v>881</v>
      </c>
      <c r="BH77" s="133">
        <f t="shared" si="81"/>
        <v>524</v>
      </c>
      <c r="BI77" s="133">
        <f t="shared" si="81"/>
        <v>2020</v>
      </c>
      <c r="BJ77" s="133">
        <f t="shared" si="81"/>
        <v>1403</v>
      </c>
      <c r="BK77" s="133">
        <f t="shared" si="81"/>
        <v>1650</v>
      </c>
      <c r="BL77" s="133">
        <f t="shared" si="81"/>
        <v>1039</v>
      </c>
    </row>
    <row r="78" ht="13.5" customHeight="1">
      <c r="A78" s="177" t="s">
        <v>89</v>
      </c>
      <c r="B78" s="84" t="s">
        <v>71</v>
      </c>
      <c r="C78" s="176"/>
      <c r="D78" s="39" t="s">
        <v>33</v>
      </c>
      <c r="E78" s="126">
        <f t="shared" si="2"/>
        <v>1275</v>
      </c>
      <c r="F78" s="41">
        <v>2.0</v>
      </c>
      <c r="G78" s="41">
        <v>17.0</v>
      </c>
      <c r="H78" s="42">
        <f t="shared" si="3"/>
        <v>23</v>
      </c>
      <c r="I78" s="176"/>
      <c r="J78" s="43" t="s">
        <v>38</v>
      </c>
      <c r="K78" s="126">
        <f t="shared" si="4"/>
        <v>1153</v>
      </c>
      <c r="L78" s="44">
        <v>1.0</v>
      </c>
      <c r="M78" s="44">
        <v>14.0</v>
      </c>
      <c r="N78" s="42">
        <f t="shared" si="5"/>
        <v>17</v>
      </c>
      <c r="O78" s="176"/>
      <c r="P78" s="45" t="s">
        <v>72</v>
      </c>
      <c r="Q78" s="176"/>
      <c r="R78" s="45">
        <f>MIN(Rules!$E$2,(MAX(H78/N78,N78/H78)))</f>
        <v>1.352941176</v>
      </c>
      <c r="S78" s="45">
        <f>VLOOKUP(B78,Rules!A:B,2,FALSE)</f>
        <v>40</v>
      </c>
      <c r="T78" s="176"/>
      <c r="U78" s="46">
        <f>1/(10^(-(E78+(IF(P78="Y",Rules!$I$2,0))-K78)/Rules!$E$12)+1)</f>
        <v>0.7777506965</v>
      </c>
      <c r="V78" s="47">
        <f t="shared" si="6"/>
        <v>12</v>
      </c>
      <c r="W78" s="47">
        <f t="shared" si="7"/>
        <v>-12</v>
      </c>
      <c r="X78" s="47"/>
      <c r="Y78" s="47"/>
      <c r="Z78" s="48"/>
      <c r="AA78" s="133">
        <f t="shared" ref="AA78:BL78" si="82">IF($D78=AA$1,$E78+$V78,(IF($J78=AA$1,$K78+$W78,AA77)))</f>
        <v>1262</v>
      </c>
      <c r="AB78" s="133">
        <f t="shared" si="82"/>
        <v>1090</v>
      </c>
      <c r="AC78" s="133">
        <f t="shared" si="82"/>
        <v>1345</v>
      </c>
      <c r="AD78" s="133">
        <f t="shared" si="82"/>
        <v>292</v>
      </c>
      <c r="AE78" s="133">
        <f t="shared" si="82"/>
        <v>1894</v>
      </c>
      <c r="AF78" s="133">
        <f t="shared" si="82"/>
        <v>1859</v>
      </c>
      <c r="AG78" s="133">
        <f t="shared" si="82"/>
        <v>1075</v>
      </c>
      <c r="AH78" s="133">
        <f t="shared" si="82"/>
        <v>805</v>
      </c>
      <c r="AI78" s="133">
        <f t="shared" si="82"/>
        <v>1287</v>
      </c>
      <c r="AJ78" s="133">
        <f t="shared" si="82"/>
        <v>1951</v>
      </c>
      <c r="AK78" s="133">
        <f t="shared" si="82"/>
        <v>590</v>
      </c>
      <c r="AL78" s="133">
        <f t="shared" si="82"/>
        <v>773</v>
      </c>
      <c r="AM78" s="133">
        <f t="shared" si="82"/>
        <v>2006</v>
      </c>
      <c r="AN78" s="133">
        <f t="shared" si="82"/>
        <v>1531</v>
      </c>
      <c r="AO78" s="133">
        <f t="shared" si="82"/>
        <v>1213</v>
      </c>
      <c r="AP78" s="133">
        <f t="shared" si="82"/>
        <v>2264</v>
      </c>
      <c r="AQ78" s="133">
        <f t="shared" si="82"/>
        <v>216</v>
      </c>
      <c r="AR78" s="133">
        <f t="shared" si="82"/>
        <v>1411</v>
      </c>
      <c r="AS78" s="133">
        <f t="shared" si="82"/>
        <v>363</v>
      </c>
      <c r="AT78" s="133">
        <f t="shared" si="82"/>
        <v>1869</v>
      </c>
      <c r="AU78" s="133">
        <f t="shared" si="82"/>
        <v>1194</v>
      </c>
      <c r="AV78" s="133">
        <f t="shared" si="82"/>
        <v>592</v>
      </c>
      <c r="AW78" s="133">
        <f t="shared" si="82"/>
        <v>562</v>
      </c>
      <c r="AX78" s="133">
        <f t="shared" si="82"/>
        <v>918</v>
      </c>
      <c r="AY78" s="133">
        <f t="shared" si="82"/>
        <v>1141</v>
      </c>
      <c r="AZ78" s="133">
        <f t="shared" si="82"/>
        <v>754</v>
      </c>
      <c r="BA78" s="133">
        <f t="shared" si="82"/>
        <v>0</v>
      </c>
      <c r="BB78" s="133">
        <f t="shared" si="82"/>
        <v>1538</v>
      </c>
      <c r="BC78" s="133">
        <f t="shared" si="82"/>
        <v>1105</v>
      </c>
      <c r="BD78" s="133">
        <f t="shared" si="82"/>
        <v>375</v>
      </c>
      <c r="BE78" s="133">
        <f t="shared" si="82"/>
        <v>638</v>
      </c>
      <c r="BF78" s="133">
        <f t="shared" si="82"/>
        <v>2085</v>
      </c>
      <c r="BG78" s="133">
        <f t="shared" si="82"/>
        <v>881</v>
      </c>
      <c r="BH78" s="133">
        <f t="shared" si="82"/>
        <v>524</v>
      </c>
      <c r="BI78" s="133">
        <f t="shared" si="82"/>
        <v>2020</v>
      </c>
      <c r="BJ78" s="133">
        <f t="shared" si="82"/>
        <v>1403</v>
      </c>
      <c r="BK78" s="133">
        <f t="shared" si="82"/>
        <v>1650</v>
      </c>
      <c r="BL78" s="133">
        <f t="shared" si="82"/>
        <v>1039</v>
      </c>
    </row>
    <row r="79" ht="13.5" customHeight="1">
      <c r="A79" s="177" t="s">
        <v>89</v>
      </c>
      <c r="B79" s="84" t="s">
        <v>71</v>
      </c>
      <c r="C79" s="176"/>
      <c r="D79" s="39" t="s">
        <v>41</v>
      </c>
      <c r="E79" s="126">
        <f t="shared" si="2"/>
        <v>1105</v>
      </c>
      <c r="F79" s="41">
        <v>4.0</v>
      </c>
      <c r="G79" s="41">
        <v>13.0</v>
      </c>
      <c r="H79" s="42">
        <f t="shared" si="3"/>
        <v>25</v>
      </c>
      <c r="I79" s="176"/>
      <c r="J79" s="43" t="s">
        <v>42</v>
      </c>
      <c r="K79" s="126">
        <f t="shared" si="4"/>
        <v>881</v>
      </c>
      <c r="L79" s="44">
        <v>1.0</v>
      </c>
      <c r="M79" s="44">
        <v>14.0</v>
      </c>
      <c r="N79" s="42">
        <f t="shared" si="5"/>
        <v>17</v>
      </c>
      <c r="O79" s="176"/>
      <c r="P79" s="45" t="s">
        <v>72</v>
      </c>
      <c r="Q79" s="176"/>
      <c r="R79" s="45">
        <f>MIN(Rules!$E$2,(MAX(H79/N79,N79/H79)))</f>
        <v>1.470588235</v>
      </c>
      <c r="S79" s="45">
        <f>VLOOKUP(B79,Rules!A:B,2,FALSE)</f>
        <v>40</v>
      </c>
      <c r="T79" s="176"/>
      <c r="U79" s="46">
        <f>1/(10^(-(E79+(IF(P79="Y",Rules!$I$2,0))-K79)/Rules!$E$12)+1)</f>
        <v>0.848429181</v>
      </c>
      <c r="V79" s="47">
        <f t="shared" si="6"/>
        <v>9</v>
      </c>
      <c r="W79" s="47">
        <f t="shared" si="7"/>
        <v>-9</v>
      </c>
      <c r="X79" s="47"/>
      <c r="Y79" s="47"/>
      <c r="Z79" s="48"/>
      <c r="AA79" s="133">
        <f t="shared" ref="AA79:BL79" si="83">IF($D79=AA$1,$E79+$V79,(IF($J79=AA$1,$K79+$W79,AA78)))</f>
        <v>1262</v>
      </c>
      <c r="AB79" s="133">
        <f t="shared" si="83"/>
        <v>1090</v>
      </c>
      <c r="AC79" s="133">
        <f t="shared" si="83"/>
        <v>1345</v>
      </c>
      <c r="AD79" s="133">
        <f t="shared" si="83"/>
        <v>292</v>
      </c>
      <c r="AE79" s="133">
        <f t="shared" si="83"/>
        <v>1894</v>
      </c>
      <c r="AF79" s="133">
        <f t="shared" si="83"/>
        <v>1859</v>
      </c>
      <c r="AG79" s="133">
        <f t="shared" si="83"/>
        <v>1075</v>
      </c>
      <c r="AH79" s="133">
        <f t="shared" si="83"/>
        <v>805</v>
      </c>
      <c r="AI79" s="133">
        <f t="shared" si="83"/>
        <v>1287</v>
      </c>
      <c r="AJ79" s="133">
        <f t="shared" si="83"/>
        <v>1951</v>
      </c>
      <c r="AK79" s="133">
        <f t="shared" si="83"/>
        <v>590</v>
      </c>
      <c r="AL79" s="133">
        <f t="shared" si="83"/>
        <v>773</v>
      </c>
      <c r="AM79" s="133">
        <f t="shared" si="83"/>
        <v>2006</v>
      </c>
      <c r="AN79" s="133">
        <f t="shared" si="83"/>
        <v>1531</v>
      </c>
      <c r="AO79" s="133">
        <f t="shared" si="83"/>
        <v>1213</v>
      </c>
      <c r="AP79" s="133">
        <f t="shared" si="83"/>
        <v>2264</v>
      </c>
      <c r="AQ79" s="133">
        <f t="shared" si="83"/>
        <v>216</v>
      </c>
      <c r="AR79" s="133">
        <f t="shared" si="83"/>
        <v>1411</v>
      </c>
      <c r="AS79" s="133">
        <f t="shared" si="83"/>
        <v>363</v>
      </c>
      <c r="AT79" s="133">
        <f t="shared" si="83"/>
        <v>1869</v>
      </c>
      <c r="AU79" s="133">
        <f t="shared" si="83"/>
        <v>1194</v>
      </c>
      <c r="AV79" s="133">
        <f t="shared" si="83"/>
        <v>592</v>
      </c>
      <c r="AW79" s="133">
        <f t="shared" si="83"/>
        <v>562</v>
      </c>
      <c r="AX79" s="133">
        <f t="shared" si="83"/>
        <v>918</v>
      </c>
      <c r="AY79" s="133">
        <f t="shared" si="83"/>
        <v>1141</v>
      </c>
      <c r="AZ79" s="133">
        <f t="shared" si="83"/>
        <v>754</v>
      </c>
      <c r="BA79" s="133">
        <f t="shared" si="83"/>
        <v>0</v>
      </c>
      <c r="BB79" s="133">
        <f t="shared" si="83"/>
        <v>1538</v>
      </c>
      <c r="BC79" s="133">
        <f t="shared" si="83"/>
        <v>1114</v>
      </c>
      <c r="BD79" s="133">
        <f t="shared" si="83"/>
        <v>375</v>
      </c>
      <c r="BE79" s="133">
        <f t="shared" si="83"/>
        <v>638</v>
      </c>
      <c r="BF79" s="133">
        <f t="shared" si="83"/>
        <v>2085</v>
      </c>
      <c r="BG79" s="133">
        <f t="shared" si="83"/>
        <v>872</v>
      </c>
      <c r="BH79" s="133">
        <f t="shared" si="83"/>
        <v>524</v>
      </c>
      <c r="BI79" s="133">
        <f t="shared" si="83"/>
        <v>2020</v>
      </c>
      <c r="BJ79" s="133">
        <f t="shared" si="83"/>
        <v>1403</v>
      </c>
      <c r="BK79" s="133">
        <f t="shared" si="83"/>
        <v>1650</v>
      </c>
      <c r="BL79" s="133">
        <f t="shared" si="83"/>
        <v>1039</v>
      </c>
    </row>
    <row r="80" ht="13.5" customHeight="1">
      <c r="A80" s="177" t="s">
        <v>89</v>
      </c>
      <c r="B80" s="84" t="s">
        <v>71</v>
      </c>
      <c r="C80" s="176"/>
      <c r="D80" s="39" t="s">
        <v>51</v>
      </c>
      <c r="E80" s="126">
        <f t="shared" si="2"/>
        <v>754</v>
      </c>
      <c r="F80" s="41">
        <v>2.0</v>
      </c>
      <c r="G80" s="41">
        <v>13.0</v>
      </c>
      <c r="H80" s="42">
        <f t="shared" si="3"/>
        <v>19</v>
      </c>
      <c r="I80" s="176"/>
      <c r="J80" s="43" t="s">
        <v>53</v>
      </c>
      <c r="K80" s="126">
        <f t="shared" si="4"/>
        <v>524</v>
      </c>
      <c r="L80" s="44">
        <v>2.0</v>
      </c>
      <c r="M80" s="44">
        <v>6.0</v>
      </c>
      <c r="N80" s="42">
        <f t="shared" si="5"/>
        <v>12</v>
      </c>
      <c r="O80" s="176"/>
      <c r="P80" s="45" t="s">
        <v>72</v>
      </c>
      <c r="Q80" s="176"/>
      <c r="R80" s="45">
        <f>MIN(Rules!$E$2,(MAX(H80/N80,N80/H80)))</f>
        <v>1.583333333</v>
      </c>
      <c r="S80" s="45">
        <f>VLOOKUP(B80,Rules!A:B,2,FALSE)</f>
        <v>40</v>
      </c>
      <c r="T80" s="176"/>
      <c r="U80" s="46">
        <f>1/(10^(-(E80+(IF(P80="Y",Rules!$I$2,0))-K80)/Rules!$E$12)+1)</f>
        <v>0.8519483459</v>
      </c>
      <c r="V80" s="47">
        <f t="shared" si="6"/>
        <v>9</v>
      </c>
      <c r="W80" s="47">
        <f t="shared" si="7"/>
        <v>-9</v>
      </c>
      <c r="X80" s="47"/>
      <c r="Y80" s="47"/>
      <c r="Z80" s="48"/>
      <c r="AA80" s="133">
        <f t="shared" ref="AA80:BL80" si="84">IF($D80=AA$1,$E80+$V80,(IF($J80=AA$1,$K80+$W80,AA79)))</f>
        <v>1262</v>
      </c>
      <c r="AB80" s="133">
        <f t="shared" si="84"/>
        <v>1090</v>
      </c>
      <c r="AC80" s="133">
        <f t="shared" si="84"/>
        <v>1345</v>
      </c>
      <c r="AD80" s="133">
        <f t="shared" si="84"/>
        <v>292</v>
      </c>
      <c r="AE80" s="133">
        <f t="shared" si="84"/>
        <v>1894</v>
      </c>
      <c r="AF80" s="133">
        <f t="shared" si="84"/>
        <v>1859</v>
      </c>
      <c r="AG80" s="133">
        <f t="shared" si="84"/>
        <v>1075</v>
      </c>
      <c r="AH80" s="133">
        <f t="shared" si="84"/>
        <v>805</v>
      </c>
      <c r="AI80" s="133">
        <f t="shared" si="84"/>
        <v>1287</v>
      </c>
      <c r="AJ80" s="133">
        <f t="shared" si="84"/>
        <v>1951</v>
      </c>
      <c r="AK80" s="133">
        <f t="shared" si="84"/>
        <v>590</v>
      </c>
      <c r="AL80" s="133">
        <f t="shared" si="84"/>
        <v>773</v>
      </c>
      <c r="AM80" s="133">
        <f t="shared" si="84"/>
        <v>2006</v>
      </c>
      <c r="AN80" s="133">
        <f t="shared" si="84"/>
        <v>1531</v>
      </c>
      <c r="AO80" s="133">
        <f t="shared" si="84"/>
        <v>1213</v>
      </c>
      <c r="AP80" s="133">
        <f t="shared" si="84"/>
        <v>2264</v>
      </c>
      <c r="AQ80" s="133">
        <f t="shared" si="84"/>
        <v>216</v>
      </c>
      <c r="AR80" s="133">
        <f t="shared" si="84"/>
        <v>1411</v>
      </c>
      <c r="AS80" s="133">
        <f t="shared" si="84"/>
        <v>363</v>
      </c>
      <c r="AT80" s="133">
        <f t="shared" si="84"/>
        <v>1869</v>
      </c>
      <c r="AU80" s="133">
        <f t="shared" si="84"/>
        <v>1194</v>
      </c>
      <c r="AV80" s="133">
        <f t="shared" si="84"/>
        <v>592</v>
      </c>
      <c r="AW80" s="133">
        <f t="shared" si="84"/>
        <v>562</v>
      </c>
      <c r="AX80" s="133">
        <f t="shared" si="84"/>
        <v>918</v>
      </c>
      <c r="AY80" s="133">
        <f t="shared" si="84"/>
        <v>1141</v>
      </c>
      <c r="AZ80" s="133">
        <f t="shared" si="84"/>
        <v>763</v>
      </c>
      <c r="BA80" s="133">
        <f t="shared" si="84"/>
        <v>0</v>
      </c>
      <c r="BB80" s="133">
        <f t="shared" si="84"/>
        <v>1538</v>
      </c>
      <c r="BC80" s="133">
        <f t="shared" si="84"/>
        <v>1114</v>
      </c>
      <c r="BD80" s="133">
        <f t="shared" si="84"/>
        <v>375</v>
      </c>
      <c r="BE80" s="133">
        <f t="shared" si="84"/>
        <v>638</v>
      </c>
      <c r="BF80" s="133">
        <f t="shared" si="84"/>
        <v>2085</v>
      </c>
      <c r="BG80" s="133">
        <f t="shared" si="84"/>
        <v>872</v>
      </c>
      <c r="BH80" s="133">
        <f t="shared" si="84"/>
        <v>515</v>
      </c>
      <c r="BI80" s="133">
        <f t="shared" si="84"/>
        <v>2020</v>
      </c>
      <c r="BJ80" s="133">
        <f t="shared" si="84"/>
        <v>1403</v>
      </c>
      <c r="BK80" s="133">
        <f t="shared" si="84"/>
        <v>1650</v>
      </c>
      <c r="BL80" s="133">
        <f t="shared" si="84"/>
        <v>1039</v>
      </c>
    </row>
    <row r="81" ht="13.5" customHeight="1">
      <c r="A81" s="177" t="s">
        <v>89</v>
      </c>
      <c r="B81" s="84" t="s">
        <v>71</v>
      </c>
      <c r="C81" s="176"/>
      <c r="D81" s="39" t="s">
        <v>47</v>
      </c>
      <c r="E81" s="126">
        <f t="shared" si="2"/>
        <v>562</v>
      </c>
      <c r="F81" s="41">
        <v>5.0</v>
      </c>
      <c r="G81" s="41">
        <v>12.0</v>
      </c>
      <c r="H81" s="42">
        <f t="shared" si="3"/>
        <v>27</v>
      </c>
      <c r="I81" s="176"/>
      <c r="J81" s="43" t="s">
        <v>45</v>
      </c>
      <c r="K81" s="126">
        <f t="shared" si="4"/>
        <v>773</v>
      </c>
      <c r="L81" s="44">
        <v>2.0</v>
      </c>
      <c r="M81" s="44">
        <v>8.0</v>
      </c>
      <c r="N81" s="42">
        <f t="shared" si="5"/>
        <v>14</v>
      </c>
      <c r="O81" s="176"/>
      <c r="P81" s="45" t="s">
        <v>72</v>
      </c>
      <c r="Q81" s="176"/>
      <c r="R81" s="45">
        <f>MIN(Rules!$E$2,(MAX(H81/N81,N81/H81)))</f>
        <v>1.928571429</v>
      </c>
      <c r="S81" s="45">
        <f>VLOOKUP(B81,Rules!A:B,2,FALSE)</f>
        <v>40</v>
      </c>
      <c r="T81" s="176"/>
      <c r="U81" s="46">
        <f>1/(10^(-(E81+(IF(P81="Y",Rules!$I$2,0))-K81)/Rules!$E$12)+1)</f>
        <v>0.4302293724</v>
      </c>
      <c r="V81" s="47">
        <f t="shared" si="6"/>
        <v>44</v>
      </c>
      <c r="W81" s="47">
        <f t="shared" si="7"/>
        <v>-44</v>
      </c>
      <c r="X81" s="47"/>
      <c r="Y81" s="47"/>
      <c r="Z81" s="48"/>
      <c r="AA81" s="133">
        <f t="shared" ref="AA81:BL81" si="85">IF($D81=AA$1,$E81+$V81,(IF($J81=AA$1,$K81+$W81,AA80)))</f>
        <v>1262</v>
      </c>
      <c r="AB81" s="133">
        <f t="shared" si="85"/>
        <v>1090</v>
      </c>
      <c r="AC81" s="133">
        <f t="shared" si="85"/>
        <v>1345</v>
      </c>
      <c r="AD81" s="133">
        <f t="shared" si="85"/>
        <v>292</v>
      </c>
      <c r="AE81" s="133">
        <f t="shared" si="85"/>
        <v>1894</v>
      </c>
      <c r="AF81" s="133">
        <f t="shared" si="85"/>
        <v>1859</v>
      </c>
      <c r="AG81" s="133">
        <f t="shared" si="85"/>
        <v>1075</v>
      </c>
      <c r="AH81" s="133">
        <f t="shared" si="85"/>
        <v>805</v>
      </c>
      <c r="AI81" s="133">
        <f t="shared" si="85"/>
        <v>1287</v>
      </c>
      <c r="AJ81" s="133">
        <f t="shared" si="85"/>
        <v>1951</v>
      </c>
      <c r="AK81" s="133">
        <f t="shared" si="85"/>
        <v>590</v>
      </c>
      <c r="AL81" s="133">
        <f t="shared" si="85"/>
        <v>729</v>
      </c>
      <c r="AM81" s="133">
        <f t="shared" si="85"/>
        <v>2006</v>
      </c>
      <c r="AN81" s="133">
        <f t="shared" si="85"/>
        <v>1531</v>
      </c>
      <c r="AO81" s="133">
        <f t="shared" si="85"/>
        <v>1213</v>
      </c>
      <c r="AP81" s="133">
        <f t="shared" si="85"/>
        <v>2264</v>
      </c>
      <c r="AQ81" s="133">
        <f t="shared" si="85"/>
        <v>216</v>
      </c>
      <c r="AR81" s="133">
        <f t="shared" si="85"/>
        <v>1411</v>
      </c>
      <c r="AS81" s="133">
        <f t="shared" si="85"/>
        <v>363</v>
      </c>
      <c r="AT81" s="133">
        <f t="shared" si="85"/>
        <v>1869</v>
      </c>
      <c r="AU81" s="133">
        <f t="shared" si="85"/>
        <v>1194</v>
      </c>
      <c r="AV81" s="133">
        <f t="shared" si="85"/>
        <v>592</v>
      </c>
      <c r="AW81" s="133">
        <f t="shared" si="85"/>
        <v>606</v>
      </c>
      <c r="AX81" s="133">
        <f t="shared" si="85"/>
        <v>918</v>
      </c>
      <c r="AY81" s="133">
        <f t="shared" si="85"/>
        <v>1141</v>
      </c>
      <c r="AZ81" s="133">
        <f t="shared" si="85"/>
        <v>763</v>
      </c>
      <c r="BA81" s="133">
        <f t="shared" si="85"/>
        <v>0</v>
      </c>
      <c r="BB81" s="133">
        <f t="shared" si="85"/>
        <v>1538</v>
      </c>
      <c r="BC81" s="133">
        <f t="shared" si="85"/>
        <v>1114</v>
      </c>
      <c r="BD81" s="133">
        <f t="shared" si="85"/>
        <v>375</v>
      </c>
      <c r="BE81" s="133">
        <f t="shared" si="85"/>
        <v>638</v>
      </c>
      <c r="BF81" s="133">
        <f t="shared" si="85"/>
        <v>2085</v>
      </c>
      <c r="BG81" s="133">
        <f t="shared" si="85"/>
        <v>872</v>
      </c>
      <c r="BH81" s="133">
        <f t="shared" si="85"/>
        <v>515</v>
      </c>
      <c r="BI81" s="133">
        <f t="shared" si="85"/>
        <v>2020</v>
      </c>
      <c r="BJ81" s="133">
        <f t="shared" si="85"/>
        <v>1403</v>
      </c>
      <c r="BK81" s="133">
        <f t="shared" si="85"/>
        <v>1650</v>
      </c>
      <c r="BL81" s="133">
        <f t="shared" si="85"/>
        <v>1039</v>
      </c>
    </row>
    <row r="82" ht="13.5" customHeight="1">
      <c r="A82" s="177" t="s">
        <v>89</v>
      </c>
      <c r="B82" s="84" t="s">
        <v>71</v>
      </c>
      <c r="C82" s="176"/>
      <c r="D82" s="39" t="s">
        <v>52</v>
      </c>
      <c r="E82" s="126">
        <f t="shared" si="2"/>
        <v>363</v>
      </c>
      <c r="F82" s="41">
        <v>1.0</v>
      </c>
      <c r="G82" s="41">
        <v>11.0</v>
      </c>
      <c r="H82" s="42">
        <f t="shared" si="3"/>
        <v>14</v>
      </c>
      <c r="I82" s="176"/>
      <c r="J82" s="43" t="s">
        <v>48</v>
      </c>
      <c r="K82" s="126">
        <f t="shared" si="4"/>
        <v>590</v>
      </c>
      <c r="L82" s="44">
        <v>2.0</v>
      </c>
      <c r="M82" s="44">
        <v>16.0</v>
      </c>
      <c r="N82" s="42">
        <f t="shared" si="5"/>
        <v>22</v>
      </c>
      <c r="O82" s="176"/>
      <c r="P82" s="45" t="s">
        <v>72</v>
      </c>
      <c r="Q82" s="176"/>
      <c r="R82" s="45">
        <f>MIN(Rules!$E$2,(MAX(H82/N82,N82/H82)))</f>
        <v>1.571428571</v>
      </c>
      <c r="S82" s="45">
        <f>VLOOKUP(B82,Rules!A:B,2,FALSE)</f>
        <v>40</v>
      </c>
      <c r="T82" s="176"/>
      <c r="U82" s="46">
        <f>1/(10^(-(E82+(IF(P82="Y",Rules!$I$2,0))-K82)/Rules!$E$12)+1)</f>
        <v>0.4122678386</v>
      </c>
      <c r="V82" s="47">
        <f t="shared" si="6"/>
        <v>-26</v>
      </c>
      <c r="W82" s="47">
        <f t="shared" si="7"/>
        <v>26</v>
      </c>
      <c r="X82" s="47"/>
      <c r="Y82" s="47"/>
      <c r="Z82" s="48"/>
      <c r="AA82" s="133">
        <f t="shared" ref="AA82:BL82" si="86">IF($D82=AA$1,$E82+$V82,(IF($J82=AA$1,$K82+$W82,AA81)))</f>
        <v>1262</v>
      </c>
      <c r="AB82" s="133">
        <f t="shared" si="86"/>
        <v>1090</v>
      </c>
      <c r="AC82" s="133">
        <f t="shared" si="86"/>
        <v>1345</v>
      </c>
      <c r="AD82" s="133">
        <f t="shared" si="86"/>
        <v>292</v>
      </c>
      <c r="AE82" s="133">
        <f t="shared" si="86"/>
        <v>1894</v>
      </c>
      <c r="AF82" s="133">
        <f t="shared" si="86"/>
        <v>1859</v>
      </c>
      <c r="AG82" s="133">
        <f t="shared" si="86"/>
        <v>1075</v>
      </c>
      <c r="AH82" s="133">
        <f t="shared" si="86"/>
        <v>805</v>
      </c>
      <c r="AI82" s="133">
        <f t="shared" si="86"/>
        <v>1287</v>
      </c>
      <c r="AJ82" s="133">
        <f t="shared" si="86"/>
        <v>1951</v>
      </c>
      <c r="AK82" s="133">
        <f t="shared" si="86"/>
        <v>616</v>
      </c>
      <c r="AL82" s="133">
        <f t="shared" si="86"/>
        <v>729</v>
      </c>
      <c r="AM82" s="133">
        <f t="shared" si="86"/>
        <v>2006</v>
      </c>
      <c r="AN82" s="133">
        <f t="shared" si="86"/>
        <v>1531</v>
      </c>
      <c r="AO82" s="133">
        <f t="shared" si="86"/>
        <v>1213</v>
      </c>
      <c r="AP82" s="133">
        <f t="shared" si="86"/>
        <v>2264</v>
      </c>
      <c r="AQ82" s="133">
        <f t="shared" si="86"/>
        <v>216</v>
      </c>
      <c r="AR82" s="133">
        <f t="shared" si="86"/>
        <v>1411</v>
      </c>
      <c r="AS82" s="133">
        <f t="shared" si="86"/>
        <v>337</v>
      </c>
      <c r="AT82" s="133">
        <f t="shared" si="86"/>
        <v>1869</v>
      </c>
      <c r="AU82" s="133">
        <f t="shared" si="86"/>
        <v>1194</v>
      </c>
      <c r="AV82" s="133">
        <f t="shared" si="86"/>
        <v>592</v>
      </c>
      <c r="AW82" s="133">
        <f t="shared" si="86"/>
        <v>606</v>
      </c>
      <c r="AX82" s="133">
        <f t="shared" si="86"/>
        <v>918</v>
      </c>
      <c r="AY82" s="133">
        <f t="shared" si="86"/>
        <v>1141</v>
      </c>
      <c r="AZ82" s="133">
        <f t="shared" si="86"/>
        <v>763</v>
      </c>
      <c r="BA82" s="133">
        <f t="shared" si="86"/>
        <v>0</v>
      </c>
      <c r="BB82" s="133">
        <f t="shared" si="86"/>
        <v>1538</v>
      </c>
      <c r="BC82" s="133">
        <f t="shared" si="86"/>
        <v>1114</v>
      </c>
      <c r="BD82" s="133">
        <f t="shared" si="86"/>
        <v>375</v>
      </c>
      <c r="BE82" s="133">
        <f t="shared" si="86"/>
        <v>638</v>
      </c>
      <c r="BF82" s="133">
        <f t="shared" si="86"/>
        <v>2085</v>
      </c>
      <c r="BG82" s="133">
        <f t="shared" si="86"/>
        <v>872</v>
      </c>
      <c r="BH82" s="133">
        <f t="shared" si="86"/>
        <v>515</v>
      </c>
      <c r="BI82" s="133">
        <f t="shared" si="86"/>
        <v>2020</v>
      </c>
      <c r="BJ82" s="133">
        <f t="shared" si="86"/>
        <v>1403</v>
      </c>
      <c r="BK82" s="133">
        <f t="shared" si="86"/>
        <v>1650</v>
      </c>
      <c r="BL82" s="133">
        <f t="shared" si="86"/>
        <v>1039</v>
      </c>
    </row>
    <row r="83" ht="13.5" customHeight="1">
      <c r="A83" s="177" t="s">
        <v>89</v>
      </c>
      <c r="B83" s="84" t="s">
        <v>71</v>
      </c>
      <c r="C83" s="176"/>
      <c r="D83" s="39" t="s">
        <v>44</v>
      </c>
      <c r="E83" s="126">
        <f t="shared" si="2"/>
        <v>375</v>
      </c>
      <c r="F83" s="41">
        <v>5.0</v>
      </c>
      <c r="G83" s="41">
        <v>13.0</v>
      </c>
      <c r="H83" s="42">
        <f t="shared" si="3"/>
        <v>28</v>
      </c>
      <c r="I83" s="176"/>
      <c r="J83" s="43" t="s">
        <v>50</v>
      </c>
      <c r="K83" s="126">
        <f t="shared" si="4"/>
        <v>592</v>
      </c>
      <c r="L83" s="44">
        <v>5.0</v>
      </c>
      <c r="M83" s="44">
        <v>21.0</v>
      </c>
      <c r="N83" s="42">
        <f t="shared" si="5"/>
        <v>36</v>
      </c>
      <c r="O83" s="176"/>
      <c r="P83" s="45" t="s">
        <v>72</v>
      </c>
      <c r="Q83" s="176"/>
      <c r="R83" s="45">
        <f>MIN(Rules!$E$2,(MAX(H83/N83,N83/H83)))</f>
        <v>1.285714286</v>
      </c>
      <c r="S83" s="45">
        <f>VLOOKUP(B83,Rules!A:B,2,FALSE)</f>
        <v>40</v>
      </c>
      <c r="T83" s="176"/>
      <c r="U83" s="46">
        <f>1/(10^(-(E83+(IF(P83="Y",Rules!$I$2,0))-K83)/Rules!$E$12)+1)</f>
        <v>0.4234695851</v>
      </c>
      <c r="V83" s="47">
        <f t="shared" si="6"/>
        <v>-22</v>
      </c>
      <c r="W83" s="47">
        <f t="shared" si="7"/>
        <v>22</v>
      </c>
      <c r="X83" s="47"/>
      <c r="Y83" s="47"/>
      <c r="Z83" s="48"/>
      <c r="AA83" s="133">
        <f t="shared" ref="AA83:BL83" si="87">IF($D83=AA$1,$E83+$V83,(IF($J83=AA$1,$K83+$W83,AA82)))</f>
        <v>1262</v>
      </c>
      <c r="AB83" s="133">
        <f t="shared" si="87"/>
        <v>1090</v>
      </c>
      <c r="AC83" s="133">
        <f t="shared" si="87"/>
        <v>1345</v>
      </c>
      <c r="AD83" s="133">
        <f t="shared" si="87"/>
        <v>292</v>
      </c>
      <c r="AE83" s="133">
        <f t="shared" si="87"/>
        <v>1894</v>
      </c>
      <c r="AF83" s="133">
        <f t="shared" si="87"/>
        <v>1859</v>
      </c>
      <c r="AG83" s="133">
        <f t="shared" si="87"/>
        <v>1075</v>
      </c>
      <c r="AH83" s="133">
        <f t="shared" si="87"/>
        <v>805</v>
      </c>
      <c r="AI83" s="133">
        <f t="shared" si="87"/>
        <v>1287</v>
      </c>
      <c r="AJ83" s="133">
        <f t="shared" si="87"/>
        <v>1951</v>
      </c>
      <c r="AK83" s="133">
        <f t="shared" si="87"/>
        <v>616</v>
      </c>
      <c r="AL83" s="133">
        <f t="shared" si="87"/>
        <v>729</v>
      </c>
      <c r="AM83" s="133">
        <f t="shared" si="87"/>
        <v>2006</v>
      </c>
      <c r="AN83" s="133">
        <f t="shared" si="87"/>
        <v>1531</v>
      </c>
      <c r="AO83" s="133">
        <f t="shared" si="87"/>
        <v>1213</v>
      </c>
      <c r="AP83" s="133">
        <f t="shared" si="87"/>
        <v>2264</v>
      </c>
      <c r="AQ83" s="133">
        <f t="shared" si="87"/>
        <v>216</v>
      </c>
      <c r="AR83" s="133">
        <f t="shared" si="87"/>
        <v>1411</v>
      </c>
      <c r="AS83" s="133">
        <f t="shared" si="87"/>
        <v>337</v>
      </c>
      <c r="AT83" s="133">
        <f t="shared" si="87"/>
        <v>1869</v>
      </c>
      <c r="AU83" s="133">
        <f t="shared" si="87"/>
        <v>1194</v>
      </c>
      <c r="AV83" s="133">
        <f t="shared" si="87"/>
        <v>614</v>
      </c>
      <c r="AW83" s="133">
        <f t="shared" si="87"/>
        <v>606</v>
      </c>
      <c r="AX83" s="133">
        <f t="shared" si="87"/>
        <v>918</v>
      </c>
      <c r="AY83" s="133">
        <f t="shared" si="87"/>
        <v>1141</v>
      </c>
      <c r="AZ83" s="133">
        <f t="shared" si="87"/>
        <v>763</v>
      </c>
      <c r="BA83" s="133">
        <f t="shared" si="87"/>
        <v>0</v>
      </c>
      <c r="BB83" s="133">
        <f t="shared" si="87"/>
        <v>1538</v>
      </c>
      <c r="BC83" s="133">
        <f t="shared" si="87"/>
        <v>1114</v>
      </c>
      <c r="BD83" s="133">
        <f t="shared" si="87"/>
        <v>353</v>
      </c>
      <c r="BE83" s="133">
        <f t="shared" si="87"/>
        <v>638</v>
      </c>
      <c r="BF83" s="133">
        <f t="shared" si="87"/>
        <v>2085</v>
      </c>
      <c r="BG83" s="133">
        <f t="shared" si="87"/>
        <v>872</v>
      </c>
      <c r="BH83" s="133">
        <f t="shared" si="87"/>
        <v>515</v>
      </c>
      <c r="BI83" s="133">
        <f t="shared" si="87"/>
        <v>2020</v>
      </c>
      <c r="BJ83" s="133">
        <f t="shared" si="87"/>
        <v>1403</v>
      </c>
      <c r="BK83" s="133">
        <f t="shared" si="87"/>
        <v>1650</v>
      </c>
      <c r="BL83" s="133">
        <f t="shared" si="87"/>
        <v>1039</v>
      </c>
    </row>
    <row r="84" ht="13.5" customHeight="1">
      <c r="A84" s="177" t="s">
        <v>90</v>
      </c>
      <c r="B84" s="84" t="s">
        <v>71</v>
      </c>
      <c r="C84" s="176"/>
      <c r="D84" s="39" t="s">
        <v>32</v>
      </c>
      <c r="E84" s="126">
        <f t="shared" si="2"/>
        <v>1403</v>
      </c>
      <c r="F84" s="41">
        <v>0.0</v>
      </c>
      <c r="G84" s="41">
        <v>10.0</v>
      </c>
      <c r="H84" s="42">
        <f t="shared" si="3"/>
        <v>10</v>
      </c>
      <c r="I84" s="176"/>
      <c r="J84" s="43" t="s">
        <v>28</v>
      </c>
      <c r="K84" s="126">
        <f t="shared" si="4"/>
        <v>1345</v>
      </c>
      <c r="L84" s="44">
        <v>0.0</v>
      </c>
      <c r="M84" s="44">
        <v>8.0</v>
      </c>
      <c r="N84" s="42">
        <f t="shared" si="5"/>
        <v>8</v>
      </c>
      <c r="O84" s="176"/>
      <c r="P84" s="49" t="s">
        <v>73</v>
      </c>
      <c r="Q84" s="176"/>
      <c r="R84" s="45">
        <f>MIN(Rules!$E$2,(MAX(H84/N84,N84/H84)))</f>
        <v>1.25</v>
      </c>
      <c r="S84" s="45">
        <f>VLOOKUP(B84,Rules!A:B,2,FALSE)</f>
        <v>40</v>
      </c>
      <c r="T84" s="176"/>
      <c r="U84" s="46">
        <f>1/(10^(-(E84+(IF(P84="Y",Rules!$I$2,0))-K84)/Rules!$E$12)+1)</f>
        <v>0.5663807894</v>
      </c>
      <c r="V84" s="47">
        <f t="shared" si="6"/>
        <v>22</v>
      </c>
      <c r="W84" s="47">
        <f t="shared" si="7"/>
        <v>-22</v>
      </c>
      <c r="X84" s="47"/>
      <c r="Y84" s="47"/>
      <c r="Z84" s="48"/>
      <c r="AA84" s="133">
        <f t="shared" ref="AA84:BL84" si="88">IF($D84=AA$1,$E84+$V84,(IF($J84=AA$1,$K84+$W84,AA83)))</f>
        <v>1262</v>
      </c>
      <c r="AB84" s="133">
        <f t="shared" si="88"/>
        <v>1090</v>
      </c>
      <c r="AC84" s="133">
        <f t="shared" si="88"/>
        <v>1323</v>
      </c>
      <c r="AD84" s="133">
        <f t="shared" si="88"/>
        <v>292</v>
      </c>
      <c r="AE84" s="133">
        <f t="shared" si="88"/>
        <v>1894</v>
      </c>
      <c r="AF84" s="133">
        <f t="shared" si="88"/>
        <v>1859</v>
      </c>
      <c r="AG84" s="133">
        <f t="shared" si="88"/>
        <v>1075</v>
      </c>
      <c r="AH84" s="133">
        <f t="shared" si="88"/>
        <v>805</v>
      </c>
      <c r="AI84" s="133">
        <f t="shared" si="88"/>
        <v>1287</v>
      </c>
      <c r="AJ84" s="133">
        <f t="shared" si="88"/>
        <v>1951</v>
      </c>
      <c r="AK84" s="133">
        <f t="shared" si="88"/>
        <v>616</v>
      </c>
      <c r="AL84" s="133">
        <f t="shared" si="88"/>
        <v>729</v>
      </c>
      <c r="AM84" s="133">
        <f t="shared" si="88"/>
        <v>2006</v>
      </c>
      <c r="AN84" s="133">
        <f t="shared" si="88"/>
        <v>1531</v>
      </c>
      <c r="AO84" s="133">
        <f t="shared" si="88"/>
        <v>1213</v>
      </c>
      <c r="AP84" s="133">
        <f t="shared" si="88"/>
        <v>2264</v>
      </c>
      <c r="AQ84" s="133">
        <f t="shared" si="88"/>
        <v>216</v>
      </c>
      <c r="AR84" s="133">
        <f t="shared" si="88"/>
        <v>1411</v>
      </c>
      <c r="AS84" s="133">
        <f t="shared" si="88"/>
        <v>337</v>
      </c>
      <c r="AT84" s="133">
        <f t="shared" si="88"/>
        <v>1869</v>
      </c>
      <c r="AU84" s="133">
        <f t="shared" si="88"/>
        <v>1194</v>
      </c>
      <c r="AV84" s="133">
        <f t="shared" si="88"/>
        <v>614</v>
      </c>
      <c r="AW84" s="133">
        <f t="shared" si="88"/>
        <v>606</v>
      </c>
      <c r="AX84" s="133">
        <f t="shared" si="88"/>
        <v>918</v>
      </c>
      <c r="AY84" s="133">
        <f t="shared" si="88"/>
        <v>1141</v>
      </c>
      <c r="AZ84" s="133">
        <f t="shared" si="88"/>
        <v>763</v>
      </c>
      <c r="BA84" s="133">
        <f t="shared" si="88"/>
        <v>0</v>
      </c>
      <c r="BB84" s="133">
        <f t="shared" si="88"/>
        <v>1538</v>
      </c>
      <c r="BC84" s="133">
        <f t="shared" si="88"/>
        <v>1114</v>
      </c>
      <c r="BD84" s="133">
        <f t="shared" si="88"/>
        <v>353</v>
      </c>
      <c r="BE84" s="133">
        <f t="shared" si="88"/>
        <v>638</v>
      </c>
      <c r="BF84" s="133">
        <f t="shared" si="88"/>
        <v>2085</v>
      </c>
      <c r="BG84" s="133">
        <f t="shared" si="88"/>
        <v>872</v>
      </c>
      <c r="BH84" s="133">
        <f t="shared" si="88"/>
        <v>515</v>
      </c>
      <c r="BI84" s="133">
        <f t="shared" si="88"/>
        <v>2020</v>
      </c>
      <c r="BJ84" s="133">
        <f t="shared" si="88"/>
        <v>1425</v>
      </c>
      <c r="BK84" s="133">
        <f t="shared" si="88"/>
        <v>1650</v>
      </c>
      <c r="BL84" s="133">
        <f t="shared" si="88"/>
        <v>1039</v>
      </c>
    </row>
    <row r="85" ht="13.5" customHeight="1">
      <c r="A85" s="177" t="s">
        <v>90</v>
      </c>
      <c r="B85" s="84" t="s">
        <v>71</v>
      </c>
      <c r="C85" s="176"/>
      <c r="D85" s="39" t="s">
        <v>43</v>
      </c>
      <c r="E85" s="126">
        <f t="shared" si="2"/>
        <v>1090</v>
      </c>
      <c r="F85" s="41">
        <v>0.0</v>
      </c>
      <c r="G85" s="41">
        <v>20.0</v>
      </c>
      <c r="H85" s="42">
        <f t="shared" si="3"/>
        <v>20</v>
      </c>
      <c r="I85" s="176"/>
      <c r="J85" s="43" t="s">
        <v>33</v>
      </c>
      <c r="K85" s="126">
        <f t="shared" si="4"/>
        <v>1287</v>
      </c>
      <c r="L85" s="44">
        <v>1.0</v>
      </c>
      <c r="M85" s="44">
        <v>15.0</v>
      </c>
      <c r="N85" s="42">
        <f t="shared" si="5"/>
        <v>18</v>
      </c>
      <c r="O85" s="176"/>
      <c r="P85" s="49" t="s">
        <v>73</v>
      </c>
      <c r="Q85" s="176"/>
      <c r="R85" s="45">
        <f>MIN(Rules!$E$2,(MAX(H85/N85,N85/H85)))</f>
        <v>1.111111111</v>
      </c>
      <c r="S85" s="45">
        <f>VLOOKUP(B85,Rules!A:B,2,FALSE)</f>
        <v>40</v>
      </c>
      <c r="T85" s="176"/>
      <c r="U85" s="46">
        <f>1/(10^(-(E85+(IF(P85="Y",Rules!$I$2,0))-K85)/Rules!$E$12)+1)</f>
        <v>0.2875693498</v>
      </c>
      <c r="V85" s="47">
        <f t="shared" si="6"/>
        <v>32</v>
      </c>
      <c r="W85" s="47">
        <f t="shared" si="7"/>
        <v>-32</v>
      </c>
      <c r="X85" s="47"/>
      <c r="Y85" s="47"/>
      <c r="Z85" s="48"/>
      <c r="AA85" s="133">
        <f t="shared" ref="AA85:BL85" si="89">IF($D85=AA$1,$E85+$V85,(IF($J85=AA$1,$K85+$W85,AA84)))</f>
        <v>1262</v>
      </c>
      <c r="AB85" s="133">
        <f t="shared" si="89"/>
        <v>1122</v>
      </c>
      <c r="AC85" s="133">
        <f t="shared" si="89"/>
        <v>1323</v>
      </c>
      <c r="AD85" s="133">
        <f t="shared" si="89"/>
        <v>292</v>
      </c>
      <c r="AE85" s="133">
        <f t="shared" si="89"/>
        <v>1894</v>
      </c>
      <c r="AF85" s="133">
        <f t="shared" si="89"/>
        <v>1859</v>
      </c>
      <c r="AG85" s="133">
        <f t="shared" si="89"/>
        <v>1075</v>
      </c>
      <c r="AH85" s="133">
        <f t="shared" si="89"/>
        <v>805</v>
      </c>
      <c r="AI85" s="133">
        <f t="shared" si="89"/>
        <v>1255</v>
      </c>
      <c r="AJ85" s="133">
        <f t="shared" si="89"/>
        <v>1951</v>
      </c>
      <c r="AK85" s="133">
        <f t="shared" si="89"/>
        <v>616</v>
      </c>
      <c r="AL85" s="133">
        <f t="shared" si="89"/>
        <v>729</v>
      </c>
      <c r="AM85" s="133">
        <f t="shared" si="89"/>
        <v>2006</v>
      </c>
      <c r="AN85" s="133">
        <f t="shared" si="89"/>
        <v>1531</v>
      </c>
      <c r="AO85" s="133">
        <f t="shared" si="89"/>
        <v>1213</v>
      </c>
      <c r="AP85" s="133">
        <f t="shared" si="89"/>
        <v>2264</v>
      </c>
      <c r="AQ85" s="133">
        <f t="shared" si="89"/>
        <v>216</v>
      </c>
      <c r="AR85" s="133">
        <f t="shared" si="89"/>
        <v>1411</v>
      </c>
      <c r="AS85" s="133">
        <f t="shared" si="89"/>
        <v>337</v>
      </c>
      <c r="AT85" s="133">
        <f t="shared" si="89"/>
        <v>1869</v>
      </c>
      <c r="AU85" s="133">
        <f t="shared" si="89"/>
        <v>1194</v>
      </c>
      <c r="AV85" s="133">
        <f t="shared" si="89"/>
        <v>614</v>
      </c>
      <c r="AW85" s="133">
        <f t="shared" si="89"/>
        <v>606</v>
      </c>
      <c r="AX85" s="133">
        <f t="shared" si="89"/>
        <v>918</v>
      </c>
      <c r="AY85" s="133">
        <f t="shared" si="89"/>
        <v>1141</v>
      </c>
      <c r="AZ85" s="133">
        <f t="shared" si="89"/>
        <v>763</v>
      </c>
      <c r="BA85" s="133">
        <f t="shared" si="89"/>
        <v>0</v>
      </c>
      <c r="BB85" s="133">
        <f t="shared" si="89"/>
        <v>1538</v>
      </c>
      <c r="BC85" s="133">
        <f t="shared" si="89"/>
        <v>1114</v>
      </c>
      <c r="BD85" s="133">
        <f t="shared" si="89"/>
        <v>353</v>
      </c>
      <c r="BE85" s="133">
        <f t="shared" si="89"/>
        <v>638</v>
      </c>
      <c r="BF85" s="133">
        <f t="shared" si="89"/>
        <v>2085</v>
      </c>
      <c r="BG85" s="133">
        <f t="shared" si="89"/>
        <v>872</v>
      </c>
      <c r="BH85" s="133">
        <f t="shared" si="89"/>
        <v>515</v>
      </c>
      <c r="BI85" s="133">
        <f t="shared" si="89"/>
        <v>2020</v>
      </c>
      <c r="BJ85" s="133">
        <f t="shared" si="89"/>
        <v>1425</v>
      </c>
      <c r="BK85" s="133">
        <f t="shared" si="89"/>
        <v>1650</v>
      </c>
      <c r="BL85" s="133">
        <f t="shared" si="89"/>
        <v>1039</v>
      </c>
    </row>
    <row r="86" ht="13.5" customHeight="1">
      <c r="A86" s="177" t="s">
        <v>90</v>
      </c>
      <c r="B86" s="84" t="s">
        <v>71</v>
      </c>
      <c r="C86" s="176"/>
      <c r="D86" s="39" t="s">
        <v>41</v>
      </c>
      <c r="E86" s="126">
        <f t="shared" si="2"/>
        <v>1114</v>
      </c>
      <c r="F86" s="41">
        <v>4.0</v>
      </c>
      <c r="G86" s="41">
        <v>15.0</v>
      </c>
      <c r="H86" s="42">
        <f t="shared" si="3"/>
        <v>27</v>
      </c>
      <c r="I86" s="176"/>
      <c r="J86" s="43" t="s">
        <v>51</v>
      </c>
      <c r="K86" s="126">
        <f t="shared" si="4"/>
        <v>763</v>
      </c>
      <c r="L86" s="44">
        <v>0.0</v>
      </c>
      <c r="M86" s="44">
        <v>7.0</v>
      </c>
      <c r="N86" s="42">
        <f t="shared" si="5"/>
        <v>7</v>
      </c>
      <c r="O86" s="176"/>
      <c r="P86" s="49" t="s">
        <v>73</v>
      </c>
      <c r="Q86" s="176"/>
      <c r="R86" s="45">
        <f>MIN(Rules!$E$2,(MAX(H86/N86,N86/H86)))</f>
        <v>2</v>
      </c>
      <c r="S86" s="45">
        <f>VLOOKUP(B86,Rules!A:B,2,FALSE)</f>
        <v>40</v>
      </c>
      <c r="T86" s="176"/>
      <c r="U86" s="46">
        <f>1/(10^(-(E86+(IF(P86="Y",Rules!$I$2,0))-K86)/Rules!$E$12)+1)</f>
        <v>0.8343000843</v>
      </c>
      <c r="V86" s="47">
        <f t="shared" si="6"/>
        <v>13</v>
      </c>
      <c r="W86" s="47">
        <f t="shared" si="7"/>
        <v>-13</v>
      </c>
      <c r="X86" s="47"/>
      <c r="Y86" s="47"/>
      <c r="Z86" s="48"/>
      <c r="AA86" s="133">
        <f t="shared" ref="AA86:BL86" si="90">IF($D86=AA$1,$E86+$V86,(IF($J86=AA$1,$K86+$W86,AA85)))</f>
        <v>1262</v>
      </c>
      <c r="AB86" s="133">
        <f t="shared" si="90"/>
        <v>1122</v>
      </c>
      <c r="AC86" s="133">
        <f t="shared" si="90"/>
        <v>1323</v>
      </c>
      <c r="AD86" s="133">
        <f t="shared" si="90"/>
        <v>292</v>
      </c>
      <c r="AE86" s="133">
        <f t="shared" si="90"/>
        <v>1894</v>
      </c>
      <c r="AF86" s="133">
        <f t="shared" si="90"/>
        <v>1859</v>
      </c>
      <c r="AG86" s="133">
        <f t="shared" si="90"/>
        <v>1075</v>
      </c>
      <c r="AH86" s="133">
        <f t="shared" si="90"/>
        <v>805</v>
      </c>
      <c r="AI86" s="133">
        <f t="shared" si="90"/>
        <v>1255</v>
      </c>
      <c r="AJ86" s="133">
        <f t="shared" si="90"/>
        <v>1951</v>
      </c>
      <c r="AK86" s="133">
        <f t="shared" si="90"/>
        <v>616</v>
      </c>
      <c r="AL86" s="133">
        <f t="shared" si="90"/>
        <v>729</v>
      </c>
      <c r="AM86" s="133">
        <f t="shared" si="90"/>
        <v>2006</v>
      </c>
      <c r="AN86" s="133">
        <f t="shared" si="90"/>
        <v>1531</v>
      </c>
      <c r="AO86" s="133">
        <f t="shared" si="90"/>
        <v>1213</v>
      </c>
      <c r="AP86" s="133">
        <f t="shared" si="90"/>
        <v>2264</v>
      </c>
      <c r="AQ86" s="133">
        <f t="shared" si="90"/>
        <v>216</v>
      </c>
      <c r="AR86" s="133">
        <f t="shared" si="90"/>
        <v>1411</v>
      </c>
      <c r="AS86" s="133">
        <f t="shared" si="90"/>
        <v>337</v>
      </c>
      <c r="AT86" s="133">
        <f t="shared" si="90"/>
        <v>1869</v>
      </c>
      <c r="AU86" s="133">
        <f t="shared" si="90"/>
        <v>1194</v>
      </c>
      <c r="AV86" s="133">
        <f t="shared" si="90"/>
        <v>614</v>
      </c>
      <c r="AW86" s="133">
        <f t="shared" si="90"/>
        <v>606</v>
      </c>
      <c r="AX86" s="133">
        <f t="shared" si="90"/>
        <v>918</v>
      </c>
      <c r="AY86" s="133">
        <f t="shared" si="90"/>
        <v>1141</v>
      </c>
      <c r="AZ86" s="133">
        <f t="shared" si="90"/>
        <v>750</v>
      </c>
      <c r="BA86" s="133">
        <f t="shared" si="90"/>
        <v>0</v>
      </c>
      <c r="BB86" s="133">
        <f t="shared" si="90"/>
        <v>1538</v>
      </c>
      <c r="BC86" s="133">
        <f t="shared" si="90"/>
        <v>1127</v>
      </c>
      <c r="BD86" s="133">
        <f t="shared" si="90"/>
        <v>353</v>
      </c>
      <c r="BE86" s="133">
        <f t="shared" si="90"/>
        <v>638</v>
      </c>
      <c r="BF86" s="133">
        <f t="shared" si="90"/>
        <v>2085</v>
      </c>
      <c r="BG86" s="133">
        <f t="shared" si="90"/>
        <v>872</v>
      </c>
      <c r="BH86" s="133">
        <f t="shared" si="90"/>
        <v>515</v>
      </c>
      <c r="BI86" s="133">
        <f t="shared" si="90"/>
        <v>2020</v>
      </c>
      <c r="BJ86" s="133">
        <f t="shared" si="90"/>
        <v>1425</v>
      </c>
      <c r="BK86" s="133">
        <f t="shared" si="90"/>
        <v>1650</v>
      </c>
      <c r="BL86" s="133">
        <f t="shared" si="90"/>
        <v>1039</v>
      </c>
    </row>
    <row r="87" ht="13.5" customHeight="1">
      <c r="A87" s="177" t="s">
        <v>90</v>
      </c>
      <c r="B87" s="84" t="s">
        <v>71</v>
      </c>
      <c r="C87" s="176"/>
      <c r="D87" s="39" t="s">
        <v>48</v>
      </c>
      <c r="E87" s="126">
        <f t="shared" si="2"/>
        <v>616</v>
      </c>
      <c r="F87" s="41">
        <v>2.0</v>
      </c>
      <c r="G87" s="41">
        <v>13.0</v>
      </c>
      <c r="H87" s="42">
        <f t="shared" si="3"/>
        <v>19</v>
      </c>
      <c r="I87" s="176"/>
      <c r="J87" s="43" t="s">
        <v>50</v>
      </c>
      <c r="K87" s="126">
        <f t="shared" si="4"/>
        <v>614</v>
      </c>
      <c r="L87" s="44">
        <v>3.0</v>
      </c>
      <c r="M87" s="44">
        <v>8.0</v>
      </c>
      <c r="N87" s="42">
        <f t="shared" si="5"/>
        <v>17</v>
      </c>
      <c r="O87" s="176"/>
      <c r="P87" s="49" t="s">
        <v>73</v>
      </c>
      <c r="Q87" s="176"/>
      <c r="R87" s="45">
        <f>MIN(Rules!$E$2,(MAX(H87/N87,N87/H87)))</f>
        <v>1.117647059</v>
      </c>
      <c r="S87" s="45">
        <f>VLOOKUP(B87,Rules!A:B,2,FALSE)</f>
        <v>40</v>
      </c>
      <c r="T87" s="176"/>
      <c r="U87" s="46">
        <f>1/(10^(-(E87+(IF(P87="Y",Rules!$I$2,0))-K87)/Rules!$E$12)+1)</f>
        <v>0.5023025688</v>
      </c>
      <c r="V87" s="47">
        <f t="shared" si="6"/>
        <v>22</v>
      </c>
      <c r="W87" s="47">
        <f t="shared" si="7"/>
        <v>-22</v>
      </c>
      <c r="X87" s="47"/>
      <c r="Y87" s="47"/>
      <c r="Z87" s="48"/>
      <c r="AA87" s="133">
        <f t="shared" ref="AA87:BL87" si="91">IF($D87=AA$1,$E87+$V87,(IF($J87=AA$1,$K87+$W87,AA86)))</f>
        <v>1262</v>
      </c>
      <c r="AB87" s="133">
        <f t="shared" si="91"/>
        <v>1122</v>
      </c>
      <c r="AC87" s="133">
        <f t="shared" si="91"/>
        <v>1323</v>
      </c>
      <c r="AD87" s="133">
        <f t="shared" si="91"/>
        <v>292</v>
      </c>
      <c r="AE87" s="133">
        <f t="shared" si="91"/>
        <v>1894</v>
      </c>
      <c r="AF87" s="133">
        <f t="shared" si="91"/>
        <v>1859</v>
      </c>
      <c r="AG87" s="133">
        <f t="shared" si="91"/>
        <v>1075</v>
      </c>
      <c r="AH87" s="133">
        <f t="shared" si="91"/>
        <v>805</v>
      </c>
      <c r="AI87" s="133">
        <f t="shared" si="91"/>
        <v>1255</v>
      </c>
      <c r="AJ87" s="133">
        <f t="shared" si="91"/>
        <v>1951</v>
      </c>
      <c r="AK87" s="133">
        <f t="shared" si="91"/>
        <v>638</v>
      </c>
      <c r="AL87" s="133">
        <f t="shared" si="91"/>
        <v>729</v>
      </c>
      <c r="AM87" s="133">
        <f t="shared" si="91"/>
        <v>2006</v>
      </c>
      <c r="AN87" s="133">
        <f t="shared" si="91"/>
        <v>1531</v>
      </c>
      <c r="AO87" s="133">
        <f t="shared" si="91"/>
        <v>1213</v>
      </c>
      <c r="AP87" s="133">
        <f t="shared" si="91"/>
        <v>2264</v>
      </c>
      <c r="AQ87" s="133">
        <f t="shared" si="91"/>
        <v>216</v>
      </c>
      <c r="AR87" s="133">
        <f t="shared" si="91"/>
        <v>1411</v>
      </c>
      <c r="AS87" s="133">
        <f t="shared" si="91"/>
        <v>337</v>
      </c>
      <c r="AT87" s="133">
        <f t="shared" si="91"/>
        <v>1869</v>
      </c>
      <c r="AU87" s="133">
        <f t="shared" si="91"/>
        <v>1194</v>
      </c>
      <c r="AV87" s="133">
        <f t="shared" si="91"/>
        <v>592</v>
      </c>
      <c r="AW87" s="133">
        <f t="shared" si="91"/>
        <v>606</v>
      </c>
      <c r="AX87" s="133">
        <f t="shared" si="91"/>
        <v>918</v>
      </c>
      <c r="AY87" s="133">
        <f t="shared" si="91"/>
        <v>1141</v>
      </c>
      <c r="AZ87" s="133">
        <f t="shared" si="91"/>
        <v>750</v>
      </c>
      <c r="BA87" s="133">
        <f t="shared" si="91"/>
        <v>0</v>
      </c>
      <c r="BB87" s="133">
        <f t="shared" si="91"/>
        <v>1538</v>
      </c>
      <c r="BC87" s="133">
        <f t="shared" si="91"/>
        <v>1127</v>
      </c>
      <c r="BD87" s="133">
        <f t="shared" si="91"/>
        <v>353</v>
      </c>
      <c r="BE87" s="133">
        <f t="shared" si="91"/>
        <v>638</v>
      </c>
      <c r="BF87" s="133">
        <f t="shared" si="91"/>
        <v>2085</v>
      </c>
      <c r="BG87" s="133">
        <f t="shared" si="91"/>
        <v>872</v>
      </c>
      <c r="BH87" s="133">
        <f t="shared" si="91"/>
        <v>515</v>
      </c>
      <c r="BI87" s="133">
        <f t="shared" si="91"/>
        <v>2020</v>
      </c>
      <c r="BJ87" s="133">
        <f t="shared" si="91"/>
        <v>1425</v>
      </c>
      <c r="BK87" s="133">
        <f t="shared" si="91"/>
        <v>1650</v>
      </c>
      <c r="BL87" s="133">
        <f t="shared" si="91"/>
        <v>1039</v>
      </c>
    </row>
    <row r="88" ht="13.5" customHeight="1">
      <c r="A88" s="175">
        <v>42462.0</v>
      </c>
      <c r="B88" s="84" t="s">
        <v>71</v>
      </c>
      <c r="C88" s="176"/>
      <c r="D88" s="39" t="s">
        <v>34</v>
      </c>
      <c r="E88" s="126">
        <f t="shared" si="2"/>
        <v>1531</v>
      </c>
      <c r="F88" s="41">
        <v>2.0</v>
      </c>
      <c r="G88" s="41">
        <v>27.0</v>
      </c>
      <c r="H88" s="42">
        <f t="shared" si="3"/>
        <v>33</v>
      </c>
      <c r="I88" s="176"/>
      <c r="J88" s="43" t="s">
        <v>31</v>
      </c>
      <c r="K88" s="126">
        <f t="shared" si="4"/>
        <v>1411</v>
      </c>
      <c r="L88" s="44">
        <v>1.0</v>
      </c>
      <c r="M88" s="44">
        <v>19.0</v>
      </c>
      <c r="N88" s="42">
        <f t="shared" si="5"/>
        <v>22</v>
      </c>
      <c r="O88" s="176"/>
      <c r="P88" s="45" t="s">
        <v>72</v>
      </c>
      <c r="Q88" s="176"/>
      <c r="R88" s="45">
        <f>MIN(Rules!$E$2,(MAX(H88/N88,N88/H88)))</f>
        <v>1.5</v>
      </c>
      <c r="S88" s="45">
        <f>VLOOKUP(B88,Rules!A:B,2,FALSE)</f>
        <v>40</v>
      </c>
      <c r="T88" s="176"/>
      <c r="U88" s="46">
        <f>1/(10^(-(E88+(IF(P88="Y",Rules!$I$2,0))-K88)/Rules!$E$12)+1)</f>
        <v>0.7761545753</v>
      </c>
      <c r="V88" s="47">
        <f t="shared" si="6"/>
        <v>13</v>
      </c>
      <c r="W88" s="47">
        <f t="shared" si="7"/>
        <v>-13</v>
      </c>
      <c r="X88" s="47"/>
      <c r="Y88" s="47"/>
      <c r="Z88" s="48"/>
      <c r="AA88" s="133">
        <f t="shared" ref="AA88:BL88" si="92">IF($D88=AA$1,$E88+$V88,(IF($J88=AA$1,$K88+$W88,AA87)))</f>
        <v>1262</v>
      </c>
      <c r="AB88" s="133">
        <f t="shared" si="92"/>
        <v>1122</v>
      </c>
      <c r="AC88" s="133">
        <f t="shared" si="92"/>
        <v>1323</v>
      </c>
      <c r="AD88" s="133">
        <f t="shared" si="92"/>
        <v>292</v>
      </c>
      <c r="AE88" s="133">
        <f t="shared" si="92"/>
        <v>1894</v>
      </c>
      <c r="AF88" s="133">
        <f t="shared" si="92"/>
        <v>1859</v>
      </c>
      <c r="AG88" s="133">
        <f t="shared" si="92"/>
        <v>1075</v>
      </c>
      <c r="AH88" s="133">
        <f t="shared" si="92"/>
        <v>805</v>
      </c>
      <c r="AI88" s="133">
        <f t="shared" si="92"/>
        <v>1255</v>
      </c>
      <c r="AJ88" s="133">
        <f t="shared" si="92"/>
        <v>1951</v>
      </c>
      <c r="AK88" s="133">
        <f t="shared" si="92"/>
        <v>638</v>
      </c>
      <c r="AL88" s="133">
        <f t="shared" si="92"/>
        <v>729</v>
      </c>
      <c r="AM88" s="133">
        <f t="shared" si="92"/>
        <v>2006</v>
      </c>
      <c r="AN88" s="133">
        <f t="shared" si="92"/>
        <v>1544</v>
      </c>
      <c r="AO88" s="133">
        <f t="shared" si="92"/>
        <v>1213</v>
      </c>
      <c r="AP88" s="133">
        <f t="shared" si="92"/>
        <v>2264</v>
      </c>
      <c r="AQ88" s="133">
        <f t="shared" si="92"/>
        <v>216</v>
      </c>
      <c r="AR88" s="133">
        <f t="shared" si="92"/>
        <v>1398</v>
      </c>
      <c r="AS88" s="133">
        <f t="shared" si="92"/>
        <v>337</v>
      </c>
      <c r="AT88" s="133">
        <f t="shared" si="92"/>
        <v>1869</v>
      </c>
      <c r="AU88" s="133">
        <f t="shared" si="92"/>
        <v>1194</v>
      </c>
      <c r="AV88" s="133">
        <f t="shared" si="92"/>
        <v>592</v>
      </c>
      <c r="AW88" s="133">
        <f t="shared" si="92"/>
        <v>606</v>
      </c>
      <c r="AX88" s="133">
        <f t="shared" si="92"/>
        <v>918</v>
      </c>
      <c r="AY88" s="133">
        <f t="shared" si="92"/>
        <v>1141</v>
      </c>
      <c r="AZ88" s="133">
        <f t="shared" si="92"/>
        <v>750</v>
      </c>
      <c r="BA88" s="133">
        <f t="shared" si="92"/>
        <v>0</v>
      </c>
      <c r="BB88" s="133">
        <f t="shared" si="92"/>
        <v>1538</v>
      </c>
      <c r="BC88" s="133">
        <f t="shared" si="92"/>
        <v>1127</v>
      </c>
      <c r="BD88" s="133">
        <f t="shared" si="92"/>
        <v>353</v>
      </c>
      <c r="BE88" s="133">
        <f t="shared" si="92"/>
        <v>638</v>
      </c>
      <c r="BF88" s="133">
        <f t="shared" si="92"/>
        <v>2085</v>
      </c>
      <c r="BG88" s="133">
        <f t="shared" si="92"/>
        <v>872</v>
      </c>
      <c r="BH88" s="133">
        <f t="shared" si="92"/>
        <v>515</v>
      </c>
      <c r="BI88" s="133">
        <f t="shared" si="92"/>
        <v>2020</v>
      </c>
      <c r="BJ88" s="133">
        <f t="shared" si="92"/>
        <v>1425</v>
      </c>
      <c r="BK88" s="133">
        <f t="shared" si="92"/>
        <v>1650</v>
      </c>
      <c r="BL88" s="133">
        <f t="shared" si="92"/>
        <v>1039</v>
      </c>
    </row>
    <row r="89" ht="13.5" customHeight="1">
      <c r="A89" s="175">
        <v>42462.0</v>
      </c>
      <c r="B89" s="84" t="s">
        <v>71</v>
      </c>
      <c r="C89" s="176"/>
      <c r="D89" s="39" t="s">
        <v>26</v>
      </c>
      <c r="E89" s="126">
        <f t="shared" si="2"/>
        <v>1951</v>
      </c>
      <c r="F89" s="41">
        <v>1.0</v>
      </c>
      <c r="G89" s="41">
        <v>19.0</v>
      </c>
      <c r="H89" s="42">
        <f t="shared" si="3"/>
        <v>22</v>
      </c>
      <c r="I89" s="176"/>
      <c r="J89" s="43" t="s">
        <v>20</v>
      </c>
      <c r="K89" s="126">
        <f t="shared" si="4"/>
        <v>1869</v>
      </c>
      <c r="L89" s="44">
        <v>1.0</v>
      </c>
      <c r="M89" s="44">
        <v>21.0</v>
      </c>
      <c r="N89" s="42">
        <f t="shared" si="5"/>
        <v>24</v>
      </c>
      <c r="O89" s="176"/>
      <c r="P89" s="45" t="s">
        <v>72</v>
      </c>
      <c r="Q89" s="176"/>
      <c r="R89" s="45">
        <f>MIN(Rules!$E$2,(MAX(H89/N89,N89/H89)))</f>
        <v>1.090909091</v>
      </c>
      <c r="S89" s="45">
        <f>VLOOKUP(B89,Rules!A:B,2,FALSE)</f>
        <v>40</v>
      </c>
      <c r="T89" s="176"/>
      <c r="U89" s="46">
        <f>1/(10^(-(E89+(IF(P89="Y",Rules!$I$2,0))-K89)/Rules!$E$12)+1)</f>
        <v>0.7442924226</v>
      </c>
      <c r="V89" s="47">
        <f t="shared" si="6"/>
        <v>-32</v>
      </c>
      <c r="W89" s="47">
        <f t="shared" si="7"/>
        <v>32</v>
      </c>
      <c r="X89" s="47"/>
      <c r="Y89" s="47"/>
      <c r="Z89" s="48"/>
      <c r="AA89" s="133">
        <f t="shared" ref="AA89:BL89" si="93">IF($D89=AA$1,$E89+$V89,(IF($J89=AA$1,$K89+$W89,AA88)))</f>
        <v>1262</v>
      </c>
      <c r="AB89" s="133">
        <f t="shared" si="93"/>
        <v>1122</v>
      </c>
      <c r="AC89" s="133">
        <f t="shared" si="93"/>
        <v>1323</v>
      </c>
      <c r="AD89" s="133">
        <f t="shared" si="93"/>
        <v>292</v>
      </c>
      <c r="AE89" s="133">
        <f t="shared" si="93"/>
        <v>1894</v>
      </c>
      <c r="AF89" s="133">
        <f t="shared" si="93"/>
        <v>1859</v>
      </c>
      <c r="AG89" s="133">
        <f t="shared" si="93"/>
        <v>1075</v>
      </c>
      <c r="AH89" s="133">
        <f t="shared" si="93"/>
        <v>805</v>
      </c>
      <c r="AI89" s="133">
        <f t="shared" si="93"/>
        <v>1255</v>
      </c>
      <c r="AJ89" s="133">
        <f t="shared" si="93"/>
        <v>1919</v>
      </c>
      <c r="AK89" s="133">
        <f t="shared" si="93"/>
        <v>638</v>
      </c>
      <c r="AL89" s="133">
        <f t="shared" si="93"/>
        <v>729</v>
      </c>
      <c r="AM89" s="133">
        <f t="shared" si="93"/>
        <v>2006</v>
      </c>
      <c r="AN89" s="133">
        <f t="shared" si="93"/>
        <v>1544</v>
      </c>
      <c r="AO89" s="133">
        <f t="shared" si="93"/>
        <v>1213</v>
      </c>
      <c r="AP89" s="133">
        <f t="shared" si="93"/>
        <v>2264</v>
      </c>
      <c r="AQ89" s="133">
        <f t="shared" si="93"/>
        <v>216</v>
      </c>
      <c r="AR89" s="133">
        <f t="shared" si="93"/>
        <v>1398</v>
      </c>
      <c r="AS89" s="133">
        <f t="shared" si="93"/>
        <v>337</v>
      </c>
      <c r="AT89" s="133">
        <f t="shared" si="93"/>
        <v>1901</v>
      </c>
      <c r="AU89" s="133">
        <f t="shared" si="93"/>
        <v>1194</v>
      </c>
      <c r="AV89" s="133">
        <f t="shared" si="93"/>
        <v>592</v>
      </c>
      <c r="AW89" s="133">
        <f t="shared" si="93"/>
        <v>606</v>
      </c>
      <c r="AX89" s="133">
        <f t="shared" si="93"/>
        <v>918</v>
      </c>
      <c r="AY89" s="133">
        <f t="shared" si="93"/>
        <v>1141</v>
      </c>
      <c r="AZ89" s="133">
        <f t="shared" si="93"/>
        <v>750</v>
      </c>
      <c r="BA89" s="133">
        <f t="shared" si="93"/>
        <v>0</v>
      </c>
      <c r="BB89" s="133">
        <f t="shared" si="93"/>
        <v>1538</v>
      </c>
      <c r="BC89" s="133">
        <f t="shared" si="93"/>
        <v>1127</v>
      </c>
      <c r="BD89" s="133">
        <f t="shared" si="93"/>
        <v>353</v>
      </c>
      <c r="BE89" s="133">
        <f t="shared" si="93"/>
        <v>638</v>
      </c>
      <c r="BF89" s="133">
        <f t="shared" si="93"/>
        <v>2085</v>
      </c>
      <c r="BG89" s="133">
        <f t="shared" si="93"/>
        <v>872</v>
      </c>
      <c r="BH89" s="133">
        <f t="shared" si="93"/>
        <v>515</v>
      </c>
      <c r="BI89" s="133">
        <f t="shared" si="93"/>
        <v>2020</v>
      </c>
      <c r="BJ89" s="133">
        <f t="shared" si="93"/>
        <v>1425</v>
      </c>
      <c r="BK89" s="133">
        <f t="shared" si="93"/>
        <v>1650</v>
      </c>
      <c r="BL89" s="133">
        <f t="shared" si="93"/>
        <v>1039</v>
      </c>
    </row>
    <row r="90" ht="13.5" customHeight="1">
      <c r="A90" s="175">
        <v>42463.0</v>
      </c>
      <c r="B90" s="84" t="s">
        <v>71</v>
      </c>
      <c r="C90" s="176"/>
      <c r="D90" s="39" t="s">
        <v>24</v>
      </c>
      <c r="E90" s="126">
        <f t="shared" si="2"/>
        <v>1650</v>
      </c>
      <c r="F90" s="41">
        <v>1.0</v>
      </c>
      <c r="G90" s="41">
        <v>13.0</v>
      </c>
      <c r="H90" s="42">
        <f t="shared" si="3"/>
        <v>16</v>
      </c>
      <c r="I90" s="176"/>
      <c r="J90" s="43" t="s">
        <v>25</v>
      </c>
      <c r="K90" s="126">
        <f t="shared" si="4"/>
        <v>2020</v>
      </c>
      <c r="L90" s="44">
        <v>0.0</v>
      </c>
      <c r="M90" s="44">
        <v>17.0</v>
      </c>
      <c r="N90" s="42">
        <f t="shared" si="5"/>
        <v>17</v>
      </c>
      <c r="O90" s="176"/>
      <c r="P90" s="45" t="s">
        <v>72</v>
      </c>
      <c r="Q90" s="176"/>
      <c r="R90" s="45">
        <f>MIN(Rules!$E$2,(MAX(H90/N90,N90/H90)))</f>
        <v>1.0625</v>
      </c>
      <c r="S90" s="45">
        <f>VLOOKUP(B90,Rules!A:B,2,FALSE)</f>
        <v>40</v>
      </c>
      <c r="T90" s="176"/>
      <c r="U90" s="46">
        <f>1/(10^(-(E90+(IF(P90="Y",Rules!$I$2,0))-K90)/Rules!$E$12)+1)</f>
        <v>0.2663662976</v>
      </c>
      <c r="V90" s="47">
        <f t="shared" si="6"/>
        <v>-11</v>
      </c>
      <c r="W90" s="47">
        <f t="shared" si="7"/>
        <v>11</v>
      </c>
      <c r="X90" s="47"/>
      <c r="Y90" s="47"/>
      <c r="Z90" s="48"/>
      <c r="AA90" s="133">
        <f t="shared" ref="AA90:BL90" si="94">IF($D90=AA$1,$E90+$V90,(IF($J90=AA$1,$K90+$W90,AA89)))</f>
        <v>1262</v>
      </c>
      <c r="AB90" s="133">
        <f t="shared" si="94"/>
        <v>1122</v>
      </c>
      <c r="AC90" s="133">
        <f t="shared" si="94"/>
        <v>1323</v>
      </c>
      <c r="AD90" s="133">
        <f t="shared" si="94"/>
        <v>292</v>
      </c>
      <c r="AE90" s="133">
        <f t="shared" si="94"/>
        <v>1894</v>
      </c>
      <c r="AF90" s="133">
        <f t="shared" si="94"/>
        <v>1859</v>
      </c>
      <c r="AG90" s="133">
        <f t="shared" si="94"/>
        <v>1075</v>
      </c>
      <c r="AH90" s="133">
        <f t="shared" si="94"/>
        <v>805</v>
      </c>
      <c r="AI90" s="133">
        <f t="shared" si="94"/>
        <v>1255</v>
      </c>
      <c r="AJ90" s="133">
        <f t="shared" si="94"/>
        <v>1919</v>
      </c>
      <c r="AK90" s="133">
        <f t="shared" si="94"/>
        <v>638</v>
      </c>
      <c r="AL90" s="133">
        <f t="shared" si="94"/>
        <v>729</v>
      </c>
      <c r="AM90" s="133">
        <f t="shared" si="94"/>
        <v>2006</v>
      </c>
      <c r="AN90" s="133">
        <f t="shared" si="94"/>
        <v>1544</v>
      </c>
      <c r="AO90" s="133">
        <f t="shared" si="94"/>
        <v>1213</v>
      </c>
      <c r="AP90" s="133">
        <f t="shared" si="94"/>
        <v>2264</v>
      </c>
      <c r="AQ90" s="133">
        <f t="shared" si="94"/>
        <v>216</v>
      </c>
      <c r="AR90" s="133">
        <f t="shared" si="94"/>
        <v>1398</v>
      </c>
      <c r="AS90" s="133">
        <f t="shared" si="94"/>
        <v>337</v>
      </c>
      <c r="AT90" s="133">
        <f t="shared" si="94"/>
        <v>1901</v>
      </c>
      <c r="AU90" s="133">
        <f t="shared" si="94"/>
        <v>1194</v>
      </c>
      <c r="AV90" s="133">
        <f t="shared" si="94"/>
        <v>592</v>
      </c>
      <c r="AW90" s="133">
        <f t="shared" si="94"/>
        <v>606</v>
      </c>
      <c r="AX90" s="133">
        <f t="shared" si="94"/>
        <v>918</v>
      </c>
      <c r="AY90" s="133">
        <f t="shared" si="94"/>
        <v>1141</v>
      </c>
      <c r="AZ90" s="133">
        <f t="shared" si="94"/>
        <v>750</v>
      </c>
      <c r="BA90" s="133">
        <f t="shared" si="94"/>
        <v>0</v>
      </c>
      <c r="BB90" s="133">
        <f t="shared" si="94"/>
        <v>1538</v>
      </c>
      <c r="BC90" s="133">
        <f t="shared" si="94"/>
        <v>1127</v>
      </c>
      <c r="BD90" s="133">
        <f t="shared" si="94"/>
        <v>353</v>
      </c>
      <c r="BE90" s="133">
        <f t="shared" si="94"/>
        <v>638</v>
      </c>
      <c r="BF90" s="133">
        <f t="shared" si="94"/>
        <v>2085</v>
      </c>
      <c r="BG90" s="133">
        <f t="shared" si="94"/>
        <v>872</v>
      </c>
      <c r="BH90" s="133">
        <f t="shared" si="94"/>
        <v>515</v>
      </c>
      <c r="BI90" s="133">
        <f t="shared" si="94"/>
        <v>2031</v>
      </c>
      <c r="BJ90" s="133">
        <f t="shared" si="94"/>
        <v>1425</v>
      </c>
      <c r="BK90" s="133">
        <f t="shared" si="94"/>
        <v>1639</v>
      </c>
      <c r="BL90" s="133">
        <f t="shared" si="94"/>
        <v>1039</v>
      </c>
    </row>
    <row r="91" ht="13.5" customHeight="1">
      <c r="A91" s="175">
        <v>42463.0</v>
      </c>
      <c r="B91" s="84" t="s">
        <v>71</v>
      </c>
      <c r="C91" s="176"/>
      <c r="D91" s="39" t="s">
        <v>22</v>
      </c>
      <c r="E91" s="126">
        <f t="shared" si="2"/>
        <v>2264</v>
      </c>
      <c r="F91" s="41">
        <v>6.0</v>
      </c>
      <c r="G91" s="41">
        <v>20.0</v>
      </c>
      <c r="H91" s="42">
        <f t="shared" si="3"/>
        <v>38</v>
      </c>
      <c r="I91" s="176"/>
      <c r="J91" s="43" t="s">
        <v>27</v>
      </c>
      <c r="K91" s="126">
        <f t="shared" si="4"/>
        <v>1538</v>
      </c>
      <c r="L91" s="44">
        <v>0.0</v>
      </c>
      <c r="M91" s="44">
        <v>14.0</v>
      </c>
      <c r="N91" s="42">
        <f t="shared" si="5"/>
        <v>14</v>
      </c>
      <c r="O91" s="176"/>
      <c r="P91" s="45" t="s">
        <v>72</v>
      </c>
      <c r="Q91" s="176"/>
      <c r="R91" s="45">
        <f>MIN(Rules!$E$2,(MAX(H91/N91,N91/H91)))</f>
        <v>2</v>
      </c>
      <c r="S91" s="45">
        <f>VLOOKUP(B91,Rules!A:B,2,FALSE)</f>
        <v>40</v>
      </c>
      <c r="T91" s="176"/>
      <c r="U91" s="46">
        <f>1/(10^(-(E91+(IF(P91="Y",Rules!$I$2,0))-K91)/Rules!$E$12)+1)</f>
        <v>0.9826067892</v>
      </c>
      <c r="V91" s="47">
        <f t="shared" si="6"/>
        <v>1</v>
      </c>
      <c r="W91" s="47">
        <f t="shared" si="7"/>
        <v>-1</v>
      </c>
      <c r="X91" s="47"/>
      <c r="Y91" s="47"/>
      <c r="Z91" s="48"/>
      <c r="AA91" s="133">
        <f t="shared" ref="AA91:BL91" si="95">IF($D91=AA$1,$E91+$V91,(IF($J91=AA$1,$K91+$W91,AA90)))</f>
        <v>1262</v>
      </c>
      <c r="AB91" s="133">
        <f t="shared" si="95"/>
        <v>1122</v>
      </c>
      <c r="AC91" s="133">
        <f t="shared" si="95"/>
        <v>1323</v>
      </c>
      <c r="AD91" s="133">
        <f t="shared" si="95"/>
        <v>292</v>
      </c>
      <c r="AE91" s="133">
        <f t="shared" si="95"/>
        <v>1894</v>
      </c>
      <c r="AF91" s="133">
        <f t="shared" si="95"/>
        <v>1859</v>
      </c>
      <c r="AG91" s="133">
        <f t="shared" si="95"/>
        <v>1075</v>
      </c>
      <c r="AH91" s="133">
        <f t="shared" si="95"/>
        <v>805</v>
      </c>
      <c r="AI91" s="133">
        <f t="shared" si="95"/>
        <v>1255</v>
      </c>
      <c r="AJ91" s="133">
        <f t="shared" si="95"/>
        <v>1919</v>
      </c>
      <c r="AK91" s="133">
        <f t="shared" si="95"/>
        <v>638</v>
      </c>
      <c r="AL91" s="133">
        <f t="shared" si="95"/>
        <v>729</v>
      </c>
      <c r="AM91" s="133">
        <f t="shared" si="95"/>
        <v>2006</v>
      </c>
      <c r="AN91" s="133">
        <f t="shared" si="95"/>
        <v>1544</v>
      </c>
      <c r="AO91" s="133">
        <f t="shared" si="95"/>
        <v>1213</v>
      </c>
      <c r="AP91" s="133">
        <f t="shared" si="95"/>
        <v>2265</v>
      </c>
      <c r="AQ91" s="133">
        <f t="shared" si="95"/>
        <v>216</v>
      </c>
      <c r="AR91" s="133">
        <f t="shared" si="95"/>
        <v>1398</v>
      </c>
      <c r="AS91" s="133">
        <f t="shared" si="95"/>
        <v>337</v>
      </c>
      <c r="AT91" s="133">
        <f t="shared" si="95"/>
        <v>1901</v>
      </c>
      <c r="AU91" s="133">
        <f t="shared" si="95"/>
        <v>1194</v>
      </c>
      <c r="AV91" s="133">
        <f t="shared" si="95"/>
        <v>592</v>
      </c>
      <c r="AW91" s="133">
        <f t="shared" si="95"/>
        <v>606</v>
      </c>
      <c r="AX91" s="133">
        <f t="shared" si="95"/>
        <v>918</v>
      </c>
      <c r="AY91" s="133">
        <f t="shared" si="95"/>
        <v>1141</v>
      </c>
      <c r="AZ91" s="133">
        <f t="shared" si="95"/>
        <v>750</v>
      </c>
      <c r="BA91" s="133">
        <f t="shared" si="95"/>
        <v>0</v>
      </c>
      <c r="BB91" s="133">
        <f t="shared" si="95"/>
        <v>1537</v>
      </c>
      <c r="BC91" s="133">
        <f t="shared" si="95"/>
        <v>1127</v>
      </c>
      <c r="BD91" s="133">
        <f t="shared" si="95"/>
        <v>353</v>
      </c>
      <c r="BE91" s="133">
        <f t="shared" si="95"/>
        <v>638</v>
      </c>
      <c r="BF91" s="133">
        <f t="shared" si="95"/>
        <v>2085</v>
      </c>
      <c r="BG91" s="133">
        <f t="shared" si="95"/>
        <v>872</v>
      </c>
      <c r="BH91" s="133">
        <f t="shared" si="95"/>
        <v>515</v>
      </c>
      <c r="BI91" s="133">
        <f t="shared" si="95"/>
        <v>2031</v>
      </c>
      <c r="BJ91" s="133">
        <f t="shared" si="95"/>
        <v>1425</v>
      </c>
      <c r="BK91" s="133">
        <f t="shared" si="95"/>
        <v>1639</v>
      </c>
      <c r="BL91" s="133">
        <f t="shared" si="95"/>
        <v>1039</v>
      </c>
    </row>
    <row r="92" ht="13.5" customHeight="1">
      <c r="A92" s="175">
        <v>42463.0</v>
      </c>
      <c r="B92" s="84" t="s">
        <v>71</v>
      </c>
      <c r="C92" s="176"/>
      <c r="D92" s="39" t="s">
        <v>21</v>
      </c>
      <c r="E92" s="126">
        <f t="shared" si="2"/>
        <v>1894</v>
      </c>
      <c r="F92" s="41">
        <v>2.0</v>
      </c>
      <c r="G92" s="41">
        <v>13.0</v>
      </c>
      <c r="H92" s="42">
        <f t="shared" si="3"/>
        <v>19</v>
      </c>
      <c r="I92" s="176"/>
      <c r="J92" s="43" t="s">
        <v>18</v>
      </c>
      <c r="K92" s="126">
        <f t="shared" si="4"/>
        <v>2085</v>
      </c>
      <c r="L92" s="44">
        <v>0.0</v>
      </c>
      <c r="M92" s="44">
        <v>18.0</v>
      </c>
      <c r="N92" s="42">
        <f t="shared" si="5"/>
        <v>18</v>
      </c>
      <c r="O92" s="176"/>
      <c r="P92" s="45" t="s">
        <v>72</v>
      </c>
      <c r="Q92" s="176"/>
      <c r="R92" s="45">
        <f>MIN(Rules!$E$2,(MAX(H92/N92,N92/H92)))</f>
        <v>1.055555556</v>
      </c>
      <c r="S92" s="45">
        <f>VLOOKUP(B92,Rules!A:B,2,FALSE)</f>
        <v>40</v>
      </c>
      <c r="T92" s="176"/>
      <c r="U92" s="46">
        <f>1/(10^(-(E92+(IF(P92="Y",Rules!$I$2,0))-K92)/Rules!$E$12)+1)</f>
        <v>0.4529367395</v>
      </c>
      <c r="V92" s="47">
        <f t="shared" si="6"/>
        <v>23</v>
      </c>
      <c r="W92" s="47">
        <f t="shared" si="7"/>
        <v>-23</v>
      </c>
      <c r="X92" s="47"/>
      <c r="Y92" s="47"/>
      <c r="Z92" s="48"/>
      <c r="AA92" s="133">
        <f t="shared" ref="AA92:BL92" si="96">IF($D92=AA$1,$E92+$V92,(IF($J92=AA$1,$K92+$W92,AA91)))</f>
        <v>1262</v>
      </c>
      <c r="AB92" s="133">
        <f t="shared" si="96"/>
        <v>1122</v>
      </c>
      <c r="AC92" s="133">
        <f t="shared" si="96"/>
        <v>1323</v>
      </c>
      <c r="AD92" s="133">
        <f t="shared" si="96"/>
        <v>292</v>
      </c>
      <c r="AE92" s="133">
        <f t="shared" si="96"/>
        <v>1917</v>
      </c>
      <c r="AF92" s="133">
        <f t="shared" si="96"/>
        <v>1859</v>
      </c>
      <c r="AG92" s="133">
        <f t="shared" si="96"/>
        <v>1075</v>
      </c>
      <c r="AH92" s="133">
        <f t="shared" si="96"/>
        <v>805</v>
      </c>
      <c r="AI92" s="133">
        <f t="shared" si="96"/>
        <v>1255</v>
      </c>
      <c r="AJ92" s="133">
        <f t="shared" si="96"/>
        <v>1919</v>
      </c>
      <c r="AK92" s="133">
        <f t="shared" si="96"/>
        <v>638</v>
      </c>
      <c r="AL92" s="133">
        <f t="shared" si="96"/>
        <v>729</v>
      </c>
      <c r="AM92" s="133">
        <f t="shared" si="96"/>
        <v>2006</v>
      </c>
      <c r="AN92" s="133">
        <f t="shared" si="96"/>
        <v>1544</v>
      </c>
      <c r="AO92" s="133">
        <f t="shared" si="96"/>
        <v>1213</v>
      </c>
      <c r="AP92" s="133">
        <f t="shared" si="96"/>
        <v>2265</v>
      </c>
      <c r="AQ92" s="133">
        <f t="shared" si="96"/>
        <v>216</v>
      </c>
      <c r="AR92" s="133">
        <f t="shared" si="96"/>
        <v>1398</v>
      </c>
      <c r="AS92" s="133">
        <f t="shared" si="96"/>
        <v>337</v>
      </c>
      <c r="AT92" s="133">
        <f t="shared" si="96"/>
        <v>1901</v>
      </c>
      <c r="AU92" s="133">
        <f t="shared" si="96"/>
        <v>1194</v>
      </c>
      <c r="AV92" s="133">
        <f t="shared" si="96"/>
        <v>592</v>
      </c>
      <c r="AW92" s="133">
        <f t="shared" si="96"/>
        <v>606</v>
      </c>
      <c r="AX92" s="133">
        <f t="shared" si="96"/>
        <v>918</v>
      </c>
      <c r="AY92" s="133">
        <f t="shared" si="96"/>
        <v>1141</v>
      </c>
      <c r="AZ92" s="133">
        <f t="shared" si="96"/>
        <v>750</v>
      </c>
      <c r="BA92" s="133">
        <f t="shared" si="96"/>
        <v>0</v>
      </c>
      <c r="BB92" s="133">
        <f t="shared" si="96"/>
        <v>1537</v>
      </c>
      <c r="BC92" s="133">
        <f t="shared" si="96"/>
        <v>1127</v>
      </c>
      <c r="BD92" s="133">
        <f t="shared" si="96"/>
        <v>353</v>
      </c>
      <c r="BE92" s="133">
        <f t="shared" si="96"/>
        <v>638</v>
      </c>
      <c r="BF92" s="133">
        <f t="shared" si="96"/>
        <v>2062</v>
      </c>
      <c r="BG92" s="133">
        <f t="shared" si="96"/>
        <v>872</v>
      </c>
      <c r="BH92" s="133">
        <f t="shared" si="96"/>
        <v>515</v>
      </c>
      <c r="BI92" s="133">
        <f t="shared" si="96"/>
        <v>2031</v>
      </c>
      <c r="BJ92" s="133">
        <f t="shared" si="96"/>
        <v>1425</v>
      </c>
      <c r="BK92" s="133">
        <f t="shared" si="96"/>
        <v>1639</v>
      </c>
      <c r="BL92" s="133">
        <f t="shared" si="96"/>
        <v>1039</v>
      </c>
    </row>
    <row r="93" ht="13.5" customHeight="1">
      <c r="A93" s="175">
        <v>42463.0</v>
      </c>
      <c r="B93" s="84" t="s">
        <v>71</v>
      </c>
      <c r="C93" s="176"/>
      <c r="D93" s="39" t="s">
        <v>23</v>
      </c>
      <c r="E93" s="126">
        <f t="shared" si="2"/>
        <v>2006</v>
      </c>
      <c r="F93" s="41">
        <v>0.0</v>
      </c>
      <c r="G93" s="41">
        <v>25.0</v>
      </c>
      <c r="H93" s="42">
        <f t="shared" si="3"/>
        <v>25</v>
      </c>
      <c r="I93" s="176"/>
      <c r="J93" s="43" t="s">
        <v>19</v>
      </c>
      <c r="K93" s="126">
        <f t="shared" si="4"/>
        <v>1859</v>
      </c>
      <c r="L93" s="44">
        <v>2.0</v>
      </c>
      <c r="M93" s="44">
        <v>22.0</v>
      </c>
      <c r="N93" s="42">
        <f t="shared" si="5"/>
        <v>28</v>
      </c>
      <c r="O93" s="176"/>
      <c r="P93" s="45" t="s">
        <v>72</v>
      </c>
      <c r="Q93" s="176"/>
      <c r="R93" s="45">
        <f>MIN(Rules!$E$2,(MAX(H93/N93,N93/H93)))</f>
        <v>1.12</v>
      </c>
      <c r="S93" s="45">
        <f>VLOOKUP(B93,Rules!A:B,2,FALSE)</f>
        <v>40</v>
      </c>
      <c r="T93" s="176"/>
      <c r="U93" s="46">
        <f>1/(10^(-(E93+(IF(P93="Y",Rules!$I$2,0))-K93)/Rules!$E$12)+1)</f>
        <v>0.7970140505</v>
      </c>
      <c r="V93" s="47">
        <f t="shared" si="6"/>
        <v>-36</v>
      </c>
      <c r="W93" s="47">
        <f t="shared" si="7"/>
        <v>36</v>
      </c>
      <c r="X93" s="47"/>
      <c r="Y93" s="47"/>
      <c r="Z93" s="48"/>
      <c r="AA93" s="133">
        <f t="shared" ref="AA93:BL93" si="97">IF($D93=AA$1,$E93+$V93,(IF($J93=AA$1,$K93+$W93,AA92)))</f>
        <v>1262</v>
      </c>
      <c r="AB93" s="133">
        <f t="shared" si="97"/>
        <v>1122</v>
      </c>
      <c r="AC93" s="133">
        <f t="shared" si="97"/>
        <v>1323</v>
      </c>
      <c r="AD93" s="133">
        <f t="shared" si="97"/>
        <v>292</v>
      </c>
      <c r="AE93" s="133">
        <f t="shared" si="97"/>
        <v>1917</v>
      </c>
      <c r="AF93" s="133">
        <f t="shared" si="97"/>
        <v>1895</v>
      </c>
      <c r="AG93" s="133">
        <f t="shared" si="97"/>
        <v>1075</v>
      </c>
      <c r="AH93" s="133">
        <f t="shared" si="97"/>
        <v>805</v>
      </c>
      <c r="AI93" s="133">
        <f t="shared" si="97"/>
        <v>1255</v>
      </c>
      <c r="AJ93" s="133">
        <f t="shared" si="97"/>
        <v>1919</v>
      </c>
      <c r="AK93" s="133">
        <f t="shared" si="97"/>
        <v>638</v>
      </c>
      <c r="AL93" s="133">
        <f t="shared" si="97"/>
        <v>729</v>
      </c>
      <c r="AM93" s="133">
        <f t="shared" si="97"/>
        <v>1970</v>
      </c>
      <c r="AN93" s="133">
        <f t="shared" si="97"/>
        <v>1544</v>
      </c>
      <c r="AO93" s="133">
        <f t="shared" si="97"/>
        <v>1213</v>
      </c>
      <c r="AP93" s="133">
        <f t="shared" si="97"/>
        <v>2265</v>
      </c>
      <c r="AQ93" s="133">
        <f t="shared" si="97"/>
        <v>216</v>
      </c>
      <c r="AR93" s="133">
        <f t="shared" si="97"/>
        <v>1398</v>
      </c>
      <c r="AS93" s="133">
        <f t="shared" si="97"/>
        <v>337</v>
      </c>
      <c r="AT93" s="133">
        <f t="shared" si="97"/>
        <v>1901</v>
      </c>
      <c r="AU93" s="133">
        <f t="shared" si="97"/>
        <v>1194</v>
      </c>
      <c r="AV93" s="133">
        <f t="shared" si="97"/>
        <v>592</v>
      </c>
      <c r="AW93" s="133">
        <f t="shared" si="97"/>
        <v>606</v>
      </c>
      <c r="AX93" s="133">
        <f t="shared" si="97"/>
        <v>918</v>
      </c>
      <c r="AY93" s="133">
        <f t="shared" si="97"/>
        <v>1141</v>
      </c>
      <c r="AZ93" s="133">
        <f t="shared" si="97"/>
        <v>750</v>
      </c>
      <c r="BA93" s="133">
        <f t="shared" si="97"/>
        <v>0</v>
      </c>
      <c r="BB93" s="133">
        <f t="shared" si="97"/>
        <v>1537</v>
      </c>
      <c r="BC93" s="133">
        <f t="shared" si="97"/>
        <v>1127</v>
      </c>
      <c r="BD93" s="133">
        <f t="shared" si="97"/>
        <v>353</v>
      </c>
      <c r="BE93" s="133">
        <f t="shared" si="97"/>
        <v>638</v>
      </c>
      <c r="BF93" s="133">
        <f t="shared" si="97"/>
        <v>2062</v>
      </c>
      <c r="BG93" s="133">
        <f t="shared" si="97"/>
        <v>872</v>
      </c>
      <c r="BH93" s="133">
        <f t="shared" si="97"/>
        <v>515</v>
      </c>
      <c r="BI93" s="133">
        <f t="shared" si="97"/>
        <v>2031</v>
      </c>
      <c r="BJ93" s="133">
        <f t="shared" si="97"/>
        <v>1425</v>
      </c>
      <c r="BK93" s="133">
        <f t="shared" si="97"/>
        <v>1639</v>
      </c>
      <c r="BL93" s="133">
        <f t="shared" si="97"/>
        <v>1039</v>
      </c>
    </row>
    <row r="94" ht="13.5" customHeight="1">
      <c r="A94" s="175">
        <v>42470.0</v>
      </c>
      <c r="B94" s="84" t="s">
        <v>71</v>
      </c>
      <c r="C94" s="176"/>
      <c r="D94" s="39" t="s">
        <v>31</v>
      </c>
      <c r="E94" s="126">
        <f t="shared" si="2"/>
        <v>1398</v>
      </c>
      <c r="F94" s="41">
        <v>0.0</v>
      </c>
      <c r="G94" s="41">
        <v>23.0</v>
      </c>
      <c r="H94" s="42">
        <f t="shared" si="3"/>
        <v>23</v>
      </c>
      <c r="I94" s="176"/>
      <c r="J94" s="43" t="s">
        <v>32</v>
      </c>
      <c r="K94" s="126">
        <f t="shared" si="4"/>
        <v>1425</v>
      </c>
      <c r="L94" s="44">
        <v>0.0</v>
      </c>
      <c r="M94" s="44">
        <v>16.0</v>
      </c>
      <c r="N94" s="42">
        <f t="shared" si="5"/>
        <v>16</v>
      </c>
      <c r="O94" s="176"/>
      <c r="P94" s="45" t="s">
        <v>72</v>
      </c>
      <c r="Q94" s="176"/>
      <c r="R94" s="45">
        <f>MIN(Rules!$E$2,(MAX(H94/N94,N94/H94)))</f>
        <v>1.4375</v>
      </c>
      <c r="S94" s="45">
        <f>VLOOKUP(B94,Rules!A:B,2,FALSE)</f>
        <v>40</v>
      </c>
      <c r="T94" s="176"/>
      <c r="U94" s="46">
        <f>1/(10^(-(E94+(IF(P94="Y",Rules!$I$2,0))-K94)/Rules!$E$12)+1)</f>
        <v>0.6379403792</v>
      </c>
      <c r="V94" s="47">
        <f t="shared" si="6"/>
        <v>21</v>
      </c>
      <c r="W94" s="47">
        <f t="shared" si="7"/>
        <v>-21</v>
      </c>
      <c r="X94" s="47"/>
      <c r="Y94" s="47"/>
      <c r="Z94" s="48"/>
      <c r="AA94" s="133">
        <f t="shared" ref="AA94:BL94" si="98">IF($D94=AA$1,$E94+$V94,(IF($J94=AA$1,$K94+$W94,AA93)))</f>
        <v>1262</v>
      </c>
      <c r="AB94" s="133">
        <f t="shared" si="98"/>
        <v>1122</v>
      </c>
      <c r="AC94" s="133">
        <f t="shared" si="98"/>
        <v>1323</v>
      </c>
      <c r="AD94" s="133">
        <f t="shared" si="98"/>
        <v>292</v>
      </c>
      <c r="AE94" s="133">
        <f t="shared" si="98"/>
        <v>1917</v>
      </c>
      <c r="AF94" s="133">
        <f t="shared" si="98"/>
        <v>1895</v>
      </c>
      <c r="AG94" s="133">
        <f t="shared" si="98"/>
        <v>1075</v>
      </c>
      <c r="AH94" s="133">
        <f t="shared" si="98"/>
        <v>805</v>
      </c>
      <c r="AI94" s="133">
        <f t="shared" si="98"/>
        <v>1255</v>
      </c>
      <c r="AJ94" s="133">
        <f t="shared" si="98"/>
        <v>1919</v>
      </c>
      <c r="AK94" s="133">
        <f t="shared" si="98"/>
        <v>638</v>
      </c>
      <c r="AL94" s="133">
        <f t="shared" si="98"/>
        <v>729</v>
      </c>
      <c r="AM94" s="133">
        <f t="shared" si="98"/>
        <v>1970</v>
      </c>
      <c r="AN94" s="133">
        <f t="shared" si="98"/>
        <v>1544</v>
      </c>
      <c r="AO94" s="133">
        <f t="shared" si="98"/>
        <v>1213</v>
      </c>
      <c r="AP94" s="133">
        <f t="shared" si="98"/>
        <v>2265</v>
      </c>
      <c r="AQ94" s="133">
        <f t="shared" si="98"/>
        <v>216</v>
      </c>
      <c r="AR94" s="133">
        <f t="shared" si="98"/>
        <v>1419</v>
      </c>
      <c r="AS94" s="133">
        <f t="shared" si="98"/>
        <v>337</v>
      </c>
      <c r="AT94" s="133">
        <f t="shared" si="98"/>
        <v>1901</v>
      </c>
      <c r="AU94" s="133">
        <f t="shared" si="98"/>
        <v>1194</v>
      </c>
      <c r="AV94" s="133">
        <f t="shared" si="98"/>
        <v>592</v>
      </c>
      <c r="AW94" s="133">
        <f t="shared" si="98"/>
        <v>606</v>
      </c>
      <c r="AX94" s="133">
        <f t="shared" si="98"/>
        <v>918</v>
      </c>
      <c r="AY94" s="133">
        <f t="shared" si="98"/>
        <v>1141</v>
      </c>
      <c r="AZ94" s="133">
        <f t="shared" si="98"/>
        <v>750</v>
      </c>
      <c r="BA94" s="133">
        <f t="shared" si="98"/>
        <v>0</v>
      </c>
      <c r="BB94" s="133">
        <f t="shared" si="98"/>
        <v>1537</v>
      </c>
      <c r="BC94" s="133">
        <f t="shared" si="98"/>
        <v>1127</v>
      </c>
      <c r="BD94" s="133">
        <f t="shared" si="98"/>
        <v>353</v>
      </c>
      <c r="BE94" s="133">
        <f t="shared" si="98"/>
        <v>638</v>
      </c>
      <c r="BF94" s="133">
        <f t="shared" si="98"/>
        <v>2062</v>
      </c>
      <c r="BG94" s="133">
        <f t="shared" si="98"/>
        <v>872</v>
      </c>
      <c r="BH94" s="133">
        <f t="shared" si="98"/>
        <v>515</v>
      </c>
      <c r="BI94" s="133">
        <f t="shared" si="98"/>
        <v>2031</v>
      </c>
      <c r="BJ94" s="133">
        <f t="shared" si="98"/>
        <v>1404</v>
      </c>
      <c r="BK94" s="133">
        <f t="shared" si="98"/>
        <v>1639</v>
      </c>
      <c r="BL94" s="133">
        <f t="shared" si="98"/>
        <v>1039</v>
      </c>
    </row>
    <row r="95" ht="13.5" customHeight="1">
      <c r="A95" s="175">
        <v>42470.0</v>
      </c>
      <c r="B95" s="84" t="s">
        <v>71</v>
      </c>
      <c r="C95" s="176"/>
      <c r="D95" s="39" t="s">
        <v>37</v>
      </c>
      <c r="E95" s="126">
        <f t="shared" si="2"/>
        <v>805</v>
      </c>
      <c r="F95" s="41">
        <v>4.0</v>
      </c>
      <c r="G95" s="41">
        <v>9.0</v>
      </c>
      <c r="H95" s="42">
        <f t="shared" si="3"/>
        <v>21</v>
      </c>
      <c r="I95" s="176"/>
      <c r="J95" s="43" t="s">
        <v>41</v>
      </c>
      <c r="K95" s="126">
        <f t="shared" si="4"/>
        <v>1127</v>
      </c>
      <c r="L95" s="44">
        <v>3.0</v>
      </c>
      <c r="M95" s="44">
        <v>13.0</v>
      </c>
      <c r="N95" s="42">
        <f t="shared" si="5"/>
        <v>22</v>
      </c>
      <c r="O95" s="176"/>
      <c r="P95" s="45" t="s">
        <v>72</v>
      </c>
      <c r="Q95" s="176"/>
      <c r="R95" s="45">
        <f>MIN(Rules!$E$2,(MAX(H95/N95,N95/H95)))</f>
        <v>1.047619048</v>
      </c>
      <c r="S95" s="45">
        <f>VLOOKUP(B95,Rules!A:B,2,FALSE)</f>
        <v>40</v>
      </c>
      <c r="T95" s="176"/>
      <c r="U95" s="46">
        <f>1/(10^(-(E95+(IF(P95="Y",Rules!$I$2,0))-K95)/Rules!$E$12)+1)</f>
        <v>0.3117202383</v>
      </c>
      <c r="V95" s="47">
        <f t="shared" si="6"/>
        <v>-13</v>
      </c>
      <c r="W95" s="47">
        <f t="shared" si="7"/>
        <v>13</v>
      </c>
      <c r="X95" s="47"/>
      <c r="Y95" s="47"/>
      <c r="Z95" s="48"/>
      <c r="AA95" s="133">
        <f t="shared" ref="AA95:BL95" si="99">IF($D95=AA$1,$E95+$V95,(IF($J95=AA$1,$K95+$W95,AA94)))</f>
        <v>1262</v>
      </c>
      <c r="AB95" s="133">
        <f t="shared" si="99"/>
        <v>1122</v>
      </c>
      <c r="AC95" s="133">
        <f t="shared" si="99"/>
        <v>1323</v>
      </c>
      <c r="AD95" s="133">
        <f t="shared" si="99"/>
        <v>292</v>
      </c>
      <c r="AE95" s="133">
        <f t="shared" si="99"/>
        <v>1917</v>
      </c>
      <c r="AF95" s="133">
        <f t="shared" si="99"/>
        <v>1895</v>
      </c>
      <c r="AG95" s="133">
        <f t="shared" si="99"/>
        <v>1075</v>
      </c>
      <c r="AH95" s="133">
        <f t="shared" si="99"/>
        <v>792</v>
      </c>
      <c r="AI95" s="133">
        <f t="shared" si="99"/>
        <v>1255</v>
      </c>
      <c r="AJ95" s="133">
        <f t="shared" si="99"/>
        <v>1919</v>
      </c>
      <c r="AK95" s="133">
        <f t="shared" si="99"/>
        <v>638</v>
      </c>
      <c r="AL95" s="133">
        <f t="shared" si="99"/>
        <v>729</v>
      </c>
      <c r="AM95" s="133">
        <f t="shared" si="99"/>
        <v>1970</v>
      </c>
      <c r="AN95" s="133">
        <f t="shared" si="99"/>
        <v>1544</v>
      </c>
      <c r="AO95" s="133">
        <f t="shared" si="99"/>
        <v>1213</v>
      </c>
      <c r="AP95" s="133">
        <f t="shared" si="99"/>
        <v>2265</v>
      </c>
      <c r="AQ95" s="133">
        <f t="shared" si="99"/>
        <v>216</v>
      </c>
      <c r="AR95" s="133">
        <f t="shared" si="99"/>
        <v>1419</v>
      </c>
      <c r="AS95" s="133">
        <f t="shared" si="99"/>
        <v>337</v>
      </c>
      <c r="AT95" s="133">
        <f t="shared" si="99"/>
        <v>1901</v>
      </c>
      <c r="AU95" s="133">
        <f t="shared" si="99"/>
        <v>1194</v>
      </c>
      <c r="AV95" s="133">
        <f t="shared" si="99"/>
        <v>592</v>
      </c>
      <c r="AW95" s="133">
        <f t="shared" si="99"/>
        <v>606</v>
      </c>
      <c r="AX95" s="133">
        <f t="shared" si="99"/>
        <v>918</v>
      </c>
      <c r="AY95" s="133">
        <f t="shared" si="99"/>
        <v>1141</v>
      </c>
      <c r="AZ95" s="133">
        <f t="shared" si="99"/>
        <v>750</v>
      </c>
      <c r="BA95" s="133">
        <f t="shared" si="99"/>
        <v>0</v>
      </c>
      <c r="BB95" s="133">
        <f t="shared" si="99"/>
        <v>1537</v>
      </c>
      <c r="BC95" s="133">
        <f t="shared" si="99"/>
        <v>1140</v>
      </c>
      <c r="BD95" s="133">
        <f t="shared" si="99"/>
        <v>353</v>
      </c>
      <c r="BE95" s="133">
        <f t="shared" si="99"/>
        <v>638</v>
      </c>
      <c r="BF95" s="133">
        <f t="shared" si="99"/>
        <v>2062</v>
      </c>
      <c r="BG95" s="133">
        <f t="shared" si="99"/>
        <v>872</v>
      </c>
      <c r="BH95" s="133">
        <f t="shared" si="99"/>
        <v>515</v>
      </c>
      <c r="BI95" s="133">
        <f t="shared" si="99"/>
        <v>2031</v>
      </c>
      <c r="BJ95" s="133">
        <f t="shared" si="99"/>
        <v>1404</v>
      </c>
      <c r="BK95" s="133">
        <f t="shared" si="99"/>
        <v>1639</v>
      </c>
      <c r="BL95" s="133">
        <f t="shared" si="99"/>
        <v>1039</v>
      </c>
    </row>
    <row r="96" ht="13.5" customHeight="1">
      <c r="A96" s="175">
        <v>42470.0</v>
      </c>
      <c r="B96" s="84" t="s">
        <v>71</v>
      </c>
      <c r="C96" s="176"/>
      <c r="D96" s="39" t="s">
        <v>42</v>
      </c>
      <c r="E96" s="126">
        <f t="shared" si="2"/>
        <v>872</v>
      </c>
      <c r="F96" s="41">
        <v>1.0</v>
      </c>
      <c r="G96" s="41">
        <v>23.0</v>
      </c>
      <c r="H96" s="42">
        <f t="shared" si="3"/>
        <v>26</v>
      </c>
      <c r="I96" s="176"/>
      <c r="J96" s="43" t="s">
        <v>48</v>
      </c>
      <c r="K96" s="126">
        <f t="shared" si="4"/>
        <v>638</v>
      </c>
      <c r="L96" s="44">
        <v>1.0</v>
      </c>
      <c r="M96" s="44">
        <v>19.0</v>
      </c>
      <c r="N96" s="42">
        <f t="shared" si="5"/>
        <v>22</v>
      </c>
      <c r="O96" s="176"/>
      <c r="P96" s="45" t="s">
        <v>72</v>
      </c>
      <c r="Q96" s="176"/>
      <c r="R96" s="45">
        <f>MIN(Rules!$E$2,(MAX(H96/N96,N96/H96)))</f>
        <v>1.181818182</v>
      </c>
      <c r="S96" s="45">
        <f>VLOOKUP(B96,Rules!A:B,2,FALSE)</f>
        <v>40</v>
      </c>
      <c r="T96" s="176"/>
      <c r="U96" s="46">
        <f>1/(10^(-(E96+(IF(P96="Y",Rules!$I$2,0))-K96)/Rules!$E$12)+1)</f>
        <v>0.8542567588</v>
      </c>
      <c r="V96" s="47">
        <f t="shared" si="6"/>
        <v>7</v>
      </c>
      <c r="W96" s="47">
        <f t="shared" si="7"/>
        <v>-7</v>
      </c>
      <c r="X96" s="47"/>
      <c r="Y96" s="47"/>
      <c r="Z96" s="48"/>
      <c r="AA96" s="133">
        <f t="shared" ref="AA96:BL96" si="100">IF($D96=AA$1,$E96+$V96,(IF($J96=AA$1,$K96+$W96,AA95)))</f>
        <v>1262</v>
      </c>
      <c r="AB96" s="133">
        <f t="shared" si="100"/>
        <v>1122</v>
      </c>
      <c r="AC96" s="133">
        <f t="shared" si="100"/>
        <v>1323</v>
      </c>
      <c r="AD96" s="133">
        <f t="shared" si="100"/>
        <v>292</v>
      </c>
      <c r="AE96" s="133">
        <f t="shared" si="100"/>
        <v>1917</v>
      </c>
      <c r="AF96" s="133">
        <f t="shared" si="100"/>
        <v>1895</v>
      </c>
      <c r="AG96" s="133">
        <f t="shared" si="100"/>
        <v>1075</v>
      </c>
      <c r="AH96" s="133">
        <f t="shared" si="100"/>
        <v>792</v>
      </c>
      <c r="AI96" s="133">
        <f t="shared" si="100"/>
        <v>1255</v>
      </c>
      <c r="AJ96" s="133">
        <f t="shared" si="100"/>
        <v>1919</v>
      </c>
      <c r="AK96" s="133">
        <f t="shared" si="100"/>
        <v>631</v>
      </c>
      <c r="AL96" s="133">
        <f t="shared" si="100"/>
        <v>729</v>
      </c>
      <c r="AM96" s="133">
        <f t="shared" si="100"/>
        <v>1970</v>
      </c>
      <c r="AN96" s="133">
        <f t="shared" si="100"/>
        <v>1544</v>
      </c>
      <c r="AO96" s="133">
        <f t="shared" si="100"/>
        <v>1213</v>
      </c>
      <c r="AP96" s="133">
        <f t="shared" si="100"/>
        <v>2265</v>
      </c>
      <c r="AQ96" s="133">
        <f t="shared" si="100"/>
        <v>216</v>
      </c>
      <c r="AR96" s="133">
        <f t="shared" si="100"/>
        <v>1419</v>
      </c>
      <c r="AS96" s="133">
        <f t="shared" si="100"/>
        <v>337</v>
      </c>
      <c r="AT96" s="133">
        <f t="shared" si="100"/>
        <v>1901</v>
      </c>
      <c r="AU96" s="133">
        <f t="shared" si="100"/>
        <v>1194</v>
      </c>
      <c r="AV96" s="133">
        <f t="shared" si="100"/>
        <v>592</v>
      </c>
      <c r="AW96" s="133">
        <f t="shared" si="100"/>
        <v>606</v>
      </c>
      <c r="AX96" s="133">
        <f t="shared" si="100"/>
        <v>918</v>
      </c>
      <c r="AY96" s="133">
        <f t="shared" si="100"/>
        <v>1141</v>
      </c>
      <c r="AZ96" s="133">
        <f t="shared" si="100"/>
        <v>750</v>
      </c>
      <c r="BA96" s="133">
        <f t="shared" si="100"/>
        <v>0</v>
      </c>
      <c r="BB96" s="133">
        <f t="shared" si="100"/>
        <v>1537</v>
      </c>
      <c r="BC96" s="133">
        <f t="shared" si="100"/>
        <v>1140</v>
      </c>
      <c r="BD96" s="133">
        <f t="shared" si="100"/>
        <v>353</v>
      </c>
      <c r="BE96" s="133">
        <f t="shared" si="100"/>
        <v>638</v>
      </c>
      <c r="BF96" s="133">
        <f t="shared" si="100"/>
        <v>2062</v>
      </c>
      <c r="BG96" s="133">
        <f t="shared" si="100"/>
        <v>879</v>
      </c>
      <c r="BH96" s="133">
        <f t="shared" si="100"/>
        <v>515</v>
      </c>
      <c r="BI96" s="133">
        <f t="shared" si="100"/>
        <v>2031</v>
      </c>
      <c r="BJ96" s="133">
        <f t="shared" si="100"/>
        <v>1404</v>
      </c>
      <c r="BK96" s="133">
        <f t="shared" si="100"/>
        <v>1639</v>
      </c>
      <c r="BL96" s="133">
        <f t="shared" si="100"/>
        <v>1039</v>
      </c>
    </row>
    <row r="97" ht="13.5" customHeight="1">
      <c r="A97" s="175">
        <v>42477.0</v>
      </c>
      <c r="B97" s="84" t="s">
        <v>71</v>
      </c>
      <c r="C97" s="176"/>
      <c r="D97" s="39" t="s">
        <v>25</v>
      </c>
      <c r="E97" s="126">
        <f t="shared" si="2"/>
        <v>2031</v>
      </c>
      <c r="F97" s="41">
        <v>3.0</v>
      </c>
      <c r="G97" s="41">
        <v>23.0</v>
      </c>
      <c r="H97" s="42">
        <f t="shared" si="3"/>
        <v>32</v>
      </c>
      <c r="I97" s="176"/>
      <c r="J97" s="43" t="s">
        <v>20</v>
      </c>
      <c r="K97" s="126">
        <f t="shared" si="4"/>
        <v>1901</v>
      </c>
      <c r="L97" s="44">
        <v>1.0</v>
      </c>
      <c r="M97" s="44">
        <v>18.0</v>
      </c>
      <c r="N97" s="42">
        <f t="shared" si="5"/>
        <v>21</v>
      </c>
      <c r="O97" s="176"/>
      <c r="P97" s="49" t="s">
        <v>73</v>
      </c>
      <c r="Q97" s="176"/>
      <c r="R97" s="45">
        <f>MIN(Rules!$E$2,(MAX(H97/N97,N97/H97)))</f>
        <v>1.523809524</v>
      </c>
      <c r="S97" s="45">
        <f>VLOOKUP(B97,Rules!A:B,2,FALSE)</f>
        <v>40</v>
      </c>
      <c r="T97" s="176"/>
      <c r="U97" s="46">
        <f>1/(10^(-(E97+(IF(P97="Y",Rules!$I$2,0))-K97)/Rules!$E$12)+1)</f>
        <v>0.6453524504</v>
      </c>
      <c r="V97" s="47">
        <f t="shared" si="6"/>
        <v>22</v>
      </c>
      <c r="W97" s="47">
        <f t="shared" si="7"/>
        <v>-22</v>
      </c>
      <c r="X97" s="47"/>
      <c r="Y97" s="47"/>
      <c r="Z97" s="48"/>
      <c r="AA97" s="133">
        <f t="shared" ref="AA97:BL97" si="101">IF($D97=AA$1,$E97+$V97,(IF($J97=AA$1,$K97+$W97,AA96)))</f>
        <v>1262</v>
      </c>
      <c r="AB97" s="133">
        <f t="shared" si="101"/>
        <v>1122</v>
      </c>
      <c r="AC97" s="133">
        <f t="shared" si="101"/>
        <v>1323</v>
      </c>
      <c r="AD97" s="133">
        <f t="shared" si="101"/>
        <v>292</v>
      </c>
      <c r="AE97" s="133">
        <f t="shared" si="101"/>
        <v>1917</v>
      </c>
      <c r="AF97" s="133">
        <f t="shared" si="101"/>
        <v>1895</v>
      </c>
      <c r="AG97" s="133">
        <f t="shared" si="101"/>
        <v>1075</v>
      </c>
      <c r="AH97" s="133">
        <f t="shared" si="101"/>
        <v>792</v>
      </c>
      <c r="AI97" s="133">
        <f t="shared" si="101"/>
        <v>1255</v>
      </c>
      <c r="AJ97" s="133">
        <f t="shared" si="101"/>
        <v>1919</v>
      </c>
      <c r="AK97" s="133">
        <f t="shared" si="101"/>
        <v>631</v>
      </c>
      <c r="AL97" s="133">
        <f t="shared" si="101"/>
        <v>729</v>
      </c>
      <c r="AM97" s="133">
        <f t="shared" si="101"/>
        <v>1970</v>
      </c>
      <c r="AN97" s="133">
        <f t="shared" si="101"/>
        <v>1544</v>
      </c>
      <c r="AO97" s="133">
        <f t="shared" si="101"/>
        <v>1213</v>
      </c>
      <c r="AP97" s="133">
        <f t="shared" si="101"/>
        <v>2265</v>
      </c>
      <c r="AQ97" s="133">
        <f t="shared" si="101"/>
        <v>216</v>
      </c>
      <c r="AR97" s="133">
        <f t="shared" si="101"/>
        <v>1419</v>
      </c>
      <c r="AS97" s="133">
        <f t="shared" si="101"/>
        <v>337</v>
      </c>
      <c r="AT97" s="133">
        <f t="shared" si="101"/>
        <v>1879</v>
      </c>
      <c r="AU97" s="133">
        <f t="shared" si="101"/>
        <v>1194</v>
      </c>
      <c r="AV97" s="133">
        <f t="shared" si="101"/>
        <v>592</v>
      </c>
      <c r="AW97" s="133">
        <f t="shared" si="101"/>
        <v>606</v>
      </c>
      <c r="AX97" s="133">
        <f t="shared" si="101"/>
        <v>918</v>
      </c>
      <c r="AY97" s="133">
        <f t="shared" si="101"/>
        <v>1141</v>
      </c>
      <c r="AZ97" s="133">
        <f t="shared" si="101"/>
        <v>750</v>
      </c>
      <c r="BA97" s="133">
        <f t="shared" si="101"/>
        <v>0</v>
      </c>
      <c r="BB97" s="133">
        <f t="shared" si="101"/>
        <v>1537</v>
      </c>
      <c r="BC97" s="133">
        <f t="shared" si="101"/>
        <v>1140</v>
      </c>
      <c r="BD97" s="133">
        <f t="shared" si="101"/>
        <v>353</v>
      </c>
      <c r="BE97" s="133">
        <f t="shared" si="101"/>
        <v>638</v>
      </c>
      <c r="BF97" s="133">
        <f t="shared" si="101"/>
        <v>2062</v>
      </c>
      <c r="BG97" s="133">
        <f t="shared" si="101"/>
        <v>879</v>
      </c>
      <c r="BH97" s="133">
        <f t="shared" si="101"/>
        <v>515</v>
      </c>
      <c r="BI97" s="133">
        <f t="shared" si="101"/>
        <v>2053</v>
      </c>
      <c r="BJ97" s="133">
        <f t="shared" si="101"/>
        <v>1404</v>
      </c>
      <c r="BK97" s="133">
        <f t="shared" si="101"/>
        <v>1639</v>
      </c>
      <c r="BL97" s="133">
        <f t="shared" si="101"/>
        <v>1039</v>
      </c>
    </row>
    <row r="98" ht="13.5" customHeight="1">
      <c r="A98" s="175">
        <v>42477.0</v>
      </c>
      <c r="B98" s="84" t="s">
        <v>71</v>
      </c>
      <c r="C98" s="176"/>
      <c r="D98" s="39" t="s">
        <v>22</v>
      </c>
      <c r="E98" s="126">
        <f t="shared" si="2"/>
        <v>2265</v>
      </c>
      <c r="F98" s="41">
        <v>2.0</v>
      </c>
      <c r="G98" s="41">
        <v>19.0</v>
      </c>
      <c r="H98" s="42">
        <f t="shared" si="3"/>
        <v>25</v>
      </c>
      <c r="I98" s="176"/>
      <c r="J98" s="43" t="s">
        <v>21</v>
      </c>
      <c r="K98" s="126">
        <f t="shared" si="4"/>
        <v>1917</v>
      </c>
      <c r="L98" s="44">
        <v>4.0</v>
      </c>
      <c r="M98" s="44">
        <v>22.0</v>
      </c>
      <c r="N98" s="42">
        <f t="shared" si="5"/>
        <v>34</v>
      </c>
      <c r="O98" s="176"/>
      <c r="P98" s="49" t="s">
        <v>73</v>
      </c>
      <c r="Q98" s="176"/>
      <c r="R98" s="45">
        <f>MIN(Rules!$E$2,(MAX(H98/N98,N98/H98)))</f>
        <v>1.36</v>
      </c>
      <c r="S98" s="45">
        <f>VLOOKUP(B98,Rules!A:B,2,FALSE)</f>
        <v>40</v>
      </c>
      <c r="T98" s="176"/>
      <c r="U98" s="46">
        <f>1/(10^(-(E98+(IF(P98="Y",Rules!$I$2,0))-K98)/Rules!$E$12)+1)</f>
        <v>0.8323813492</v>
      </c>
      <c r="V98" s="47">
        <f t="shared" si="6"/>
        <v>-45</v>
      </c>
      <c r="W98" s="47">
        <f t="shared" si="7"/>
        <v>45</v>
      </c>
      <c r="X98" s="47"/>
      <c r="Y98" s="47"/>
      <c r="Z98" s="48"/>
      <c r="AA98" s="133">
        <f t="shared" ref="AA98:BL98" si="102">IF($D98=AA$1,$E98+$V98,(IF($J98=AA$1,$K98+$W98,AA97)))</f>
        <v>1262</v>
      </c>
      <c r="AB98" s="133">
        <f t="shared" si="102"/>
        <v>1122</v>
      </c>
      <c r="AC98" s="133">
        <f t="shared" si="102"/>
        <v>1323</v>
      </c>
      <c r="AD98" s="133">
        <f t="shared" si="102"/>
        <v>292</v>
      </c>
      <c r="AE98" s="133">
        <f t="shared" si="102"/>
        <v>1962</v>
      </c>
      <c r="AF98" s="133">
        <f t="shared" si="102"/>
        <v>1895</v>
      </c>
      <c r="AG98" s="133">
        <f t="shared" si="102"/>
        <v>1075</v>
      </c>
      <c r="AH98" s="133">
        <f t="shared" si="102"/>
        <v>792</v>
      </c>
      <c r="AI98" s="133">
        <f t="shared" si="102"/>
        <v>1255</v>
      </c>
      <c r="AJ98" s="133">
        <f t="shared" si="102"/>
        <v>1919</v>
      </c>
      <c r="AK98" s="133">
        <f t="shared" si="102"/>
        <v>631</v>
      </c>
      <c r="AL98" s="133">
        <f t="shared" si="102"/>
        <v>729</v>
      </c>
      <c r="AM98" s="133">
        <f t="shared" si="102"/>
        <v>1970</v>
      </c>
      <c r="AN98" s="133">
        <f t="shared" si="102"/>
        <v>1544</v>
      </c>
      <c r="AO98" s="133">
        <f t="shared" si="102"/>
        <v>1213</v>
      </c>
      <c r="AP98" s="133">
        <f t="shared" si="102"/>
        <v>2220</v>
      </c>
      <c r="AQ98" s="133">
        <f t="shared" si="102"/>
        <v>216</v>
      </c>
      <c r="AR98" s="133">
        <f t="shared" si="102"/>
        <v>1419</v>
      </c>
      <c r="AS98" s="133">
        <f t="shared" si="102"/>
        <v>337</v>
      </c>
      <c r="AT98" s="133">
        <f t="shared" si="102"/>
        <v>1879</v>
      </c>
      <c r="AU98" s="133">
        <f t="shared" si="102"/>
        <v>1194</v>
      </c>
      <c r="AV98" s="133">
        <f t="shared" si="102"/>
        <v>592</v>
      </c>
      <c r="AW98" s="133">
        <f t="shared" si="102"/>
        <v>606</v>
      </c>
      <c r="AX98" s="133">
        <f t="shared" si="102"/>
        <v>918</v>
      </c>
      <c r="AY98" s="133">
        <f t="shared" si="102"/>
        <v>1141</v>
      </c>
      <c r="AZ98" s="133">
        <f t="shared" si="102"/>
        <v>750</v>
      </c>
      <c r="BA98" s="133">
        <f t="shared" si="102"/>
        <v>0</v>
      </c>
      <c r="BB98" s="133">
        <f t="shared" si="102"/>
        <v>1537</v>
      </c>
      <c r="BC98" s="133">
        <f t="shared" si="102"/>
        <v>1140</v>
      </c>
      <c r="BD98" s="133">
        <f t="shared" si="102"/>
        <v>353</v>
      </c>
      <c r="BE98" s="133">
        <f t="shared" si="102"/>
        <v>638</v>
      </c>
      <c r="BF98" s="133">
        <f t="shared" si="102"/>
        <v>2062</v>
      </c>
      <c r="BG98" s="133">
        <f t="shared" si="102"/>
        <v>879</v>
      </c>
      <c r="BH98" s="133">
        <f t="shared" si="102"/>
        <v>515</v>
      </c>
      <c r="BI98" s="133">
        <f t="shared" si="102"/>
        <v>2053</v>
      </c>
      <c r="BJ98" s="133">
        <f t="shared" si="102"/>
        <v>1404</v>
      </c>
      <c r="BK98" s="133">
        <f t="shared" si="102"/>
        <v>1639</v>
      </c>
      <c r="BL98" s="133">
        <f t="shared" si="102"/>
        <v>1039</v>
      </c>
    </row>
    <row r="99" ht="13.5" customHeight="1">
      <c r="A99" s="175">
        <v>42483.0</v>
      </c>
      <c r="B99" s="37" t="s">
        <v>74</v>
      </c>
      <c r="C99" s="176"/>
      <c r="D99" s="39" t="s">
        <v>30</v>
      </c>
      <c r="E99" s="126">
        <f t="shared" si="2"/>
        <v>1262</v>
      </c>
      <c r="F99" s="41">
        <v>3.0</v>
      </c>
      <c r="G99" s="41">
        <v>20.0</v>
      </c>
      <c r="H99" s="42">
        <f t="shared" si="3"/>
        <v>29</v>
      </c>
      <c r="I99" s="176"/>
      <c r="J99" s="43" t="s">
        <v>29</v>
      </c>
      <c r="K99" s="126">
        <f t="shared" si="4"/>
        <v>1213</v>
      </c>
      <c r="L99" s="44">
        <v>0.0</v>
      </c>
      <c r="M99" s="44">
        <v>17.0</v>
      </c>
      <c r="N99" s="42">
        <f t="shared" si="5"/>
        <v>17</v>
      </c>
      <c r="O99" s="176"/>
      <c r="P99" s="49" t="s">
        <v>72</v>
      </c>
      <c r="Q99" s="176"/>
      <c r="R99" s="45">
        <f>MIN(Rules!$E$2,(MAX(H99/N99,N99/H99)))</f>
        <v>1.705882353</v>
      </c>
      <c r="S99" s="45">
        <f>VLOOKUP(B99,Rules!A:B,2,FALSE)</f>
        <v>50</v>
      </c>
      <c r="T99" s="176"/>
      <c r="U99" s="46">
        <f>1/(10^(-(E99+(IF(P99="Y",Rules!$I$2,0))-K99)/Rules!$E$12)+1)</f>
        <v>0.7143139043</v>
      </c>
      <c r="V99" s="47">
        <f t="shared" si="6"/>
        <v>24</v>
      </c>
      <c r="W99" s="47">
        <f t="shared" si="7"/>
        <v>-24</v>
      </c>
      <c r="X99" s="47"/>
      <c r="Y99" s="47"/>
      <c r="Z99" s="48"/>
      <c r="AA99" s="133">
        <f t="shared" ref="AA99:BL99" si="103">IF($D99=AA$1,$E99+$V99,(IF($J99=AA$1,$K99+$W99,AA98)))</f>
        <v>1286</v>
      </c>
      <c r="AB99" s="133">
        <f t="shared" si="103"/>
        <v>1122</v>
      </c>
      <c r="AC99" s="133">
        <f t="shared" si="103"/>
        <v>1323</v>
      </c>
      <c r="AD99" s="133">
        <f t="shared" si="103"/>
        <v>292</v>
      </c>
      <c r="AE99" s="133">
        <f t="shared" si="103"/>
        <v>1962</v>
      </c>
      <c r="AF99" s="133">
        <f t="shared" si="103"/>
        <v>1895</v>
      </c>
      <c r="AG99" s="133">
        <f t="shared" si="103"/>
        <v>1075</v>
      </c>
      <c r="AH99" s="133">
        <f t="shared" si="103"/>
        <v>792</v>
      </c>
      <c r="AI99" s="133">
        <f t="shared" si="103"/>
        <v>1255</v>
      </c>
      <c r="AJ99" s="133">
        <f t="shared" si="103"/>
        <v>1919</v>
      </c>
      <c r="AK99" s="133">
        <f t="shared" si="103"/>
        <v>631</v>
      </c>
      <c r="AL99" s="133">
        <f t="shared" si="103"/>
        <v>729</v>
      </c>
      <c r="AM99" s="133">
        <f t="shared" si="103"/>
        <v>1970</v>
      </c>
      <c r="AN99" s="133">
        <f t="shared" si="103"/>
        <v>1544</v>
      </c>
      <c r="AO99" s="133">
        <f t="shared" si="103"/>
        <v>1189</v>
      </c>
      <c r="AP99" s="133">
        <f t="shared" si="103"/>
        <v>2220</v>
      </c>
      <c r="AQ99" s="133">
        <f t="shared" si="103"/>
        <v>216</v>
      </c>
      <c r="AR99" s="133">
        <f t="shared" si="103"/>
        <v>1419</v>
      </c>
      <c r="AS99" s="133">
        <f t="shared" si="103"/>
        <v>337</v>
      </c>
      <c r="AT99" s="133">
        <f t="shared" si="103"/>
        <v>1879</v>
      </c>
      <c r="AU99" s="133">
        <f t="shared" si="103"/>
        <v>1194</v>
      </c>
      <c r="AV99" s="133">
        <f t="shared" si="103"/>
        <v>592</v>
      </c>
      <c r="AW99" s="133">
        <f t="shared" si="103"/>
        <v>606</v>
      </c>
      <c r="AX99" s="133">
        <f t="shared" si="103"/>
        <v>918</v>
      </c>
      <c r="AY99" s="133">
        <f t="shared" si="103"/>
        <v>1141</v>
      </c>
      <c r="AZ99" s="133">
        <f t="shared" si="103"/>
        <v>750</v>
      </c>
      <c r="BA99" s="133">
        <f t="shared" si="103"/>
        <v>0</v>
      </c>
      <c r="BB99" s="133">
        <f t="shared" si="103"/>
        <v>1537</v>
      </c>
      <c r="BC99" s="133">
        <f t="shared" si="103"/>
        <v>1140</v>
      </c>
      <c r="BD99" s="133">
        <f t="shared" si="103"/>
        <v>353</v>
      </c>
      <c r="BE99" s="133">
        <f t="shared" si="103"/>
        <v>638</v>
      </c>
      <c r="BF99" s="133">
        <f t="shared" si="103"/>
        <v>2062</v>
      </c>
      <c r="BG99" s="133">
        <f t="shared" si="103"/>
        <v>879</v>
      </c>
      <c r="BH99" s="133">
        <f t="shared" si="103"/>
        <v>515</v>
      </c>
      <c r="BI99" s="133">
        <f t="shared" si="103"/>
        <v>2053</v>
      </c>
      <c r="BJ99" s="133">
        <f t="shared" si="103"/>
        <v>1404</v>
      </c>
      <c r="BK99" s="133">
        <f t="shared" si="103"/>
        <v>1639</v>
      </c>
      <c r="BL99" s="133">
        <f t="shared" si="103"/>
        <v>1039</v>
      </c>
    </row>
    <row r="100" ht="13.5" customHeight="1">
      <c r="A100" s="175">
        <v>42483.0</v>
      </c>
      <c r="B100" s="37" t="s">
        <v>74</v>
      </c>
      <c r="C100" s="176"/>
      <c r="D100" s="39" t="s">
        <v>33</v>
      </c>
      <c r="E100" s="126">
        <f t="shared" si="2"/>
        <v>1255</v>
      </c>
      <c r="F100" s="41">
        <v>2.0</v>
      </c>
      <c r="G100" s="41">
        <v>12.0</v>
      </c>
      <c r="H100" s="42">
        <f t="shared" si="3"/>
        <v>18</v>
      </c>
      <c r="I100" s="176"/>
      <c r="J100" s="43" t="s">
        <v>36</v>
      </c>
      <c r="K100" s="126">
        <f t="shared" si="4"/>
        <v>1194</v>
      </c>
      <c r="L100" s="44">
        <v>2.0</v>
      </c>
      <c r="M100" s="44">
        <v>17.0</v>
      </c>
      <c r="N100" s="42">
        <f t="shared" si="5"/>
        <v>23</v>
      </c>
      <c r="O100" s="176"/>
      <c r="P100" s="49" t="s">
        <v>72</v>
      </c>
      <c r="Q100" s="176"/>
      <c r="R100" s="45">
        <f>MIN(Rules!$E$2,(MAX(H100/N100,N100/H100)))</f>
        <v>1.277777778</v>
      </c>
      <c r="S100" s="45">
        <f>VLOOKUP(B100,Rules!A:B,2,FALSE)</f>
        <v>50</v>
      </c>
      <c r="T100" s="176"/>
      <c r="U100" s="46">
        <f>1/(10^(-(E100+(IF(P100="Y",Rules!$I$2,0))-K100)/Rules!$E$12)+1)</f>
        <v>0.7254564035</v>
      </c>
      <c r="V100" s="47">
        <f t="shared" si="6"/>
        <v>-46</v>
      </c>
      <c r="W100" s="47">
        <f t="shared" si="7"/>
        <v>46</v>
      </c>
      <c r="X100" s="47"/>
      <c r="Y100" s="47"/>
      <c r="Z100" s="48"/>
      <c r="AA100" s="133">
        <f t="shared" ref="AA100:BL100" si="104">IF($D100=AA$1,$E100+$V100,(IF($J100=AA$1,$K100+$W100,AA99)))</f>
        <v>1286</v>
      </c>
      <c r="AB100" s="133">
        <f t="shared" si="104"/>
        <v>1122</v>
      </c>
      <c r="AC100" s="133">
        <f t="shared" si="104"/>
        <v>1323</v>
      </c>
      <c r="AD100" s="133">
        <f t="shared" si="104"/>
        <v>292</v>
      </c>
      <c r="AE100" s="133">
        <f t="shared" si="104"/>
        <v>1962</v>
      </c>
      <c r="AF100" s="133">
        <f t="shared" si="104"/>
        <v>1895</v>
      </c>
      <c r="AG100" s="133">
        <f t="shared" si="104"/>
        <v>1075</v>
      </c>
      <c r="AH100" s="133">
        <f t="shared" si="104"/>
        <v>792</v>
      </c>
      <c r="AI100" s="133">
        <f t="shared" si="104"/>
        <v>1209</v>
      </c>
      <c r="AJ100" s="133">
        <f t="shared" si="104"/>
        <v>1919</v>
      </c>
      <c r="AK100" s="133">
        <f t="shared" si="104"/>
        <v>631</v>
      </c>
      <c r="AL100" s="133">
        <f t="shared" si="104"/>
        <v>729</v>
      </c>
      <c r="AM100" s="133">
        <f t="shared" si="104"/>
        <v>1970</v>
      </c>
      <c r="AN100" s="133">
        <f t="shared" si="104"/>
        <v>1544</v>
      </c>
      <c r="AO100" s="133">
        <f t="shared" si="104"/>
        <v>1189</v>
      </c>
      <c r="AP100" s="133">
        <f t="shared" si="104"/>
        <v>2220</v>
      </c>
      <c r="AQ100" s="133">
        <f t="shared" si="104"/>
        <v>216</v>
      </c>
      <c r="AR100" s="133">
        <f t="shared" si="104"/>
        <v>1419</v>
      </c>
      <c r="AS100" s="133">
        <f t="shared" si="104"/>
        <v>337</v>
      </c>
      <c r="AT100" s="133">
        <f t="shared" si="104"/>
        <v>1879</v>
      </c>
      <c r="AU100" s="133">
        <f t="shared" si="104"/>
        <v>1240</v>
      </c>
      <c r="AV100" s="133">
        <f t="shared" si="104"/>
        <v>592</v>
      </c>
      <c r="AW100" s="133">
        <f t="shared" si="104"/>
        <v>606</v>
      </c>
      <c r="AX100" s="133">
        <f t="shared" si="104"/>
        <v>918</v>
      </c>
      <c r="AY100" s="133">
        <f t="shared" si="104"/>
        <v>1141</v>
      </c>
      <c r="AZ100" s="133">
        <f t="shared" si="104"/>
        <v>750</v>
      </c>
      <c r="BA100" s="133">
        <f t="shared" si="104"/>
        <v>0</v>
      </c>
      <c r="BB100" s="133">
        <f t="shared" si="104"/>
        <v>1537</v>
      </c>
      <c r="BC100" s="133">
        <f t="shared" si="104"/>
        <v>1140</v>
      </c>
      <c r="BD100" s="133">
        <f t="shared" si="104"/>
        <v>353</v>
      </c>
      <c r="BE100" s="133">
        <f t="shared" si="104"/>
        <v>638</v>
      </c>
      <c r="BF100" s="133">
        <f t="shared" si="104"/>
        <v>2062</v>
      </c>
      <c r="BG100" s="133">
        <f t="shared" si="104"/>
        <v>879</v>
      </c>
      <c r="BH100" s="133">
        <f t="shared" si="104"/>
        <v>515</v>
      </c>
      <c r="BI100" s="133">
        <f t="shared" si="104"/>
        <v>2053</v>
      </c>
      <c r="BJ100" s="133">
        <f t="shared" si="104"/>
        <v>1404</v>
      </c>
      <c r="BK100" s="133">
        <f t="shared" si="104"/>
        <v>1639</v>
      </c>
      <c r="BL100" s="133">
        <f t="shared" si="104"/>
        <v>1039</v>
      </c>
    </row>
    <row r="101" ht="13.5" customHeight="1">
      <c r="A101" s="175">
        <v>42483.0</v>
      </c>
      <c r="B101" s="37" t="s">
        <v>74</v>
      </c>
      <c r="C101" s="176"/>
      <c r="D101" s="39" t="s">
        <v>41</v>
      </c>
      <c r="E101" s="126">
        <f t="shared" si="2"/>
        <v>1140</v>
      </c>
      <c r="F101" s="41">
        <v>2.0</v>
      </c>
      <c r="G101" s="41">
        <v>20.0</v>
      </c>
      <c r="H101" s="42">
        <f t="shared" si="3"/>
        <v>26</v>
      </c>
      <c r="I101" s="176"/>
      <c r="J101" s="43" t="s">
        <v>35</v>
      </c>
      <c r="K101" s="126">
        <f t="shared" si="4"/>
        <v>1075</v>
      </c>
      <c r="L101" s="44">
        <v>0.0</v>
      </c>
      <c r="M101" s="44">
        <v>15.0</v>
      </c>
      <c r="N101" s="42">
        <f t="shared" si="5"/>
        <v>15</v>
      </c>
      <c r="O101" s="176"/>
      <c r="P101" s="49" t="s">
        <v>72</v>
      </c>
      <c r="Q101" s="176"/>
      <c r="R101" s="45">
        <f>MIN(Rules!$E$2,(MAX(H101/N101,N101/H101)))</f>
        <v>1.733333333</v>
      </c>
      <c r="S101" s="45">
        <f>VLOOKUP(B101,Rules!A:B,2,FALSE)</f>
        <v>50</v>
      </c>
      <c r="T101" s="176"/>
      <c r="U101" s="46">
        <f>1/(10^(-(E101+(IF(P101="Y",Rules!$I$2,0))-K101)/Rules!$E$12)+1)</f>
        <v>0.7291099629</v>
      </c>
      <c r="V101" s="47">
        <f t="shared" si="6"/>
        <v>23</v>
      </c>
      <c r="W101" s="47">
        <f t="shared" si="7"/>
        <v>-23</v>
      </c>
      <c r="X101" s="47"/>
      <c r="Y101" s="47"/>
      <c r="Z101" s="48"/>
      <c r="AA101" s="133">
        <f t="shared" ref="AA101:BL101" si="105">IF($D101=AA$1,$E101+$V101,(IF($J101=AA$1,$K101+$W101,AA100)))</f>
        <v>1286</v>
      </c>
      <c r="AB101" s="133">
        <f t="shared" si="105"/>
        <v>1122</v>
      </c>
      <c r="AC101" s="133">
        <f t="shared" si="105"/>
        <v>1323</v>
      </c>
      <c r="AD101" s="133">
        <f t="shared" si="105"/>
        <v>292</v>
      </c>
      <c r="AE101" s="133">
        <f t="shared" si="105"/>
        <v>1962</v>
      </c>
      <c r="AF101" s="133">
        <f t="shared" si="105"/>
        <v>1895</v>
      </c>
      <c r="AG101" s="133">
        <f t="shared" si="105"/>
        <v>1052</v>
      </c>
      <c r="AH101" s="133">
        <f t="shared" si="105"/>
        <v>792</v>
      </c>
      <c r="AI101" s="133">
        <f t="shared" si="105"/>
        <v>1209</v>
      </c>
      <c r="AJ101" s="133">
        <f t="shared" si="105"/>
        <v>1919</v>
      </c>
      <c r="AK101" s="133">
        <f t="shared" si="105"/>
        <v>631</v>
      </c>
      <c r="AL101" s="133">
        <f t="shared" si="105"/>
        <v>729</v>
      </c>
      <c r="AM101" s="133">
        <f t="shared" si="105"/>
        <v>1970</v>
      </c>
      <c r="AN101" s="133">
        <f t="shared" si="105"/>
        <v>1544</v>
      </c>
      <c r="AO101" s="133">
        <f t="shared" si="105"/>
        <v>1189</v>
      </c>
      <c r="AP101" s="133">
        <f t="shared" si="105"/>
        <v>2220</v>
      </c>
      <c r="AQ101" s="133">
        <f t="shared" si="105"/>
        <v>216</v>
      </c>
      <c r="AR101" s="133">
        <f t="shared" si="105"/>
        <v>1419</v>
      </c>
      <c r="AS101" s="133">
        <f t="shared" si="105"/>
        <v>337</v>
      </c>
      <c r="AT101" s="133">
        <f t="shared" si="105"/>
        <v>1879</v>
      </c>
      <c r="AU101" s="133">
        <f t="shared" si="105"/>
        <v>1240</v>
      </c>
      <c r="AV101" s="133">
        <f t="shared" si="105"/>
        <v>592</v>
      </c>
      <c r="AW101" s="133">
        <f t="shared" si="105"/>
        <v>606</v>
      </c>
      <c r="AX101" s="133">
        <f t="shared" si="105"/>
        <v>918</v>
      </c>
      <c r="AY101" s="133">
        <f t="shared" si="105"/>
        <v>1141</v>
      </c>
      <c r="AZ101" s="133">
        <f t="shared" si="105"/>
        <v>750</v>
      </c>
      <c r="BA101" s="133">
        <f t="shared" si="105"/>
        <v>0</v>
      </c>
      <c r="BB101" s="133">
        <f t="shared" si="105"/>
        <v>1537</v>
      </c>
      <c r="BC101" s="133">
        <f t="shared" si="105"/>
        <v>1163</v>
      </c>
      <c r="BD101" s="133">
        <f t="shared" si="105"/>
        <v>353</v>
      </c>
      <c r="BE101" s="133">
        <f t="shared" si="105"/>
        <v>638</v>
      </c>
      <c r="BF101" s="133">
        <f t="shared" si="105"/>
        <v>2062</v>
      </c>
      <c r="BG101" s="133">
        <f t="shared" si="105"/>
        <v>879</v>
      </c>
      <c r="BH101" s="133">
        <f t="shared" si="105"/>
        <v>515</v>
      </c>
      <c r="BI101" s="133">
        <f t="shared" si="105"/>
        <v>2053</v>
      </c>
      <c r="BJ101" s="133">
        <f t="shared" si="105"/>
        <v>1404</v>
      </c>
      <c r="BK101" s="133">
        <f t="shared" si="105"/>
        <v>1639</v>
      </c>
      <c r="BL101" s="133">
        <f t="shared" si="105"/>
        <v>1039</v>
      </c>
    </row>
    <row r="102" ht="13.5" customHeight="1">
      <c r="A102" s="175">
        <v>42483.0</v>
      </c>
      <c r="B102" s="37" t="s">
        <v>74</v>
      </c>
      <c r="C102" s="176"/>
      <c r="D102" s="39" t="s">
        <v>38</v>
      </c>
      <c r="E102" s="126">
        <f t="shared" si="2"/>
        <v>1141</v>
      </c>
      <c r="F102" s="41">
        <v>3.0</v>
      </c>
      <c r="G102" s="41">
        <v>18.0</v>
      </c>
      <c r="H102" s="42">
        <f t="shared" si="3"/>
        <v>27</v>
      </c>
      <c r="I102" s="176"/>
      <c r="J102" s="43" t="s">
        <v>40</v>
      </c>
      <c r="K102" s="126">
        <f t="shared" si="4"/>
        <v>1039</v>
      </c>
      <c r="L102" s="44">
        <v>2.0</v>
      </c>
      <c r="M102" s="44">
        <v>12.0</v>
      </c>
      <c r="N102" s="42">
        <f t="shared" si="5"/>
        <v>18</v>
      </c>
      <c r="O102" s="176"/>
      <c r="P102" s="49" t="s">
        <v>72</v>
      </c>
      <c r="Q102" s="176"/>
      <c r="R102" s="45">
        <f>MIN(Rules!$E$2,(MAX(H102/N102,N102/H102)))</f>
        <v>1.5</v>
      </c>
      <c r="S102" s="45">
        <f>VLOOKUP(B102,Rules!A:B,2,FALSE)</f>
        <v>50</v>
      </c>
      <c r="T102" s="176"/>
      <c r="U102" s="46">
        <f>1/(10^(-(E102+(IF(P102="Y",Rules!$I$2,0))-K102)/Rules!$E$12)+1)</f>
        <v>0.76142408</v>
      </c>
      <c r="V102" s="47">
        <f t="shared" si="6"/>
        <v>18</v>
      </c>
      <c r="W102" s="47">
        <f t="shared" si="7"/>
        <v>-18</v>
      </c>
      <c r="X102" s="47"/>
      <c r="Y102" s="47"/>
      <c r="Z102" s="48"/>
      <c r="AA102" s="133">
        <f t="shared" ref="AA102:BL102" si="106">IF($D102=AA$1,$E102+$V102,(IF($J102=AA$1,$K102+$W102,AA101)))</f>
        <v>1286</v>
      </c>
      <c r="AB102" s="133">
        <f t="shared" si="106"/>
        <v>1122</v>
      </c>
      <c r="AC102" s="133">
        <f t="shared" si="106"/>
        <v>1323</v>
      </c>
      <c r="AD102" s="133">
        <f t="shared" si="106"/>
        <v>292</v>
      </c>
      <c r="AE102" s="133">
        <f t="shared" si="106"/>
        <v>1962</v>
      </c>
      <c r="AF102" s="133">
        <f t="shared" si="106"/>
        <v>1895</v>
      </c>
      <c r="AG102" s="133">
        <f t="shared" si="106"/>
        <v>1052</v>
      </c>
      <c r="AH102" s="133">
        <f t="shared" si="106"/>
        <v>792</v>
      </c>
      <c r="AI102" s="133">
        <f t="shared" si="106"/>
        <v>1209</v>
      </c>
      <c r="AJ102" s="133">
        <f t="shared" si="106"/>
        <v>1919</v>
      </c>
      <c r="AK102" s="133">
        <f t="shared" si="106"/>
        <v>631</v>
      </c>
      <c r="AL102" s="133">
        <f t="shared" si="106"/>
        <v>729</v>
      </c>
      <c r="AM102" s="133">
        <f t="shared" si="106"/>
        <v>1970</v>
      </c>
      <c r="AN102" s="133">
        <f t="shared" si="106"/>
        <v>1544</v>
      </c>
      <c r="AO102" s="133">
        <f t="shared" si="106"/>
        <v>1189</v>
      </c>
      <c r="AP102" s="133">
        <f t="shared" si="106"/>
        <v>2220</v>
      </c>
      <c r="AQ102" s="133">
        <f t="shared" si="106"/>
        <v>216</v>
      </c>
      <c r="AR102" s="133">
        <f t="shared" si="106"/>
        <v>1419</v>
      </c>
      <c r="AS102" s="133">
        <f t="shared" si="106"/>
        <v>337</v>
      </c>
      <c r="AT102" s="133">
        <f t="shared" si="106"/>
        <v>1879</v>
      </c>
      <c r="AU102" s="133">
        <f t="shared" si="106"/>
        <v>1240</v>
      </c>
      <c r="AV102" s="133">
        <f t="shared" si="106"/>
        <v>592</v>
      </c>
      <c r="AW102" s="133">
        <f t="shared" si="106"/>
        <v>606</v>
      </c>
      <c r="AX102" s="133">
        <f t="shared" si="106"/>
        <v>918</v>
      </c>
      <c r="AY102" s="133">
        <f t="shared" si="106"/>
        <v>1159</v>
      </c>
      <c r="AZ102" s="133">
        <f t="shared" si="106"/>
        <v>750</v>
      </c>
      <c r="BA102" s="133">
        <f t="shared" si="106"/>
        <v>0</v>
      </c>
      <c r="BB102" s="133">
        <f t="shared" si="106"/>
        <v>1537</v>
      </c>
      <c r="BC102" s="133">
        <f t="shared" si="106"/>
        <v>1163</v>
      </c>
      <c r="BD102" s="133">
        <f t="shared" si="106"/>
        <v>353</v>
      </c>
      <c r="BE102" s="133">
        <f t="shared" si="106"/>
        <v>638</v>
      </c>
      <c r="BF102" s="133">
        <f t="shared" si="106"/>
        <v>2062</v>
      </c>
      <c r="BG102" s="133">
        <f t="shared" si="106"/>
        <v>879</v>
      </c>
      <c r="BH102" s="133">
        <f t="shared" si="106"/>
        <v>515</v>
      </c>
      <c r="BI102" s="133">
        <f t="shared" si="106"/>
        <v>2053</v>
      </c>
      <c r="BJ102" s="133">
        <f t="shared" si="106"/>
        <v>1404</v>
      </c>
      <c r="BK102" s="133">
        <f t="shared" si="106"/>
        <v>1639</v>
      </c>
      <c r="BL102" s="133">
        <f t="shared" si="106"/>
        <v>1021</v>
      </c>
    </row>
    <row r="103" ht="13.5" customHeight="1">
      <c r="A103" s="175">
        <v>42483.0</v>
      </c>
      <c r="B103" s="37" t="s">
        <v>74</v>
      </c>
      <c r="C103" s="176"/>
      <c r="D103" s="39" t="s">
        <v>48</v>
      </c>
      <c r="E103" s="126">
        <f t="shared" si="2"/>
        <v>631</v>
      </c>
      <c r="F103" s="41">
        <v>1.0</v>
      </c>
      <c r="G103" s="41">
        <v>12.0</v>
      </c>
      <c r="H103" s="42">
        <f t="shared" si="3"/>
        <v>15</v>
      </c>
      <c r="I103" s="176"/>
      <c r="J103" s="43" t="s">
        <v>51</v>
      </c>
      <c r="K103" s="126">
        <f t="shared" si="4"/>
        <v>750</v>
      </c>
      <c r="L103" s="44">
        <v>5.0</v>
      </c>
      <c r="M103" s="44">
        <v>12.0</v>
      </c>
      <c r="N103" s="42">
        <f t="shared" si="5"/>
        <v>27</v>
      </c>
      <c r="O103" s="176"/>
      <c r="P103" s="49" t="s">
        <v>72</v>
      </c>
      <c r="Q103" s="176"/>
      <c r="R103" s="45">
        <f>MIN(Rules!$E$2,(MAX(H103/N103,N103/H103)))</f>
        <v>1.8</v>
      </c>
      <c r="S103" s="45">
        <f>VLOOKUP(B103,Rules!A:B,2,FALSE)</f>
        <v>50</v>
      </c>
      <c r="T103" s="176"/>
      <c r="U103" s="46">
        <f>1/(10^(-(E103+(IF(P103="Y",Rules!$I$2,0))-K103)/Rules!$E$12)+1)</f>
        <v>0.5356295771</v>
      </c>
      <c r="V103" s="47">
        <f t="shared" si="6"/>
        <v>-48</v>
      </c>
      <c r="W103" s="47">
        <f t="shared" si="7"/>
        <v>48</v>
      </c>
      <c r="X103" s="47"/>
      <c r="Y103" s="47"/>
      <c r="Z103" s="48"/>
      <c r="AA103" s="133">
        <f t="shared" ref="AA103:BL103" si="107">IF($D103=AA$1,$E103+$V103,(IF($J103=AA$1,$K103+$W103,AA102)))</f>
        <v>1286</v>
      </c>
      <c r="AB103" s="133">
        <f t="shared" si="107"/>
        <v>1122</v>
      </c>
      <c r="AC103" s="133">
        <f t="shared" si="107"/>
        <v>1323</v>
      </c>
      <c r="AD103" s="133">
        <f t="shared" si="107"/>
        <v>292</v>
      </c>
      <c r="AE103" s="133">
        <f t="shared" si="107"/>
        <v>1962</v>
      </c>
      <c r="AF103" s="133">
        <f t="shared" si="107"/>
        <v>1895</v>
      </c>
      <c r="AG103" s="133">
        <f t="shared" si="107"/>
        <v>1052</v>
      </c>
      <c r="AH103" s="133">
        <f t="shared" si="107"/>
        <v>792</v>
      </c>
      <c r="AI103" s="133">
        <f t="shared" si="107"/>
        <v>1209</v>
      </c>
      <c r="AJ103" s="133">
        <f t="shared" si="107"/>
        <v>1919</v>
      </c>
      <c r="AK103" s="133">
        <f t="shared" si="107"/>
        <v>583</v>
      </c>
      <c r="AL103" s="133">
        <f t="shared" si="107"/>
        <v>729</v>
      </c>
      <c r="AM103" s="133">
        <f t="shared" si="107"/>
        <v>1970</v>
      </c>
      <c r="AN103" s="133">
        <f t="shared" si="107"/>
        <v>1544</v>
      </c>
      <c r="AO103" s="133">
        <f t="shared" si="107"/>
        <v>1189</v>
      </c>
      <c r="AP103" s="133">
        <f t="shared" si="107"/>
        <v>2220</v>
      </c>
      <c r="AQ103" s="133">
        <f t="shared" si="107"/>
        <v>216</v>
      </c>
      <c r="AR103" s="133">
        <f t="shared" si="107"/>
        <v>1419</v>
      </c>
      <c r="AS103" s="133">
        <f t="shared" si="107"/>
        <v>337</v>
      </c>
      <c r="AT103" s="133">
        <f t="shared" si="107"/>
        <v>1879</v>
      </c>
      <c r="AU103" s="133">
        <f t="shared" si="107"/>
        <v>1240</v>
      </c>
      <c r="AV103" s="133">
        <f t="shared" si="107"/>
        <v>592</v>
      </c>
      <c r="AW103" s="133">
        <f t="shared" si="107"/>
        <v>606</v>
      </c>
      <c r="AX103" s="133">
        <f t="shared" si="107"/>
        <v>918</v>
      </c>
      <c r="AY103" s="133">
        <f t="shared" si="107"/>
        <v>1159</v>
      </c>
      <c r="AZ103" s="133">
        <f t="shared" si="107"/>
        <v>798</v>
      </c>
      <c r="BA103" s="133">
        <f t="shared" si="107"/>
        <v>0</v>
      </c>
      <c r="BB103" s="133">
        <f t="shared" si="107"/>
        <v>1537</v>
      </c>
      <c r="BC103" s="133">
        <f t="shared" si="107"/>
        <v>1163</v>
      </c>
      <c r="BD103" s="133">
        <f t="shared" si="107"/>
        <v>353</v>
      </c>
      <c r="BE103" s="133">
        <f t="shared" si="107"/>
        <v>638</v>
      </c>
      <c r="BF103" s="133">
        <f t="shared" si="107"/>
        <v>2062</v>
      </c>
      <c r="BG103" s="133">
        <f t="shared" si="107"/>
        <v>879</v>
      </c>
      <c r="BH103" s="133">
        <f t="shared" si="107"/>
        <v>515</v>
      </c>
      <c r="BI103" s="133">
        <f t="shared" si="107"/>
        <v>2053</v>
      </c>
      <c r="BJ103" s="133">
        <f t="shared" si="107"/>
        <v>1404</v>
      </c>
      <c r="BK103" s="133">
        <f t="shared" si="107"/>
        <v>1639</v>
      </c>
      <c r="BL103" s="133">
        <f t="shared" si="107"/>
        <v>1021</v>
      </c>
    </row>
    <row r="104" ht="13.5" customHeight="1">
      <c r="A104" s="175">
        <v>42483.0</v>
      </c>
      <c r="B104" s="37" t="s">
        <v>74</v>
      </c>
      <c r="C104" s="176"/>
      <c r="D104" s="39" t="s">
        <v>43</v>
      </c>
      <c r="E104" s="126">
        <f t="shared" si="2"/>
        <v>1122</v>
      </c>
      <c r="F104" s="41">
        <v>2.0</v>
      </c>
      <c r="G104" s="41">
        <v>19.0</v>
      </c>
      <c r="H104" s="42">
        <f t="shared" si="3"/>
        <v>25</v>
      </c>
      <c r="I104" s="176"/>
      <c r="J104" s="43" t="s">
        <v>37</v>
      </c>
      <c r="K104" s="126">
        <f t="shared" si="4"/>
        <v>792</v>
      </c>
      <c r="L104" s="44">
        <v>3.0</v>
      </c>
      <c r="M104" s="44">
        <v>13.0</v>
      </c>
      <c r="N104" s="42">
        <f t="shared" si="5"/>
        <v>22</v>
      </c>
      <c r="O104" s="176"/>
      <c r="P104" s="49" t="s">
        <v>72</v>
      </c>
      <c r="Q104" s="176"/>
      <c r="R104" s="45">
        <f>MIN(Rules!$E$2,(MAX(H104/N104,N104/H104)))</f>
        <v>1.136363636</v>
      </c>
      <c r="S104" s="45">
        <f>VLOOKUP(B104,Rules!A:B,2,FALSE)</f>
        <v>50</v>
      </c>
      <c r="T104" s="176"/>
      <c r="U104" s="46">
        <f>1/(10^(-(E104+(IF(P104="Y",Rules!$I$2,0))-K104)/Rules!$E$12)+1)</f>
        <v>0.9011868291</v>
      </c>
      <c r="V104" s="47">
        <f t="shared" si="6"/>
        <v>6</v>
      </c>
      <c r="W104" s="47">
        <f t="shared" si="7"/>
        <v>-6</v>
      </c>
      <c r="X104" s="47"/>
      <c r="Y104" s="47"/>
      <c r="Z104" s="48"/>
      <c r="AA104" s="133">
        <f t="shared" ref="AA104:BL104" si="108">IF($D104=AA$1,$E104+$V104,(IF($J104=AA$1,$K104+$W104,AA103)))</f>
        <v>1286</v>
      </c>
      <c r="AB104" s="133">
        <f t="shared" si="108"/>
        <v>1128</v>
      </c>
      <c r="AC104" s="133">
        <f t="shared" si="108"/>
        <v>1323</v>
      </c>
      <c r="AD104" s="133">
        <f t="shared" si="108"/>
        <v>292</v>
      </c>
      <c r="AE104" s="133">
        <f t="shared" si="108"/>
        <v>1962</v>
      </c>
      <c r="AF104" s="133">
        <f t="shared" si="108"/>
        <v>1895</v>
      </c>
      <c r="AG104" s="133">
        <f t="shared" si="108"/>
        <v>1052</v>
      </c>
      <c r="AH104" s="133">
        <f t="shared" si="108"/>
        <v>786</v>
      </c>
      <c r="AI104" s="133">
        <f t="shared" si="108"/>
        <v>1209</v>
      </c>
      <c r="AJ104" s="133">
        <f t="shared" si="108"/>
        <v>1919</v>
      </c>
      <c r="AK104" s="133">
        <f t="shared" si="108"/>
        <v>583</v>
      </c>
      <c r="AL104" s="133">
        <f t="shared" si="108"/>
        <v>729</v>
      </c>
      <c r="AM104" s="133">
        <f t="shared" si="108"/>
        <v>1970</v>
      </c>
      <c r="AN104" s="133">
        <f t="shared" si="108"/>
        <v>1544</v>
      </c>
      <c r="AO104" s="133">
        <f t="shared" si="108"/>
        <v>1189</v>
      </c>
      <c r="AP104" s="133">
        <f t="shared" si="108"/>
        <v>2220</v>
      </c>
      <c r="AQ104" s="133">
        <f t="shared" si="108"/>
        <v>216</v>
      </c>
      <c r="AR104" s="133">
        <f t="shared" si="108"/>
        <v>1419</v>
      </c>
      <c r="AS104" s="133">
        <f t="shared" si="108"/>
        <v>337</v>
      </c>
      <c r="AT104" s="133">
        <f t="shared" si="108"/>
        <v>1879</v>
      </c>
      <c r="AU104" s="133">
        <f t="shared" si="108"/>
        <v>1240</v>
      </c>
      <c r="AV104" s="133">
        <f t="shared" si="108"/>
        <v>592</v>
      </c>
      <c r="AW104" s="133">
        <f t="shared" si="108"/>
        <v>606</v>
      </c>
      <c r="AX104" s="133">
        <f t="shared" si="108"/>
        <v>918</v>
      </c>
      <c r="AY104" s="133">
        <f t="shared" si="108"/>
        <v>1159</v>
      </c>
      <c r="AZ104" s="133">
        <f t="shared" si="108"/>
        <v>798</v>
      </c>
      <c r="BA104" s="133">
        <f t="shared" si="108"/>
        <v>0</v>
      </c>
      <c r="BB104" s="133">
        <f t="shared" si="108"/>
        <v>1537</v>
      </c>
      <c r="BC104" s="133">
        <f t="shared" si="108"/>
        <v>1163</v>
      </c>
      <c r="BD104" s="133">
        <f t="shared" si="108"/>
        <v>353</v>
      </c>
      <c r="BE104" s="133">
        <f t="shared" si="108"/>
        <v>638</v>
      </c>
      <c r="BF104" s="133">
        <f t="shared" si="108"/>
        <v>2062</v>
      </c>
      <c r="BG104" s="133">
        <f t="shared" si="108"/>
        <v>879</v>
      </c>
      <c r="BH104" s="133">
        <f t="shared" si="108"/>
        <v>515</v>
      </c>
      <c r="BI104" s="133">
        <f t="shared" si="108"/>
        <v>2053</v>
      </c>
      <c r="BJ104" s="133">
        <f t="shared" si="108"/>
        <v>1404</v>
      </c>
      <c r="BK104" s="133">
        <f t="shared" si="108"/>
        <v>1639</v>
      </c>
      <c r="BL104" s="133">
        <f t="shared" si="108"/>
        <v>1021</v>
      </c>
    </row>
    <row r="105" ht="13.5" customHeight="1">
      <c r="A105" s="175">
        <v>42483.0</v>
      </c>
      <c r="B105" s="37" t="s">
        <v>74</v>
      </c>
      <c r="C105" s="176"/>
      <c r="D105" s="39" t="s">
        <v>42</v>
      </c>
      <c r="E105" s="126">
        <f t="shared" si="2"/>
        <v>879</v>
      </c>
      <c r="F105" s="41">
        <v>0.0</v>
      </c>
      <c r="G105" s="41">
        <v>17.0</v>
      </c>
      <c r="H105" s="42">
        <f t="shared" si="3"/>
        <v>17</v>
      </c>
      <c r="I105" s="176"/>
      <c r="J105" s="43" t="s">
        <v>39</v>
      </c>
      <c r="K105" s="126">
        <f t="shared" si="4"/>
        <v>918</v>
      </c>
      <c r="L105" s="44">
        <v>4.0</v>
      </c>
      <c r="M105" s="44">
        <v>19.0</v>
      </c>
      <c r="N105" s="42">
        <f t="shared" si="5"/>
        <v>31</v>
      </c>
      <c r="O105" s="176"/>
      <c r="P105" s="49" t="s">
        <v>72</v>
      </c>
      <c r="Q105" s="176"/>
      <c r="R105" s="45">
        <f>MIN(Rules!$E$2,(MAX(H105/N105,N105/H105)))</f>
        <v>1.823529412</v>
      </c>
      <c r="S105" s="45">
        <f>VLOOKUP(B105,Rules!A:B,2,FALSE)</f>
        <v>50</v>
      </c>
      <c r="T105" s="176"/>
      <c r="U105" s="46">
        <f>1/(10^(-(E105+(IF(P105="Y",Rules!$I$2,0))-K105)/Rules!$E$12)+1)</f>
        <v>0.6250816215</v>
      </c>
      <c r="V105" s="47">
        <f t="shared" si="6"/>
        <v>-57</v>
      </c>
      <c r="W105" s="47">
        <f t="shared" si="7"/>
        <v>57</v>
      </c>
      <c r="X105" s="47"/>
      <c r="Y105" s="47"/>
      <c r="Z105" s="48"/>
      <c r="AA105" s="133">
        <f t="shared" ref="AA105:BL105" si="109">IF($D105=AA$1,$E105+$V105,(IF($J105=AA$1,$K105+$W105,AA104)))</f>
        <v>1286</v>
      </c>
      <c r="AB105" s="133">
        <f t="shared" si="109"/>
        <v>1128</v>
      </c>
      <c r="AC105" s="133">
        <f t="shared" si="109"/>
        <v>1323</v>
      </c>
      <c r="AD105" s="133">
        <f t="shared" si="109"/>
        <v>292</v>
      </c>
      <c r="AE105" s="133">
        <f t="shared" si="109"/>
        <v>1962</v>
      </c>
      <c r="AF105" s="133">
        <f t="shared" si="109"/>
        <v>1895</v>
      </c>
      <c r="AG105" s="133">
        <f t="shared" si="109"/>
        <v>1052</v>
      </c>
      <c r="AH105" s="133">
        <f t="shared" si="109"/>
        <v>786</v>
      </c>
      <c r="AI105" s="133">
        <f t="shared" si="109"/>
        <v>1209</v>
      </c>
      <c r="AJ105" s="133">
        <f t="shared" si="109"/>
        <v>1919</v>
      </c>
      <c r="AK105" s="133">
        <f t="shared" si="109"/>
        <v>583</v>
      </c>
      <c r="AL105" s="133">
        <f t="shared" si="109"/>
        <v>729</v>
      </c>
      <c r="AM105" s="133">
        <f t="shared" si="109"/>
        <v>1970</v>
      </c>
      <c r="AN105" s="133">
        <f t="shared" si="109"/>
        <v>1544</v>
      </c>
      <c r="AO105" s="133">
        <f t="shared" si="109"/>
        <v>1189</v>
      </c>
      <c r="AP105" s="133">
        <f t="shared" si="109"/>
        <v>2220</v>
      </c>
      <c r="AQ105" s="133">
        <f t="shared" si="109"/>
        <v>216</v>
      </c>
      <c r="AR105" s="133">
        <f t="shared" si="109"/>
        <v>1419</v>
      </c>
      <c r="AS105" s="133">
        <f t="shared" si="109"/>
        <v>337</v>
      </c>
      <c r="AT105" s="133">
        <f t="shared" si="109"/>
        <v>1879</v>
      </c>
      <c r="AU105" s="133">
        <f t="shared" si="109"/>
        <v>1240</v>
      </c>
      <c r="AV105" s="133">
        <f t="shared" si="109"/>
        <v>592</v>
      </c>
      <c r="AW105" s="133">
        <f t="shared" si="109"/>
        <v>606</v>
      </c>
      <c r="AX105" s="133">
        <f t="shared" si="109"/>
        <v>975</v>
      </c>
      <c r="AY105" s="133">
        <f t="shared" si="109"/>
        <v>1159</v>
      </c>
      <c r="AZ105" s="133">
        <f t="shared" si="109"/>
        <v>798</v>
      </c>
      <c r="BA105" s="133">
        <f t="shared" si="109"/>
        <v>0</v>
      </c>
      <c r="BB105" s="133">
        <f t="shared" si="109"/>
        <v>1537</v>
      </c>
      <c r="BC105" s="133">
        <f t="shared" si="109"/>
        <v>1163</v>
      </c>
      <c r="BD105" s="133">
        <f t="shared" si="109"/>
        <v>353</v>
      </c>
      <c r="BE105" s="133">
        <f t="shared" si="109"/>
        <v>638</v>
      </c>
      <c r="BF105" s="133">
        <f t="shared" si="109"/>
        <v>2062</v>
      </c>
      <c r="BG105" s="133">
        <f t="shared" si="109"/>
        <v>822</v>
      </c>
      <c r="BH105" s="133">
        <f t="shared" si="109"/>
        <v>515</v>
      </c>
      <c r="BI105" s="133">
        <f t="shared" si="109"/>
        <v>2053</v>
      </c>
      <c r="BJ105" s="133">
        <f t="shared" si="109"/>
        <v>1404</v>
      </c>
      <c r="BK105" s="133">
        <f t="shared" si="109"/>
        <v>1639</v>
      </c>
      <c r="BL105" s="133">
        <f t="shared" si="109"/>
        <v>1021</v>
      </c>
    </row>
    <row r="106" ht="13.5" customHeight="1">
      <c r="A106" s="175">
        <v>42483.0</v>
      </c>
      <c r="B106" s="37" t="s">
        <v>74</v>
      </c>
      <c r="C106" s="176"/>
      <c r="D106" s="39" t="s">
        <v>45</v>
      </c>
      <c r="E106" s="126">
        <f t="shared" si="2"/>
        <v>729</v>
      </c>
      <c r="F106" s="41">
        <v>3.0</v>
      </c>
      <c r="G106" s="41">
        <v>21.0</v>
      </c>
      <c r="H106" s="42">
        <f t="shared" si="3"/>
        <v>30</v>
      </c>
      <c r="I106" s="176"/>
      <c r="J106" s="43" t="s">
        <v>50</v>
      </c>
      <c r="K106" s="126">
        <f t="shared" si="4"/>
        <v>592</v>
      </c>
      <c r="L106" s="44">
        <v>3.0</v>
      </c>
      <c r="M106" s="44">
        <v>15.0</v>
      </c>
      <c r="N106" s="42">
        <f t="shared" si="5"/>
        <v>24</v>
      </c>
      <c r="O106" s="176"/>
      <c r="P106" s="49" t="s">
        <v>72</v>
      </c>
      <c r="Q106" s="176"/>
      <c r="R106" s="45">
        <f>MIN(Rules!$E$2,(MAX(H106/N106,N106/H106)))</f>
        <v>1.25</v>
      </c>
      <c r="S106" s="45">
        <f>VLOOKUP(B106,Rules!A:B,2,FALSE)</f>
        <v>50</v>
      </c>
      <c r="T106" s="176"/>
      <c r="U106" s="46">
        <f>1/(10^(-(E106+(IF(P106="Y",Rules!$I$2,0))-K106)/Rules!$E$12)+1)</f>
        <v>0.7894617178</v>
      </c>
      <c r="V106" s="47">
        <f t="shared" si="6"/>
        <v>13</v>
      </c>
      <c r="W106" s="47">
        <f t="shared" si="7"/>
        <v>-13</v>
      </c>
      <c r="X106" s="47"/>
      <c r="Y106" s="47"/>
      <c r="Z106" s="48"/>
      <c r="AA106" s="133">
        <f t="shared" ref="AA106:BL106" si="110">IF($D106=AA$1,$E106+$V106,(IF($J106=AA$1,$K106+$W106,AA105)))</f>
        <v>1286</v>
      </c>
      <c r="AB106" s="133">
        <f t="shared" si="110"/>
        <v>1128</v>
      </c>
      <c r="AC106" s="133">
        <f t="shared" si="110"/>
        <v>1323</v>
      </c>
      <c r="AD106" s="133">
        <f t="shared" si="110"/>
        <v>292</v>
      </c>
      <c r="AE106" s="133">
        <f t="shared" si="110"/>
        <v>1962</v>
      </c>
      <c r="AF106" s="133">
        <f t="shared" si="110"/>
        <v>1895</v>
      </c>
      <c r="AG106" s="133">
        <f t="shared" si="110"/>
        <v>1052</v>
      </c>
      <c r="AH106" s="133">
        <f t="shared" si="110"/>
        <v>786</v>
      </c>
      <c r="AI106" s="133">
        <f t="shared" si="110"/>
        <v>1209</v>
      </c>
      <c r="AJ106" s="133">
        <f t="shared" si="110"/>
        <v>1919</v>
      </c>
      <c r="AK106" s="133">
        <f t="shared" si="110"/>
        <v>583</v>
      </c>
      <c r="AL106" s="133">
        <f t="shared" si="110"/>
        <v>742</v>
      </c>
      <c r="AM106" s="133">
        <f t="shared" si="110"/>
        <v>1970</v>
      </c>
      <c r="AN106" s="133">
        <f t="shared" si="110"/>
        <v>1544</v>
      </c>
      <c r="AO106" s="133">
        <f t="shared" si="110"/>
        <v>1189</v>
      </c>
      <c r="AP106" s="133">
        <f t="shared" si="110"/>
        <v>2220</v>
      </c>
      <c r="AQ106" s="133">
        <f t="shared" si="110"/>
        <v>216</v>
      </c>
      <c r="AR106" s="133">
        <f t="shared" si="110"/>
        <v>1419</v>
      </c>
      <c r="AS106" s="133">
        <f t="shared" si="110"/>
        <v>337</v>
      </c>
      <c r="AT106" s="133">
        <f t="shared" si="110"/>
        <v>1879</v>
      </c>
      <c r="AU106" s="133">
        <f t="shared" si="110"/>
        <v>1240</v>
      </c>
      <c r="AV106" s="133">
        <f t="shared" si="110"/>
        <v>579</v>
      </c>
      <c r="AW106" s="133">
        <f t="shared" si="110"/>
        <v>606</v>
      </c>
      <c r="AX106" s="133">
        <f t="shared" si="110"/>
        <v>975</v>
      </c>
      <c r="AY106" s="133">
        <f t="shared" si="110"/>
        <v>1159</v>
      </c>
      <c r="AZ106" s="133">
        <f t="shared" si="110"/>
        <v>798</v>
      </c>
      <c r="BA106" s="133">
        <f t="shared" si="110"/>
        <v>0</v>
      </c>
      <c r="BB106" s="133">
        <f t="shared" si="110"/>
        <v>1537</v>
      </c>
      <c r="BC106" s="133">
        <f t="shared" si="110"/>
        <v>1163</v>
      </c>
      <c r="BD106" s="133">
        <f t="shared" si="110"/>
        <v>353</v>
      </c>
      <c r="BE106" s="133">
        <f t="shared" si="110"/>
        <v>638</v>
      </c>
      <c r="BF106" s="133">
        <f t="shared" si="110"/>
        <v>2062</v>
      </c>
      <c r="BG106" s="133">
        <f t="shared" si="110"/>
        <v>822</v>
      </c>
      <c r="BH106" s="133">
        <f t="shared" si="110"/>
        <v>515</v>
      </c>
      <c r="BI106" s="133">
        <f t="shared" si="110"/>
        <v>2053</v>
      </c>
      <c r="BJ106" s="133">
        <f t="shared" si="110"/>
        <v>1404</v>
      </c>
      <c r="BK106" s="133">
        <f t="shared" si="110"/>
        <v>1639</v>
      </c>
      <c r="BL106" s="133">
        <f t="shared" si="110"/>
        <v>1021</v>
      </c>
    </row>
    <row r="107" ht="13.5" customHeight="1">
      <c r="A107" s="175">
        <v>42483.0</v>
      </c>
      <c r="B107" s="37" t="s">
        <v>74</v>
      </c>
      <c r="C107" s="176"/>
      <c r="D107" s="39" t="s">
        <v>52</v>
      </c>
      <c r="E107" s="126">
        <f t="shared" si="2"/>
        <v>337</v>
      </c>
      <c r="F107" s="41">
        <v>1.0</v>
      </c>
      <c r="G107" s="41">
        <v>15.0</v>
      </c>
      <c r="H107" s="42">
        <f t="shared" si="3"/>
        <v>18</v>
      </c>
      <c r="I107" s="176"/>
      <c r="J107" s="43" t="s">
        <v>53</v>
      </c>
      <c r="K107" s="126">
        <f t="shared" si="4"/>
        <v>515</v>
      </c>
      <c r="L107" s="44">
        <v>3.0</v>
      </c>
      <c r="M107" s="44">
        <v>19.0</v>
      </c>
      <c r="N107" s="42">
        <f t="shared" si="5"/>
        <v>28</v>
      </c>
      <c r="O107" s="176"/>
      <c r="P107" s="49" t="s">
        <v>72</v>
      </c>
      <c r="Q107" s="176"/>
      <c r="R107" s="45">
        <f>MIN(Rules!$E$2,(MAX(H107/N107,N107/H107)))</f>
        <v>1.555555556</v>
      </c>
      <c r="S107" s="45">
        <f>VLOOKUP(B107,Rules!A:B,2,FALSE)</f>
        <v>50</v>
      </c>
      <c r="T107" s="176"/>
      <c r="U107" s="46">
        <f>1/(10^(-(E107+(IF(P107="Y",Rules!$I$2,0))-K107)/Rules!$E$12)+1)</f>
        <v>0.4678083998</v>
      </c>
      <c r="V107" s="47">
        <f t="shared" si="6"/>
        <v>-36</v>
      </c>
      <c r="W107" s="47">
        <f t="shared" si="7"/>
        <v>36</v>
      </c>
      <c r="X107" s="47"/>
      <c r="Y107" s="47"/>
      <c r="Z107" s="48"/>
      <c r="AA107" s="133">
        <f t="shared" ref="AA107:BL107" si="111">IF($D107=AA$1,$E107+$V107,(IF($J107=AA$1,$K107+$W107,AA106)))</f>
        <v>1286</v>
      </c>
      <c r="AB107" s="133">
        <f t="shared" si="111"/>
        <v>1128</v>
      </c>
      <c r="AC107" s="133">
        <f t="shared" si="111"/>
        <v>1323</v>
      </c>
      <c r="AD107" s="133">
        <f t="shared" si="111"/>
        <v>292</v>
      </c>
      <c r="AE107" s="133">
        <f t="shared" si="111"/>
        <v>1962</v>
      </c>
      <c r="AF107" s="133">
        <f t="shared" si="111"/>
        <v>1895</v>
      </c>
      <c r="AG107" s="133">
        <f t="shared" si="111"/>
        <v>1052</v>
      </c>
      <c r="AH107" s="133">
        <f t="shared" si="111"/>
        <v>786</v>
      </c>
      <c r="AI107" s="133">
        <f t="shared" si="111"/>
        <v>1209</v>
      </c>
      <c r="AJ107" s="133">
        <f t="shared" si="111"/>
        <v>1919</v>
      </c>
      <c r="AK107" s="133">
        <f t="shared" si="111"/>
        <v>583</v>
      </c>
      <c r="AL107" s="133">
        <f t="shared" si="111"/>
        <v>742</v>
      </c>
      <c r="AM107" s="133">
        <f t="shared" si="111"/>
        <v>1970</v>
      </c>
      <c r="AN107" s="133">
        <f t="shared" si="111"/>
        <v>1544</v>
      </c>
      <c r="AO107" s="133">
        <f t="shared" si="111"/>
        <v>1189</v>
      </c>
      <c r="AP107" s="133">
        <f t="shared" si="111"/>
        <v>2220</v>
      </c>
      <c r="AQ107" s="133">
        <f t="shared" si="111"/>
        <v>216</v>
      </c>
      <c r="AR107" s="133">
        <f t="shared" si="111"/>
        <v>1419</v>
      </c>
      <c r="AS107" s="133">
        <f t="shared" si="111"/>
        <v>301</v>
      </c>
      <c r="AT107" s="133">
        <f t="shared" si="111"/>
        <v>1879</v>
      </c>
      <c r="AU107" s="133">
        <f t="shared" si="111"/>
        <v>1240</v>
      </c>
      <c r="AV107" s="133">
        <f t="shared" si="111"/>
        <v>579</v>
      </c>
      <c r="AW107" s="133">
        <f t="shared" si="111"/>
        <v>606</v>
      </c>
      <c r="AX107" s="133">
        <f t="shared" si="111"/>
        <v>975</v>
      </c>
      <c r="AY107" s="133">
        <f t="shared" si="111"/>
        <v>1159</v>
      </c>
      <c r="AZ107" s="133">
        <f t="shared" si="111"/>
        <v>798</v>
      </c>
      <c r="BA107" s="133">
        <f t="shared" si="111"/>
        <v>0</v>
      </c>
      <c r="BB107" s="133">
        <f t="shared" si="111"/>
        <v>1537</v>
      </c>
      <c r="BC107" s="133">
        <f t="shared" si="111"/>
        <v>1163</v>
      </c>
      <c r="BD107" s="133">
        <f t="shared" si="111"/>
        <v>353</v>
      </c>
      <c r="BE107" s="133">
        <f t="shared" si="111"/>
        <v>638</v>
      </c>
      <c r="BF107" s="133">
        <f t="shared" si="111"/>
        <v>2062</v>
      </c>
      <c r="BG107" s="133">
        <f t="shared" si="111"/>
        <v>822</v>
      </c>
      <c r="BH107" s="133">
        <f t="shared" si="111"/>
        <v>551</v>
      </c>
      <c r="BI107" s="133">
        <f t="shared" si="111"/>
        <v>2053</v>
      </c>
      <c r="BJ107" s="133">
        <f t="shared" si="111"/>
        <v>1404</v>
      </c>
      <c r="BK107" s="133">
        <f t="shared" si="111"/>
        <v>1639</v>
      </c>
      <c r="BL107" s="133">
        <f t="shared" si="111"/>
        <v>1021</v>
      </c>
    </row>
    <row r="108" ht="13.5" customHeight="1">
      <c r="A108" s="175">
        <v>42483.0</v>
      </c>
      <c r="B108" s="37" t="s">
        <v>74</v>
      </c>
      <c r="C108" s="176"/>
      <c r="D108" s="39" t="s">
        <v>47</v>
      </c>
      <c r="E108" s="126">
        <f t="shared" si="2"/>
        <v>606</v>
      </c>
      <c r="F108" s="41">
        <v>0.0</v>
      </c>
      <c r="G108" s="41">
        <v>22.0</v>
      </c>
      <c r="H108" s="42">
        <f t="shared" si="3"/>
        <v>22</v>
      </c>
      <c r="I108" s="176"/>
      <c r="J108" s="43" t="s">
        <v>44</v>
      </c>
      <c r="K108" s="126">
        <f t="shared" si="4"/>
        <v>353</v>
      </c>
      <c r="L108" s="44">
        <v>0.0</v>
      </c>
      <c r="M108" s="44">
        <v>15.0</v>
      </c>
      <c r="N108" s="42">
        <f t="shared" si="5"/>
        <v>15</v>
      </c>
      <c r="O108" s="176"/>
      <c r="P108" s="49" t="s">
        <v>72</v>
      </c>
      <c r="Q108" s="176"/>
      <c r="R108" s="45">
        <f>MIN(Rules!$E$2,(MAX(H108/N108,N108/H108)))</f>
        <v>1.466666667</v>
      </c>
      <c r="S108" s="45">
        <f>VLOOKUP(B108,Rules!A:B,2,FALSE)</f>
        <v>50</v>
      </c>
      <c r="T108" s="176"/>
      <c r="U108" s="46">
        <f>1/(10^(-(E108+(IF(P108="Y",Rules!$I$2,0))-K108)/Rules!$E$12)+1)</f>
        <v>0.8648164245</v>
      </c>
      <c r="V108" s="47">
        <f t="shared" si="6"/>
        <v>10</v>
      </c>
      <c r="W108" s="47">
        <f t="shared" si="7"/>
        <v>-10</v>
      </c>
      <c r="X108" s="47"/>
      <c r="Y108" s="47"/>
      <c r="Z108" s="48"/>
      <c r="AA108" s="133">
        <f t="shared" ref="AA108:BL108" si="112">IF($D108=AA$1,$E108+$V108,(IF($J108=AA$1,$K108+$W108,AA107)))</f>
        <v>1286</v>
      </c>
      <c r="AB108" s="133">
        <f t="shared" si="112"/>
        <v>1128</v>
      </c>
      <c r="AC108" s="133">
        <f t="shared" si="112"/>
        <v>1323</v>
      </c>
      <c r="AD108" s="133">
        <f t="shared" si="112"/>
        <v>292</v>
      </c>
      <c r="AE108" s="133">
        <f t="shared" si="112"/>
        <v>1962</v>
      </c>
      <c r="AF108" s="133">
        <f t="shared" si="112"/>
        <v>1895</v>
      </c>
      <c r="AG108" s="133">
        <f t="shared" si="112"/>
        <v>1052</v>
      </c>
      <c r="AH108" s="133">
        <f t="shared" si="112"/>
        <v>786</v>
      </c>
      <c r="AI108" s="133">
        <f t="shared" si="112"/>
        <v>1209</v>
      </c>
      <c r="AJ108" s="133">
        <f t="shared" si="112"/>
        <v>1919</v>
      </c>
      <c r="AK108" s="133">
        <f t="shared" si="112"/>
        <v>583</v>
      </c>
      <c r="AL108" s="133">
        <f t="shared" si="112"/>
        <v>742</v>
      </c>
      <c r="AM108" s="133">
        <f t="shared" si="112"/>
        <v>1970</v>
      </c>
      <c r="AN108" s="133">
        <f t="shared" si="112"/>
        <v>1544</v>
      </c>
      <c r="AO108" s="133">
        <f t="shared" si="112"/>
        <v>1189</v>
      </c>
      <c r="AP108" s="133">
        <f t="shared" si="112"/>
        <v>2220</v>
      </c>
      <c r="AQ108" s="133">
        <f t="shared" si="112"/>
        <v>216</v>
      </c>
      <c r="AR108" s="133">
        <f t="shared" si="112"/>
        <v>1419</v>
      </c>
      <c r="AS108" s="133">
        <f t="shared" si="112"/>
        <v>301</v>
      </c>
      <c r="AT108" s="133">
        <f t="shared" si="112"/>
        <v>1879</v>
      </c>
      <c r="AU108" s="133">
        <f t="shared" si="112"/>
        <v>1240</v>
      </c>
      <c r="AV108" s="133">
        <f t="shared" si="112"/>
        <v>579</v>
      </c>
      <c r="AW108" s="133">
        <f t="shared" si="112"/>
        <v>616</v>
      </c>
      <c r="AX108" s="133">
        <f t="shared" si="112"/>
        <v>975</v>
      </c>
      <c r="AY108" s="133">
        <f t="shared" si="112"/>
        <v>1159</v>
      </c>
      <c r="AZ108" s="133">
        <f t="shared" si="112"/>
        <v>798</v>
      </c>
      <c r="BA108" s="133">
        <f t="shared" si="112"/>
        <v>0</v>
      </c>
      <c r="BB108" s="133">
        <f t="shared" si="112"/>
        <v>1537</v>
      </c>
      <c r="BC108" s="133">
        <f t="shared" si="112"/>
        <v>1163</v>
      </c>
      <c r="BD108" s="133">
        <f t="shared" si="112"/>
        <v>343</v>
      </c>
      <c r="BE108" s="133">
        <f t="shared" si="112"/>
        <v>638</v>
      </c>
      <c r="BF108" s="133">
        <f t="shared" si="112"/>
        <v>2062</v>
      </c>
      <c r="BG108" s="133">
        <f t="shared" si="112"/>
        <v>822</v>
      </c>
      <c r="BH108" s="133">
        <f t="shared" si="112"/>
        <v>551</v>
      </c>
      <c r="BI108" s="133">
        <f t="shared" si="112"/>
        <v>2053</v>
      </c>
      <c r="BJ108" s="133">
        <f t="shared" si="112"/>
        <v>1404</v>
      </c>
      <c r="BK108" s="133">
        <f t="shared" si="112"/>
        <v>1639</v>
      </c>
      <c r="BL108" s="133">
        <f t="shared" si="112"/>
        <v>1021</v>
      </c>
    </row>
    <row r="109" ht="13.5" customHeight="1">
      <c r="A109" s="175">
        <v>42490.0</v>
      </c>
      <c r="B109" s="37" t="s">
        <v>74</v>
      </c>
      <c r="C109" s="176"/>
      <c r="D109" s="39" t="s">
        <v>35</v>
      </c>
      <c r="E109" s="126">
        <f t="shared" si="2"/>
        <v>1052</v>
      </c>
      <c r="F109" s="41">
        <v>1.0</v>
      </c>
      <c r="G109" s="41">
        <v>15.0</v>
      </c>
      <c r="H109" s="42">
        <f t="shared" si="3"/>
        <v>18</v>
      </c>
      <c r="I109" s="176"/>
      <c r="J109" s="43" t="s">
        <v>33</v>
      </c>
      <c r="K109" s="126">
        <f t="shared" si="4"/>
        <v>1209</v>
      </c>
      <c r="L109" s="44">
        <v>1.0</v>
      </c>
      <c r="M109" s="44">
        <v>18.0</v>
      </c>
      <c r="N109" s="42">
        <f t="shared" si="5"/>
        <v>21</v>
      </c>
      <c r="O109" s="176"/>
      <c r="P109" s="49" t="s">
        <v>72</v>
      </c>
      <c r="Q109" s="176"/>
      <c r="R109" s="45">
        <f>MIN(Rules!$E$2,(MAX(H109/N109,N109/H109)))</f>
        <v>1.166666667</v>
      </c>
      <c r="S109" s="45">
        <f>VLOOKUP(B109,Rules!A:B,2,FALSE)</f>
        <v>50</v>
      </c>
      <c r="T109" s="176"/>
      <c r="U109" s="46">
        <f>1/(10^(-(E109+(IF(P109="Y",Rules!$I$2,0))-K109)/Rules!$E$12)+1)</f>
        <v>0.49194165</v>
      </c>
      <c r="V109" s="47">
        <f t="shared" si="6"/>
        <v>-29</v>
      </c>
      <c r="W109" s="47">
        <f t="shared" si="7"/>
        <v>29</v>
      </c>
      <c r="X109" s="47"/>
      <c r="Y109" s="47"/>
      <c r="Z109" s="48"/>
      <c r="AA109" s="133">
        <f t="shared" ref="AA109:BL109" si="113">IF($D109=AA$1,$E109+$V109,(IF($J109=AA$1,$K109+$W109,AA108)))</f>
        <v>1286</v>
      </c>
      <c r="AB109" s="133">
        <f t="shared" si="113"/>
        <v>1128</v>
      </c>
      <c r="AC109" s="133">
        <f t="shared" si="113"/>
        <v>1323</v>
      </c>
      <c r="AD109" s="133">
        <f t="shared" si="113"/>
        <v>292</v>
      </c>
      <c r="AE109" s="133">
        <f t="shared" si="113"/>
        <v>1962</v>
      </c>
      <c r="AF109" s="133">
        <f t="shared" si="113"/>
        <v>1895</v>
      </c>
      <c r="AG109" s="133">
        <f t="shared" si="113"/>
        <v>1023</v>
      </c>
      <c r="AH109" s="133">
        <f t="shared" si="113"/>
        <v>786</v>
      </c>
      <c r="AI109" s="133">
        <f t="shared" si="113"/>
        <v>1238</v>
      </c>
      <c r="AJ109" s="133">
        <f t="shared" si="113"/>
        <v>1919</v>
      </c>
      <c r="AK109" s="133">
        <f t="shared" si="113"/>
        <v>583</v>
      </c>
      <c r="AL109" s="133">
        <f t="shared" si="113"/>
        <v>742</v>
      </c>
      <c r="AM109" s="133">
        <f t="shared" si="113"/>
        <v>1970</v>
      </c>
      <c r="AN109" s="133">
        <f t="shared" si="113"/>
        <v>1544</v>
      </c>
      <c r="AO109" s="133">
        <f t="shared" si="113"/>
        <v>1189</v>
      </c>
      <c r="AP109" s="133">
        <f t="shared" si="113"/>
        <v>2220</v>
      </c>
      <c r="AQ109" s="133">
        <f t="shared" si="113"/>
        <v>216</v>
      </c>
      <c r="AR109" s="133">
        <f t="shared" si="113"/>
        <v>1419</v>
      </c>
      <c r="AS109" s="133">
        <f t="shared" si="113"/>
        <v>301</v>
      </c>
      <c r="AT109" s="133">
        <f t="shared" si="113"/>
        <v>1879</v>
      </c>
      <c r="AU109" s="133">
        <f t="shared" si="113"/>
        <v>1240</v>
      </c>
      <c r="AV109" s="133">
        <f t="shared" si="113"/>
        <v>579</v>
      </c>
      <c r="AW109" s="133">
        <f t="shared" si="113"/>
        <v>616</v>
      </c>
      <c r="AX109" s="133">
        <f t="shared" si="113"/>
        <v>975</v>
      </c>
      <c r="AY109" s="133">
        <f t="shared" si="113"/>
        <v>1159</v>
      </c>
      <c r="AZ109" s="133">
        <f t="shared" si="113"/>
        <v>798</v>
      </c>
      <c r="BA109" s="133">
        <f t="shared" si="113"/>
        <v>0</v>
      </c>
      <c r="BB109" s="133">
        <f t="shared" si="113"/>
        <v>1537</v>
      </c>
      <c r="BC109" s="133">
        <f t="shared" si="113"/>
        <v>1163</v>
      </c>
      <c r="BD109" s="133">
        <f t="shared" si="113"/>
        <v>343</v>
      </c>
      <c r="BE109" s="133">
        <f t="shared" si="113"/>
        <v>638</v>
      </c>
      <c r="BF109" s="133">
        <f t="shared" si="113"/>
        <v>2062</v>
      </c>
      <c r="BG109" s="133">
        <f t="shared" si="113"/>
        <v>822</v>
      </c>
      <c r="BH109" s="133">
        <f t="shared" si="113"/>
        <v>551</v>
      </c>
      <c r="BI109" s="133">
        <f t="shared" si="113"/>
        <v>2053</v>
      </c>
      <c r="BJ109" s="133">
        <f t="shared" si="113"/>
        <v>1404</v>
      </c>
      <c r="BK109" s="133">
        <f t="shared" si="113"/>
        <v>1639</v>
      </c>
      <c r="BL109" s="133">
        <f t="shared" si="113"/>
        <v>1021</v>
      </c>
    </row>
    <row r="110" ht="13.5" customHeight="1">
      <c r="A110" s="175">
        <v>42490.0</v>
      </c>
      <c r="B110" s="37" t="s">
        <v>74</v>
      </c>
      <c r="C110" s="176"/>
      <c r="D110" s="39" t="s">
        <v>30</v>
      </c>
      <c r="E110" s="126">
        <f t="shared" si="2"/>
        <v>1286</v>
      </c>
      <c r="F110" s="41">
        <v>2.0</v>
      </c>
      <c r="G110" s="41">
        <v>14.0</v>
      </c>
      <c r="H110" s="42">
        <f t="shared" si="3"/>
        <v>20</v>
      </c>
      <c r="I110" s="176"/>
      <c r="J110" s="43" t="s">
        <v>41</v>
      </c>
      <c r="K110" s="126">
        <f t="shared" si="4"/>
        <v>1163</v>
      </c>
      <c r="L110" s="44">
        <v>1.0</v>
      </c>
      <c r="M110" s="44">
        <v>12.0</v>
      </c>
      <c r="N110" s="42">
        <f t="shared" si="5"/>
        <v>15</v>
      </c>
      <c r="O110" s="176"/>
      <c r="P110" s="49" t="s">
        <v>72</v>
      </c>
      <c r="Q110" s="176"/>
      <c r="R110" s="45">
        <f>MIN(Rules!$E$2,(MAX(H110/N110,N110/H110)))</f>
        <v>1.333333333</v>
      </c>
      <c r="S110" s="45">
        <f>VLOOKUP(B110,Rules!A:B,2,FALSE)</f>
        <v>50</v>
      </c>
      <c r="T110" s="176"/>
      <c r="U110" s="46">
        <f>1/(10^(-(E110+(IF(P110="Y",Rules!$I$2,0))-K110)/Rules!$E$12)+1)</f>
        <v>0.7785457028</v>
      </c>
      <c r="V110" s="47">
        <f t="shared" si="6"/>
        <v>15</v>
      </c>
      <c r="W110" s="47">
        <f t="shared" si="7"/>
        <v>-15</v>
      </c>
      <c r="X110" s="47"/>
      <c r="Y110" s="47"/>
      <c r="Z110" s="48"/>
      <c r="AA110" s="133">
        <f t="shared" ref="AA110:BL110" si="114">IF($D110=AA$1,$E110+$V110,(IF($J110=AA$1,$K110+$W110,AA109)))</f>
        <v>1301</v>
      </c>
      <c r="AB110" s="133">
        <f t="shared" si="114"/>
        <v>1128</v>
      </c>
      <c r="AC110" s="133">
        <f t="shared" si="114"/>
        <v>1323</v>
      </c>
      <c r="AD110" s="133">
        <f t="shared" si="114"/>
        <v>292</v>
      </c>
      <c r="AE110" s="133">
        <f t="shared" si="114"/>
        <v>1962</v>
      </c>
      <c r="AF110" s="133">
        <f t="shared" si="114"/>
        <v>1895</v>
      </c>
      <c r="AG110" s="133">
        <f t="shared" si="114"/>
        <v>1023</v>
      </c>
      <c r="AH110" s="133">
        <f t="shared" si="114"/>
        <v>786</v>
      </c>
      <c r="AI110" s="133">
        <f t="shared" si="114"/>
        <v>1238</v>
      </c>
      <c r="AJ110" s="133">
        <f t="shared" si="114"/>
        <v>1919</v>
      </c>
      <c r="AK110" s="133">
        <f t="shared" si="114"/>
        <v>583</v>
      </c>
      <c r="AL110" s="133">
        <f t="shared" si="114"/>
        <v>742</v>
      </c>
      <c r="AM110" s="133">
        <f t="shared" si="114"/>
        <v>1970</v>
      </c>
      <c r="AN110" s="133">
        <f t="shared" si="114"/>
        <v>1544</v>
      </c>
      <c r="AO110" s="133">
        <f t="shared" si="114"/>
        <v>1189</v>
      </c>
      <c r="AP110" s="133">
        <f t="shared" si="114"/>
        <v>2220</v>
      </c>
      <c r="AQ110" s="133">
        <f t="shared" si="114"/>
        <v>216</v>
      </c>
      <c r="AR110" s="133">
        <f t="shared" si="114"/>
        <v>1419</v>
      </c>
      <c r="AS110" s="133">
        <f t="shared" si="114"/>
        <v>301</v>
      </c>
      <c r="AT110" s="133">
        <f t="shared" si="114"/>
        <v>1879</v>
      </c>
      <c r="AU110" s="133">
        <f t="shared" si="114"/>
        <v>1240</v>
      </c>
      <c r="AV110" s="133">
        <f t="shared" si="114"/>
        <v>579</v>
      </c>
      <c r="AW110" s="133">
        <f t="shared" si="114"/>
        <v>616</v>
      </c>
      <c r="AX110" s="133">
        <f t="shared" si="114"/>
        <v>975</v>
      </c>
      <c r="AY110" s="133">
        <f t="shared" si="114"/>
        <v>1159</v>
      </c>
      <c r="AZ110" s="133">
        <f t="shared" si="114"/>
        <v>798</v>
      </c>
      <c r="BA110" s="133">
        <f t="shared" si="114"/>
        <v>0</v>
      </c>
      <c r="BB110" s="133">
        <f t="shared" si="114"/>
        <v>1537</v>
      </c>
      <c r="BC110" s="133">
        <f t="shared" si="114"/>
        <v>1148</v>
      </c>
      <c r="BD110" s="133">
        <f t="shared" si="114"/>
        <v>343</v>
      </c>
      <c r="BE110" s="133">
        <f t="shared" si="114"/>
        <v>638</v>
      </c>
      <c r="BF110" s="133">
        <f t="shared" si="114"/>
        <v>2062</v>
      </c>
      <c r="BG110" s="133">
        <f t="shared" si="114"/>
        <v>822</v>
      </c>
      <c r="BH110" s="133">
        <f t="shared" si="114"/>
        <v>551</v>
      </c>
      <c r="BI110" s="133">
        <f t="shared" si="114"/>
        <v>2053</v>
      </c>
      <c r="BJ110" s="133">
        <f t="shared" si="114"/>
        <v>1404</v>
      </c>
      <c r="BK110" s="133">
        <f t="shared" si="114"/>
        <v>1639</v>
      </c>
      <c r="BL110" s="133">
        <f t="shared" si="114"/>
        <v>1021</v>
      </c>
    </row>
    <row r="111" ht="13.5" customHeight="1">
      <c r="A111" s="175">
        <v>42490.0</v>
      </c>
      <c r="B111" s="37" t="s">
        <v>74</v>
      </c>
      <c r="C111" s="176"/>
      <c r="D111" s="39" t="s">
        <v>40</v>
      </c>
      <c r="E111" s="126">
        <f t="shared" si="2"/>
        <v>1021</v>
      </c>
      <c r="F111" s="41">
        <v>0.0</v>
      </c>
      <c r="G111" s="41">
        <v>9.0</v>
      </c>
      <c r="H111" s="42">
        <f t="shared" si="3"/>
        <v>9</v>
      </c>
      <c r="I111" s="176"/>
      <c r="J111" s="43" t="s">
        <v>29</v>
      </c>
      <c r="K111" s="126">
        <f t="shared" si="4"/>
        <v>1189</v>
      </c>
      <c r="L111" s="44">
        <v>0.0</v>
      </c>
      <c r="M111" s="44">
        <v>17.0</v>
      </c>
      <c r="N111" s="42">
        <f t="shared" si="5"/>
        <v>17</v>
      </c>
      <c r="O111" s="176"/>
      <c r="P111" s="49" t="s">
        <v>72</v>
      </c>
      <c r="Q111" s="176"/>
      <c r="R111" s="45">
        <f>MIN(Rules!$E$2,(MAX(H111/N111,N111/H111)))</f>
        <v>1.888888889</v>
      </c>
      <c r="S111" s="45">
        <f>VLOOKUP(B111,Rules!A:B,2,FALSE)</f>
        <v>50</v>
      </c>
      <c r="T111" s="176"/>
      <c r="U111" s="46">
        <f>1/(10^(-(E111+(IF(P111="Y",Rules!$I$2,0))-K111)/Rules!$E$12)+1)</f>
        <v>0.4792885923</v>
      </c>
      <c r="V111" s="47">
        <f t="shared" si="6"/>
        <v>-45</v>
      </c>
      <c r="W111" s="47">
        <f t="shared" si="7"/>
        <v>45</v>
      </c>
      <c r="X111" s="47"/>
      <c r="Y111" s="47"/>
      <c r="Z111" s="48"/>
      <c r="AA111" s="133">
        <f t="shared" ref="AA111:BL111" si="115">IF($D111=AA$1,$E111+$V111,(IF($J111=AA$1,$K111+$W111,AA110)))</f>
        <v>1301</v>
      </c>
      <c r="AB111" s="133">
        <f t="shared" si="115"/>
        <v>1128</v>
      </c>
      <c r="AC111" s="133">
        <f t="shared" si="115"/>
        <v>1323</v>
      </c>
      <c r="AD111" s="133">
        <f t="shared" si="115"/>
        <v>292</v>
      </c>
      <c r="AE111" s="133">
        <f t="shared" si="115"/>
        <v>1962</v>
      </c>
      <c r="AF111" s="133">
        <f t="shared" si="115"/>
        <v>1895</v>
      </c>
      <c r="AG111" s="133">
        <f t="shared" si="115"/>
        <v>1023</v>
      </c>
      <c r="AH111" s="133">
        <f t="shared" si="115"/>
        <v>786</v>
      </c>
      <c r="AI111" s="133">
        <f t="shared" si="115"/>
        <v>1238</v>
      </c>
      <c r="AJ111" s="133">
        <f t="shared" si="115"/>
        <v>1919</v>
      </c>
      <c r="AK111" s="133">
        <f t="shared" si="115"/>
        <v>583</v>
      </c>
      <c r="AL111" s="133">
        <f t="shared" si="115"/>
        <v>742</v>
      </c>
      <c r="AM111" s="133">
        <f t="shared" si="115"/>
        <v>1970</v>
      </c>
      <c r="AN111" s="133">
        <f t="shared" si="115"/>
        <v>1544</v>
      </c>
      <c r="AO111" s="133">
        <f t="shared" si="115"/>
        <v>1234</v>
      </c>
      <c r="AP111" s="133">
        <f t="shared" si="115"/>
        <v>2220</v>
      </c>
      <c r="AQ111" s="133">
        <f t="shared" si="115"/>
        <v>216</v>
      </c>
      <c r="AR111" s="133">
        <f t="shared" si="115"/>
        <v>1419</v>
      </c>
      <c r="AS111" s="133">
        <f t="shared" si="115"/>
        <v>301</v>
      </c>
      <c r="AT111" s="133">
        <f t="shared" si="115"/>
        <v>1879</v>
      </c>
      <c r="AU111" s="133">
        <f t="shared" si="115"/>
        <v>1240</v>
      </c>
      <c r="AV111" s="133">
        <f t="shared" si="115"/>
        <v>579</v>
      </c>
      <c r="AW111" s="133">
        <f t="shared" si="115"/>
        <v>616</v>
      </c>
      <c r="AX111" s="133">
        <f t="shared" si="115"/>
        <v>975</v>
      </c>
      <c r="AY111" s="133">
        <f t="shared" si="115"/>
        <v>1159</v>
      </c>
      <c r="AZ111" s="133">
        <f t="shared" si="115"/>
        <v>798</v>
      </c>
      <c r="BA111" s="133">
        <f t="shared" si="115"/>
        <v>0</v>
      </c>
      <c r="BB111" s="133">
        <f t="shared" si="115"/>
        <v>1537</v>
      </c>
      <c r="BC111" s="133">
        <f t="shared" si="115"/>
        <v>1148</v>
      </c>
      <c r="BD111" s="133">
        <f t="shared" si="115"/>
        <v>343</v>
      </c>
      <c r="BE111" s="133">
        <f t="shared" si="115"/>
        <v>638</v>
      </c>
      <c r="BF111" s="133">
        <f t="shared" si="115"/>
        <v>2062</v>
      </c>
      <c r="BG111" s="133">
        <f t="shared" si="115"/>
        <v>822</v>
      </c>
      <c r="BH111" s="133">
        <f t="shared" si="115"/>
        <v>551</v>
      </c>
      <c r="BI111" s="133">
        <f t="shared" si="115"/>
        <v>2053</v>
      </c>
      <c r="BJ111" s="133">
        <f t="shared" si="115"/>
        <v>1404</v>
      </c>
      <c r="BK111" s="133">
        <f t="shared" si="115"/>
        <v>1639</v>
      </c>
      <c r="BL111" s="133">
        <f t="shared" si="115"/>
        <v>976</v>
      </c>
    </row>
    <row r="112" ht="13.5" customHeight="1">
      <c r="A112" s="175">
        <v>42490.0</v>
      </c>
      <c r="B112" s="37" t="s">
        <v>74</v>
      </c>
      <c r="C112" s="176"/>
      <c r="D112" s="39" t="s">
        <v>39</v>
      </c>
      <c r="E112" s="126">
        <f t="shared" si="2"/>
        <v>975</v>
      </c>
      <c r="F112" s="41">
        <v>0.0</v>
      </c>
      <c r="G112" s="41">
        <v>22.0</v>
      </c>
      <c r="H112" s="42">
        <f t="shared" si="3"/>
        <v>22</v>
      </c>
      <c r="I112" s="176"/>
      <c r="J112" s="43" t="s">
        <v>43</v>
      </c>
      <c r="K112" s="126">
        <f t="shared" si="4"/>
        <v>1128</v>
      </c>
      <c r="L112" s="44">
        <v>1.0</v>
      </c>
      <c r="M112" s="44">
        <v>11.0</v>
      </c>
      <c r="N112" s="42">
        <f t="shared" si="5"/>
        <v>14</v>
      </c>
      <c r="O112" s="176"/>
      <c r="P112" s="49" t="s">
        <v>72</v>
      </c>
      <c r="Q112" s="176"/>
      <c r="R112" s="45">
        <f>MIN(Rules!$E$2,(MAX(H112/N112,N112/H112)))</f>
        <v>1.571428571</v>
      </c>
      <c r="S112" s="45">
        <f>VLOOKUP(B112,Rules!A:B,2,FALSE)</f>
        <v>50</v>
      </c>
      <c r="T112" s="176"/>
      <c r="U112" s="46">
        <f>1/(10^(-(E112+(IF(P112="Y",Rules!$I$2,0))-K112)/Rules!$E$12)+1)</f>
        <v>0.4965461773</v>
      </c>
      <c r="V112" s="47">
        <f t="shared" si="6"/>
        <v>40</v>
      </c>
      <c r="W112" s="47">
        <f t="shared" si="7"/>
        <v>-40</v>
      </c>
      <c r="X112" s="47"/>
      <c r="Y112" s="47"/>
      <c r="Z112" s="48"/>
      <c r="AA112" s="133">
        <f t="shared" ref="AA112:BL112" si="116">IF($D112=AA$1,$E112+$V112,(IF($J112=AA$1,$K112+$W112,AA111)))</f>
        <v>1301</v>
      </c>
      <c r="AB112" s="133">
        <f t="shared" si="116"/>
        <v>1088</v>
      </c>
      <c r="AC112" s="133">
        <f t="shared" si="116"/>
        <v>1323</v>
      </c>
      <c r="AD112" s="133">
        <f t="shared" si="116"/>
        <v>292</v>
      </c>
      <c r="AE112" s="133">
        <f t="shared" si="116"/>
        <v>1962</v>
      </c>
      <c r="AF112" s="133">
        <f t="shared" si="116"/>
        <v>1895</v>
      </c>
      <c r="AG112" s="133">
        <f t="shared" si="116"/>
        <v>1023</v>
      </c>
      <c r="AH112" s="133">
        <f t="shared" si="116"/>
        <v>786</v>
      </c>
      <c r="AI112" s="133">
        <f t="shared" si="116"/>
        <v>1238</v>
      </c>
      <c r="AJ112" s="133">
        <f t="shared" si="116"/>
        <v>1919</v>
      </c>
      <c r="AK112" s="133">
        <f t="shared" si="116"/>
        <v>583</v>
      </c>
      <c r="AL112" s="133">
        <f t="shared" si="116"/>
        <v>742</v>
      </c>
      <c r="AM112" s="133">
        <f t="shared" si="116"/>
        <v>1970</v>
      </c>
      <c r="AN112" s="133">
        <f t="shared" si="116"/>
        <v>1544</v>
      </c>
      <c r="AO112" s="133">
        <f t="shared" si="116"/>
        <v>1234</v>
      </c>
      <c r="AP112" s="133">
        <f t="shared" si="116"/>
        <v>2220</v>
      </c>
      <c r="AQ112" s="133">
        <f t="shared" si="116"/>
        <v>216</v>
      </c>
      <c r="AR112" s="133">
        <f t="shared" si="116"/>
        <v>1419</v>
      </c>
      <c r="AS112" s="133">
        <f t="shared" si="116"/>
        <v>301</v>
      </c>
      <c r="AT112" s="133">
        <f t="shared" si="116"/>
        <v>1879</v>
      </c>
      <c r="AU112" s="133">
        <f t="shared" si="116"/>
        <v>1240</v>
      </c>
      <c r="AV112" s="133">
        <f t="shared" si="116"/>
        <v>579</v>
      </c>
      <c r="AW112" s="133">
        <f t="shared" si="116"/>
        <v>616</v>
      </c>
      <c r="AX112" s="133">
        <f t="shared" si="116"/>
        <v>1015</v>
      </c>
      <c r="AY112" s="133">
        <f t="shared" si="116"/>
        <v>1159</v>
      </c>
      <c r="AZ112" s="133">
        <f t="shared" si="116"/>
        <v>798</v>
      </c>
      <c r="BA112" s="133">
        <f t="shared" si="116"/>
        <v>0</v>
      </c>
      <c r="BB112" s="133">
        <f t="shared" si="116"/>
        <v>1537</v>
      </c>
      <c r="BC112" s="133">
        <f t="shared" si="116"/>
        <v>1148</v>
      </c>
      <c r="BD112" s="133">
        <f t="shared" si="116"/>
        <v>343</v>
      </c>
      <c r="BE112" s="133">
        <f t="shared" si="116"/>
        <v>638</v>
      </c>
      <c r="BF112" s="133">
        <f t="shared" si="116"/>
        <v>2062</v>
      </c>
      <c r="BG112" s="133">
        <f t="shared" si="116"/>
        <v>822</v>
      </c>
      <c r="BH112" s="133">
        <f t="shared" si="116"/>
        <v>551</v>
      </c>
      <c r="BI112" s="133">
        <f t="shared" si="116"/>
        <v>2053</v>
      </c>
      <c r="BJ112" s="133">
        <f t="shared" si="116"/>
        <v>1404</v>
      </c>
      <c r="BK112" s="133">
        <f t="shared" si="116"/>
        <v>1639</v>
      </c>
      <c r="BL112" s="133">
        <f t="shared" si="116"/>
        <v>976</v>
      </c>
    </row>
    <row r="113" ht="13.5" customHeight="1">
      <c r="A113" s="175">
        <v>42490.0</v>
      </c>
      <c r="B113" s="37" t="s">
        <v>74</v>
      </c>
      <c r="C113" s="176"/>
      <c r="D113" s="39" t="s">
        <v>51</v>
      </c>
      <c r="E113" s="126">
        <f t="shared" si="2"/>
        <v>798</v>
      </c>
      <c r="F113" s="41">
        <v>3.0</v>
      </c>
      <c r="G113" s="41">
        <v>14.0</v>
      </c>
      <c r="H113" s="42">
        <f t="shared" si="3"/>
        <v>23</v>
      </c>
      <c r="I113" s="176"/>
      <c r="J113" s="43" t="s">
        <v>45</v>
      </c>
      <c r="K113" s="126">
        <f t="shared" si="4"/>
        <v>742</v>
      </c>
      <c r="L113" s="44">
        <v>2.0</v>
      </c>
      <c r="M113" s="44">
        <v>19.0</v>
      </c>
      <c r="N113" s="42">
        <f t="shared" si="5"/>
        <v>25</v>
      </c>
      <c r="O113" s="176"/>
      <c r="P113" s="49" t="s">
        <v>72</v>
      </c>
      <c r="Q113" s="176"/>
      <c r="R113" s="45">
        <f>MIN(Rules!$E$2,(MAX(H113/N113,N113/H113)))</f>
        <v>1.086956522</v>
      </c>
      <c r="S113" s="45">
        <f>VLOOKUP(B113,Rules!A:B,2,FALSE)</f>
        <v>50</v>
      </c>
      <c r="T113" s="176"/>
      <c r="U113" s="46">
        <f>1/(10^(-(E113+(IF(P113="Y",Rules!$I$2,0))-K113)/Rules!$E$12)+1)</f>
        <v>0.7208466312</v>
      </c>
      <c r="V113" s="47">
        <f t="shared" si="6"/>
        <v>-39</v>
      </c>
      <c r="W113" s="47">
        <f t="shared" si="7"/>
        <v>39</v>
      </c>
      <c r="X113" s="47"/>
      <c r="Y113" s="47"/>
      <c r="Z113" s="48"/>
      <c r="AA113" s="133">
        <f t="shared" ref="AA113:BL113" si="117">IF($D113=AA$1,$E113+$V113,(IF($J113=AA$1,$K113+$W113,AA112)))</f>
        <v>1301</v>
      </c>
      <c r="AB113" s="133">
        <f t="shared" si="117"/>
        <v>1088</v>
      </c>
      <c r="AC113" s="133">
        <f t="shared" si="117"/>
        <v>1323</v>
      </c>
      <c r="AD113" s="133">
        <f t="shared" si="117"/>
        <v>292</v>
      </c>
      <c r="AE113" s="133">
        <f t="shared" si="117"/>
        <v>1962</v>
      </c>
      <c r="AF113" s="133">
        <f t="shared" si="117"/>
        <v>1895</v>
      </c>
      <c r="AG113" s="133">
        <f t="shared" si="117"/>
        <v>1023</v>
      </c>
      <c r="AH113" s="133">
        <f t="shared" si="117"/>
        <v>786</v>
      </c>
      <c r="AI113" s="133">
        <f t="shared" si="117"/>
        <v>1238</v>
      </c>
      <c r="AJ113" s="133">
        <f t="shared" si="117"/>
        <v>1919</v>
      </c>
      <c r="AK113" s="133">
        <f t="shared" si="117"/>
        <v>583</v>
      </c>
      <c r="AL113" s="133">
        <f t="shared" si="117"/>
        <v>781</v>
      </c>
      <c r="AM113" s="133">
        <f t="shared" si="117"/>
        <v>1970</v>
      </c>
      <c r="AN113" s="133">
        <f t="shared" si="117"/>
        <v>1544</v>
      </c>
      <c r="AO113" s="133">
        <f t="shared" si="117"/>
        <v>1234</v>
      </c>
      <c r="AP113" s="133">
        <f t="shared" si="117"/>
        <v>2220</v>
      </c>
      <c r="AQ113" s="133">
        <f t="shared" si="117"/>
        <v>216</v>
      </c>
      <c r="AR113" s="133">
        <f t="shared" si="117"/>
        <v>1419</v>
      </c>
      <c r="AS113" s="133">
        <f t="shared" si="117"/>
        <v>301</v>
      </c>
      <c r="AT113" s="133">
        <f t="shared" si="117"/>
        <v>1879</v>
      </c>
      <c r="AU113" s="133">
        <f t="shared" si="117"/>
        <v>1240</v>
      </c>
      <c r="AV113" s="133">
        <f t="shared" si="117"/>
        <v>579</v>
      </c>
      <c r="AW113" s="133">
        <f t="shared" si="117"/>
        <v>616</v>
      </c>
      <c r="AX113" s="133">
        <f t="shared" si="117"/>
        <v>1015</v>
      </c>
      <c r="AY113" s="133">
        <f t="shared" si="117"/>
        <v>1159</v>
      </c>
      <c r="AZ113" s="133">
        <f t="shared" si="117"/>
        <v>759</v>
      </c>
      <c r="BA113" s="133">
        <f t="shared" si="117"/>
        <v>0</v>
      </c>
      <c r="BB113" s="133">
        <f t="shared" si="117"/>
        <v>1537</v>
      </c>
      <c r="BC113" s="133">
        <f t="shared" si="117"/>
        <v>1148</v>
      </c>
      <c r="BD113" s="133">
        <f t="shared" si="117"/>
        <v>343</v>
      </c>
      <c r="BE113" s="133">
        <f t="shared" si="117"/>
        <v>638</v>
      </c>
      <c r="BF113" s="133">
        <f t="shared" si="117"/>
        <v>2062</v>
      </c>
      <c r="BG113" s="133">
        <f t="shared" si="117"/>
        <v>822</v>
      </c>
      <c r="BH113" s="133">
        <f t="shared" si="117"/>
        <v>551</v>
      </c>
      <c r="BI113" s="133">
        <f t="shared" si="117"/>
        <v>2053</v>
      </c>
      <c r="BJ113" s="133">
        <f t="shared" si="117"/>
        <v>1404</v>
      </c>
      <c r="BK113" s="133">
        <f t="shared" si="117"/>
        <v>1639</v>
      </c>
      <c r="BL113" s="133">
        <f t="shared" si="117"/>
        <v>976</v>
      </c>
    </row>
    <row r="114" ht="13.5" customHeight="1">
      <c r="A114" s="175">
        <v>42490.0</v>
      </c>
      <c r="B114" s="37" t="s">
        <v>74</v>
      </c>
      <c r="C114" s="176"/>
      <c r="D114" s="39" t="s">
        <v>37</v>
      </c>
      <c r="E114" s="126">
        <f t="shared" si="2"/>
        <v>786</v>
      </c>
      <c r="F114" s="41">
        <v>3.0</v>
      </c>
      <c r="G114" s="41">
        <v>15.0</v>
      </c>
      <c r="H114" s="42">
        <f t="shared" si="3"/>
        <v>24</v>
      </c>
      <c r="I114" s="176"/>
      <c r="J114" s="43" t="s">
        <v>48</v>
      </c>
      <c r="K114" s="126">
        <f t="shared" si="4"/>
        <v>583</v>
      </c>
      <c r="L114" s="44">
        <v>3.0</v>
      </c>
      <c r="M114" s="44">
        <v>11.0</v>
      </c>
      <c r="N114" s="42">
        <f t="shared" si="5"/>
        <v>20</v>
      </c>
      <c r="O114" s="176"/>
      <c r="P114" s="49" t="s">
        <v>72</v>
      </c>
      <c r="Q114" s="176"/>
      <c r="R114" s="45">
        <f>MIN(Rules!$E$2,(MAX(H114/N114,N114/H114)))</f>
        <v>1.2</v>
      </c>
      <c r="S114" s="45">
        <f>VLOOKUP(B114,Rules!A:B,2,FALSE)</f>
        <v>50</v>
      </c>
      <c r="T114" s="176"/>
      <c r="U114" s="46">
        <f>1/(10^(-(E114+(IF(P114="Y",Rules!$I$2,0))-K114)/Rules!$E$12)+1)</f>
        <v>0.8355694362</v>
      </c>
      <c r="V114" s="47">
        <f t="shared" si="6"/>
        <v>10</v>
      </c>
      <c r="W114" s="47">
        <f t="shared" si="7"/>
        <v>-10</v>
      </c>
      <c r="X114" s="47"/>
      <c r="Y114" s="47"/>
      <c r="Z114" s="48"/>
      <c r="AA114" s="133">
        <f t="shared" ref="AA114:BL114" si="118">IF($D114=AA$1,$E114+$V114,(IF($J114=AA$1,$K114+$W114,AA113)))</f>
        <v>1301</v>
      </c>
      <c r="AB114" s="133">
        <f t="shared" si="118"/>
        <v>1088</v>
      </c>
      <c r="AC114" s="133">
        <f t="shared" si="118"/>
        <v>1323</v>
      </c>
      <c r="AD114" s="133">
        <f t="shared" si="118"/>
        <v>292</v>
      </c>
      <c r="AE114" s="133">
        <f t="shared" si="118"/>
        <v>1962</v>
      </c>
      <c r="AF114" s="133">
        <f t="shared" si="118"/>
        <v>1895</v>
      </c>
      <c r="AG114" s="133">
        <f t="shared" si="118"/>
        <v>1023</v>
      </c>
      <c r="AH114" s="133">
        <f t="shared" si="118"/>
        <v>796</v>
      </c>
      <c r="AI114" s="133">
        <f t="shared" si="118"/>
        <v>1238</v>
      </c>
      <c r="AJ114" s="133">
        <f t="shared" si="118"/>
        <v>1919</v>
      </c>
      <c r="AK114" s="133">
        <f t="shared" si="118"/>
        <v>573</v>
      </c>
      <c r="AL114" s="133">
        <f t="shared" si="118"/>
        <v>781</v>
      </c>
      <c r="AM114" s="133">
        <f t="shared" si="118"/>
        <v>1970</v>
      </c>
      <c r="AN114" s="133">
        <f t="shared" si="118"/>
        <v>1544</v>
      </c>
      <c r="AO114" s="133">
        <f t="shared" si="118"/>
        <v>1234</v>
      </c>
      <c r="AP114" s="133">
        <f t="shared" si="118"/>
        <v>2220</v>
      </c>
      <c r="AQ114" s="133">
        <f t="shared" si="118"/>
        <v>216</v>
      </c>
      <c r="AR114" s="133">
        <f t="shared" si="118"/>
        <v>1419</v>
      </c>
      <c r="AS114" s="133">
        <f t="shared" si="118"/>
        <v>301</v>
      </c>
      <c r="AT114" s="133">
        <f t="shared" si="118"/>
        <v>1879</v>
      </c>
      <c r="AU114" s="133">
        <f t="shared" si="118"/>
        <v>1240</v>
      </c>
      <c r="AV114" s="133">
        <f t="shared" si="118"/>
        <v>579</v>
      </c>
      <c r="AW114" s="133">
        <f t="shared" si="118"/>
        <v>616</v>
      </c>
      <c r="AX114" s="133">
        <f t="shared" si="118"/>
        <v>1015</v>
      </c>
      <c r="AY114" s="133">
        <f t="shared" si="118"/>
        <v>1159</v>
      </c>
      <c r="AZ114" s="133">
        <f t="shared" si="118"/>
        <v>759</v>
      </c>
      <c r="BA114" s="133">
        <f t="shared" si="118"/>
        <v>0</v>
      </c>
      <c r="BB114" s="133">
        <f t="shared" si="118"/>
        <v>1537</v>
      </c>
      <c r="BC114" s="133">
        <f t="shared" si="118"/>
        <v>1148</v>
      </c>
      <c r="BD114" s="133">
        <f t="shared" si="118"/>
        <v>343</v>
      </c>
      <c r="BE114" s="133">
        <f t="shared" si="118"/>
        <v>638</v>
      </c>
      <c r="BF114" s="133">
        <f t="shared" si="118"/>
        <v>2062</v>
      </c>
      <c r="BG114" s="133">
        <f t="shared" si="118"/>
        <v>822</v>
      </c>
      <c r="BH114" s="133">
        <f t="shared" si="118"/>
        <v>551</v>
      </c>
      <c r="BI114" s="133">
        <f t="shared" si="118"/>
        <v>2053</v>
      </c>
      <c r="BJ114" s="133">
        <f t="shared" si="118"/>
        <v>1404</v>
      </c>
      <c r="BK114" s="133">
        <f t="shared" si="118"/>
        <v>1639</v>
      </c>
      <c r="BL114" s="133">
        <f t="shared" si="118"/>
        <v>976</v>
      </c>
    </row>
    <row r="115" ht="13.5" customHeight="1">
      <c r="A115" s="175">
        <v>42490.0</v>
      </c>
      <c r="B115" s="37" t="s">
        <v>74</v>
      </c>
      <c r="C115" s="176"/>
      <c r="D115" s="39" t="s">
        <v>50</v>
      </c>
      <c r="E115" s="126">
        <f t="shared" si="2"/>
        <v>579</v>
      </c>
      <c r="F115" s="41">
        <v>4.0</v>
      </c>
      <c r="G115" s="41">
        <v>18.0</v>
      </c>
      <c r="H115" s="42">
        <f t="shared" si="3"/>
        <v>30</v>
      </c>
      <c r="I115" s="176"/>
      <c r="J115" s="43" t="s">
        <v>42</v>
      </c>
      <c r="K115" s="126">
        <f t="shared" si="4"/>
        <v>822</v>
      </c>
      <c r="L115" s="44">
        <v>3.0</v>
      </c>
      <c r="M115" s="44">
        <v>17.0</v>
      </c>
      <c r="N115" s="42">
        <f t="shared" si="5"/>
        <v>26</v>
      </c>
      <c r="O115" s="176"/>
      <c r="P115" s="49" t="s">
        <v>72</v>
      </c>
      <c r="Q115" s="176"/>
      <c r="R115" s="45">
        <f>MIN(Rules!$E$2,(MAX(H115/N115,N115/H115)))</f>
        <v>1.153846154</v>
      </c>
      <c r="S115" s="45">
        <f>VLOOKUP(B115,Rules!A:B,2,FALSE)</f>
        <v>50</v>
      </c>
      <c r="T115" s="176"/>
      <c r="U115" s="46">
        <f>1/(10^(-(E115+(IF(P115="Y",Rules!$I$2,0))-K115)/Rules!$E$12)+1)</f>
        <v>0.3945369288</v>
      </c>
      <c r="V115" s="47">
        <f t="shared" si="6"/>
        <v>35</v>
      </c>
      <c r="W115" s="47">
        <f t="shared" si="7"/>
        <v>-35</v>
      </c>
      <c r="X115" s="47"/>
      <c r="Y115" s="47"/>
      <c r="Z115" s="48"/>
      <c r="AA115" s="133">
        <f t="shared" ref="AA115:BL115" si="119">IF($D115=AA$1,$E115+$V115,(IF($J115=AA$1,$K115+$W115,AA114)))</f>
        <v>1301</v>
      </c>
      <c r="AB115" s="133">
        <f t="shared" si="119"/>
        <v>1088</v>
      </c>
      <c r="AC115" s="133">
        <f t="shared" si="119"/>
        <v>1323</v>
      </c>
      <c r="AD115" s="133">
        <f t="shared" si="119"/>
        <v>292</v>
      </c>
      <c r="AE115" s="133">
        <f t="shared" si="119"/>
        <v>1962</v>
      </c>
      <c r="AF115" s="133">
        <f t="shared" si="119"/>
        <v>1895</v>
      </c>
      <c r="AG115" s="133">
        <f t="shared" si="119"/>
        <v>1023</v>
      </c>
      <c r="AH115" s="133">
        <f t="shared" si="119"/>
        <v>796</v>
      </c>
      <c r="AI115" s="133">
        <f t="shared" si="119"/>
        <v>1238</v>
      </c>
      <c r="AJ115" s="133">
        <f t="shared" si="119"/>
        <v>1919</v>
      </c>
      <c r="AK115" s="133">
        <f t="shared" si="119"/>
        <v>573</v>
      </c>
      <c r="AL115" s="133">
        <f t="shared" si="119"/>
        <v>781</v>
      </c>
      <c r="AM115" s="133">
        <f t="shared" si="119"/>
        <v>1970</v>
      </c>
      <c r="AN115" s="133">
        <f t="shared" si="119"/>
        <v>1544</v>
      </c>
      <c r="AO115" s="133">
        <f t="shared" si="119"/>
        <v>1234</v>
      </c>
      <c r="AP115" s="133">
        <f t="shared" si="119"/>
        <v>2220</v>
      </c>
      <c r="AQ115" s="133">
        <f t="shared" si="119"/>
        <v>216</v>
      </c>
      <c r="AR115" s="133">
        <f t="shared" si="119"/>
        <v>1419</v>
      </c>
      <c r="AS115" s="133">
        <f t="shared" si="119"/>
        <v>301</v>
      </c>
      <c r="AT115" s="133">
        <f t="shared" si="119"/>
        <v>1879</v>
      </c>
      <c r="AU115" s="133">
        <f t="shared" si="119"/>
        <v>1240</v>
      </c>
      <c r="AV115" s="133">
        <f t="shared" si="119"/>
        <v>614</v>
      </c>
      <c r="AW115" s="133">
        <f t="shared" si="119"/>
        <v>616</v>
      </c>
      <c r="AX115" s="133">
        <f t="shared" si="119"/>
        <v>1015</v>
      </c>
      <c r="AY115" s="133">
        <f t="shared" si="119"/>
        <v>1159</v>
      </c>
      <c r="AZ115" s="133">
        <f t="shared" si="119"/>
        <v>759</v>
      </c>
      <c r="BA115" s="133">
        <f t="shared" si="119"/>
        <v>0</v>
      </c>
      <c r="BB115" s="133">
        <f t="shared" si="119"/>
        <v>1537</v>
      </c>
      <c r="BC115" s="133">
        <f t="shared" si="119"/>
        <v>1148</v>
      </c>
      <c r="BD115" s="133">
        <f t="shared" si="119"/>
        <v>343</v>
      </c>
      <c r="BE115" s="133">
        <f t="shared" si="119"/>
        <v>638</v>
      </c>
      <c r="BF115" s="133">
        <f t="shared" si="119"/>
        <v>2062</v>
      </c>
      <c r="BG115" s="133">
        <f t="shared" si="119"/>
        <v>787</v>
      </c>
      <c r="BH115" s="133">
        <f t="shared" si="119"/>
        <v>551</v>
      </c>
      <c r="BI115" s="133">
        <f t="shared" si="119"/>
        <v>2053</v>
      </c>
      <c r="BJ115" s="133">
        <f t="shared" si="119"/>
        <v>1404</v>
      </c>
      <c r="BK115" s="133">
        <f t="shared" si="119"/>
        <v>1639</v>
      </c>
      <c r="BL115" s="133">
        <f t="shared" si="119"/>
        <v>976</v>
      </c>
    </row>
    <row r="116" ht="13.5" customHeight="1">
      <c r="A116" s="175">
        <v>42490.0</v>
      </c>
      <c r="B116" s="37" t="s">
        <v>74</v>
      </c>
      <c r="C116" s="176"/>
      <c r="D116" s="39" t="s">
        <v>53</v>
      </c>
      <c r="E116" s="126">
        <f t="shared" si="2"/>
        <v>551</v>
      </c>
      <c r="F116" s="41">
        <v>2.0</v>
      </c>
      <c r="G116" s="41">
        <v>10.0</v>
      </c>
      <c r="H116" s="42">
        <f t="shared" si="3"/>
        <v>16</v>
      </c>
      <c r="I116" s="176"/>
      <c r="J116" s="43" t="s">
        <v>47</v>
      </c>
      <c r="K116" s="126">
        <f t="shared" si="4"/>
        <v>616</v>
      </c>
      <c r="L116" s="44">
        <v>3.0</v>
      </c>
      <c r="M116" s="44">
        <v>12.0</v>
      </c>
      <c r="N116" s="42">
        <f t="shared" si="5"/>
        <v>21</v>
      </c>
      <c r="O116" s="176"/>
      <c r="P116" s="49" t="s">
        <v>72</v>
      </c>
      <c r="Q116" s="176"/>
      <c r="R116" s="45">
        <f>MIN(Rules!$E$2,(MAX(H116/N116,N116/H116)))</f>
        <v>1.3125</v>
      </c>
      <c r="S116" s="45">
        <f>VLOOKUP(B116,Rules!A:B,2,FALSE)</f>
        <v>50</v>
      </c>
      <c r="T116" s="176"/>
      <c r="U116" s="46">
        <f>1/(10^(-(E116+(IF(P116="Y",Rules!$I$2,0))-K116)/Rules!$E$12)+1)</f>
        <v>0.5966291733</v>
      </c>
      <c r="V116" s="47">
        <f t="shared" si="6"/>
        <v>-39</v>
      </c>
      <c r="W116" s="47">
        <f t="shared" si="7"/>
        <v>39</v>
      </c>
      <c r="X116" s="47"/>
      <c r="Y116" s="47"/>
      <c r="Z116" s="48"/>
      <c r="AA116" s="133">
        <f t="shared" ref="AA116:BL116" si="120">IF($D116=AA$1,$E116+$V116,(IF($J116=AA$1,$K116+$W116,AA115)))</f>
        <v>1301</v>
      </c>
      <c r="AB116" s="133">
        <f t="shared" si="120"/>
        <v>1088</v>
      </c>
      <c r="AC116" s="133">
        <f t="shared" si="120"/>
        <v>1323</v>
      </c>
      <c r="AD116" s="133">
        <f t="shared" si="120"/>
        <v>292</v>
      </c>
      <c r="AE116" s="133">
        <f t="shared" si="120"/>
        <v>1962</v>
      </c>
      <c r="AF116" s="133">
        <f t="shared" si="120"/>
        <v>1895</v>
      </c>
      <c r="AG116" s="133">
        <f t="shared" si="120"/>
        <v>1023</v>
      </c>
      <c r="AH116" s="133">
        <f t="shared" si="120"/>
        <v>796</v>
      </c>
      <c r="AI116" s="133">
        <f t="shared" si="120"/>
        <v>1238</v>
      </c>
      <c r="AJ116" s="133">
        <f t="shared" si="120"/>
        <v>1919</v>
      </c>
      <c r="AK116" s="133">
        <f t="shared" si="120"/>
        <v>573</v>
      </c>
      <c r="AL116" s="133">
        <f t="shared" si="120"/>
        <v>781</v>
      </c>
      <c r="AM116" s="133">
        <f t="shared" si="120"/>
        <v>1970</v>
      </c>
      <c r="AN116" s="133">
        <f t="shared" si="120"/>
        <v>1544</v>
      </c>
      <c r="AO116" s="133">
        <f t="shared" si="120"/>
        <v>1234</v>
      </c>
      <c r="AP116" s="133">
        <f t="shared" si="120"/>
        <v>2220</v>
      </c>
      <c r="AQ116" s="133">
        <f t="shared" si="120"/>
        <v>216</v>
      </c>
      <c r="AR116" s="133">
        <f t="shared" si="120"/>
        <v>1419</v>
      </c>
      <c r="AS116" s="133">
        <f t="shared" si="120"/>
        <v>301</v>
      </c>
      <c r="AT116" s="133">
        <f t="shared" si="120"/>
        <v>1879</v>
      </c>
      <c r="AU116" s="133">
        <f t="shared" si="120"/>
        <v>1240</v>
      </c>
      <c r="AV116" s="133">
        <f t="shared" si="120"/>
        <v>614</v>
      </c>
      <c r="AW116" s="133">
        <f t="shared" si="120"/>
        <v>655</v>
      </c>
      <c r="AX116" s="133">
        <f t="shared" si="120"/>
        <v>1015</v>
      </c>
      <c r="AY116" s="133">
        <f t="shared" si="120"/>
        <v>1159</v>
      </c>
      <c r="AZ116" s="133">
        <f t="shared" si="120"/>
        <v>759</v>
      </c>
      <c r="BA116" s="133">
        <f t="shared" si="120"/>
        <v>0</v>
      </c>
      <c r="BB116" s="133">
        <f t="shared" si="120"/>
        <v>1537</v>
      </c>
      <c r="BC116" s="133">
        <f t="shared" si="120"/>
        <v>1148</v>
      </c>
      <c r="BD116" s="133">
        <f t="shared" si="120"/>
        <v>343</v>
      </c>
      <c r="BE116" s="133">
        <f t="shared" si="120"/>
        <v>638</v>
      </c>
      <c r="BF116" s="133">
        <f t="shared" si="120"/>
        <v>2062</v>
      </c>
      <c r="BG116" s="133">
        <f t="shared" si="120"/>
        <v>787</v>
      </c>
      <c r="BH116" s="133">
        <f t="shared" si="120"/>
        <v>512</v>
      </c>
      <c r="BI116" s="133">
        <f t="shared" si="120"/>
        <v>2053</v>
      </c>
      <c r="BJ116" s="133">
        <f t="shared" si="120"/>
        <v>1404</v>
      </c>
      <c r="BK116" s="133">
        <f t="shared" si="120"/>
        <v>1639</v>
      </c>
      <c r="BL116" s="133">
        <f t="shared" si="120"/>
        <v>976</v>
      </c>
    </row>
    <row r="117" ht="13.5" customHeight="1">
      <c r="A117" s="175">
        <v>42490.0</v>
      </c>
      <c r="B117" s="37" t="s">
        <v>74</v>
      </c>
      <c r="C117" s="176"/>
      <c r="D117" s="39" t="s">
        <v>54</v>
      </c>
      <c r="E117" s="126">
        <f t="shared" si="2"/>
        <v>216</v>
      </c>
      <c r="F117" s="41">
        <v>2.0</v>
      </c>
      <c r="G117" s="41">
        <v>10.0</v>
      </c>
      <c r="H117" s="42">
        <f t="shared" si="3"/>
        <v>16</v>
      </c>
      <c r="I117" s="176"/>
      <c r="J117" s="43" t="s">
        <v>52</v>
      </c>
      <c r="K117" s="126">
        <f t="shared" si="4"/>
        <v>301</v>
      </c>
      <c r="L117" s="44">
        <v>2.0</v>
      </c>
      <c r="M117" s="44">
        <v>18.0</v>
      </c>
      <c r="N117" s="42">
        <f t="shared" si="5"/>
        <v>24</v>
      </c>
      <c r="O117" s="176"/>
      <c r="P117" s="49" t="s">
        <v>73</v>
      </c>
      <c r="Q117" s="176"/>
      <c r="R117" s="45">
        <f>MIN(Rules!$E$2,(MAX(H117/N117,N117/H117)))</f>
        <v>1.5</v>
      </c>
      <c r="S117" s="45">
        <f>VLOOKUP(B117,Rules!A:B,2,FALSE)</f>
        <v>50</v>
      </c>
      <c r="T117" s="176"/>
      <c r="U117" s="46">
        <f>1/(10^(-(E117+(IF(P117="Y",Rules!$I$2,0))-K117)/Rules!$E$12)+1)</f>
        <v>0.4033708267</v>
      </c>
      <c r="V117" s="47">
        <f t="shared" si="6"/>
        <v>-30</v>
      </c>
      <c r="W117" s="47">
        <f t="shared" si="7"/>
        <v>30</v>
      </c>
      <c r="X117" s="47"/>
      <c r="Y117" s="47"/>
      <c r="Z117" s="48"/>
      <c r="AA117" s="133">
        <f t="shared" ref="AA117:BL117" si="121">IF($D117=AA$1,$E117+$V117,(IF($J117=AA$1,$K117+$W117,AA116)))</f>
        <v>1301</v>
      </c>
      <c r="AB117" s="133">
        <f t="shared" si="121"/>
        <v>1088</v>
      </c>
      <c r="AC117" s="133">
        <f t="shared" si="121"/>
        <v>1323</v>
      </c>
      <c r="AD117" s="133">
        <f t="shared" si="121"/>
        <v>292</v>
      </c>
      <c r="AE117" s="133">
        <f t="shared" si="121"/>
        <v>1962</v>
      </c>
      <c r="AF117" s="133">
        <f t="shared" si="121"/>
        <v>1895</v>
      </c>
      <c r="AG117" s="133">
        <f t="shared" si="121"/>
        <v>1023</v>
      </c>
      <c r="AH117" s="133">
        <f t="shared" si="121"/>
        <v>796</v>
      </c>
      <c r="AI117" s="133">
        <f t="shared" si="121"/>
        <v>1238</v>
      </c>
      <c r="AJ117" s="133">
        <f t="shared" si="121"/>
        <v>1919</v>
      </c>
      <c r="AK117" s="133">
        <f t="shared" si="121"/>
        <v>573</v>
      </c>
      <c r="AL117" s="133">
        <f t="shared" si="121"/>
        <v>781</v>
      </c>
      <c r="AM117" s="133">
        <f t="shared" si="121"/>
        <v>1970</v>
      </c>
      <c r="AN117" s="133">
        <f t="shared" si="121"/>
        <v>1544</v>
      </c>
      <c r="AO117" s="133">
        <f t="shared" si="121"/>
        <v>1234</v>
      </c>
      <c r="AP117" s="133">
        <f t="shared" si="121"/>
        <v>2220</v>
      </c>
      <c r="AQ117" s="133">
        <f t="shared" si="121"/>
        <v>186</v>
      </c>
      <c r="AR117" s="133">
        <f t="shared" si="121"/>
        <v>1419</v>
      </c>
      <c r="AS117" s="133">
        <f t="shared" si="121"/>
        <v>331</v>
      </c>
      <c r="AT117" s="133">
        <f t="shared" si="121"/>
        <v>1879</v>
      </c>
      <c r="AU117" s="133">
        <f t="shared" si="121"/>
        <v>1240</v>
      </c>
      <c r="AV117" s="133">
        <f t="shared" si="121"/>
        <v>614</v>
      </c>
      <c r="AW117" s="133">
        <f t="shared" si="121"/>
        <v>655</v>
      </c>
      <c r="AX117" s="133">
        <f t="shared" si="121"/>
        <v>1015</v>
      </c>
      <c r="AY117" s="133">
        <f t="shared" si="121"/>
        <v>1159</v>
      </c>
      <c r="AZ117" s="133">
        <f t="shared" si="121"/>
        <v>759</v>
      </c>
      <c r="BA117" s="133">
        <f t="shared" si="121"/>
        <v>0</v>
      </c>
      <c r="BB117" s="133">
        <f t="shared" si="121"/>
        <v>1537</v>
      </c>
      <c r="BC117" s="133">
        <f t="shared" si="121"/>
        <v>1148</v>
      </c>
      <c r="BD117" s="133">
        <f t="shared" si="121"/>
        <v>343</v>
      </c>
      <c r="BE117" s="133">
        <f t="shared" si="121"/>
        <v>638</v>
      </c>
      <c r="BF117" s="133">
        <f t="shared" si="121"/>
        <v>2062</v>
      </c>
      <c r="BG117" s="133">
        <f t="shared" si="121"/>
        <v>787</v>
      </c>
      <c r="BH117" s="133">
        <f t="shared" si="121"/>
        <v>512</v>
      </c>
      <c r="BI117" s="133">
        <f t="shared" si="121"/>
        <v>2053</v>
      </c>
      <c r="BJ117" s="133">
        <f t="shared" si="121"/>
        <v>1404</v>
      </c>
      <c r="BK117" s="133">
        <f t="shared" si="121"/>
        <v>1639</v>
      </c>
      <c r="BL117" s="133">
        <f t="shared" si="121"/>
        <v>976</v>
      </c>
    </row>
    <row r="118" ht="13.5" customHeight="1">
      <c r="A118" s="175">
        <v>42491.0</v>
      </c>
      <c r="B118" s="84" t="s">
        <v>71</v>
      </c>
      <c r="C118" s="176"/>
      <c r="D118" s="39" t="s">
        <v>25</v>
      </c>
      <c r="E118" s="126">
        <f t="shared" si="2"/>
        <v>2053</v>
      </c>
      <c r="F118" s="41">
        <v>0.0</v>
      </c>
      <c r="G118" s="41">
        <v>22.0</v>
      </c>
      <c r="H118" s="42">
        <f t="shared" si="3"/>
        <v>22</v>
      </c>
      <c r="I118" s="176"/>
      <c r="J118" s="43" t="s">
        <v>21</v>
      </c>
      <c r="K118" s="126">
        <f t="shared" si="4"/>
        <v>1962</v>
      </c>
      <c r="L118" s="44">
        <v>0.0</v>
      </c>
      <c r="M118" s="44">
        <v>22.0</v>
      </c>
      <c r="N118" s="42">
        <f t="shared" si="5"/>
        <v>22</v>
      </c>
      <c r="O118" s="176"/>
      <c r="P118" s="49" t="s">
        <v>73</v>
      </c>
      <c r="Q118" s="176"/>
      <c r="R118" s="45">
        <f>MIN(Rules!$E$2,(MAX(H118/N118,N118/H118)))</f>
        <v>1</v>
      </c>
      <c r="S118" s="45">
        <f>VLOOKUP(B118,Rules!A:B,2,FALSE)</f>
        <v>40</v>
      </c>
      <c r="T118" s="176"/>
      <c r="U118" s="46">
        <f>1/(10^(-(E118+(IF(P118="Y",Rules!$I$2,0))-K118)/Rules!$E$12)+1)</f>
        <v>0.6032608042</v>
      </c>
      <c r="V118" s="47">
        <f t="shared" si="6"/>
        <v>-4</v>
      </c>
      <c r="W118" s="47">
        <f t="shared" si="7"/>
        <v>4</v>
      </c>
      <c r="X118" s="47"/>
      <c r="Y118" s="47"/>
      <c r="Z118" s="48"/>
      <c r="AA118" s="133">
        <f t="shared" ref="AA118:BL118" si="122">IF($D118=AA$1,$E118+$V118,(IF($J118=AA$1,$K118+$W118,AA98)))</f>
        <v>1262</v>
      </c>
      <c r="AB118" s="133">
        <f t="shared" si="122"/>
        <v>1122</v>
      </c>
      <c r="AC118" s="133">
        <f t="shared" si="122"/>
        <v>1323</v>
      </c>
      <c r="AD118" s="133">
        <f t="shared" si="122"/>
        <v>292</v>
      </c>
      <c r="AE118" s="133">
        <f t="shared" si="122"/>
        <v>1966</v>
      </c>
      <c r="AF118" s="133">
        <f t="shared" si="122"/>
        <v>1895</v>
      </c>
      <c r="AG118" s="133">
        <f t="shared" si="122"/>
        <v>1075</v>
      </c>
      <c r="AH118" s="133">
        <f t="shared" si="122"/>
        <v>792</v>
      </c>
      <c r="AI118" s="133">
        <f t="shared" si="122"/>
        <v>1255</v>
      </c>
      <c r="AJ118" s="133">
        <f t="shared" si="122"/>
        <v>1919</v>
      </c>
      <c r="AK118" s="133">
        <f t="shared" si="122"/>
        <v>631</v>
      </c>
      <c r="AL118" s="133">
        <f t="shared" si="122"/>
        <v>729</v>
      </c>
      <c r="AM118" s="133">
        <f t="shared" si="122"/>
        <v>1970</v>
      </c>
      <c r="AN118" s="133">
        <f t="shared" si="122"/>
        <v>1544</v>
      </c>
      <c r="AO118" s="133">
        <f t="shared" si="122"/>
        <v>1213</v>
      </c>
      <c r="AP118" s="133">
        <f t="shared" si="122"/>
        <v>2220</v>
      </c>
      <c r="AQ118" s="133">
        <f t="shared" si="122"/>
        <v>216</v>
      </c>
      <c r="AR118" s="133">
        <f t="shared" si="122"/>
        <v>1419</v>
      </c>
      <c r="AS118" s="133">
        <f t="shared" si="122"/>
        <v>337</v>
      </c>
      <c r="AT118" s="133">
        <f t="shared" si="122"/>
        <v>1879</v>
      </c>
      <c r="AU118" s="133">
        <f t="shared" si="122"/>
        <v>1194</v>
      </c>
      <c r="AV118" s="133">
        <f t="shared" si="122"/>
        <v>592</v>
      </c>
      <c r="AW118" s="133">
        <f t="shared" si="122"/>
        <v>606</v>
      </c>
      <c r="AX118" s="133">
        <f t="shared" si="122"/>
        <v>918</v>
      </c>
      <c r="AY118" s="133">
        <f t="shared" si="122"/>
        <v>1141</v>
      </c>
      <c r="AZ118" s="133">
        <f t="shared" si="122"/>
        <v>750</v>
      </c>
      <c r="BA118" s="133">
        <f t="shared" si="122"/>
        <v>0</v>
      </c>
      <c r="BB118" s="133">
        <f t="shared" si="122"/>
        <v>1537</v>
      </c>
      <c r="BC118" s="133">
        <f t="shared" si="122"/>
        <v>1140</v>
      </c>
      <c r="BD118" s="133">
        <f t="shared" si="122"/>
        <v>353</v>
      </c>
      <c r="BE118" s="133">
        <f t="shared" si="122"/>
        <v>638</v>
      </c>
      <c r="BF118" s="133">
        <f t="shared" si="122"/>
        <v>2062</v>
      </c>
      <c r="BG118" s="133">
        <f t="shared" si="122"/>
        <v>879</v>
      </c>
      <c r="BH118" s="133">
        <f t="shared" si="122"/>
        <v>515</v>
      </c>
      <c r="BI118" s="133">
        <f t="shared" si="122"/>
        <v>2049</v>
      </c>
      <c r="BJ118" s="133">
        <f t="shared" si="122"/>
        <v>1404</v>
      </c>
      <c r="BK118" s="133">
        <f t="shared" si="122"/>
        <v>1639</v>
      </c>
      <c r="BL118" s="133">
        <f t="shared" si="122"/>
        <v>1039</v>
      </c>
    </row>
    <row r="119" ht="13.5" customHeight="1">
      <c r="A119" s="175">
        <v>42491.0</v>
      </c>
      <c r="B119" s="37" t="s">
        <v>75</v>
      </c>
      <c r="C119" s="176"/>
      <c r="D119" s="39" t="s">
        <v>34</v>
      </c>
      <c r="E119" s="126">
        <f t="shared" si="2"/>
        <v>1544</v>
      </c>
      <c r="F119" s="41">
        <v>2.0</v>
      </c>
      <c r="G119" s="41">
        <v>19.0</v>
      </c>
      <c r="H119" s="42">
        <f t="shared" si="3"/>
        <v>25</v>
      </c>
      <c r="I119" s="176"/>
      <c r="J119" s="43" t="s">
        <v>28</v>
      </c>
      <c r="K119" s="126">
        <f t="shared" si="4"/>
        <v>1323</v>
      </c>
      <c r="L119" s="44">
        <v>0.0</v>
      </c>
      <c r="M119" s="44">
        <v>17.0</v>
      </c>
      <c r="N119" s="42">
        <f t="shared" si="5"/>
        <v>17</v>
      </c>
      <c r="O119" s="176"/>
      <c r="P119" s="45" t="s">
        <v>72</v>
      </c>
      <c r="Q119" s="176"/>
      <c r="R119" s="45">
        <f>MIN(Rules!$E$2,(MAX(H119/N119,N119/H119)))</f>
        <v>1.470588235</v>
      </c>
      <c r="S119" s="45">
        <f>VLOOKUP(B119,Rules!A:B,2,FALSE)</f>
        <v>60</v>
      </c>
      <c r="T119" s="176"/>
      <c r="U119" s="46">
        <f>1/(10^(-(E119+(IF(P119="Y",Rules!$I$2,0))-K119)/Rules!$E$12)+1)</f>
        <v>0.8466439813</v>
      </c>
      <c r="V119" s="47">
        <f t="shared" si="6"/>
        <v>14</v>
      </c>
      <c r="W119" s="47">
        <f t="shared" si="7"/>
        <v>-14</v>
      </c>
      <c r="X119" s="47"/>
      <c r="Y119" s="47"/>
      <c r="Z119" s="48"/>
      <c r="AA119" s="133">
        <f t="shared" ref="AA119:BL119" si="123">IF($D119=AA$1,$E119+$V119,(IF($J119=AA$1,$K119+$W119,AA118)))</f>
        <v>1262</v>
      </c>
      <c r="AB119" s="133">
        <f t="shared" si="123"/>
        <v>1122</v>
      </c>
      <c r="AC119" s="133">
        <f t="shared" si="123"/>
        <v>1309</v>
      </c>
      <c r="AD119" s="133">
        <f t="shared" si="123"/>
        <v>292</v>
      </c>
      <c r="AE119" s="133">
        <f t="shared" si="123"/>
        <v>1966</v>
      </c>
      <c r="AF119" s="133">
        <f t="shared" si="123"/>
        <v>1895</v>
      </c>
      <c r="AG119" s="133">
        <f t="shared" si="123"/>
        <v>1075</v>
      </c>
      <c r="AH119" s="133">
        <f t="shared" si="123"/>
        <v>792</v>
      </c>
      <c r="AI119" s="133">
        <f t="shared" si="123"/>
        <v>1255</v>
      </c>
      <c r="AJ119" s="133">
        <f t="shared" si="123"/>
        <v>1919</v>
      </c>
      <c r="AK119" s="133">
        <f t="shared" si="123"/>
        <v>631</v>
      </c>
      <c r="AL119" s="133">
        <f t="shared" si="123"/>
        <v>729</v>
      </c>
      <c r="AM119" s="133">
        <f t="shared" si="123"/>
        <v>1970</v>
      </c>
      <c r="AN119" s="133">
        <f t="shared" si="123"/>
        <v>1558</v>
      </c>
      <c r="AO119" s="133">
        <f t="shared" si="123"/>
        <v>1213</v>
      </c>
      <c r="AP119" s="133">
        <f t="shared" si="123"/>
        <v>2220</v>
      </c>
      <c r="AQ119" s="133">
        <f t="shared" si="123"/>
        <v>216</v>
      </c>
      <c r="AR119" s="133">
        <f t="shared" si="123"/>
        <v>1419</v>
      </c>
      <c r="AS119" s="133">
        <f t="shared" si="123"/>
        <v>337</v>
      </c>
      <c r="AT119" s="133">
        <f t="shared" si="123"/>
        <v>1879</v>
      </c>
      <c r="AU119" s="133">
        <f t="shared" si="123"/>
        <v>1194</v>
      </c>
      <c r="AV119" s="133">
        <f t="shared" si="123"/>
        <v>592</v>
      </c>
      <c r="AW119" s="133">
        <f t="shared" si="123"/>
        <v>606</v>
      </c>
      <c r="AX119" s="133">
        <f t="shared" si="123"/>
        <v>918</v>
      </c>
      <c r="AY119" s="133">
        <f t="shared" si="123"/>
        <v>1141</v>
      </c>
      <c r="AZ119" s="133">
        <f t="shared" si="123"/>
        <v>750</v>
      </c>
      <c r="BA119" s="133">
        <f t="shared" si="123"/>
        <v>0</v>
      </c>
      <c r="BB119" s="133">
        <f t="shared" si="123"/>
        <v>1537</v>
      </c>
      <c r="BC119" s="133">
        <f t="shared" si="123"/>
        <v>1140</v>
      </c>
      <c r="BD119" s="133">
        <f t="shared" si="123"/>
        <v>353</v>
      </c>
      <c r="BE119" s="133">
        <f t="shared" si="123"/>
        <v>638</v>
      </c>
      <c r="BF119" s="133">
        <f t="shared" si="123"/>
        <v>2062</v>
      </c>
      <c r="BG119" s="133">
        <f t="shared" si="123"/>
        <v>879</v>
      </c>
      <c r="BH119" s="133">
        <f t="shared" si="123"/>
        <v>515</v>
      </c>
      <c r="BI119" s="133">
        <f t="shared" si="123"/>
        <v>2049</v>
      </c>
      <c r="BJ119" s="133">
        <f t="shared" si="123"/>
        <v>1404</v>
      </c>
      <c r="BK119" s="133">
        <f t="shared" si="123"/>
        <v>1639</v>
      </c>
      <c r="BL119" s="133">
        <f t="shared" si="123"/>
        <v>1039</v>
      </c>
    </row>
    <row r="120" ht="13.5" customHeight="1">
      <c r="A120" s="175">
        <v>42491.0</v>
      </c>
      <c r="B120" s="37" t="s">
        <v>75</v>
      </c>
      <c r="C120" s="176"/>
      <c r="D120" s="39" t="s">
        <v>32</v>
      </c>
      <c r="E120" s="126">
        <f t="shared" si="2"/>
        <v>1404</v>
      </c>
      <c r="F120" s="41">
        <v>2.0</v>
      </c>
      <c r="G120" s="41">
        <v>22.0</v>
      </c>
      <c r="H120" s="42">
        <f t="shared" si="3"/>
        <v>28</v>
      </c>
      <c r="I120" s="176"/>
      <c r="J120" s="43" t="s">
        <v>27</v>
      </c>
      <c r="K120" s="126">
        <f t="shared" si="4"/>
        <v>1537</v>
      </c>
      <c r="L120" s="44">
        <v>1.0</v>
      </c>
      <c r="M120" s="44">
        <v>11.0</v>
      </c>
      <c r="N120" s="42">
        <f t="shared" si="5"/>
        <v>14</v>
      </c>
      <c r="O120" s="176"/>
      <c r="P120" s="45" t="s">
        <v>72</v>
      </c>
      <c r="Q120" s="176"/>
      <c r="R120" s="45">
        <f>MIN(Rules!$E$2,(MAX(H120/N120,N120/H120)))</f>
        <v>2</v>
      </c>
      <c r="S120" s="45">
        <f>VLOOKUP(B120,Rules!A:B,2,FALSE)</f>
        <v>60</v>
      </c>
      <c r="T120" s="176"/>
      <c r="U120" s="46">
        <f>1/(10^(-(E120+(IF(P120="Y",Rules!$I$2,0))-K120)/Rules!$E$12)+1)</f>
        <v>0.519561983</v>
      </c>
      <c r="V120" s="47">
        <f t="shared" si="6"/>
        <v>58</v>
      </c>
      <c r="W120" s="47">
        <f t="shared" si="7"/>
        <v>-58</v>
      </c>
      <c r="X120" s="47"/>
      <c r="Y120" s="47"/>
      <c r="Z120" s="48"/>
      <c r="AA120" s="133">
        <f t="shared" ref="AA120:BL120" si="124">IF($D120=AA$1,$E120+$V120,(IF($J120=AA$1,$K120+$W120,AA119)))</f>
        <v>1262</v>
      </c>
      <c r="AB120" s="133">
        <f t="shared" si="124"/>
        <v>1122</v>
      </c>
      <c r="AC120" s="133">
        <f t="shared" si="124"/>
        <v>1309</v>
      </c>
      <c r="AD120" s="133">
        <f t="shared" si="124"/>
        <v>292</v>
      </c>
      <c r="AE120" s="133">
        <f t="shared" si="124"/>
        <v>1966</v>
      </c>
      <c r="AF120" s="133">
        <f t="shared" si="124"/>
        <v>1895</v>
      </c>
      <c r="AG120" s="133">
        <f t="shared" si="124"/>
        <v>1075</v>
      </c>
      <c r="AH120" s="133">
        <f t="shared" si="124"/>
        <v>792</v>
      </c>
      <c r="AI120" s="133">
        <f t="shared" si="124"/>
        <v>1255</v>
      </c>
      <c r="AJ120" s="133">
        <f t="shared" si="124"/>
        <v>1919</v>
      </c>
      <c r="AK120" s="133">
        <f t="shared" si="124"/>
        <v>631</v>
      </c>
      <c r="AL120" s="133">
        <f t="shared" si="124"/>
        <v>729</v>
      </c>
      <c r="AM120" s="133">
        <f t="shared" si="124"/>
        <v>1970</v>
      </c>
      <c r="AN120" s="133">
        <f t="shared" si="124"/>
        <v>1558</v>
      </c>
      <c r="AO120" s="133">
        <f t="shared" si="124"/>
        <v>1213</v>
      </c>
      <c r="AP120" s="133">
        <f t="shared" si="124"/>
        <v>2220</v>
      </c>
      <c r="AQ120" s="133">
        <f t="shared" si="124"/>
        <v>216</v>
      </c>
      <c r="AR120" s="133">
        <f t="shared" si="124"/>
        <v>1419</v>
      </c>
      <c r="AS120" s="133">
        <f t="shared" si="124"/>
        <v>337</v>
      </c>
      <c r="AT120" s="133">
        <f t="shared" si="124"/>
        <v>1879</v>
      </c>
      <c r="AU120" s="133">
        <f t="shared" si="124"/>
        <v>1194</v>
      </c>
      <c r="AV120" s="133">
        <f t="shared" si="124"/>
        <v>592</v>
      </c>
      <c r="AW120" s="133">
        <f t="shared" si="124"/>
        <v>606</v>
      </c>
      <c r="AX120" s="133">
        <f t="shared" si="124"/>
        <v>918</v>
      </c>
      <c r="AY120" s="133">
        <f t="shared" si="124"/>
        <v>1141</v>
      </c>
      <c r="AZ120" s="133">
        <f t="shared" si="124"/>
        <v>750</v>
      </c>
      <c r="BA120" s="133">
        <f t="shared" si="124"/>
        <v>0</v>
      </c>
      <c r="BB120" s="133">
        <f t="shared" si="124"/>
        <v>1479</v>
      </c>
      <c r="BC120" s="133">
        <f t="shared" si="124"/>
        <v>1140</v>
      </c>
      <c r="BD120" s="133">
        <f t="shared" si="124"/>
        <v>353</v>
      </c>
      <c r="BE120" s="133">
        <f t="shared" si="124"/>
        <v>638</v>
      </c>
      <c r="BF120" s="133">
        <f t="shared" si="124"/>
        <v>2062</v>
      </c>
      <c r="BG120" s="133">
        <f t="shared" si="124"/>
        <v>879</v>
      </c>
      <c r="BH120" s="133">
        <f t="shared" si="124"/>
        <v>515</v>
      </c>
      <c r="BI120" s="133">
        <f t="shared" si="124"/>
        <v>2049</v>
      </c>
      <c r="BJ120" s="133">
        <f t="shared" si="124"/>
        <v>1462</v>
      </c>
      <c r="BK120" s="133">
        <f t="shared" si="124"/>
        <v>1639</v>
      </c>
      <c r="BL120" s="133">
        <f t="shared" si="124"/>
        <v>1039</v>
      </c>
    </row>
    <row r="121" ht="13.5" customHeight="1">
      <c r="A121" s="175">
        <v>42491.0</v>
      </c>
      <c r="B121" s="37" t="s">
        <v>74</v>
      </c>
      <c r="C121" s="176"/>
      <c r="D121" s="39" t="s">
        <v>36</v>
      </c>
      <c r="E121" s="126">
        <f t="shared" si="2"/>
        <v>1194</v>
      </c>
      <c r="F121" s="41">
        <v>1.0</v>
      </c>
      <c r="G121" s="41">
        <v>16.0</v>
      </c>
      <c r="H121" s="42">
        <f t="shared" si="3"/>
        <v>19</v>
      </c>
      <c r="I121" s="176"/>
      <c r="J121" s="43" t="s">
        <v>38</v>
      </c>
      <c r="K121" s="126">
        <f t="shared" si="4"/>
        <v>1141</v>
      </c>
      <c r="L121" s="44">
        <v>2.0</v>
      </c>
      <c r="M121" s="44">
        <v>17.0</v>
      </c>
      <c r="N121" s="42">
        <f t="shared" si="5"/>
        <v>23</v>
      </c>
      <c r="O121" s="176"/>
      <c r="P121" s="49" t="s">
        <v>72</v>
      </c>
      <c r="Q121" s="176"/>
      <c r="R121" s="45">
        <f>MIN(Rules!$E$2,(MAX(H121/N121,N121/H121)))</f>
        <v>1.210526316</v>
      </c>
      <c r="S121" s="45">
        <f>VLOOKUP(B121,Rules!A:B,2,FALSE)</f>
        <v>50</v>
      </c>
      <c r="T121" s="176"/>
      <c r="U121" s="46">
        <f>1/(10^(-(E121+(IF(P121="Y",Rules!$I$2,0))-K121)/Rules!$E$12)+1)</f>
        <v>0.718058117</v>
      </c>
      <c r="V121" s="47">
        <f t="shared" si="6"/>
        <v>-43</v>
      </c>
      <c r="W121" s="47">
        <f t="shared" si="7"/>
        <v>43</v>
      </c>
      <c r="X121" s="47"/>
      <c r="Y121" s="47"/>
      <c r="Z121" s="48"/>
      <c r="AA121" s="133">
        <f t="shared" ref="AA121:BL121" si="125">IF($D121=AA$1,$E121+$V121,(IF($J121=AA$1,$K121+$W121,AA120)))</f>
        <v>1262</v>
      </c>
      <c r="AB121" s="133">
        <f t="shared" si="125"/>
        <v>1122</v>
      </c>
      <c r="AC121" s="133">
        <f t="shared" si="125"/>
        <v>1309</v>
      </c>
      <c r="AD121" s="133">
        <f t="shared" si="125"/>
        <v>292</v>
      </c>
      <c r="AE121" s="133">
        <f t="shared" si="125"/>
        <v>1966</v>
      </c>
      <c r="AF121" s="133">
        <f t="shared" si="125"/>
        <v>1895</v>
      </c>
      <c r="AG121" s="133">
        <f t="shared" si="125"/>
        <v>1075</v>
      </c>
      <c r="AH121" s="133">
        <f t="shared" si="125"/>
        <v>792</v>
      </c>
      <c r="AI121" s="133">
        <f t="shared" si="125"/>
        <v>1255</v>
      </c>
      <c r="AJ121" s="133">
        <f t="shared" si="125"/>
        <v>1919</v>
      </c>
      <c r="AK121" s="133">
        <f t="shared" si="125"/>
        <v>631</v>
      </c>
      <c r="AL121" s="133">
        <f t="shared" si="125"/>
        <v>729</v>
      </c>
      <c r="AM121" s="133">
        <f t="shared" si="125"/>
        <v>1970</v>
      </c>
      <c r="AN121" s="133">
        <f t="shared" si="125"/>
        <v>1558</v>
      </c>
      <c r="AO121" s="133">
        <f t="shared" si="125"/>
        <v>1213</v>
      </c>
      <c r="AP121" s="133">
        <f t="shared" si="125"/>
        <v>2220</v>
      </c>
      <c r="AQ121" s="133">
        <f t="shared" si="125"/>
        <v>216</v>
      </c>
      <c r="AR121" s="133">
        <f t="shared" si="125"/>
        <v>1419</v>
      </c>
      <c r="AS121" s="133">
        <f t="shared" si="125"/>
        <v>337</v>
      </c>
      <c r="AT121" s="133">
        <f t="shared" si="125"/>
        <v>1879</v>
      </c>
      <c r="AU121" s="133">
        <f t="shared" si="125"/>
        <v>1151</v>
      </c>
      <c r="AV121" s="133">
        <f t="shared" si="125"/>
        <v>592</v>
      </c>
      <c r="AW121" s="133">
        <f t="shared" si="125"/>
        <v>606</v>
      </c>
      <c r="AX121" s="133">
        <f t="shared" si="125"/>
        <v>918</v>
      </c>
      <c r="AY121" s="133">
        <f t="shared" si="125"/>
        <v>1184</v>
      </c>
      <c r="AZ121" s="133">
        <f t="shared" si="125"/>
        <v>750</v>
      </c>
      <c r="BA121" s="133">
        <f t="shared" si="125"/>
        <v>0</v>
      </c>
      <c r="BB121" s="133">
        <f t="shared" si="125"/>
        <v>1479</v>
      </c>
      <c r="BC121" s="133">
        <f t="shared" si="125"/>
        <v>1140</v>
      </c>
      <c r="BD121" s="133">
        <f t="shared" si="125"/>
        <v>353</v>
      </c>
      <c r="BE121" s="133">
        <f t="shared" si="125"/>
        <v>638</v>
      </c>
      <c r="BF121" s="133">
        <f t="shared" si="125"/>
        <v>2062</v>
      </c>
      <c r="BG121" s="133">
        <f t="shared" si="125"/>
        <v>879</v>
      </c>
      <c r="BH121" s="133">
        <f t="shared" si="125"/>
        <v>515</v>
      </c>
      <c r="BI121" s="133">
        <f t="shared" si="125"/>
        <v>2049</v>
      </c>
      <c r="BJ121" s="133">
        <f t="shared" si="125"/>
        <v>1462</v>
      </c>
      <c r="BK121" s="133">
        <f t="shared" si="125"/>
        <v>1639</v>
      </c>
      <c r="BL121" s="133">
        <f t="shared" si="125"/>
        <v>1039</v>
      </c>
    </row>
    <row r="122" ht="13.5" customHeight="1">
      <c r="A122" s="175">
        <v>42497.0</v>
      </c>
      <c r="B122" s="37" t="s">
        <v>75</v>
      </c>
      <c r="C122" s="176"/>
      <c r="D122" s="39" t="s">
        <v>34</v>
      </c>
      <c r="E122" s="126">
        <f t="shared" si="2"/>
        <v>1558</v>
      </c>
      <c r="F122" s="41">
        <v>1.0</v>
      </c>
      <c r="G122" s="41">
        <v>13.0</v>
      </c>
      <c r="H122" s="42">
        <f t="shared" si="3"/>
        <v>16</v>
      </c>
      <c r="I122" s="176"/>
      <c r="J122" s="43" t="s">
        <v>32</v>
      </c>
      <c r="K122" s="126">
        <f t="shared" si="4"/>
        <v>1462</v>
      </c>
      <c r="L122" s="44">
        <v>1.0</v>
      </c>
      <c r="M122" s="44">
        <v>18.0</v>
      </c>
      <c r="N122" s="42">
        <f t="shared" si="5"/>
        <v>21</v>
      </c>
      <c r="O122" s="176"/>
      <c r="P122" s="45" t="s">
        <v>72</v>
      </c>
      <c r="Q122" s="176"/>
      <c r="R122" s="45">
        <f>MIN(Rules!$E$2,(MAX(H122/N122,N122/H122)))</f>
        <v>1.3125</v>
      </c>
      <c r="S122" s="45">
        <f>VLOOKUP(B122,Rules!A:B,2,FALSE)</f>
        <v>60</v>
      </c>
      <c r="T122" s="176"/>
      <c r="U122" s="46">
        <f>1/(10^(-(E122+(IF(P122="Y",Rules!$I$2,0))-K122)/Rules!$E$12)+1)</f>
        <v>0.7563685023</v>
      </c>
      <c r="V122" s="47">
        <f t="shared" si="6"/>
        <v>-60</v>
      </c>
      <c r="W122" s="47">
        <f t="shared" si="7"/>
        <v>60</v>
      </c>
      <c r="X122" s="47"/>
      <c r="Y122" s="47"/>
      <c r="Z122" s="48"/>
      <c r="AA122" s="133">
        <f t="shared" ref="AA122:BL122" si="126">IF($D122=AA$1,$E122+$V122,(IF($J122=AA$1,$K122+$W122,AA120)))</f>
        <v>1262</v>
      </c>
      <c r="AB122" s="133">
        <f t="shared" si="126"/>
        <v>1122</v>
      </c>
      <c r="AC122" s="133">
        <f t="shared" si="126"/>
        <v>1309</v>
      </c>
      <c r="AD122" s="133">
        <f t="shared" si="126"/>
        <v>292</v>
      </c>
      <c r="AE122" s="133">
        <f t="shared" si="126"/>
        <v>1966</v>
      </c>
      <c r="AF122" s="133">
        <f t="shared" si="126"/>
        <v>1895</v>
      </c>
      <c r="AG122" s="133">
        <f t="shared" si="126"/>
        <v>1075</v>
      </c>
      <c r="AH122" s="133">
        <f t="shared" si="126"/>
        <v>792</v>
      </c>
      <c r="AI122" s="133">
        <f t="shared" si="126"/>
        <v>1255</v>
      </c>
      <c r="AJ122" s="133">
        <f t="shared" si="126"/>
        <v>1919</v>
      </c>
      <c r="AK122" s="133">
        <f t="shared" si="126"/>
        <v>631</v>
      </c>
      <c r="AL122" s="133">
        <f t="shared" si="126"/>
        <v>729</v>
      </c>
      <c r="AM122" s="133">
        <f t="shared" si="126"/>
        <v>1970</v>
      </c>
      <c r="AN122" s="133">
        <f t="shared" si="126"/>
        <v>1498</v>
      </c>
      <c r="AO122" s="133">
        <f t="shared" si="126"/>
        <v>1213</v>
      </c>
      <c r="AP122" s="133">
        <f t="shared" si="126"/>
        <v>2220</v>
      </c>
      <c r="AQ122" s="133">
        <f t="shared" si="126"/>
        <v>216</v>
      </c>
      <c r="AR122" s="133">
        <f t="shared" si="126"/>
        <v>1419</v>
      </c>
      <c r="AS122" s="133">
        <f t="shared" si="126"/>
        <v>337</v>
      </c>
      <c r="AT122" s="133">
        <f t="shared" si="126"/>
        <v>1879</v>
      </c>
      <c r="AU122" s="133">
        <f t="shared" si="126"/>
        <v>1194</v>
      </c>
      <c r="AV122" s="133">
        <f t="shared" si="126"/>
        <v>592</v>
      </c>
      <c r="AW122" s="133">
        <f t="shared" si="126"/>
        <v>606</v>
      </c>
      <c r="AX122" s="133">
        <f t="shared" si="126"/>
        <v>918</v>
      </c>
      <c r="AY122" s="133">
        <f t="shared" si="126"/>
        <v>1141</v>
      </c>
      <c r="AZ122" s="133">
        <f t="shared" si="126"/>
        <v>750</v>
      </c>
      <c r="BA122" s="133">
        <f t="shared" si="126"/>
        <v>0</v>
      </c>
      <c r="BB122" s="133">
        <f t="shared" si="126"/>
        <v>1479</v>
      </c>
      <c r="BC122" s="133">
        <f t="shared" si="126"/>
        <v>1140</v>
      </c>
      <c r="BD122" s="133">
        <f t="shared" si="126"/>
        <v>353</v>
      </c>
      <c r="BE122" s="133">
        <f t="shared" si="126"/>
        <v>638</v>
      </c>
      <c r="BF122" s="133">
        <f t="shared" si="126"/>
        <v>2062</v>
      </c>
      <c r="BG122" s="133">
        <f t="shared" si="126"/>
        <v>879</v>
      </c>
      <c r="BH122" s="133">
        <f t="shared" si="126"/>
        <v>515</v>
      </c>
      <c r="BI122" s="133">
        <f t="shared" si="126"/>
        <v>2049</v>
      </c>
      <c r="BJ122" s="133">
        <f t="shared" si="126"/>
        <v>1522</v>
      </c>
      <c r="BK122" s="133">
        <f t="shared" si="126"/>
        <v>1639</v>
      </c>
      <c r="BL122" s="133">
        <f t="shared" si="126"/>
        <v>1039</v>
      </c>
    </row>
    <row r="123" ht="13.5" customHeight="1">
      <c r="A123" s="175">
        <v>42497.0</v>
      </c>
      <c r="B123" s="37" t="s">
        <v>75</v>
      </c>
      <c r="C123" s="176"/>
      <c r="D123" s="39" t="s">
        <v>27</v>
      </c>
      <c r="E123" s="126">
        <f t="shared" si="2"/>
        <v>1479</v>
      </c>
      <c r="F123" s="41">
        <v>1.0</v>
      </c>
      <c r="G123" s="41">
        <v>17.0</v>
      </c>
      <c r="H123" s="42">
        <f t="shared" si="3"/>
        <v>20</v>
      </c>
      <c r="I123" s="176"/>
      <c r="J123" s="43" t="s">
        <v>28</v>
      </c>
      <c r="K123" s="126">
        <f t="shared" si="4"/>
        <v>1309</v>
      </c>
      <c r="L123" s="44">
        <v>2.0</v>
      </c>
      <c r="M123" s="44">
        <v>11.0</v>
      </c>
      <c r="N123" s="42">
        <f t="shared" si="5"/>
        <v>17</v>
      </c>
      <c r="O123" s="176"/>
      <c r="P123" s="45" t="s">
        <v>72</v>
      </c>
      <c r="Q123" s="176"/>
      <c r="R123" s="45">
        <f>MIN(Rules!$E$2,(MAX(H123/N123,N123/H123)))</f>
        <v>1.176470588</v>
      </c>
      <c r="S123" s="45">
        <f>VLOOKUP(B123,Rules!A:B,2,FALSE)</f>
        <v>60</v>
      </c>
      <c r="T123" s="176"/>
      <c r="U123" s="46">
        <f>1/(10^(-(E123+(IF(P123="Y",Rules!$I$2,0))-K123)/Rules!$E$12)+1)</f>
        <v>0.8136122105</v>
      </c>
      <c r="V123" s="47">
        <f t="shared" si="6"/>
        <v>13</v>
      </c>
      <c r="W123" s="47">
        <f t="shared" si="7"/>
        <v>-13</v>
      </c>
      <c r="X123" s="47"/>
      <c r="Y123" s="47"/>
      <c r="Z123" s="48"/>
      <c r="AA123" s="133">
        <f t="shared" ref="AA123:BL123" si="127">IF($D123=AA$1,$E123+$V123,(IF($J123=AA$1,$K123+$W123,AA122)))</f>
        <v>1262</v>
      </c>
      <c r="AB123" s="133">
        <f t="shared" si="127"/>
        <v>1122</v>
      </c>
      <c r="AC123" s="133">
        <f t="shared" si="127"/>
        <v>1296</v>
      </c>
      <c r="AD123" s="133">
        <f t="shared" si="127"/>
        <v>292</v>
      </c>
      <c r="AE123" s="133">
        <f t="shared" si="127"/>
        <v>1966</v>
      </c>
      <c r="AF123" s="133">
        <f t="shared" si="127"/>
        <v>1895</v>
      </c>
      <c r="AG123" s="133">
        <f t="shared" si="127"/>
        <v>1075</v>
      </c>
      <c r="AH123" s="133">
        <f t="shared" si="127"/>
        <v>792</v>
      </c>
      <c r="AI123" s="133">
        <f t="shared" si="127"/>
        <v>1255</v>
      </c>
      <c r="AJ123" s="133">
        <f t="shared" si="127"/>
        <v>1919</v>
      </c>
      <c r="AK123" s="133">
        <f t="shared" si="127"/>
        <v>631</v>
      </c>
      <c r="AL123" s="133">
        <f t="shared" si="127"/>
        <v>729</v>
      </c>
      <c r="AM123" s="133">
        <f t="shared" si="127"/>
        <v>1970</v>
      </c>
      <c r="AN123" s="133">
        <f t="shared" si="127"/>
        <v>1498</v>
      </c>
      <c r="AO123" s="133">
        <f t="shared" si="127"/>
        <v>1213</v>
      </c>
      <c r="AP123" s="133">
        <f t="shared" si="127"/>
        <v>2220</v>
      </c>
      <c r="AQ123" s="133">
        <f t="shared" si="127"/>
        <v>216</v>
      </c>
      <c r="AR123" s="133">
        <f t="shared" si="127"/>
        <v>1419</v>
      </c>
      <c r="AS123" s="133">
        <f t="shared" si="127"/>
        <v>337</v>
      </c>
      <c r="AT123" s="133">
        <f t="shared" si="127"/>
        <v>1879</v>
      </c>
      <c r="AU123" s="133">
        <f t="shared" si="127"/>
        <v>1194</v>
      </c>
      <c r="AV123" s="133">
        <f t="shared" si="127"/>
        <v>592</v>
      </c>
      <c r="AW123" s="133">
        <f t="shared" si="127"/>
        <v>606</v>
      </c>
      <c r="AX123" s="133">
        <f t="shared" si="127"/>
        <v>918</v>
      </c>
      <c r="AY123" s="133">
        <f t="shared" si="127"/>
        <v>1141</v>
      </c>
      <c r="AZ123" s="133">
        <f t="shared" si="127"/>
        <v>750</v>
      </c>
      <c r="BA123" s="133">
        <f t="shared" si="127"/>
        <v>0</v>
      </c>
      <c r="BB123" s="133">
        <f t="shared" si="127"/>
        <v>1492</v>
      </c>
      <c r="BC123" s="133">
        <f t="shared" si="127"/>
        <v>1140</v>
      </c>
      <c r="BD123" s="133">
        <f t="shared" si="127"/>
        <v>353</v>
      </c>
      <c r="BE123" s="133">
        <f t="shared" si="127"/>
        <v>638</v>
      </c>
      <c r="BF123" s="133">
        <f t="shared" si="127"/>
        <v>2062</v>
      </c>
      <c r="BG123" s="133">
        <f t="shared" si="127"/>
        <v>879</v>
      </c>
      <c r="BH123" s="133">
        <f t="shared" si="127"/>
        <v>515</v>
      </c>
      <c r="BI123" s="133">
        <f t="shared" si="127"/>
        <v>2049</v>
      </c>
      <c r="BJ123" s="133">
        <f t="shared" si="127"/>
        <v>1522</v>
      </c>
      <c r="BK123" s="133">
        <f t="shared" si="127"/>
        <v>1639</v>
      </c>
      <c r="BL123" s="133">
        <f t="shared" si="127"/>
        <v>1039</v>
      </c>
    </row>
    <row r="124" ht="13.5" customHeight="1">
      <c r="A124" s="175">
        <v>42497.0</v>
      </c>
      <c r="B124" s="37" t="s">
        <v>74</v>
      </c>
      <c r="C124" s="176"/>
      <c r="D124" s="39" t="s">
        <v>29</v>
      </c>
      <c r="E124" s="126">
        <f t="shared" si="2"/>
        <v>1213</v>
      </c>
      <c r="F124" s="41">
        <v>1.0</v>
      </c>
      <c r="G124" s="41">
        <v>17.0</v>
      </c>
      <c r="H124" s="42">
        <f t="shared" si="3"/>
        <v>20</v>
      </c>
      <c r="I124" s="176"/>
      <c r="J124" s="43" t="s">
        <v>36</v>
      </c>
      <c r="K124" s="126">
        <f t="shared" si="4"/>
        <v>1194</v>
      </c>
      <c r="L124" s="44">
        <v>0.0</v>
      </c>
      <c r="M124" s="44">
        <v>15.0</v>
      </c>
      <c r="N124" s="42">
        <f t="shared" si="5"/>
        <v>15</v>
      </c>
      <c r="O124" s="176"/>
      <c r="P124" s="45" t="s">
        <v>72</v>
      </c>
      <c r="Q124" s="176"/>
      <c r="R124" s="45">
        <f>MIN(Rules!$E$2,(MAX(H124/N124,N124/H124)))</f>
        <v>1.333333333</v>
      </c>
      <c r="S124" s="45">
        <f>VLOOKUP(B124,Rules!A:B,2,FALSE)</f>
        <v>50</v>
      </c>
      <c r="T124" s="176"/>
      <c r="U124" s="46">
        <f>1/(10^(-(E124+(IF(P124="Y",Rules!$I$2,0))-K124)/Rules!$E$12)+1)</f>
        <v>0.6853079508</v>
      </c>
      <c r="V124" s="47">
        <f t="shared" si="6"/>
        <v>21</v>
      </c>
      <c r="W124" s="47">
        <f t="shared" si="7"/>
        <v>-21</v>
      </c>
      <c r="X124" s="47"/>
      <c r="Y124" s="47"/>
      <c r="Z124" s="48"/>
      <c r="AA124" s="133">
        <f t="shared" ref="AA124:BL124" si="128">IF($D124=AA$1,$E124+$V124,(IF($J124=AA$1,$K124+$W124,AA123)))</f>
        <v>1262</v>
      </c>
      <c r="AB124" s="133">
        <f t="shared" si="128"/>
        <v>1122</v>
      </c>
      <c r="AC124" s="133">
        <f t="shared" si="128"/>
        <v>1296</v>
      </c>
      <c r="AD124" s="133">
        <f t="shared" si="128"/>
        <v>292</v>
      </c>
      <c r="AE124" s="133">
        <f t="shared" si="128"/>
        <v>1966</v>
      </c>
      <c r="AF124" s="133">
        <f t="shared" si="128"/>
        <v>1895</v>
      </c>
      <c r="AG124" s="133">
        <f t="shared" si="128"/>
        <v>1075</v>
      </c>
      <c r="AH124" s="133">
        <f t="shared" si="128"/>
        <v>792</v>
      </c>
      <c r="AI124" s="133">
        <f t="shared" si="128"/>
        <v>1255</v>
      </c>
      <c r="AJ124" s="133">
        <f t="shared" si="128"/>
        <v>1919</v>
      </c>
      <c r="AK124" s="133">
        <f t="shared" si="128"/>
        <v>631</v>
      </c>
      <c r="AL124" s="133">
        <f t="shared" si="128"/>
        <v>729</v>
      </c>
      <c r="AM124" s="133">
        <f t="shared" si="128"/>
        <v>1970</v>
      </c>
      <c r="AN124" s="133">
        <f t="shared" si="128"/>
        <v>1498</v>
      </c>
      <c r="AO124" s="133">
        <f t="shared" si="128"/>
        <v>1234</v>
      </c>
      <c r="AP124" s="133">
        <f t="shared" si="128"/>
        <v>2220</v>
      </c>
      <c r="AQ124" s="133">
        <f t="shared" si="128"/>
        <v>216</v>
      </c>
      <c r="AR124" s="133">
        <f t="shared" si="128"/>
        <v>1419</v>
      </c>
      <c r="AS124" s="133">
        <f t="shared" si="128"/>
        <v>337</v>
      </c>
      <c r="AT124" s="133">
        <f t="shared" si="128"/>
        <v>1879</v>
      </c>
      <c r="AU124" s="133">
        <f t="shared" si="128"/>
        <v>1173</v>
      </c>
      <c r="AV124" s="133">
        <f t="shared" si="128"/>
        <v>592</v>
      </c>
      <c r="AW124" s="133">
        <f t="shared" si="128"/>
        <v>606</v>
      </c>
      <c r="AX124" s="133">
        <f t="shared" si="128"/>
        <v>918</v>
      </c>
      <c r="AY124" s="133">
        <f t="shared" si="128"/>
        <v>1141</v>
      </c>
      <c r="AZ124" s="133">
        <f t="shared" si="128"/>
        <v>750</v>
      </c>
      <c r="BA124" s="133">
        <f t="shared" si="128"/>
        <v>0</v>
      </c>
      <c r="BB124" s="133">
        <f t="shared" si="128"/>
        <v>1492</v>
      </c>
      <c r="BC124" s="133">
        <f t="shared" si="128"/>
        <v>1140</v>
      </c>
      <c r="BD124" s="133">
        <f t="shared" si="128"/>
        <v>353</v>
      </c>
      <c r="BE124" s="133">
        <f t="shared" si="128"/>
        <v>638</v>
      </c>
      <c r="BF124" s="133">
        <f t="shared" si="128"/>
        <v>2062</v>
      </c>
      <c r="BG124" s="133">
        <f t="shared" si="128"/>
        <v>879</v>
      </c>
      <c r="BH124" s="133">
        <f t="shared" si="128"/>
        <v>515</v>
      </c>
      <c r="BI124" s="133">
        <f t="shared" si="128"/>
        <v>2049</v>
      </c>
      <c r="BJ124" s="133">
        <f t="shared" si="128"/>
        <v>1522</v>
      </c>
      <c r="BK124" s="133">
        <f t="shared" si="128"/>
        <v>1639</v>
      </c>
      <c r="BL124" s="133">
        <f t="shared" si="128"/>
        <v>1039</v>
      </c>
    </row>
    <row r="125" ht="13.5" customHeight="1">
      <c r="A125" s="175">
        <v>42497.0</v>
      </c>
      <c r="B125" s="37" t="s">
        <v>74</v>
      </c>
      <c r="C125" s="176"/>
      <c r="D125" s="39" t="s">
        <v>33</v>
      </c>
      <c r="E125" s="126">
        <f t="shared" si="2"/>
        <v>1255</v>
      </c>
      <c r="F125" s="41">
        <v>1.0</v>
      </c>
      <c r="G125" s="41">
        <v>14.0</v>
      </c>
      <c r="H125" s="42">
        <f t="shared" si="3"/>
        <v>17</v>
      </c>
      <c r="I125" s="176"/>
      <c r="J125" s="43" t="s">
        <v>41</v>
      </c>
      <c r="K125" s="126">
        <f t="shared" si="4"/>
        <v>1140</v>
      </c>
      <c r="L125" s="44">
        <v>1.0</v>
      </c>
      <c r="M125" s="44">
        <v>7.0</v>
      </c>
      <c r="N125" s="42">
        <f t="shared" si="5"/>
        <v>10</v>
      </c>
      <c r="O125" s="176"/>
      <c r="P125" s="45" t="s">
        <v>72</v>
      </c>
      <c r="Q125" s="176"/>
      <c r="R125" s="45">
        <f>MIN(Rules!$E$2,(MAX(H125/N125,N125/H125)))</f>
        <v>1.7</v>
      </c>
      <c r="S125" s="45">
        <f>VLOOKUP(B125,Rules!A:B,2,FALSE)</f>
        <v>50</v>
      </c>
      <c r="T125" s="176"/>
      <c r="U125" s="46">
        <f>1/(10^(-(E125+(IF(P125="Y",Rules!$I$2,0))-K125)/Rules!$E$12)+1)</f>
        <v>0.7721286735</v>
      </c>
      <c r="V125" s="47">
        <f t="shared" si="6"/>
        <v>19</v>
      </c>
      <c r="W125" s="47">
        <f t="shared" si="7"/>
        <v>-19</v>
      </c>
      <c r="X125" s="47"/>
      <c r="Y125" s="47"/>
      <c r="Z125" s="48"/>
      <c r="AA125" s="133">
        <f t="shared" ref="AA125:BL125" si="129">IF($D125=AA$1,$E125+$V125,(IF($J125=AA$1,$K125+$W125,AA124)))</f>
        <v>1262</v>
      </c>
      <c r="AB125" s="133">
        <f t="shared" si="129"/>
        <v>1122</v>
      </c>
      <c r="AC125" s="133">
        <f t="shared" si="129"/>
        <v>1296</v>
      </c>
      <c r="AD125" s="133">
        <f t="shared" si="129"/>
        <v>292</v>
      </c>
      <c r="AE125" s="133">
        <f t="shared" si="129"/>
        <v>1966</v>
      </c>
      <c r="AF125" s="133">
        <f t="shared" si="129"/>
        <v>1895</v>
      </c>
      <c r="AG125" s="133">
        <f t="shared" si="129"/>
        <v>1075</v>
      </c>
      <c r="AH125" s="133">
        <f t="shared" si="129"/>
        <v>792</v>
      </c>
      <c r="AI125" s="133">
        <f t="shared" si="129"/>
        <v>1274</v>
      </c>
      <c r="AJ125" s="133">
        <f t="shared" si="129"/>
        <v>1919</v>
      </c>
      <c r="AK125" s="133">
        <f t="shared" si="129"/>
        <v>631</v>
      </c>
      <c r="AL125" s="133">
        <f t="shared" si="129"/>
        <v>729</v>
      </c>
      <c r="AM125" s="133">
        <f t="shared" si="129"/>
        <v>1970</v>
      </c>
      <c r="AN125" s="133">
        <f t="shared" si="129"/>
        <v>1498</v>
      </c>
      <c r="AO125" s="133">
        <f t="shared" si="129"/>
        <v>1234</v>
      </c>
      <c r="AP125" s="133">
        <f t="shared" si="129"/>
        <v>2220</v>
      </c>
      <c r="AQ125" s="133">
        <f t="shared" si="129"/>
        <v>216</v>
      </c>
      <c r="AR125" s="133">
        <f t="shared" si="129"/>
        <v>1419</v>
      </c>
      <c r="AS125" s="133">
        <f t="shared" si="129"/>
        <v>337</v>
      </c>
      <c r="AT125" s="133">
        <f t="shared" si="129"/>
        <v>1879</v>
      </c>
      <c r="AU125" s="133">
        <f t="shared" si="129"/>
        <v>1173</v>
      </c>
      <c r="AV125" s="133">
        <f t="shared" si="129"/>
        <v>592</v>
      </c>
      <c r="AW125" s="133">
        <f t="shared" si="129"/>
        <v>606</v>
      </c>
      <c r="AX125" s="133">
        <f t="shared" si="129"/>
        <v>918</v>
      </c>
      <c r="AY125" s="133">
        <f t="shared" si="129"/>
        <v>1141</v>
      </c>
      <c r="AZ125" s="133">
        <f t="shared" si="129"/>
        <v>750</v>
      </c>
      <c r="BA125" s="133">
        <f t="shared" si="129"/>
        <v>0</v>
      </c>
      <c r="BB125" s="133">
        <f t="shared" si="129"/>
        <v>1492</v>
      </c>
      <c r="BC125" s="133">
        <f t="shared" si="129"/>
        <v>1121</v>
      </c>
      <c r="BD125" s="133">
        <f t="shared" si="129"/>
        <v>353</v>
      </c>
      <c r="BE125" s="133">
        <f t="shared" si="129"/>
        <v>638</v>
      </c>
      <c r="BF125" s="133">
        <f t="shared" si="129"/>
        <v>2062</v>
      </c>
      <c r="BG125" s="133">
        <f t="shared" si="129"/>
        <v>879</v>
      </c>
      <c r="BH125" s="133">
        <f t="shared" si="129"/>
        <v>515</v>
      </c>
      <c r="BI125" s="133">
        <f t="shared" si="129"/>
        <v>2049</v>
      </c>
      <c r="BJ125" s="133">
        <f t="shared" si="129"/>
        <v>1522</v>
      </c>
      <c r="BK125" s="133">
        <f t="shared" si="129"/>
        <v>1639</v>
      </c>
      <c r="BL125" s="133">
        <f t="shared" si="129"/>
        <v>1039</v>
      </c>
    </row>
    <row r="126" ht="13.5" customHeight="1">
      <c r="A126" s="175">
        <v>42497.0</v>
      </c>
      <c r="B126" s="37" t="s">
        <v>74</v>
      </c>
      <c r="C126" s="176"/>
      <c r="D126" s="39" t="s">
        <v>50</v>
      </c>
      <c r="E126" s="126">
        <f t="shared" si="2"/>
        <v>592</v>
      </c>
      <c r="F126" s="41">
        <v>2.0</v>
      </c>
      <c r="G126" s="41">
        <v>11.0</v>
      </c>
      <c r="H126" s="42">
        <f t="shared" si="3"/>
        <v>17</v>
      </c>
      <c r="I126" s="176"/>
      <c r="J126" s="43" t="s">
        <v>43</v>
      </c>
      <c r="K126" s="126">
        <f t="shared" si="4"/>
        <v>1122</v>
      </c>
      <c r="L126" s="44">
        <v>3.0</v>
      </c>
      <c r="M126" s="44">
        <v>19.0</v>
      </c>
      <c r="N126" s="42">
        <f t="shared" si="5"/>
        <v>28</v>
      </c>
      <c r="O126" s="176"/>
      <c r="P126" s="45" t="s">
        <v>72</v>
      </c>
      <c r="Q126" s="176"/>
      <c r="R126" s="45">
        <f>MIN(Rules!$E$2,(MAX(H126/N126,N126/H126)))</f>
        <v>1.647058824</v>
      </c>
      <c r="S126" s="45">
        <f>VLOOKUP(B126,Rules!A:B,2,FALSE)</f>
        <v>50</v>
      </c>
      <c r="T126" s="176"/>
      <c r="U126" s="46">
        <f>1/(10^(-(E126+(IF(P126="Y",Rules!$I$2,0))-K126)/Rules!$E$12)+1)</f>
        <v>0.1480516541</v>
      </c>
      <c r="V126" s="47">
        <f t="shared" si="6"/>
        <v>-12</v>
      </c>
      <c r="W126" s="47">
        <f t="shared" si="7"/>
        <v>12</v>
      </c>
      <c r="X126" s="47"/>
      <c r="Y126" s="47"/>
      <c r="Z126" s="48"/>
      <c r="AA126" s="133">
        <f t="shared" ref="AA126:BL126" si="130">IF($D126=AA$1,$E126+$V126,(IF($J126=AA$1,$K126+$W126,AA125)))</f>
        <v>1262</v>
      </c>
      <c r="AB126" s="133">
        <f t="shared" si="130"/>
        <v>1134</v>
      </c>
      <c r="AC126" s="133">
        <f t="shared" si="130"/>
        <v>1296</v>
      </c>
      <c r="AD126" s="133">
        <f t="shared" si="130"/>
        <v>292</v>
      </c>
      <c r="AE126" s="133">
        <f t="shared" si="130"/>
        <v>1966</v>
      </c>
      <c r="AF126" s="133">
        <f t="shared" si="130"/>
        <v>1895</v>
      </c>
      <c r="AG126" s="133">
        <f t="shared" si="130"/>
        <v>1075</v>
      </c>
      <c r="AH126" s="133">
        <f t="shared" si="130"/>
        <v>792</v>
      </c>
      <c r="AI126" s="133">
        <f t="shared" si="130"/>
        <v>1274</v>
      </c>
      <c r="AJ126" s="133">
        <f t="shared" si="130"/>
        <v>1919</v>
      </c>
      <c r="AK126" s="133">
        <f t="shared" si="130"/>
        <v>631</v>
      </c>
      <c r="AL126" s="133">
        <f t="shared" si="130"/>
        <v>729</v>
      </c>
      <c r="AM126" s="133">
        <f t="shared" si="130"/>
        <v>1970</v>
      </c>
      <c r="AN126" s="133">
        <f t="shared" si="130"/>
        <v>1498</v>
      </c>
      <c r="AO126" s="133">
        <f t="shared" si="130"/>
        <v>1234</v>
      </c>
      <c r="AP126" s="133">
        <f t="shared" si="130"/>
        <v>2220</v>
      </c>
      <c r="AQ126" s="133">
        <f t="shared" si="130"/>
        <v>216</v>
      </c>
      <c r="AR126" s="133">
        <f t="shared" si="130"/>
        <v>1419</v>
      </c>
      <c r="AS126" s="133">
        <f t="shared" si="130"/>
        <v>337</v>
      </c>
      <c r="AT126" s="133">
        <f t="shared" si="130"/>
        <v>1879</v>
      </c>
      <c r="AU126" s="133">
        <f t="shared" si="130"/>
        <v>1173</v>
      </c>
      <c r="AV126" s="133">
        <f t="shared" si="130"/>
        <v>580</v>
      </c>
      <c r="AW126" s="133">
        <f t="shared" si="130"/>
        <v>606</v>
      </c>
      <c r="AX126" s="133">
        <f t="shared" si="130"/>
        <v>918</v>
      </c>
      <c r="AY126" s="133">
        <f t="shared" si="130"/>
        <v>1141</v>
      </c>
      <c r="AZ126" s="133">
        <f t="shared" si="130"/>
        <v>750</v>
      </c>
      <c r="BA126" s="133">
        <f t="shared" si="130"/>
        <v>0</v>
      </c>
      <c r="BB126" s="133">
        <f t="shared" si="130"/>
        <v>1492</v>
      </c>
      <c r="BC126" s="133">
        <f t="shared" si="130"/>
        <v>1121</v>
      </c>
      <c r="BD126" s="133">
        <f t="shared" si="130"/>
        <v>353</v>
      </c>
      <c r="BE126" s="133">
        <f t="shared" si="130"/>
        <v>638</v>
      </c>
      <c r="BF126" s="133">
        <f t="shared" si="130"/>
        <v>2062</v>
      </c>
      <c r="BG126" s="133">
        <f t="shared" si="130"/>
        <v>879</v>
      </c>
      <c r="BH126" s="133">
        <f t="shared" si="130"/>
        <v>515</v>
      </c>
      <c r="BI126" s="133">
        <f t="shared" si="130"/>
        <v>2049</v>
      </c>
      <c r="BJ126" s="133">
        <f t="shared" si="130"/>
        <v>1522</v>
      </c>
      <c r="BK126" s="133">
        <f t="shared" si="130"/>
        <v>1639</v>
      </c>
      <c r="BL126" s="133">
        <f t="shared" si="130"/>
        <v>1039</v>
      </c>
    </row>
    <row r="127" ht="13.5" customHeight="1">
      <c r="A127" s="175">
        <v>42497.0</v>
      </c>
      <c r="B127" s="37" t="s">
        <v>74</v>
      </c>
      <c r="C127" s="176"/>
      <c r="D127" s="39" t="s">
        <v>51</v>
      </c>
      <c r="E127" s="126">
        <f t="shared" si="2"/>
        <v>750</v>
      </c>
      <c r="F127" s="41">
        <v>3.0</v>
      </c>
      <c r="G127" s="41">
        <v>14.0</v>
      </c>
      <c r="H127" s="42">
        <f t="shared" si="3"/>
        <v>23</v>
      </c>
      <c r="I127" s="176"/>
      <c r="J127" s="43" t="s">
        <v>37</v>
      </c>
      <c r="K127" s="126">
        <f t="shared" si="4"/>
        <v>792</v>
      </c>
      <c r="L127" s="44">
        <v>4.0</v>
      </c>
      <c r="M127" s="44">
        <v>14.0</v>
      </c>
      <c r="N127" s="42">
        <f t="shared" si="5"/>
        <v>26</v>
      </c>
      <c r="O127" s="176"/>
      <c r="P127" s="45" t="s">
        <v>72</v>
      </c>
      <c r="Q127" s="176"/>
      <c r="R127" s="45">
        <f>MIN(Rules!$E$2,(MAX(H127/N127,N127/H127)))</f>
        <v>1.130434783</v>
      </c>
      <c r="S127" s="45">
        <f>VLOOKUP(B127,Rules!A:B,2,FALSE)</f>
        <v>50</v>
      </c>
      <c r="T127" s="176"/>
      <c r="U127" s="46">
        <f>1/(10^(-(E127+(IF(P127="Y",Rules!$I$2,0))-K127)/Rules!$E$12)+1)</f>
        <v>0.6218383402</v>
      </c>
      <c r="V127" s="47">
        <f t="shared" si="6"/>
        <v>-35</v>
      </c>
      <c r="W127" s="47">
        <f t="shared" si="7"/>
        <v>35</v>
      </c>
      <c r="X127" s="47"/>
      <c r="Y127" s="47"/>
      <c r="Z127" s="48"/>
      <c r="AA127" s="133">
        <f t="shared" ref="AA127:BL127" si="131">IF($D127=AA$1,$E127+$V127,(IF($J127=AA$1,$K127+$W127,AA126)))</f>
        <v>1262</v>
      </c>
      <c r="AB127" s="133">
        <f t="shared" si="131"/>
        <v>1134</v>
      </c>
      <c r="AC127" s="133">
        <f t="shared" si="131"/>
        <v>1296</v>
      </c>
      <c r="AD127" s="133">
        <f t="shared" si="131"/>
        <v>292</v>
      </c>
      <c r="AE127" s="133">
        <f t="shared" si="131"/>
        <v>1966</v>
      </c>
      <c r="AF127" s="133">
        <f t="shared" si="131"/>
        <v>1895</v>
      </c>
      <c r="AG127" s="133">
        <f t="shared" si="131"/>
        <v>1075</v>
      </c>
      <c r="AH127" s="133">
        <f t="shared" si="131"/>
        <v>827</v>
      </c>
      <c r="AI127" s="133">
        <f t="shared" si="131"/>
        <v>1274</v>
      </c>
      <c r="AJ127" s="133">
        <f t="shared" si="131"/>
        <v>1919</v>
      </c>
      <c r="AK127" s="133">
        <f t="shared" si="131"/>
        <v>631</v>
      </c>
      <c r="AL127" s="133">
        <f t="shared" si="131"/>
        <v>729</v>
      </c>
      <c r="AM127" s="133">
        <f t="shared" si="131"/>
        <v>1970</v>
      </c>
      <c r="AN127" s="133">
        <f t="shared" si="131"/>
        <v>1498</v>
      </c>
      <c r="AO127" s="133">
        <f t="shared" si="131"/>
        <v>1234</v>
      </c>
      <c r="AP127" s="133">
        <f t="shared" si="131"/>
        <v>2220</v>
      </c>
      <c r="AQ127" s="133">
        <f t="shared" si="131"/>
        <v>216</v>
      </c>
      <c r="AR127" s="133">
        <f t="shared" si="131"/>
        <v>1419</v>
      </c>
      <c r="AS127" s="133">
        <f t="shared" si="131"/>
        <v>337</v>
      </c>
      <c r="AT127" s="133">
        <f t="shared" si="131"/>
        <v>1879</v>
      </c>
      <c r="AU127" s="133">
        <f t="shared" si="131"/>
        <v>1173</v>
      </c>
      <c r="AV127" s="133">
        <f t="shared" si="131"/>
        <v>580</v>
      </c>
      <c r="AW127" s="133">
        <f t="shared" si="131"/>
        <v>606</v>
      </c>
      <c r="AX127" s="133">
        <f t="shared" si="131"/>
        <v>918</v>
      </c>
      <c r="AY127" s="133">
        <f t="shared" si="131"/>
        <v>1141</v>
      </c>
      <c r="AZ127" s="133">
        <f t="shared" si="131"/>
        <v>715</v>
      </c>
      <c r="BA127" s="133">
        <f t="shared" si="131"/>
        <v>0</v>
      </c>
      <c r="BB127" s="133">
        <f t="shared" si="131"/>
        <v>1492</v>
      </c>
      <c r="BC127" s="133">
        <f t="shared" si="131"/>
        <v>1121</v>
      </c>
      <c r="BD127" s="133">
        <f t="shared" si="131"/>
        <v>353</v>
      </c>
      <c r="BE127" s="133">
        <f t="shared" si="131"/>
        <v>638</v>
      </c>
      <c r="BF127" s="133">
        <f t="shared" si="131"/>
        <v>2062</v>
      </c>
      <c r="BG127" s="133">
        <f t="shared" si="131"/>
        <v>879</v>
      </c>
      <c r="BH127" s="133">
        <f t="shared" si="131"/>
        <v>515</v>
      </c>
      <c r="BI127" s="133">
        <f t="shared" si="131"/>
        <v>2049</v>
      </c>
      <c r="BJ127" s="133">
        <f t="shared" si="131"/>
        <v>1522</v>
      </c>
      <c r="BK127" s="133">
        <f t="shared" si="131"/>
        <v>1639</v>
      </c>
      <c r="BL127" s="133">
        <f t="shared" si="131"/>
        <v>1039</v>
      </c>
    </row>
    <row r="128" ht="13.5" customHeight="1">
      <c r="A128" s="175">
        <v>42497.0</v>
      </c>
      <c r="B128" s="37" t="s">
        <v>74</v>
      </c>
      <c r="C128" s="176"/>
      <c r="D128" s="39" t="s">
        <v>44</v>
      </c>
      <c r="E128" s="126">
        <f t="shared" si="2"/>
        <v>353</v>
      </c>
      <c r="F128" s="41">
        <v>3.0</v>
      </c>
      <c r="G128" s="41">
        <v>18.0</v>
      </c>
      <c r="H128" s="42">
        <f t="shared" si="3"/>
        <v>27</v>
      </c>
      <c r="I128" s="176"/>
      <c r="J128" s="43" t="s">
        <v>53</v>
      </c>
      <c r="K128" s="126">
        <f t="shared" si="4"/>
        <v>515</v>
      </c>
      <c r="L128" s="44">
        <v>3.0</v>
      </c>
      <c r="M128" s="44">
        <v>11.0</v>
      </c>
      <c r="N128" s="42">
        <f t="shared" si="5"/>
        <v>20</v>
      </c>
      <c r="O128" s="176"/>
      <c r="P128" s="45" t="s">
        <v>72</v>
      </c>
      <c r="Q128" s="176"/>
      <c r="R128" s="45">
        <f>MIN(Rules!$E$2,(MAX(H128/N128,N128/H128)))</f>
        <v>1.35</v>
      </c>
      <c r="S128" s="45">
        <f>VLOOKUP(B128,Rules!A:B,2,FALSE)</f>
        <v>50</v>
      </c>
      <c r="T128" s="176"/>
      <c r="U128" s="46">
        <f>1/(10^(-(E128+(IF(P128="Y",Rules!$I$2,0))-K128)/Rules!$E$12)+1)</f>
        <v>0.4861880043</v>
      </c>
      <c r="V128" s="47">
        <f t="shared" si="6"/>
        <v>35</v>
      </c>
      <c r="W128" s="47">
        <f t="shared" si="7"/>
        <v>-35</v>
      </c>
      <c r="X128" s="47"/>
      <c r="Y128" s="47"/>
      <c r="Z128" s="48"/>
      <c r="AA128" s="133">
        <f t="shared" ref="AA128:BL128" si="132">IF($D128=AA$1,$E128+$V128,(IF($J128=AA$1,$K128+$W128,AA127)))</f>
        <v>1262</v>
      </c>
      <c r="AB128" s="133">
        <f t="shared" si="132"/>
        <v>1134</v>
      </c>
      <c r="AC128" s="133">
        <f t="shared" si="132"/>
        <v>1296</v>
      </c>
      <c r="AD128" s="133">
        <f t="shared" si="132"/>
        <v>292</v>
      </c>
      <c r="AE128" s="133">
        <f t="shared" si="132"/>
        <v>1966</v>
      </c>
      <c r="AF128" s="133">
        <f t="shared" si="132"/>
        <v>1895</v>
      </c>
      <c r="AG128" s="133">
        <f t="shared" si="132"/>
        <v>1075</v>
      </c>
      <c r="AH128" s="133">
        <f t="shared" si="132"/>
        <v>827</v>
      </c>
      <c r="AI128" s="133">
        <f t="shared" si="132"/>
        <v>1274</v>
      </c>
      <c r="AJ128" s="133">
        <f t="shared" si="132"/>
        <v>1919</v>
      </c>
      <c r="AK128" s="133">
        <f t="shared" si="132"/>
        <v>631</v>
      </c>
      <c r="AL128" s="133">
        <f t="shared" si="132"/>
        <v>729</v>
      </c>
      <c r="AM128" s="133">
        <f t="shared" si="132"/>
        <v>1970</v>
      </c>
      <c r="AN128" s="133">
        <f t="shared" si="132"/>
        <v>1498</v>
      </c>
      <c r="AO128" s="133">
        <f t="shared" si="132"/>
        <v>1234</v>
      </c>
      <c r="AP128" s="133">
        <f t="shared" si="132"/>
        <v>2220</v>
      </c>
      <c r="AQ128" s="133">
        <f t="shared" si="132"/>
        <v>216</v>
      </c>
      <c r="AR128" s="133">
        <f t="shared" si="132"/>
        <v>1419</v>
      </c>
      <c r="AS128" s="133">
        <f t="shared" si="132"/>
        <v>337</v>
      </c>
      <c r="AT128" s="133">
        <f t="shared" si="132"/>
        <v>1879</v>
      </c>
      <c r="AU128" s="133">
        <f t="shared" si="132"/>
        <v>1173</v>
      </c>
      <c r="AV128" s="133">
        <f t="shared" si="132"/>
        <v>580</v>
      </c>
      <c r="AW128" s="133">
        <f t="shared" si="132"/>
        <v>606</v>
      </c>
      <c r="AX128" s="133">
        <f t="shared" si="132"/>
        <v>918</v>
      </c>
      <c r="AY128" s="133">
        <f t="shared" si="132"/>
        <v>1141</v>
      </c>
      <c r="AZ128" s="133">
        <f t="shared" si="132"/>
        <v>715</v>
      </c>
      <c r="BA128" s="133">
        <f t="shared" si="132"/>
        <v>0</v>
      </c>
      <c r="BB128" s="133">
        <f t="shared" si="132"/>
        <v>1492</v>
      </c>
      <c r="BC128" s="133">
        <f t="shared" si="132"/>
        <v>1121</v>
      </c>
      <c r="BD128" s="133">
        <f t="shared" si="132"/>
        <v>388</v>
      </c>
      <c r="BE128" s="133">
        <f t="shared" si="132"/>
        <v>638</v>
      </c>
      <c r="BF128" s="133">
        <f t="shared" si="132"/>
        <v>2062</v>
      </c>
      <c r="BG128" s="133">
        <f t="shared" si="132"/>
        <v>879</v>
      </c>
      <c r="BH128" s="133">
        <f t="shared" si="132"/>
        <v>480</v>
      </c>
      <c r="BI128" s="133">
        <f t="shared" si="132"/>
        <v>2049</v>
      </c>
      <c r="BJ128" s="133">
        <f t="shared" si="132"/>
        <v>1522</v>
      </c>
      <c r="BK128" s="133">
        <f t="shared" si="132"/>
        <v>1639</v>
      </c>
      <c r="BL128" s="133">
        <f t="shared" si="132"/>
        <v>1039</v>
      </c>
    </row>
    <row r="129" ht="13.5" customHeight="1">
      <c r="A129" s="175">
        <v>42497.0</v>
      </c>
      <c r="B129" s="37" t="s">
        <v>74</v>
      </c>
      <c r="C129" s="176"/>
      <c r="D129" s="39" t="s">
        <v>47</v>
      </c>
      <c r="E129" s="126">
        <f t="shared" si="2"/>
        <v>606</v>
      </c>
      <c r="F129" s="41">
        <v>3.0</v>
      </c>
      <c r="G129" s="41">
        <v>15.0</v>
      </c>
      <c r="H129" s="42">
        <f t="shared" si="3"/>
        <v>24</v>
      </c>
      <c r="I129" s="176"/>
      <c r="J129" s="43" t="s">
        <v>54</v>
      </c>
      <c r="K129" s="126">
        <f t="shared" si="4"/>
        <v>216</v>
      </c>
      <c r="L129" s="44">
        <v>0.0</v>
      </c>
      <c r="M129" s="44">
        <v>10.0</v>
      </c>
      <c r="N129" s="42">
        <f t="shared" si="5"/>
        <v>10</v>
      </c>
      <c r="O129" s="176"/>
      <c r="P129" s="45" t="s">
        <v>72</v>
      </c>
      <c r="Q129" s="176"/>
      <c r="R129" s="45">
        <f>MIN(Rules!$E$2,(MAX(H129/N129,N129/H129)))</f>
        <v>2</v>
      </c>
      <c r="S129" s="45">
        <f>VLOOKUP(B129,Rules!A:B,2,FALSE)</f>
        <v>50</v>
      </c>
      <c r="T129" s="176"/>
      <c r="U129" s="46">
        <f>1/(10^(-(E129+(IF(P129="Y",Rules!$I$2,0))-K129)/Rules!$E$12)+1)</f>
        <v>0.9232106803</v>
      </c>
      <c r="V129" s="47">
        <f t="shared" si="6"/>
        <v>8</v>
      </c>
      <c r="W129" s="47">
        <f t="shared" si="7"/>
        <v>-8</v>
      </c>
      <c r="X129" s="47"/>
      <c r="Y129" s="47"/>
      <c r="Z129" s="48"/>
      <c r="AA129" s="133">
        <f t="shared" ref="AA129:BL129" si="133">IF($D129=AA$1,$E129+$V129,(IF($J129=AA$1,$K129+$W129,AA128)))</f>
        <v>1262</v>
      </c>
      <c r="AB129" s="133">
        <f t="shared" si="133"/>
        <v>1134</v>
      </c>
      <c r="AC129" s="133">
        <f t="shared" si="133"/>
        <v>1296</v>
      </c>
      <c r="AD129" s="133">
        <f t="shared" si="133"/>
        <v>292</v>
      </c>
      <c r="AE129" s="133">
        <f t="shared" si="133"/>
        <v>1966</v>
      </c>
      <c r="AF129" s="133">
        <f t="shared" si="133"/>
        <v>1895</v>
      </c>
      <c r="AG129" s="133">
        <f t="shared" si="133"/>
        <v>1075</v>
      </c>
      <c r="AH129" s="133">
        <f t="shared" si="133"/>
        <v>827</v>
      </c>
      <c r="AI129" s="133">
        <f t="shared" si="133"/>
        <v>1274</v>
      </c>
      <c r="AJ129" s="133">
        <f t="shared" si="133"/>
        <v>1919</v>
      </c>
      <c r="AK129" s="133">
        <f t="shared" si="133"/>
        <v>631</v>
      </c>
      <c r="AL129" s="133">
        <f t="shared" si="133"/>
        <v>729</v>
      </c>
      <c r="AM129" s="133">
        <f t="shared" si="133"/>
        <v>1970</v>
      </c>
      <c r="AN129" s="133">
        <f t="shared" si="133"/>
        <v>1498</v>
      </c>
      <c r="AO129" s="133">
        <f t="shared" si="133"/>
        <v>1234</v>
      </c>
      <c r="AP129" s="133">
        <f t="shared" si="133"/>
        <v>2220</v>
      </c>
      <c r="AQ129" s="133">
        <f t="shared" si="133"/>
        <v>208</v>
      </c>
      <c r="AR129" s="133">
        <f t="shared" si="133"/>
        <v>1419</v>
      </c>
      <c r="AS129" s="133">
        <f t="shared" si="133"/>
        <v>337</v>
      </c>
      <c r="AT129" s="133">
        <f t="shared" si="133"/>
        <v>1879</v>
      </c>
      <c r="AU129" s="133">
        <f t="shared" si="133"/>
        <v>1173</v>
      </c>
      <c r="AV129" s="133">
        <f t="shared" si="133"/>
        <v>580</v>
      </c>
      <c r="AW129" s="133">
        <f t="shared" si="133"/>
        <v>614</v>
      </c>
      <c r="AX129" s="133">
        <f t="shared" si="133"/>
        <v>918</v>
      </c>
      <c r="AY129" s="133">
        <f t="shared" si="133"/>
        <v>1141</v>
      </c>
      <c r="AZ129" s="133">
        <f t="shared" si="133"/>
        <v>715</v>
      </c>
      <c r="BA129" s="133">
        <f t="shared" si="133"/>
        <v>0</v>
      </c>
      <c r="BB129" s="133">
        <f t="shared" si="133"/>
        <v>1492</v>
      </c>
      <c r="BC129" s="133">
        <f t="shared" si="133"/>
        <v>1121</v>
      </c>
      <c r="BD129" s="133">
        <f t="shared" si="133"/>
        <v>388</v>
      </c>
      <c r="BE129" s="133">
        <f t="shared" si="133"/>
        <v>638</v>
      </c>
      <c r="BF129" s="133">
        <f t="shared" si="133"/>
        <v>2062</v>
      </c>
      <c r="BG129" s="133">
        <f t="shared" si="133"/>
        <v>879</v>
      </c>
      <c r="BH129" s="133">
        <f t="shared" si="133"/>
        <v>480</v>
      </c>
      <c r="BI129" s="133">
        <f t="shared" si="133"/>
        <v>2049</v>
      </c>
      <c r="BJ129" s="133">
        <f t="shared" si="133"/>
        <v>1522</v>
      </c>
      <c r="BK129" s="133">
        <f t="shared" si="133"/>
        <v>1639</v>
      </c>
      <c r="BL129" s="133">
        <f t="shared" si="133"/>
        <v>1039</v>
      </c>
    </row>
    <row r="130" ht="13.5" customHeight="1">
      <c r="A130" s="175">
        <v>42498.0</v>
      </c>
      <c r="B130" s="84" t="s">
        <v>71</v>
      </c>
      <c r="C130" s="176"/>
      <c r="D130" s="39" t="s">
        <v>25</v>
      </c>
      <c r="E130" s="126">
        <f t="shared" si="2"/>
        <v>2049</v>
      </c>
      <c r="F130" s="41">
        <v>2.0</v>
      </c>
      <c r="G130" s="41">
        <v>19.0</v>
      </c>
      <c r="H130" s="42">
        <f t="shared" si="3"/>
        <v>25</v>
      </c>
      <c r="I130" s="176"/>
      <c r="J130" s="43" t="s">
        <v>21</v>
      </c>
      <c r="K130" s="126">
        <f t="shared" si="4"/>
        <v>1966</v>
      </c>
      <c r="L130" s="44">
        <v>1.0</v>
      </c>
      <c r="M130" s="44">
        <v>23.0</v>
      </c>
      <c r="N130" s="42">
        <f t="shared" si="5"/>
        <v>26</v>
      </c>
      <c r="O130" s="176"/>
      <c r="P130" s="49" t="s">
        <v>73</v>
      </c>
      <c r="Q130" s="176"/>
      <c r="R130" s="45">
        <f>MIN(Rules!$E$2,(MAX(H130/N130,N130/H130)))</f>
        <v>1.04</v>
      </c>
      <c r="S130" s="45">
        <f>VLOOKUP(B130,Rules!A:B,2,FALSE)</f>
        <v>40</v>
      </c>
      <c r="T130" s="176"/>
      <c r="U130" s="46">
        <f>1/(10^(-(E130+(IF(P130="Y",Rules!$I$2,0))-K130)/Rules!$E$12)+1)</f>
        <v>0.5944106282</v>
      </c>
      <c r="V130" s="47">
        <f t="shared" si="6"/>
        <v>-25</v>
      </c>
      <c r="W130" s="47">
        <f t="shared" si="7"/>
        <v>25</v>
      </c>
      <c r="X130" s="47"/>
      <c r="Y130" s="47"/>
      <c r="Z130" s="48"/>
      <c r="AA130" s="133">
        <f t="shared" ref="AA130:BL130" si="134">IF($D130=AA$1,$E130+$V130,(IF($J130=AA$1,$K130+$W130,AA110)))</f>
        <v>1301</v>
      </c>
      <c r="AB130" s="133">
        <f t="shared" si="134"/>
        <v>1128</v>
      </c>
      <c r="AC130" s="133">
        <f t="shared" si="134"/>
        <v>1323</v>
      </c>
      <c r="AD130" s="133">
        <f t="shared" si="134"/>
        <v>292</v>
      </c>
      <c r="AE130" s="133">
        <f t="shared" si="134"/>
        <v>1991</v>
      </c>
      <c r="AF130" s="133">
        <f t="shared" si="134"/>
        <v>1895</v>
      </c>
      <c r="AG130" s="133">
        <f t="shared" si="134"/>
        <v>1023</v>
      </c>
      <c r="AH130" s="133">
        <f t="shared" si="134"/>
        <v>786</v>
      </c>
      <c r="AI130" s="133">
        <f t="shared" si="134"/>
        <v>1238</v>
      </c>
      <c r="AJ130" s="133">
        <f t="shared" si="134"/>
        <v>1919</v>
      </c>
      <c r="AK130" s="133">
        <f t="shared" si="134"/>
        <v>583</v>
      </c>
      <c r="AL130" s="133">
        <f t="shared" si="134"/>
        <v>742</v>
      </c>
      <c r="AM130" s="133">
        <f t="shared" si="134"/>
        <v>1970</v>
      </c>
      <c r="AN130" s="133">
        <f t="shared" si="134"/>
        <v>1544</v>
      </c>
      <c r="AO130" s="133">
        <f t="shared" si="134"/>
        <v>1189</v>
      </c>
      <c r="AP130" s="133">
        <f t="shared" si="134"/>
        <v>2220</v>
      </c>
      <c r="AQ130" s="133">
        <f t="shared" si="134"/>
        <v>216</v>
      </c>
      <c r="AR130" s="133">
        <f t="shared" si="134"/>
        <v>1419</v>
      </c>
      <c r="AS130" s="133">
        <f t="shared" si="134"/>
        <v>301</v>
      </c>
      <c r="AT130" s="133">
        <f t="shared" si="134"/>
        <v>1879</v>
      </c>
      <c r="AU130" s="133">
        <f t="shared" si="134"/>
        <v>1240</v>
      </c>
      <c r="AV130" s="133">
        <f t="shared" si="134"/>
        <v>579</v>
      </c>
      <c r="AW130" s="133">
        <f t="shared" si="134"/>
        <v>616</v>
      </c>
      <c r="AX130" s="133">
        <f t="shared" si="134"/>
        <v>975</v>
      </c>
      <c r="AY130" s="133">
        <f t="shared" si="134"/>
        <v>1159</v>
      </c>
      <c r="AZ130" s="133">
        <f t="shared" si="134"/>
        <v>798</v>
      </c>
      <c r="BA130" s="133">
        <f t="shared" si="134"/>
        <v>0</v>
      </c>
      <c r="BB130" s="133">
        <f t="shared" si="134"/>
        <v>1537</v>
      </c>
      <c r="BC130" s="133">
        <f t="shared" si="134"/>
        <v>1148</v>
      </c>
      <c r="BD130" s="133">
        <f t="shared" si="134"/>
        <v>343</v>
      </c>
      <c r="BE130" s="133">
        <f t="shared" si="134"/>
        <v>638</v>
      </c>
      <c r="BF130" s="133">
        <f t="shared" si="134"/>
        <v>2062</v>
      </c>
      <c r="BG130" s="133">
        <f t="shared" si="134"/>
        <v>822</v>
      </c>
      <c r="BH130" s="133">
        <f t="shared" si="134"/>
        <v>551</v>
      </c>
      <c r="BI130" s="133">
        <f t="shared" si="134"/>
        <v>2024</v>
      </c>
      <c r="BJ130" s="133">
        <f t="shared" si="134"/>
        <v>1404</v>
      </c>
      <c r="BK130" s="133">
        <f t="shared" si="134"/>
        <v>1639</v>
      </c>
      <c r="BL130" s="133">
        <f t="shared" si="134"/>
        <v>1021</v>
      </c>
    </row>
    <row r="131" ht="13.5" customHeight="1">
      <c r="A131" s="175">
        <v>42504.0</v>
      </c>
      <c r="B131" s="37" t="s">
        <v>74</v>
      </c>
      <c r="C131" s="176"/>
      <c r="D131" s="39" t="s">
        <v>54</v>
      </c>
      <c r="E131" s="126">
        <f t="shared" si="2"/>
        <v>216</v>
      </c>
      <c r="F131" s="41">
        <v>0.0</v>
      </c>
      <c r="G131" s="41">
        <v>15.0</v>
      </c>
      <c r="H131" s="42">
        <f t="shared" si="3"/>
        <v>15</v>
      </c>
      <c r="I131" s="176"/>
      <c r="J131" s="43" t="s">
        <v>44</v>
      </c>
      <c r="K131" s="126">
        <f t="shared" si="4"/>
        <v>343</v>
      </c>
      <c r="L131" s="44">
        <v>1.0</v>
      </c>
      <c r="M131" s="44">
        <v>25.0</v>
      </c>
      <c r="N131" s="42">
        <f t="shared" si="5"/>
        <v>28</v>
      </c>
      <c r="O131" s="176"/>
      <c r="P131" s="45" t="s">
        <v>72</v>
      </c>
      <c r="Q131" s="176"/>
      <c r="R131" s="45">
        <f>MIN(Rules!$E$2,(MAX(H131/N131,N131/H131)))</f>
        <v>1.866666667</v>
      </c>
      <c r="S131" s="45">
        <f>VLOOKUP(B131,Rules!A:B,2,FALSE)</f>
        <v>50</v>
      </c>
      <c r="T131" s="176"/>
      <c r="U131" s="46">
        <f>1/(10^(-(E131+(IF(P131="Y",Rules!$I$2,0))-K131)/Rules!$E$12)+1)</f>
        <v>0.5264550004</v>
      </c>
      <c r="V131" s="47">
        <f t="shared" si="6"/>
        <v>-49</v>
      </c>
      <c r="W131" s="47">
        <f t="shared" si="7"/>
        <v>49</v>
      </c>
      <c r="X131" s="47"/>
      <c r="Y131" s="47"/>
      <c r="Z131" s="48"/>
      <c r="AA131" s="133">
        <f t="shared" ref="AA131:BL131" si="135">IF($D131=AA$1,$E131+$V131,(IF($J131=AA$1,$K131+$W131,AA130)))</f>
        <v>1301</v>
      </c>
      <c r="AB131" s="133">
        <f t="shared" si="135"/>
        <v>1128</v>
      </c>
      <c r="AC131" s="133">
        <f t="shared" si="135"/>
        <v>1323</v>
      </c>
      <c r="AD131" s="133">
        <f t="shared" si="135"/>
        <v>292</v>
      </c>
      <c r="AE131" s="133">
        <f t="shared" si="135"/>
        <v>1991</v>
      </c>
      <c r="AF131" s="133">
        <f t="shared" si="135"/>
        <v>1895</v>
      </c>
      <c r="AG131" s="133">
        <f t="shared" si="135"/>
        <v>1023</v>
      </c>
      <c r="AH131" s="133">
        <f t="shared" si="135"/>
        <v>786</v>
      </c>
      <c r="AI131" s="133">
        <f t="shared" si="135"/>
        <v>1238</v>
      </c>
      <c r="AJ131" s="133">
        <f t="shared" si="135"/>
        <v>1919</v>
      </c>
      <c r="AK131" s="133">
        <f t="shared" si="135"/>
        <v>583</v>
      </c>
      <c r="AL131" s="133">
        <f t="shared" si="135"/>
        <v>742</v>
      </c>
      <c r="AM131" s="133">
        <f t="shared" si="135"/>
        <v>1970</v>
      </c>
      <c r="AN131" s="133">
        <f t="shared" si="135"/>
        <v>1544</v>
      </c>
      <c r="AO131" s="133">
        <f t="shared" si="135"/>
        <v>1189</v>
      </c>
      <c r="AP131" s="133">
        <f t="shared" si="135"/>
        <v>2220</v>
      </c>
      <c r="AQ131" s="133">
        <f t="shared" si="135"/>
        <v>167</v>
      </c>
      <c r="AR131" s="133">
        <f t="shared" si="135"/>
        <v>1419</v>
      </c>
      <c r="AS131" s="133">
        <f t="shared" si="135"/>
        <v>301</v>
      </c>
      <c r="AT131" s="133">
        <f t="shared" si="135"/>
        <v>1879</v>
      </c>
      <c r="AU131" s="133">
        <f t="shared" si="135"/>
        <v>1240</v>
      </c>
      <c r="AV131" s="133">
        <f t="shared" si="135"/>
        <v>579</v>
      </c>
      <c r="AW131" s="133">
        <f t="shared" si="135"/>
        <v>616</v>
      </c>
      <c r="AX131" s="133">
        <f t="shared" si="135"/>
        <v>975</v>
      </c>
      <c r="AY131" s="133">
        <f t="shared" si="135"/>
        <v>1159</v>
      </c>
      <c r="AZ131" s="133">
        <f t="shared" si="135"/>
        <v>798</v>
      </c>
      <c r="BA131" s="133">
        <f t="shared" si="135"/>
        <v>0</v>
      </c>
      <c r="BB131" s="133">
        <f t="shared" si="135"/>
        <v>1537</v>
      </c>
      <c r="BC131" s="133">
        <f t="shared" si="135"/>
        <v>1148</v>
      </c>
      <c r="BD131" s="133">
        <f t="shared" si="135"/>
        <v>392</v>
      </c>
      <c r="BE131" s="133">
        <f t="shared" si="135"/>
        <v>638</v>
      </c>
      <c r="BF131" s="133">
        <f t="shared" si="135"/>
        <v>2062</v>
      </c>
      <c r="BG131" s="133">
        <f t="shared" si="135"/>
        <v>822</v>
      </c>
      <c r="BH131" s="133">
        <f t="shared" si="135"/>
        <v>551</v>
      </c>
      <c r="BI131" s="133">
        <f t="shared" si="135"/>
        <v>2024</v>
      </c>
      <c r="BJ131" s="133">
        <f t="shared" si="135"/>
        <v>1404</v>
      </c>
      <c r="BK131" s="133">
        <f t="shared" si="135"/>
        <v>1639</v>
      </c>
      <c r="BL131" s="133">
        <f t="shared" si="135"/>
        <v>1021</v>
      </c>
    </row>
    <row r="132" ht="13.5" customHeight="1">
      <c r="A132" s="175">
        <v>42504.0</v>
      </c>
      <c r="B132" s="37" t="s">
        <v>74</v>
      </c>
      <c r="C132" s="176"/>
      <c r="D132" s="39" t="s">
        <v>52</v>
      </c>
      <c r="E132" s="126">
        <f t="shared" si="2"/>
        <v>301</v>
      </c>
      <c r="F132" s="41">
        <v>1.0</v>
      </c>
      <c r="G132" s="41">
        <v>12.0</v>
      </c>
      <c r="H132" s="42">
        <f t="shared" si="3"/>
        <v>15</v>
      </c>
      <c r="I132" s="176"/>
      <c r="J132" s="43" t="s">
        <v>47</v>
      </c>
      <c r="K132" s="126">
        <f t="shared" si="4"/>
        <v>616</v>
      </c>
      <c r="L132" s="44">
        <v>0.0</v>
      </c>
      <c r="M132" s="44">
        <v>16.0</v>
      </c>
      <c r="N132" s="42">
        <f t="shared" si="5"/>
        <v>16</v>
      </c>
      <c r="O132" s="176"/>
      <c r="P132" s="45" t="s">
        <v>72</v>
      </c>
      <c r="Q132" s="176"/>
      <c r="R132" s="45">
        <f>MIN(Rules!$E$2,(MAX(H132/N132,N132/H132)))</f>
        <v>1.066666667</v>
      </c>
      <c r="S132" s="45">
        <f>VLOOKUP(B132,Rules!A:B,2,FALSE)</f>
        <v>50</v>
      </c>
      <c r="T132" s="176"/>
      <c r="U132" s="46">
        <f>1/(10^(-(E132+(IF(P132="Y",Rules!$I$2,0))-K132)/Rules!$E$12)+1)</f>
        <v>0.3186781648</v>
      </c>
      <c r="V132" s="47">
        <f t="shared" si="6"/>
        <v>-17</v>
      </c>
      <c r="W132" s="47">
        <f t="shared" si="7"/>
        <v>17</v>
      </c>
      <c r="X132" s="47"/>
      <c r="Y132" s="47"/>
      <c r="Z132" s="48"/>
      <c r="AA132" s="133">
        <f t="shared" ref="AA132:BL132" si="136">IF($D132=AA$1,$E132+$V132,(IF($J132=AA$1,$K132+$W132,AA131)))</f>
        <v>1301</v>
      </c>
      <c r="AB132" s="133">
        <f t="shared" si="136"/>
        <v>1128</v>
      </c>
      <c r="AC132" s="133">
        <f t="shared" si="136"/>
        <v>1323</v>
      </c>
      <c r="AD132" s="133">
        <f t="shared" si="136"/>
        <v>292</v>
      </c>
      <c r="AE132" s="133">
        <f t="shared" si="136"/>
        <v>1991</v>
      </c>
      <c r="AF132" s="133">
        <f t="shared" si="136"/>
        <v>1895</v>
      </c>
      <c r="AG132" s="133">
        <f t="shared" si="136"/>
        <v>1023</v>
      </c>
      <c r="AH132" s="133">
        <f t="shared" si="136"/>
        <v>786</v>
      </c>
      <c r="AI132" s="133">
        <f t="shared" si="136"/>
        <v>1238</v>
      </c>
      <c r="AJ132" s="133">
        <f t="shared" si="136"/>
        <v>1919</v>
      </c>
      <c r="AK132" s="133">
        <f t="shared" si="136"/>
        <v>583</v>
      </c>
      <c r="AL132" s="133">
        <f t="shared" si="136"/>
        <v>742</v>
      </c>
      <c r="AM132" s="133">
        <f t="shared" si="136"/>
        <v>1970</v>
      </c>
      <c r="AN132" s="133">
        <f t="shared" si="136"/>
        <v>1544</v>
      </c>
      <c r="AO132" s="133">
        <f t="shared" si="136"/>
        <v>1189</v>
      </c>
      <c r="AP132" s="133">
        <f t="shared" si="136"/>
        <v>2220</v>
      </c>
      <c r="AQ132" s="133">
        <f t="shared" si="136"/>
        <v>167</v>
      </c>
      <c r="AR132" s="133">
        <f t="shared" si="136"/>
        <v>1419</v>
      </c>
      <c r="AS132" s="133">
        <f t="shared" si="136"/>
        <v>284</v>
      </c>
      <c r="AT132" s="133">
        <f t="shared" si="136"/>
        <v>1879</v>
      </c>
      <c r="AU132" s="133">
        <f t="shared" si="136"/>
        <v>1240</v>
      </c>
      <c r="AV132" s="133">
        <f t="shared" si="136"/>
        <v>579</v>
      </c>
      <c r="AW132" s="133">
        <f t="shared" si="136"/>
        <v>633</v>
      </c>
      <c r="AX132" s="133">
        <f t="shared" si="136"/>
        <v>975</v>
      </c>
      <c r="AY132" s="133">
        <f t="shared" si="136"/>
        <v>1159</v>
      </c>
      <c r="AZ132" s="133">
        <f t="shared" si="136"/>
        <v>798</v>
      </c>
      <c r="BA132" s="133">
        <f t="shared" si="136"/>
        <v>0</v>
      </c>
      <c r="BB132" s="133">
        <f t="shared" si="136"/>
        <v>1537</v>
      </c>
      <c r="BC132" s="133">
        <f t="shared" si="136"/>
        <v>1148</v>
      </c>
      <c r="BD132" s="133">
        <f t="shared" si="136"/>
        <v>392</v>
      </c>
      <c r="BE132" s="133">
        <f t="shared" si="136"/>
        <v>638</v>
      </c>
      <c r="BF132" s="133">
        <f t="shared" si="136"/>
        <v>2062</v>
      </c>
      <c r="BG132" s="133">
        <f t="shared" si="136"/>
        <v>822</v>
      </c>
      <c r="BH132" s="133">
        <f t="shared" si="136"/>
        <v>551</v>
      </c>
      <c r="BI132" s="133">
        <f t="shared" si="136"/>
        <v>2024</v>
      </c>
      <c r="BJ132" s="133">
        <f t="shared" si="136"/>
        <v>1404</v>
      </c>
      <c r="BK132" s="133">
        <f t="shared" si="136"/>
        <v>1639</v>
      </c>
      <c r="BL132" s="133">
        <f t="shared" si="136"/>
        <v>1021</v>
      </c>
    </row>
    <row r="133" ht="13.5" customHeight="1">
      <c r="A133" s="175">
        <v>42511.0</v>
      </c>
      <c r="B133" s="155" t="s">
        <v>75</v>
      </c>
      <c r="C133" s="176"/>
      <c r="D133" s="39" t="s">
        <v>26</v>
      </c>
      <c r="E133" s="126">
        <f t="shared" si="2"/>
        <v>1919</v>
      </c>
      <c r="F133" s="41">
        <v>2.0</v>
      </c>
      <c r="G133" s="41">
        <v>19.0</v>
      </c>
      <c r="H133" s="42">
        <f t="shared" si="3"/>
        <v>25</v>
      </c>
      <c r="I133" s="176"/>
      <c r="J133" s="43" t="s">
        <v>24</v>
      </c>
      <c r="K133" s="126">
        <f t="shared" si="4"/>
        <v>1639</v>
      </c>
      <c r="L133" s="44">
        <v>0.0</v>
      </c>
      <c r="M133" s="44">
        <v>12.0</v>
      </c>
      <c r="N133" s="42">
        <f t="shared" si="5"/>
        <v>12</v>
      </c>
      <c r="O133" s="176"/>
      <c r="P133" s="45" t="s">
        <v>72</v>
      </c>
      <c r="Q133" s="176"/>
      <c r="R133" s="45">
        <f>MIN(Rules!$E$2,(MAX(H133/N133,N133/H133)))</f>
        <v>2</v>
      </c>
      <c r="S133" s="45">
        <f>VLOOKUP(B133,Rules!A:B,2,FALSE)</f>
        <v>60</v>
      </c>
      <c r="T133" s="176"/>
      <c r="U133" s="46">
        <f>1/(10^(-(E133+(IF(P133="Y",Rules!$I$2,0))-K133)/Rules!$E$12)+1)</f>
        <v>0.8787049512</v>
      </c>
      <c r="V133" s="47">
        <f t="shared" si="6"/>
        <v>15</v>
      </c>
      <c r="W133" s="47">
        <f t="shared" si="7"/>
        <v>-15</v>
      </c>
      <c r="X133" s="47"/>
      <c r="Y133" s="47"/>
      <c r="Z133" s="48"/>
      <c r="AA133" s="133">
        <f t="shared" ref="AA133:BL133" si="137">IF($D133=AA$1,$E133+$V133,(IF($J133=AA$1,$K133+$W133,AA132)))</f>
        <v>1301</v>
      </c>
      <c r="AB133" s="133">
        <f t="shared" si="137"/>
        <v>1128</v>
      </c>
      <c r="AC133" s="133">
        <f t="shared" si="137"/>
        <v>1323</v>
      </c>
      <c r="AD133" s="133">
        <f t="shared" si="137"/>
        <v>292</v>
      </c>
      <c r="AE133" s="133">
        <f t="shared" si="137"/>
        <v>1991</v>
      </c>
      <c r="AF133" s="133">
        <f t="shared" si="137"/>
        <v>1895</v>
      </c>
      <c r="AG133" s="133">
        <f t="shared" si="137"/>
        <v>1023</v>
      </c>
      <c r="AH133" s="133">
        <f t="shared" si="137"/>
        <v>786</v>
      </c>
      <c r="AI133" s="133">
        <f t="shared" si="137"/>
        <v>1238</v>
      </c>
      <c r="AJ133" s="133">
        <f t="shared" si="137"/>
        <v>1934</v>
      </c>
      <c r="AK133" s="133">
        <f t="shared" si="137"/>
        <v>583</v>
      </c>
      <c r="AL133" s="133">
        <f t="shared" si="137"/>
        <v>742</v>
      </c>
      <c r="AM133" s="133">
        <f t="shared" si="137"/>
        <v>1970</v>
      </c>
      <c r="AN133" s="133">
        <f t="shared" si="137"/>
        <v>1544</v>
      </c>
      <c r="AO133" s="133">
        <f t="shared" si="137"/>
        <v>1189</v>
      </c>
      <c r="AP133" s="133">
        <f t="shared" si="137"/>
        <v>2220</v>
      </c>
      <c r="AQ133" s="133">
        <f t="shared" si="137"/>
        <v>167</v>
      </c>
      <c r="AR133" s="133">
        <f t="shared" si="137"/>
        <v>1419</v>
      </c>
      <c r="AS133" s="133">
        <f t="shared" si="137"/>
        <v>284</v>
      </c>
      <c r="AT133" s="133">
        <f t="shared" si="137"/>
        <v>1879</v>
      </c>
      <c r="AU133" s="133">
        <f t="shared" si="137"/>
        <v>1240</v>
      </c>
      <c r="AV133" s="133">
        <f t="shared" si="137"/>
        <v>579</v>
      </c>
      <c r="AW133" s="133">
        <f t="shared" si="137"/>
        <v>633</v>
      </c>
      <c r="AX133" s="133">
        <f t="shared" si="137"/>
        <v>975</v>
      </c>
      <c r="AY133" s="133">
        <f t="shared" si="137"/>
        <v>1159</v>
      </c>
      <c r="AZ133" s="133">
        <f t="shared" si="137"/>
        <v>798</v>
      </c>
      <c r="BA133" s="133">
        <f t="shared" si="137"/>
        <v>0</v>
      </c>
      <c r="BB133" s="133">
        <f t="shared" si="137"/>
        <v>1537</v>
      </c>
      <c r="BC133" s="133">
        <f t="shared" si="137"/>
        <v>1148</v>
      </c>
      <c r="BD133" s="133">
        <f t="shared" si="137"/>
        <v>392</v>
      </c>
      <c r="BE133" s="133">
        <f t="shared" si="137"/>
        <v>638</v>
      </c>
      <c r="BF133" s="133">
        <f t="shared" si="137"/>
        <v>2062</v>
      </c>
      <c r="BG133" s="133">
        <f t="shared" si="137"/>
        <v>822</v>
      </c>
      <c r="BH133" s="133">
        <f t="shared" si="137"/>
        <v>551</v>
      </c>
      <c r="BI133" s="133">
        <f t="shared" si="137"/>
        <v>2024</v>
      </c>
      <c r="BJ133" s="133">
        <f t="shared" si="137"/>
        <v>1404</v>
      </c>
      <c r="BK133" s="133">
        <f t="shared" si="137"/>
        <v>1624</v>
      </c>
      <c r="BL133" s="133">
        <f t="shared" si="137"/>
        <v>1021</v>
      </c>
    </row>
    <row r="134" ht="13.5" customHeight="1">
      <c r="A134" s="175">
        <v>42511.0</v>
      </c>
      <c r="B134" s="37" t="s">
        <v>74</v>
      </c>
      <c r="C134" s="176"/>
      <c r="D134" s="39" t="s">
        <v>30</v>
      </c>
      <c r="E134" s="126">
        <f t="shared" si="2"/>
        <v>1301</v>
      </c>
      <c r="F134" s="41">
        <v>1.0</v>
      </c>
      <c r="G134" s="41">
        <v>24.0</v>
      </c>
      <c r="H134" s="42">
        <f t="shared" si="3"/>
        <v>27</v>
      </c>
      <c r="I134" s="176"/>
      <c r="J134" s="43" t="s">
        <v>33</v>
      </c>
      <c r="K134" s="126">
        <f t="shared" si="4"/>
        <v>1238</v>
      </c>
      <c r="L134" s="44">
        <v>0.0</v>
      </c>
      <c r="M134" s="44">
        <v>23.0</v>
      </c>
      <c r="N134" s="42">
        <f t="shared" si="5"/>
        <v>23</v>
      </c>
      <c r="O134" s="176"/>
      <c r="P134" s="45" t="s">
        <v>72</v>
      </c>
      <c r="Q134" s="176"/>
      <c r="R134" s="45">
        <f>MIN(Rules!$E$2,(MAX(H134/N134,N134/H134)))</f>
        <v>1.173913043</v>
      </c>
      <c r="S134" s="45">
        <f>VLOOKUP(B134,Rules!A:B,2,FALSE)</f>
        <v>50</v>
      </c>
      <c r="T134" s="176"/>
      <c r="U134" s="46">
        <f>1/(10^(-(E134+(IF(P134="Y",Rules!$I$2,0))-K134)/Rules!$E$12)+1)</f>
        <v>0.7272870074</v>
      </c>
      <c r="V134" s="47">
        <f t="shared" si="6"/>
        <v>16</v>
      </c>
      <c r="W134" s="47">
        <f t="shared" si="7"/>
        <v>-16</v>
      </c>
      <c r="X134" s="47"/>
      <c r="Y134" s="47"/>
      <c r="Z134" s="48"/>
      <c r="AA134" s="133">
        <f t="shared" ref="AA134:BL134" si="138">IF($D134=AA$1,$E134+$V134,(IF($J134=AA$1,$K134+$W134,AA133)))</f>
        <v>1317</v>
      </c>
      <c r="AB134" s="133">
        <f t="shared" si="138"/>
        <v>1128</v>
      </c>
      <c r="AC134" s="133">
        <f t="shared" si="138"/>
        <v>1323</v>
      </c>
      <c r="AD134" s="133">
        <f t="shared" si="138"/>
        <v>292</v>
      </c>
      <c r="AE134" s="133">
        <f t="shared" si="138"/>
        <v>1991</v>
      </c>
      <c r="AF134" s="133">
        <f t="shared" si="138"/>
        <v>1895</v>
      </c>
      <c r="AG134" s="133">
        <f t="shared" si="138"/>
        <v>1023</v>
      </c>
      <c r="AH134" s="133">
        <f t="shared" si="138"/>
        <v>786</v>
      </c>
      <c r="AI134" s="133">
        <f t="shared" si="138"/>
        <v>1222</v>
      </c>
      <c r="AJ134" s="133">
        <f t="shared" si="138"/>
        <v>1934</v>
      </c>
      <c r="AK134" s="133">
        <f t="shared" si="138"/>
        <v>583</v>
      </c>
      <c r="AL134" s="133">
        <f t="shared" si="138"/>
        <v>742</v>
      </c>
      <c r="AM134" s="133">
        <f t="shared" si="138"/>
        <v>1970</v>
      </c>
      <c r="AN134" s="133">
        <f t="shared" si="138"/>
        <v>1544</v>
      </c>
      <c r="AO134" s="133">
        <f t="shared" si="138"/>
        <v>1189</v>
      </c>
      <c r="AP134" s="133">
        <f t="shared" si="138"/>
        <v>2220</v>
      </c>
      <c r="AQ134" s="133">
        <f t="shared" si="138"/>
        <v>167</v>
      </c>
      <c r="AR134" s="133">
        <f t="shared" si="138"/>
        <v>1419</v>
      </c>
      <c r="AS134" s="133">
        <f t="shared" si="138"/>
        <v>284</v>
      </c>
      <c r="AT134" s="133">
        <f t="shared" si="138"/>
        <v>1879</v>
      </c>
      <c r="AU134" s="133">
        <f t="shared" si="138"/>
        <v>1240</v>
      </c>
      <c r="AV134" s="133">
        <f t="shared" si="138"/>
        <v>579</v>
      </c>
      <c r="AW134" s="133">
        <f t="shared" si="138"/>
        <v>633</v>
      </c>
      <c r="AX134" s="133">
        <f t="shared" si="138"/>
        <v>975</v>
      </c>
      <c r="AY134" s="133">
        <f t="shared" si="138"/>
        <v>1159</v>
      </c>
      <c r="AZ134" s="133">
        <f t="shared" si="138"/>
        <v>798</v>
      </c>
      <c r="BA134" s="133">
        <f t="shared" si="138"/>
        <v>0</v>
      </c>
      <c r="BB134" s="133">
        <f t="shared" si="138"/>
        <v>1537</v>
      </c>
      <c r="BC134" s="133">
        <f t="shared" si="138"/>
        <v>1148</v>
      </c>
      <c r="BD134" s="133">
        <f t="shared" si="138"/>
        <v>392</v>
      </c>
      <c r="BE134" s="133">
        <f t="shared" si="138"/>
        <v>638</v>
      </c>
      <c r="BF134" s="133">
        <f t="shared" si="138"/>
        <v>2062</v>
      </c>
      <c r="BG134" s="133">
        <f t="shared" si="138"/>
        <v>822</v>
      </c>
      <c r="BH134" s="133">
        <f t="shared" si="138"/>
        <v>551</v>
      </c>
      <c r="BI134" s="133">
        <f t="shared" si="138"/>
        <v>2024</v>
      </c>
      <c r="BJ134" s="133">
        <f t="shared" si="138"/>
        <v>1404</v>
      </c>
      <c r="BK134" s="133">
        <f t="shared" si="138"/>
        <v>1624</v>
      </c>
      <c r="BL134" s="133">
        <f t="shared" si="138"/>
        <v>1021</v>
      </c>
    </row>
    <row r="135" ht="13.5" customHeight="1">
      <c r="A135" s="175">
        <v>42511.0</v>
      </c>
      <c r="B135" s="37" t="s">
        <v>74</v>
      </c>
      <c r="C135" s="176"/>
      <c r="D135" s="39" t="s">
        <v>35</v>
      </c>
      <c r="E135" s="126">
        <f t="shared" si="2"/>
        <v>1023</v>
      </c>
      <c r="F135" s="41">
        <v>0.0</v>
      </c>
      <c r="G135" s="41">
        <v>15.0</v>
      </c>
      <c r="H135" s="42">
        <f t="shared" si="3"/>
        <v>15</v>
      </c>
      <c r="I135" s="176"/>
      <c r="J135" s="43" t="s">
        <v>40</v>
      </c>
      <c r="K135" s="126">
        <f t="shared" si="4"/>
        <v>1021</v>
      </c>
      <c r="L135" s="44">
        <v>2.0</v>
      </c>
      <c r="M135" s="44">
        <v>22.0</v>
      </c>
      <c r="N135" s="42">
        <f t="shared" si="5"/>
        <v>28</v>
      </c>
      <c r="O135" s="176"/>
      <c r="P135" s="45" t="s">
        <v>72</v>
      </c>
      <c r="Q135" s="176"/>
      <c r="R135" s="45">
        <f>MIN(Rules!$E$2,(MAX(H135/N135,N135/H135)))</f>
        <v>1.866666667</v>
      </c>
      <c r="S135" s="45">
        <f>VLOOKUP(B135,Rules!A:B,2,FALSE)</f>
        <v>50</v>
      </c>
      <c r="T135" s="176"/>
      <c r="U135" s="46">
        <f>1/(10^(-(E135+(IF(P135="Y",Rules!$I$2,0))-K135)/Rules!$E$12)+1)</f>
        <v>0.668184639</v>
      </c>
      <c r="V135" s="47">
        <f t="shared" si="6"/>
        <v>-62</v>
      </c>
      <c r="W135" s="47">
        <f t="shared" si="7"/>
        <v>62</v>
      </c>
      <c r="X135" s="47"/>
      <c r="Y135" s="47"/>
      <c r="Z135" s="48"/>
      <c r="AA135" s="133">
        <f t="shared" ref="AA135:BL135" si="139">IF($D135=AA$1,$E135+$V135,(IF($J135=AA$1,$K135+$W135,AA134)))</f>
        <v>1317</v>
      </c>
      <c r="AB135" s="133">
        <f t="shared" si="139"/>
        <v>1128</v>
      </c>
      <c r="AC135" s="133">
        <f t="shared" si="139"/>
        <v>1323</v>
      </c>
      <c r="AD135" s="133">
        <f t="shared" si="139"/>
        <v>292</v>
      </c>
      <c r="AE135" s="133">
        <f t="shared" si="139"/>
        <v>1991</v>
      </c>
      <c r="AF135" s="133">
        <f t="shared" si="139"/>
        <v>1895</v>
      </c>
      <c r="AG135" s="133">
        <f t="shared" si="139"/>
        <v>961</v>
      </c>
      <c r="AH135" s="133">
        <f t="shared" si="139"/>
        <v>786</v>
      </c>
      <c r="AI135" s="133">
        <f t="shared" si="139"/>
        <v>1222</v>
      </c>
      <c r="AJ135" s="133">
        <f t="shared" si="139"/>
        <v>1934</v>
      </c>
      <c r="AK135" s="133">
        <f t="shared" si="139"/>
        <v>583</v>
      </c>
      <c r="AL135" s="133">
        <f t="shared" si="139"/>
        <v>742</v>
      </c>
      <c r="AM135" s="133">
        <f t="shared" si="139"/>
        <v>1970</v>
      </c>
      <c r="AN135" s="133">
        <f t="shared" si="139"/>
        <v>1544</v>
      </c>
      <c r="AO135" s="133">
        <f t="shared" si="139"/>
        <v>1189</v>
      </c>
      <c r="AP135" s="133">
        <f t="shared" si="139"/>
        <v>2220</v>
      </c>
      <c r="AQ135" s="133">
        <f t="shared" si="139"/>
        <v>167</v>
      </c>
      <c r="AR135" s="133">
        <f t="shared" si="139"/>
        <v>1419</v>
      </c>
      <c r="AS135" s="133">
        <f t="shared" si="139"/>
        <v>284</v>
      </c>
      <c r="AT135" s="133">
        <f t="shared" si="139"/>
        <v>1879</v>
      </c>
      <c r="AU135" s="133">
        <f t="shared" si="139"/>
        <v>1240</v>
      </c>
      <c r="AV135" s="133">
        <f t="shared" si="139"/>
        <v>579</v>
      </c>
      <c r="AW135" s="133">
        <f t="shared" si="139"/>
        <v>633</v>
      </c>
      <c r="AX135" s="133">
        <f t="shared" si="139"/>
        <v>975</v>
      </c>
      <c r="AY135" s="133">
        <f t="shared" si="139"/>
        <v>1159</v>
      </c>
      <c r="AZ135" s="133">
        <f t="shared" si="139"/>
        <v>798</v>
      </c>
      <c r="BA135" s="133">
        <f t="shared" si="139"/>
        <v>0</v>
      </c>
      <c r="BB135" s="133">
        <f t="shared" si="139"/>
        <v>1537</v>
      </c>
      <c r="BC135" s="133">
        <f t="shared" si="139"/>
        <v>1148</v>
      </c>
      <c r="BD135" s="133">
        <f t="shared" si="139"/>
        <v>392</v>
      </c>
      <c r="BE135" s="133">
        <f t="shared" si="139"/>
        <v>638</v>
      </c>
      <c r="BF135" s="133">
        <f t="shared" si="139"/>
        <v>2062</v>
      </c>
      <c r="BG135" s="133">
        <f t="shared" si="139"/>
        <v>822</v>
      </c>
      <c r="BH135" s="133">
        <f t="shared" si="139"/>
        <v>551</v>
      </c>
      <c r="BI135" s="133">
        <f t="shared" si="139"/>
        <v>2024</v>
      </c>
      <c r="BJ135" s="133">
        <f t="shared" si="139"/>
        <v>1404</v>
      </c>
      <c r="BK135" s="133">
        <f t="shared" si="139"/>
        <v>1624</v>
      </c>
      <c r="BL135" s="133">
        <f t="shared" si="139"/>
        <v>1083</v>
      </c>
    </row>
    <row r="136" ht="13.5" customHeight="1">
      <c r="A136" s="175">
        <v>42511.0</v>
      </c>
      <c r="B136" s="37" t="s">
        <v>74</v>
      </c>
      <c r="C136" s="176"/>
      <c r="D136" s="39" t="s">
        <v>37</v>
      </c>
      <c r="E136" s="126">
        <f t="shared" si="2"/>
        <v>786</v>
      </c>
      <c r="F136" s="41">
        <v>2.0</v>
      </c>
      <c r="G136" s="41">
        <v>11.0</v>
      </c>
      <c r="H136" s="42">
        <f t="shared" si="3"/>
        <v>17</v>
      </c>
      <c r="I136" s="176"/>
      <c r="J136" s="43" t="s">
        <v>39</v>
      </c>
      <c r="K136" s="126">
        <f t="shared" si="4"/>
        <v>975</v>
      </c>
      <c r="L136" s="44">
        <v>1.0</v>
      </c>
      <c r="M136" s="44">
        <v>18.0</v>
      </c>
      <c r="N136" s="42">
        <f t="shared" si="5"/>
        <v>21</v>
      </c>
      <c r="O136" s="176"/>
      <c r="P136" s="45" t="s">
        <v>72</v>
      </c>
      <c r="Q136" s="176"/>
      <c r="R136" s="45">
        <f>MIN(Rules!$E$2,(MAX(H136/N136,N136/H136)))</f>
        <v>1.235294118</v>
      </c>
      <c r="S136" s="45">
        <f>VLOOKUP(B136,Rules!A:B,2,FALSE)</f>
        <v>50</v>
      </c>
      <c r="T136" s="176"/>
      <c r="U136" s="46">
        <f>1/(10^(-(E136+(IF(P136="Y",Rules!$I$2,0))-K136)/Rules!$E$12)+1)</f>
        <v>0.4552198977</v>
      </c>
      <c r="V136" s="47">
        <f t="shared" si="6"/>
        <v>-28</v>
      </c>
      <c r="W136" s="47">
        <f t="shared" si="7"/>
        <v>28</v>
      </c>
      <c r="X136" s="47"/>
      <c r="Y136" s="47"/>
      <c r="Z136" s="48"/>
      <c r="AA136" s="133">
        <f t="shared" ref="AA136:BL136" si="140">IF($D136=AA$1,$E136+$V136,(IF($J136=AA$1,$K136+$W136,AA135)))</f>
        <v>1317</v>
      </c>
      <c r="AB136" s="133">
        <f t="shared" si="140"/>
        <v>1128</v>
      </c>
      <c r="AC136" s="133">
        <f t="shared" si="140"/>
        <v>1323</v>
      </c>
      <c r="AD136" s="133">
        <f t="shared" si="140"/>
        <v>292</v>
      </c>
      <c r="AE136" s="133">
        <f t="shared" si="140"/>
        <v>1991</v>
      </c>
      <c r="AF136" s="133">
        <f t="shared" si="140"/>
        <v>1895</v>
      </c>
      <c r="AG136" s="133">
        <f t="shared" si="140"/>
        <v>961</v>
      </c>
      <c r="AH136" s="133">
        <f t="shared" si="140"/>
        <v>758</v>
      </c>
      <c r="AI136" s="133">
        <f t="shared" si="140"/>
        <v>1222</v>
      </c>
      <c r="AJ136" s="133">
        <f t="shared" si="140"/>
        <v>1934</v>
      </c>
      <c r="AK136" s="133">
        <f t="shared" si="140"/>
        <v>583</v>
      </c>
      <c r="AL136" s="133">
        <f t="shared" si="140"/>
        <v>742</v>
      </c>
      <c r="AM136" s="133">
        <f t="shared" si="140"/>
        <v>1970</v>
      </c>
      <c r="AN136" s="133">
        <f t="shared" si="140"/>
        <v>1544</v>
      </c>
      <c r="AO136" s="133">
        <f t="shared" si="140"/>
        <v>1189</v>
      </c>
      <c r="AP136" s="133">
        <f t="shared" si="140"/>
        <v>2220</v>
      </c>
      <c r="AQ136" s="133">
        <f t="shared" si="140"/>
        <v>167</v>
      </c>
      <c r="AR136" s="133">
        <f t="shared" si="140"/>
        <v>1419</v>
      </c>
      <c r="AS136" s="133">
        <f t="shared" si="140"/>
        <v>284</v>
      </c>
      <c r="AT136" s="133">
        <f t="shared" si="140"/>
        <v>1879</v>
      </c>
      <c r="AU136" s="133">
        <f t="shared" si="140"/>
        <v>1240</v>
      </c>
      <c r="AV136" s="133">
        <f t="shared" si="140"/>
        <v>579</v>
      </c>
      <c r="AW136" s="133">
        <f t="shared" si="140"/>
        <v>633</v>
      </c>
      <c r="AX136" s="133">
        <f t="shared" si="140"/>
        <v>1003</v>
      </c>
      <c r="AY136" s="133">
        <f t="shared" si="140"/>
        <v>1159</v>
      </c>
      <c r="AZ136" s="133">
        <f t="shared" si="140"/>
        <v>798</v>
      </c>
      <c r="BA136" s="133">
        <f t="shared" si="140"/>
        <v>0</v>
      </c>
      <c r="BB136" s="133">
        <f t="shared" si="140"/>
        <v>1537</v>
      </c>
      <c r="BC136" s="133">
        <f t="shared" si="140"/>
        <v>1148</v>
      </c>
      <c r="BD136" s="133">
        <f t="shared" si="140"/>
        <v>392</v>
      </c>
      <c r="BE136" s="133">
        <f t="shared" si="140"/>
        <v>638</v>
      </c>
      <c r="BF136" s="133">
        <f t="shared" si="140"/>
        <v>2062</v>
      </c>
      <c r="BG136" s="133">
        <f t="shared" si="140"/>
        <v>822</v>
      </c>
      <c r="BH136" s="133">
        <f t="shared" si="140"/>
        <v>551</v>
      </c>
      <c r="BI136" s="133">
        <f t="shared" si="140"/>
        <v>2024</v>
      </c>
      <c r="BJ136" s="133">
        <f t="shared" si="140"/>
        <v>1404</v>
      </c>
      <c r="BK136" s="133">
        <f t="shared" si="140"/>
        <v>1624</v>
      </c>
      <c r="BL136" s="133">
        <f t="shared" si="140"/>
        <v>1083</v>
      </c>
    </row>
    <row r="137" ht="13.5" customHeight="1">
      <c r="A137" s="175">
        <v>42511.0</v>
      </c>
      <c r="B137" s="37" t="s">
        <v>74</v>
      </c>
      <c r="C137" s="176"/>
      <c r="D137" s="39" t="s">
        <v>45</v>
      </c>
      <c r="E137" s="126">
        <f t="shared" si="2"/>
        <v>742</v>
      </c>
      <c r="F137" s="41">
        <v>1.0</v>
      </c>
      <c r="G137" s="41">
        <v>11.0</v>
      </c>
      <c r="H137" s="42">
        <f t="shared" si="3"/>
        <v>14</v>
      </c>
      <c r="I137" s="176"/>
      <c r="J137" s="43" t="s">
        <v>43</v>
      </c>
      <c r="K137" s="126">
        <f t="shared" si="4"/>
        <v>1128</v>
      </c>
      <c r="L137" s="44">
        <v>3.0</v>
      </c>
      <c r="M137" s="44">
        <v>19.0</v>
      </c>
      <c r="N137" s="42">
        <f t="shared" si="5"/>
        <v>28</v>
      </c>
      <c r="O137" s="176"/>
      <c r="P137" s="45" t="s">
        <v>72</v>
      </c>
      <c r="Q137" s="176"/>
      <c r="R137" s="45">
        <f>MIN(Rules!$E$2,(MAX(H137/N137,N137/H137)))</f>
        <v>2</v>
      </c>
      <c r="S137" s="45">
        <f>VLOOKUP(B137,Rules!A:B,2,FALSE)</f>
        <v>50</v>
      </c>
      <c r="T137" s="176"/>
      <c r="U137" s="46">
        <f>1/(10^(-(E137+(IF(P137="Y",Rules!$I$2,0))-K137)/Rules!$E$12)+1)</f>
        <v>0.2522175351</v>
      </c>
      <c r="V137" s="47">
        <f t="shared" si="6"/>
        <v>-25</v>
      </c>
      <c r="W137" s="47">
        <f t="shared" si="7"/>
        <v>25</v>
      </c>
      <c r="X137" s="47"/>
      <c r="Y137" s="47"/>
      <c r="Z137" s="48"/>
      <c r="AA137" s="133">
        <f t="shared" ref="AA137:BL137" si="141">IF($D137=AA$1,$E137+$V137,(IF($J137=AA$1,$K137+$W137,AA136)))</f>
        <v>1317</v>
      </c>
      <c r="AB137" s="133">
        <f t="shared" si="141"/>
        <v>1153</v>
      </c>
      <c r="AC137" s="133">
        <f t="shared" si="141"/>
        <v>1323</v>
      </c>
      <c r="AD137" s="133">
        <f t="shared" si="141"/>
        <v>292</v>
      </c>
      <c r="AE137" s="133">
        <f t="shared" si="141"/>
        <v>1991</v>
      </c>
      <c r="AF137" s="133">
        <f t="shared" si="141"/>
        <v>1895</v>
      </c>
      <c r="AG137" s="133">
        <f t="shared" si="141"/>
        <v>961</v>
      </c>
      <c r="AH137" s="133">
        <f t="shared" si="141"/>
        <v>758</v>
      </c>
      <c r="AI137" s="133">
        <f t="shared" si="141"/>
        <v>1222</v>
      </c>
      <c r="AJ137" s="133">
        <f t="shared" si="141"/>
        <v>1934</v>
      </c>
      <c r="AK137" s="133">
        <f t="shared" si="141"/>
        <v>583</v>
      </c>
      <c r="AL137" s="133">
        <f t="shared" si="141"/>
        <v>717</v>
      </c>
      <c r="AM137" s="133">
        <f t="shared" si="141"/>
        <v>1970</v>
      </c>
      <c r="AN137" s="133">
        <f t="shared" si="141"/>
        <v>1544</v>
      </c>
      <c r="AO137" s="133">
        <f t="shared" si="141"/>
        <v>1189</v>
      </c>
      <c r="AP137" s="133">
        <f t="shared" si="141"/>
        <v>2220</v>
      </c>
      <c r="AQ137" s="133">
        <f t="shared" si="141"/>
        <v>167</v>
      </c>
      <c r="AR137" s="133">
        <f t="shared" si="141"/>
        <v>1419</v>
      </c>
      <c r="AS137" s="133">
        <f t="shared" si="141"/>
        <v>284</v>
      </c>
      <c r="AT137" s="133">
        <f t="shared" si="141"/>
        <v>1879</v>
      </c>
      <c r="AU137" s="133">
        <f t="shared" si="141"/>
        <v>1240</v>
      </c>
      <c r="AV137" s="133">
        <f t="shared" si="141"/>
        <v>579</v>
      </c>
      <c r="AW137" s="133">
        <f t="shared" si="141"/>
        <v>633</v>
      </c>
      <c r="AX137" s="133">
        <f t="shared" si="141"/>
        <v>1003</v>
      </c>
      <c r="AY137" s="133">
        <f t="shared" si="141"/>
        <v>1159</v>
      </c>
      <c r="AZ137" s="133">
        <f t="shared" si="141"/>
        <v>798</v>
      </c>
      <c r="BA137" s="133">
        <f t="shared" si="141"/>
        <v>0</v>
      </c>
      <c r="BB137" s="133">
        <f t="shared" si="141"/>
        <v>1537</v>
      </c>
      <c r="BC137" s="133">
        <f t="shared" si="141"/>
        <v>1148</v>
      </c>
      <c r="BD137" s="133">
        <f t="shared" si="141"/>
        <v>392</v>
      </c>
      <c r="BE137" s="133">
        <f t="shared" si="141"/>
        <v>638</v>
      </c>
      <c r="BF137" s="133">
        <f t="shared" si="141"/>
        <v>2062</v>
      </c>
      <c r="BG137" s="133">
        <f t="shared" si="141"/>
        <v>822</v>
      </c>
      <c r="BH137" s="133">
        <f t="shared" si="141"/>
        <v>551</v>
      </c>
      <c r="BI137" s="133">
        <f t="shared" si="141"/>
        <v>2024</v>
      </c>
      <c r="BJ137" s="133">
        <f t="shared" si="141"/>
        <v>1404</v>
      </c>
      <c r="BK137" s="133">
        <f t="shared" si="141"/>
        <v>1624</v>
      </c>
      <c r="BL137" s="133">
        <f t="shared" si="141"/>
        <v>1083</v>
      </c>
    </row>
    <row r="138" ht="13.5" customHeight="1">
      <c r="A138" s="175">
        <v>42511.0</v>
      </c>
      <c r="B138" s="37" t="s">
        <v>74</v>
      </c>
      <c r="C138" s="176"/>
      <c r="D138" s="39" t="s">
        <v>42</v>
      </c>
      <c r="E138" s="126">
        <f t="shared" si="2"/>
        <v>822</v>
      </c>
      <c r="F138" s="41">
        <v>3.0</v>
      </c>
      <c r="G138" s="41">
        <v>23.0</v>
      </c>
      <c r="H138" s="42">
        <f t="shared" si="3"/>
        <v>32</v>
      </c>
      <c r="I138" s="176"/>
      <c r="J138" s="43" t="s">
        <v>48</v>
      </c>
      <c r="K138" s="126">
        <f t="shared" si="4"/>
        <v>583</v>
      </c>
      <c r="L138" s="44">
        <v>1.0</v>
      </c>
      <c r="M138" s="44">
        <v>14.0</v>
      </c>
      <c r="N138" s="42">
        <f t="shared" si="5"/>
        <v>17</v>
      </c>
      <c r="O138" s="176"/>
      <c r="P138" s="45" t="s">
        <v>72</v>
      </c>
      <c r="Q138" s="176"/>
      <c r="R138" s="45">
        <f>MIN(Rules!$E$2,(MAX(H138/N138,N138/H138)))</f>
        <v>1.882352941</v>
      </c>
      <c r="S138" s="45">
        <f>VLOOKUP(B138,Rules!A:B,2,FALSE)</f>
        <v>50</v>
      </c>
      <c r="T138" s="176"/>
      <c r="U138" s="46">
        <f>1/(10^(-(E138+(IF(P138="Y",Rules!$I$2,0))-K138)/Rules!$E$12)+1)</f>
        <v>0.8571002069</v>
      </c>
      <c r="V138" s="47">
        <f t="shared" si="6"/>
        <v>13</v>
      </c>
      <c r="W138" s="47">
        <f t="shared" si="7"/>
        <v>-13</v>
      </c>
      <c r="X138" s="47"/>
      <c r="Y138" s="47"/>
      <c r="Z138" s="48"/>
      <c r="AA138" s="133">
        <f t="shared" ref="AA138:BL138" si="142">IF($D138=AA$1,$E138+$V138,(IF($J138=AA$1,$K138+$W138,AA137)))</f>
        <v>1317</v>
      </c>
      <c r="AB138" s="133">
        <f t="shared" si="142"/>
        <v>1153</v>
      </c>
      <c r="AC138" s="133">
        <f t="shared" si="142"/>
        <v>1323</v>
      </c>
      <c r="AD138" s="133">
        <f t="shared" si="142"/>
        <v>292</v>
      </c>
      <c r="AE138" s="133">
        <f t="shared" si="142"/>
        <v>1991</v>
      </c>
      <c r="AF138" s="133">
        <f t="shared" si="142"/>
        <v>1895</v>
      </c>
      <c r="AG138" s="133">
        <f t="shared" si="142"/>
        <v>961</v>
      </c>
      <c r="AH138" s="133">
        <f t="shared" si="142"/>
        <v>758</v>
      </c>
      <c r="AI138" s="133">
        <f t="shared" si="142"/>
        <v>1222</v>
      </c>
      <c r="AJ138" s="133">
        <f t="shared" si="142"/>
        <v>1934</v>
      </c>
      <c r="AK138" s="133">
        <f t="shared" si="142"/>
        <v>570</v>
      </c>
      <c r="AL138" s="133">
        <f t="shared" si="142"/>
        <v>717</v>
      </c>
      <c r="AM138" s="133">
        <f t="shared" si="142"/>
        <v>1970</v>
      </c>
      <c r="AN138" s="133">
        <f t="shared" si="142"/>
        <v>1544</v>
      </c>
      <c r="AO138" s="133">
        <f t="shared" si="142"/>
        <v>1189</v>
      </c>
      <c r="AP138" s="133">
        <f t="shared" si="142"/>
        <v>2220</v>
      </c>
      <c r="AQ138" s="133">
        <f t="shared" si="142"/>
        <v>167</v>
      </c>
      <c r="AR138" s="133">
        <f t="shared" si="142"/>
        <v>1419</v>
      </c>
      <c r="AS138" s="133">
        <f t="shared" si="142"/>
        <v>284</v>
      </c>
      <c r="AT138" s="133">
        <f t="shared" si="142"/>
        <v>1879</v>
      </c>
      <c r="AU138" s="133">
        <f t="shared" si="142"/>
        <v>1240</v>
      </c>
      <c r="AV138" s="133">
        <f t="shared" si="142"/>
        <v>579</v>
      </c>
      <c r="AW138" s="133">
        <f t="shared" si="142"/>
        <v>633</v>
      </c>
      <c r="AX138" s="133">
        <f t="shared" si="142"/>
        <v>1003</v>
      </c>
      <c r="AY138" s="133">
        <f t="shared" si="142"/>
        <v>1159</v>
      </c>
      <c r="AZ138" s="133">
        <f t="shared" si="142"/>
        <v>798</v>
      </c>
      <c r="BA138" s="133">
        <f t="shared" si="142"/>
        <v>0</v>
      </c>
      <c r="BB138" s="133">
        <f t="shared" si="142"/>
        <v>1537</v>
      </c>
      <c r="BC138" s="133">
        <f t="shared" si="142"/>
        <v>1148</v>
      </c>
      <c r="BD138" s="133">
        <f t="shared" si="142"/>
        <v>392</v>
      </c>
      <c r="BE138" s="133">
        <f t="shared" si="142"/>
        <v>638</v>
      </c>
      <c r="BF138" s="133">
        <f t="shared" si="142"/>
        <v>2062</v>
      </c>
      <c r="BG138" s="133">
        <f t="shared" si="142"/>
        <v>835</v>
      </c>
      <c r="BH138" s="133">
        <f t="shared" si="142"/>
        <v>551</v>
      </c>
      <c r="BI138" s="133">
        <f t="shared" si="142"/>
        <v>2024</v>
      </c>
      <c r="BJ138" s="133">
        <f t="shared" si="142"/>
        <v>1404</v>
      </c>
      <c r="BK138" s="133">
        <f t="shared" si="142"/>
        <v>1624</v>
      </c>
      <c r="BL138" s="133">
        <f t="shared" si="142"/>
        <v>1083</v>
      </c>
    </row>
    <row r="139" ht="13.5" customHeight="1">
      <c r="A139" s="175">
        <v>42511.0</v>
      </c>
      <c r="B139" s="37" t="s">
        <v>74</v>
      </c>
      <c r="C139" s="176"/>
      <c r="D139" s="39" t="s">
        <v>44</v>
      </c>
      <c r="E139" s="126">
        <f t="shared" si="2"/>
        <v>392</v>
      </c>
      <c r="F139" s="41">
        <v>1.0</v>
      </c>
      <c r="G139" s="41">
        <v>22.0</v>
      </c>
      <c r="H139" s="42">
        <f t="shared" si="3"/>
        <v>25</v>
      </c>
      <c r="I139" s="176"/>
      <c r="J139" s="43" t="s">
        <v>52</v>
      </c>
      <c r="K139" s="126">
        <f t="shared" si="4"/>
        <v>284</v>
      </c>
      <c r="L139" s="44">
        <v>2.0</v>
      </c>
      <c r="M139" s="44">
        <v>5.0</v>
      </c>
      <c r="N139" s="42">
        <f t="shared" si="5"/>
        <v>11</v>
      </c>
      <c r="O139" s="176"/>
      <c r="P139" s="45" t="s">
        <v>72</v>
      </c>
      <c r="Q139" s="176"/>
      <c r="R139" s="45">
        <f>MIN(Rules!$E$2,(MAX(H139/N139,N139/H139)))</f>
        <v>2</v>
      </c>
      <c r="S139" s="45">
        <f>VLOOKUP(B139,Rules!A:B,2,FALSE)</f>
        <v>50</v>
      </c>
      <c r="T139" s="176"/>
      <c r="U139" s="46">
        <f>1/(10^(-(E139+(IF(P139="Y",Rules!$I$2,0))-K139)/Rules!$E$12)+1)</f>
        <v>0.766407149</v>
      </c>
      <c r="V139" s="47">
        <f t="shared" si="6"/>
        <v>23</v>
      </c>
      <c r="W139" s="47">
        <f t="shared" si="7"/>
        <v>-23</v>
      </c>
      <c r="X139" s="47"/>
      <c r="Y139" s="47"/>
      <c r="Z139" s="48"/>
      <c r="AA139" s="133">
        <f t="shared" ref="AA139:BL139" si="143">IF($D139=AA$1,$E139+$V139,(IF($J139=AA$1,$K139+$W139,AA138)))</f>
        <v>1317</v>
      </c>
      <c r="AB139" s="133">
        <f t="shared" si="143"/>
        <v>1153</v>
      </c>
      <c r="AC139" s="133">
        <f t="shared" si="143"/>
        <v>1323</v>
      </c>
      <c r="AD139" s="133">
        <f t="shared" si="143"/>
        <v>292</v>
      </c>
      <c r="AE139" s="133">
        <f t="shared" si="143"/>
        <v>1991</v>
      </c>
      <c r="AF139" s="133">
        <f t="shared" si="143"/>
        <v>1895</v>
      </c>
      <c r="AG139" s="133">
        <f t="shared" si="143"/>
        <v>961</v>
      </c>
      <c r="AH139" s="133">
        <f t="shared" si="143"/>
        <v>758</v>
      </c>
      <c r="AI139" s="133">
        <f t="shared" si="143"/>
        <v>1222</v>
      </c>
      <c r="AJ139" s="133">
        <f t="shared" si="143"/>
        <v>1934</v>
      </c>
      <c r="AK139" s="133">
        <f t="shared" si="143"/>
        <v>570</v>
      </c>
      <c r="AL139" s="133">
        <f t="shared" si="143"/>
        <v>717</v>
      </c>
      <c r="AM139" s="133">
        <f t="shared" si="143"/>
        <v>1970</v>
      </c>
      <c r="AN139" s="133">
        <f t="shared" si="143"/>
        <v>1544</v>
      </c>
      <c r="AO139" s="133">
        <f t="shared" si="143"/>
        <v>1189</v>
      </c>
      <c r="AP139" s="133">
        <f t="shared" si="143"/>
        <v>2220</v>
      </c>
      <c r="AQ139" s="133">
        <f t="shared" si="143"/>
        <v>167</v>
      </c>
      <c r="AR139" s="133">
        <f t="shared" si="143"/>
        <v>1419</v>
      </c>
      <c r="AS139" s="133">
        <f t="shared" si="143"/>
        <v>261</v>
      </c>
      <c r="AT139" s="133">
        <f t="shared" si="143"/>
        <v>1879</v>
      </c>
      <c r="AU139" s="133">
        <f t="shared" si="143"/>
        <v>1240</v>
      </c>
      <c r="AV139" s="133">
        <f t="shared" si="143"/>
        <v>579</v>
      </c>
      <c r="AW139" s="133">
        <f t="shared" si="143"/>
        <v>633</v>
      </c>
      <c r="AX139" s="133">
        <f t="shared" si="143"/>
        <v>1003</v>
      </c>
      <c r="AY139" s="133">
        <f t="shared" si="143"/>
        <v>1159</v>
      </c>
      <c r="AZ139" s="133">
        <f t="shared" si="143"/>
        <v>798</v>
      </c>
      <c r="BA139" s="133">
        <f t="shared" si="143"/>
        <v>0</v>
      </c>
      <c r="BB139" s="133">
        <f t="shared" si="143"/>
        <v>1537</v>
      </c>
      <c r="BC139" s="133">
        <f t="shared" si="143"/>
        <v>1148</v>
      </c>
      <c r="BD139" s="133">
        <f t="shared" si="143"/>
        <v>415</v>
      </c>
      <c r="BE139" s="133">
        <f t="shared" si="143"/>
        <v>638</v>
      </c>
      <c r="BF139" s="133">
        <f t="shared" si="143"/>
        <v>2062</v>
      </c>
      <c r="BG139" s="133">
        <f t="shared" si="143"/>
        <v>835</v>
      </c>
      <c r="BH139" s="133">
        <f t="shared" si="143"/>
        <v>551</v>
      </c>
      <c r="BI139" s="133">
        <f t="shared" si="143"/>
        <v>2024</v>
      </c>
      <c r="BJ139" s="133">
        <f t="shared" si="143"/>
        <v>1404</v>
      </c>
      <c r="BK139" s="133">
        <f t="shared" si="143"/>
        <v>1624</v>
      </c>
      <c r="BL139" s="133">
        <f t="shared" si="143"/>
        <v>1083</v>
      </c>
    </row>
    <row r="140" ht="13.5" customHeight="1">
      <c r="A140" s="179">
        <v>42511.0</v>
      </c>
      <c r="B140" s="157" t="s">
        <v>74</v>
      </c>
      <c r="C140" s="98"/>
      <c r="D140" s="180" t="s">
        <v>53</v>
      </c>
      <c r="E140" s="138">
        <f t="shared" ref="E140:E175" si="145">HLOOKUP(D140,AA$1:CB$10057,ROW()-1,FALSE)</f>
        <v>551</v>
      </c>
      <c r="F140" s="181">
        <v>7.0</v>
      </c>
      <c r="G140" s="181">
        <v>16.0</v>
      </c>
      <c r="H140" s="141">
        <f t="shared" si="3"/>
        <v>37</v>
      </c>
      <c r="I140" s="98"/>
      <c r="J140" s="182" t="s">
        <v>54</v>
      </c>
      <c r="K140" s="138">
        <f t="shared" ref="K140:K175" si="146">HLOOKUP(J140,AA$1:CB$10057,ROW()-1,FALSE)</f>
        <v>167</v>
      </c>
      <c r="L140" s="183">
        <v>2.0</v>
      </c>
      <c r="M140" s="183">
        <v>11.0</v>
      </c>
      <c r="N140" s="141">
        <f t="shared" si="5"/>
        <v>17</v>
      </c>
      <c r="O140" s="94"/>
      <c r="P140" s="144" t="s">
        <v>72</v>
      </c>
      <c r="Q140" s="94"/>
      <c r="R140" s="45">
        <f>MIN(Rules!$E$2,(MAX(H140/N140,N140/H140)))</f>
        <v>2</v>
      </c>
      <c r="S140" s="45">
        <f>VLOOKUP(B140,Rules!A:B,2,FALSE)</f>
        <v>50</v>
      </c>
      <c r="T140" s="176"/>
      <c r="U140" s="46">
        <f>1/(10^(-(E140+(IF(P140="Y",Rules!$I$2,0))-K140)/Rules!$E$12)+1)</f>
        <v>0.9212287925</v>
      </c>
      <c r="V140" s="47">
        <f t="shared" si="6"/>
        <v>8</v>
      </c>
      <c r="W140" s="47">
        <f t="shared" si="7"/>
        <v>-8</v>
      </c>
      <c r="X140" s="94"/>
      <c r="Y140" s="94"/>
      <c r="Z140" s="94"/>
      <c r="AA140" s="132">
        <f t="shared" ref="AA140:BL140" si="144">IF($D140=AA$1,$E140+$V140,(IF($J140=AA$1,$K140+$W140,AA139)))</f>
        <v>1317</v>
      </c>
      <c r="AB140" s="132">
        <f t="shared" si="144"/>
        <v>1153</v>
      </c>
      <c r="AC140" s="132">
        <f t="shared" si="144"/>
        <v>1323</v>
      </c>
      <c r="AD140" s="132">
        <f t="shared" si="144"/>
        <v>292</v>
      </c>
      <c r="AE140" s="132">
        <f t="shared" si="144"/>
        <v>1991</v>
      </c>
      <c r="AF140" s="132">
        <f t="shared" si="144"/>
        <v>1895</v>
      </c>
      <c r="AG140" s="132">
        <f t="shared" si="144"/>
        <v>961</v>
      </c>
      <c r="AH140" s="132">
        <f t="shared" si="144"/>
        <v>758</v>
      </c>
      <c r="AI140" s="132">
        <f t="shared" si="144"/>
        <v>1222</v>
      </c>
      <c r="AJ140" s="132">
        <f t="shared" si="144"/>
        <v>1934</v>
      </c>
      <c r="AK140" s="132">
        <f t="shared" si="144"/>
        <v>570</v>
      </c>
      <c r="AL140" s="132">
        <f t="shared" si="144"/>
        <v>717</v>
      </c>
      <c r="AM140" s="132">
        <f t="shared" si="144"/>
        <v>1970</v>
      </c>
      <c r="AN140" s="132">
        <f t="shared" si="144"/>
        <v>1544</v>
      </c>
      <c r="AO140" s="132">
        <f t="shared" si="144"/>
        <v>1189</v>
      </c>
      <c r="AP140" s="132">
        <f t="shared" si="144"/>
        <v>2220</v>
      </c>
      <c r="AQ140" s="132">
        <f t="shared" si="144"/>
        <v>159</v>
      </c>
      <c r="AR140" s="132">
        <f t="shared" si="144"/>
        <v>1419</v>
      </c>
      <c r="AS140" s="132">
        <f t="shared" si="144"/>
        <v>261</v>
      </c>
      <c r="AT140" s="132">
        <f t="shared" si="144"/>
        <v>1879</v>
      </c>
      <c r="AU140" s="132">
        <f t="shared" si="144"/>
        <v>1240</v>
      </c>
      <c r="AV140" s="132">
        <f t="shared" si="144"/>
        <v>579</v>
      </c>
      <c r="AW140" s="132">
        <f t="shared" si="144"/>
        <v>633</v>
      </c>
      <c r="AX140" s="132">
        <f t="shared" si="144"/>
        <v>1003</v>
      </c>
      <c r="AY140" s="132">
        <f t="shared" si="144"/>
        <v>1159</v>
      </c>
      <c r="AZ140" s="132">
        <f t="shared" si="144"/>
        <v>798</v>
      </c>
      <c r="BA140" s="184">
        <f t="shared" si="144"/>
        <v>0</v>
      </c>
      <c r="BB140" s="132">
        <f t="shared" si="144"/>
        <v>1537</v>
      </c>
      <c r="BC140" s="132">
        <f t="shared" si="144"/>
        <v>1148</v>
      </c>
      <c r="BD140" s="132">
        <f t="shared" si="144"/>
        <v>415</v>
      </c>
      <c r="BE140" s="132">
        <f t="shared" si="144"/>
        <v>638</v>
      </c>
      <c r="BF140" s="132">
        <f t="shared" si="144"/>
        <v>2062</v>
      </c>
      <c r="BG140" s="132">
        <f t="shared" si="144"/>
        <v>835</v>
      </c>
      <c r="BH140" s="132">
        <f t="shared" si="144"/>
        <v>559</v>
      </c>
      <c r="BI140" s="132">
        <f t="shared" si="144"/>
        <v>2024</v>
      </c>
      <c r="BJ140" s="132">
        <f t="shared" si="144"/>
        <v>1404</v>
      </c>
      <c r="BK140" s="132">
        <f t="shared" si="144"/>
        <v>1624</v>
      </c>
      <c r="BL140" s="132">
        <f t="shared" si="144"/>
        <v>1083</v>
      </c>
    </row>
    <row r="141" ht="13.5" customHeight="1">
      <c r="A141" s="185">
        <v>42512.0</v>
      </c>
      <c r="B141" s="155" t="s">
        <v>75</v>
      </c>
      <c r="C141" s="98"/>
      <c r="D141" s="180" t="s">
        <v>18</v>
      </c>
      <c r="E141" s="138">
        <f t="shared" si="145"/>
        <v>2062</v>
      </c>
      <c r="F141" s="181">
        <v>0.0</v>
      </c>
      <c r="G141" s="181">
        <v>22.0</v>
      </c>
      <c r="H141" s="141">
        <f t="shared" si="3"/>
        <v>22</v>
      </c>
      <c r="I141" s="98"/>
      <c r="J141" s="182" t="s">
        <v>19</v>
      </c>
      <c r="K141" s="138">
        <f t="shared" si="146"/>
        <v>1895</v>
      </c>
      <c r="L141" s="183">
        <v>0.0</v>
      </c>
      <c r="M141" s="183">
        <v>13.0</v>
      </c>
      <c r="N141" s="141">
        <f t="shared" si="5"/>
        <v>13</v>
      </c>
      <c r="O141" s="94"/>
      <c r="P141" s="144" t="s">
        <v>72</v>
      </c>
      <c r="Q141" s="94"/>
      <c r="R141" s="45">
        <f>MIN(Rules!$E$2,(MAX(H141/N141,N141/H141)))</f>
        <v>1.692307692</v>
      </c>
      <c r="S141" s="45">
        <f>VLOOKUP(B141,Rules!A:B,2,FALSE)</f>
        <v>60</v>
      </c>
      <c r="T141" s="176"/>
      <c r="U141" s="46">
        <f>1/(10^(-(E141+(IF(P141="Y",Rules!$I$2,0))-K141)/Rules!$E$12)+1)</f>
        <v>0.8115080412</v>
      </c>
      <c r="V141" s="47">
        <f t="shared" si="6"/>
        <v>19</v>
      </c>
      <c r="W141" s="47">
        <f t="shared" si="7"/>
        <v>-19</v>
      </c>
      <c r="X141" s="94"/>
      <c r="Y141" s="94"/>
      <c r="Z141" s="94"/>
      <c r="AA141" s="132">
        <f t="shared" ref="AA141:BL141" si="147">IF($D141=AA$1,$E141+$V141,(IF($J141=AA$1,$K141+$W141,AA140)))</f>
        <v>1317</v>
      </c>
      <c r="AB141" s="132">
        <f t="shared" si="147"/>
        <v>1153</v>
      </c>
      <c r="AC141" s="132">
        <f t="shared" si="147"/>
        <v>1323</v>
      </c>
      <c r="AD141" s="132">
        <f t="shared" si="147"/>
        <v>292</v>
      </c>
      <c r="AE141" s="132">
        <f t="shared" si="147"/>
        <v>1991</v>
      </c>
      <c r="AF141" s="132">
        <f t="shared" si="147"/>
        <v>1876</v>
      </c>
      <c r="AG141" s="132">
        <f t="shared" si="147"/>
        <v>961</v>
      </c>
      <c r="AH141" s="132">
        <f t="shared" si="147"/>
        <v>758</v>
      </c>
      <c r="AI141" s="132">
        <f t="shared" si="147"/>
        <v>1222</v>
      </c>
      <c r="AJ141" s="132">
        <f t="shared" si="147"/>
        <v>1934</v>
      </c>
      <c r="AK141" s="132">
        <f t="shared" si="147"/>
        <v>570</v>
      </c>
      <c r="AL141" s="132">
        <f t="shared" si="147"/>
        <v>717</v>
      </c>
      <c r="AM141" s="132">
        <f t="shared" si="147"/>
        <v>1970</v>
      </c>
      <c r="AN141" s="132">
        <f t="shared" si="147"/>
        <v>1544</v>
      </c>
      <c r="AO141" s="132">
        <f t="shared" si="147"/>
        <v>1189</v>
      </c>
      <c r="AP141" s="132">
        <f t="shared" si="147"/>
        <v>2220</v>
      </c>
      <c r="AQ141" s="132">
        <f t="shared" si="147"/>
        <v>159</v>
      </c>
      <c r="AR141" s="132">
        <f t="shared" si="147"/>
        <v>1419</v>
      </c>
      <c r="AS141" s="132">
        <f t="shared" si="147"/>
        <v>261</v>
      </c>
      <c r="AT141" s="132">
        <f t="shared" si="147"/>
        <v>1879</v>
      </c>
      <c r="AU141" s="132">
        <f t="shared" si="147"/>
        <v>1240</v>
      </c>
      <c r="AV141" s="132">
        <f t="shared" si="147"/>
        <v>579</v>
      </c>
      <c r="AW141" s="132">
        <f t="shared" si="147"/>
        <v>633</v>
      </c>
      <c r="AX141" s="132">
        <f t="shared" si="147"/>
        <v>1003</v>
      </c>
      <c r="AY141" s="132">
        <f t="shared" si="147"/>
        <v>1159</v>
      </c>
      <c r="AZ141" s="132">
        <f t="shared" si="147"/>
        <v>798</v>
      </c>
      <c r="BA141" s="184">
        <f t="shared" si="147"/>
        <v>0</v>
      </c>
      <c r="BB141" s="132">
        <f t="shared" si="147"/>
        <v>1537</v>
      </c>
      <c r="BC141" s="132">
        <f t="shared" si="147"/>
        <v>1148</v>
      </c>
      <c r="BD141" s="132">
        <f t="shared" si="147"/>
        <v>415</v>
      </c>
      <c r="BE141" s="132">
        <f t="shared" si="147"/>
        <v>638</v>
      </c>
      <c r="BF141" s="132">
        <f t="shared" si="147"/>
        <v>2081</v>
      </c>
      <c r="BG141" s="132">
        <f t="shared" si="147"/>
        <v>835</v>
      </c>
      <c r="BH141" s="132">
        <f t="shared" si="147"/>
        <v>559</v>
      </c>
      <c r="BI141" s="132">
        <f t="shared" si="147"/>
        <v>2024</v>
      </c>
      <c r="BJ141" s="132">
        <f t="shared" si="147"/>
        <v>1404</v>
      </c>
      <c r="BK141" s="132">
        <f t="shared" si="147"/>
        <v>1624</v>
      </c>
      <c r="BL141" s="132">
        <f t="shared" si="147"/>
        <v>1083</v>
      </c>
    </row>
    <row r="142" ht="13.5" customHeight="1">
      <c r="A142" s="185">
        <v>42512.0</v>
      </c>
      <c r="B142" s="155" t="s">
        <v>75</v>
      </c>
      <c r="C142" s="98"/>
      <c r="D142" s="180" t="s">
        <v>28</v>
      </c>
      <c r="E142" s="138">
        <f t="shared" si="145"/>
        <v>1323</v>
      </c>
      <c r="F142" s="181">
        <v>2.0</v>
      </c>
      <c r="G142" s="181">
        <v>15.0</v>
      </c>
      <c r="H142" s="141">
        <f t="shared" si="3"/>
        <v>21</v>
      </c>
      <c r="I142" s="98"/>
      <c r="J142" s="182" t="s">
        <v>32</v>
      </c>
      <c r="K142" s="138">
        <f t="shared" si="146"/>
        <v>1404</v>
      </c>
      <c r="L142" s="183">
        <v>0.0</v>
      </c>
      <c r="M142" s="183">
        <v>22.0</v>
      </c>
      <c r="N142" s="141">
        <f t="shared" si="5"/>
        <v>22</v>
      </c>
      <c r="O142" s="94"/>
      <c r="P142" s="144" t="s">
        <v>72</v>
      </c>
      <c r="Q142" s="94"/>
      <c r="R142" s="45">
        <f>MIN(Rules!$E$2,(MAX(H142/N142,N142/H142)))</f>
        <v>1.047619048</v>
      </c>
      <c r="S142" s="45">
        <f>VLOOKUP(B142,Rules!A:B,2,FALSE)</f>
        <v>60</v>
      </c>
      <c r="T142" s="176"/>
      <c r="U142" s="46">
        <f>1/(10^(-(E142+(IF(P142="Y",Rules!$I$2,0))-K142)/Rules!$E$12)+1)</f>
        <v>0.5787774561</v>
      </c>
      <c r="V142" s="47">
        <f t="shared" si="6"/>
        <v>-36</v>
      </c>
      <c r="W142" s="47">
        <f t="shared" si="7"/>
        <v>36</v>
      </c>
      <c r="X142" s="94"/>
      <c r="Y142" s="94"/>
      <c r="Z142" s="94"/>
      <c r="AA142" s="132">
        <f t="shared" ref="AA142:BL142" si="148">IF($D142=AA$1,$E142+$V142,(IF($J142=AA$1,$K142+$W142,AA141)))</f>
        <v>1317</v>
      </c>
      <c r="AB142" s="132">
        <f t="shared" si="148"/>
        <v>1153</v>
      </c>
      <c r="AC142" s="132">
        <f t="shared" si="148"/>
        <v>1287</v>
      </c>
      <c r="AD142" s="132">
        <f t="shared" si="148"/>
        <v>292</v>
      </c>
      <c r="AE142" s="132">
        <f t="shared" si="148"/>
        <v>1991</v>
      </c>
      <c r="AF142" s="132">
        <f t="shared" si="148"/>
        <v>1876</v>
      </c>
      <c r="AG142" s="132">
        <f t="shared" si="148"/>
        <v>961</v>
      </c>
      <c r="AH142" s="132">
        <f t="shared" si="148"/>
        <v>758</v>
      </c>
      <c r="AI142" s="132">
        <f t="shared" si="148"/>
        <v>1222</v>
      </c>
      <c r="AJ142" s="132">
        <f t="shared" si="148"/>
        <v>1934</v>
      </c>
      <c r="AK142" s="132">
        <f t="shared" si="148"/>
        <v>570</v>
      </c>
      <c r="AL142" s="132">
        <f t="shared" si="148"/>
        <v>717</v>
      </c>
      <c r="AM142" s="132">
        <f t="shared" si="148"/>
        <v>1970</v>
      </c>
      <c r="AN142" s="132">
        <f t="shared" si="148"/>
        <v>1544</v>
      </c>
      <c r="AO142" s="132">
        <f t="shared" si="148"/>
        <v>1189</v>
      </c>
      <c r="AP142" s="132">
        <f t="shared" si="148"/>
        <v>2220</v>
      </c>
      <c r="AQ142" s="132">
        <f t="shared" si="148"/>
        <v>159</v>
      </c>
      <c r="AR142" s="132">
        <f t="shared" si="148"/>
        <v>1419</v>
      </c>
      <c r="AS142" s="132">
        <f t="shared" si="148"/>
        <v>261</v>
      </c>
      <c r="AT142" s="132">
        <f t="shared" si="148"/>
        <v>1879</v>
      </c>
      <c r="AU142" s="132">
        <f t="shared" si="148"/>
        <v>1240</v>
      </c>
      <c r="AV142" s="132">
        <f t="shared" si="148"/>
        <v>579</v>
      </c>
      <c r="AW142" s="132">
        <f t="shared" si="148"/>
        <v>633</v>
      </c>
      <c r="AX142" s="132">
        <f t="shared" si="148"/>
        <v>1003</v>
      </c>
      <c r="AY142" s="132">
        <f t="shared" si="148"/>
        <v>1159</v>
      </c>
      <c r="AZ142" s="132">
        <f t="shared" si="148"/>
        <v>798</v>
      </c>
      <c r="BA142" s="184">
        <f t="shared" si="148"/>
        <v>0</v>
      </c>
      <c r="BB142" s="132">
        <f t="shared" si="148"/>
        <v>1537</v>
      </c>
      <c r="BC142" s="132">
        <f t="shared" si="148"/>
        <v>1148</v>
      </c>
      <c r="BD142" s="132">
        <f t="shared" si="148"/>
        <v>415</v>
      </c>
      <c r="BE142" s="132">
        <f t="shared" si="148"/>
        <v>638</v>
      </c>
      <c r="BF142" s="132">
        <f t="shared" si="148"/>
        <v>2081</v>
      </c>
      <c r="BG142" s="132">
        <f t="shared" si="148"/>
        <v>835</v>
      </c>
      <c r="BH142" s="132">
        <f t="shared" si="148"/>
        <v>559</v>
      </c>
      <c r="BI142" s="132">
        <f t="shared" si="148"/>
        <v>2024</v>
      </c>
      <c r="BJ142" s="132">
        <f t="shared" si="148"/>
        <v>1440</v>
      </c>
      <c r="BK142" s="132">
        <f t="shared" si="148"/>
        <v>1624</v>
      </c>
      <c r="BL142" s="132">
        <f t="shared" si="148"/>
        <v>1083</v>
      </c>
    </row>
    <row r="143" ht="13.5" customHeight="1">
      <c r="A143" s="185">
        <v>42512.0</v>
      </c>
      <c r="B143" s="155" t="s">
        <v>75</v>
      </c>
      <c r="C143" s="98"/>
      <c r="D143" s="180" t="s">
        <v>27</v>
      </c>
      <c r="E143" s="138">
        <f t="shared" si="145"/>
        <v>1537</v>
      </c>
      <c r="F143" s="181">
        <v>3.0</v>
      </c>
      <c r="G143" s="181">
        <v>19.0</v>
      </c>
      <c r="H143" s="141">
        <f t="shared" si="3"/>
        <v>28</v>
      </c>
      <c r="I143" s="98"/>
      <c r="J143" s="182" t="s">
        <v>34</v>
      </c>
      <c r="K143" s="138">
        <f t="shared" si="146"/>
        <v>1544</v>
      </c>
      <c r="L143" s="183">
        <v>0.0</v>
      </c>
      <c r="M143" s="183">
        <v>20.0</v>
      </c>
      <c r="N143" s="141">
        <f t="shared" si="5"/>
        <v>20</v>
      </c>
      <c r="O143" s="94"/>
      <c r="P143" s="144" t="s">
        <v>72</v>
      </c>
      <c r="Q143" s="94"/>
      <c r="R143" s="45">
        <f>MIN(Rules!$E$2,(MAX(H143/N143,N143/H143)))</f>
        <v>1.4</v>
      </c>
      <c r="S143" s="45">
        <f>VLOOKUP(B143,Rules!A:B,2,FALSE)</f>
        <v>60</v>
      </c>
      <c r="T143" s="176"/>
      <c r="U143" s="46">
        <f>1/(10^(-(E143+(IF(P143="Y",Rules!$I$2,0))-K143)/Rules!$E$12)+1)</f>
        <v>0.6589321944</v>
      </c>
      <c r="V143" s="47">
        <f t="shared" si="6"/>
        <v>29</v>
      </c>
      <c r="W143" s="47">
        <f t="shared" si="7"/>
        <v>-29</v>
      </c>
      <c r="X143" s="94"/>
      <c r="Y143" s="94"/>
      <c r="Z143" s="94"/>
      <c r="AA143" s="132">
        <f t="shared" ref="AA143:BL143" si="149">IF($D143=AA$1,$E143+$V143,(IF($J143=AA$1,$K143+$W143,AA142)))</f>
        <v>1317</v>
      </c>
      <c r="AB143" s="132">
        <f t="shared" si="149"/>
        <v>1153</v>
      </c>
      <c r="AC143" s="132">
        <f t="shared" si="149"/>
        <v>1287</v>
      </c>
      <c r="AD143" s="132">
        <f t="shared" si="149"/>
        <v>292</v>
      </c>
      <c r="AE143" s="132">
        <f t="shared" si="149"/>
        <v>1991</v>
      </c>
      <c r="AF143" s="132">
        <f t="shared" si="149"/>
        <v>1876</v>
      </c>
      <c r="AG143" s="132">
        <f t="shared" si="149"/>
        <v>961</v>
      </c>
      <c r="AH143" s="132">
        <f t="shared" si="149"/>
        <v>758</v>
      </c>
      <c r="AI143" s="132">
        <f t="shared" si="149"/>
        <v>1222</v>
      </c>
      <c r="AJ143" s="132">
        <f t="shared" si="149"/>
        <v>1934</v>
      </c>
      <c r="AK143" s="132">
        <f t="shared" si="149"/>
        <v>570</v>
      </c>
      <c r="AL143" s="132">
        <f t="shared" si="149"/>
        <v>717</v>
      </c>
      <c r="AM143" s="132">
        <f t="shared" si="149"/>
        <v>1970</v>
      </c>
      <c r="AN143" s="132">
        <f t="shared" si="149"/>
        <v>1515</v>
      </c>
      <c r="AO143" s="132">
        <f t="shared" si="149"/>
        <v>1189</v>
      </c>
      <c r="AP143" s="132">
        <f t="shared" si="149"/>
        <v>2220</v>
      </c>
      <c r="AQ143" s="132">
        <f t="shared" si="149"/>
        <v>159</v>
      </c>
      <c r="AR143" s="132">
        <f t="shared" si="149"/>
        <v>1419</v>
      </c>
      <c r="AS143" s="132">
        <f t="shared" si="149"/>
        <v>261</v>
      </c>
      <c r="AT143" s="132">
        <f t="shared" si="149"/>
        <v>1879</v>
      </c>
      <c r="AU143" s="132">
        <f t="shared" si="149"/>
        <v>1240</v>
      </c>
      <c r="AV143" s="132">
        <f t="shared" si="149"/>
        <v>579</v>
      </c>
      <c r="AW143" s="132">
        <f t="shared" si="149"/>
        <v>633</v>
      </c>
      <c r="AX143" s="132">
        <f t="shared" si="149"/>
        <v>1003</v>
      </c>
      <c r="AY143" s="132">
        <f t="shared" si="149"/>
        <v>1159</v>
      </c>
      <c r="AZ143" s="132">
        <f t="shared" si="149"/>
        <v>798</v>
      </c>
      <c r="BA143" s="184">
        <f t="shared" si="149"/>
        <v>0</v>
      </c>
      <c r="BB143" s="132">
        <f t="shared" si="149"/>
        <v>1566</v>
      </c>
      <c r="BC143" s="132">
        <f t="shared" si="149"/>
        <v>1148</v>
      </c>
      <c r="BD143" s="132">
        <f t="shared" si="149"/>
        <v>415</v>
      </c>
      <c r="BE143" s="132">
        <f t="shared" si="149"/>
        <v>638</v>
      </c>
      <c r="BF143" s="132">
        <f t="shared" si="149"/>
        <v>2081</v>
      </c>
      <c r="BG143" s="132">
        <f t="shared" si="149"/>
        <v>835</v>
      </c>
      <c r="BH143" s="132">
        <f t="shared" si="149"/>
        <v>559</v>
      </c>
      <c r="BI143" s="132">
        <f t="shared" si="149"/>
        <v>2024</v>
      </c>
      <c r="BJ143" s="132">
        <f t="shared" si="149"/>
        <v>1440</v>
      </c>
      <c r="BK143" s="132">
        <f t="shared" si="149"/>
        <v>1624</v>
      </c>
      <c r="BL143" s="132">
        <f t="shared" si="149"/>
        <v>1083</v>
      </c>
    </row>
    <row r="144" ht="13.5" customHeight="1">
      <c r="A144" s="185">
        <v>42512.0</v>
      </c>
      <c r="B144" s="155" t="s">
        <v>74</v>
      </c>
      <c r="C144" s="98"/>
      <c r="D144" s="180" t="s">
        <v>29</v>
      </c>
      <c r="E144" s="138">
        <f t="shared" si="145"/>
        <v>1189</v>
      </c>
      <c r="F144" s="181">
        <v>0.0</v>
      </c>
      <c r="G144" s="181">
        <v>21.0</v>
      </c>
      <c r="H144" s="141">
        <f t="shared" si="3"/>
        <v>21</v>
      </c>
      <c r="I144" s="98"/>
      <c r="J144" s="182" t="s">
        <v>38</v>
      </c>
      <c r="K144" s="138">
        <f t="shared" si="146"/>
        <v>1159</v>
      </c>
      <c r="L144" s="183">
        <v>1.0</v>
      </c>
      <c r="M144" s="183">
        <v>21.0</v>
      </c>
      <c r="N144" s="141">
        <f t="shared" si="5"/>
        <v>24</v>
      </c>
      <c r="O144" s="94"/>
      <c r="P144" s="154" t="s">
        <v>73</v>
      </c>
      <c r="Q144" s="94"/>
      <c r="R144" s="45">
        <f>MIN(Rules!$E$2,(MAX(H144/N144,N144/H144)))</f>
        <v>1.142857143</v>
      </c>
      <c r="S144" s="45">
        <f>VLOOKUP(B144,Rules!A:B,2,FALSE)</f>
        <v>50</v>
      </c>
      <c r="T144" s="176"/>
      <c r="U144" s="46">
        <f>1/(10^(-(E144+(IF(P144="Y",Rules!$I$2,0))-K144)/Rules!$E$12)+1)</f>
        <v>0.5344839447</v>
      </c>
      <c r="V144" s="47">
        <f t="shared" si="6"/>
        <v>-31</v>
      </c>
      <c r="W144" s="47">
        <f t="shared" si="7"/>
        <v>31</v>
      </c>
      <c r="X144" s="94"/>
      <c r="Y144" s="94"/>
      <c r="Z144" s="94"/>
      <c r="AA144" s="132">
        <f t="shared" ref="AA144:BL144" si="150">IF($D144=AA$1,$E144+$V144,(IF($J144=AA$1,$K144+$W144,AA143)))</f>
        <v>1317</v>
      </c>
      <c r="AB144" s="132">
        <f t="shared" si="150"/>
        <v>1153</v>
      </c>
      <c r="AC144" s="132">
        <f t="shared" si="150"/>
        <v>1287</v>
      </c>
      <c r="AD144" s="132">
        <f t="shared" si="150"/>
        <v>292</v>
      </c>
      <c r="AE144" s="132">
        <f t="shared" si="150"/>
        <v>1991</v>
      </c>
      <c r="AF144" s="132">
        <f t="shared" si="150"/>
        <v>1876</v>
      </c>
      <c r="AG144" s="132">
        <f t="shared" si="150"/>
        <v>961</v>
      </c>
      <c r="AH144" s="132">
        <f t="shared" si="150"/>
        <v>758</v>
      </c>
      <c r="AI144" s="132">
        <f t="shared" si="150"/>
        <v>1222</v>
      </c>
      <c r="AJ144" s="132">
        <f t="shared" si="150"/>
        <v>1934</v>
      </c>
      <c r="AK144" s="132">
        <f t="shared" si="150"/>
        <v>570</v>
      </c>
      <c r="AL144" s="132">
        <f t="shared" si="150"/>
        <v>717</v>
      </c>
      <c r="AM144" s="132">
        <f t="shared" si="150"/>
        <v>1970</v>
      </c>
      <c r="AN144" s="132">
        <f t="shared" si="150"/>
        <v>1515</v>
      </c>
      <c r="AO144" s="132">
        <f t="shared" si="150"/>
        <v>1158</v>
      </c>
      <c r="AP144" s="132">
        <f t="shared" si="150"/>
        <v>2220</v>
      </c>
      <c r="AQ144" s="132">
        <f t="shared" si="150"/>
        <v>159</v>
      </c>
      <c r="AR144" s="132">
        <f t="shared" si="150"/>
        <v>1419</v>
      </c>
      <c r="AS144" s="132">
        <f t="shared" si="150"/>
        <v>261</v>
      </c>
      <c r="AT144" s="132">
        <f t="shared" si="150"/>
        <v>1879</v>
      </c>
      <c r="AU144" s="132">
        <f t="shared" si="150"/>
        <v>1240</v>
      </c>
      <c r="AV144" s="132">
        <f t="shared" si="150"/>
        <v>579</v>
      </c>
      <c r="AW144" s="132">
        <f t="shared" si="150"/>
        <v>633</v>
      </c>
      <c r="AX144" s="132">
        <f t="shared" si="150"/>
        <v>1003</v>
      </c>
      <c r="AY144" s="132">
        <f t="shared" si="150"/>
        <v>1190</v>
      </c>
      <c r="AZ144" s="132">
        <f t="shared" si="150"/>
        <v>798</v>
      </c>
      <c r="BA144" s="184">
        <f t="shared" si="150"/>
        <v>0</v>
      </c>
      <c r="BB144" s="132">
        <f t="shared" si="150"/>
        <v>1566</v>
      </c>
      <c r="BC144" s="132">
        <f t="shared" si="150"/>
        <v>1148</v>
      </c>
      <c r="BD144" s="132">
        <f t="shared" si="150"/>
        <v>415</v>
      </c>
      <c r="BE144" s="132">
        <f t="shared" si="150"/>
        <v>638</v>
      </c>
      <c r="BF144" s="132">
        <f t="shared" si="150"/>
        <v>2081</v>
      </c>
      <c r="BG144" s="132">
        <f t="shared" si="150"/>
        <v>835</v>
      </c>
      <c r="BH144" s="132">
        <f t="shared" si="150"/>
        <v>559</v>
      </c>
      <c r="BI144" s="132">
        <f t="shared" si="150"/>
        <v>2024</v>
      </c>
      <c r="BJ144" s="132">
        <f t="shared" si="150"/>
        <v>1440</v>
      </c>
      <c r="BK144" s="132">
        <f t="shared" si="150"/>
        <v>1624</v>
      </c>
      <c r="BL144" s="132">
        <f t="shared" si="150"/>
        <v>1083</v>
      </c>
    </row>
    <row r="145" ht="13.5" customHeight="1">
      <c r="A145" s="134">
        <v>42525.0</v>
      </c>
      <c r="B145" s="155" t="s">
        <v>74</v>
      </c>
      <c r="C145" s="98"/>
      <c r="D145" s="180" t="s">
        <v>47</v>
      </c>
      <c r="E145" s="138">
        <f t="shared" si="145"/>
        <v>633</v>
      </c>
      <c r="F145" s="181">
        <v>4.0</v>
      </c>
      <c r="G145" s="181">
        <v>15.0</v>
      </c>
      <c r="H145" s="141">
        <f t="shared" si="3"/>
        <v>27</v>
      </c>
      <c r="I145" s="98"/>
      <c r="J145" s="182" t="s">
        <v>44</v>
      </c>
      <c r="K145" s="138">
        <f t="shared" si="146"/>
        <v>415</v>
      </c>
      <c r="L145" s="183">
        <v>4.0</v>
      </c>
      <c r="M145" s="183">
        <v>11.0</v>
      </c>
      <c r="N145" s="141">
        <f t="shared" si="5"/>
        <v>23</v>
      </c>
      <c r="O145" s="94"/>
      <c r="P145" s="154" t="s">
        <v>73</v>
      </c>
      <c r="Q145" s="94"/>
      <c r="R145" s="45">
        <f>MIN(Rules!$E$2,(MAX(H145/N145,N145/H145)))</f>
        <v>1.173913043</v>
      </c>
      <c r="S145" s="45">
        <f>VLOOKUP(B145,Rules!A:B,2,FALSE)</f>
        <v>50</v>
      </c>
      <c r="T145" s="176"/>
      <c r="U145" s="46">
        <f>1/(10^(-(E145+(IF(P145="Y",Rules!$I$2,0))-K145)/Rules!$E$12)+1)</f>
        <v>0.7318299925</v>
      </c>
      <c r="V145" s="47">
        <f t="shared" si="6"/>
        <v>16</v>
      </c>
      <c r="W145" s="47">
        <f t="shared" si="7"/>
        <v>-16</v>
      </c>
      <c r="X145" s="94"/>
      <c r="Y145" s="94"/>
      <c r="Z145" s="94"/>
      <c r="AA145" s="132">
        <f t="shared" ref="AA145:BL145" si="151">IF($D145=AA$1,$E145+$V145,(IF($J145=AA$1,$K145+$W145,AA144)))</f>
        <v>1317</v>
      </c>
      <c r="AB145" s="132">
        <f t="shared" si="151"/>
        <v>1153</v>
      </c>
      <c r="AC145" s="132">
        <f t="shared" si="151"/>
        <v>1287</v>
      </c>
      <c r="AD145" s="132">
        <f t="shared" si="151"/>
        <v>292</v>
      </c>
      <c r="AE145" s="132">
        <f t="shared" si="151"/>
        <v>1991</v>
      </c>
      <c r="AF145" s="132">
        <f t="shared" si="151"/>
        <v>1876</v>
      </c>
      <c r="AG145" s="132">
        <f t="shared" si="151"/>
        <v>961</v>
      </c>
      <c r="AH145" s="132">
        <f t="shared" si="151"/>
        <v>758</v>
      </c>
      <c r="AI145" s="132">
        <f t="shared" si="151"/>
        <v>1222</v>
      </c>
      <c r="AJ145" s="132">
        <f t="shared" si="151"/>
        <v>1934</v>
      </c>
      <c r="AK145" s="132">
        <f t="shared" si="151"/>
        <v>570</v>
      </c>
      <c r="AL145" s="132">
        <f t="shared" si="151"/>
        <v>717</v>
      </c>
      <c r="AM145" s="132">
        <f t="shared" si="151"/>
        <v>1970</v>
      </c>
      <c r="AN145" s="132">
        <f t="shared" si="151"/>
        <v>1515</v>
      </c>
      <c r="AO145" s="132">
        <f t="shared" si="151"/>
        <v>1158</v>
      </c>
      <c r="AP145" s="132">
        <f t="shared" si="151"/>
        <v>2220</v>
      </c>
      <c r="AQ145" s="132">
        <f t="shared" si="151"/>
        <v>159</v>
      </c>
      <c r="AR145" s="132">
        <f t="shared" si="151"/>
        <v>1419</v>
      </c>
      <c r="AS145" s="132">
        <f t="shared" si="151"/>
        <v>261</v>
      </c>
      <c r="AT145" s="132">
        <f t="shared" si="151"/>
        <v>1879</v>
      </c>
      <c r="AU145" s="132">
        <f t="shared" si="151"/>
        <v>1240</v>
      </c>
      <c r="AV145" s="132">
        <f t="shared" si="151"/>
        <v>579</v>
      </c>
      <c r="AW145" s="132">
        <f t="shared" si="151"/>
        <v>649</v>
      </c>
      <c r="AX145" s="132">
        <f t="shared" si="151"/>
        <v>1003</v>
      </c>
      <c r="AY145" s="132">
        <f t="shared" si="151"/>
        <v>1190</v>
      </c>
      <c r="AZ145" s="132">
        <f t="shared" si="151"/>
        <v>798</v>
      </c>
      <c r="BA145" s="184">
        <f t="shared" si="151"/>
        <v>0</v>
      </c>
      <c r="BB145" s="132">
        <f t="shared" si="151"/>
        <v>1566</v>
      </c>
      <c r="BC145" s="132">
        <f t="shared" si="151"/>
        <v>1148</v>
      </c>
      <c r="BD145" s="132">
        <f t="shared" si="151"/>
        <v>399</v>
      </c>
      <c r="BE145" s="132">
        <f t="shared" si="151"/>
        <v>638</v>
      </c>
      <c r="BF145" s="132">
        <f t="shared" si="151"/>
        <v>2081</v>
      </c>
      <c r="BG145" s="132">
        <f t="shared" si="151"/>
        <v>835</v>
      </c>
      <c r="BH145" s="132">
        <f t="shared" si="151"/>
        <v>559</v>
      </c>
      <c r="BI145" s="132">
        <f t="shared" si="151"/>
        <v>2024</v>
      </c>
      <c r="BJ145" s="132">
        <f t="shared" si="151"/>
        <v>1440</v>
      </c>
      <c r="BK145" s="132">
        <f t="shared" si="151"/>
        <v>1624</v>
      </c>
      <c r="BL145" s="132">
        <f t="shared" si="151"/>
        <v>1083</v>
      </c>
    </row>
    <row r="146" ht="13.5" customHeight="1">
      <c r="A146" s="134">
        <v>42525.0</v>
      </c>
      <c r="B146" s="155" t="s">
        <v>74</v>
      </c>
      <c r="C146" s="98"/>
      <c r="D146" s="180" t="s">
        <v>43</v>
      </c>
      <c r="E146" s="138">
        <f t="shared" si="145"/>
        <v>1153</v>
      </c>
      <c r="F146" s="181">
        <v>1.0</v>
      </c>
      <c r="G146" s="181">
        <v>15.0</v>
      </c>
      <c r="H146" s="141">
        <f t="shared" si="3"/>
        <v>18</v>
      </c>
      <c r="I146" s="98"/>
      <c r="J146" s="182" t="s">
        <v>39</v>
      </c>
      <c r="K146" s="138">
        <f t="shared" si="146"/>
        <v>1003</v>
      </c>
      <c r="L146" s="183">
        <v>2.0</v>
      </c>
      <c r="M146" s="183">
        <v>16.0</v>
      </c>
      <c r="N146" s="141">
        <f t="shared" si="5"/>
        <v>22</v>
      </c>
      <c r="O146" s="94"/>
      <c r="P146" s="154" t="s">
        <v>73</v>
      </c>
      <c r="Q146" s="94"/>
      <c r="R146" s="45">
        <f>MIN(Rules!$E$2,(MAX(H146/N146,N146/H146)))</f>
        <v>1.222222222</v>
      </c>
      <c r="S146" s="45">
        <f>VLOOKUP(B146,Rules!A:B,2,FALSE)</f>
        <v>50</v>
      </c>
      <c r="T146" s="176"/>
      <c r="U146" s="46">
        <f>1/(10^(-(E146+(IF(P146="Y",Rules!$I$2,0))-K146)/Rules!$E$12)+1)</f>
        <v>0.6661394246</v>
      </c>
      <c r="V146" s="47">
        <f t="shared" si="6"/>
        <v>-41</v>
      </c>
      <c r="W146" s="47">
        <f t="shared" si="7"/>
        <v>41</v>
      </c>
      <c r="X146" s="94"/>
      <c r="Y146" s="94"/>
      <c r="Z146" s="94"/>
      <c r="AA146" s="132">
        <f t="shared" ref="AA146:BL146" si="152">IF($D146=AA$1,$E146+$V146,(IF($J146=AA$1,$K146+$W146,AA145)))</f>
        <v>1317</v>
      </c>
      <c r="AB146" s="132">
        <f t="shared" si="152"/>
        <v>1112</v>
      </c>
      <c r="AC146" s="132">
        <f t="shared" si="152"/>
        <v>1287</v>
      </c>
      <c r="AD146" s="132">
        <f t="shared" si="152"/>
        <v>292</v>
      </c>
      <c r="AE146" s="132">
        <f t="shared" si="152"/>
        <v>1991</v>
      </c>
      <c r="AF146" s="132">
        <f t="shared" si="152"/>
        <v>1876</v>
      </c>
      <c r="AG146" s="132">
        <f t="shared" si="152"/>
        <v>961</v>
      </c>
      <c r="AH146" s="132">
        <f t="shared" si="152"/>
        <v>758</v>
      </c>
      <c r="AI146" s="132">
        <f t="shared" si="152"/>
        <v>1222</v>
      </c>
      <c r="AJ146" s="132">
        <f t="shared" si="152"/>
        <v>1934</v>
      </c>
      <c r="AK146" s="132">
        <f t="shared" si="152"/>
        <v>570</v>
      </c>
      <c r="AL146" s="132">
        <f t="shared" si="152"/>
        <v>717</v>
      </c>
      <c r="AM146" s="132">
        <f t="shared" si="152"/>
        <v>1970</v>
      </c>
      <c r="AN146" s="132">
        <f t="shared" si="152"/>
        <v>1515</v>
      </c>
      <c r="AO146" s="132">
        <f t="shared" si="152"/>
        <v>1158</v>
      </c>
      <c r="AP146" s="132">
        <f t="shared" si="152"/>
        <v>2220</v>
      </c>
      <c r="AQ146" s="132">
        <f t="shared" si="152"/>
        <v>159</v>
      </c>
      <c r="AR146" s="132">
        <f t="shared" si="152"/>
        <v>1419</v>
      </c>
      <c r="AS146" s="132">
        <f t="shared" si="152"/>
        <v>261</v>
      </c>
      <c r="AT146" s="132">
        <f t="shared" si="152"/>
        <v>1879</v>
      </c>
      <c r="AU146" s="132">
        <f t="shared" si="152"/>
        <v>1240</v>
      </c>
      <c r="AV146" s="132">
        <f t="shared" si="152"/>
        <v>579</v>
      </c>
      <c r="AW146" s="132">
        <f t="shared" si="152"/>
        <v>649</v>
      </c>
      <c r="AX146" s="132">
        <f t="shared" si="152"/>
        <v>1044</v>
      </c>
      <c r="AY146" s="132">
        <f t="shared" si="152"/>
        <v>1190</v>
      </c>
      <c r="AZ146" s="132">
        <f t="shared" si="152"/>
        <v>798</v>
      </c>
      <c r="BA146" s="184">
        <f t="shared" si="152"/>
        <v>0</v>
      </c>
      <c r="BB146" s="132">
        <f t="shared" si="152"/>
        <v>1566</v>
      </c>
      <c r="BC146" s="132">
        <f t="shared" si="152"/>
        <v>1148</v>
      </c>
      <c r="BD146" s="132">
        <f t="shared" si="152"/>
        <v>399</v>
      </c>
      <c r="BE146" s="132">
        <f t="shared" si="152"/>
        <v>638</v>
      </c>
      <c r="BF146" s="132">
        <f t="shared" si="152"/>
        <v>2081</v>
      </c>
      <c r="BG146" s="132">
        <f t="shared" si="152"/>
        <v>835</v>
      </c>
      <c r="BH146" s="132">
        <f t="shared" si="152"/>
        <v>559</v>
      </c>
      <c r="BI146" s="132">
        <f t="shared" si="152"/>
        <v>2024</v>
      </c>
      <c r="BJ146" s="132">
        <f t="shared" si="152"/>
        <v>1440</v>
      </c>
      <c r="BK146" s="132">
        <f t="shared" si="152"/>
        <v>1624</v>
      </c>
      <c r="BL146" s="132">
        <f t="shared" si="152"/>
        <v>1083</v>
      </c>
    </row>
    <row r="147" ht="13.5" customHeight="1">
      <c r="A147" s="134">
        <v>42525.0</v>
      </c>
      <c r="B147" s="155" t="s">
        <v>74</v>
      </c>
      <c r="C147" s="98"/>
      <c r="D147" s="180" t="s">
        <v>30</v>
      </c>
      <c r="E147" s="138">
        <f t="shared" si="145"/>
        <v>1317</v>
      </c>
      <c r="F147" s="181">
        <v>1.0</v>
      </c>
      <c r="G147" s="181">
        <v>20.0</v>
      </c>
      <c r="H147" s="141">
        <f t="shared" si="3"/>
        <v>23</v>
      </c>
      <c r="I147" s="98"/>
      <c r="J147" s="182" t="s">
        <v>38</v>
      </c>
      <c r="K147" s="138">
        <f t="shared" si="146"/>
        <v>1190</v>
      </c>
      <c r="L147" s="183">
        <v>2.0</v>
      </c>
      <c r="M147" s="183">
        <v>17.0</v>
      </c>
      <c r="N147" s="141">
        <f t="shared" si="5"/>
        <v>23</v>
      </c>
      <c r="O147" s="94"/>
      <c r="P147" s="154" t="s">
        <v>73</v>
      </c>
      <c r="Q147" s="94"/>
      <c r="R147" s="45">
        <f>MIN(Rules!$E$2,(MAX(H147/N147,N147/H147)))</f>
        <v>1</v>
      </c>
      <c r="S147" s="45">
        <f>VLOOKUP(B147,Rules!A:B,2,FALSE)</f>
        <v>50</v>
      </c>
      <c r="T147" s="176"/>
      <c r="U147" s="46">
        <f>1/(10^(-(E147+(IF(P147="Y",Rules!$I$2,0))-K147)/Rules!$E$12)+1)</f>
        <v>0.6421841458</v>
      </c>
      <c r="V147" s="47">
        <f t="shared" si="6"/>
        <v>-7</v>
      </c>
      <c r="W147" s="47">
        <f t="shared" si="7"/>
        <v>7</v>
      </c>
      <c r="X147" s="94"/>
      <c r="Y147" s="94"/>
      <c r="Z147" s="94"/>
      <c r="AA147" s="132">
        <f t="shared" ref="AA147:BL147" si="153">IF($D147=AA$1,$E147+$V147,(IF($J147=AA$1,$K147+$W147,AA146)))</f>
        <v>1310</v>
      </c>
      <c r="AB147" s="132">
        <f t="shared" si="153"/>
        <v>1112</v>
      </c>
      <c r="AC147" s="132">
        <f t="shared" si="153"/>
        <v>1287</v>
      </c>
      <c r="AD147" s="132">
        <f t="shared" si="153"/>
        <v>292</v>
      </c>
      <c r="AE147" s="132">
        <f t="shared" si="153"/>
        <v>1991</v>
      </c>
      <c r="AF147" s="132">
        <f t="shared" si="153"/>
        <v>1876</v>
      </c>
      <c r="AG147" s="132">
        <f t="shared" si="153"/>
        <v>961</v>
      </c>
      <c r="AH147" s="132">
        <f t="shared" si="153"/>
        <v>758</v>
      </c>
      <c r="AI147" s="132">
        <f t="shared" si="153"/>
        <v>1222</v>
      </c>
      <c r="AJ147" s="132">
        <f t="shared" si="153"/>
        <v>1934</v>
      </c>
      <c r="AK147" s="132">
        <f t="shared" si="153"/>
        <v>570</v>
      </c>
      <c r="AL147" s="132">
        <f t="shared" si="153"/>
        <v>717</v>
      </c>
      <c r="AM147" s="132">
        <f t="shared" si="153"/>
        <v>1970</v>
      </c>
      <c r="AN147" s="132">
        <f t="shared" si="153"/>
        <v>1515</v>
      </c>
      <c r="AO147" s="132">
        <f t="shared" si="153"/>
        <v>1158</v>
      </c>
      <c r="AP147" s="132">
        <f t="shared" si="153"/>
        <v>2220</v>
      </c>
      <c r="AQ147" s="132">
        <f t="shared" si="153"/>
        <v>159</v>
      </c>
      <c r="AR147" s="132">
        <f t="shared" si="153"/>
        <v>1419</v>
      </c>
      <c r="AS147" s="132">
        <f t="shared" si="153"/>
        <v>261</v>
      </c>
      <c r="AT147" s="132">
        <f t="shared" si="153"/>
        <v>1879</v>
      </c>
      <c r="AU147" s="132">
        <f t="shared" si="153"/>
        <v>1240</v>
      </c>
      <c r="AV147" s="132">
        <f t="shared" si="153"/>
        <v>579</v>
      </c>
      <c r="AW147" s="132">
        <f t="shared" si="153"/>
        <v>649</v>
      </c>
      <c r="AX147" s="132">
        <f t="shared" si="153"/>
        <v>1044</v>
      </c>
      <c r="AY147" s="132">
        <f t="shared" si="153"/>
        <v>1197</v>
      </c>
      <c r="AZ147" s="132">
        <f t="shared" si="153"/>
        <v>798</v>
      </c>
      <c r="BA147" s="184">
        <f t="shared" si="153"/>
        <v>0</v>
      </c>
      <c r="BB147" s="132">
        <f t="shared" si="153"/>
        <v>1566</v>
      </c>
      <c r="BC147" s="132">
        <f t="shared" si="153"/>
        <v>1148</v>
      </c>
      <c r="BD147" s="132">
        <f t="shared" si="153"/>
        <v>399</v>
      </c>
      <c r="BE147" s="132">
        <f t="shared" si="153"/>
        <v>638</v>
      </c>
      <c r="BF147" s="132">
        <f t="shared" si="153"/>
        <v>2081</v>
      </c>
      <c r="BG147" s="132">
        <f t="shared" si="153"/>
        <v>835</v>
      </c>
      <c r="BH147" s="132">
        <f t="shared" si="153"/>
        <v>559</v>
      </c>
      <c r="BI147" s="132">
        <f t="shared" si="153"/>
        <v>2024</v>
      </c>
      <c r="BJ147" s="132">
        <f t="shared" si="153"/>
        <v>1440</v>
      </c>
      <c r="BK147" s="132">
        <f t="shared" si="153"/>
        <v>1624</v>
      </c>
      <c r="BL147" s="132">
        <f t="shared" si="153"/>
        <v>1083</v>
      </c>
    </row>
    <row r="148" ht="13.5" customHeight="1">
      <c r="A148" s="134">
        <v>42526.0</v>
      </c>
      <c r="B148" s="155" t="s">
        <v>75</v>
      </c>
      <c r="C148" s="98"/>
      <c r="D148" s="180" t="s">
        <v>32</v>
      </c>
      <c r="E148" s="138">
        <f t="shared" si="145"/>
        <v>1440</v>
      </c>
      <c r="F148" s="181">
        <v>0.0</v>
      </c>
      <c r="G148" s="181">
        <v>19.0</v>
      </c>
      <c r="H148" s="141">
        <f t="shared" si="3"/>
        <v>19</v>
      </c>
      <c r="I148" s="98"/>
      <c r="J148" s="182" t="s">
        <v>23</v>
      </c>
      <c r="K148" s="138">
        <f t="shared" si="146"/>
        <v>1970</v>
      </c>
      <c r="L148" s="183">
        <v>3.0</v>
      </c>
      <c r="M148" s="183">
        <v>27.0</v>
      </c>
      <c r="N148" s="141">
        <f t="shared" si="5"/>
        <v>36</v>
      </c>
      <c r="O148" s="94"/>
      <c r="P148" s="154" t="s">
        <v>72</v>
      </c>
      <c r="Q148" s="94"/>
      <c r="R148" s="45">
        <f>MIN(Rules!$E$2,(MAX(H148/N148,N148/H148)))</f>
        <v>1.894736842</v>
      </c>
      <c r="S148" s="45">
        <f>VLOOKUP(B148,Rules!A:B,2,FALSE)</f>
        <v>60</v>
      </c>
      <c r="T148" s="176"/>
      <c r="U148" s="46">
        <f>1/(10^(-(E148+(IF(P148="Y",Rules!$I$2,0))-K148)/Rules!$E$12)+1)</f>
        <v>0.1480516541</v>
      </c>
      <c r="V148" s="47">
        <f t="shared" si="6"/>
        <v>-17</v>
      </c>
      <c r="W148" s="47">
        <f t="shared" si="7"/>
        <v>17</v>
      </c>
      <c r="X148" s="94"/>
      <c r="Y148" s="94"/>
      <c r="Z148" s="94"/>
      <c r="AA148" s="132">
        <f t="shared" ref="AA148:BL148" si="154">IF($D148=AA$1,$E148+$V148,(IF($J148=AA$1,$K148+$W148,AA147)))</f>
        <v>1310</v>
      </c>
      <c r="AB148" s="132">
        <f t="shared" si="154"/>
        <v>1112</v>
      </c>
      <c r="AC148" s="132">
        <f t="shared" si="154"/>
        <v>1287</v>
      </c>
      <c r="AD148" s="132">
        <f t="shared" si="154"/>
        <v>292</v>
      </c>
      <c r="AE148" s="132">
        <f t="shared" si="154"/>
        <v>1991</v>
      </c>
      <c r="AF148" s="132">
        <f t="shared" si="154"/>
        <v>1876</v>
      </c>
      <c r="AG148" s="132">
        <f t="shared" si="154"/>
        <v>961</v>
      </c>
      <c r="AH148" s="132">
        <f t="shared" si="154"/>
        <v>758</v>
      </c>
      <c r="AI148" s="132">
        <f t="shared" si="154"/>
        <v>1222</v>
      </c>
      <c r="AJ148" s="132">
        <f t="shared" si="154"/>
        <v>1934</v>
      </c>
      <c r="AK148" s="132">
        <f t="shared" si="154"/>
        <v>570</v>
      </c>
      <c r="AL148" s="132">
        <f t="shared" si="154"/>
        <v>717</v>
      </c>
      <c r="AM148" s="132">
        <f t="shared" si="154"/>
        <v>1987</v>
      </c>
      <c r="AN148" s="132">
        <f t="shared" si="154"/>
        <v>1515</v>
      </c>
      <c r="AO148" s="132">
        <f t="shared" si="154"/>
        <v>1158</v>
      </c>
      <c r="AP148" s="132">
        <f t="shared" si="154"/>
        <v>2220</v>
      </c>
      <c r="AQ148" s="132">
        <f t="shared" si="154"/>
        <v>159</v>
      </c>
      <c r="AR148" s="132">
        <f t="shared" si="154"/>
        <v>1419</v>
      </c>
      <c r="AS148" s="132">
        <f t="shared" si="154"/>
        <v>261</v>
      </c>
      <c r="AT148" s="132">
        <f t="shared" si="154"/>
        <v>1879</v>
      </c>
      <c r="AU148" s="132">
        <f t="shared" si="154"/>
        <v>1240</v>
      </c>
      <c r="AV148" s="132">
        <f t="shared" si="154"/>
        <v>579</v>
      </c>
      <c r="AW148" s="132">
        <f t="shared" si="154"/>
        <v>649</v>
      </c>
      <c r="AX148" s="132">
        <f t="shared" si="154"/>
        <v>1044</v>
      </c>
      <c r="AY148" s="132">
        <f t="shared" si="154"/>
        <v>1197</v>
      </c>
      <c r="AZ148" s="132">
        <f t="shared" si="154"/>
        <v>798</v>
      </c>
      <c r="BA148" s="184">
        <f t="shared" si="154"/>
        <v>0</v>
      </c>
      <c r="BB148" s="132">
        <f t="shared" si="154"/>
        <v>1566</v>
      </c>
      <c r="BC148" s="132">
        <f t="shared" si="154"/>
        <v>1148</v>
      </c>
      <c r="BD148" s="132">
        <f t="shared" si="154"/>
        <v>399</v>
      </c>
      <c r="BE148" s="132">
        <f t="shared" si="154"/>
        <v>638</v>
      </c>
      <c r="BF148" s="132">
        <f t="shared" si="154"/>
        <v>2081</v>
      </c>
      <c r="BG148" s="132">
        <f t="shared" si="154"/>
        <v>835</v>
      </c>
      <c r="BH148" s="132">
        <f t="shared" si="154"/>
        <v>559</v>
      </c>
      <c r="BI148" s="132">
        <f t="shared" si="154"/>
        <v>2024</v>
      </c>
      <c r="BJ148" s="132">
        <f t="shared" si="154"/>
        <v>1423</v>
      </c>
      <c r="BK148" s="132">
        <f t="shared" si="154"/>
        <v>1624</v>
      </c>
      <c r="BL148" s="132">
        <f t="shared" si="154"/>
        <v>1083</v>
      </c>
    </row>
    <row r="149" ht="13.5" customHeight="1">
      <c r="A149" s="156">
        <v>42526.0</v>
      </c>
      <c r="B149" s="157" t="s">
        <v>75</v>
      </c>
      <c r="C149" s="98"/>
      <c r="D149" s="180" t="s">
        <v>27</v>
      </c>
      <c r="E149" s="138">
        <f t="shared" si="145"/>
        <v>1566</v>
      </c>
      <c r="F149" s="181">
        <v>3.0</v>
      </c>
      <c r="G149" s="181">
        <v>22.0</v>
      </c>
      <c r="H149" s="141">
        <f t="shared" si="3"/>
        <v>31</v>
      </c>
      <c r="I149" s="98"/>
      <c r="J149" s="182" t="s">
        <v>31</v>
      </c>
      <c r="K149" s="138">
        <f t="shared" si="146"/>
        <v>1419</v>
      </c>
      <c r="L149" s="183">
        <v>2.0</v>
      </c>
      <c r="M149" s="183">
        <v>14.0</v>
      </c>
      <c r="N149" s="141">
        <f t="shared" si="5"/>
        <v>20</v>
      </c>
      <c r="O149" s="94"/>
      <c r="P149" s="154" t="s">
        <v>72</v>
      </c>
      <c r="Q149" s="94"/>
      <c r="R149" s="45">
        <f>MIN(Rules!$E$2,(MAX(H149/N149,N149/H149)))</f>
        <v>1.55</v>
      </c>
      <c r="S149" s="45">
        <f>VLOOKUP(B149,Rules!A:B,2,FALSE)</f>
        <v>60</v>
      </c>
      <c r="T149" s="176"/>
      <c r="U149" s="46">
        <f>1/(10^(-(E149+(IF(P149="Y",Rules!$I$2,0))-K149)/Rules!$E$12)+1)</f>
        <v>0.7970140505</v>
      </c>
      <c r="V149" s="47">
        <f t="shared" si="6"/>
        <v>19</v>
      </c>
      <c r="W149" s="47">
        <f t="shared" si="7"/>
        <v>-19</v>
      </c>
      <c r="X149" s="94"/>
      <c r="Y149" s="94"/>
      <c r="Z149" s="94"/>
      <c r="AA149" s="132">
        <f t="shared" ref="AA149:BL149" si="155">IF($D149=AA$1,$E149+$V149,(IF($J149=AA$1,$K149+$W149,AA148)))</f>
        <v>1310</v>
      </c>
      <c r="AB149" s="132">
        <f t="shared" si="155"/>
        <v>1112</v>
      </c>
      <c r="AC149" s="132">
        <f t="shared" si="155"/>
        <v>1287</v>
      </c>
      <c r="AD149" s="132">
        <f t="shared" si="155"/>
        <v>292</v>
      </c>
      <c r="AE149" s="132">
        <f t="shared" si="155"/>
        <v>1991</v>
      </c>
      <c r="AF149" s="132">
        <f t="shared" si="155"/>
        <v>1876</v>
      </c>
      <c r="AG149" s="132">
        <f t="shared" si="155"/>
        <v>961</v>
      </c>
      <c r="AH149" s="132">
        <f t="shared" si="155"/>
        <v>758</v>
      </c>
      <c r="AI149" s="132">
        <f t="shared" si="155"/>
        <v>1222</v>
      </c>
      <c r="AJ149" s="132">
        <f t="shared" si="155"/>
        <v>1934</v>
      </c>
      <c r="AK149" s="132">
        <f t="shared" si="155"/>
        <v>570</v>
      </c>
      <c r="AL149" s="132">
        <f t="shared" si="155"/>
        <v>717</v>
      </c>
      <c r="AM149" s="132">
        <f t="shared" si="155"/>
        <v>1987</v>
      </c>
      <c r="AN149" s="132">
        <f t="shared" si="155"/>
        <v>1515</v>
      </c>
      <c r="AO149" s="132">
        <f t="shared" si="155"/>
        <v>1158</v>
      </c>
      <c r="AP149" s="132">
        <f t="shared" si="155"/>
        <v>2220</v>
      </c>
      <c r="AQ149" s="132">
        <f t="shared" si="155"/>
        <v>159</v>
      </c>
      <c r="AR149" s="132">
        <f t="shared" si="155"/>
        <v>1400</v>
      </c>
      <c r="AS149" s="132">
        <f t="shared" si="155"/>
        <v>261</v>
      </c>
      <c r="AT149" s="132">
        <f t="shared" si="155"/>
        <v>1879</v>
      </c>
      <c r="AU149" s="132">
        <f t="shared" si="155"/>
        <v>1240</v>
      </c>
      <c r="AV149" s="132">
        <f t="shared" si="155"/>
        <v>579</v>
      </c>
      <c r="AW149" s="132">
        <f t="shared" si="155"/>
        <v>649</v>
      </c>
      <c r="AX149" s="132">
        <f t="shared" si="155"/>
        <v>1044</v>
      </c>
      <c r="AY149" s="132">
        <f t="shared" si="155"/>
        <v>1197</v>
      </c>
      <c r="AZ149" s="132">
        <f t="shared" si="155"/>
        <v>798</v>
      </c>
      <c r="BA149" s="184">
        <f t="shared" si="155"/>
        <v>0</v>
      </c>
      <c r="BB149" s="132">
        <f t="shared" si="155"/>
        <v>1585</v>
      </c>
      <c r="BC149" s="132">
        <f t="shared" si="155"/>
        <v>1148</v>
      </c>
      <c r="BD149" s="132">
        <f t="shared" si="155"/>
        <v>399</v>
      </c>
      <c r="BE149" s="132">
        <f t="shared" si="155"/>
        <v>638</v>
      </c>
      <c r="BF149" s="132">
        <f t="shared" si="155"/>
        <v>2081</v>
      </c>
      <c r="BG149" s="132">
        <f t="shared" si="155"/>
        <v>835</v>
      </c>
      <c r="BH149" s="132">
        <f t="shared" si="155"/>
        <v>559</v>
      </c>
      <c r="BI149" s="132">
        <f t="shared" si="155"/>
        <v>2024</v>
      </c>
      <c r="BJ149" s="132">
        <f t="shared" si="155"/>
        <v>1423</v>
      </c>
      <c r="BK149" s="132">
        <f t="shared" si="155"/>
        <v>1624</v>
      </c>
      <c r="BL149" s="132">
        <f t="shared" si="155"/>
        <v>1083</v>
      </c>
    </row>
    <row r="150" ht="13.5" customHeight="1">
      <c r="A150" s="156">
        <v>42526.0</v>
      </c>
      <c r="B150" s="135" t="s">
        <v>75</v>
      </c>
      <c r="C150" s="98"/>
      <c r="D150" s="180" t="s">
        <v>25</v>
      </c>
      <c r="E150" s="138">
        <f t="shared" si="145"/>
        <v>2024</v>
      </c>
      <c r="F150" s="181">
        <v>1.0</v>
      </c>
      <c r="G150" s="181">
        <v>21.0</v>
      </c>
      <c r="H150" s="141">
        <f t="shared" si="3"/>
        <v>24</v>
      </c>
      <c r="I150" s="98"/>
      <c r="J150" s="182" t="s">
        <v>21</v>
      </c>
      <c r="K150" s="138">
        <f t="shared" si="146"/>
        <v>1991</v>
      </c>
      <c r="L150" s="183">
        <v>0.0</v>
      </c>
      <c r="M150" s="183">
        <v>17.0</v>
      </c>
      <c r="N150" s="141">
        <f t="shared" si="5"/>
        <v>17</v>
      </c>
      <c r="O150" s="94"/>
      <c r="P150" s="144" t="s">
        <v>73</v>
      </c>
      <c r="Q150" s="94"/>
      <c r="R150" s="45">
        <f>MIN(Rules!$E$2,(MAX(H150/N150,N150/H150)))</f>
        <v>1.411764706</v>
      </c>
      <c r="S150" s="45">
        <f>VLOOKUP(B150,Rules!A:B,2,FALSE)</f>
        <v>60</v>
      </c>
      <c r="T150" s="176"/>
      <c r="U150" s="46">
        <f>1/(10^(-(E150+(IF(P150="Y",Rules!$I$2,0))-K150)/Rules!$E$12)+1)</f>
        <v>0.5379197023</v>
      </c>
      <c r="V150" s="47">
        <f t="shared" si="6"/>
        <v>39</v>
      </c>
      <c r="W150" s="47">
        <f t="shared" si="7"/>
        <v>-39</v>
      </c>
      <c r="X150" s="94"/>
      <c r="Y150" s="94"/>
      <c r="Z150" s="94"/>
      <c r="AA150" s="132">
        <f t="shared" ref="AA150:BL150" si="156">IF($D150=AA$1,$E150+$V150,(IF($J150=AA$1,$K150+$W150,AA149)))</f>
        <v>1310</v>
      </c>
      <c r="AB150" s="132">
        <f t="shared" si="156"/>
        <v>1112</v>
      </c>
      <c r="AC150" s="132">
        <f t="shared" si="156"/>
        <v>1287</v>
      </c>
      <c r="AD150" s="132">
        <f t="shared" si="156"/>
        <v>292</v>
      </c>
      <c r="AE150" s="132">
        <f t="shared" si="156"/>
        <v>1952</v>
      </c>
      <c r="AF150" s="132">
        <f t="shared" si="156"/>
        <v>1876</v>
      </c>
      <c r="AG150" s="132">
        <f t="shared" si="156"/>
        <v>961</v>
      </c>
      <c r="AH150" s="132">
        <f t="shared" si="156"/>
        <v>758</v>
      </c>
      <c r="AI150" s="132">
        <f t="shared" si="156"/>
        <v>1222</v>
      </c>
      <c r="AJ150" s="132">
        <f t="shared" si="156"/>
        <v>1934</v>
      </c>
      <c r="AK150" s="132">
        <f t="shared" si="156"/>
        <v>570</v>
      </c>
      <c r="AL150" s="132">
        <f t="shared" si="156"/>
        <v>717</v>
      </c>
      <c r="AM150" s="132">
        <f t="shared" si="156"/>
        <v>1987</v>
      </c>
      <c r="AN150" s="132">
        <f t="shared" si="156"/>
        <v>1515</v>
      </c>
      <c r="AO150" s="132">
        <f t="shared" si="156"/>
        <v>1158</v>
      </c>
      <c r="AP150" s="132">
        <f t="shared" si="156"/>
        <v>2220</v>
      </c>
      <c r="AQ150" s="132">
        <f t="shared" si="156"/>
        <v>159</v>
      </c>
      <c r="AR150" s="132">
        <f t="shared" si="156"/>
        <v>1400</v>
      </c>
      <c r="AS150" s="132">
        <f t="shared" si="156"/>
        <v>261</v>
      </c>
      <c r="AT150" s="132">
        <f t="shared" si="156"/>
        <v>1879</v>
      </c>
      <c r="AU150" s="132">
        <f t="shared" si="156"/>
        <v>1240</v>
      </c>
      <c r="AV150" s="132">
        <f t="shared" si="156"/>
        <v>579</v>
      </c>
      <c r="AW150" s="132">
        <f t="shared" si="156"/>
        <v>649</v>
      </c>
      <c r="AX150" s="132">
        <f t="shared" si="156"/>
        <v>1044</v>
      </c>
      <c r="AY150" s="132">
        <f t="shared" si="156"/>
        <v>1197</v>
      </c>
      <c r="AZ150" s="132">
        <f t="shared" si="156"/>
        <v>798</v>
      </c>
      <c r="BA150" s="184">
        <f t="shared" si="156"/>
        <v>0</v>
      </c>
      <c r="BB150" s="132">
        <f t="shared" si="156"/>
        <v>1585</v>
      </c>
      <c r="BC150" s="132">
        <f t="shared" si="156"/>
        <v>1148</v>
      </c>
      <c r="BD150" s="132">
        <f t="shared" si="156"/>
        <v>399</v>
      </c>
      <c r="BE150" s="132">
        <f t="shared" si="156"/>
        <v>638</v>
      </c>
      <c r="BF150" s="132">
        <f t="shared" si="156"/>
        <v>2081</v>
      </c>
      <c r="BG150" s="132">
        <f t="shared" si="156"/>
        <v>835</v>
      </c>
      <c r="BH150" s="132">
        <f t="shared" si="156"/>
        <v>559</v>
      </c>
      <c r="BI150" s="132">
        <f t="shared" si="156"/>
        <v>2063</v>
      </c>
      <c r="BJ150" s="132">
        <f t="shared" si="156"/>
        <v>1423</v>
      </c>
      <c r="BK150" s="132">
        <f t="shared" si="156"/>
        <v>1624</v>
      </c>
      <c r="BL150" s="132">
        <f t="shared" si="156"/>
        <v>1083</v>
      </c>
    </row>
    <row r="151" ht="13.5" customHeight="1">
      <c r="A151" s="134">
        <v>42532.0</v>
      </c>
      <c r="B151" s="155" t="s">
        <v>75</v>
      </c>
      <c r="C151" s="98"/>
      <c r="D151" s="180" t="s">
        <v>26</v>
      </c>
      <c r="E151" s="138">
        <f t="shared" si="145"/>
        <v>1934</v>
      </c>
      <c r="F151" s="181">
        <v>0.0</v>
      </c>
      <c r="G151" s="181">
        <v>16.0</v>
      </c>
      <c r="H151" s="141">
        <f t="shared" si="3"/>
        <v>16</v>
      </c>
      <c r="I151" s="98"/>
      <c r="J151" s="182" t="s">
        <v>22</v>
      </c>
      <c r="K151" s="138">
        <f t="shared" si="146"/>
        <v>2220</v>
      </c>
      <c r="L151" s="183">
        <v>1.0</v>
      </c>
      <c r="M151" s="183">
        <v>25.0</v>
      </c>
      <c r="N151" s="141">
        <f t="shared" si="5"/>
        <v>28</v>
      </c>
      <c r="O151" s="94"/>
      <c r="P151" s="154" t="s">
        <v>73</v>
      </c>
      <c r="Q151" s="94"/>
      <c r="R151" s="45">
        <f>MIN(Rules!$E$2,(MAX(H151/N151,N151/H151)))</f>
        <v>1.75</v>
      </c>
      <c r="S151" s="45">
        <f>VLOOKUP(B151,Rules!A:B,2,FALSE)</f>
        <v>60</v>
      </c>
      <c r="T151" s="176"/>
      <c r="U151" s="46">
        <f>1/(10^(-(E151+(IF(P151="Y",Rules!$I$2,0))-K151)/Rules!$E$12)+1)</f>
        <v>0.2113047367</v>
      </c>
      <c r="V151" s="47">
        <f t="shared" si="6"/>
        <v>-22</v>
      </c>
      <c r="W151" s="47">
        <f t="shared" si="7"/>
        <v>22</v>
      </c>
      <c r="X151" s="94"/>
      <c r="Y151" s="94"/>
      <c r="Z151" s="94"/>
      <c r="AA151" s="132">
        <f t="shared" ref="AA151:BL151" si="157">IF($D151=AA$1,$E151+$V151,(IF($J151=AA$1,$K151+$W151,AA150)))</f>
        <v>1310</v>
      </c>
      <c r="AB151" s="132">
        <f t="shared" si="157"/>
        <v>1112</v>
      </c>
      <c r="AC151" s="132">
        <f t="shared" si="157"/>
        <v>1287</v>
      </c>
      <c r="AD151" s="132">
        <f t="shared" si="157"/>
        <v>292</v>
      </c>
      <c r="AE151" s="132">
        <f t="shared" si="157"/>
        <v>1952</v>
      </c>
      <c r="AF151" s="132">
        <f t="shared" si="157"/>
        <v>1876</v>
      </c>
      <c r="AG151" s="132">
        <f t="shared" si="157"/>
        <v>961</v>
      </c>
      <c r="AH151" s="132">
        <f t="shared" si="157"/>
        <v>758</v>
      </c>
      <c r="AI151" s="132">
        <f t="shared" si="157"/>
        <v>1222</v>
      </c>
      <c r="AJ151" s="132">
        <f t="shared" si="157"/>
        <v>1912</v>
      </c>
      <c r="AK151" s="132">
        <f t="shared" si="157"/>
        <v>570</v>
      </c>
      <c r="AL151" s="132">
        <f t="shared" si="157"/>
        <v>717</v>
      </c>
      <c r="AM151" s="132">
        <f t="shared" si="157"/>
        <v>1987</v>
      </c>
      <c r="AN151" s="132">
        <f t="shared" si="157"/>
        <v>1515</v>
      </c>
      <c r="AO151" s="132">
        <f t="shared" si="157"/>
        <v>1158</v>
      </c>
      <c r="AP151" s="132">
        <f t="shared" si="157"/>
        <v>2242</v>
      </c>
      <c r="AQ151" s="132">
        <f t="shared" si="157"/>
        <v>159</v>
      </c>
      <c r="AR151" s="132">
        <f t="shared" si="157"/>
        <v>1400</v>
      </c>
      <c r="AS151" s="132">
        <f t="shared" si="157"/>
        <v>261</v>
      </c>
      <c r="AT151" s="132">
        <f t="shared" si="157"/>
        <v>1879</v>
      </c>
      <c r="AU151" s="132">
        <f t="shared" si="157"/>
        <v>1240</v>
      </c>
      <c r="AV151" s="132">
        <f t="shared" si="157"/>
        <v>579</v>
      </c>
      <c r="AW151" s="132">
        <f t="shared" si="157"/>
        <v>649</v>
      </c>
      <c r="AX151" s="132">
        <f t="shared" si="157"/>
        <v>1044</v>
      </c>
      <c r="AY151" s="132">
        <f t="shared" si="157"/>
        <v>1197</v>
      </c>
      <c r="AZ151" s="132">
        <f t="shared" si="157"/>
        <v>798</v>
      </c>
      <c r="BA151" s="184">
        <f t="shared" si="157"/>
        <v>0</v>
      </c>
      <c r="BB151" s="132">
        <f t="shared" si="157"/>
        <v>1585</v>
      </c>
      <c r="BC151" s="132">
        <f t="shared" si="157"/>
        <v>1148</v>
      </c>
      <c r="BD151" s="132">
        <f t="shared" si="157"/>
        <v>399</v>
      </c>
      <c r="BE151" s="132">
        <f t="shared" si="157"/>
        <v>638</v>
      </c>
      <c r="BF151" s="132">
        <f t="shared" si="157"/>
        <v>2081</v>
      </c>
      <c r="BG151" s="132">
        <f t="shared" si="157"/>
        <v>835</v>
      </c>
      <c r="BH151" s="132">
        <f t="shared" si="157"/>
        <v>559</v>
      </c>
      <c r="BI151" s="132">
        <f t="shared" si="157"/>
        <v>2063</v>
      </c>
      <c r="BJ151" s="132">
        <f t="shared" si="157"/>
        <v>1423</v>
      </c>
      <c r="BK151" s="132">
        <f t="shared" si="157"/>
        <v>1624</v>
      </c>
      <c r="BL151" s="132">
        <f t="shared" si="157"/>
        <v>1083</v>
      </c>
    </row>
    <row r="152" ht="13.5" customHeight="1">
      <c r="A152" s="134">
        <v>42532.0</v>
      </c>
      <c r="B152" s="155" t="s">
        <v>74</v>
      </c>
      <c r="C152" s="98"/>
      <c r="D152" s="180" t="s">
        <v>35</v>
      </c>
      <c r="E152" s="138">
        <f t="shared" si="145"/>
        <v>961</v>
      </c>
      <c r="F152" s="181">
        <v>1.0</v>
      </c>
      <c r="G152" s="181">
        <v>14.0</v>
      </c>
      <c r="H152" s="141">
        <f t="shared" si="3"/>
        <v>17</v>
      </c>
      <c r="I152" s="98"/>
      <c r="J152" s="182" t="s">
        <v>39</v>
      </c>
      <c r="K152" s="138">
        <f t="shared" si="146"/>
        <v>1044</v>
      </c>
      <c r="L152" s="183">
        <v>1.0</v>
      </c>
      <c r="M152" s="183">
        <v>21.0</v>
      </c>
      <c r="N152" s="141">
        <f t="shared" si="5"/>
        <v>24</v>
      </c>
      <c r="O152" s="94"/>
      <c r="P152" s="154" t="s">
        <v>73</v>
      </c>
      <c r="Q152" s="94"/>
      <c r="R152" s="45">
        <f>MIN(Rules!$E$2,(MAX(H152/N152,N152/H152)))</f>
        <v>1.411764706</v>
      </c>
      <c r="S152" s="45">
        <f>VLOOKUP(B152,Rules!A:B,2,FALSE)</f>
        <v>50</v>
      </c>
      <c r="T152" s="176"/>
      <c r="U152" s="46">
        <f>1/(10^(-(E152+(IF(P152="Y",Rules!$I$2,0))-K152)/Rules!$E$12)+1)</f>
        <v>0.4055893718</v>
      </c>
      <c r="V152" s="47">
        <f t="shared" si="6"/>
        <v>-29</v>
      </c>
      <c r="W152" s="47">
        <f t="shared" si="7"/>
        <v>29</v>
      </c>
      <c r="X152" s="94"/>
      <c r="Y152" s="94"/>
      <c r="Z152" s="94"/>
      <c r="AA152" s="132">
        <f t="shared" ref="AA152:BL152" si="158">IF($D152=AA$1,$E152+$V152,(IF($J152=AA$1,$K152+$W152,AA151)))</f>
        <v>1310</v>
      </c>
      <c r="AB152" s="132">
        <f t="shared" si="158"/>
        <v>1112</v>
      </c>
      <c r="AC152" s="132">
        <f t="shared" si="158"/>
        <v>1287</v>
      </c>
      <c r="AD152" s="132">
        <f t="shared" si="158"/>
        <v>292</v>
      </c>
      <c r="AE152" s="132">
        <f t="shared" si="158"/>
        <v>1952</v>
      </c>
      <c r="AF152" s="132">
        <f t="shared" si="158"/>
        <v>1876</v>
      </c>
      <c r="AG152" s="132">
        <f t="shared" si="158"/>
        <v>932</v>
      </c>
      <c r="AH152" s="132">
        <f t="shared" si="158"/>
        <v>758</v>
      </c>
      <c r="AI152" s="132">
        <f t="shared" si="158"/>
        <v>1222</v>
      </c>
      <c r="AJ152" s="132">
        <f t="shared" si="158"/>
        <v>1912</v>
      </c>
      <c r="AK152" s="132">
        <f t="shared" si="158"/>
        <v>570</v>
      </c>
      <c r="AL152" s="132">
        <f t="shared" si="158"/>
        <v>717</v>
      </c>
      <c r="AM152" s="132">
        <f t="shared" si="158"/>
        <v>1987</v>
      </c>
      <c r="AN152" s="132">
        <f t="shared" si="158"/>
        <v>1515</v>
      </c>
      <c r="AO152" s="132">
        <f t="shared" si="158"/>
        <v>1158</v>
      </c>
      <c r="AP152" s="132">
        <f t="shared" si="158"/>
        <v>2242</v>
      </c>
      <c r="AQ152" s="132">
        <f t="shared" si="158"/>
        <v>159</v>
      </c>
      <c r="AR152" s="132">
        <f t="shared" si="158"/>
        <v>1400</v>
      </c>
      <c r="AS152" s="132">
        <f t="shared" si="158"/>
        <v>261</v>
      </c>
      <c r="AT152" s="132">
        <f t="shared" si="158"/>
        <v>1879</v>
      </c>
      <c r="AU152" s="132">
        <f t="shared" si="158"/>
        <v>1240</v>
      </c>
      <c r="AV152" s="132">
        <f t="shared" si="158"/>
        <v>579</v>
      </c>
      <c r="AW152" s="132">
        <f t="shared" si="158"/>
        <v>649</v>
      </c>
      <c r="AX152" s="132">
        <f t="shared" si="158"/>
        <v>1073</v>
      </c>
      <c r="AY152" s="132">
        <f t="shared" si="158"/>
        <v>1197</v>
      </c>
      <c r="AZ152" s="132">
        <f t="shared" si="158"/>
        <v>798</v>
      </c>
      <c r="BA152" s="184">
        <f t="shared" si="158"/>
        <v>0</v>
      </c>
      <c r="BB152" s="132">
        <f t="shared" si="158"/>
        <v>1585</v>
      </c>
      <c r="BC152" s="132">
        <f t="shared" si="158"/>
        <v>1148</v>
      </c>
      <c r="BD152" s="132">
        <f t="shared" si="158"/>
        <v>399</v>
      </c>
      <c r="BE152" s="132">
        <f t="shared" si="158"/>
        <v>638</v>
      </c>
      <c r="BF152" s="132">
        <f t="shared" si="158"/>
        <v>2081</v>
      </c>
      <c r="BG152" s="132">
        <f t="shared" si="158"/>
        <v>835</v>
      </c>
      <c r="BH152" s="132">
        <f t="shared" si="158"/>
        <v>559</v>
      </c>
      <c r="BI152" s="132">
        <f t="shared" si="158"/>
        <v>2063</v>
      </c>
      <c r="BJ152" s="132">
        <f t="shared" si="158"/>
        <v>1423</v>
      </c>
      <c r="BK152" s="132">
        <f t="shared" si="158"/>
        <v>1624</v>
      </c>
      <c r="BL152" s="132">
        <f t="shared" si="158"/>
        <v>1083</v>
      </c>
    </row>
    <row r="153" ht="13.5" customHeight="1">
      <c r="A153" s="134">
        <v>42532.0</v>
      </c>
      <c r="B153" s="155" t="s">
        <v>74</v>
      </c>
      <c r="C153" s="98"/>
      <c r="D153" s="180" t="s">
        <v>48</v>
      </c>
      <c r="E153" s="138">
        <f t="shared" si="145"/>
        <v>570</v>
      </c>
      <c r="F153" s="181">
        <v>0.0</v>
      </c>
      <c r="G153" s="181">
        <v>12.0</v>
      </c>
      <c r="H153" s="141">
        <f t="shared" si="3"/>
        <v>12</v>
      </c>
      <c r="I153" s="98"/>
      <c r="J153" s="182" t="s">
        <v>47</v>
      </c>
      <c r="K153" s="138">
        <f t="shared" si="146"/>
        <v>649</v>
      </c>
      <c r="L153" s="183">
        <v>7.0</v>
      </c>
      <c r="M153" s="183">
        <v>19.0</v>
      </c>
      <c r="N153" s="141">
        <f t="shared" si="5"/>
        <v>40</v>
      </c>
      <c r="O153" s="94"/>
      <c r="P153" s="154" t="s">
        <v>73</v>
      </c>
      <c r="Q153" s="94"/>
      <c r="R153" s="45">
        <f>MIN(Rules!$E$2,(MAX(H153/N153,N153/H153)))</f>
        <v>2</v>
      </c>
      <c r="S153" s="45">
        <f>VLOOKUP(B153,Rules!A:B,2,FALSE)</f>
        <v>50</v>
      </c>
      <c r="T153" s="176"/>
      <c r="U153" s="46">
        <f>1/(10^(-(E153+(IF(P153="Y",Rules!$I$2,0))-K153)/Rules!$E$12)+1)</f>
        <v>0.4100379625</v>
      </c>
      <c r="V153" s="47">
        <f t="shared" si="6"/>
        <v>-41</v>
      </c>
      <c r="W153" s="47">
        <f t="shared" si="7"/>
        <v>41</v>
      </c>
      <c r="X153" s="94"/>
      <c r="Y153" s="94"/>
      <c r="Z153" s="94"/>
      <c r="AA153" s="132">
        <f t="shared" ref="AA153:BL153" si="159">IF($D153=AA$1,$E153+$V153,(IF($J153=AA$1,$K153+$W153,AA152)))</f>
        <v>1310</v>
      </c>
      <c r="AB153" s="132">
        <f t="shared" si="159"/>
        <v>1112</v>
      </c>
      <c r="AC153" s="132">
        <f t="shared" si="159"/>
        <v>1287</v>
      </c>
      <c r="AD153" s="132">
        <f t="shared" si="159"/>
        <v>292</v>
      </c>
      <c r="AE153" s="132">
        <f t="shared" si="159"/>
        <v>1952</v>
      </c>
      <c r="AF153" s="132">
        <f t="shared" si="159"/>
        <v>1876</v>
      </c>
      <c r="AG153" s="132">
        <f t="shared" si="159"/>
        <v>932</v>
      </c>
      <c r="AH153" s="132">
        <f t="shared" si="159"/>
        <v>758</v>
      </c>
      <c r="AI153" s="132">
        <f t="shared" si="159"/>
        <v>1222</v>
      </c>
      <c r="AJ153" s="132">
        <f t="shared" si="159"/>
        <v>1912</v>
      </c>
      <c r="AK153" s="132">
        <f t="shared" si="159"/>
        <v>529</v>
      </c>
      <c r="AL153" s="132">
        <f t="shared" si="159"/>
        <v>717</v>
      </c>
      <c r="AM153" s="132">
        <f t="shared" si="159"/>
        <v>1987</v>
      </c>
      <c r="AN153" s="132">
        <f t="shared" si="159"/>
        <v>1515</v>
      </c>
      <c r="AO153" s="132">
        <f t="shared" si="159"/>
        <v>1158</v>
      </c>
      <c r="AP153" s="132">
        <f t="shared" si="159"/>
        <v>2242</v>
      </c>
      <c r="AQ153" s="132">
        <f t="shared" si="159"/>
        <v>159</v>
      </c>
      <c r="AR153" s="132">
        <f t="shared" si="159"/>
        <v>1400</v>
      </c>
      <c r="AS153" s="132">
        <f t="shared" si="159"/>
        <v>261</v>
      </c>
      <c r="AT153" s="132">
        <f t="shared" si="159"/>
        <v>1879</v>
      </c>
      <c r="AU153" s="132">
        <f t="shared" si="159"/>
        <v>1240</v>
      </c>
      <c r="AV153" s="132">
        <f t="shared" si="159"/>
        <v>579</v>
      </c>
      <c r="AW153" s="132">
        <f t="shared" si="159"/>
        <v>690</v>
      </c>
      <c r="AX153" s="132">
        <f t="shared" si="159"/>
        <v>1073</v>
      </c>
      <c r="AY153" s="132">
        <f t="shared" si="159"/>
        <v>1197</v>
      </c>
      <c r="AZ153" s="132">
        <f t="shared" si="159"/>
        <v>798</v>
      </c>
      <c r="BA153" s="184">
        <f t="shared" si="159"/>
        <v>0</v>
      </c>
      <c r="BB153" s="132">
        <f t="shared" si="159"/>
        <v>1585</v>
      </c>
      <c r="BC153" s="132">
        <f t="shared" si="159"/>
        <v>1148</v>
      </c>
      <c r="BD153" s="132">
        <f t="shared" si="159"/>
        <v>399</v>
      </c>
      <c r="BE153" s="132">
        <f t="shared" si="159"/>
        <v>638</v>
      </c>
      <c r="BF153" s="132">
        <f t="shared" si="159"/>
        <v>2081</v>
      </c>
      <c r="BG153" s="132">
        <f t="shared" si="159"/>
        <v>835</v>
      </c>
      <c r="BH153" s="132">
        <f t="shared" si="159"/>
        <v>559</v>
      </c>
      <c r="BI153" s="132">
        <f t="shared" si="159"/>
        <v>2063</v>
      </c>
      <c r="BJ153" s="132">
        <f t="shared" si="159"/>
        <v>1423</v>
      </c>
      <c r="BK153" s="132">
        <f t="shared" si="159"/>
        <v>1624</v>
      </c>
      <c r="BL153" s="132">
        <f t="shared" si="159"/>
        <v>1083</v>
      </c>
    </row>
    <row r="154" ht="13.5" customHeight="1">
      <c r="A154" s="134">
        <v>42540.0</v>
      </c>
      <c r="B154" s="155" t="s">
        <v>75</v>
      </c>
      <c r="C154" s="98"/>
      <c r="D154" s="180" t="s">
        <v>23</v>
      </c>
      <c r="E154" s="138">
        <f t="shared" si="145"/>
        <v>1987</v>
      </c>
      <c r="F154" s="181">
        <v>2.0</v>
      </c>
      <c r="G154" s="181">
        <v>19.0</v>
      </c>
      <c r="H154" s="141">
        <f t="shared" si="3"/>
        <v>25</v>
      </c>
      <c r="I154" s="98"/>
      <c r="J154" s="182" t="s">
        <v>27</v>
      </c>
      <c r="K154" s="138">
        <f t="shared" si="146"/>
        <v>1585</v>
      </c>
      <c r="L154" s="183">
        <v>2.0</v>
      </c>
      <c r="M154" s="183">
        <v>9.0</v>
      </c>
      <c r="N154" s="141">
        <f t="shared" si="5"/>
        <v>15</v>
      </c>
      <c r="O154" s="94"/>
      <c r="P154" s="154" t="s">
        <v>73</v>
      </c>
      <c r="Q154" s="94"/>
      <c r="R154" s="45">
        <f>MIN(Rules!$E$2,(MAX(H154/N154,N154/H154)))</f>
        <v>1.666666667</v>
      </c>
      <c r="S154" s="45">
        <f>VLOOKUP(B154,Rules!A:B,2,FALSE)</f>
        <v>60</v>
      </c>
      <c r="T154" s="176"/>
      <c r="U154" s="46">
        <f>1/(10^(-(E154+(IF(P154="Y",Rules!$I$2,0))-K154)/Rules!$E$12)+1)</f>
        <v>0.8642771337</v>
      </c>
      <c r="V154" s="47">
        <f t="shared" si="6"/>
        <v>14</v>
      </c>
      <c r="W154" s="47">
        <f t="shared" si="7"/>
        <v>-14</v>
      </c>
      <c r="X154" s="94"/>
      <c r="Y154" s="94"/>
      <c r="Z154" s="94"/>
      <c r="AA154" s="132">
        <f t="shared" ref="AA154:BL154" si="160">IF($D154=AA$1,$E154+$V154,(IF($J154=AA$1,$K154+$W154,AA153)))</f>
        <v>1310</v>
      </c>
      <c r="AB154" s="132">
        <f t="shared" si="160"/>
        <v>1112</v>
      </c>
      <c r="AC154" s="132">
        <f t="shared" si="160"/>
        <v>1287</v>
      </c>
      <c r="AD154" s="132">
        <f t="shared" si="160"/>
        <v>292</v>
      </c>
      <c r="AE154" s="132">
        <f t="shared" si="160"/>
        <v>1952</v>
      </c>
      <c r="AF154" s="132">
        <f t="shared" si="160"/>
        <v>1876</v>
      </c>
      <c r="AG154" s="132">
        <f t="shared" si="160"/>
        <v>932</v>
      </c>
      <c r="AH154" s="132">
        <f t="shared" si="160"/>
        <v>758</v>
      </c>
      <c r="AI154" s="132">
        <f t="shared" si="160"/>
        <v>1222</v>
      </c>
      <c r="AJ154" s="132">
        <f t="shared" si="160"/>
        <v>1912</v>
      </c>
      <c r="AK154" s="132">
        <f t="shared" si="160"/>
        <v>529</v>
      </c>
      <c r="AL154" s="132">
        <f t="shared" si="160"/>
        <v>717</v>
      </c>
      <c r="AM154" s="132">
        <f t="shared" si="160"/>
        <v>2001</v>
      </c>
      <c r="AN154" s="132">
        <f t="shared" si="160"/>
        <v>1515</v>
      </c>
      <c r="AO154" s="132">
        <f t="shared" si="160"/>
        <v>1158</v>
      </c>
      <c r="AP154" s="132">
        <f t="shared" si="160"/>
        <v>2242</v>
      </c>
      <c r="AQ154" s="132">
        <f t="shared" si="160"/>
        <v>159</v>
      </c>
      <c r="AR154" s="132">
        <f t="shared" si="160"/>
        <v>1400</v>
      </c>
      <c r="AS154" s="132">
        <f t="shared" si="160"/>
        <v>261</v>
      </c>
      <c r="AT154" s="132">
        <f t="shared" si="160"/>
        <v>1879</v>
      </c>
      <c r="AU154" s="132">
        <f t="shared" si="160"/>
        <v>1240</v>
      </c>
      <c r="AV154" s="132">
        <f t="shared" si="160"/>
        <v>579</v>
      </c>
      <c r="AW154" s="132">
        <f t="shared" si="160"/>
        <v>690</v>
      </c>
      <c r="AX154" s="132">
        <f t="shared" si="160"/>
        <v>1073</v>
      </c>
      <c r="AY154" s="132">
        <f t="shared" si="160"/>
        <v>1197</v>
      </c>
      <c r="AZ154" s="132">
        <f t="shared" si="160"/>
        <v>798</v>
      </c>
      <c r="BA154" s="184">
        <f t="shared" si="160"/>
        <v>0</v>
      </c>
      <c r="BB154" s="132">
        <f t="shared" si="160"/>
        <v>1571</v>
      </c>
      <c r="BC154" s="132">
        <f t="shared" si="160"/>
        <v>1148</v>
      </c>
      <c r="BD154" s="132">
        <f t="shared" si="160"/>
        <v>399</v>
      </c>
      <c r="BE154" s="132">
        <f t="shared" si="160"/>
        <v>638</v>
      </c>
      <c r="BF154" s="132">
        <f t="shared" si="160"/>
        <v>2081</v>
      </c>
      <c r="BG154" s="132">
        <f t="shared" si="160"/>
        <v>835</v>
      </c>
      <c r="BH154" s="132">
        <f t="shared" si="160"/>
        <v>559</v>
      </c>
      <c r="BI154" s="132">
        <f t="shared" si="160"/>
        <v>2063</v>
      </c>
      <c r="BJ154" s="132">
        <f t="shared" si="160"/>
        <v>1423</v>
      </c>
      <c r="BK154" s="132">
        <f t="shared" si="160"/>
        <v>1624</v>
      </c>
      <c r="BL154" s="132">
        <f t="shared" si="160"/>
        <v>1083</v>
      </c>
    </row>
    <row r="155" ht="13.5" customHeight="1">
      <c r="A155" s="134">
        <v>42540.0</v>
      </c>
      <c r="B155" s="155" t="s">
        <v>75</v>
      </c>
      <c r="C155" s="98"/>
      <c r="D155" s="180" t="s">
        <v>18</v>
      </c>
      <c r="E155" s="138">
        <f t="shared" si="145"/>
        <v>2081</v>
      </c>
      <c r="F155" s="181">
        <v>3.0</v>
      </c>
      <c r="G155" s="181">
        <v>12.0</v>
      </c>
      <c r="H155" s="141">
        <f t="shared" si="3"/>
        <v>21</v>
      </c>
      <c r="I155" s="98"/>
      <c r="J155" s="182" t="s">
        <v>20</v>
      </c>
      <c r="K155" s="138">
        <f t="shared" si="146"/>
        <v>1879</v>
      </c>
      <c r="L155" s="183">
        <v>1.0</v>
      </c>
      <c r="M155" s="183">
        <v>16.0</v>
      </c>
      <c r="N155" s="141">
        <f t="shared" si="5"/>
        <v>19</v>
      </c>
      <c r="O155" s="94"/>
      <c r="P155" s="154" t="s">
        <v>72</v>
      </c>
      <c r="Q155" s="94"/>
      <c r="R155" s="45">
        <f>MIN(Rules!$E$2,(MAX(H155/N155,N155/H155)))</f>
        <v>1.105263158</v>
      </c>
      <c r="S155" s="45">
        <f>VLOOKUP(B155,Rules!A:B,2,FALSE)</f>
        <v>60</v>
      </c>
      <c r="T155" s="176"/>
      <c r="U155" s="46">
        <f>1/(10^(-(E155+(IF(P155="Y",Rules!$I$2,0))-K155)/Rules!$E$12)+1)</f>
        <v>0.8349357392</v>
      </c>
      <c r="V155" s="47">
        <f t="shared" si="6"/>
        <v>11</v>
      </c>
      <c r="W155" s="47">
        <f t="shared" si="7"/>
        <v>-11</v>
      </c>
      <c r="X155" s="94"/>
      <c r="Y155" s="94"/>
      <c r="Z155" s="94"/>
      <c r="AA155" s="132">
        <f t="shared" ref="AA155:BL155" si="161">IF($D155=AA$1,$E155+$V155,(IF($J155=AA$1,$K155+$W155,AA154)))</f>
        <v>1310</v>
      </c>
      <c r="AB155" s="132">
        <f t="shared" si="161"/>
        <v>1112</v>
      </c>
      <c r="AC155" s="132">
        <f t="shared" si="161"/>
        <v>1287</v>
      </c>
      <c r="AD155" s="132">
        <f t="shared" si="161"/>
        <v>292</v>
      </c>
      <c r="AE155" s="132">
        <f t="shared" si="161"/>
        <v>1952</v>
      </c>
      <c r="AF155" s="132">
        <f t="shared" si="161"/>
        <v>1876</v>
      </c>
      <c r="AG155" s="132">
        <f t="shared" si="161"/>
        <v>932</v>
      </c>
      <c r="AH155" s="132">
        <f t="shared" si="161"/>
        <v>758</v>
      </c>
      <c r="AI155" s="132">
        <f t="shared" si="161"/>
        <v>1222</v>
      </c>
      <c r="AJ155" s="132">
        <f t="shared" si="161"/>
        <v>1912</v>
      </c>
      <c r="AK155" s="132">
        <f t="shared" si="161"/>
        <v>529</v>
      </c>
      <c r="AL155" s="132">
        <f t="shared" si="161"/>
        <v>717</v>
      </c>
      <c r="AM155" s="132">
        <f t="shared" si="161"/>
        <v>2001</v>
      </c>
      <c r="AN155" s="132">
        <f t="shared" si="161"/>
        <v>1515</v>
      </c>
      <c r="AO155" s="132">
        <f t="shared" si="161"/>
        <v>1158</v>
      </c>
      <c r="AP155" s="132">
        <f t="shared" si="161"/>
        <v>2242</v>
      </c>
      <c r="AQ155" s="132">
        <f t="shared" si="161"/>
        <v>159</v>
      </c>
      <c r="AR155" s="132">
        <f t="shared" si="161"/>
        <v>1400</v>
      </c>
      <c r="AS155" s="132">
        <f t="shared" si="161"/>
        <v>261</v>
      </c>
      <c r="AT155" s="132">
        <f t="shared" si="161"/>
        <v>1868</v>
      </c>
      <c r="AU155" s="132">
        <f t="shared" si="161"/>
        <v>1240</v>
      </c>
      <c r="AV155" s="132">
        <f t="shared" si="161"/>
        <v>579</v>
      </c>
      <c r="AW155" s="132">
        <f t="shared" si="161"/>
        <v>690</v>
      </c>
      <c r="AX155" s="132">
        <f t="shared" si="161"/>
        <v>1073</v>
      </c>
      <c r="AY155" s="132">
        <f t="shared" si="161"/>
        <v>1197</v>
      </c>
      <c r="AZ155" s="132">
        <f t="shared" si="161"/>
        <v>798</v>
      </c>
      <c r="BA155" s="184">
        <f t="shared" si="161"/>
        <v>0</v>
      </c>
      <c r="BB155" s="132">
        <f t="shared" si="161"/>
        <v>1571</v>
      </c>
      <c r="BC155" s="132">
        <f t="shared" si="161"/>
        <v>1148</v>
      </c>
      <c r="BD155" s="132">
        <f t="shared" si="161"/>
        <v>399</v>
      </c>
      <c r="BE155" s="132">
        <f t="shared" si="161"/>
        <v>638</v>
      </c>
      <c r="BF155" s="132">
        <f t="shared" si="161"/>
        <v>2092</v>
      </c>
      <c r="BG155" s="132">
        <f t="shared" si="161"/>
        <v>835</v>
      </c>
      <c r="BH155" s="132">
        <f t="shared" si="161"/>
        <v>559</v>
      </c>
      <c r="BI155" s="132">
        <f t="shared" si="161"/>
        <v>2063</v>
      </c>
      <c r="BJ155" s="132">
        <f t="shared" si="161"/>
        <v>1423</v>
      </c>
      <c r="BK155" s="132">
        <f t="shared" si="161"/>
        <v>1624</v>
      </c>
      <c r="BL155" s="132">
        <f t="shared" si="161"/>
        <v>1083</v>
      </c>
    </row>
    <row r="156" ht="13.5" customHeight="1">
      <c r="A156" s="134">
        <v>42540.0</v>
      </c>
      <c r="B156" s="155" t="s">
        <v>82</v>
      </c>
      <c r="C156" s="98"/>
      <c r="D156" s="180" t="s">
        <v>35</v>
      </c>
      <c r="E156" s="138">
        <f t="shared" si="145"/>
        <v>932</v>
      </c>
      <c r="F156" s="181">
        <v>0.0</v>
      </c>
      <c r="G156" s="181">
        <v>14.0</v>
      </c>
      <c r="H156" s="141">
        <f t="shared" si="3"/>
        <v>14</v>
      </c>
      <c r="I156" s="98"/>
      <c r="J156" s="182" t="s">
        <v>30</v>
      </c>
      <c r="K156" s="138">
        <f t="shared" si="146"/>
        <v>1310</v>
      </c>
      <c r="L156" s="183">
        <v>3.0</v>
      </c>
      <c r="M156" s="183">
        <v>28.0</v>
      </c>
      <c r="N156" s="141">
        <f t="shared" si="5"/>
        <v>37</v>
      </c>
      <c r="O156" s="94"/>
      <c r="P156" s="154" t="s">
        <v>73</v>
      </c>
      <c r="Q156" s="94"/>
      <c r="R156" s="45">
        <f>MIN(Rules!$E$2,(MAX(H156/N156,N156/H156)))</f>
        <v>2</v>
      </c>
      <c r="S156" s="45">
        <f>VLOOKUP(B156,Rules!A:B,2,FALSE)</f>
        <v>35</v>
      </c>
      <c r="T156" s="176"/>
      <c r="U156" s="46">
        <f>1/(10^(-(E156+(IF(P156="Y",Rules!$I$2,0))-K156)/Rules!$E$12)+1)</f>
        <v>0.1492171459</v>
      </c>
      <c r="V156" s="47">
        <f t="shared" si="6"/>
        <v>-10</v>
      </c>
      <c r="W156" s="47">
        <f t="shared" si="7"/>
        <v>10</v>
      </c>
      <c r="X156" s="94"/>
      <c r="Y156" s="94"/>
      <c r="Z156" s="94"/>
      <c r="AA156" s="132">
        <f t="shared" ref="AA156:BL156" si="162">IF($D156=AA$1,$E156+$V156,(IF($J156=AA$1,$K156+$W156,AA155)))</f>
        <v>1320</v>
      </c>
      <c r="AB156" s="132">
        <f t="shared" si="162"/>
        <v>1112</v>
      </c>
      <c r="AC156" s="132">
        <f t="shared" si="162"/>
        <v>1287</v>
      </c>
      <c r="AD156" s="132">
        <f t="shared" si="162"/>
        <v>292</v>
      </c>
      <c r="AE156" s="132">
        <f t="shared" si="162"/>
        <v>1952</v>
      </c>
      <c r="AF156" s="132">
        <f t="shared" si="162"/>
        <v>1876</v>
      </c>
      <c r="AG156" s="132">
        <f t="shared" si="162"/>
        <v>922</v>
      </c>
      <c r="AH156" s="132">
        <f t="shared" si="162"/>
        <v>758</v>
      </c>
      <c r="AI156" s="132">
        <f t="shared" si="162"/>
        <v>1222</v>
      </c>
      <c r="AJ156" s="132">
        <f t="shared" si="162"/>
        <v>1912</v>
      </c>
      <c r="AK156" s="132">
        <f t="shared" si="162"/>
        <v>529</v>
      </c>
      <c r="AL156" s="132">
        <f t="shared" si="162"/>
        <v>717</v>
      </c>
      <c r="AM156" s="132">
        <f t="shared" si="162"/>
        <v>2001</v>
      </c>
      <c r="AN156" s="132">
        <f t="shared" si="162"/>
        <v>1515</v>
      </c>
      <c r="AO156" s="132">
        <f t="shared" si="162"/>
        <v>1158</v>
      </c>
      <c r="AP156" s="132">
        <f t="shared" si="162"/>
        <v>2242</v>
      </c>
      <c r="AQ156" s="132">
        <f t="shared" si="162"/>
        <v>159</v>
      </c>
      <c r="AR156" s="132">
        <f t="shared" si="162"/>
        <v>1400</v>
      </c>
      <c r="AS156" s="132">
        <f t="shared" si="162"/>
        <v>261</v>
      </c>
      <c r="AT156" s="132">
        <f t="shared" si="162"/>
        <v>1868</v>
      </c>
      <c r="AU156" s="132">
        <f t="shared" si="162"/>
        <v>1240</v>
      </c>
      <c r="AV156" s="132">
        <f t="shared" si="162"/>
        <v>579</v>
      </c>
      <c r="AW156" s="132">
        <f t="shared" si="162"/>
        <v>690</v>
      </c>
      <c r="AX156" s="132">
        <f t="shared" si="162"/>
        <v>1073</v>
      </c>
      <c r="AY156" s="132">
        <f t="shared" si="162"/>
        <v>1197</v>
      </c>
      <c r="AZ156" s="132">
        <f t="shared" si="162"/>
        <v>798</v>
      </c>
      <c r="BA156" s="184">
        <f t="shared" si="162"/>
        <v>0</v>
      </c>
      <c r="BB156" s="132">
        <f t="shared" si="162"/>
        <v>1571</v>
      </c>
      <c r="BC156" s="132">
        <f t="shared" si="162"/>
        <v>1148</v>
      </c>
      <c r="BD156" s="132">
        <f t="shared" si="162"/>
        <v>399</v>
      </c>
      <c r="BE156" s="132">
        <f t="shared" si="162"/>
        <v>638</v>
      </c>
      <c r="BF156" s="132">
        <f t="shared" si="162"/>
        <v>2092</v>
      </c>
      <c r="BG156" s="132">
        <f t="shared" si="162"/>
        <v>835</v>
      </c>
      <c r="BH156" s="132">
        <f t="shared" si="162"/>
        <v>559</v>
      </c>
      <c r="BI156" s="132">
        <f t="shared" si="162"/>
        <v>2063</v>
      </c>
      <c r="BJ156" s="132">
        <f t="shared" si="162"/>
        <v>1423</v>
      </c>
      <c r="BK156" s="132">
        <f t="shared" si="162"/>
        <v>1624</v>
      </c>
      <c r="BL156" s="132">
        <f t="shared" si="162"/>
        <v>1083</v>
      </c>
    </row>
    <row r="157" ht="13.5" customHeight="1">
      <c r="A157" s="134">
        <v>42540.0</v>
      </c>
      <c r="B157" s="155" t="s">
        <v>82</v>
      </c>
      <c r="C157" s="98"/>
      <c r="D157" s="180" t="s">
        <v>48</v>
      </c>
      <c r="E157" s="138">
        <f t="shared" si="145"/>
        <v>529</v>
      </c>
      <c r="F157" s="181">
        <v>3.0</v>
      </c>
      <c r="G157" s="181">
        <v>14.0</v>
      </c>
      <c r="H157" s="141">
        <f t="shared" si="3"/>
        <v>23</v>
      </c>
      <c r="I157" s="98"/>
      <c r="J157" s="182" t="s">
        <v>37</v>
      </c>
      <c r="K157" s="138">
        <f t="shared" si="146"/>
        <v>758</v>
      </c>
      <c r="L157" s="183">
        <v>3.0</v>
      </c>
      <c r="M157" s="183">
        <v>18.0</v>
      </c>
      <c r="N157" s="141">
        <f t="shared" si="5"/>
        <v>27</v>
      </c>
      <c r="O157" s="94"/>
      <c r="P157" s="154" t="s">
        <v>72</v>
      </c>
      <c r="Q157" s="94"/>
      <c r="R157" s="45">
        <f>MIN(Rules!$E$2,(MAX(H157/N157,N157/H157)))</f>
        <v>1.173913043</v>
      </c>
      <c r="S157" s="45">
        <f>VLOOKUP(B157,Rules!A:B,2,FALSE)</f>
        <v>35</v>
      </c>
      <c r="T157" s="176"/>
      <c r="U157" s="46">
        <f>1/(10^(-(E157+(IF(P157="Y",Rules!$I$2,0))-K157)/Rules!$E$12)+1)</f>
        <v>0.4100379625</v>
      </c>
      <c r="V157" s="47">
        <f t="shared" si="6"/>
        <v>-17</v>
      </c>
      <c r="W157" s="47">
        <f t="shared" si="7"/>
        <v>17</v>
      </c>
      <c r="X157" s="94"/>
      <c r="Y157" s="94"/>
      <c r="Z157" s="94"/>
      <c r="AA157" s="132">
        <f t="shared" ref="AA157:BL157" si="163">IF($D157=AA$1,$E157+$V157,(IF($J157=AA$1,$K157+$W157,AA156)))</f>
        <v>1320</v>
      </c>
      <c r="AB157" s="132">
        <f t="shared" si="163"/>
        <v>1112</v>
      </c>
      <c r="AC157" s="132">
        <f t="shared" si="163"/>
        <v>1287</v>
      </c>
      <c r="AD157" s="132">
        <f t="shared" si="163"/>
        <v>292</v>
      </c>
      <c r="AE157" s="132">
        <f t="shared" si="163"/>
        <v>1952</v>
      </c>
      <c r="AF157" s="132">
        <f t="shared" si="163"/>
        <v>1876</v>
      </c>
      <c r="AG157" s="132">
        <f t="shared" si="163"/>
        <v>922</v>
      </c>
      <c r="AH157" s="132">
        <f t="shared" si="163"/>
        <v>775</v>
      </c>
      <c r="AI157" s="132">
        <f t="shared" si="163"/>
        <v>1222</v>
      </c>
      <c r="AJ157" s="132">
        <f t="shared" si="163"/>
        <v>1912</v>
      </c>
      <c r="AK157" s="132">
        <f t="shared" si="163"/>
        <v>512</v>
      </c>
      <c r="AL157" s="132">
        <f t="shared" si="163"/>
        <v>717</v>
      </c>
      <c r="AM157" s="132">
        <f t="shared" si="163"/>
        <v>2001</v>
      </c>
      <c r="AN157" s="132">
        <f t="shared" si="163"/>
        <v>1515</v>
      </c>
      <c r="AO157" s="132">
        <f t="shared" si="163"/>
        <v>1158</v>
      </c>
      <c r="AP157" s="132">
        <f t="shared" si="163"/>
        <v>2242</v>
      </c>
      <c r="AQ157" s="132">
        <f t="shared" si="163"/>
        <v>159</v>
      </c>
      <c r="AR157" s="132">
        <f t="shared" si="163"/>
        <v>1400</v>
      </c>
      <c r="AS157" s="132">
        <f t="shared" si="163"/>
        <v>261</v>
      </c>
      <c r="AT157" s="132">
        <f t="shared" si="163"/>
        <v>1868</v>
      </c>
      <c r="AU157" s="132">
        <f t="shared" si="163"/>
        <v>1240</v>
      </c>
      <c r="AV157" s="132">
        <f t="shared" si="163"/>
        <v>579</v>
      </c>
      <c r="AW157" s="132">
        <f t="shared" si="163"/>
        <v>690</v>
      </c>
      <c r="AX157" s="132">
        <f t="shared" si="163"/>
        <v>1073</v>
      </c>
      <c r="AY157" s="132">
        <f t="shared" si="163"/>
        <v>1197</v>
      </c>
      <c r="AZ157" s="132">
        <f t="shared" si="163"/>
        <v>798</v>
      </c>
      <c r="BA157" s="184">
        <f t="shared" si="163"/>
        <v>0</v>
      </c>
      <c r="BB157" s="132">
        <f t="shared" si="163"/>
        <v>1571</v>
      </c>
      <c r="BC157" s="132">
        <f t="shared" si="163"/>
        <v>1148</v>
      </c>
      <c r="BD157" s="132">
        <f t="shared" si="163"/>
        <v>399</v>
      </c>
      <c r="BE157" s="132">
        <f t="shared" si="163"/>
        <v>638</v>
      </c>
      <c r="BF157" s="132">
        <f t="shared" si="163"/>
        <v>2092</v>
      </c>
      <c r="BG157" s="132">
        <f t="shared" si="163"/>
        <v>835</v>
      </c>
      <c r="BH157" s="132">
        <f t="shared" si="163"/>
        <v>559</v>
      </c>
      <c r="BI157" s="132">
        <f t="shared" si="163"/>
        <v>2063</v>
      </c>
      <c r="BJ157" s="132">
        <f t="shared" si="163"/>
        <v>1423</v>
      </c>
      <c r="BK157" s="132">
        <f t="shared" si="163"/>
        <v>1624</v>
      </c>
      <c r="BL157" s="132">
        <f t="shared" si="163"/>
        <v>1083</v>
      </c>
    </row>
    <row r="158" ht="13.5" customHeight="1">
      <c r="A158" s="134">
        <v>42540.0</v>
      </c>
      <c r="B158" s="155" t="s">
        <v>82</v>
      </c>
      <c r="C158" s="98"/>
      <c r="D158" s="180" t="s">
        <v>43</v>
      </c>
      <c r="E158" s="138">
        <f t="shared" si="145"/>
        <v>1112</v>
      </c>
      <c r="F158" s="181">
        <v>4.0</v>
      </c>
      <c r="G158" s="181">
        <v>12.0</v>
      </c>
      <c r="H158" s="141">
        <f t="shared" si="3"/>
        <v>24</v>
      </c>
      <c r="I158" s="98"/>
      <c r="J158" s="182" t="s">
        <v>33</v>
      </c>
      <c r="K158" s="138">
        <f t="shared" si="146"/>
        <v>1222</v>
      </c>
      <c r="L158" s="183">
        <v>0.0</v>
      </c>
      <c r="M158" s="183">
        <v>17.0</v>
      </c>
      <c r="N158" s="141">
        <f t="shared" si="5"/>
        <v>17</v>
      </c>
      <c r="O158" s="94"/>
      <c r="P158" s="154" t="s">
        <v>72</v>
      </c>
      <c r="Q158" s="94"/>
      <c r="R158" s="45">
        <f>MIN(Rules!$E$2,(MAX(H158/N158,N158/H158)))</f>
        <v>1.411764706</v>
      </c>
      <c r="S158" s="45">
        <f>VLOOKUP(B158,Rules!A:B,2,FALSE)</f>
        <v>35</v>
      </c>
      <c r="T158" s="176"/>
      <c r="U158" s="46">
        <f>1/(10^(-(E158+(IF(P158="Y",Rules!$I$2,0))-K158)/Rules!$E$12)+1)</f>
        <v>0.5459219228</v>
      </c>
      <c r="V158" s="47">
        <f t="shared" si="6"/>
        <v>22</v>
      </c>
      <c r="W158" s="47">
        <f t="shared" si="7"/>
        <v>-22</v>
      </c>
      <c r="X158" s="94"/>
      <c r="Y158" s="94"/>
      <c r="Z158" s="94"/>
      <c r="AA158" s="132">
        <f t="shared" ref="AA158:BL158" si="164">IF($D158=AA$1,$E158+$V158,(IF($J158=AA$1,$K158+$W158,AA157)))</f>
        <v>1320</v>
      </c>
      <c r="AB158" s="132">
        <f t="shared" si="164"/>
        <v>1134</v>
      </c>
      <c r="AC158" s="132">
        <f t="shared" si="164"/>
        <v>1287</v>
      </c>
      <c r="AD158" s="132">
        <f t="shared" si="164"/>
        <v>292</v>
      </c>
      <c r="AE158" s="132">
        <f t="shared" si="164"/>
        <v>1952</v>
      </c>
      <c r="AF158" s="132">
        <f t="shared" si="164"/>
        <v>1876</v>
      </c>
      <c r="AG158" s="132">
        <f t="shared" si="164"/>
        <v>922</v>
      </c>
      <c r="AH158" s="132">
        <f t="shared" si="164"/>
        <v>775</v>
      </c>
      <c r="AI158" s="132">
        <f t="shared" si="164"/>
        <v>1200</v>
      </c>
      <c r="AJ158" s="132">
        <f t="shared" si="164"/>
        <v>1912</v>
      </c>
      <c r="AK158" s="132">
        <f t="shared" si="164"/>
        <v>512</v>
      </c>
      <c r="AL158" s="132">
        <f t="shared" si="164"/>
        <v>717</v>
      </c>
      <c r="AM158" s="132">
        <f t="shared" si="164"/>
        <v>2001</v>
      </c>
      <c r="AN158" s="132">
        <f t="shared" si="164"/>
        <v>1515</v>
      </c>
      <c r="AO158" s="132">
        <f t="shared" si="164"/>
        <v>1158</v>
      </c>
      <c r="AP158" s="132">
        <f t="shared" si="164"/>
        <v>2242</v>
      </c>
      <c r="AQ158" s="132">
        <f t="shared" si="164"/>
        <v>159</v>
      </c>
      <c r="AR158" s="132">
        <f t="shared" si="164"/>
        <v>1400</v>
      </c>
      <c r="AS158" s="132">
        <f t="shared" si="164"/>
        <v>261</v>
      </c>
      <c r="AT158" s="132">
        <f t="shared" si="164"/>
        <v>1868</v>
      </c>
      <c r="AU158" s="132">
        <f t="shared" si="164"/>
        <v>1240</v>
      </c>
      <c r="AV158" s="132">
        <f t="shared" si="164"/>
        <v>579</v>
      </c>
      <c r="AW158" s="132">
        <f t="shared" si="164"/>
        <v>690</v>
      </c>
      <c r="AX158" s="132">
        <f t="shared" si="164"/>
        <v>1073</v>
      </c>
      <c r="AY158" s="132">
        <f t="shared" si="164"/>
        <v>1197</v>
      </c>
      <c r="AZ158" s="132">
        <f t="shared" si="164"/>
        <v>798</v>
      </c>
      <c r="BA158" s="184">
        <f t="shared" si="164"/>
        <v>0</v>
      </c>
      <c r="BB158" s="132">
        <f t="shared" si="164"/>
        <v>1571</v>
      </c>
      <c r="BC158" s="132">
        <f t="shared" si="164"/>
        <v>1148</v>
      </c>
      <c r="BD158" s="132">
        <f t="shared" si="164"/>
        <v>399</v>
      </c>
      <c r="BE158" s="132">
        <f t="shared" si="164"/>
        <v>638</v>
      </c>
      <c r="BF158" s="132">
        <f t="shared" si="164"/>
        <v>2092</v>
      </c>
      <c r="BG158" s="132">
        <f t="shared" si="164"/>
        <v>835</v>
      </c>
      <c r="BH158" s="132">
        <f t="shared" si="164"/>
        <v>559</v>
      </c>
      <c r="BI158" s="132">
        <f t="shared" si="164"/>
        <v>2063</v>
      </c>
      <c r="BJ158" s="132">
        <f t="shared" si="164"/>
        <v>1423</v>
      </c>
      <c r="BK158" s="132">
        <f t="shared" si="164"/>
        <v>1624</v>
      </c>
      <c r="BL158" s="132">
        <f t="shared" si="164"/>
        <v>1083</v>
      </c>
    </row>
    <row r="159" ht="13.5" customHeight="1">
      <c r="A159" s="134">
        <v>42546.0</v>
      </c>
      <c r="B159" s="155" t="s">
        <v>74</v>
      </c>
      <c r="C159" s="98"/>
      <c r="D159" s="180" t="s">
        <v>30</v>
      </c>
      <c r="E159" s="138">
        <f t="shared" si="145"/>
        <v>1320</v>
      </c>
      <c r="F159" s="181">
        <v>5.0</v>
      </c>
      <c r="G159" s="181">
        <v>17.0</v>
      </c>
      <c r="H159" s="141">
        <f t="shared" si="3"/>
        <v>32</v>
      </c>
      <c r="I159" s="98"/>
      <c r="J159" s="182" t="s">
        <v>38</v>
      </c>
      <c r="K159" s="138">
        <f t="shared" si="146"/>
        <v>1197</v>
      </c>
      <c r="L159" s="183">
        <v>4.0</v>
      </c>
      <c r="M159" s="183">
        <v>21.0</v>
      </c>
      <c r="N159" s="141">
        <f t="shared" si="5"/>
        <v>33</v>
      </c>
      <c r="O159" s="94"/>
      <c r="P159" s="154" t="s">
        <v>73</v>
      </c>
      <c r="Q159" s="94"/>
      <c r="R159" s="45">
        <f>MIN(Rules!$E$2,(MAX(H159/N159,N159/H159)))</f>
        <v>1.03125</v>
      </c>
      <c r="S159" s="45">
        <f>VLOOKUP(B159,Rules!A:B,2,FALSE)</f>
        <v>50</v>
      </c>
      <c r="T159" s="176"/>
      <c r="U159" s="46">
        <f>1/(10^(-(E159+(IF(P159="Y",Rules!$I$2,0))-K159)/Rules!$E$12)+1)</f>
        <v>0.6379403792</v>
      </c>
      <c r="V159" s="47">
        <f t="shared" si="6"/>
        <v>-33</v>
      </c>
      <c r="W159" s="47">
        <f t="shared" si="7"/>
        <v>33</v>
      </c>
      <c r="X159" s="94"/>
      <c r="Y159" s="94"/>
      <c r="Z159" s="94"/>
      <c r="AA159" s="132">
        <f t="shared" ref="AA159:BL159" si="165">IF($D159=AA$1,$E159+$V159,(IF($J159=AA$1,$K159+$W159,AA158)))</f>
        <v>1287</v>
      </c>
      <c r="AB159" s="132">
        <f t="shared" si="165"/>
        <v>1134</v>
      </c>
      <c r="AC159" s="132">
        <f t="shared" si="165"/>
        <v>1287</v>
      </c>
      <c r="AD159" s="132">
        <f t="shared" si="165"/>
        <v>292</v>
      </c>
      <c r="AE159" s="132">
        <f t="shared" si="165"/>
        <v>1952</v>
      </c>
      <c r="AF159" s="132">
        <f t="shared" si="165"/>
        <v>1876</v>
      </c>
      <c r="AG159" s="132">
        <f t="shared" si="165"/>
        <v>922</v>
      </c>
      <c r="AH159" s="132">
        <f t="shared" si="165"/>
        <v>775</v>
      </c>
      <c r="AI159" s="132">
        <f t="shared" si="165"/>
        <v>1200</v>
      </c>
      <c r="AJ159" s="132">
        <f t="shared" si="165"/>
        <v>1912</v>
      </c>
      <c r="AK159" s="132">
        <f t="shared" si="165"/>
        <v>512</v>
      </c>
      <c r="AL159" s="132">
        <f t="shared" si="165"/>
        <v>717</v>
      </c>
      <c r="AM159" s="132">
        <f t="shared" si="165"/>
        <v>2001</v>
      </c>
      <c r="AN159" s="132">
        <f t="shared" si="165"/>
        <v>1515</v>
      </c>
      <c r="AO159" s="132">
        <f t="shared" si="165"/>
        <v>1158</v>
      </c>
      <c r="AP159" s="132">
        <f t="shared" si="165"/>
        <v>2242</v>
      </c>
      <c r="AQ159" s="132">
        <f t="shared" si="165"/>
        <v>159</v>
      </c>
      <c r="AR159" s="132">
        <f t="shared" si="165"/>
        <v>1400</v>
      </c>
      <c r="AS159" s="132">
        <f t="shared" si="165"/>
        <v>261</v>
      </c>
      <c r="AT159" s="132">
        <f t="shared" si="165"/>
        <v>1868</v>
      </c>
      <c r="AU159" s="132">
        <f t="shared" si="165"/>
        <v>1240</v>
      </c>
      <c r="AV159" s="132">
        <f t="shared" si="165"/>
        <v>579</v>
      </c>
      <c r="AW159" s="132">
        <f t="shared" si="165"/>
        <v>690</v>
      </c>
      <c r="AX159" s="132">
        <f t="shared" si="165"/>
        <v>1073</v>
      </c>
      <c r="AY159" s="132">
        <f t="shared" si="165"/>
        <v>1230</v>
      </c>
      <c r="AZ159" s="132">
        <f t="shared" si="165"/>
        <v>798</v>
      </c>
      <c r="BA159" s="184">
        <f t="shared" si="165"/>
        <v>0</v>
      </c>
      <c r="BB159" s="132">
        <f t="shared" si="165"/>
        <v>1571</v>
      </c>
      <c r="BC159" s="132">
        <f t="shared" si="165"/>
        <v>1148</v>
      </c>
      <c r="BD159" s="132">
        <f t="shared" si="165"/>
        <v>399</v>
      </c>
      <c r="BE159" s="132">
        <f t="shared" si="165"/>
        <v>638</v>
      </c>
      <c r="BF159" s="132">
        <f t="shared" si="165"/>
        <v>2092</v>
      </c>
      <c r="BG159" s="132">
        <f t="shared" si="165"/>
        <v>835</v>
      </c>
      <c r="BH159" s="132">
        <f t="shared" si="165"/>
        <v>559</v>
      </c>
      <c r="BI159" s="132">
        <f t="shared" si="165"/>
        <v>2063</v>
      </c>
      <c r="BJ159" s="132">
        <f t="shared" si="165"/>
        <v>1423</v>
      </c>
      <c r="BK159" s="132">
        <f t="shared" si="165"/>
        <v>1624</v>
      </c>
      <c r="BL159" s="132">
        <f t="shared" si="165"/>
        <v>1083</v>
      </c>
    </row>
    <row r="160" ht="13.5" customHeight="1">
      <c r="A160" s="134">
        <v>42547.0</v>
      </c>
      <c r="B160" s="155" t="s">
        <v>82</v>
      </c>
      <c r="C160" s="98"/>
      <c r="D160" s="180" t="s">
        <v>37</v>
      </c>
      <c r="E160" s="138">
        <f t="shared" si="145"/>
        <v>775</v>
      </c>
      <c r="F160" s="181">
        <v>5.0</v>
      </c>
      <c r="G160" s="181">
        <v>13.0</v>
      </c>
      <c r="H160" s="141">
        <f t="shared" si="3"/>
        <v>28</v>
      </c>
      <c r="I160" s="98"/>
      <c r="J160" s="182" t="s">
        <v>51</v>
      </c>
      <c r="K160" s="138">
        <f t="shared" si="146"/>
        <v>798</v>
      </c>
      <c r="L160" s="183">
        <v>2.0</v>
      </c>
      <c r="M160" s="183">
        <v>14.0</v>
      </c>
      <c r="N160" s="141">
        <f t="shared" si="5"/>
        <v>20</v>
      </c>
      <c r="O160" s="94"/>
      <c r="P160" s="154" t="s">
        <v>73</v>
      </c>
      <c r="Q160" s="94"/>
      <c r="R160" s="45">
        <f>MIN(Rules!$E$2,(MAX(H160/N160,N160/H160)))</f>
        <v>1.4</v>
      </c>
      <c r="S160" s="45">
        <f>VLOOKUP(B160,Rules!A:B,2,FALSE)</f>
        <v>35</v>
      </c>
      <c r="T160" s="176"/>
      <c r="U160" s="46">
        <f>1/(10^(-(E160+(IF(P160="Y",Rules!$I$2,0))-K160)/Rules!$E$12)+1)</f>
        <v>0.4735449996</v>
      </c>
      <c r="V160" s="47">
        <f t="shared" si="6"/>
        <v>26</v>
      </c>
      <c r="W160" s="47">
        <f t="shared" si="7"/>
        <v>-26</v>
      </c>
      <c r="X160" s="94"/>
      <c r="Y160" s="94"/>
      <c r="Z160" s="94"/>
      <c r="AA160" s="132">
        <f t="shared" ref="AA160:BL160" si="166">IF($D160=AA$1,$E160+$V160,(IF($J160=AA$1,$K160+$W160,AA159)))</f>
        <v>1287</v>
      </c>
      <c r="AB160" s="132">
        <f t="shared" si="166"/>
        <v>1134</v>
      </c>
      <c r="AC160" s="132">
        <f t="shared" si="166"/>
        <v>1287</v>
      </c>
      <c r="AD160" s="132">
        <f t="shared" si="166"/>
        <v>292</v>
      </c>
      <c r="AE160" s="132">
        <f t="shared" si="166"/>
        <v>1952</v>
      </c>
      <c r="AF160" s="132">
        <f t="shared" si="166"/>
        <v>1876</v>
      </c>
      <c r="AG160" s="132">
        <f t="shared" si="166"/>
        <v>922</v>
      </c>
      <c r="AH160" s="132">
        <f t="shared" si="166"/>
        <v>801</v>
      </c>
      <c r="AI160" s="132">
        <f t="shared" si="166"/>
        <v>1200</v>
      </c>
      <c r="AJ160" s="132">
        <f t="shared" si="166"/>
        <v>1912</v>
      </c>
      <c r="AK160" s="132">
        <f t="shared" si="166"/>
        <v>512</v>
      </c>
      <c r="AL160" s="132">
        <f t="shared" si="166"/>
        <v>717</v>
      </c>
      <c r="AM160" s="132">
        <f t="shared" si="166"/>
        <v>2001</v>
      </c>
      <c r="AN160" s="132">
        <f t="shared" si="166"/>
        <v>1515</v>
      </c>
      <c r="AO160" s="132">
        <f t="shared" si="166"/>
        <v>1158</v>
      </c>
      <c r="AP160" s="132">
        <f t="shared" si="166"/>
        <v>2242</v>
      </c>
      <c r="AQ160" s="132">
        <f t="shared" si="166"/>
        <v>159</v>
      </c>
      <c r="AR160" s="132">
        <f t="shared" si="166"/>
        <v>1400</v>
      </c>
      <c r="AS160" s="132">
        <f t="shared" si="166"/>
        <v>261</v>
      </c>
      <c r="AT160" s="132">
        <f t="shared" si="166"/>
        <v>1868</v>
      </c>
      <c r="AU160" s="132">
        <f t="shared" si="166"/>
        <v>1240</v>
      </c>
      <c r="AV160" s="132">
        <f t="shared" si="166"/>
        <v>579</v>
      </c>
      <c r="AW160" s="132">
        <f t="shared" si="166"/>
        <v>690</v>
      </c>
      <c r="AX160" s="132">
        <f t="shared" si="166"/>
        <v>1073</v>
      </c>
      <c r="AY160" s="132">
        <f t="shared" si="166"/>
        <v>1230</v>
      </c>
      <c r="AZ160" s="132">
        <f t="shared" si="166"/>
        <v>772</v>
      </c>
      <c r="BA160" s="184">
        <f t="shared" si="166"/>
        <v>0</v>
      </c>
      <c r="BB160" s="132">
        <f t="shared" si="166"/>
        <v>1571</v>
      </c>
      <c r="BC160" s="132">
        <f t="shared" si="166"/>
        <v>1148</v>
      </c>
      <c r="BD160" s="132">
        <f t="shared" si="166"/>
        <v>399</v>
      </c>
      <c r="BE160" s="132">
        <f t="shared" si="166"/>
        <v>638</v>
      </c>
      <c r="BF160" s="132">
        <f t="shared" si="166"/>
        <v>2092</v>
      </c>
      <c r="BG160" s="132">
        <f t="shared" si="166"/>
        <v>835</v>
      </c>
      <c r="BH160" s="132">
        <f t="shared" si="166"/>
        <v>559</v>
      </c>
      <c r="BI160" s="132">
        <f t="shared" si="166"/>
        <v>2063</v>
      </c>
      <c r="BJ160" s="132">
        <f t="shared" si="166"/>
        <v>1423</v>
      </c>
      <c r="BK160" s="132">
        <f t="shared" si="166"/>
        <v>1624</v>
      </c>
      <c r="BL160" s="132">
        <f t="shared" si="166"/>
        <v>1083</v>
      </c>
    </row>
    <row r="161" ht="13.5" customHeight="1">
      <c r="A161" s="134">
        <v>42554.0</v>
      </c>
      <c r="B161" s="155" t="s">
        <v>77</v>
      </c>
      <c r="C161" s="98"/>
      <c r="D161" s="180" t="s">
        <v>24</v>
      </c>
      <c r="E161" s="138">
        <f t="shared" si="145"/>
        <v>1624</v>
      </c>
      <c r="F161" s="181">
        <v>1.0</v>
      </c>
      <c r="G161" s="181">
        <v>21.0</v>
      </c>
      <c r="H161" s="141">
        <f t="shared" si="3"/>
        <v>24</v>
      </c>
      <c r="I161" s="98"/>
      <c r="J161" s="182" t="s">
        <v>27</v>
      </c>
      <c r="K161" s="138">
        <f t="shared" si="146"/>
        <v>1571</v>
      </c>
      <c r="L161" s="183">
        <v>1.0</v>
      </c>
      <c r="M161" s="183">
        <v>13.0</v>
      </c>
      <c r="N161" s="141">
        <f t="shared" si="5"/>
        <v>16</v>
      </c>
      <c r="O161" s="94"/>
      <c r="P161" s="186" t="s">
        <v>72</v>
      </c>
      <c r="Q161" s="94"/>
      <c r="R161" s="45">
        <f>MIN(Rules!$E$2,(MAX(H161/N161,N161/H161)))</f>
        <v>1.5</v>
      </c>
      <c r="S161" s="45">
        <f>VLOOKUP(B161,Rules!A:B,2,FALSE)</f>
        <v>60</v>
      </c>
      <c r="T161" s="176"/>
      <c r="U161" s="46">
        <f>1/(10^(-(E161+(IF(P161="Y",Rules!$I$2,0))-K161)/Rules!$E$12)+1)</f>
        <v>0.718058117</v>
      </c>
      <c r="V161" s="47">
        <f t="shared" si="6"/>
        <v>25</v>
      </c>
      <c r="W161" s="47">
        <f t="shared" si="7"/>
        <v>-25</v>
      </c>
      <c r="X161" s="94"/>
      <c r="Y161" s="94"/>
      <c r="Z161" s="94"/>
      <c r="AA161" s="132">
        <f t="shared" ref="AA161:BL161" si="167">IF($D161=AA$1,$E161+$V161,(IF($J161=AA$1,$K161+$W161,AA160)))</f>
        <v>1287</v>
      </c>
      <c r="AB161" s="132">
        <f t="shared" si="167"/>
        <v>1134</v>
      </c>
      <c r="AC161" s="132">
        <f t="shared" si="167"/>
        <v>1287</v>
      </c>
      <c r="AD161" s="132">
        <f t="shared" si="167"/>
        <v>292</v>
      </c>
      <c r="AE161" s="132">
        <f t="shared" si="167"/>
        <v>1952</v>
      </c>
      <c r="AF161" s="132">
        <f t="shared" si="167"/>
        <v>1876</v>
      </c>
      <c r="AG161" s="132">
        <f t="shared" si="167"/>
        <v>922</v>
      </c>
      <c r="AH161" s="132">
        <f t="shared" si="167"/>
        <v>801</v>
      </c>
      <c r="AI161" s="132">
        <f t="shared" si="167"/>
        <v>1200</v>
      </c>
      <c r="AJ161" s="132">
        <f t="shared" si="167"/>
        <v>1912</v>
      </c>
      <c r="AK161" s="132">
        <f t="shared" si="167"/>
        <v>512</v>
      </c>
      <c r="AL161" s="132">
        <f t="shared" si="167"/>
        <v>717</v>
      </c>
      <c r="AM161" s="132">
        <f t="shared" si="167"/>
        <v>2001</v>
      </c>
      <c r="AN161" s="132">
        <f t="shared" si="167"/>
        <v>1515</v>
      </c>
      <c r="AO161" s="132">
        <f t="shared" si="167"/>
        <v>1158</v>
      </c>
      <c r="AP161" s="132">
        <f t="shared" si="167"/>
        <v>2242</v>
      </c>
      <c r="AQ161" s="132">
        <f t="shared" si="167"/>
        <v>159</v>
      </c>
      <c r="AR161" s="132">
        <f t="shared" si="167"/>
        <v>1400</v>
      </c>
      <c r="AS161" s="132">
        <f t="shared" si="167"/>
        <v>261</v>
      </c>
      <c r="AT161" s="132">
        <f t="shared" si="167"/>
        <v>1868</v>
      </c>
      <c r="AU161" s="132">
        <f t="shared" si="167"/>
        <v>1240</v>
      </c>
      <c r="AV161" s="132">
        <f t="shared" si="167"/>
        <v>579</v>
      </c>
      <c r="AW161" s="132">
        <f t="shared" si="167"/>
        <v>690</v>
      </c>
      <c r="AX161" s="132">
        <f t="shared" si="167"/>
        <v>1073</v>
      </c>
      <c r="AY161" s="132">
        <f t="shared" si="167"/>
        <v>1230</v>
      </c>
      <c r="AZ161" s="132">
        <f t="shared" si="167"/>
        <v>772</v>
      </c>
      <c r="BA161" s="184">
        <f t="shared" si="167"/>
        <v>0</v>
      </c>
      <c r="BB161" s="132">
        <f t="shared" si="167"/>
        <v>1546</v>
      </c>
      <c r="BC161" s="132">
        <f t="shared" si="167"/>
        <v>1148</v>
      </c>
      <c r="BD161" s="132">
        <f t="shared" si="167"/>
        <v>399</v>
      </c>
      <c r="BE161" s="132">
        <f t="shared" si="167"/>
        <v>638</v>
      </c>
      <c r="BF161" s="132">
        <f t="shared" si="167"/>
        <v>2092</v>
      </c>
      <c r="BG161" s="132">
        <f t="shared" si="167"/>
        <v>835</v>
      </c>
      <c r="BH161" s="132">
        <f t="shared" si="167"/>
        <v>559</v>
      </c>
      <c r="BI161" s="132">
        <f t="shared" si="167"/>
        <v>2063</v>
      </c>
      <c r="BJ161" s="132">
        <f t="shared" si="167"/>
        <v>1423</v>
      </c>
      <c r="BK161" s="132">
        <f t="shared" si="167"/>
        <v>1649</v>
      </c>
      <c r="BL161" s="132">
        <f t="shared" si="167"/>
        <v>1083</v>
      </c>
    </row>
    <row r="162" ht="13.5" customHeight="1">
      <c r="A162" s="134">
        <v>42554.0</v>
      </c>
      <c r="B162" s="155" t="s">
        <v>77</v>
      </c>
      <c r="C162" s="98"/>
      <c r="D162" s="180" t="s">
        <v>32</v>
      </c>
      <c r="E162" s="138">
        <f t="shared" si="145"/>
        <v>1423</v>
      </c>
      <c r="F162" s="181">
        <v>0.0</v>
      </c>
      <c r="G162" s="181">
        <v>18.0</v>
      </c>
      <c r="H162" s="141">
        <f t="shared" si="3"/>
        <v>18</v>
      </c>
      <c r="I162" s="98"/>
      <c r="J162" s="182" t="s">
        <v>20</v>
      </c>
      <c r="K162" s="138">
        <f t="shared" si="146"/>
        <v>1868</v>
      </c>
      <c r="L162" s="183">
        <v>1.0</v>
      </c>
      <c r="M162" s="183">
        <v>24.0</v>
      </c>
      <c r="N162" s="141">
        <f t="shared" si="5"/>
        <v>27</v>
      </c>
      <c r="O162" s="94"/>
      <c r="P162" s="186" t="s">
        <v>72</v>
      </c>
      <c r="Q162" s="94"/>
      <c r="R162" s="45">
        <f>MIN(Rules!$E$2,(MAX(H162/N162,N162/H162)))</f>
        <v>1.5</v>
      </c>
      <c r="S162" s="45">
        <f>VLOOKUP(B162,Rules!A:B,2,FALSE)</f>
        <v>60</v>
      </c>
      <c r="T162" s="176"/>
      <c r="U162" s="46">
        <f>1/(10^(-(E162+(IF(P162="Y",Rules!$I$2,0))-K162)/Rules!$E$12)+1)</f>
        <v>0.2044800997</v>
      </c>
      <c r="V162" s="47">
        <f t="shared" si="6"/>
        <v>-18</v>
      </c>
      <c r="W162" s="47">
        <f t="shared" si="7"/>
        <v>18</v>
      </c>
      <c r="X162" s="94"/>
      <c r="Y162" s="94"/>
      <c r="Z162" s="94"/>
      <c r="AA162" s="132">
        <f t="shared" ref="AA162:BL162" si="168">IF($D162=AA$1,$E162+$V162,(IF($J162=AA$1,$K162+$W162,AA161)))</f>
        <v>1287</v>
      </c>
      <c r="AB162" s="132">
        <f t="shared" si="168"/>
        <v>1134</v>
      </c>
      <c r="AC162" s="132">
        <f t="shared" si="168"/>
        <v>1287</v>
      </c>
      <c r="AD162" s="132">
        <f t="shared" si="168"/>
        <v>292</v>
      </c>
      <c r="AE162" s="132">
        <f t="shared" si="168"/>
        <v>1952</v>
      </c>
      <c r="AF162" s="132">
        <f t="shared" si="168"/>
        <v>1876</v>
      </c>
      <c r="AG162" s="132">
        <f t="shared" si="168"/>
        <v>922</v>
      </c>
      <c r="AH162" s="132">
        <f t="shared" si="168"/>
        <v>801</v>
      </c>
      <c r="AI162" s="132">
        <f t="shared" si="168"/>
        <v>1200</v>
      </c>
      <c r="AJ162" s="132">
        <f t="shared" si="168"/>
        <v>1912</v>
      </c>
      <c r="AK162" s="132">
        <f t="shared" si="168"/>
        <v>512</v>
      </c>
      <c r="AL162" s="132">
        <f t="shared" si="168"/>
        <v>717</v>
      </c>
      <c r="AM162" s="132">
        <f t="shared" si="168"/>
        <v>2001</v>
      </c>
      <c r="AN162" s="132">
        <f t="shared" si="168"/>
        <v>1515</v>
      </c>
      <c r="AO162" s="132">
        <f t="shared" si="168"/>
        <v>1158</v>
      </c>
      <c r="AP162" s="132">
        <f t="shared" si="168"/>
        <v>2242</v>
      </c>
      <c r="AQ162" s="132">
        <f t="shared" si="168"/>
        <v>159</v>
      </c>
      <c r="AR162" s="132">
        <f t="shared" si="168"/>
        <v>1400</v>
      </c>
      <c r="AS162" s="132">
        <f t="shared" si="168"/>
        <v>261</v>
      </c>
      <c r="AT162" s="132">
        <f t="shared" si="168"/>
        <v>1886</v>
      </c>
      <c r="AU162" s="132">
        <f t="shared" si="168"/>
        <v>1240</v>
      </c>
      <c r="AV162" s="132">
        <f t="shared" si="168"/>
        <v>579</v>
      </c>
      <c r="AW162" s="132">
        <f t="shared" si="168"/>
        <v>690</v>
      </c>
      <c r="AX162" s="132">
        <f t="shared" si="168"/>
        <v>1073</v>
      </c>
      <c r="AY162" s="132">
        <f t="shared" si="168"/>
        <v>1230</v>
      </c>
      <c r="AZ162" s="132">
        <f t="shared" si="168"/>
        <v>772</v>
      </c>
      <c r="BA162" s="184">
        <f t="shared" si="168"/>
        <v>0</v>
      </c>
      <c r="BB162" s="132">
        <f t="shared" si="168"/>
        <v>1546</v>
      </c>
      <c r="BC162" s="132">
        <f t="shared" si="168"/>
        <v>1148</v>
      </c>
      <c r="BD162" s="132">
        <f t="shared" si="168"/>
        <v>399</v>
      </c>
      <c r="BE162" s="132">
        <f t="shared" si="168"/>
        <v>638</v>
      </c>
      <c r="BF162" s="132">
        <f t="shared" si="168"/>
        <v>2092</v>
      </c>
      <c r="BG162" s="132">
        <f t="shared" si="168"/>
        <v>835</v>
      </c>
      <c r="BH162" s="132">
        <f t="shared" si="168"/>
        <v>559</v>
      </c>
      <c r="BI162" s="132">
        <f t="shared" si="168"/>
        <v>2063</v>
      </c>
      <c r="BJ162" s="132">
        <f t="shared" si="168"/>
        <v>1405</v>
      </c>
      <c r="BK162" s="132">
        <f t="shared" si="168"/>
        <v>1649</v>
      </c>
      <c r="BL162" s="132">
        <f t="shared" si="168"/>
        <v>1083</v>
      </c>
    </row>
    <row r="163" ht="13.5" customHeight="1">
      <c r="A163" s="134">
        <v>42554.0</v>
      </c>
      <c r="B163" s="155" t="s">
        <v>77</v>
      </c>
      <c r="C163" s="98"/>
      <c r="D163" s="180" t="s">
        <v>21</v>
      </c>
      <c r="E163" s="138">
        <f t="shared" si="145"/>
        <v>1952</v>
      </c>
      <c r="F163" s="181">
        <v>5.0</v>
      </c>
      <c r="G163" s="181">
        <v>32.0</v>
      </c>
      <c r="H163" s="141">
        <f t="shared" si="3"/>
        <v>47</v>
      </c>
      <c r="I163" s="98"/>
      <c r="J163" s="182" t="s">
        <v>31</v>
      </c>
      <c r="K163" s="138">
        <f t="shared" si="146"/>
        <v>1400</v>
      </c>
      <c r="L163" s="183">
        <v>0.0</v>
      </c>
      <c r="M163" s="183">
        <v>12.0</v>
      </c>
      <c r="N163" s="141">
        <f t="shared" si="5"/>
        <v>12</v>
      </c>
      <c r="O163" s="94"/>
      <c r="P163" s="186" t="s">
        <v>72</v>
      </c>
      <c r="Q163" s="94"/>
      <c r="R163" s="45">
        <f>MIN(Rules!$E$2,(MAX(H163/N163,N163/H163)))</f>
        <v>2</v>
      </c>
      <c r="S163" s="45">
        <f>VLOOKUP(B163,Rules!A:B,2,FALSE)</f>
        <v>60</v>
      </c>
      <c r="T163" s="176"/>
      <c r="U163" s="46">
        <f>1/(10^(-(E163+(IF(P163="Y",Rules!$I$2,0))-K163)/Rules!$E$12)+1)</f>
        <v>0.9620511884</v>
      </c>
      <c r="V163" s="47">
        <f t="shared" si="6"/>
        <v>5</v>
      </c>
      <c r="W163" s="47">
        <f t="shared" si="7"/>
        <v>-5</v>
      </c>
      <c r="X163" s="94"/>
      <c r="Y163" s="94"/>
      <c r="Z163" s="94"/>
      <c r="AA163" s="132">
        <f t="shared" ref="AA163:BL163" si="169">IF($D163=AA$1,$E163+$V163,(IF($J163=AA$1,$K163+$W163,AA162)))</f>
        <v>1287</v>
      </c>
      <c r="AB163" s="132">
        <f t="shared" si="169"/>
        <v>1134</v>
      </c>
      <c r="AC163" s="132">
        <f t="shared" si="169"/>
        <v>1287</v>
      </c>
      <c r="AD163" s="132">
        <f t="shared" si="169"/>
        <v>292</v>
      </c>
      <c r="AE163" s="132">
        <f t="shared" si="169"/>
        <v>1957</v>
      </c>
      <c r="AF163" s="132">
        <f t="shared" si="169"/>
        <v>1876</v>
      </c>
      <c r="AG163" s="132">
        <f t="shared" si="169"/>
        <v>922</v>
      </c>
      <c r="AH163" s="132">
        <f t="shared" si="169"/>
        <v>801</v>
      </c>
      <c r="AI163" s="132">
        <f t="shared" si="169"/>
        <v>1200</v>
      </c>
      <c r="AJ163" s="132">
        <f t="shared" si="169"/>
        <v>1912</v>
      </c>
      <c r="AK163" s="132">
        <f t="shared" si="169"/>
        <v>512</v>
      </c>
      <c r="AL163" s="132">
        <f t="shared" si="169"/>
        <v>717</v>
      </c>
      <c r="AM163" s="132">
        <f t="shared" si="169"/>
        <v>2001</v>
      </c>
      <c r="AN163" s="132">
        <f t="shared" si="169"/>
        <v>1515</v>
      </c>
      <c r="AO163" s="132">
        <f t="shared" si="169"/>
        <v>1158</v>
      </c>
      <c r="AP163" s="132">
        <f t="shared" si="169"/>
        <v>2242</v>
      </c>
      <c r="AQ163" s="132">
        <f t="shared" si="169"/>
        <v>159</v>
      </c>
      <c r="AR163" s="132">
        <f t="shared" si="169"/>
        <v>1395</v>
      </c>
      <c r="AS163" s="132">
        <f t="shared" si="169"/>
        <v>261</v>
      </c>
      <c r="AT163" s="132">
        <f t="shared" si="169"/>
        <v>1886</v>
      </c>
      <c r="AU163" s="132">
        <f t="shared" si="169"/>
        <v>1240</v>
      </c>
      <c r="AV163" s="132">
        <f t="shared" si="169"/>
        <v>579</v>
      </c>
      <c r="AW163" s="132">
        <f t="shared" si="169"/>
        <v>690</v>
      </c>
      <c r="AX163" s="132">
        <f t="shared" si="169"/>
        <v>1073</v>
      </c>
      <c r="AY163" s="132">
        <f t="shared" si="169"/>
        <v>1230</v>
      </c>
      <c r="AZ163" s="132">
        <f t="shared" si="169"/>
        <v>772</v>
      </c>
      <c r="BA163" s="184">
        <f t="shared" si="169"/>
        <v>0</v>
      </c>
      <c r="BB163" s="132">
        <f t="shared" si="169"/>
        <v>1546</v>
      </c>
      <c r="BC163" s="132">
        <f t="shared" si="169"/>
        <v>1148</v>
      </c>
      <c r="BD163" s="132">
        <f t="shared" si="169"/>
        <v>399</v>
      </c>
      <c r="BE163" s="132">
        <f t="shared" si="169"/>
        <v>638</v>
      </c>
      <c r="BF163" s="132">
        <f t="shared" si="169"/>
        <v>2092</v>
      </c>
      <c r="BG163" s="132">
        <f t="shared" si="169"/>
        <v>835</v>
      </c>
      <c r="BH163" s="132">
        <f t="shared" si="169"/>
        <v>559</v>
      </c>
      <c r="BI163" s="132">
        <f t="shared" si="169"/>
        <v>2063</v>
      </c>
      <c r="BJ163" s="132">
        <f t="shared" si="169"/>
        <v>1405</v>
      </c>
      <c r="BK163" s="132">
        <f t="shared" si="169"/>
        <v>1649</v>
      </c>
      <c r="BL163" s="132">
        <f t="shared" si="169"/>
        <v>1083</v>
      </c>
    </row>
    <row r="164" ht="13.5" customHeight="1">
      <c r="A164" s="134">
        <v>42554.0</v>
      </c>
      <c r="B164" s="155" t="s">
        <v>77</v>
      </c>
      <c r="C164" s="98"/>
      <c r="D164" s="180" t="s">
        <v>19</v>
      </c>
      <c r="E164" s="138">
        <f t="shared" si="145"/>
        <v>1876</v>
      </c>
      <c r="F164" s="181">
        <v>1.0</v>
      </c>
      <c r="G164" s="181">
        <v>26.0</v>
      </c>
      <c r="H164" s="141">
        <f t="shared" si="3"/>
        <v>29</v>
      </c>
      <c r="I164" s="98"/>
      <c r="J164" s="182" t="s">
        <v>26</v>
      </c>
      <c r="K164" s="138">
        <f t="shared" si="146"/>
        <v>1912</v>
      </c>
      <c r="L164" s="183">
        <v>1.0</v>
      </c>
      <c r="M164" s="183">
        <v>23.0</v>
      </c>
      <c r="N164" s="141">
        <f t="shared" si="5"/>
        <v>26</v>
      </c>
      <c r="O164" s="94"/>
      <c r="P164" s="186" t="s">
        <v>72</v>
      </c>
      <c r="Q164" s="94"/>
      <c r="R164" s="45">
        <f>MIN(Rules!$E$2,(MAX(H164/N164,N164/H164)))</f>
        <v>1.115384615</v>
      </c>
      <c r="S164" s="45">
        <f>VLOOKUP(B164,Rules!A:B,2,FALSE)</f>
        <v>60</v>
      </c>
      <c r="T164" s="176"/>
      <c r="U164" s="46">
        <f>1/(10^(-(E164+(IF(P164="Y",Rules!$I$2,0))-K164)/Rules!$E$12)+1)</f>
        <v>0.6283137131</v>
      </c>
      <c r="V164" s="47">
        <f t="shared" si="6"/>
        <v>25</v>
      </c>
      <c r="W164" s="47">
        <f t="shared" si="7"/>
        <v>-25</v>
      </c>
      <c r="X164" s="94"/>
      <c r="Y164" s="94"/>
      <c r="Z164" s="94"/>
      <c r="AA164" s="132">
        <f t="shared" ref="AA164:BL164" si="170">IF($D164=AA$1,$E164+$V164,(IF($J164=AA$1,$K164+$W164,AA163)))</f>
        <v>1287</v>
      </c>
      <c r="AB164" s="132">
        <f t="shared" si="170"/>
        <v>1134</v>
      </c>
      <c r="AC164" s="132">
        <f t="shared" si="170"/>
        <v>1287</v>
      </c>
      <c r="AD164" s="132">
        <f t="shared" si="170"/>
        <v>292</v>
      </c>
      <c r="AE164" s="132">
        <f t="shared" si="170"/>
        <v>1957</v>
      </c>
      <c r="AF164" s="132">
        <f t="shared" si="170"/>
        <v>1901</v>
      </c>
      <c r="AG164" s="132">
        <f t="shared" si="170"/>
        <v>922</v>
      </c>
      <c r="AH164" s="132">
        <f t="shared" si="170"/>
        <v>801</v>
      </c>
      <c r="AI164" s="132">
        <f t="shared" si="170"/>
        <v>1200</v>
      </c>
      <c r="AJ164" s="132">
        <f t="shared" si="170"/>
        <v>1887</v>
      </c>
      <c r="AK164" s="132">
        <f t="shared" si="170"/>
        <v>512</v>
      </c>
      <c r="AL164" s="132">
        <f t="shared" si="170"/>
        <v>717</v>
      </c>
      <c r="AM164" s="132">
        <f t="shared" si="170"/>
        <v>2001</v>
      </c>
      <c r="AN164" s="132">
        <f t="shared" si="170"/>
        <v>1515</v>
      </c>
      <c r="AO164" s="132">
        <f t="shared" si="170"/>
        <v>1158</v>
      </c>
      <c r="AP164" s="132">
        <f t="shared" si="170"/>
        <v>2242</v>
      </c>
      <c r="AQ164" s="132">
        <f t="shared" si="170"/>
        <v>159</v>
      </c>
      <c r="AR164" s="132">
        <f t="shared" si="170"/>
        <v>1395</v>
      </c>
      <c r="AS164" s="132">
        <f t="shared" si="170"/>
        <v>261</v>
      </c>
      <c r="AT164" s="132">
        <f t="shared" si="170"/>
        <v>1886</v>
      </c>
      <c r="AU164" s="132">
        <f t="shared" si="170"/>
        <v>1240</v>
      </c>
      <c r="AV164" s="132">
        <f t="shared" si="170"/>
        <v>579</v>
      </c>
      <c r="AW164" s="132">
        <f t="shared" si="170"/>
        <v>690</v>
      </c>
      <c r="AX164" s="132">
        <f t="shared" si="170"/>
        <v>1073</v>
      </c>
      <c r="AY164" s="132">
        <f t="shared" si="170"/>
        <v>1230</v>
      </c>
      <c r="AZ164" s="132">
        <f t="shared" si="170"/>
        <v>772</v>
      </c>
      <c r="BA164" s="184">
        <f t="shared" si="170"/>
        <v>0</v>
      </c>
      <c r="BB164" s="132">
        <f t="shared" si="170"/>
        <v>1546</v>
      </c>
      <c r="BC164" s="132">
        <f t="shared" si="170"/>
        <v>1148</v>
      </c>
      <c r="BD164" s="132">
        <f t="shared" si="170"/>
        <v>399</v>
      </c>
      <c r="BE164" s="132">
        <f t="shared" si="170"/>
        <v>638</v>
      </c>
      <c r="BF164" s="132">
        <f t="shared" si="170"/>
        <v>2092</v>
      </c>
      <c r="BG164" s="132">
        <f t="shared" si="170"/>
        <v>835</v>
      </c>
      <c r="BH164" s="132">
        <f t="shared" si="170"/>
        <v>559</v>
      </c>
      <c r="BI164" s="132">
        <f t="shared" si="170"/>
        <v>2063</v>
      </c>
      <c r="BJ164" s="132">
        <f t="shared" si="170"/>
        <v>1405</v>
      </c>
      <c r="BK164" s="132">
        <f t="shared" si="170"/>
        <v>1649</v>
      </c>
      <c r="BL164" s="132">
        <f t="shared" si="170"/>
        <v>1083</v>
      </c>
    </row>
    <row r="165" ht="13.5" customHeight="1">
      <c r="A165" s="134">
        <v>42554.0</v>
      </c>
      <c r="B165" s="155" t="s">
        <v>75</v>
      </c>
      <c r="C165" s="98"/>
      <c r="D165" s="180" t="s">
        <v>22</v>
      </c>
      <c r="E165" s="138">
        <f t="shared" si="145"/>
        <v>2242</v>
      </c>
      <c r="F165" s="181">
        <v>1.0</v>
      </c>
      <c r="G165" s="181">
        <v>26.0</v>
      </c>
      <c r="H165" s="141">
        <f t="shared" si="3"/>
        <v>29</v>
      </c>
      <c r="I165" s="98"/>
      <c r="J165" s="182" t="s">
        <v>23</v>
      </c>
      <c r="K165" s="138">
        <f t="shared" si="146"/>
        <v>2001</v>
      </c>
      <c r="L165" s="183">
        <v>0.0</v>
      </c>
      <c r="M165" s="183">
        <v>22.0</v>
      </c>
      <c r="N165" s="141">
        <f t="shared" si="5"/>
        <v>22</v>
      </c>
      <c r="O165" s="94"/>
      <c r="P165" s="154" t="s">
        <v>73</v>
      </c>
      <c r="Q165" s="94"/>
      <c r="R165" s="45">
        <f>MIN(Rules!$E$2,(MAX(H165/N165,N165/H165)))</f>
        <v>1.318181818</v>
      </c>
      <c r="S165" s="45">
        <f>VLOOKUP(B165,Rules!A:B,2,FALSE)</f>
        <v>60</v>
      </c>
      <c r="T165" s="176"/>
      <c r="U165" s="46">
        <f>1/(10^(-(E165+(IF(P165="Y",Rules!$I$2,0))-K165)/Rules!$E$12)+1)</f>
        <v>0.7521004027</v>
      </c>
      <c r="V165" s="47">
        <f t="shared" si="6"/>
        <v>20</v>
      </c>
      <c r="W165" s="47">
        <f t="shared" si="7"/>
        <v>-20</v>
      </c>
      <c r="X165" s="94"/>
      <c r="Y165" s="94"/>
      <c r="Z165" s="94"/>
      <c r="AA165" s="132">
        <f t="shared" ref="AA165:BL165" si="171">IF($D165=AA$1,$E165+$V165,(IF($J165=AA$1,$K165+$W165,AA164)))</f>
        <v>1287</v>
      </c>
      <c r="AB165" s="132">
        <f t="shared" si="171"/>
        <v>1134</v>
      </c>
      <c r="AC165" s="132">
        <f t="shared" si="171"/>
        <v>1287</v>
      </c>
      <c r="AD165" s="132">
        <f t="shared" si="171"/>
        <v>292</v>
      </c>
      <c r="AE165" s="132">
        <f t="shared" si="171"/>
        <v>1957</v>
      </c>
      <c r="AF165" s="132">
        <f t="shared" si="171"/>
        <v>1901</v>
      </c>
      <c r="AG165" s="132">
        <f t="shared" si="171"/>
        <v>922</v>
      </c>
      <c r="AH165" s="132">
        <f t="shared" si="171"/>
        <v>801</v>
      </c>
      <c r="AI165" s="132">
        <f t="shared" si="171"/>
        <v>1200</v>
      </c>
      <c r="AJ165" s="132">
        <f t="shared" si="171"/>
        <v>1887</v>
      </c>
      <c r="AK165" s="132">
        <f t="shared" si="171"/>
        <v>512</v>
      </c>
      <c r="AL165" s="132">
        <f t="shared" si="171"/>
        <v>717</v>
      </c>
      <c r="AM165" s="132">
        <f t="shared" si="171"/>
        <v>1981</v>
      </c>
      <c r="AN165" s="132">
        <f t="shared" si="171"/>
        <v>1515</v>
      </c>
      <c r="AO165" s="132">
        <f t="shared" si="171"/>
        <v>1158</v>
      </c>
      <c r="AP165" s="132">
        <f t="shared" si="171"/>
        <v>2262</v>
      </c>
      <c r="AQ165" s="132">
        <f t="shared" si="171"/>
        <v>159</v>
      </c>
      <c r="AR165" s="132">
        <f t="shared" si="171"/>
        <v>1395</v>
      </c>
      <c r="AS165" s="132">
        <f t="shared" si="171"/>
        <v>261</v>
      </c>
      <c r="AT165" s="132">
        <f t="shared" si="171"/>
        <v>1886</v>
      </c>
      <c r="AU165" s="132">
        <f t="shared" si="171"/>
        <v>1240</v>
      </c>
      <c r="AV165" s="132">
        <f t="shared" si="171"/>
        <v>579</v>
      </c>
      <c r="AW165" s="132">
        <f t="shared" si="171"/>
        <v>690</v>
      </c>
      <c r="AX165" s="132">
        <f t="shared" si="171"/>
        <v>1073</v>
      </c>
      <c r="AY165" s="132">
        <f t="shared" si="171"/>
        <v>1230</v>
      </c>
      <c r="AZ165" s="132">
        <f t="shared" si="171"/>
        <v>772</v>
      </c>
      <c r="BA165" s="184">
        <f t="shared" si="171"/>
        <v>0</v>
      </c>
      <c r="BB165" s="132">
        <f t="shared" si="171"/>
        <v>1546</v>
      </c>
      <c r="BC165" s="132">
        <f t="shared" si="171"/>
        <v>1148</v>
      </c>
      <c r="BD165" s="132">
        <f t="shared" si="171"/>
        <v>399</v>
      </c>
      <c r="BE165" s="132">
        <f t="shared" si="171"/>
        <v>638</v>
      </c>
      <c r="BF165" s="132">
        <f t="shared" si="171"/>
        <v>2092</v>
      </c>
      <c r="BG165" s="132">
        <f t="shared" si="171"/>
        <v>835</v>
      </c>
      <c r="BH165" s="132">
        <f t="shared" si="171"/>
        <v>559</v>
      </c>
      <c r="BI165" s="132">
        <f t="shared" si="171"/>
        <v>2063</v>
      </c>
      <c r="BJ165" s="132">
        <f t="shared" si="171"/>
        <v>1405</v>
      </c>
      <c r="BK165" s="132">
        <f t="shared" si="171"/>
        <v>1649</v>
      </c>
      <c r="BL165" s="132">
        <f t="shared" si="171"/>
        <v>1083</v>
      </c>
    </row>
    <row r="166" ht="13.5" customHeight="1">
      <c r="A166" s="134">
        <v>42560.0</v>
      </c>
      <c r="B166" s="155" t="s">
        <v>77</v>
      </c>
      <c r="C166" s="98"/>
      <c r="D166" s="180" t="s">
        <v>21</v>
      </c>
      <c r="E166" s="138">
        <f t="shared" si="145"/>
        <v>1957</v>
      </c>
      <c r="F166" s="181">
        <v>0.0</v>
      </c>
      <c r="G166" s="181">
        <v>19.0</v>
      </c>
      <c r="H166" s="141">
        <f t="shared" si="3"/>
        <v>19</v>
      </c>
      <c r="I166" s="98"/>
      <c r="J166" s="182" t="s">
        <v>20</v>
      </c>
      <c r="K166" s="138">
        <f t="shared" si="146"/>
        <v>1886</v>
      </c>
      <c r="L166" s="183">
        <v>0.0</v>
      </c>
      <c r="M166" s="183">
        <v>15.0</v>
      </c>
      <c r="N166" s="141">
        <f t="shared" si="5"/>
        <v>15</v>
      </c>
      <c r="O166" s="94"/>
      <c r="P166" s="186" t="s">
        <v>73</v>
      </c>
      <c r="Q166" s="94"/>
      <c r="R166" s="45">
        <f>MIN(Rules!$E$2,(MAX(H166/N166,N166/H166)))</f>
        <v>1.266666667</v>
      </c>
      <c r="S166" s="45">
        <f>VLOOKUP(B166,Rules!A:B,2,FALSE)</f>
        <v>60</v>
      </c>
      <c r="T166" s="176"/>
      <c r="U166" s="46">
        <f>1/(10^(-(E166+(IF(P166="Y",Rules!$I$2,0))-K166)/Rules!$E$12)+1)</f>
        <v>0.581021239</v>
      </c>
      <c r="V166" s="47">
        <f t="shared" si="6"/>
        <v>32</v>
      </c>
      <c r="W166" s="47">
        <f t="shared" si="7"/>
        <v>-32</v>
      </c>
      <c r="X166" s="94"/>
      <c r="Y166" s="94"/>
      <c r="Z166" s="94"/>
      <c r="AA166" s="132">
        <f t="shared" ref="AA166:BL166" si="172">IF($D166=AA$1,$E166+$V166,(IF($J166=AA$1,$K166+$W166,AA165)))</f>
        <v>1287</v>
      </c>
      <c r="AB166" s="132">
        <f t="shared" si="172"/>
        <v>1134</v>
      </c>
      <c r="AC166" s="132">
        <f t="shared" si="172"/>
        <v>1287</v>
      </c>
      <c r="AD166" s="132">
        <f t="shared" si="172"/>
        <v>292</v>
      </c>
      <c r="AE166" s="132">
        <f t="shared" si="172"/>
        <v>1989</v>
      </c>
      <c r="AF166" s="132">
        <f t="shared" si="172"/>
        <v>1901</v>
      </c>
      <c r="AG166" s="132">
        <f t="shared" si="172"/>
        <v>922</v>
      </c>
      <c r="AH166" s="132">
        <f t="shared" si="172"/>
        <v>801</v>
      </c>
      <c r="AI166" s="132">
        <f t="shared" si="172"/>
        <v>1200</v>
      </c>
      <c r="AJ166" s="132">
        <f t="shared" si="172"/>
        <v>1887</v>
      </c>
      <c r="AK166" s="132">
        <f t="shared" si="172"/>
        <v>512</v>
      </c>
      <c r="AL166" s="132">
        <f t="shared" si="172"/>
        <v>717</v>
      </c>
      <c r="AM166" s="132">
        <f t="shared" si="172"/>
        <v>1981</v>
      </c>
      <c r="AN166" s="132">
        <f t="shared" si="172"/>
        <v>1515</v>
      </c>
      <c r="AO166" s="132">
        <f t="shared" si="172"/>
        <v>1158</v>
      </c>
      <c r="AP166" s="132">
        <f t="shared" si="172"/>
        <v>2262</v>
      </c>
      <c r="AQ166" s="132">
        <f t="shared" si="172"/>
        <v>159</v>
      </c>
      <c r="AR166" s="132">
        <f t="shared" si="172"/>
        <v>1395</v>
      </c>
      <c r="AS166" s="132">
        <f t="shared" si="172"/>
        <v>261</v>
      </c>
      <c r="AT166" s="132">
        <f t="shared" si="172"/>
        <v>1854</v>
      </c>
      <c r="AU166" s="132">
        <f t="shared" si="172"/>
        <v>1240</v>
      </c>
      <c r="AV166" s="132">
        <f t="shared" si="172"/>
        <v>579</v>
      </c>
      <c r="AW166" s="132">
        <f t="shared" si="172"/>
        <v>690</v>
      </c>
      <c r="AX166" s="132">
        <f t="shared" si="172"/>
        <v>1073</v>
      </c>
      <c r="AY166" s="132">
        <f t="shared" si="172"/>
        <v>1230</v>
      </c>
      <c r="AZ166" s="132">
        <f t="shared" si="172"/>
        <v>772</v>
      </c>
      <c r="BA166" s="184">
        <f t="shared" si="172"/>
        <v>0</v>
      </c>
      <c r="BB166" s="132">
        <f t="shared" si="172"/>
        <v>1546</v>
      </c>
      <c r="BC166" s="132">
        <f t="shared" si="172"/>
        <v>1148</v>
      </c>
      <c r="BD166" s="132">
        <f t="shared" si="172"/>
        <v>399</v>
      </c>
      <c r="BE166" s="132">
        <f t="shared" si="172"/>
        <v>638</v>
      </c>
      <c r="BF166" s="132">
        <f t="shared" si="172"/>
        <v>2092</v>
      </c>
      <c r="BG166" s="132">
        <f t="shared" si="172"/>
        <v>835</v>
      </c>
      <c r="BH166" s="132">
        <f t="shared" si="172"/>
        <v>559</v>
      </c>
      <c r="BI166" s="132">
        <f t="shared" si="172"/>
        <v>2063</v>
      </c>
      <c r="BJ166" s="132">
        <f t="shared" si="172"/>
        <v>1405</v>
      </c>
      <c r="BK166" s="132">
        <f t="shared" si="172"/>
        <v>1649</v>
      </c>
      <c r="BL166" s="132">
        <f t="shared" si="172"/>
        <v>1083</v>
      </c>
    </row>
    <row r="167" ht="13.5" customHeight="1">
      <c r="A167" s="134">
        <v>42560.0</v>
      </c>
      <c r="B167" s="155" t="s">
        <v>77</v>
      </c>
      <c r="C167" s="98"/>
      <c r="D167" s="180" t="s">
        <v>19</v>
      </c>
      <c r="E167" s="138">
        <f t="shared" si="145"/>
        <v>1901</v>
      </c>
      <c r="F167" s="181">
        <v>1.0</v>
      </c>
      <c r="G167" s="181">
        <v>17.0</v>
      </c>
      <c r="H167" s="141">
        <f t="shared" si="3"/>
        <v>20</v>
      </c>
      <c r="I167" s="98"/>
      <c r="J167" s="182" t="s">
        <v>24</v>
      </c>
      <c r="K167" s="138">
        <f t="shared" si="146"/>
        <v>1649</v>
      </c>
      <c r="L167" s="183">
        <v>0.0</v>
      </c>
      <c r="M167" s="183">
        <v>23.0</v>
      </c>
      <c r="N167" s="141">
        <f t="shared" si="5"/>
        <v>23</v>
      </c>
      <c r="O167" s="94"/>
      <c r="P167" s="186" t="s">
        <v>73</v>
      </c>
      <c r="Q167" s="94"/>
      <c r="R167" s="45">
        <f>MIN(Rules!$E$2,(MAX(H167/N167,N167/H167)))</f>
        <v>1.15</v>
      </c>
      <c r="S167" s="45">
        <f>VLOOKUP(B167,Rules!A:B,2,FALSE)</f>
        <v>60</v>
      </c>
      <c r="T167" s="176"/>
      <c r="U167" s="46">
        <f>1/(10^(-(E167+(IF(P167="Y",Rules!$I$2,0))-K167)/Rules!$E$12)+1)</f>
        <v>0.76142408</v>
      </c>
      <c r="V167" s="47">
        <f t="shared" si="6"/>
        <v>-53</v>
      </c>
      <c r="W167" s="47">
        <f t="shared" si="7"/>
        <v>53</v>
      </c>
      <c r="X167" s="94"/>
      <c r="Y167" s="94"/>
      <c r="Z167" s="94"/>
      <c r="AA167" s="132">
        <f t="shared" ref="AA167:BL167" si="173">IF($D167=AA$1,$E167+$V167,(IF($J167=AA$1,$K167+$W167,AA166)))</f>
        <v>1287</v>
      </c>
      <c r="AB167" s="132">
        <f t="shared" si="173"/>
        <v>1134</v>
      </c>
      <c r="AC167" s="132">
        <f t="shared" si="173"/>
        <v>1287</v>
      </c>
      <c r="AD167" s="132">
        <f t="shared" si="173"/>
        <v>292</v>
      </c>
      <c r="AE167" s="132">
        <f t="shared" si="173"/>
        <v>1989</v>
      </c>
      <c r="AF167" s="132">
        <f t="shared" si="173"/>
        <v>1848</v>
      </c>
      <c r="AG167" s="132">
        <f t="shared" si="173"/>
        <v>922</v>
      </c>
      <c r="AH167" s="132">
        <f t="shared" si="173"/>
        <v>801</v>
      </c>
      <c r="AI167" s="132">
        <f t="shared" si="173"/>
        <v>1200</v>
      </c>
      <c r="AJ167" s="132">
        <f t="shared" si="173"/>
        <v>1887</v>
      </c>
      <c r="AK167" s="132">
        <f t="shared" si="173"/>
        <v>512</v>
      </c>
      <c r="AL167" s="132">
        <f t="shared" si="173"/>
        <v>717</v>
      </c>
      <c r="AM167" s="132">
        <f t="shared" si="173"/>
        <v>1981</v>
      </c>
      <c r="AN167" s="132">
        <f t="shared" si="173"/>
        <v>1515</v>
      </c>
      <c r="AO167" s="132">
        <f t="shared" si="173"/>
        <v>1158</v>
      </c>
      <c r="AP167" s="132">
        <f t="shared" si="173"/>
        <v>2262</v>
      </c>
      <c r="AQ167" s="132">
        <f t="shared" si="173"/>
        <v>159</v>
      </c>
      <c r="AR167" s="132">
        <f t="shared" si="173"/>
        <v>1395</v>
      </c>
      <c r="AS167" s="132">
        <f t="shared" si="173"/>
        <v>261</v>
      </c>
      <c r="AT167" s="132">
        <f t="shared" si="173"/>
        <v>1854</v>
      </c>
      <c r="AU167" s="132">
        <f t="shared" si="173"/>
        <v>1240</v>
      </c>
      <c r="AV167" s="132">
        <f t="shared" si="173"/>
        <v>579</v>
      </c>
      <c r="AW167" s="132">
        <f t="shared" si="173"/>
        <v>690</v>
      </c>
      <c r="AX167" s="132">
        <f t="shared" si="173"/>
        <v>1073</v>
      </c>
      <c r="AY167" s="132">
        <f t="shared" si="173"/>
        <v>1230</v>
      </c>
      <c r="AZ167" s="132">
        <f t="shared" si="173"/>
        <v>772</v>
      </c>
      <c r="BA167" s="184">
        <f t="shared" si="173"/>
        <v>0</v>
      </c>
      <c r="BB167" s="132">
        <f t="shared" si="173"/>
        <v>1546</v>
      </c>
      <c r="BC167" s="132">
        <f t="shared" si="173"/>
        <v>1148</v>
      </c>
      <c r="BD167" s="132">
        <f t="shared" si="173"/>
        <v>399</v>
      </c>
      <c r="BE167" s="132">
        <f t="shared" si="173"/>
        <v>638</v>
      </c>
      <c r="BF167" s="132">
        <f t="shared" si="173"/>
        <v>2092</v>
      </c>
      <c r="BG167" s="132">
        <f t="shared" si="173"/>
        <v>835</v>
      </c>
      <c r="BH167" s="132">
        <f t="shared" si="173"/>
        <v>559</v>
      </c>
      <c r="BI167" s="132">
        <f t="shared" si="173"/>
        <v>2063</v>
      </c>
      <c r="BJ167" s="132">
        <f t="shared" si="173"/>
        <v>1405</v>
      </c>
      <c r="BK167" s="132">
        <f t="shared" si="173"/>
        <v>1702</v>
      </c>
      <c r="BL167" s="132">
        <f t="shared" si="173"/>
        <v>1083</v>
      </c>
    </row>
    <row r="168" ht="13.5" customHeight="1">
      <c r="A168" s="134">
        <v>42561.0</v>
      </c>
      <c r="B168" s="157" t="s">
        <v>75</v>
      </c>
      <c r="C168" s="98"/>
      <c r="D168" s="180" t="s">
        <v>18</v>
      </c>
      <c r="E168" s="138">
        <f t="shared" si="145"/>
        <v>2092</v>
      </c>
      <c r="F168" s="181">
        <v>5.0</v>
      </c>
      <c r="G168" s="181">
        <v>19.0</v>
      </c>
      <c r="H168" s="141">
        <f t="shared" si="3"/>
        <v>34</v>
      </c>
      <c r="I168" s="98"/>
      <c r="J168" s="182" t="s">
        <v>25</v>
      </c>
      <c r="K168" s="138">
        <f t="shared" si="146"/>
        <v>2063</v>
      </c>
      <c r="L168" s="183">
        <v>0.0</v>
      </c>
      <c r="M168" s="183">
        <v>13.0</v>
      </c>
      <c r="N168" s="141">
        <f t="shared" si="5"/>
        <v>13</v>
      </c>
      <c r="O168" s="94"/>
      <c r="P168" s="154" t="s">
        <v>73</v>
      </c>
      <c r="Q168" s="94"/>
      <c r="R168" s="45">
        <f>MIN(Rules!$E$2,(MAX(H168/N168,N168/H168)))</f>
        <v>2</v>
      </c>
      <c r="S168" s="45">
        <f>VLOOKUP(B168,Rules!A:B,2,FALSE)</f>
        <v>60</v>
      </c>
      <c r="T168" s="176"/>
      <c r="U168" s="46">
        <f>1/(10^(-(E168+(IF(P168="Y",Rules!$I$2,0))-K168)/Rules!$E$12)+1)</f>
        <v>0.5333379484</v>
      </c>
      <c r="V168" s="47">
        <f t="shared" si="6"/>
        <v>56</v>
      </c>
      <c r="W168" s="47">
        <f t="shared" si="7"/>
        <v>-56</v>
      </c>
      <c r="X168" s="94"/>
      <c r="Y168" s="94"/>
      <c r="Z168" s="94"/>
      <c r="AA168" s="132">
        <f t="shared" ref="AA168:BL168" si="174">IF($D168=AA$1,$E168+$V168,(IF($J168=AA$1,$K168+$W168,AA167)))</f>
        <v>1287</v>
      </c>
      <c r="AB168" s="132">
        <f t="shared" si="174"/>
        <v>1134</v>
      </c>
      <c r="AC168" s="132">
        <f t="shared" si="174"/>
        <v>1287</v>
      </c>
      <c r="AD168" s="132">
        <f t="shared" si="174"/>
        <v>292</v>
      </c>
      <c r="AE168" s="132">
        <f t="shared" si="174"/>
        <v>1989</v>
      </c>
      <c r="AF168" s="132">
        <f t="shared" si="174"/>
        <v>1848</v>
      </c>
      <c r="AG168" s="132">
        <f t="shared" si="174"/>
        <v>922</v>
      </c>
      <c r="AH168" s="132">
        <f t="shared" si="174"/>
        <v>801</v>
      </c>
      <c r="AI168" s="132">
        <f t="shared" si="174"/>
        <v>1200</v>
      </c>
      <c r="AJ168" s="132">
        <f t="shared" si="174"/>
        <v>1887</v>
      </c>
      <c r="AK168" s="132">
        <f t="shared" si="174"/>
        <v>512</v>
      </c>
      <c r="AL168" s="132">
        <f t="shared" si="174"/>
        <v>717</v>
      </c>
      <c r="AM168" s="132">
        <f t="shared" si="174"/>
        <v>1981</v>
      </c>
      <c r="AN168" s="132">
        <f t="shared" si="174"/>
        <v>1515</v>
      </c>
      <c r="AO168" s="132">
        <f t="shared" si="174"/>
        <v>1158</v>
      </c>
      <c r="AP168" s="132">
        <f t="shared" si="174"/>
        <v>2262</v>
      </c>
      <c r="AQ168" s="132">
        <f t="shared" si="174"/>
        <v>159</v>
      </c>
      <c r="AR168" s="132">
        <f t="shared" si="174"/>
        <v>1395</v>
      </c>
      <c r="AS168" s="132">
        <f t="shared" si="174"/>
        <v>261</v>
      </c>
      <c r="AT168" s="132">
        <f t="shared" si="174"/>
        <v>1854</v>
      </c>
      <c r="AU168" s="132">
        <f t="shared" si="174"/>
        <v>1240</v>
      </c>
      <c r="AV168" s="132">
        <f t="shared" si="174"/>
        <v>579</v>
      </c>
      <c r="AW168" s="132">
        <f t="shared" si="174"/>
        <v>690</v>
      </c>
      <c r="AX168" s="132">
        <f t="shared" si="174"/>
        <v>1073</v>
      </c>
      <c r="AY168" s="132">
        <f t="shared" si="174"/>
        <v>1230</v>
      </c>
      <c r="AZ168" s="132">
        <f t="shared" si="174"/>
        <v>772</v>
      </c>
      <c r="BA168" s="184">
        <f t="shared" si="174"/>
        <v>0</v>
      </c>
      <c r="BB168" s="132">
        <f t="shared" si="174"/>
        <v>1546</v>
      </c>
      <c r="BC168" s="132">
        <f t="shared" si="174"/>
        <v>1148</v>
      </c>
      <c r="BD168" s="132">
        <f t="shared" si="174"/>
        <v>399</v>
      </c>
      <c r="BE168" s="132">
        <f t="shared" si="174"/>
        <v>638</v>
      </c>
      <c r="BF168" s="132">
        <f t="shared" si="174"/>
        <v>2148</v>
      </c>
      <c r="BG168" s="132">
        <f t="shared" si="174"/>
        <v>835</v>
      </c>
      <c r="BH168" s="132">
        <f t="shared" si="174"/>
        <v>559</v>
      </c>
      <c r="BI168" s="132">
        <f t="shared" si="174"/>
        <v>2007</v>
      </c>
      <c r="BJ168" s="132">
        <f t="shared" si="174"/>
        <v>1405</v>
      </c>
      <c r="BK168" s="132">
        <f t="shared" si="174"/>
        <v>1702</v>
      </c>
      <c r="BL168" s="132">
        <f t="shared" si="174"/>
        <v>1083</v>
      </c>
    </row>
    <row r="169" ht="13.5" customHeight="1">
      <c r="A169" s="134">
        <v>42561.0</v>
      </c>
      <c r="B169" s="155" t="s">
        <v>82</v>
      </c>
      <c r="C169" s="98"/>
      <c r="D169" s="180" t="s">
        <v>30</v>
      </c>
      <c r="E169" s="138">
        <f t="shared" si="145"/>
        <v>1287</v>
      </c>
      <c r="F169" s="181">
        <v>6.0</v>
      </c>
      <c r="G169" s="181">
        <v>21.0</v>
      </c>
      <c r="H169" s="141">
        <f t="shared" si="3"/>
        <v>39</v>
      </c>
      <c r="I169" s="98"/>
      <c r="J169" s="182" t="s">
        <v>43</v>
      </c>
      <c r="K169" s="138">
        <f t="shared" si="146"/>
        <v>1134</v>
      </c>
      <c r="L169" s="183">
        <v>4.0</v>
      </c>
      <c r="M169" s="183">
        <v>14.0</v>
      </c>
      <c r="N169" s="141">
        <f t="shared" si="5"/>
        <v>26</v>
      </c>
      <c r="O169" s="94"/>
      <c r="P169" s="154" t="s">
        <v>73</v>
      </c>
      <c r="Q169" s="94"/>
      <c r="R169" s="45">
        <f>MIN(Rules!$E$2,(MAX(H169/N169,N169/H169)))</f>
        <v>1.5</v>
      </c>
      <c r="S169" s="45">
        <f>VLOOKUP(B169,Rules!A:B,2,FALSE)</f>
        <v>35</v>
      </c>
      <c r="T169" s="176"/>
      <c r="U169" s="46">
        <f>1/(10^(-(E169+(IF(P169="Y",Rules!$I$2,0))-K169)/Rules!$E$12)+1)</f>
        <v>0.6692048773</v>
      </c>
      <c r="V169" s="47">
        <f t="shared" si="6"/>
        <v>17</v>
      </c>
      <c r="W169" s="47">
        <f t="shared" si="7"/>
        <v>-17</v>
      </c>
      <c r="X169" s="94"/>
      <c r="Y169" s="94"/>
      <c r="Z169" s="94"/>
      <c r="AA169" s="132">
        <f t="shared" ref="AA169:BL169" si="175">IF($D169=AA$1,$E169+$V169,(IF($J169=AA$1,$K169+$W169,AA168)))</f>
        <v>1304</v>
      </c>
      <c r="AB169" s="132">
        <f t="shared" si="175"/>
        <v>1117</v>
      </c>
      <c r="AC169" s="132">
        <f t="shared" si="175"/>
        <v>1287</v>
      </c>
      <c r="AD169" s="132">
        <f t="shared" si="175"/>
        <v>292</v>
      </c>
      <c r="AE169" s="132">
        <f t="shared" si="175"/>
        <v>1989</v>
      </c>
      <c r="AF169" s="132">
        <f t="shared" si="175"/>
        <v>1848</v>
      </c>
      <c r="AG169" s="132">
        <f t="shared" si="175"/>
        <v>922</v>
      </c>
      <c r="AH169" s="132">
        <f t="shared" si="175"/>
        <v>801</v>
      </c>
      <c r="AI169" s="132">
        <f t="shared" si="175"/>
        <v>1200</v>
      </c>
      <c r="AJ169" s="132">
        <f t="shared" si="175"/>
        <v>1887</v>
      </c>
      <c r="AK169" s="132">
        <f t="shared" si="175"/>
        <v>512</v>
      </c>
      <c r="AL169" s="132">
        <f t="shared" si="175"/>
        <v>717</v>
      </c>
      <c r="AM169" s="132">
        <f t="shared" si="175"/>
        <v>1981</v>
      </c>
      <c r="AN169" s="132">
        <f t="shared" si="175"/>
        <v>1515</v>
      </c>
      <c r="AO169" s="132">
        <f t="shared" si="175"/>
        <v>1158</v>
      </c>
      <c r="AP169" s="132">
        <f t="shared" si="175"/>
        <v>2262</v>
      </c>
      <c r="AQ169" s="132">
        <f t="shared" si="175"/>
        <v>159</v>
      </c>
      <c r="AR169" s="132">
        <f t="shared" si="175"/>
        <v>1395</v>
      </c>
      <c r="AS169" s="132">
        <f t="shared" si="175"/>
        <v>261</v>
      </c>
      <c r="AT169" s="132">
        <f t="shared" si="175"/>
        <v>1854</v>
      </c>
      <c r="AU169" s="132">
        <f t="shared" si="175"/>
        <v>1240</v>
      </c>
      <c r="AV169" s="132">
        <f t="shared" si="175"/>
        <v>579</v>
      </c>
      <c r="AW169" s="132">
        <f t="shared" si="175"/>
        <v>690</v>
      </c>
      <c r="AX169" s="132">
        <f t="shared" si="175"/>
        <v>1073</v>
      </c>
      <c r="AY169" s="132">
        <f t="shared" si="175"/>
        <v>1230</v>
      </c>
      <c r="AZ169" s="132">
        <f t="shared" si="175"/>
        <v>772</v>
      </c>
      <c r="BA169" s="184">
        <f t="shared" si="175"/>
        <v>0</v>
      </c>
      <c r="BB169" s="132">
        <f t="shared" si="175"/>
        <v>1546</v>
      </c>
      <c r="BC169" s="132">
        <f t="shared" si="175"/>
        <v>1148</v>
      </c>
      <c r="BD169" s="132">
        <f t="shared" si="175"/>
        <v>399</v>
      </c>
      <c r="BE169" s="132">
        <f t="shared" si="175"/>
        <v>638</v>
      </c>
      <c r="BF169" s="132">
        <f t="shared" si="175"/>
        <v>2148</v>
      </c>
      <c r="BG169" s="132">
        <f t="shared" si="175"/>
        <v>835</v>
      </c>
      <c r="BH169" s="132">
        <f t="shared" si="175"/>
        <v>559</v>
      </c>
      <c r="BI169" s="132">
        <f t="shared" si="175"/>
        <v>2007</v>
      </c>
      <c r="BJ169" s="132">
        <f t="shared" si="175"/>
        <v>1405</v>
      </c>
      <c r="BK169" s="132">
        <f t="shared" si="175"/>
        <v>1702</v>
      </c>
      <c r="BL169" s="132">
        <f t="shared" si="175"/>
        <v>1083</v>
      </c>
    </row>
    <row r="170" ht="13.5" customHeight="1">
      <c r="A170" s="134">
        <v>42575.0</v>
      </c>
      <c r="B170" s="155" t="s">
        <v>76</v>
      </c>
      <c r="C170" s="98"/>
      <c r="D170" s="180" t="s">
        <v>23</v>
      </c>
      <c r="E170" s="138">
        <f t="shared" si="145"/>
        <v>1981</v>
      </c>
      <c r="F170" s="181">
        <v>2.0</v>
      </c>
      <c r="G170" s="181">
        <v>17.0</v>
      </c>
      <c r="H170" s="141">
        <f t="shared" si="3"/>
        <v>23</v>
      </c>
      <c r="I170" s="98"/>
      <c r="J170" s="182" t="s">
        <v>21</v>
      </c>
      <c r="K170" s="138">
        <f t="shared" si="146"/>
        <v>1989</v>
      </c>
      <c r="L170" s="183">
        <v>0.0</v>
      </c>
      <c r="M170" s="183">
        <v>17.0</v>
      </c>
      <c r="N170" s="141">
        <f t="shared" si="5"/>
        <v>17</v>
      </c>
      <c r="O170" s="94"/>
      <c r="P170" s="186" t="s">
        <v>73</v>
      </c>
      <c r="Q170" s="94"/>
      <c r="R170" s="45">
        <f>MIN(Rules!$E$2,(MAX(H170/N170,N170/H170)))</f>
        <v>1.352941176</v>
      </c>
      <c r="S170" s="45">
        <f>VLOOKUP(B170,Rules!A:B,2,FALSE)</f>
        <v>80</v>
      </c>
      <c r="T170" s="176"/>
      <c r="U170" s="46">
        <f>1/(10^(-(E170+(IF(P170="Y",Rules!$I$2,0))-K170)/Rules!$E$12)+1)</f>
        <v>0.4907907012</v>
      </c>
      <c r="V170" s="47">
        <f t="shared" si="6"/>
        <v>55</v>
      </c>
      <c r="W170" s="47">
        <f t="shared" si="7"/>
        <v>-55</v>
      </c>
      <c r="X170" s="94"/>
      <c r="Y170" s="94"/>
      <c r="Z170" s="94"/>
      <c r="AA170" s="132">
        <f t="shared" ref="AA170:BL170" si="176">IF($D170=AA$1,$E170+$V170,(IF($J170=AA$1,$K170+$W170,AA169)))</f>
        <v>1304</v>
      </c>
      <c r="AB170" s="132">
        <f t="shared" si="176"/>
        <v>1117</v>
      </c>
      <c r="AC170" s="132">
        <f t="shared" si="176"/>
        <v>1287</v>
      </c>
      <c r="AD170" s="132">
        <f t="shared" si="176"/>
        <v>292</v>
      </c>
      <c r="AE170" s="132">
        <f t="shared" si="176"/>
        <v>1934</v>
      </c>
      <c r="AF170" s="132">
        <f t="shared" si="176"/>
        <v>1848</v>
      </c>
      <c r="AG170" s="132">
        <f t="shared" si="176"/>
        <v>922</v>
      </c>
      <c r="AH170" s="132">
        <f t="shared" si="176"/>
        <v>801</v>
      </c>
      <c r="AI170" s="132">
        <f t="shared" si="176"/>
        <v>1200</v>
      </c>
      <c r="AJ170" s="132">
        <f t="shared" si="176"/>
        <v>1887</v>
      </c>
      <c r="AK170" s="132">
        <f t="shared" si="176"/>
        <v>512</v>
      </c>
      <c r="AL170" s="132">
        <f t="shared" si="176"/>
        <v>717</v>
      </c>
      <c r="AM170" s="132">
        <f t="shared" si="176"/>
        <v>2036</v>
      </c>
      <c r="AN170" s="132">
        <f t="shared" si="176"/>
        <v>1515</v>
      </c>
      <c r="AO170" s="132">
        <f t="shared" si="176"/>
        <v>1158</v>
      </c>
      <c r="AP170" s="132">
        <f t="shared" si="176"/>
        <v>2262</v>
      </c>
      <c r="AQ170" s="132">
        <f t="shared" si="176"/>
        <v>159</v>
      </c>
      <c r="AR170" s="132">
        <f t="shared" si="176"/>
        <v>1395</v>
      </c>
      <c r="AS170" s="132">
        <f t="shared" si="176"/>
        <v>261</v>
      </c>
      <c r="AT170" s="132">
        <f t="shared" si="176"/>
        <v>1854</v>
      </c>
      <c r="AU170" s="132">
        <f t="shared" si="176"/>
        <v>1240</v>
      </c>
      <c r="AV170" s="132">
        <f t="shared" si="176"/>
        <v>579</v>
      </c>
      <c r="AW170" s="132">
        <f t="shared" si="176"/>
        <v>690</v>
      </c>
      <c r="AX170" s="132">
        <f t="shared" si="176"/>
        <v>1073</v>
      </c>
      <c r="AY170" s="132">
        <f t="shared" si="176"/>
        <v>1230</v>
      </c>
      <c r="AZ170" s="132">
        <f t="shared" si="176"/>
        <v>772</v>
      </c>
      <c r="BA170" s="184">
        <f t="shared" si="176"/>
        <v>0</v>
      </c>
      <c r="BB170" s="132">
        <f t="shared" si="176"/>
        <v>1546</v>
      </c>
      <c r="BC170" s="132">
        <f t="shared" si="176"/>
        <v>1148</v>
      </c>
      <c r="BD170" s="132">
        <f t="shared" si="176"/>
        <v>399</v>
      </c>
      <c r="BE170" s="132">
        <f t="shared" si="176"/>
        <v>638</v>
      </c>
      <c r="BF170" s="132">
        <f t="shared" si="176"/>
        <v>2148</v>
      </c>
      <c r="BG170" s="132">
        <f t="shared" si="176"/>
        <v>835</v>
      </c>
      <c r="BH170" s="132">
        <f t="shared" si="176"/>
        <v>559</v>
      </c>
      <c r="BI170" s="132">
        <f t="shared" si="176"/>
        <v>2007</v>
      </c>
      <c r="BJ170" s="132">
        <f t="shared" si="176"/>
        <v>1405</v>
      </c>
      <c r="BK170" s="132">
        <f t="shared" si="176"/>
        <v>1702</v>
      </c>
      <c r="BL170" s="132">
        <f t="shared" si="176"/>
        <v>1083</v>
      </c>
    </row>
    <row r="171" ht="13.5" customHeight="1">
      <c r="A171" s="134">
        <v>42575.0</v>
      </c>
      <c r="B171" s="155" t="s">
        <v>76</v>
      </c>
      <c r="C171" s="98"/>
      <c r="D171" s="180" t="s">
        <v>25</v>
      </c>
      <c r="E171" s="138">
        <f t="shared" si="145"/>
        <v>2007</v>
      </c>
      <c r="F171" s="181">
        <v>0.0</v>
      </c>
      <c r="G171" s="181">
        <v>21.0</v>
      </c>
      <c r="H171" s="141">
        <f t="shared" si="3"/>
        <v>21</v>
      </c>
      <c r="I171" s="98"/>
      <c r="J171" s="182" t="s">
        <v>24</v>
      </c>
      <c r="K171" s="138">
        <f t="shared" si="146"/>
        <v>1702</v>
      </c>
      <c r="L171" s="183">
        <v>0.0</v>
      </c>
      <c r="M171" s="183">
        <v>11.0</v>
      </c>
      <c r="N171" s="141">
        <f t="shared" si="5"/>
        <v>11</v>
      </c>
      <c r="O171" s="94"/>
      <c r="P171" s="186" t="s">
        <v>73</v>
      </c>
      <c r="Q171" s="94"/>
      <c r="R171" s="45">
        <f>MIN(Rules!$E$2,(MAX(H171/N171,N171/H171)))</f>
        <v>1.909090909</v>
      </c>
      <c r="S171" s="45">
        <f>VLOOKUP(B171,Rules!A:B,2,FALSE)</f>
        <v>80</v>
      </c>
      <c r="T171" s="176"/>
      <c r="U171" s="46">
        <f>1/(10^(-(E171+(IF(P171="Y",Rules!$I$2,0))-K171)/Rules!$E$12)+1)</f>
        <v>0.8029091702</v>
      </c>
      <c r="V171" s="47">
        <f t="shared" si="6"/>
        <v>30</v>
      </c>
      <c r="W171" s="47">
        <f t="shared" si="7"/>
        <v>-30</v>
      </c>
      <c r="X171" s="94"/>
      <c r="Y171" s="94"/>
      <c r="Z171" s="94"/>
      <c r="AA171" s="132">
        <f t="shared" ref="AA171:BL171" si="177">IF($D171=AA$1,$E171+$V171,(IF($J171=AA$1,$K171+$W171,AA170)))</f>
        <v>1304</v>
      </c>
      <c r="AB171" s="132">
        <f t="shared" si="177"/>
        <v>1117</v>
      </c>
      <c r="AC171" s="132">
        <f t="shared" si="177"/>
        <v>1287</v>
      </c>
      <c r="AD171" s="132">
        <f t="shared" si="177"/>
        <v>292</v>
      </c>
      <c r="AE171" s="132">
        <f t="shared" si="177"/>
        <v>1934</v>
      </c>
      <c r="AF171" s="132">
        <f t="shared" si="177"/>
        <v>1848</v>
      </c>
      <c r="AG171" s="132">
        <f t="shared" si="177"/>
        <v>922</v>
      </c>
      <c r="AH171" s="132">
        <f t="shared" si="177"/>
        <v>801</v>
      </c>
      <c r="AI171" s="132">
        <f t="shared" si="177"/>
        <v>1200</v>
      </c>
      <c r="AJ171" s="132">
        <f t="shared" si="177"/>
        <v>1887</v>
      </c>
      <c r="AK171" s="132">
        <f t="shared" si="177"/>
        <v>512</v>
      </c>
      <c r="AL171" s="132">
        <f t="shared" si="177"/>
        <v>717</v>
      </c>
      <c r="AM171" s="132">
        <f t="shared" si="177"/>
        <v>2036</v>
      </c>
      <c r="AN171" s="132">
        <f t="shared" si="177"/>
        <v>1515</v>
      </c>
      <c r="AO171" s="132">
        <f t="shared" si="177"/>
        <v>1158</v>
      </c>
      <c r="AP171" s="132">
        <f t="shared" si="177"/>
        <v>2262</v>
      </c>
      <c r="AQ171" s="132">
        <f t="shared" si="177"/>
        <v>159</v>
      </c>
      <c r="AR171" s="132">
        <f t="shared" si="177"/>
        <v>1395</v>
      </c>
      <c r="AS171" s="132">
        <f t="shared" si="177"/>
        <v>261</v>
      </c>
      <c r="AT171" s="132">
        <f t="shared" si="177"/>
        <v>1854</v>
      </c>
      <c r="AU171" s="132">
        <f t="shared" si="177"/>
        <v>1240</v>
      </c>
      <c r="AV171" s="132">
        <f t="shared" si="177"/>
        <v>579</v>
      </c>
      <c r="AW171" s="132">
        <f t="shared" si="177"/>
        <v>690</v>
      </c>
      <c r="AX171" s="132">
        <f t="shared" si="177"/>
        <v>1073</v>
      </c>
      <c r="AY171" s="132">
        <f t="shared" si="177"/>
        <v>1230</v>
      </c>
      <c r="AZ171" s="132">
        <f t="shared" si="177"/>
        <v>772</v>
      </c>
      <c r="BA171" s="184">
        <f t="shared" si="177"/>
        <v>0</v>
      </c>
      <c r="BB171" s="132">
        <f t="shared" si="177"/>
        <v>1546</v>
      </c>
      <c r="BC171" s="132">
        <f t="shared" si="177"/>
        <v>1148</v>
      </c>
      <c r="BD171" s="132">
        <f t="shared" si="177"/>
        <v>399</v>
      </c>
      <c r="BE171" s="132">
        <f t="shared" si="177"/>
        <v>638</v>
      </c>
      <c r="BF171" s="132">
        <f t="shared" si="177"/>
        <v>2148</v>
      </c>
      <c r="BG171" s="132">
        <f t="shared" si="177"/>
        <v>835</v>
      </c>
      <c r="BH171" s="132">
        <f t="shared" si="177"/>
        <v>559</v>
      </c>
      <c r="BI171" s="132">
        <f t="shared" si="177"/>
        <v>2037</v>
      </c>
      <c r="BJ171" s="132">
        <f t="shared" si="177"/>
        <v>1405</v>
      </c>
      <c r="BK171" s="132">
        <f t="shared" si="177"/>
        <v>1672</v>
      </c>
      <c r="BL171" s="132">
        <f t="shared" si="177"/>
        <v>1083</v>
      </c>
    </row>
    <row r="172" ht="13.5" customHeight="1">
      <c r="A172" s="185">
        <v>42589.0</v>
      </c>
      <c r="B172" s="155" t="s">
        <v>76</v>
      </c>
      <c r="C172" s="98"/>
      <c r="D172" s="180" t="s">
        <v>22</v>
      </c>
      <c r="E172" s="138">
        <f t="shared" si="145"/>
        <v>2262</v>
      </c>
      <c r="F172" s="181">
        <v>1.0</v>
      </c>
      <c r="G172" s="181">
        <v>21.0</v>
      </c>
      <c r="H172" s="141">
        <f t="shared" si="3"/>
        <v>24</v>
      </c>
      <c r="I172" s="98"/>
      <c r="J172" s="182" t="s">
        <v>25</v>
      </c>
      <c r="K172" s="138">
        <f t="shared" si="146"/>
        <v>2037</v>
      </c>
      <c r="L172" s="183">
        <v>0.0</v>
      </c>
      <c r="M172" s="183">
        <v>24.0</v>
      </c>
      <c r="N172" s="141">
        <f t="shared" si="5"/>
        <v>24</v>
      </c>
      <c r="O172" s="94"/>
      <c r="P172" s="186" t="s">
        <v>73</v>
      </c>
      <c r="Q172" s="94"/>
      <c r="R172" s="45">
        <f>MIN(Rules!$E$2,(MAX(H172/N172,N172/H172)))</f>
        <v>1</v>
      </c>
      <c r="S172" s="45">
        <f>VLOOKUP(B172,Rules!A:B,2,FALSE)</f>
        <v>80</v>
      </c>
      <c r="T172" s="176"/>
      <c r="U172" s="46">
        <f>1/(10^(-(E172+(IF(P172="Y",Rules!$I$2,0))-K172)/Rules!$E$12)+1)</f>
        <v>0.7381090325</v>
      </c>
      <c r="V172" s="47">
        <f t="shared" si="6"/>
        <v>-19</v>
      </c>
      <c r="W172" s="47">
        <f t="shared" si="7"/>
        <v>19</v>
      </c>
      <c r="X172" s="94"/>
      <c r="Y172" s="94"/>
      <c r="Z172" s="94"/>
      <c r="AA172" s="132">
        <f t="shared" ref="AA172:BL172" si="178">IF($D172=AA$1,$E172+$V172,(IF($J172=AA$1,$K172+$W172,AA171)))</f>
        <v>1304</v>
      </c>
      <c r="AB172" s="132">
        <f t="shared" si="178"/>
        <v>1117</v>
      </c>
      <c r="AC172" s="132">
        <f t="shared" si="178"/>
        <v>1287</v>
      </c>
      <c r="AD172" s="132">
        <f t="shared" si="178"/>
        <v>292</v>
      </c>
      <c r="AE172" s="132">
        <f t="shared" si="178"/>
        <v>1934</v>
      </c>
      <c r="AF172" s="132">
        <f t="shared" si="178"/>
        <v>1848</v>
      </c>
      <c r="AG172" s="132">
        <f t="shared" si="178"/>
        <v>922</v>
      </c>
      <c r="AH172" s="132">
        <f t="shared" si="178"/>
        <v>801</v>
      </c>
      <c r="AI172" s="132">
        <f t="shared" si="178"/>
        <v>1200</v>
      </c>
      <c r="AJ172" s="132">
        <f t="shared" si="178"/>
        <v>1887</v>
      </c>
      <c r="AK172" s="132">
        <f t="shared" si="178"/>
        <v>512</v>
      </c>
      <c r="AL172" s="132">
        <f t="shared" si="178"/>
        <v>717</v>
      </c>
      <c r="AM172" s="132">
        <f t="shared" si="178"/>
        <v>2036</v>
      </c>
      <c r="AN172" s="132">
        <f t="shared" si="178"/>
        <v>1515</v>
      </c>
      <c r="AO172" s="132">
        <f t="shared" si="178"/>
        <v>1158</v>
      </c>
      <c r="AP172" s="132">
        <f t="shared" si="178"/>
        <v>2243</v>
      </c>
      <c r="AQ172" s="132">
        <f t="shared" si="178"/>
        <v>159</v>
      </c>
      <c r="AR172" s="132">
        <f t="shared" si="178"/>
        <v>1395</v>
      </c>
      <c r="AS172" s="132">
        <f t="shared" si="178"/>
        <v>261</v>
      </c>
      <c r="AT172" s="132">
        <f t="shared" si="178"/>
        <v>1854</v>
      </c>
      <c r="AU172" s="132">
        <f t="shared" si="178"/>
        <v>1240</v>
      </c>
      <c r="AV172" s="132">
        <f t="shared" si="178"/>
        <v>579</v>
      </c>
      <c r="AW172" s="132">
        <f t="shared" si="178"/>
        <v>690</v>
      </c>
      <c r="AX172" s="132">
        <f t="shared" si="178"/>
        <v>1073</v>
      </c>
      <c r="AY172" s="132">
        <f t="shared" si="178"/>
        <v>1230</v>
      </c>
      <c r="AZ172" s="132">
        <f t="shared" si="178"/>
        <v>772</v>
      </c>
      <c r="BA172" s="184">
        <f t="shared" si="178"/>
        <v>0</v>
      </c>
      <c r="BB172" s="132">
        <f t="shared" si="178"/>
        <v>1546</v>
      </c>
      <c r="BC172" s="132">
        <f t="shared" si="178"/>
        <v>1148</v>
      </c>
      <c r="BD172" s="132">
        <f t="shared" si="178"/>
        <v>399</v>
      </c>
      <c r="BE172" s="132">
        <f t="shared" si="178"/>
        <v>638</v>
      </c>
      <c r="BF172" s="132">
        <f t="shared" si="178"/>
        <v>2148</v>
      </c>
      <c r="BG172" s="132">
        <f t="shared" si="178"/>
        <v>835</v>
      </c>
      <c r="BH172" s="132">
        <f t="shared" si="178"/>
        <v>559</v>
      </c>
      <c r="BI172" s="132">
        <f t="shared" si="178"/>
        <v>2056</v>
      </c>
      <c r="BJ172" s="132">
        <f t="shared" si="178"/>
        <v>1405</v>
      </c>
      <c r="BK172" s="132">
        <f t="shared" si="178"/>
        <v>1672</v>
      </c>
      <c r="BL172" s="132">
        <f t="shared" si="178"/>
        <v>1083</v>
      </c>
    </row>
    <row r="173" ht="13.5" customHeight="1">
      <c r="A173" s="185">
        <v>42595.0</v>
      </c>
      <c r="B173" s="157" t="s">
        <v>76</v>
      </c>
      <c r="C173" s="187"/>
      <c r="D173" s="188" t="s">
        <v>22</v>
      </c>
      <c r="E173" s="138">
        <f t="shared" si="145"/>
        <v>2243</v>
      </c>
      <c r="F173" s="189">
        <v>2.0</v>
      </c>
      <c r="G173" s="189">
        <v>19.0</v>
      </c>
      <c r="H173" s="141">
        <f t="shared" si="3"/>
        <v>25</v>
      </c>
      <c r="I173" s="187"/>
      <c r="J173" s="182" t="s">
        <v>25</v>
      </c>
      <c r="K173" s="138">
        <f t="shared" si="146"/>
        <v>2056</v>
      </c>
      <c r="L173" s="190">
        <v>2.0</v>
      </c>
      <c r="M173" s="190">
        <v>17.0</v>
      </c>
      <c r="N173" s="141">
        <f t="shared" si="5"/>
        <v>23</v>
      </c>
      <c r="O173" s="191"/>
      <c r="P173" s="192" t="s">
        <v>73</v>
      </c>
      <c r="Q173" s="191"/>
      <c r="R173" s="163">
        <f>MIN(Rules!$E$2,(MAX(H173/N173,N173/H173)))</f>
        <v>1.086956522</v>
      </c>
      <c r="S173" s="145">
        <f>VLOOKUP(B173,Rules!A:B,2,FALSE)</f>
        <v>80</v>
      </c>
      <c r="T173" s="191"/>
      <c r="U173" s="193">
        <f>1/(10^(-(E173+(IF(P173="Y",Rules!$I$2,0))-K173)/Rules!$E$12)+1)</f>
        <v>0.7029043798</v>
      </c>
      <c r="V173" s="47">
        <f t="shared" si="6"/>
        <v>26</v>
      </c>
      <c r="W173" s="47">
        <f t="shared" si="7"/>
        <v>-26</v>
      </c>
      <c r="X173" s="191"/>
      <c r="Y173" s="191"/>
      <c r="Z173" s="191"/>
      <c r="AA173" s="132">
        <f t="shared" ref="AA173:BL173" si="179">IF($D173=AA$1,$E173+$V173,(IF($J173=AA$1,$K173+$W173,AA172)))</f>
        <v>1304</v>
      </c>
      <c r="AB173" s="132">
        <f t="shared" si="179"/>
        <v>1117</v>
      </c>
      <c r="AC173" s="132">
        <f t="shared" si="179"/>
        <v>1287</v>
      </c>
      <c r="AD173" s="132">
        <f t="shared" si="179"/>
        <v>292</v>
      </c>
      <c r="AE173" s="132">
        <f t="shared" si="179"/>
        <v>1934</v>
      </c>
      <c r="AF173" s="132">
        <f t="shared" si="179"/>
        <v>1848</v>
      </c>
      <c r="AG173" s="132">
        <f t="shared" si="179"/>
        <v>922</v>
      </c>
      <c r="AH173" s="132">
        <f t="shared" si="179"/>
        <v>801</v>
      </c>
      <c r="AI173" s="132">
        <f t="shared" si="179"/>
        <v>1200</v>
      </c>
      <c r="AJ173" s="132">
        <f t="shared" si="179"/>
        <v>1887</v>
      </c>
      <c r="AK173" s="132">
        <f t="shared" si="179"/>
        <v>512</v>
      </c>
      <c r="AL173" s="132">
        <f t="shared" si="179"/>
        <v>717</v>
      </c>
      <c r="AM173" s="132">
        <f t="shared" si="179"/>
        <v>2036</v>
      </c>
      <c r="AN173" s="132">
        <f t="shared" si="179"/>
        <v>1515</v>
      </c>
      <c r="AO173" s="132">
        <f t="shared" si="179"/>
        <v>1158</v>
      </c>
      <c r="AP173" s="132">
        <f t="shared" si="179"/>
        <v>2269</v>
      </c>
      <c r="AQ173" s="132">
        <f t="shared" si="179"/>
        <v>159</v>
      </c>
      <c r="AR173" s="132">
        <f t="shared" si="179"/>
        <v>1395</v>
      </c>
      <c r="AS173" s="132">
        <f t="shared" si="179"/>
        <v>261</v>
      </c>
      <c r="AT173" s="132">
        <f t="shared" si="179"/>
        <v>1854</v>
      </c>
      <c r="AU173" s="132">
        <f t="shared" si="179"/>
        <v>1240</v>
      </c>
      <c r="AV173" s="132">
        <f t="shared" si="179"/>
        <v>579</v>
      </c>
      <c r="AW173" s="132">
        <f t="shared" si="179"/>
        <v>690</v>
      </c>
      <c r="AX173" s="132">
        <f t="shared" si="179"/>
        <v>1073</v>
      </c>
      <c r="AY173" s="132">
        <f t="shared" si="179"/>
        <v>1230</v>
      </c>
      <c r="AZ173" s="132">
        <f t="shared" si="179"/>
        <v>772</v>
      </c>
      <c r="BA173" s="184">
        <f t="shared" si="179"/>
        <v>0</v>
      </c>
      <c r="BB173" s="132">
        <f t="shared" si="179"/>
        <v>1546</v>
      </c>
      <c r="BC173" s="132">
        <f t="shared" si="179"/>
        <v>1148</v>
      </c>
      <c r="BD173" s="132">
        <f t="shared" si="179"/>
        <v>399</v>
      </c>
      <c r="BE173" s="132">
        <f t="shared" si="179"/>
        <v>638</v>
      </c>
      <c r="BF173" s="132">
        <f t="shared" si="179"/>
        <v>2148</v>
      </c>
      <c r="BG173" s="132">
        <f t="shared" si="179"/>
        <v>835</v>
      </c>
      <c r="BH173" s="132">
        <f t="shared" si="179"/>
        <v>559</v>
      </c>
      <c r="BI173" s="132">
        <f t="shared" si="179"/>
        <v>2030</v>
      </c>
      <c r="BJ173" s="132">
        <f t="shared" si="179"/>
        <v>1405</v>
      </c>
      <c r="BK173" s="132">
        <f t="shared" si="179"/>
        <v>1672</v>
      </c>
      <c r="BL173" s="132">
        <f t="shared" si="179"/>
        <v>1083</v>
      </c>
    </row>
    <row r="174" ht="13.5" customHeight="1">
      <c r="A174" s="185">
        <v>42596.0</v>
      </c>
      <c r="B174" s="155" t="s">
        <v>76</v>
      </c>
      <c r="C174" s="98"/>
      <c r="D174" s="180" t="s">
        <v>18</v>
      </c>
      <c r="E174" s="138">
        <f t="shared" si="145"/>
        <v>2148</v>
      </c>
      <c r="F174" s="181">
        <v>2.0</v>
      </c>
      <c r="G174" s="181">
        <v>19.0</v>
      </c>
      <c r="H174" s="141">
        <f t="shared" si="3"/>
        <v>25</v>
      </c>
      <c r="I174" s="98"/>
      <c r="J174" s="182" t="s">
        <v>23</v>
      </c>
      <c r="K174" s="138">
        <f t="shared" si="146"/>
        <v>2036</v>
      </c>
      <c r="L174" s="183">
        <v>2.0</v>
      </c>
      <c r="M174" s="183">
        <v>18.0</v>
      </c>
      <c r="N174" s="141">
        <f t="shared" si="5"/>
        <v>24</v>
      </c>
      <c r="O174" s="94"/>
      <c r="P174" s="186" t="s">
        <v>73</v>
      </c>
      <c r="Q174" s="94"/>
      <c r="R174" s="45">
        <f>MIN(Rules!$E$2,(MAX(H174/N174,N174/H174)))</f>
        <v>1.041666667</v>
      </c>
      <c r="S174" s="45">
        <f>VLOOKUP(B174,Rules!A:B,2,FALSE)</f>
        <v>80</v>
      </c>
      <c r="T174" s="176"/>
      <c r="U174" s="46">
        <f>1/(10^(-(E174+(IF(P174="Y",Rules!$I$2,0))-K174)/Rules!$E$12)+1)</f>
        <v>0.626160241</v>
      </c>
      <c r="V174" s="47">
        <f t="shared" si="6"/>
        <v>31</v>
      </c>
      <c r="W174" s="47">
        <f t="shared" si="7"/>
        <v>-31</v>
      </c>
      <c r="X174" s="94"/>
      <c r="Y174" s="94"/>
      <c r="Z174" s="94"/>
      <c r="AA174" s="132">
        <f t="shared" ref="AA174:BL174" si="180">IF($D174=AA$1,$E174+$V174,(IF($J174=AA$1,$K174+$W174,AA172)))</f>
        <v>1304</v>
      </c>
      <c r="AB174" s="132">
        <f t="shared" si="180"/>
        <v>1117</v>
      </c>
      <c r="AC174" s="132">
        <f t="shared" si="180"/>
        <v>1287</v>
      </c>
      <c r="AD174" s="132">
        <f t="shared" si="180"/>
        <v>292</v>
      </c>
      <c r="AE174" s="132">
        <f t="shared" si="180"/>
        <v>1934</v>
      </c>
      <c r="AF174" s="132">
        <f t="shared" si="180"/>
        <v>1848</v>
      </c>
      <c r="AG174" s="132">
        <f t="shared" si="180"/>
        <v>922</v>
      </c>
      <c r="AH174" s="132">
        <f t="shared" si="180"/>
        <v>801</v>
      </c>
      <c r="AI174" s="132">
        <f t="shared" si="180"/>
        <v>1200</v>
      </c>
      <c r="AJ174" s="132">
        <f t="shared" si="180"/>
        <v>1887</v>
      </c>
      <c r="AK174" s="132">
        <f t="shared" si="180"/>
        <v>512</v>
      </c>
      <c r="AL174" s="132">
        <f t="shared" si="180"/>
        <v>717</v>
      </c>
      <c r="AM174" s="132">
        <f t="shared" si="180"/>
        <v>2005</v>
      </c>
      <c r="AN174" s="132">
        <f t="shared" si="180"/>
        <v>1515</v>
      </c>
      <c r="AO174" s="132">
        <f t="shared" si="180"/>
        <v>1158</v>
      </c>
      <c r="AP174" s="132">
        <f t="shared" si="180"/>
        <v>2243</v>
      </c>
      <c r="AQ174" s="132">
        <f t="shared" si="180"/>
        <v>159</v>
      </c>
      <c r="AR174" s="132">
        <f t="shared" si="180"/>
        <v>1395</v>
      </c>
      <c r="AS174" s="132">
        <f t="shared" si="180"/>
        <v>261</v>
      </c>
      <c r="AT174" s="132">
        <f t="shared" si="180"/>
        <v>1854</v>
      </c>
      <c r="AU174" s="132">
        <f t="shared" si="180"/>
        <v>1240</v>
      </c>
      <c r="AV174" s="132">
        <f t="shared" si="180"/>
        <v>579</v>
      </c>
      <c r="AW174" s="132">
        <f t="shared" si="180"/>
        <v>690</v>
      </c>
      <c r="AX174" s="132">
        <f t="shared" si="180"/>
        <v>1073</v>
      </c>
      <c r="AY174" s="132">
        <f t="shared" si="180"/>
        <v>1230</v>
      </c>
      <c r="AZ174" s="132">
        <f t="shared" si="180"/>
        <v>772</v>
      </c>
      <c r="BA174" s="184">
        <f t="shared" si="180"/>
        <v>0</v>
      </c>
      <c r="BB174" s="132">
        <f t="shared" si="180"/>
        <v>1546</v>
      </c>
      <c r="BC174" s="132">
        <f t="shared" si="180"/>
        <v>1148</v>
      </c>
      <c r="BD174" s="132">
        <f t="shared" si="180"/>
        <v>399</v>
      </c>
      <c r="BE174" s="132">
        <f t="shared" si="180"/>
        <v>638</v>
      </c>
      <c r="BF174" s="132">
        <f t="shared" si="180"/>
        <v>2179</v>
      </c>
      <c r="BG174" s="132">
        <f t="shared" si="180"/>
        <v>835</v>
      </c>
      <c r="BH174" s="132">
        <f t="shared" si="180"/>
        <v>559</v>
      </c>
      <c r="BI174" s="132">
        <f t="shared" si="180"/>
        <v>2056</v>
      </c>
      <c r="BJ174" s="132">
        <f t="shared" si="180"/>
        <v>1405</v>
      </c>
      <c r="BK174" s="132">
        <f t="shared" si="180"/>
        <v>1672</v>
      </c>
      <c r="BL174" s="132">
        <f t="shared" si="180"/>
        <v>1083</v>
      </c>
    </row>
    <row r="175" ht="13.5" customHeight="1">
      <c r="A175" s="185">
        <v>42617.0</v>
      </c>
      <c r="B175" s="194" t="s">
        <v>76</v>
      </c>
      <c r="C175" s="98"/>
      <c r="D175" s="180" t="s">
        <v>22</v>
      </c>
      <c r="E175" s="138">
        <f t="shared" si="145"/>
        <v>2243</v>
      </c>
      <c r="F175" s="181">
        <v>2.0</v>
      </c>
      <c r="G175" s="181">
        <v>20.0</v>
      </c>
      <c r="H175" s="141">
        <f t="shared" si="3"/>
        <v>26</v>
      </c>
      <c r="I175" s="98"/>
      <c r="J175" s="182" t="s">
        <v>18</v>
      </c>
      <c r="K175" s="138">
        <f t="shared" si="146"/>
        <v>2179</v>
      </c>
      <c r="L175" s="183">
        <v>2.0</v>
      </c>
      <c r="M175" s="183">
        <v>29.0</v>
      </c>
      <c r="N175" s="141">
        <f t="shared" si="5"/>
        <v>35</v>
      </c>
      <c r="O175" s="94"/>
      <c r="P175" s="186" t="s">
        <v>73</v>
      </c>
      <c r="Q175" s="94"/>
      <c r="R175" s="45">
        <f>MIN(Rules!$E$2,(MAX(H175/N175,N175/H175)))</f>
        <v>1.346153846</v>
      </c>
      <c r="S175" s="45">
        <f>VLOOKUP(B175,Rules!A:B,2,FALSE)</f>
        <v>80</v>
      </c>
      <c r="T175" s="176"/>
      <c r="U175" s="46">
        <f>1/(10^(-(E175+(IF(P175="Y",Rules!$I$2,0))-K175)/Rules!$E$12)+1)</f>
        <v>0.5731539371</v>
      </c>
      <c r="V175" s="47">
        <f t="shared" si="6"/>
        <v>-62</v>
      </c>
      <c r="W175" s="47">
        <f t="shared" si="7"/>
        <v>62</v>
      </c>
      <c r="X175" s="94"/>
      <c r="Y175" s="94"/>
      <c r="Z175" s="94"/>
      <c r="AA175" s="132">
        <f t="shared" ref="AA175:BL175" si="181">IF($D175=AA$1,$E175+$V175,(IF($J175=AA$1,$K175+$W175,AA174)))</f>
        <v>1304</v>
      </c>
      <c r="AB175" s="132">
        <f t="shared" si="181"/>
        <v>1117</v>
      </c>
      <c r="AC175" s="132">
        <f t="shared" si="181"/>
        <v>1287</v>
      </c>
      <c r="AD175" s="132">
        <f t="shared" si="181"/>
        <v>292</v>
      </c>
      <c r="AE175" s="132">
        <f t="shared" si="181"/>
        <v>1934</v>
      </c>
      <c r="AF175" s="132">
        <f t="shared" si="181"/>
        <v>1848</v>
      </c>
      <c r="AG175" s="132">
        <f t="shared" si="181"/>
        <v>922</v>
      </c>
      <c r="AH175" s="132">
        <f t="shared" si="181"/>
        <v>801</v>
      </c>
      <c r="AI175" s="132">
        <f t="shared" si="181"/>
        <v>1200</v>
      </c>
      <c r="AJ175" s="132">
        <f t="shared" si="181"/>
        <v>1887</v>
      </c>
      <c r="AK175" s="132">
        <f t="shared" si="181"/>
        <v>512</v>
      </c>
      <c r="AL175" s="132">
        <f t="shared" si="181"/>
        <v>717</v>
      </c>
      <c r="AM175" s="132">
        <f t="shared" si="181"/>
        <v>2005</v>
      </c>
      <c r="AN175" s="132">
        <f t="shared" si="181"/>
        <v>1515</v>
      </c>
      <c r="AO175" s="132">
        <f t="shared" si="181"/>
        <v>1158</v>
      </c>
      <c r="AP175" s="132">
        <f t="shared" si="181"/>
        <v>2181</v>
      </c>
      <c r="AQ175" s="132">
        <f t="shared" si="181"/>
        <v>159</v>
      </c>
      <c r="AR175" s="132">
        <f t="shared" si="181"/>
        <v>1395</v>
      </c>
      <c r="AS175" s="132">
        <f t="shared" si="181"/>
        <v>261</v>
      </c>
      <c r="AT175" s="132">
        <f t="shared" si="181"/>
        <v>1854</v>
      </c>
      <c r="AU175" s="132">
        <f t="shared" si="181"/>
        <v>1240</v>
      </c>
      <c r="AV175" s="132">
        <f t="shared" si="181"/>
        <v>579</v>
      </c>
      <c r="AW175" s="132">
        <f t="shared" si="181"/>
        <v>690</v>
      </c>
      <c r="AX175" s="132">
        <f t="shared" si="181"/>
        <v>1073</v>
      </c>
      <c r="AY175" s="132">
        <f t="shared" si="181"/>
        <v>1230</v>
      </c>
      <c r="AZ175" s="132">
        <f t="shared" si="181"/>
        <v>772</v>
      </c>
      <c r="BA175" s="184">
        <f t="shared" si="181"/>
        <v>0</v>
      </c>
      <c r="BB175" s="132">
        <f t="shared" si="181"/>
        <v>1546</v>
      </c>
      <c r="BC175" s="132">
        <f t="shared" si="181"/>
        <v>1148</v>
      </c>
      <c r="BD175" s="132">
        <f t="shared" si="181"/>
        <v>399</v>
      </c>
      <c r="BE175" s="132">
        <f t="shared" si="181"/>
        <v>638</v>
      </c>
      <c r="BF175" s="132">
        <f t="shared" si="181"/>
        <v>2241</v>
      </c>
      <c r="BG175" s="132">
        <f t="shared" si="181"/>
        <v>835</v>
      </c>
      <c r="BH175" s="132">
        <f t="shared" si="181"/>
        <v>559</v>
      </c>
      <c r="BI175" s="132">
        <f t="shared" si="181"/>
        <v>2056</v>
      </c>
      <c r="BJ175" s="132">
        <f t="shared" si="181"/>
        <v>1405</v>
      </c>
      <c r="BK175" s="132">
        <f t="shared" si="181"/>
        <v>1672</v>
      </c>
      <c r="BL175" s="132">
        <f t="shared" si="181"/>
        <v>1083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7.29" defaultRowHeight="15.75"/>
  <cols>
    <col customWidth="1" min="1" max="1" width="11.14"/>
    <col customWidth="1" min="2" max="2" width="8.43"/>
    <col customWidth="1" min="3" max="3" width="3.86"/>
    <col customWidth="1" min="4" max="4" width="11.86"/>
    <col customWidth="1" min="5" max="5" width="7.71"/>
    <col customWidth="1" min="6" max="6" width="2.29"/>
    <col customWidth="1" min="7" max="7" width="3.0"/>
    <col customWidth="1" min="8" max="8" width="3.29"/>
    <col customWidth="1" min="9" max="9" width="3.0"/>
    <col customWidth="1" min="10" max="10" width="11.86"/>
    <col customWidth="1" min="11" max="11" width="7.71"/>
    <col customWidth="1" min="12" max="12" width="2.29"/>
    <col customWidth="1" min="13" max="13" width="3.0"/>
    <col customWidth="1" min="14" max="14" width="3.43"/>
    <col customWidth="1" min="15" max="17" width="5.0"/>
    <col customWidth="1" min="18" max="18" width="8.14"/>
    <col customWidth="1" min="19" max="19" width="7.71"/>
    <col customWidth="1" min="20" max="20" width="2.43"/>
    <col customWidth="1" min="21" max="23" width="10.43"/>
    <col customWidth="1" min="24" max="25" width="3.71"/>
    <col customWidth="1" min="26" max="26" width="10.43"/>
    <col customWidth="1" min="27" max="64" width="8.86"/>
  </cols>
  <sheetData>
    <row r="1" ht="13.5" customHeight="1">
      <c r="A1" s="65" t="s">
        <v>55</v>
      </c>
      <c r="B1" s="20" t="s">
        <v>56</v>
      </c>
      <c r="C1" s="20"/>
      <c r="D1" s="113" t="s">
        <v>57</v>
      </c>
      <c r="E1" s="22" t="s">
        <v>58</v>
      </c>
      <c r="F1" s="114" t="s">
        <v>59</v>
      </c>
      <c r="G1" s="114" t="s">
        <v>60</v>
      </c>
      <c r="H1" s="114" t="s">
        <v>61</v>
      </c>
      <c r="I1" s="20"/>
      <c r="J1" s="115" t="s">
        <v>62</v>
      </c>
      <c r="K1" s="22" t="s">
        <v>58</v>
      </c>
      <c r="L1" s="114" t="s">
        <v>59</v>
      </c>
      <c r="M1" s="114" t="s">
        <v>60</v>
      </c>
      <c r="N1" s="114" t="s">
        <v>61</v>
      </c>
      <c r="O1" s="20"/>
      <c r="P1" s="20" t="s">
        <v>63</v>
      </c>
      <c r="Q1" s="20"/>
      <c r="R1" s="22" t="s">
        <v>64</v>
      </c>
      <c r="S1" s="20" t="s">
        <v>65</v>
      </c>
      <c r="T1" s="20"/>
      <c r="U1" s="89" t="s">
        <v>78</v>
      </c>
      <c r="V1" s="20" t="s">
        <v>67</v>
      </c>
      <c r="W1" s="20" t="s">
        <v>68</v>
      </c>
      <c r="X1" s="20"/>
      <c r="Y1" s="20"/>
      <c r="Z1" s="26"/>
      <c r="AA1" s="20" t="s">
        <v>30</v>
      </c>
      <c r="AB1" s="20" t="s">
        <v>43</v>
      </c>
      <c r="AC1" s="20" t="s">
        <v>28</v>
      </c>
      <c r="AD1" s="20" t="s">
        <v>49</v>
      </c>
      <c r="AE1" s="20" t="s">
        <v>21</v>
      </c>
      <c r="AF1" s="20" t="s">
        <v>19</v>
      </c>
      <c r="AG1" s="20" t="s">
        <v>35</v>
      </c>
      <c r="AH1" s="20" t="s">
        <v>37</v>
      </c>
      <c r="AI1" s="20" t="s">
        <v>33</v>
      </c>
      <c r="AJ1" s="20" t="s">
        <v>26</v>
      </c>
      <c r="AK1" s="20" t="s">
        <v>48</v>
      </c>
      <c r="AL1" s="3" t="s">
        <v>45</v>
      </c>
      <c r="AM1" s="20" t="s">
        <v>23</v>
      </c>
      <c r="AN1" s="20" t="s">
        <v>34</v>
      </c>
      <c r="AO1" s="20" t="s">
        <v>29</v>
      </c>
      <c r="AP1" s="20" t="s">
        <v>22</v>
      </c>
      <c r="AQ1" s="3" t="s">
        <v>54</v>
      </c>
      <c r="AR1" s="20" t="s">
        <v>31</v>
      </c>
      <c r="AS1" s="20" t="s">
        <v>52</v>
      </c>
      <c r="AT1" s="20" t="s">
        <v>20</v>
      </c>
      <c r="AU1" s="20" t="s">
        <v>36</v>
      </c>
      <c r="AV1" s="20" t="s">
        <v>50</v>
      </c>
      <c r="AW1" s="20" t="s">
        <v>47</v>
      </c>
      <c r="AX1" s="20" t="s">
        <v>39</v>
      </c>
      <c r="AY1" s="20" t="s">
        <v>38</v>
      </c>
      <c r="AZ1" s="20" t="s">
        <v>51</v>
      </c>
      <c r="BA1" s="20" t="s">
        <v>69</v>
      </c>
      <c r="BB1" s="20" t="s">
        <v>27</v>
      </c>
      <c r="BC1" s="20" t="s">
        <v>41</v>
      </c>
      <c r="BD1" s="20" t="s">
        <v>44</v>
      </c>
      <c r="BE1" s="20" t="s">
        <v>46</v>
      </c>
      <c r="BF1" s="20" t="s">
        <v>18</v>
      </c>
      <c r="BG1" s="20" t="s">
        <v>42</v>
      </c>
      <c r="BH1" s="20" t="s">
        <v>53</v>
      </c>
      <c r="BI1" s="20" t="s">
        <v>25</v>
      </c>
      <c r="BJ1" s="20" t="s">
        <v>32</v>
      </c>
      <c r="BK1" s="20" t="s">
        <v>24</v>
      </c>
      <c r="BL1" s="20" t="s">
        <v>40</v>
      </c>
    </row>
    <row r="2" ht="13.5" customHeight="1">
      <c r="A2" s="195"/>
      <c r="B2" s="117"/>
      <c r="C2" s="117"/>
      <c r="D2" s="118"/>
      <c r="E2" s="119"/>
      <c r="F2" s="120"/>
      <c r="G2" s="120"/>
      <c r="H2" s="120"/>
      <c r="I2" s="117"/>
      <c r="J2" s="121"/>
      <c r="K2" s="119"/>
      <c r="L2" s="120"/>
      <c r="M2" s="120"/>
      <c r="N2" s="120"/>
      <c r="O2" s="117"/>
      <c r="P2" s="117"/>
      <c r="Q2" s="117"/>
      <c r="R2" s="196"/>
      <c r="S2" s="117"/>
      <c r="T2" s="117"/>
      <c r="U2" s="122"/>
      <c r="V2" s="117"/>
      <c r="W2" s="117"/>
      <c r="X2" s="117"/>
      <c r="Y2" s="117"/>
      <c r="Z2" s="123" t="s">
        <v>91</v>
      </c>
      <c r="AA2" s="117">
        <f>LOOKUP(9.999E+307,'2014'!AA:AA)</f>
        <v>1457</v>
      </c>
      <c r="AB2" s="117">
        <f>LOOKUP(9.999E+307,'2014'!AB:AB)</f>
        <v>848</v>
      </c>
      <c r="AC2" s="117">
        <f>LOOKUP(9.999E+307,'2014'!AC:AC)</f>
        <v>1286</v>
      </c>
      <c r="AD2" s="117">
        <f>LOOKUP(9.999E+307,'2014'!AD:AD)</f>
        <v>292</v>
      </c>
      <c r="AE2" s="117">
        <f>LOOKUP(9.999E+307,'2014'!AE:AE)</f>
        <v>1912</v>
      </c>
      <c r="AF2" s="117">
        <f>LOOKUP(9.999E+307,'2014'!AF:AF)</f>
        <v>1975</v>
      </c>
      <c r="AG2" s="117">
        <f>LOOKUP(9.999E+307,'2014'!AG:AG)</f>
        <v>1161</v>
      </c>
      <c r="AH2" s="117">
        <f>LOOKUP(9.999E+307,'2014'!AH:AH)</f>
        <v>983</v>
      </c>
      <c r="AI2" s="117">
        <f>LOOKUP(9.999E+307,'2014'!AI:AI)</f>
        <v>1266</v>
      </c>
      <c r="AJ2" s="117">
        <f>LOOKUP(9.999E+307,'2014'!AJ:AJ)</f>
        <v>1868</v>
      </c>
      <c r="AK2" s="117">
        <f>LOOKUP(9.999E+307,'2014'!AK:AK)</f>
        <v>685</v>
      </c>
      <c r="AL2" s="117">
        <f>LOOKUP(9.999E+307,'2014'!AL:AL)</f>
        <v>908</v>
      </c>
      <c r="AM2" s="117">
        <f>LOOKUP(9.999E+307,'2014'!AM:AM)</f>
        <v>1920</v>
      </c>
      <c r="AN2" s="117">
        <f>LOOKUP(9.999E+307,'2014'!AN:AN)</f>
        <v>1427</v>
      </c>
      <c r="AO2" s="117">
        <f>LOOKUP(9.999E+307,'2014'!AO:AO)</f>
        <v>1246</v>
      </c>
      <c r="AP2" s="117">
        <f>LOOKUP(9.999E+307,'2014'!AP:AP)</f>
        <v>2263</v>
      </c>
      <c r="AQ2" s="197">
        <v>300.0</v>
      </c>
      <c r="AR2" s="117">
        <f>LOOKUP(9.999E+307,'2014'!AQ:AQ)</f>
        <v>1489</v>
      </c>
      <c r="AS2" s="117">
        <f>LOOKUP(9.999E+307,'2014'!AR:AR)</f>
        <v>259</v>
      </c>
      <c r="AT2" s="117">
        <f>LOOKUP(9.999E+307,'2014'!AS:AS)</f>
        <v>1897</v>
      </c>
      <c r="AU2" s="117">
        <f>LOOKUP(9.999E+307,'2014'!AT:AT)</f>
        <v>1121</v>
      </c>
      <c r="AV2" s="117">
        <f>LOOKUP(9.999E+307,'2014'!AU:AU)</f>
        <v>608</v>
      </c>
      <c r="AW2" s="117">
        <f>LOOKUP(9.999E+307,'2014'!AV:AV)</f>
        <v>735</v>
      </c>
      <c r="AX2" s="117">
        <f>LOOKUP(9.999E+307,'2014'!AW:AW)</f>
        <v>996</v>
      </c>
      <c r="AY2" s="117">
        <f>LOOKUP(9.999E+307,'2014'!AX:AX)</f>
        <v>1244</v>
      </c>
      <c r="AZ2" s="117">
        <f>LOOKUP(9.999E+307,'2014'!AY:AY)</f>
        <v>629</v>
      </c>
      <c r="BA2" s="197">
        <v>0.0</v>
      </c>
      <c r="BB2" s="117">
        <f>LOOKUP(9.999E+307,'2014'!AZ:AZ)</f>
        <v>1564</v>
      </c>
      <c r="BC2" s="117">
        <f>LOOKUP(9.999E+307,'2014'!BA:BA)</f>
        <v>890</v>
      </c>
      <c r="BD2" s="117">
        <f>LOOKUP(9.999E+307,'2014'!BB:BB)</f>
        <v>378</v>
      </c>
      <c r="BE2" s="117">
        <f>LOOKUP(9.999E+307,'2014'!BC:BC)</f>
        <v>638</v>
      </c>
      <c r="BF2" s="117">
        <f>LOOKUP(9.999E+307,'2014'!BD:BD)</f>
        <v>2070</v>
      </c>
      <c r="BG2" s="117">
        <f>LOOKUP(9.999E+307,'2014'!BE:BE)</f>
        <v>895</v>
      </c>
      <c r="BH2" s="117">
        <f>LOOKUP(9.999E+307,'2014'!BF:BF)</f>
        <v>530</v>
      </c>
      <c r="BI2" s="117">
        <f>LOOKUP(9.999E+307,'2014'!BG:BG)</f>
        <v>1756</v>
      </c>
      <c r="BJ2" s="117">
        <f>LOOKUP(9.999E+307,'2014'!BH:BH)</f>
        <v>1242</v>
      </c>
      <c r="BK2" s="117">
        <f>LOOKUP(9.999E+307,'2014'!BI:BI)</f>
        <v>1662</v>
      </c>
      <c r="BL2" s="117">
        <f>LOOKUP(9.999E+307,'2014'!BJ:BJ)</f>
        <v>1115</v>
      </c>
    </row>
    <row r="3" ht="13.5" customHeight="1">
      <c r="A3" s="88">
        <v>42049.0</v>
      </c>
      <c r="B3" s="84" t="s">
        <v>71</v>
      </c>
      <c r="C3" s="176"/>
      <c r="D3" s="125" t="s">
        <v>19</v>
      </c>
      <c r="E3" s="52">
        <f t="shared" ref="E3:E4" si="2">HLOOKUP(D3,AA$1:CB$10056,ROW()-1,FALSE)</f>
        <v>1975</v>
      </c>
      <c r="F3" s="127">
        <v>2.0</v>
      </c>
      <c r="G3" s="127">
        <v>17.0</v>
      </c>
      <c r="H3" s="128">
        <f t="shared" ref="H3:H174" si="3">F3*3+G3</f>
        <v>23</v>
      </c>
      <c r="I3" s="176"/>
      <c r="J3" s="129" t="s">
        <v>22</v>
      </c>
      <c r="K3" s="52">
        <f t="shared" ref="K3:K4" si="4">HLOOKUP(J3,AA$1:CB$10056,ROW()-1,FALSE)</f>
        <v>2263</v>
      </c>
      <c r="L3" s="130">
        <v>1.0</v>
      </c>
      <c r="M3" s="130">
        <v>22.0</v>
      </c>
      <c r="N3" s="128">
        <f t="shared" ref="N3:N174" si="5">L3*3+M3</f>
        <v>25</v>
      </c>
      <c r="O3" s="176"/>
      <c r="P3" s="45" t="s">
        <v>72</v>
      </c>
      <c r="Q3" s="176"/>
      <c r="R3" s="198">
        <f>MIN(Rules!$E$2,(MAX(H3/N3,N3/H3)))</f>
        <v>1.086956522</v>
      </c>
      <c r="S3" s="45">
        <f>VLOOKUP(B3,Rules!A:B,2,FALSE)</f>
        <v>40</v>
      </c>
      <c r="T3" s="176"/>
      <c r="U3" s="131">
        <f>1/(10^(-(E3+(IF(P3="Y",Rules!$I$2,0))-K3)/Rules!$E$12)+1)</f>
        <v>0.346261425</v>
      </c>
      <c r="V3" s="47">
        <f t="shared" ref="V3:V174" si="6">ROUND(IF(H3&gt;N3,(S3*R3*(1-U3)),IF(H3&lt;N3,(S3*R3*(0-U3)),S3*R3*(0.5-U3))),0)</f>
        <v>-15</v>
      </c>
      <c r="W3" s="47">
        <f t="shared" ref="W3:W174" si="7">-1*V3</f>
        <v>15</v>
      </c>
      <c r="X3" s="47"/>
      <c r="Y3" s="47"/>
      <c r="Z3" s="48"/>
      <c r="AA3" s="145">
        <f t="shared" ref="AA3:BL3" si="1">IF($D3=AA$1,$E3+$V3,(IF($J3=AA$1,$K3+$W3,AA2)))</f>
        <v>1457</v>
      </c>
      <c r="AB3" s="145">
        <f t="shared" si="1"/>
        <v>848</v>
      </c>
      <c r="AC3" s="145">
        <f t="shared" si="1"/>
        <v>1286</v>
      </c>
      <c r="AD3" s="145">
        <f t="shared" si="1"/>
        <v>292</v>
      </c>
      <c r="AE3" s="145">
        <f t="shared" si="1"/>
        <v>1912</v>
      </c>
      <c r="AF3" s="145">
        <f t="shared" si="1"/>
        <v>1960</v>
      </c>
      <c r="AG3" s="145">
        <f t="shared" si="1"/>
        <v>1161</v>
      </c>
      <c r="AH3" s="145">
        <f t="shared" si="1"/>
        <v>983</v>
      </c>
      <c r="AI3" s="145">
        <f t="shared" si="1"/>
        <v>1266</v>
      </c>
      <c r="AJ3" s="145">
        <f t="shared" si="1"/>
        <v>1868</v>
      </c>
      <c r="AK3" s="145">
        <f t="shared" si="1"/>
        <v>685</v>
      </c>
      <c r="AL3" s="145">
        <f t="shared" si="1"/>
        <v>908</v>
      </c>
      <c r="AM3" s="145">
        <f t="shared" si="1"/>
        <v>1920</v>
      </c>
      <c r="AN3" s="145">
        <f t="shared" si="1"/>
        <v>1427</v>
      </c>
      <c r="AO3" s="145">
        <f t="shared" si="1"/>
        <v>1246</v>
      </c>
      <c r="AP3" s="145">
        <f t="shared" si="1"/>
        <v>2278</v>
      </c>
      <c r="AQ3" s="145">
        <f t="shared" si="1"/>
        <v>300</v>
      </c>
      <c r="AR3" s="145">
        <f t="shared" si="1"/>
        <v>1489</v>
      </c>
      <c r="AS3" s="145">
        <f t="shared" si="1"/>
        <v>259</v>
      </c>
      <c r="AT3" s="145">
        <f t="shared" si="1"/>
        <v>1897</v>
      </c>
      <c r="AU3" s="145">
        <f t="shared" si="1"/>
        <v>1121</v>
      </c>
      <c r="AV3" s="145">
        <f t="shared" si="1"/>
        <v>608</v>
      </c>
      <c r="AW3" s="145">
        <f t="shared" si="1"/>
        <v>735</v>
      </c>
      <c r="AX3" s="145">
        <f t="shared" si="1"/>
        <v>996</v>
      </c>
      <c r="AY3" s="145">
        <f t="shared" si="1"/>
        <v>1244</v>
      </c>
      <c r="AZ3" s="145">
        <f t="shared" si="1"/>
        <v>629</v>
      </c>
      <c r="BA3" s="145">
        <f t="shared" si="1"/>
        <v>0</v>
      </c>
      <c r="BB3" s="145">
        <f t="shared" si="1"/>
        <v>1564</v>
      </c>
      <c r="BC3" s="145">
        <f t="shared" si="1"/>
        <v>890</v>
      </c>
      <c r="BD3" s="145">
        <f t="shared" si="1"/>
        <v>378</v>
      </c>
      <c r="BE3" s="145">
        <f t="shared" si="1"/>
        <v>638</v>
      </c>
      <c r="BF3" s="145">
        <f t="shared" si="1"/>
        <v>2070</v>
      </c>
      <c r="BG3" s="145">
        <f t="shared" si="1"/>
        <v>895</v>
      </c>
      <c r="BH3" s="145">
        <f t="shared" si="1"/>
        <v>530</v>
      </c>
      <c r="BI3" s="145">
        <f t="shared" si="1"/>
        <v>1756</v>
      </c>
      <c r="BJ3" s="145">
        <f t="shared" si="1"/>
        <v>1242</v>
      </c>
      <c r="BK3" s="145">
        <f t="shared" si="1"/>
        <v>1662</v>
      </c>
      <c r="BL3" s="145">
        <f t="shared" si="1"/>
        <v>1115</v>
      </c>
    </row>
    <row r="4" ht="13.5" customHeight="1">
      <c r="A4" s="88">
        <v>42049.0</v>
      </c>
      <c r="B4" s="84" t="s">
        <v>71</v>
      </c>
      <c r="C4" s="176"/>
      <c r="D4" s="39" t="s">
        <v>31</v>
      </c>
      <c r="E4" s="52">
        <f t="shared" si="2"/>
        <v>1489</v>
      </c>
      <c r="F4" s="41">
        <v>0.0</v>
      </c>
      <c r="G4" s="41">
        <v>23.0</v>
      </c>
      <c r="H4" s="42">
        <f t="shared" si="3"/>
        <v>23</v>
      </c>
      <c r="I4" s="176"/>
      <c r="J4" s="43" t="s">
        <v>27</v>
      </c>
      <c r="K4" s="52">
        <f t="shared" si="4"/>
        <v>1564</v>
      </c>
      <c r="L4" s="44">
        <v>1.0</v>
      </c>
      <c r="M4" s="44">
        <v>24.0</v>
      </c>
      <c r="N4" s="42">
        <f t="shared" si="5"/>
        <v>27</v>
      </c>
      <c r="O4" s="176"/>
      <c r="P4" s="45" t="s">
        <v>72</v>
      </c>
      <c r="Q4" s="176"/>
      <c r="R4" s="198">
        <f>MIN(Rules!$E$2,(MAX(H4/N4,N4/H4)))</f>
        <v>1.173913043</v>
      </c>
      <c r="S4" s="45">
        <f>VLOOKUP(B4,Rules!A:B,2,FALSE)</f>
        <v>40</v>
      </c>
      <c r="T4" s="176"/>
      <c r="U4" s="131">
        <f>1/(10^(-(E4+(IF(P4="Y",Rules!$I$2,0))-K4)/Rules!$E$12)+1)</f>
        <v>0.5854986787</v>
      </c>
      <c r="V4" s="47">
        <f t="shared" si="6"/>
        <v>-27</v>
      </c>
      <c r="W4" s="47">
        <f t="shared" si="7"/>
        <v>27</v>
      </c>
      <c r="X4" s="47"/>
      <c r="Y4" s="47"/>
      <c r="Z4" s="48"/>
      <c r="AA4" s="47">
        <f t="shared" ref="AA4:BL4" si="8">IF($D4=AA$1,$E4+$V4,(IF($J4=AA$1,$K4+$W4,AA3)))</f>
        <v>1457</v>
      </c>
      <c r="AB4" s="47">
        <f t="shared" si="8"/>
        <v>848</v>
      </c>
      <c r="AC4" s="47">
        <f t="shared" si="8"/>
        <v>1286</v>
      </c>
      <c r="AD4" s="47">
        <f t="shared" si="8"/>
        <v>292</v>
      </c>
      <c r="AE4" s="47">
        <f t="shared" si="8"/>
        <v>1912</v>
      </c>
      <c r="AF4" s="47">
        <f t="shared" si="8"/>
        <v>1960</v>
      </c>
      <c r="AG4" s="47">
        <f t="shared" si="8"/>
        <v>1161</v>
      </c>
      <c r="AH4" s="47">
        <f t="shared" si="8"/>
        <v>983</v>
      </c>
      <c r="AI4" s="47">
        <f t="shared" si="8"/>
        <v>1266</v>
      </c>
      <c r="AJ4" s="47">
        <f t="shared" si="8"/>
        <v>1868</v>
      </c>
      <c r="AK4" s="47">
        <f t="shared" si="8"/>
        <v>685</v>
      </c>
      <c r="AL4" s="47">
        <f t="shared" si="8"/>
        <v>908</v>
      </c>
      <c r="AM4" s="47">
        <f t="shared" si="8"/>
        <v>1920</v>
      </c>
      <c r="AN4" s="47">
        <f t="shared" si="8"/>
        <v>1427</v>
      </c>
      <c r="AO4" s="47">
        <f t="shared" si="8"/>
        <v>1246</v>
      </c>
      <c r="AP4" s="47">
        <f t="shared" si="8"/>
        <v>2278</v>
      </c>
      <c r="AQ4" s="47">
        <f t="shared" si="8"/>
        <v>300</v>
      </c>
      <c r="AR4" s="47">
        <f t="shared" si="8"/>
        <v>1462</v>
      </c>
      <c r="AS4" s="47">
        <f t="shared" si="8"/>
        <v>259</v>
      </c>
      <c r="AT4" s="47">
        <f t="shared" si="8"/>
        <v>1897</v>
      </c>
      <c r="AU4" s="47">
        <f t="shared" si="8"/>
        <v>1121</v>
      </c>
      <c r="AV4" s="47">
        <f t="shared" si="8"/>
        <v>608</v>
      </c>
      <c r="AW4" s="47">
        <f t="shared" si="8"/>
        <v>735</v>
      </c>
      <c r="AX4" s="47">
        <f t="shared" si="8"/>
        <v>996</v>
      </c>
      <c r="AY4" s="47">
        <f t="shared" si="8"/>
        <v>1244</v>
      </c>
      <c r="AZ4" s="47">
        <f t="shared" si="8"/>
        <v>629</v>
      </c>
      <c r="BA4" s="47">
        <f t="shared" si="8"/>
        <v>0</v>
      </c>
      <c r="BB4" s="47">
        <f t="shared" si="8"/>
        <v>1591</v>
      </c>
      <c r="BC4" s="47">
        <f t="shared" si="8"/>
        <v>890</v>
      </c>
      <c r="BD4" s="47">
        <f t="shared" si="8"/>
        <v>378</v>
      </c>
      <c r="BE4" s="47">
        <f t="shared" si="8"/>
        <v>638</v>
      </c>
      <c r="BF4" s="47">
        <f t="shared" si="8"/>
        <v>2070</v>
      </c>
      <c r="BG4" s="47">
        <f t="shared" si="8"/>
        <v>895</v>
      </c>
      <c r="BH4" s="47">
        <f t="shared" si="8"/>
        <v>530</v>
      </c>
      <c r="BI4" s="47">
        <f t="shared" si="8"/>
        <v>1756</v>
      </c>
      <c r="BJ4" s="47">
        <f t="shared" si="8"/>
        <v>1242</v>
      </c>
      <c r="BK4" s="47">
        <f t="shared" si="8"/>
        <v>1662</v>
      </c>
      <c r="BL4" s="47">
        <f t="shared" si="8"/>
        <v>1115</v>
      </c>
    </row>
    <row r="5" ht="13.5" customHeight="1">
      <c r="A5" s="199">
        <v>42049.0</v>
      </c>
      <c r="B5" s="200" t="s">
        <v>71</v>
      </c>
      <c r="C5" s="98"/>
      <c r="D5" s="201" t="s">
        <v>20</v>
      </c>
      <c r="E5" s="202">
        <f>HLOOKUP(D5,AA$1:CB$10056,ROW()-1,FALSE)</f>
        <v>1897</v>
      </c>
      <c r="F5" s="203">
        <v>2.0</v>
      </c>
      <c r="G5" s="203">
        <v>16.0</v>
      </c>
      <c r="H5" s="42">
        <f t="shared" si="3"/>
        <v>22</v>
      </c>
      <c r="I5" s="98"/>
      <c r="J5" s="204" t="s">
        <v>25</v>
      </c>
      <c r="K5" s="202">
        <f>HLOOKUP(J5,AA$1:CB$10056,ROW()-1,FALSE)</f>
        <v>1756</v>
      </c>
      <c r="L5" s="205">
        <v>0.0</v>
      </c>
      <c r="M5" s="206">
        <v>22.0</v>
      </c>
      <c r="N5" s="42">
        <f t="shared" si="5"/>
        <v>22</v>
      </c>
      <c r="O5" s="94"/>
      <c r="P5" s="207" t="s">
        <v>72</v>
      </c>
      <c r="Q5" s="94"/>
      <c r="R5" s="198">
        <f>MIN(Rules!$E$2,(MAX(H5/N5,N5/H5)))</f>
        <v>1</v>
      </c>
      <c r="S5" s="208">
        <f>VLOOKUP(B5,Rules!A:B,2,FALSE)</f>
        <v>40</v>
      </c>
      <c r="T5" s="94"/>
      <c r="U5" s="209">
        <f>1/(10^(-(E5+(IF(P5="Y",Rules!$I$2,0))-K5)/Rules!$E$12)+1)</f>
        <v>0.7925071299</v>
      </c>
      <c r="V5" s="47">
        <f t="shared" si="6"/>
        <v>-12</v>
      </c>
      <c r="W5" s="47">
        <f t="shared" si="7"/>
        <v>12</v>
      </c>
      <c r="X5" s="94"/>
      <c r="Y5" s="94"/>
      <c r="Z5" s="94"/>
      <c r="AA5" s="47">
        <f t="shared" ref="AA5:BL5" si="9">IF($D5=AA$1,$E5+$V5,(IF($J5=AA$1,$K5+$W5,AA4)))</f>
        <v>1457</v>
      </c>
      <c r="AB5" s="47">
        <f t="shared" si="9"/>
        <v>848</v>
      </c>
      <c r="AC5" s="47">
        <f t="shared" si="9"/>
        <v>1286</v>
      </c>
      <c r="AD5" s="47">
        <f t="shared" si="9"/>
        <v>292</v>
      </c>
      <c r="AE5" s="47">
        <f t="shared" si="9"/>
        <v>1912</v>
      </c>
      <c r="AF5" s="47">
        <f t="shared" si="9"/>
        <v>1960</v>
      </c>
      <c r="AG5" s="47">
        <f t="shared" si="9"/>
        <v>1161</v>
      </c>
      <c r="AH5" s="47">
        <f t="shared" si="9"/>
        <v>983</v>
      </c>
      <c r="AI5" s="47">
        <f t="shared" si="9"/>
        <v>1266</v>
      </c>
      <c r="AJ5" s="47">
        <f t="shared" si="9"/>
        <v>1868</v>
      </c>
      <c r="AK5" s="47">
        <f t="shared" si="9"/>
        <v>685</v>
      </c>
      <c r="AL5" s="47">
        <f t="shared" si="9"/>
        <v>908</v>
      </c>
      <c r="AM5" s="47">
        <f t="shared" si="9"/>
        <v>1920</v>
      </c>
      <c r="AN5" s="47">
        <f t="shared" si="9"/>
        <v>1427</v>
      </c>
      <c r="AO5" s="47">
        <f t="shared" si="9"/>
        <v>1246</v>
      </c>
      <c r="AP5" s="47">
        <f t="shared" si="9"/>
        <v>2278</v>
      </c>
      <c r="AQ5" s="47">
        <f t="shared" si="9"/>
        <v>300</v>
      </c>
      <c r="AR5" s="47">
        <f t="shared" si="9"/>
        <v>1462</v>
      </c>
      <c r="AS5" s="47">
        <f t="shared" si="9"/>
        <v>259</v>
      </c>
      <c r="AT5" s="47">
        <f t="shared" si="9"/>
        <v>1885</v>
      </c>
      <c r="AU5" s="47">
        <f t="shared" si="9"/>
        <v>1121</v>
      </c>
      <c r="AV5" s="47">
        <f t="shared" si="9"/>
        <v>608</v>
      </c>
      <c r="AW5" s="47">
        <f t="shared" si="9"/>
        <v>735</v>
      </c>
      <c r="AX5" s="47">
        <f t="shared" si="9"/>
        <v>996</v>
      </c>
      <c r="AY5" s="47">
        <f t="shared" si="9"/>
        <v>1244</v>
      </c>
      <c r="AZ5" s="47">
        <f t="shared" si="9"/>
        <v>629</v>
      </c>
      <c r="BA5" s="47">
        <f t="shared" si="9"/>
        <v>0</v>
      </c>
      <c r="BB5" s="47">
        <f t="shared" si="9"/>
        <v>1591</v>
      </c>
      <c r="BC5" s="47">
        <f t="shared" si="9"/>
        <v>890</v>
      </c>
      <c r="BD5" s="47">
        <f t="shared" si="9"/>
        <v>378</v>
      </c>
      <c r="BE5" s="47">
        <f t="shared" si="9"/>
        <v>638</v>
      </c>
      <c r="BF5" s="47">
        <f t="shared" si="9"/>
        <v>2070</v>
      </c>
      <c r="BG5" s="47">
        <f t="shared" si="9"/>
        <v>895</v>
      </c>
      <c r="BH5" s="47">
        <f t="shared" si="9"/>
        <v>530</v>
      </c>
      <c r="BI5" s="47">
        <f t="shared" si="9"/>
        <v>1768</v>
      </c>
      <c r="BJ5" s="47">
        <f t="shared" si="9"/>
        <v>1242</v>
      </c>
      <c r="BK5" s="47">
        <f t="shared" si="9"/>
        <v>1662</v>
      </c>
      <c r="BL5" s="47">
        <f t="shared" si="9"/>
        <v>1115</v>
      </c>
    </row>
    <row r="6" ht="13.5" customHeight="1">
      <c r="A6" s="88">
        <v>42050.0</v>
      </c>
      <c r="B6" s="84" t="s">
        <v>71</v>
      </c>
      <c r="C6" s="176"/>
      <c r="D6" s="39" t="s">
        <v>26</v>
      </c>
      <c r="E6" s="52">
        <f t="shared" ref="E6:E7" si="11">HLOOKUP(D6,AA$1:CB$10056,ROW()-1,FALSE)</f>
        <v>1868</v>
      </c>
      <c r="F6" s="41">
        <v>2.0</v>
      </c>
      <c r="G6" s="41">
        <v>20.0</v>
      </c>
      <c r="H6" s="42">
        <f t="shared" si="3"/>
        <v>26</v>
      </c>
      <c r="I6" s="176"/>
      <c r="J6" s="43" t="s">
        <v>18</v>
      </c>
      <c r="K6" s="52">
        <f t="shared" ref="K6:K7" si="12">HLOOKUP(J6,AA$1:CB$10056,ROW()-1,FALSE)</f>
        <v>2070</v>
      </c>
      <c r="L6" s="44">
        <v>0.0</v>
      </c>
      <c r="M6" s="44">
        <v>14.0</v>
      </c>
      <c r="N6" s="42">
        <f t="shared" si="5"/>
        <v>14</v>
      </c>
      <c r="O6" s="176"/>
      <c r="P6" s="45" t="s">
        <v>72</v>
      </c>
      <c r="Q6" s="176"/>
      <c r="R6" s="198">
        <f>MIN(Rules!$E$2,(MAX(H6/N6,N6/H6)))</f>
        <v>1.857142857</v>
      </c>
      <c r="S6" s="45">
        <f>VLOOKUP(B6,Rules!A:B,2,FALSE)</f>
        <v>40</v>
      </c>
      <c r="T6" s="176"/>
      <c r="U6" s="131">
        <f>1/(10^(-(E6+(IF(P6="Y",Rules!$I$2,0))-K6)/Rules!$E$12)+1)</f>
        <v>0.4404172485</v>
      </c>
      <c r="V6" s="47">
        <f t="shared" si="6"/>
        <v>42</v>
      </c>
      <c r="W6" s="47">
        <f t="shared" si="7"/>
        <v>-42</v>
      </c>
      <c r="X6" s="47"/>
      <c r="Y6" s="47"/>
      <c r="Z6" s="48"/>
      <c r="AA6" s="47">
        <f t="shared" ref="AA6:BL6" si="10">IF($D6=AA$1,$E6+$V6,(IF($J6=AA$1,$K6+$W6,AA5)))</f>
        <v>1457</v>
      </c>
      <c r="AB6" s="47">
        <f t="shared" si="10"/>
        <v>848</v>
      </c>
      <c r="AC6" s="47">
        <f t="shared" si="10"/>
        <v>1286</v>
      </c>
      <c r="AD6" s="47">
        <f t="shared" si="10"/>
        <v>292</v>
      </c>
      <c r="AE6" s="47">
        <f t="shared" si="10"/>
        <v>1912</v>
      </c>
      <c r="AF6" s="47">
        <f t="shared" si="10"/>
        <v>1960</v>
      </c>
      <c r="AG6" s="47">
        <f t="shared" si="10"/>
        <v>1161</v>
      </c>
      <c r="AH6" s="47">
        <f t="shared" si="10"/>
        <v>983</v>
      </c>
      <c r="AI6" s="47">
        <f t="shared" si="10"/>
        <v>1266</v>
      </c>
      <c r="AJ6" s="47">
        <f t="shared" si="10"/>
        <v>1910</v>
      </c>
      <c r="AK6" s="47">
        <f t="shared" si="10"/>
        <v>685</v>
      </c>
      <c r="AL6" s="47">
        <f t="shared" si="10"/>
        <v>908</v>
      </c>
      <c r="AM6" s="47">
        <f t="shared" si="10"/>
        <v>1920</v>
      </c>
      <c r="AN6" s="47">
        <f t="shared" si="10"/>
        <v>1427</v>
      </c>
      <c r="AO6" s="47">
        <f t="shared" si="10"/>
        <v>1246</v>
      </c>
      <c r="AP6" s="47">
        <f t="shared" si="10"/>
        <v>2278</v>
      </c>
      <c r="AQ6" s="47">
        <f t="shared" si="10"/>
        <v>300</v>
      </c>
      <c r="AR6" s="47">
        <f t="shared" si="10"/>
        <v>1462</v>
      </c>
      <c r="AS6" s="47">
        <f t="shared" si="10"/>
        <v>259</v>
      </c>
      <c r="AT6" s="47">
        <f t="shared" si="10"/>
        <v>1885</v>
      </c>
      <c r="AU6" s="47">
        <f t="shared" si="10"/>
        <v>1121</v>
      </c>
      <c r="AV6" s="47">
        <f t="shared" si="10"/>
        <v>608</v>
      </c>
      <c r="AW6" s="47">
        <f t="shared" si="10"/>
        <v>735</v>
      </c>
      <c r="AX6" s="47">
        <f t="shared" si="10"/>
        <v>996</v>
      </c>
      <c r="AY6" s="47">
        <f t="shared" si="10"/>
        <v>1244</v>
      </c>
      <c r="AZ6" s="47">
        <f t="shared" si="10"/>
        <v>629</v>
      </c>
      <c r="BA6" s="47">
        <f t="shared" si="10"/>
        <v>0</v>
      </c>
      <c r="BB6" s="47">
        <f t="shared" si="10"/>
        <v>1591</v>
      </c>
      <c r="BC6" s="47">
        <f t="shared" si="10"/>
        <v>890</v>
      </c>
      <c r="BD6" s="47">
        <f t="shared" si="10"/>
        <v>378</v>
      </c>
      <c r="BE6" s="47">
        <f t="shared" si="10"/>
        <v>638</v>
      </c>
      <c r="BF6" s="47">
        <f t="shared" si="10"/>
        <v>2028</v>
      </c>
      <c r="BG6" s="47">
        <f t="shared" si="10"/>
        <v>895</v>
      </c>
      <c r="BH6" s="47">
        <f t="shared" si="10"/>
        <v>530</v>
      </c>
      <c r="BI6" s="47">
        <f t="shared" si="10"/>
        <v>1768</v>
      </c>
      <c r="BJ6" s="47">
        <f t="shared" si="10"/>
        <v>1242</v>
      </c>
      <c r="BK6" s="47">
        <f t="shared" si="10"/>
        <v>1662</v>
      </c>
      <c r="BL6" s="47">
        <f t="shared" si="10"/>
        <v>1115</v>
      </c>
    </row>
    <row r="7" ht="13.5" customHeight="1">
      <c r="A7" s="88">
        <v>42050.0</v>
      </c>
      <c r="B7" s="84" t="s">
        <v>71</v>
      </c>
      <c r="C7" s="176"/>
      <c r="D7" s="39" t="s">
        <v>23</v>
      </c>
      <c r="E7" s="52">
        <f t="shared" si="11"/>
        <v>1920</v>
      </c>
      <c r="F7" s="41">
        <v>2.0</v>
      </c>
      <c r="G7" s="41">
        <v>15.0</v>
      </c>
      <c r="H7" s="42">
        <f t="shared" si="3"/>
        <v>21</v>
      </c>
      <c r="I7" s="176"/>
      <c r="J7" s="43" t="s">
        <v>21</v>
      </c>
      <c r="K7" s="52">
        <f t="shared" si="12"/>
        <v>1912</v>
      </c>
      <c r="L7" s="44">
        <v>1.0</v>
      </c>
      <c r="M7" s="44">
        <v>17.0</v>
      </c>
      <c r="N7" s="42">
        <f t="shared" si="5"/>
        <v>20</v>
      </c>
      <c r="O7" s="176"/>
      <c r="P7" s="45" t="s">
        <v>72</v>
      </c>
      <c r="Q7" s="176"/>
      <c r="R7" s="198">
        <f>MIN(Rules!$E$2,(MAX(H7/N7,N7/H7)))</f>
        <v>1.05</v>
      </c>
      <c r="S7" s="45">
        <f>VLOOKUP(B7,Rules!A:B,2,FALSE)</f>
        <v>40</v>
      </c>
      <c r="T7" s="176"/>
      <c r="U7" s="131">
        <f>1/(10^(-(E7+(IF(P7="Y",Rules!$I$2,0))-K7)/Rules!$E$12)+1)</f>
        <v>0.6742820977</v>
      </c>
      <c r="V7" s="47">
        <f t="shared" si="6"/>
        <v>14</v>
      </c>
      <c r="W7" s="47">
        <f t="shared" si="7"/>
        <v>-14</v>
      </c>
      <c r="X7" s="47"/>
      <c r="Y7" s="47"/>
      <c r="Z7" s="48"/>
      <c r="AA7" s="47">
        <f t="shared" ref="AA7:BL7" si="13">IF($D7=AA$1,$E7+$V7,(IF($J7=AA$1,$K7+$W7,AA6)))</f>
        <v>1457</v>
      </c>
      <c r="AB7" s="47">
        <f t="shared" si="13"/>
        <v>848</v>
      </c>
      <c r="AC7" s="47">
        <f t="shared" si="13"/>
        <v>1286</v>
      </c>
      <c r="AD7" s="47">
        <f t="shared" si="13"/>
        <v>292</v>
      </c>
      <c r="AE7" s="47">
        <f t="shared" si="13"/>
        <v>1898</v>
      </c>
      <c r="AF7" s="47">
        <f t="shared" si="13"/>
        <v>1960</v>
      </c>
      <c r="AG7" s="47">
        <f t="shared" si="13"/>
        <v>1161</v>
      </c>
      <c r="AH7" s="47">
        <f t="shared" si="13"/>
        <v>983</v>
      </c>
      <c r="AI7" s="47">
        <f t="shared" si="13"/>
        <v>1266</v>
      </c>
      <c r="AJ7" s="47">
        <f t="shared" si="13"/>
        <v>1910</v>
      </c>
      <c r="AK7" s="47">
        <f t="shared" si="13"/>
        <v>685</v>
      </c>
      <c r="AL7" s="47">
        <f t="shared" si="13"/>
        <v>908</v>
      </c>
      <c r="AM7" s="47">
        <f t="shared" si="13"/>
        <v>1934</v>
      </c>
      <c r="AN7" s="47">
        <f t="shared" si="13"/>
        <v>1427</v>
      </c>
      <c r="AO7" s="47">
        <f t="shared" si="13"/>
        <v>1246</v>
      </c>
      <c r="AP7" s="47">
        <f t="shared" si="13"/>
        <v>2278</v>
      </c>
      <c r="AQ7" s="47">
        <f t="shared" si="13"/>
        <v>300</v>
      </c>
      <c r="AR7" s="47">
        <f t="shared" si="13"/>
        <v>1462</v>
      </c>
      <c r="AS7" s="47">
        <f t="shared" si="13"/>
        <v>259</v>
      </c>
      <c r="AT7" s="47">
        <f t="shared" si="13"/>
        <v>1885</v>
      </c>
      <c r="AU7" s="47">
        <f t="shared" si="13"/>
        <v>1121</v>
      </c>
      <c r="AV7" s="47">
        <f t="shared" si="13"/>
        <v>608</v>
      </c>
      <c r="AW7" s="47">
        <f t="shared" si="13"/>
        <v>735</v>
      </c>
      <c r="AX7" s="47">
        <f t="shared" si="13"/>
        <v>996</v>
      </c>
      <c r="AY7" s="47">
        <f t="shared" si="13"/>
        <v>1244</v>
      </c>
      <c r="AZ7" s="47">
        <f t="shared" si="13"/>
        <v>629</v>
      </c>
      <c r="BA7" s="47">
        <f t="shared" si="13"/>
        <v>0</v>
      </c>
      <c r="BB7" s="47">
        <f t="shared" si="13"/>
        <v>1591</v>
      </c>
      <c r="BC7" s="47">
        <f t="shared" si="13"/>
        <v>890</v>
      </c>
      <c r="BD7" s="47">
        <f t="shared" si="13"/>
        <v>378</v>
      </c>
      <c r="BE7" s="47">
        <f t="shared" si="13"/>
        <v>638</v>
      </c>
      <c r="BF7" s="47">
        <f t="shared" si="13"/>
        <v>2028</v>
      </c>
      <c r="BG7" s="47">
        <f t="shared" si="13"/>
        <v>895</v>
      </c>
      <c r="BH7" s="47">
        <f t="shared" si="13"/>
        <v>530</v>
      </c>
      <c r="BI7" s="47">
        <f t="shared" si="13"/>
        <v>1768</v>
      </c>
      <c r="BJ7" s="47">
        <f t="shared" si="13"/>
        <v>1242</v>
      </c>
      <c r="BK7" s="47">
        <f t="shared" si="13"/>
        <v>1662</v>
      </c>
      <c r="BL7" s="47">
        <f t="shared" si="13"/>
        <v>1115</v>
      </c>
    </row>
    <row r="8" ht="13.5" customHeight="1">
      <c r="A8" s="88">
        <v>42050.0</v>
      </c>
      <c r="B8" s="200" t="s">
        <v>71</v>
      </c>
      <c r="C8" s="98"/>
      <c r="D8" s="201" t="s">
        <v>24</v>
      </c>
      <c r="E8" s="202">
        <f>HLOOKUP(D8,AA$1:CB$10056,ROW()-1,FALSE)</f>
        <v>1662</v>
      </c>
      <c r="F8" s="203">
        <v>1.0</v>
      </c>
      <c r="G8" s="203">
        <v>24.0</v>
      </c>
      <c r="H8" s="42">
        <f t="shared" si="3"/>
        <v>27</v>
      </c>
      <c r="I8" s="98"/>
      <c r="J8" s="204" t="s">
        <v>30</v>
      </c>
      <c r="K8" s="202">
        <f>HLOOKUP(J8,AA$1:CB$10056,ROW()-1,FALSE)</f>
        <v>1457</v>
      </c>
      <c r="L8" s="206">
        <v>2.0</v>
      </c>
      <c r="M8" s="206">
        <v>20.0</v>
      </c>
      <c r="N8" s="42">
        <f t="shared" si="5"/>
        <v>26</v>
      </c>
      <c r="O8" s="94"/>
      <c r="P8" s="207" t="s">
        <v>72</v>
      </c>
      <c r="Q8" s="94"/>
      <c r="R8" s="198">
        <f>MIN(Rules!$E$2,(MAX(H8/N8,N8/H8)))</f>
        <v>1.038461538</v>
      </c>
      <c r="S8" s="208">
        <f>VLOOKUP(B8,Rules!A:B,2,FALSE)</f>
        <v>40</v>
      </c>
      <c r="T8" s="94"/>
      <c r="U8" s="209">
        <f>1/(10^(-(E8+(IF(P8="Y",Rules!$I$2,0))-K8)/Rules!$E$12)+1)</f>
        <v>0.836830966</v>
      </c>
      <c r="V8" s="47">
        <f t="shared" si="6"/>
        <v>7</v>
      </c>
      <c r="W8" s="47">
        <f t="shared" si="7"/>
        <v>-7</v>
      </c>
      <c r="X8" s="94"/>
      <c r="Y8" s="94"/>
      <c r="Z8" s="94"/>
      <c r="AA8" s="47">
        <f t="shared" ref="AA8:BL8" si="14">IF($D8=AA$1,$E8+$V8,(IF($J8=AA$1,$K8+$W8,AA7)))</f>
        <v>1450</v>
      </c>
      <c r="AB8" s="47">
        <f t="shared" si="14"/>
        <v>848</v>
      </c>
      <c r="AC8" s="47">
        <f t="shared" si="14"/>
        <v>1286</v>
      </c>
      <c r="AD8" s="47">
        <f t="shared" si="14"/>
        <v>292</v>
      </c>
      <c r="AE8" s="47">
        <f t="shared" si="14"/>
        <v>1898</v>
      </c>
      <c r="AF8" s="47">
        <f t="shared" si="14"/>
        <v>1960</v>
      </c>
      <c r="AG8" s="47">
        <f t="shared" si="14"/>
        <v>1161</v>
      </c>
      <c r="AH8" s="47">
        <f t="shared" si="14"/>
        <v>983</v>
      </c>
      <c r="AI8" s="47">
        <f t="shared" si="14"/>
        <v>1266</v>
      </c>
      <c r="AJ8" s="47">
        <f t="shared" si="14"/>
        <v>1910</v>
      </c>
      <c r="AK8" s="47">
        <f t="shared" si="14"/>
        <v>685</v>
      </c>
      <c r="AL8" s="47">
        <f t="shared" si="14"/>
        <v>908</v>
      </c>
      <c r="AM8" s="47">
        <f t="shared" si="14"/>
        <v>1934</v>
      </c>
      <c r="AN8" s="47">
        <f t="shared" si="14"/>
        <v>1427</v>
      </c>
      <c r="AO8" s="47">
        <f t="shared" si="14"/>
        <v>1246</v>
      </c>
      <c r="AP8" s="47">
        <f t="shared" si="14"/>
        <v>2278</v>
      </c>
      <c r="AQ8" s="47">
        <f t="shared" si="14"/>
        <v>300</v>
      </c>
      <c r="AR8" s="47">
        <f t="shared" si="14"/>
        <v>1462</v>
      </c>
      <c r="AS8" s="47">
        <f t="shared" si="14"/>
        <v>259</v>
      </c>
      <c r="AT8" s="47">
        <f t="shared" si="14"/>
        <v>1885</v>
      </c>
      <c r="AU8" s="47">
        <f t="shared" si="14"/>
        <v>1121</v>
      </c>
      <c r="AV8" s="47">
        <f t="shared" si="14"/>
        <v>608</v>
      </c>
      <c r="AW8" s="47">
        <f t="shared" si="14"/>
        <v>735</v>
      </c>
      <c r="AX8" s="47">
        <f t="shared" si="14"/>
        <v>996</v>
      </c>
      <c r="AY8" s="47">
        <f t="shared" si="14"/>
        <v>1244</v>
      </c>
      <c r="AZ8" s="47">
        <f t="shared" si="14"/>
        <v>629</v>
      </c>
      <c r="BA8" s="47">
        <f t="shared" si="14"/>
        <v>0</v>
      </c>
      <c r="BB8" s="47">
        <f t="shared" si="14"/>
        <v>1591</v>
      </c>
      <c r="BC8" s="47">
        <f t="shared" si="14"/>
        <v>890</v>
      </c>
      <c r="BD8" s="47">
        <f t="shared" si="14"/>
        <v>378</v>
      </c>
      <c r="BE8" s="47">
        <f t="shared" si="14"/>
        <v>638</v>
      </c>
      <c r="BF8" s="47">
        <f t="shared" si="14"/>
        <v>2028</v>
      </c>
      <c r="BG8" s="47">
        <f t="shared" si="14"/>
        <v>895</v>
      </c>
      <c r="BH8" s="47">
        <f t="shared" si="14"/>
        <v>530</v>
      </c>
      <c r="BI8" s="47">
        <f t="shared" si="14"/>
        <v>1768</v>
      </c>
      <c r="BJ8" s="47">
        <f t="shared" si="14"/>
        <v>1242</v>
      </c>
      <c r="BK8" s="47">
        <f t="shared" si="14"/>
        <v>1669</v>
      </c>
      <c r="BL8" s="47">
        <f t="shared" si="14"/>
        <v>1115</v>
      </c>
    </row>
    <row r="9" ht="13.5" customHeight="1">
      <c r="A9" s="88">
        <v>42050.0</v>
      </c>
      <c r="B9" s="84" t="s">
        <v>71</v>
      </c>
      <c r="C9" s="176"/>
      <c r="D9" s="39" t="s">
        <v>34</v>
      </c>
      <c r="E9" s="52">
        <f t="shared" ref="E9:E10" si="16">HLOOKUP(D9,AA$1:CB$10056,ROW()-1,FALSE)</f>
        <v>1427</v>
      </c>
      <c r="F9" s="41">
        <v>0.0</v>
      </c>
      <c r="G9" s="41">
        <v>14.0</v>
      </c>
      <c r="H9" s="42">
        <f t="shared" si="3"/>
        <v>14</v>
      </c>
      <c r="I9" s="176"/>
      <c r="J9" s="43" t="s">
        <v>35</v>
      </c>
      <c r="K9" s="52">
        <f t="shared" ref="K9:K10" si="17">HLOOKUP(J9,AA$1:CB$10056,ROW()-1,FALSE)</f>
        <v>1161</v>
      </c>
      <c r="L9" s="44">
        <v>0.0</v>
      </c>
      <c r="M9" s="44">
        <v>14.0</v>
      </c>
      <c r="N9" s="42">
        <f t="shared" si="5"/>
        <v>14</v>
      </c>
      <c r="O9" s="176"/>
      <c r="P9" s="45" t="s">
        <v>72</v>
      </c>
      <c r="Q9" s="176"/>
      <c r="R9" s="198">
        <f>MIN(Rules!$E$2,(MAX(H9/N9,N9/H9)))</f>
        <v>1</v>
      </c>
      <c r="S9" s="45">
        <f>VLOOKUP(B9,Rules!A:B,2,FALSE)</f>
        <v>40</v>
      </c>
      <c r="T9" s="176"/>
      <c r="U9" s="131">
        <f>1/(10^(-(E9+(IF(P9="Y",Rules!$I$2,0))-K9)/Rules!$E$12)+1)</f>
        <v>0.8716638427</v>
      </c>
      <c r="V9" s="47">
        <f t="shared" si="6"/>
        <v>-15</v>
      </c>
      <c r="W9" s="47">
        <f t="shared" si="7"/>
        <v>15</v>
      </c>
      <c r="X9" s="47"/>
      <c r="Y9" s="47"/>
      <c r="Z9" s="48"/>
      <c r="AA9" s="47">
        <f t="shared" ref="AA9:BL9" si="15">IF($D9=AA$1,$E9+$V9,(IF($J9=AA$1,$K9+$W9,AA8)))</f>
        <v>1450</v>
      </c>
      <c r="AB9" s="47">
        <f t="shared" si="15"/>
        <v>848</v>
      </c>
      <c r="AC9" s="47">
        <f t="shared" si="15"/>
        <v>1286</v>
      </c>
      <c r="AD9" s="47">
        <f t="shared" si="15"/>
        <v>292</v>
      </c>
      <c r="AE9" s="47">
        <f t="shared" si="15"/>
        <v>1898</v>
      </c>
      <c r="AF9" s="47">
        <f t="shared" si="15"/>
        <v>1960</v>
      </c>
      <c r="AG9" s="47">
        <f t="shared" si="15"/>
        <v>1176</v>
      </c>
      <c r="AH9" s="47">
        <f t="shared" si="15"/>
        <v>983</v>
      </c>
      <c r="AI9" s="47">
        <f t="shared" si="15"/>
        <v>1266</v>
      </c>
      <c r="AJ9" s="47">
        <f t="shared" si="15"/>
        <v>1910</v>
      </c>
      <c r="AK9" s="47">
        <f t="shared" si="15"/>
        <v>685</v>
      </c>
      <c r="AL9" s="47">
        <f t="shared" si="15"/>
        <v>908</v>
      </c>
      <c r="AM9" s="47">
        <f t="shared" si="15"/>
        <v>1934</v>
      </c>
      <c r="AN9" s="47">
        <f t="shared" si="15"/>
        <v>1412</v>
      </c>
      <c r="AO9" s="47">
        <f t="shared" si="15"/>
        <v>1246</v>
      </c>
      <c r="AP9" s="47">
        <f t="shared" si="15"/>
        <v>2278</v>
      </c>
      <c r="AQ9" s="47">
        <f t="shared" si="15"/>
        <v>300</v>
      </c>
      <c r="AR9" s="47">
        <f t="shared" si="15"/>
        <v>1462</v>
      </c>
      <c r="AS9" s="47">
        <f t="shared" si="15"/>
        <v>259</v>
      </c>
      <c r="AT9" s="47">
        <f t="shared" si="15"/>
        <v>1885</v>
      </c>
      <c r="AU9" s="47">
        <f t="shared" si="15"/>
        <v>1121</v>
      </c>
      <c r="AV9" s="47">
        <f t="shared" si="15"/>
        <v>608</v>
      </c>
      <c r="AW9" s="47">
        <f t="shared" si="15"/>
        <v>735</v>
      </c>
      <c r="AX9" s="47">
        <f t="shared" si="15"/>
        <v>996</v>
      </c>
      <c r="AY9" s="47">
        <f t="shared" si="15"/>
        <v>1244</v>
      </c>
      <c r="AZ9" s="47">
        <f t="shared" si="15"/>
        <v>629</v>
      </c>
      <c r="BA9" s="47">
        <f t="shared" si="15"/>
        <v>0</v>
      </c>
      <c r="BB9" s="47">
        <f t="shared" si="15"/>
        <v>1591</v>
      </c>
      <c r="BC9" s="47">
        <f t="shared" si="15"/>
        <v>890</v>
      </c>
      <c r="BD9" s="47">
        <f t="shared" si="15"/>
        <v>378</v>
      </c>
      <c r="BE9" s="47">
        <f t="shared" si="15"/>
        <v>638</v>
      </c>
      <c r="BF9" s="47">
        <f t="shared" si="15"/>
        <v>2028</v>
      </c>
      <c r="BG9" s="47">
        <f t="shared" si="15"/>
        <v>895</v>
      </c>
      <c r="BH9" s="47">
        <f t="shared" si="15"/>
        <v>530</v>
      </c>
      <c r="BI9" s="47">
        <f t="shared" si="15"/>
        <v>1768</v>
      </c>
      <c r="BJ9" s="47">
        <f t="shared" si="15"/>
        <v>1242</v>
      </c>
      <c r="BK9" s="47">
        <f t="shared" si="15"/>
        <v>1669</v>
      </c>
      <c r="BL9" s="47">
        <f t="shared" si="15"/>
        <v>1115</v>
      </c>
    </row>
    <row r="10" ht="13.5" customHeight="1">
      <c r="A10" s="88">
        <v>42050.0</v>
      </c>
      <c r="B10" s="84" t="s">
        <v>71</v>
      </c>
      <c r="C10" s="176"/>
      <c r="D10" s="39" t="s">
        <v>32</v>
      </c>
      <c r="E10" s="52">
        <f t="shared" si="16"/>
        <v>1242</v>
      </c>
      <c r="F10" s="41">
        <v>2.0</v>
      </c>
      <c r="G10" s="41">
        <v>20.0</v>
      </c>
      <c r="H10" s="42">
        <f t="shared" si="3"/>
        <v>26</v>
      </c>
      <c r="I10" s="176"/>
      <c r="J10" s="43" t="s">
        <v>36</v>
      </c>
      <c r="K10" s="52">
        <f t="shared" si="17"/>
        <v>1121</v>
      </c>
      <c r="L10" s="44">
        <v>1.0</v>
      </c>
      <c r="M10" s="44">
        <v>6.0</v>
      </c>
      <c r="N10" s="42">
        <f t="shared" si="5"/>
        <v>9</v>
      </c>
      <c r="O10" s="176"/>
      <c r="P10" s="45" t="s">
        <v>72</v>
      </c>
      <c r="Q10" s="176"/>
      <c r="R10" s="198">
        <f>MIN(Rules!$E$2,(MAX(H10/N10,N10/H10)))</f>
        <v>2</v>
      </c>
      <c r="S10" s="45">
        <f>VLOOKUP(B10,Rules!A:B,2,FALSE)</f>
        <v>40</v>
      </c>
      <c r="T10" s="176"/>
      <c r="U10" s="131">
        <f>1/(10^(-(E10+(IF(P10="Y",Rules!$I$2,0))-K10)/Rules!$E$12)+1)</f>
        <v>0.7769536538</v>
      </c>
      <c r="V10" s="47">
        <f t="shared" si="6"/>
        <v>18</v>
      </c>
      <c r="W10" s="47">
        <f t="shared" si="7"/>
        <v>-18</v>
      </c>
      <c r="X10" s="47"/>
      <c r="Y10" s="47"/>
      <c r="Z10" s="48"/>
      <c r="AA10" s="47">
        <f t="shared" ref="AA10:BL10" si="18">IF($D10=AA$1,$E10+$V10,(IF($J10=AA$1,$K10+$W10,AA9)))</f>
        <v>1450</v>
      </c>
      <c r="AB10" s="47">
        <f t="shared" si="18"/>
        <v>848</v>
      </c>
      <c r="AC10" s="47">
        <f t="shared" si="18"/>
        <v>1286</v>
      </c>
      <c r="AD10" s="47">
        <f t="shared" si="18"/>
        <v>292</v>
      </c>
      <c r="AE10" s="47">
        <f t="shared" si="18"/>
        <v>1898</v>
      </c>
      <c r="AF10" s="47">
        <f t="shared" si="18"/>
        <v>1960</v>
      </c>
      <c r="AG10" s="47">
        <f t="shared" si="18"/>
        <v>1176</v>
      </c>
      <c r="AH10" s="47">
        <f t="shared" si="18"/>
        <v>983</v>
      </c>
      <c r="AI10" s="47">
        <f t="shared" si="18"/>
        <v>1266</v>
      </c>
      <c r="AJ10" s="47">
        <f t="shared" si="18"/>
        <v>1910</v>
      </c>
      <c r="AK10" s="47">
        <f t="shared" si="18"/>
        <v>685</v>
      </c>
      <c r="AL10" s="47">
        <f t="shared" si="18"/>
        <v>908</v>
      </c>
      <c r="AM10" s="47">
        <f t="shared" si="18"/>
        <v>1934</v>
      </c>
      <c r="AN10" s="47">
        <f t="shared" si="18"/>
        <v>1412</v>
      </c>
      <c r="AO10" s="47">
        <f t="shared" si="18"/>
        <v>1246</v>
      </c>
      <c r="AP10" s="47">
        <f t="shared" si="18"/>
        <v>2278</v>
      </c>
      <c r="AQ10" s="47">
        <f t="shared" si="18"/>
        <v>300</v>
      </c>
      <c r="AR10" s="47">
        <f t="shared" si="18"/>
        <v>1462</v>
      </c>
      <c r="AS10" s="47">
        <f t="shared" si="18"/>
        <v>259</v>
      </c>
      <c r="AT10" s="47">
        <f t="shared" si="18"/>
        <v>1885</v>
      </c>
      <c r="AU10" s="47">
        <f t="shared" si="18"/>
        <v>1103</v>
      </c>
      <c r="AV10" s="47">
        <f t="shared" si="18"/>
        <v>608</v>
      </c>
      <c r="AW10" s="47">
        <f t="shared" si="18"/>
        <v>735</v>
      </c>
      <c r="AX10" s="47">
        <f t="shared" si="18"/>
        <v>996</v>
      </c>
      <c r="AY10" s="47">
        <f t="shared" si="18"/>
        <v>1244</v>
      </c>
      <c r="AZ10" s="47">
        <f t="shared" si="18"/>
        <v>629</v>
      </c>
      <c r="BA10" s="47">
        <f t="shared" si="18"/>
        <v>0</v>
      </c>
      <c r="BB10" s="47">
        <f t="shared" si="18"/>
        <v>1591</v>
      </c>
      <c r="BC10" s="47">
        <f t="shared" si="18"/>
        <v>890</v>
      </c>
      <c r="BD10" s="47">
        <f t="shared" si="18"/>
        <v>378</v>
      </c>
      <c r="BE10" s="47">
        <f t="shared" si="18"/>
        <v>638</v>
      </c>
      <c r="BF10" s="47">
        <f t="shared" si="18"/>
        <v>2028</v>
      </c>
      <c r="BG10" s="47">
        <f t="shared" si="18"/>
        <v>895</v>
      </c>
      <c r="BH10" s="47">
        <f t="shared" si="18"/>
        <v>530</v>
      </c>
      <c r="BI10" s="47">
        <f t="shared" si="18"/>
        <v>1768</v>
      </c>
      <c r="BJ10" s="47">
        <f t="shared" si="18"/>
        <v>1260</v>
      </c>
      <c r="BK10" s="47">
        <f t="shared" si="18"/>
        <v>1669</v>
      </c>
      <c r="BL10" s="47">
        <f t="shared" si="18"/>
        <v>1115</v>
      </c>
    </row>
    <row r="11" ht="13.5" customHeight="1">
      <c r="A11" s="88">
        <v>42050.0</v>
      </c>
      <c r="B11" s="200" t="s">
        <v>71</v>
      </c>
      <c r="C11" s="98"/>
      <c r="D11" s="201" t="s">
        <v>28</v>
      </c>
      <c r="E11" s="202">
        <f>HLOOKUP(D11,AA$1:CB$10056,ROW()-1,FALSE)</f>
        <v>1286</v>
      </c>
      <c r="F11" s="203">
        <v>3.0</v>
      </c>
      <c r="G11" s="203">
        <v>17.0</v>
      </c>
      <c r="H11" s="42">
        <f t="shared" si="3"/>
        <v>26</v>
      </c>
      <c r="I11" s="98"/>
      <c r="J11" s="204" t="s">
        <v>40</v>
      </c>
      <c r="K11" s="202">
        <f>HLOOKUP(J11,AA$1:CB$10056,ROW()-1,FALSE)</f>
        <v>1115</v>
      </c>
      <c r="L11" s="206">
        <v>1.0</v>
      </c>
      <c r="M11" s="206">
        <v>6.0</v>
      </c>
      <c r="N11" s="42">
        <f t="shared" si="5"/>
        <v>9</v>
      </c>
      <c r="O11" s="94"/>
      <c r="P11" s="207" t="s">
        <v>72</v>
      </c>
      <c r="Q11" s="94"/>
      <c r="R11" s="198">
        <f>MIN(Rules!$E$2,(MAX(H11/N11,N11/H11)))</f>
        <v>2</v>
      </c>
      <c r="S11" s="208">
        <f>VLOOKUP(B11,Rules!A:B,2,FALSE)</f>
        <v>40</v>
      </c>
      <c r="T11" s="94"/>
      <c r="U11" s="209">
        <f>1/(10^(-(E11+(IF(P11="Y",Rules!$I$2,0))-K11)/Rules!$E$12)+1)</f>
        <v>0.8143095641</v>
      </c>
      <c r="V11" s="47">
        <f t="shared" si="6"/>
        <v>15</v>
      </c>
      <c r="W11" s="47">
        <f t="shared" si="7"/>
        <v>-15</v>
      </c>
      <c r="X11" s="94"/>
      <c r="Y11" s="94"/>
      <c r="Z11" s="94"/>
      <c r="AA11" s="47">
        <f t="shared" ref="AA11:BL11" si="19">IF($D11=AA$1,$E11+$V11,(IF($J11=AA$1,$K11+$W11,AA10)))</f>
        <v>1450</v>
      </c>
      <c r="AB11" s="47">
        <f t="shared" si="19"/>
        <v>848</v>
      </c>
      <c r="AC11" s="47">
        <f t="shared" si="19"/>
        <v>1301</v>
      </c>
      <c r="AD11" s="47">
        <f t="shared" si="19"/>
        <v>292</v>
      </c>
      <c r="AE11" s="47">
        <f t="shared" si="19"/>
        <v>1898</v>
      </c>
      <c r="AF11" s="47">
        <f t="shared" si="19"/>
        <v>1960</v>
      </c>
      <c r="AG11" s="47">
        <f t="shared" si="19"/>
        <v>1176</v>
      </c>
      <c r="AH11" s="47">
        <f t="shared" si="19"/>
        <v>983</v>
      </c>
      <c r="AI11" s="47">
        <f t="shared" si="19"/>
        <v>1266</v>
      </c>
      <c r="AJ11" s="47">
        <f t="shared" si="19"/>
        <v>1910</v>
      </c>
      <c r="AK11" s="47">
        <f t="shared" si="19"/>
        <v>685</v>
      </c>
      <c r="AL11" s="47">
        <f t="shared" si="19"/>
        <v>908</v>
      </c>
      <c r="AM11" s="47">
        <f t="shared" si="19"/>
        <v>1934</v>
      </c>
      <c r="AN11" s="47">
        <f t="shared" si="19"/>
        <v>1412</v>
      </c>
      <c r="AO11" s="47">
        <f t="shared" si="19"/>
        <v>1246</v>
      </c>
      <c r="AP11" s="47">
        <f t="shared" si="19"/>
        <v>2278</v>
      </c>
      <c r="AQ11" s="47">
        <f t="shared" si="19"/>
        <v>300</v>
      </c>
      <c r="AR11" s="47">
        <f t="shared" si="19"/>
        <v>1462</v>
      </c>
      <c r="AS11" s="47">
        <f t="shared" si="19"/>
        <v>259</v>
      </c>
      <c r="AT11" s="47">
        <f t="shared" si="19"/>
        <v>1885</v>
      </c>
      <c r="AU11" s="47">
        <f t="shared" si="19"/>
        <v>1103</v>
      </c>
      <c r="AV11" s="47">
        <f t="shared" si="19"/>
        <v>608</v>
      </c>
      <c r="AW11" s="47">
        <f t="shared" si="19"/>
        <v>735</v>
      </c>
      <c r="AX11" s="47">
        <f t="shared" si="19"/>
        <v>996</v>
      </c>
      <c r="AY11" s="47">
        <f t="shared" si="19"/>
        <v>1244</v>
      </c>
      <c r="AZ11" s="47">
        <f t="shared" si="19"/>
        <v>629</v>
      </c>
      <c r="BA11" s="47">
        <f t="shared" si="19"/>
        <v>0</v>
      </c>
      <c r="BB11" s="47">
        <f t="shared" si="19"/>
        <v>1591</v>
      </c>
      <c r="BC11" s="47">
        <f t="shared" si="19"/>
        <v>890</v>
      </c>
      <c r="BD11" s="47">
        <f t="shared" si="19"/>
        <v>378</v>
      </c>
      <c r="BE11" s="47">
        <f t="shared" si="19"/>
        <v>638</v>
      </c>
      <c r="BF11" s="47">
        <f t="shared" si="19"/>
        <v>2028</v>
      </c>
      <c r="BG11" s="47">
        <f t="shared" si="19"/>
        <v>895</v>
      </c>
      <c r="BH11" s="47">
        <f t="shared" si="19"/>
        <v>530</v>
      </c>
      <c r="BI11" s="47">
        <f t="shared" si="19"/>
        <v>1768</v>
      </c>
      <c r="BJ11" s="47">
        <f t="shared" si="19"/>
        <v>1260</v>
      </c>
      <c r="BK11" s="47">
        <f t="shared" si="19"/>
        <v>1669</v>
      </c>
      <c r="BL11" s="47">
        <f t="shared" si="19"/>
        <v>1100</v>
      </c>
    </row>
    <row r="12" ht="13.5" customHeight="1">
      <c r="A12" s="88">
        <v>42050.0</v>
      </c>
      <c r="B12" s="84" t="s">
        <v>71</v>
      </c>
      <c r="C12" s="176"/>
      <c r="D12" s="39" t="s">
        <v>37</v>
      </c>
      <c r="E12" s="52">
        <f t="shared" ref="E12:E13" si="21">HLOOKUP(D12,AA$1:CB$10056,ROW()-1,FALSE)</f>
        <v>983</v>
      </c>
      <c r="F12" s="41">
        <v>1.0</v>
      </c>
      <c r="G12" s="41">
        <v>12.0</v>
      </c>
      <c r="H12" s="42">
        <f t="shared" si="3"/>
        <v>15</v>
      </c>
      <c r="I12" s="176"/>
      <c r="J12" s="43" t="s">
        <v>39</v>
      </c>
      <c r="K12" s="52">
        <f t="shared" ref="K12:K13" si="22">HLOOKUP(J12,AA$1:CB$10056,ROW()-1,FALSE)</f>
        <v>996</v>
      </c>
      <c r="L12" s="44">
        <v>3.0</v>
      </c>
      <c r="M12" s="44">
        <v>14.0</v>
      </c>
      <c r="N12" s="42">
        <f t="shared" si="5"/>
        <v>23</v>
      </c>
      <c r="O12" s="176"/>
      <c r="P12" s="45" t="s">
        <v>72</v>
      </c>
      <c r="Q12" s="176"/>
      <c r="R12" s="198">
        <f>MIN(Rules!$E$2,(MAX(H12/N12,N12/H12)))</f>
        <v>1.533333333</v>
      </c>
      <c r="S12" s="45">
        <f>VLOOKUP(B12,Rules!A:B,2,FALSE)</f>
        <v>40</v>
      </c>
      <c r="T12" s="176"/>
      <c r="U12" s="131">
        <f>1/(10^(-(E12+(IF(P12="Y",Rules!$I$2,0))-K12)/Rules!$E$12)+1)</f>
        <v>0.6526953914</v>
      </c>
      <c r="V12" s="47">
        <f t="shared" si="6"/>
        <v>-40</v>
      </c>
      <c r="W12" s="47">
        <f t="shared" si="7"/>
        <v>40</v>
      </c>
      <c r="X12" s="47"/>
      <c r="Y12" s="47"/>
      <c r="Z12" s="48"/>
      <c r="AA12" s="47">
        <f t="shared" ref="AA12:BL12" si="20">IF($D12=AA$1,$E12+$V12,(IF($J12=AA$1,$K12+$W12,AA11)))</f>
        <v>1450</v>
      </c>
      <c r="AB12" s="47">
        <f t="shared" si="20"/>
        <v>848</v>
      </c>
      <c r="AC12" s="47">
        <f t="shared" si="20"/>
        <v>1301</v>
      </c>
      <c r="AD12" s="47">
        <f t="shared" si="20"/>
        <v>292</v>
      </c>
      <c r="AE12" s="47">
        <f t="shared" si="20"/>
        <v>1898</v>
      </c>
      <c r="AF12" s="47">
        <f t="shared" si="20"/>
        <v>1960</v>
      </c>
      <c r="AG12" s="47">
        <f t="shared" si="20"/>
        <v>1176</v>
      </c>
      <c r="AH12" s="47">
        <f t="shared" si="20"/>
        <v>943</v>
      </c>
      <c r="AI12" s="47">
        <f t="shared" si="20"/>
        <v>1266</v>
      </c>
      <c r="AJ12" s="47">
        <f t="shared" si="20"/>
        <v>1910</v>
      </c>
      <c r="AK12" s="47">
        <f t="shared" si="20"/>
        <v>685</v>
      </c>
      <c r="AL12" s="47">
        <f t="shared" si="20"/>
        <v>908</v>
      </c>
      <c r="AM12" s="47">
        <f t="shared" si="20"/>
        <v>1934</v>
      </c>
      <c r="AN12" s="47">
        <f t="shared" si="20"/>
        <v>1412</v>
      </c>
      <c r="AO12" s="47">
        <f t="shared" si="20"/>
        <v>1246</v>
      </c>
      <c r="AP12" s="47">
        <f t="shared" si="20"/>
        <v>2278</v>
      </c>
      <c r="AQ12" s="47">
        <f t="shared" si="20"/>
        <v>300</v>
      </c>
      <c r="AR12" s="47">
        <f t="shared" si="20"/>
        <v>1462</v>
      </c>
      <c r="AS12" s="47">
        <f t="shared" si="20"/>
        <v>259</v>
      </c>
      <c r="AT12" s="47">
        <f t="shared" si="20"/>
        <v>1885</v>
      </c>
      <c r="AU12" s="47">
        <f t="shared" si="20"/>
        <v>1103</v>
      </c>
      <c r="AV12" s="47">
        <f t="shared" si="20"/>
        <v>608</v>
      </c>
      <c r="AW12" s="47">
        <f t="shared" si="20"/>
        <v>735</v>
      </c>
      <c r="AX12" s="47">
        <f t="shared" si="20"/>
        <v>1036</v>
      </c>
      <c r="AY12" s="47">
        <f t="shared" si="20"/>
        <v>1244</v>
      </c>
      <c r="AZ12" s="47">
        <f t="shared" si="20"/>
        <v>629</v>
      </c>
      <c r="BA12" s="47">
        <f t="shared" si="20"/>
        <v>0</v>
      </c>
      <c r="BB12" s="47">
        <f t="shared" si="20"/>
        <v>1591</v>
      </c>
      <c r="BC12" s="47">
        <f t="shared" si="20"/>
        <v>890</v>
      </c>
      <c r="BD12" s="47">
        <f t="shared" si="20"/>
        <v>378</v>
      </c>
      <c r="BE12" s="47">
        <f t="shared" si="20"/>
        <v>638</v>
      </c>
      <c r="BF12" s="47">
        <f t="shared" si="20"/>
        <v>2028</v>
      </c>
      <c r="BG12" s="47">
        <f t="shared" si="20"/>
        <v>895</v>
      </c>
      <c r="BH12" s="47">
        <f t="shared" si="20"/>
        <v>530</v>
      </c>
      <c r="BI12" s="47">
        <f t="shared" si="20"/>
        <v>1768</v>
      </c>
      <c r="BJ12" s="47">
        <f t="shared" si="20"/>
        <v>1260</v>
      </c>
      <c r="BK12" s="47">
        <f t="shared" si="20"/>
        <v>1669</v>
      </c>
      <c r="BL12" s="47">
        <f t="shared" si="20"/>
        <v>1100</v>
      </c>
    </row>
    <row r="13" ht="13.5" customHeight="1">
      <c r="A13" s="88">
        <v>42050.0</v>
      </c>
      <c r="B13" s="84" t="s">
        <v>71</v>
      </c>
      <c r="C13" s="176"/>
      <c r="D13" s="39" t="s">
        <v>33</v>
      </c>
      <c r="E13" s="52">
        <f t="shared" si="21"/>
        <v>1266</v>
      </c>
      <c r="F13" s="41">
        <v>1.0</v>
      </c>
      <c r="G13" s="41">
        <v>13.0</v>
      </c>
      <c r="H13" s="42">
        <f t="shared" si="3"/>
        <v>16</v>
      </c>
      <c r="I13" s="176"/>
      <c r="J13" s="43" t="s">
        <v>43</v>
      </c>
      <c r="K13" s="52">
        <f t="shared" si="22"/>
        <v>848</v>
      </c>
      <c r="L13" s="44">
        <v>0.0</v>
      </c>
      <c r="M13" s="44">
        <v>9.0</v>
      </c>
      <c r="N13" s="42">
        <f t="shared" si="5"/>
        <v>9</v>
      </c>
      <c r="O13" s="176"/>
      <c r="P13" s="45" t="s">
        <v>72</v>
      </c>
      <c r="Q13" s="176"/>
      <c r="R13" s="198">
        <f>MIN(Rules!$E$2,(MAX(H13/N13,N13/H13)))</f>
        <v>1.777777778</v>
      </c>
      <c r="S13" s="45">
        <f>VLOOKUP(B13,Rules!A:B,2,FALSE)</f>
        <v>40</v>
      </c>
      <c r="T13" s="176"/>
      <c r="U13" s="131">
        <f>1/(10^(-(E13+(IF(P13="Y",Rules!$I$2,0))-K13)/Rules!$E$12)+1)</f>
        <v>0.9318675233</v>
      </c>
      <c r="V13" s="47">
        <f t="shared" si="6"/>
        <v>5</v>
      </c>
      <c r="W13" s="47">
        <f t="shared" si="7"/>
        <v>-5</v>
      </c>
      <c r="X13" s="47"/>
      <c r="Y13" s="47"/>
      <c r="Z13" s="48"/>
      <c r="AA13" s="47">
        <f t="shared" ref="AA13:BL13" si="23">IF($D13=AA$1,$E13+$V13,(IF($J13=AA$1,$K13+$W13,AA12)))</f>
        <v>1450</v>
      </c>
      <c r="AB13" s="47">
        <f t="shared" si="23"/>
        <v>843</v>
      </c>
      <c r="AC13" s="47">
        <f t="shared" si="23"/>
        <v>1301</v>
      </c>
      <c r="AD13" s="47">
        <f t="shared" si="23"/>
        <v>292</v>
      </c>
      <c r="AE13" s="47">
        <f t="shared" si="23"/>
        <v>1898</v>
      </c>
      <c r="AF13" s="47">
        <f t="shared" si="23"/>
        <v>1960</v>
      </c>
      <c r="AG13" s="47">
        <f t="shared" si="23"/>
        <v>1176</v>
      </c>
      <c r="AH13" s="47">
        <f t="shared" si="23"/>
        <v>943</v>
      </c>
      <c r="AI13" s="47">
        <f t="shared" si="23"/>
        <v>1271</v>
      </c>
      <c r="AJ13" s="47">
        <f t="shared" si="23"/>
        <v>1910</v>
      </c>
      <c r="AK13" s="47">
        <f t="shared" si="23"/>
        <v>685</v>
      </c>
      <c r="AL13" s="47">
        <f t="shared" si="23"/>
        <v>908</v>
      </c>
      <c r="AM13" s="47">
        <f t="shared" si="23"/>
        <v>1934</v>
      </c>
      <c r="AN13" s="47">
        <f t="shared" si="23"/>
        <v>1412</v>
      </c>
      <c r="AO13" s="47">
        <f t="shared" si="23"/>
        <v>1246</v>
      </c>
      <c r="AP13" s="47">
        <f t="shared" si="23"/>
        <v>2278</v>
      </c>
      <c r="AQ13" s="47">
        <f t="shared" si="23"/>
        <v>300</v>
      </c>
      <c r="AR13" s="47">
        <f t="shared" si="23"/>
        <v>1462</v>
      </c>
      <c r="AS13" s="47">
        <f t="shared" si="23"/>
        <v>259</v>
      </c>
      <c r="AT13" s="47">
        <f t="shared" si="23"/>
        <v>1885</v>
      </c>
      <c r="AU13" s="47">
        <f t="shared" si="23"/>
        <v>1103</v>
      </c>
      <c r="AV13" s="47">
        <f t="shared" si="23"/>
        <v>608</v>
      </c>
      <c r="AW13" s="47">
        <f t="shared" si="23"/>
        <v>735</v>
      </c>
      <c r="AX13" s="47">
        <f t="shared" si="23"/>
        <v>1036</v>
      </c>
      <c r="AY13" s="47">
        <f t="shared" si="23"/>
        <v>1244</v>
      </c>
      <c r="AZ13" s="47">
        <f t="shared" si="23"/>
        <v>629</v>
      </c>
      <c r="BA13" s="47">
        <f t="shared" si="23"/>
        <v>0</v>
      </c>
      <c r="BB13" s="47">
        <f t="shared" si="23"/>
        <v>1591</v>
      </c>
      <c r="BC13" s="47">
        <f t="shared" si="23"/>
        <v>890</v>
      </c>
      <c r="BD13" s="47">
        <f t="shared" si="23"/>
        <v>378</v>
      </c>
      <c r="BE13" s="47">
        <f t="shared" si="23"/>
        <v>638</v>
      </c>
      <c r="BF13" s="47">
        <f t="shared" si="23"/>
        <v>2028</v>
      </c>
      <c r="BG13" s="47">
        <f t="shared" si="23"/>
        <v>895</v>
      </c>
      <c r="BH13" s="47">
        <f t="shared" si="23"/>
        <v>530</v>
      </c>
      <c r="BI13" s="47">
        <f t="shared" si="23"/>
        <v>1768</v>
      </c>
      <c r="BJ13" s="47">
        <f t="shared" si="23"/>
        <v>1260</v>
      </c>
      <c r="BK13" s="47">
        <f t="shared" si="23"/>
        <v>1669</v>
      </c>
      <c r="BL13" s="47">
        <f t="shared" si="23"/>
        <v>1100</v>
      </c>
    </row>
    <row r="14" ht="13.5" customHeight="1">
      <c r="A14" s="88">
        <v>42050.0</v>
      </c>
      <c r="B14" s="200" t="s">
        <v>71</v>
      </c>
      <c r="C14" s="98"/>
      <c r="D14" s="201" t="s">
        <v>38</v>
      </c>
      <c r="E14" s="202">
        <f>HLOOKUP(D14,AA$1:CB$10056,ROW()-1,FALSE)</f>
        <v>1244</v>
      </c>
      <c r="F14" s="210">
        <v>0.0</v>
      </c>
      <c r="G14" s="203">
        <v>14.0</v>
      </c>
      <c r="H14" s="42">
        <f t="shared" si="3"/>
        <v>14</v>
      </c>
      <c r="I14" s="98"/>
      <c r="J14" s="204" t="s">
        <v>29</v>
      </c>
      <c r="K14" s="202">
        <f>HLOOKUP(J14,AA$1:CB$10056,ROW()-1,FALSE)</f>
        <v>1246</v>
      </c>
      <c r="L14" s="205">
        <v>0.0</v>
      </c>
      <c r="M14" s="206">
        <v>24.0</v>
      </c>
      <c r="N14" s="42">
        <f t="shared" si="5"/>
        <v>24</v>
      </c>
      <c r="O14" s="94"/>
      <c r="P14" s="207" t="s">
        <v>72</v>
      </c>
      <c r="Q14" s="94"/>
      <c r="R14" s="198">
        <f>MIN(Rules!$E$2,(MAX(H14/N14,N14/H14)))</f>
        <v>1.714285714</v>
      </c>
      <c r="S14" s="208">
        <f>VLOOKUP(B14,Rules!A:B,2,FALSE)</f>
        <v>40</v>
      </c>
      <c r="T14" s="94"/>
      <c r="U14" s="209">
        <f>1/(10^(-(E14+(IF(P14="Y",Rules!$I$2,0))-K14)/Rules!$E$12)+1)</f>
        <v>0.6640879415</v>
      </c>
      <c r="V14" s="47">
        <f t="shared" si="6"/>
        <v>-46</v>
      </c>
      <c r="W14" s="47">
        <f t="shared" si="7"/>
        <v>46</v>
      </c>
      <c r="X14" s="94"/>
      <c r="Y14" s="94"/>
      <c r="Z14" s="94"/>
      <c r="AA14" s="47">
        <f t="shared" ref="AA14:BL14" si="24">IF($D14=AA$1,$E14+$V14,(IF($J14=AA$1,$K14+$W14,AA13)))</f>
        <v>1450</v>
      </c>
      <c r="AB14" s="47">
        <f t="shared" si="24"/>
        <v>843</v>
      </c>
      <c r="AC14" s="47">
        <f t="shared" si="24"/>
        <v>1301</v>
      </c>
      <c r="AD14" s="47">
        <f t="shared" si="24"/>
        <v>292</v>
      </c>
      <c r="AE14" s="47">
        <f t="shared" si="24"/>
        <v>1898</v>
      </c>
      <c r="AF14" s="47">
        <f t="shared" si="24"/>
        <v>1960</v>
      </c>
      <c r="AG14" s="47">
        <f t="shared" si="24"/>
        <v>1176</v>
      </c>
      <c r="AH14" s="47">
        <f t="shared" si="24"/>
        <v>943</v>
      </c>
      <c r="AI14" s="47">
        <f t="shared" si="24"/>
        <v>1271</v>
      </c>
      <c r="AJ14" s="47">
        <f t="shared" si="24"/>
        <v>1910</v>
      </c>
      <c r="AK14" s="47">
        <f t="shared" si="24"/>
        <v>685</v>
      </c>
      <c r="AL14" s="47">
        <f t="shared" si="24"/>
        <v>908</v>
      </c>
      <c r="AM14" s="47">
        <f t="shared" si="24"/>
        <v>1934</v>
      </c>
      <c r="AN14" s="47">
        <f t="shared" si="24"/>
        <v>1412</v>
      </c>
      <c r="AO14" s="47">
        <f t="shared" si="24"/>
        <v>1292</v>
      </c>
      <c r="AP14" s="47">
        <f t="shared" si="24"/>
        <v>2278</v>
      </c>
      <c r="AQ14" s="47">
        <f t="shared" si="24"/>
        <v>300</v>
      </c>
      <c r="AR14" s="47">
        <f t="shared" si="24"/>
        <v>1462</v>
      </c>
      <c r="AS14" s="47">
        <f t="shared" si="24"/>
        <v>259</v>
      </c>
      <c r="AT14" s="47">
        <f t="shared" si="24"/>
        <v>1885</v>
      </c>
      <c r="AU14" s="47">
        <f t="shared" si="24"/>
        <v>1103</v>
      </c>
      <c r="AV14" s="47">
        <f t="shared" si="24"/>
        <v>608</v>
      </c>
      <c r="AW14" s="47">
        <f t="shared" si="24"/>
        <v>735</v>
      </c>
      <c r="AX14" s="47">
        <f t="shared" si="24"/>
        <v>1036</v>
      </c>
      <c r="AY14" s="47">
        <f t="shared" si="24"/>
        <v>1198</v>
      </c>
      <c r="AZ14" s="47">
        <f t="shared" si="24"/>
        <v>629</v>
      </c>
      <c r="BA14" s="47">
        <f t="shared" si="24"/>
        <v>0</v>
      </c>
      <c r="BB14" s="47">
        <f t="shared" si="24"/>
        <v>1591</v>
      </c>
      <c r="BC14" s="47">
        <f t="shared" si="24"/>
        <v>890</v>
      </c>
      <c r="BD14" s="47">
        <f t="shared" si="24"/>
        <v>378</v>
      </c>
      <c r="BE14" s="47">
        <f t="shared" si="24"/>
        <v>638</v>
      </c>
      <c r="BF14" s="47">
        <f t="shared" si="24"/>
        <v>2028</v>
      </c>
      <c r="BG14" s="47">
        <f t="shared" si="24"/>
        <v>895</v>
      </c>
      <c r="BH14" s="47">
        <f t="shared" si="24"/>
        <v>530</v>
      </c>
      <c r="BI14" s="47">
        <f t="shared" si="24"/>
        <v>1768</v>
      </c>
      <c r="BJ14" s="47">
        <f t="shared" si="24"/>
        <v>1260</v>
      </c>
      <c r="BK14" s="47">
        <f t="shared" si="24"/>
        <v>1669</v>
      </c>
      <c r="BL14" s="47">
        <f t="shared" si="24"/>
        <v>1100</v>
      </c>
    </row>
    <row r="15" ht="13.5" customHeight="1">
      <c r="A15" s="88">
        <v>42050.0</v>
      </c>
      <c r="B15" s="84" t="s">
        <v>71</v>
      </c>
      <c r="C15" s="176"/>
      <c r="D15" s="39" t="s">
        <v>48</v>
      </c>
      <c r="E15" s="52">
        <f t="shared" ref="E15:E16" si="26">HLOOKUP(D15,AA$1:CB$10056,ROW()-1,FALSE)</f>
        <v>685</v>
      </c>
      <c r="F15" s="41">
        <v>1.0</v>
      </c>
      <c r="G15" s="41">
        <v>16.0</v>
      </c>
      <c r="H15" s="42">
        <f t="shared" si="3"/>
        <v>19</v>
      </c>
      <c r="I15" s="176"/>
      <c r="J15" s="43" t="s">
        <v>45</v>
      </c>
      <c r="K15" s="52">
        <f t="shared" ref="K15:K16" si="27">HLOOKUP(J15,AA$1:CB$10056,ROW()-1,FALSE)</f>
        <v>908</v>
      </c>
      <c r="L15" s="44">
        <v>3.0</v>
      </c>
      <c r="M15" s="44">
        <v>13.0</v>
      </c>
      <c r="N15" s="42">
        <f t="shared" si="5"/>
        <v>22</v>
      </c>
      <c r="O15" s="176"/>
      <c r="P15" s="45" t="s">
        <v>72</v>
      </c>
      <c r="Q15" s="176"/>
      <c r="R15" s="198">
        <f>MIN(Rules!$E$2,(MAX(H15/N15,N15/H15)))</f>
        <v>1.157894737</v>
      </c>
      <c r="S15" s="45">
        <f>VLOOKUP(B15,Rules!A:B,2,FALSE)</f>
        <v>40</v>
      </c>
      <c r="T15" s="176"/>
      <c r="U15" s="131">
        <f>1/(10^(-(E15+(IF(P15="Y",Rules!$I$2,0))-K15)/Rules!$E$12)+1)</f>
        <v>0.4167383244</v>
      </c>
      <c r="V15" s="47">
        <f t="shared" si="6"/>
        <v>-19</v>
      </c>
      <c r="W15" s="47">
        <f t="shared" si="7"/>
        <v>19</v>
      </c>
      <c r="X15" s="47"/>
      <c r="Y15" s="47"/>
      <c r="Z15" s="48"/>
      <c r="AA15" s="47">
        <f t="shared" ref="AA15:BL15" si="25">IF($D15=AA$1,$E15+$V15,(IF($J15=AA$1,$K15+$W15,AA14)))</f>
        <v>1450</v>
      </c>
      <c r="AB15" s="47">
        <f t="shared" si="25"/>
        <v>843</v>
      </c>
      <c r="AC15" s="47">
        <f t="shared" si="25"/>
        <v>1301</v>
      </c>
      <c r="AD15" s="47">
        <f t="shared" si="25"/>
        <v>292</v>
      </c>
      <c r="AE15" s="47">
        <f t="shared" si="25"/>
        <v>1898</v>
      </c>
      <c r="AF15" s="47">
        <f t="shared" si="25"/>
        <v>1960</v>
      </c>
      <c r="AG15" s="47">
        <f t="shared" si="25"/>
        <v>1176</v>
      </c>
      <c r="AH15" s="47">
        <f t="shared" si="25"/>
        <v>943</v>
      </c>
      <c r="AI15" s="47">
        <f t="shared" si="25"/>
        <v>1271</v>
      </c>
      <c r="AJ15" s="47">
        <f t="shared" si="25"/>
        <v>1910</v>
      </c>
      <c r="AK15" s="47">
        <f t="shared" si="25"/>
        <v>666</v>
      </c>
      <c r="AL15" s="47">
        <f t="shared" si="25"/>
        <v>927</v>
      </c>
      <c r="AM15" s="47">
        <f t="shared" si="25"/>
        <v>1934</v>
      </c>
      <c r="AN15" s="47">
        <f t="shared" si="25"/>
        <v>1412</v>
      </c>
      <c r="AO15" s="47">
        <f t="shared" si="25"/>
        <v>1292</v>
      </c>
      <c r="AP15" s="47">
        <f t="shared" si="25"/>
        <v>2278</v>
      </c>
      <c r="AQ15" s="47">
        <f t="shared" si="25"/>
        <v>300</v>
      </c>
      <c r="AR15" s="47">
        <f t="shared" si="25"/>
        <v>1462</v>
      </c>
      <c r="AS15" s="47">
        <f t="shared" si="25"/>
        <v>259</v>
      </c>
      <c r="AT15" s="47">
        <f t="shared" si="25"/>
        <v>1885</v>
      </c>
      <c r="AU15" s="47">
        <f t="shared" si="25"/>
        <v>1103</v>
      </c>
      <c r="AV15" s="47">
        <f t="shared" si="25"/>
        <v>608</v>
      </c>
      <c r="AW15" s="47">
        <f t="shared" si="25"/>
        <v>735</v>
      </c>
      <c r="AX15" s="47">
        <f t="shared" si="25"/>
        <v>1036</v>
      </c>
      <c r="AY15" s="47">
        <f t="shared" si="25"/>
        <v>1198</v>
      </c>
      <c r="AZ15" s="47">
        <f t="shared" si="25"/>
        <v>629</v>
      </c>
      <c r="BA15" s="47">
        <f t="shared" si="25"/>
        <v>0</v>
      </c>
      <c r="BB15" s="47">
        <f t="shared" si="25"/>
        <v>1591</v>
      </c>
      <c r="BC15" s="47">
        <f t="shared" si="25"/>
        <v>890</v>
      </c>
      <c r="BD15" s="47">
        <f t="shared" si="25"/>
        <v>378</v>
      </c>
      <c r="BE15" s="47">
        <f t="shared" si="25"/>
        <v>638</v>
      </c>
      <c r="BF15" s="47">
        <f t="shared" si="25"/>
        <v>2028</v>
      </c>
      <c r="BG15" s="47">
        <f t="shared" si="25"/>
        <v>895</v>
      </c>
      <c r="BH15" s="47">
        <f t="shared" si="25"/>
        <v>530</v>
      </c>
      <c r="BI15" s="47">
        <f t="shared" si="25"/>
        <v>1768</v>
      </c>
      <c r="BJ15" s="47">
        <f t="shared" si="25"/>
        <v>1260</v>
      </c>
      <c r="BK15" s="47">
        <f t="shared" si="25"/>
        <v>1669</v>
      </c>
      <c r="BL15" s="47">
        <f t="shared" si="25"/>
        <v>1100</v>
      </c>
    </row>
    <row r="16" ht="13.5" customHeight="1">
      <c r="A16" s="88">
        <v>42050.0</v>
      </c>
      <c r="B16" s="84" t="s">
        <v>71</v>
      </c>
      <c r="C16" s="176"/>
      <c r="D16" s="39" t="s">
        <v>41</v>
      </c>
      <c r="E16" s="52">
        <f t="shared" si="26"/>
        <v>890</v>
      </c>
      <c r="F16" s="41">
        <v>1.0</v>
      </c>
      <c r="G16" s="41">
        <v>21.0</v>
      </c>
      <c r="H16" s="42">
        <f t="shared" si="3"/>
        <v>24</v>
      </c>
      <c r="I16" s="176"/>
      <c r="J16" s="43" t="s">
        <v>47</v>
      </c>
      <c r="K16" s="52">
        <f t="shared" si="27"/>
        <v>735</v>
      </c>
      <c r="L16" s="44">
        <v>1.0</v>
      </c>
      <c r="M16" s="44">
        <v>9.0</v>
      </c>
      <c r="N16" s="42">
        <f t="shared" si="5"/>
        <v>12</v>
      </c>
      <c r="O16" s="176"/>
      <c r="P16" s="45" t="s">
        <v>72</v>
      </c>
      <c r="Q16" s="176"/>
      <c r="R16" s="198">
        <f>MIN(Rules!$E$2,(MAX(H16/N16,N16/H16)))</f>
        <v>2</v>
      </c>
      <c r="S16" s="45">
        <f>VLOOKUP(B16,Rules!A:B,2,FALSE)</f>
        <v>40</v>
      </c>
      <c r="T16" s="176"/>
      <c r="U16" s="131">
        <f>1/(10^(-(E16+(IF(P16="Y",Rules!$I$2,0))-K16)/Rules!$E$12)+1)</f>
        <v>0.8029091702</v>
      </c>
      <c r="V16" s="47">
        <f t="shared" si="6"/>
        <v>16</v>
      </c>
      <c r="W16" s="47">
        <f t="shared" si="7"/>
        <v>-16</v>
      </c>
      <c r="X16" s="47"/>
      <c r="Y16" s="47"/>
      <c r="Z16" s="48"/>
      <c r="AA16" s="47">
        <f t="shared" ref="AA16:BL16" si="28">IF($D16=AA$1,$E16+$V16,(IF($J16=AA$1,$K16+$W16,AA15)))</f>
        <v>1450</v>
      </c>
      <c r="AB16" s="47">
        <f t="shared" si="28"/>
        <v>843</v>
      </c>
      <c r="AC16" s="47">
        <f t="shared" si="28"/>
        <v>1301</v>
      </c>
      <c r="AD16" s="47">
        <f t="shared" si="28"/>
        <v>292</v>
      </c>
      <c r="AE16" s="47">
        <f t="shared" si="28"/>
        <v>1898</v>
      </c>
      <c r="AF16" s="47">
        <f t="shared" si="28"/>
        <v>1960</v>
      </c>
      <c r="AG16" s="47">
        <f t="shared" si="28"/>
        <v>1176</v>
      </c>
      <c r="AH16" s="47">
        <f t="shared" si="28"/>
        <v>943</v>
      </c>
      <c r="AI16" s="47">
        <f t="shared" si="28"/>
        <v>1271</v>
      </c>
      <c r="AJ16" s="47">
        <f t="shared" si="28"/>
        <v>1910</v>
      </c>
      <c r="AK16" s="47">
        <f t="shared" si="28"/>
        <v>666</v>
      </c>
      <c r="AL16" s="47">
        <f t="shared" si="28"/>
        <v>927</v>
      </c>
      <c r="AM16" s="47">
        <f t="shared" si="28"/>
        <v>1934</v>
      </c>
      <c r="AN16" s="47">
        <f t="shared" si="28"/>
        <v>1412</v>
      </c>
      <c r="AO16" s="47">
        <f t="shared" si="28"/>
        <v>1292</v>
      </c>
      <c r="AP16" s="47">
        <f t="shared" si="28"/>
        <v>2278</v>
      </c>
      <c r="AQ16" s="47">
        <f t="shared" si="28"/>
        <v>300</v>
      </c>
      <c r="AR16" s="47">
        <f t="shared" si="28"/>
        <v>1462</v>
      </c>
      <c r="AS16" s="47">
        <f t="shared" si="28"/>
        <v>259</v>
      </c>
      <c r="AT16" s="47">
        <f t="shared" si="28"/>
        <v>1885</v>
      </c>
      <c r="AU16" s="47">
        <f t="shared" si="28"/>
        <v>1103</v>
      </c>
      <c r="AV16" s="47">
        <f t="shared" si="28"/>
        <v>608</v>
      </c>
      <c r="AW16" s="47">
        <f t="shared" si="28"/>
        <v>719</v>
      </c>
      <c r="AX16" s="47">
        <f t="shared" si="28"/>
        <v>1036</v>
      </c>
      <c r="AY16" s="47">
        <f t="shared" si="28"/>
        <v>1198</v>
      </c>
      <c r="AZ16" s="47">
        <f t="shared" si="28"/>
        <v>629</v>
      </c>
      <c r="BA16" s="47">
        <f t="shared" si="28"/>
        <v>0</v>
      </c>
      <c r="BB16" s="47">
        <f t="shared" si="28"/>
        <v>1591</v>
      </c>
      <c r="BC16" s="47">
        <f t="shared" si="28"/>
        <v>906</v>
      </c>
      <c r="BD16" s="47">
        <f t="shared" si="28"/>
        <v>378</v>
      </c>
      <c r="BE16" s="47">
        <f t="shared" si="28"/>
        <v>638</v>
      </c>
      <c r="BF16" s="47">
        <f t="shared" si="28"/>
        <v>2028</v>
      </c>
      <c r="BG16" s="47">
        <f t="shared" si="28"/>
        <v>895</v>
      </c>
      <c r="BH16" s="47">
        <f t="shared" si="28"/>
        <v>530</v>
      </c>
      <c r="BI16" s="47">
        <f t="shared" si="28"/>
        <v>1768</v>
      </c>
      <c r="BJ16" s="47">
        <f t="shared" si="28"/>
        <v>1260</v>
      </c>
      <c r="BK16" s="47">
        <f t="shared" si="28"/>
        <v>1669</v>
      </c>
      <c r="BL16" s="47">
        <f t="shared" si="28"/>
        <v>1100</v>
      </c>
    </row>
    <row r="17" ht="13.5" customHeight="1">
      <c r="A17" s="88">
        <v>42050.0</v>
      </c>
      <c r="B17" s="200" t="s">
        <v>71</v>
      </c>
      <c r="C17" s="98"/>
      <c r="D17" s="201" t="s">
        <v>42</v>
      </c>
      <c r="E17" s="202">
        <f>HLOOKUP(D17,AA$1:CB$10056,ROW()-1,FALSE)</f>
        <v>895</v>
      </c>
      <c r="F17" s="203">
        <v>1.0</v>
      </c>
      <c r="G17" s="203">
        <v>13.0</v>
      </c>
      <c r="H17" s="42">
        <f t="shared" si="3"/>
        <v>16</v>
      </c>
      <c r="I17" s="98"/>
      <c r="J17" s="204" t="s">
        <v>51</v>
      </c>
      <c r="K17" s="202">
        <f>HLOOKUP(J17,AA$1:CB$10056,ROW()-1,FALSE)</f>
        <v>629</v>
      </c>
      <c r="L17" s="206">
        <v>2.0</v>
      </c>
      <c r="M17" s="206">
        <v>10.0</v>
      </c>
      <c r="N17" s="42">
        <f t="shared" si="5"/>
        <v>16</v>
      </c>
      <c r="O17" s="94"/>
      <c r="P17" s="207" t="s">
        <v>72</v>
      </c>
      <c r="Q17" s="94"/>
      <c r="R17" s="198">
        <f>MIN(Rules!$E$2,(MAX(H17/N17,N17/H17)))</f>
        <v>1</v>
      </c>
      <c r="S17" s="208">
        <f>VLOOKUP(B17,Rules!A:B,2,FALSE)</f>
        <v>40</v>
      </c>
      <c r="T17" s="94"/>
      <c r="U17" s="209">
        <f>1/(10^(-(E17+(IF(P17="Y",Rules!$I$2,0))-K17)/Rules!$E$12)+1)</f>
        <v>0.8716638427</v>
      </c>
      <c r="V17" s="47">
        <f t="shared" si="6"/>
        <v>-15</v>
      </c>
      <c r="W17" s="47">
        <f t="shared" si="7"/>
        <v>15</v>
      </c>
      <c r="X17" s="94"/>
      <c r="Y17" s="94"/>
      <c r="Z17" s="94"/>
      <c r="AA17" s="47">
        <f t="shared" ref="AA17:BL17" si="29">IF($D17=AA$1,$E17+$V17,(IF($J17=AA$1,$K17+$W17,AA16)))</f>
        <v>1450</v>
      </c>
      <c r="AB17" s="47">
        <f t="shared" si="29"/>
        <v>843</v>
      </c>
      <c r="AC17" s="47">
        <f t="shared" si="29"/>
        <v>1301</v>
      </c>
      <c r="AD17" s="47">
        <f t="shared" si="29"/>
        <v>292</v>
      </c>
      <c r="AE17" s="47">
        <f t="shared" si="29"/>
        <v>1898</v>
      </c>
      <c r="AF17" s="47">
        <f t="shared" si="29"/>
        <v>1960</v>
      </c>
      <c r="AG17" s="47">
        <f t="shared" si="29"/>
        <v>1176</v>
      </c>
      <c r="AH17" s="47">
        <f t="shared" si="29"/>
        <v>943</v>
      </c>
      <c r="AI17" s="47">
        <f t="shared" si="29"/>
        <v>1271</v>
      </c>
      <c r="AJ17" s="47">
        <f t="shared" si="29"/>
        <v>1910</v>
      </c>
      <c r="AK17" s="47">
        <f t="shared" si="29"/>
        <v>666</v>
      </c>
      <c r="AL17" s="47">
        <f t="shared" si="29"/>
        <v>927</v>
      </c>
      <c r="AM17" s="47">
        <f t="shared" si="29"/>
        <v>1934</v>
      </c>
      <c r="AN17" s="47">
        <f t="shared" si="29"/>
        <v>1412</v>
      </c>
      <c r="AO17" s="47">
        <f t="shared" si="29"/>
        <v>1292</v>
      </c>
      <c r="AP17" s="47">
        <f t="shared" si="29"/>
        <v>2278</v>
      </c>
      <c r="AQ17" s="47">
        <f t="shared" si="29"/>
        <v>300</v>
      </c>
      <c r="AR17" s="47">
        <f t="shared" si="29"/>
        <v>1462</v>
      </c>
      <c r="AS17" s="47">
        <f t="shared" si="29"/>
        <v>259</v>
      </c>
      <c r="AT17" s="47">
        <f t="shared" si="29"/>
        <v>1885</v>
      </c>
      <c r="AU17" s="47">
        <f t="shared" si="29"/>
        <v>1103</v>
      </c>
      <c r="AV17" s="47">
        <f t="shared" si="29"/>
        <v>608</v>
      </c>
      <c r="AW17" s="47">
        <f t="shared" si="29"/>
        <v>719</v>
      </c>
      <c r="AX17" s="47">
        <f t="shared" si="29"/>
        <v>1036</v>
      </c>
      <c r="AY17" s="47">
        <f t="shared" si="29"/>
        <v>1198</v>
      </c>
      <c r="AZ17" s="47">
        <f t="shared" si="29"/>
        <v>644</v>
      </c>
      <c r="BA17" s="47">
        <f t="shared" si="29"/>
        <v>0</v>
      </c>
      <c r="BB17" s="47">
        <f t="shared" si="29"/>
        <v>1591</v>
      </c>
      <c r="BC17" s="47">
        <f t="shared" si="29"/>
        <v>906</v>
      </c>
      <c r="BD17" s="47">
        <f t="shared" si="29"/>
        <v>378</v>
      </c>
      <c r="BE17" s="47">
        <f t="shared" si="29"/>
        <v>638</v>
      </c>
      <c r="BF17" s="47">
        <f t="shared" si="29"/>
        <v>2028</v>
      </c>
      <c r="BG17" s="47">
        <f t="shared" si="29"/>
        <v>880</v>
      </c>
      <c r="BH17" s="47">
        <f t="shared" si="29"/>
        <v>530</v>
      </c>
      <c r="BI17" s="47">
        <f t="shared" si="29"/>
        <v>1768</v>
      </c>
      <c r="BJ17" s="47">
        <f t="shared" si="29"/>
        <v>1260</v>
      </c>
      <c r="BK17" s="47">
        <f t="shared" si="29"/>
        <v>1669</v>
      </c>
      <c r="BL17" s="47">
        <f t="shared" si="29"/>
        <v>1100</v>
      </c>
    </row>
    <row r="18" ht="13.5" customHeight="1">
      <c r="A18" s="88">
        <v>42056.0</v>
      </c>
      <c r="B18" s="84" t="s">
        <v>71</v>
      </c>
      <c r="C18" s="176"/>
      <c r="D18" s="39" t="s">
        <v>19</v>
      </c>
      <c r="E18" s="52">
        <f t="shared" ref="E18:E19" si="31">HLOOKUP(D18,AA$1:CB$10056,ROW()-1,FALSE)</f>
        <v>1960</v>
      </c>
      <c r="F18" s="41">
        <v>1.0</v>
      </c>
      <c r="G18" s="41">
        <v>24.0</v>
      </c>
      <c r="H18" s="42">
        <f t="shared" si="3"/>
        <v>27</v>
      </c>
      <c r="I18" s="176"/>
      <c r="J18" s="43" t="s">
        <v>21</v>
      </c>
      <c r="K18" s="52">
        <f t="shared" ref="K18:K19" si="32">HLOOKUP(J18,AA$1:CB$10056,ROW()-1,FALSE)</f>
        <v>1898</v>
      </c>
      <c r="L18" s="44">
        <v>0.0</v>
      </c>
      <c r="M18" s="44">
        <v>17.0</v>
      </c>
      <c r="N18" s="42">
        <f t="shared" si="5"/>
        <v>17</v>
      </c>
      <c r="O18" s="176"/>
      <c r="P18" s="45" t="s">
        <v>72</v>
      </c>
      <c r="Q18" s="176"/>
      <c r="R18" s="198">
        <f>MIN(Rules!$E$2,(MAX(H18/N18,N18/H18)))</f>
        <v>1.588235294</v>
      </c>
      <c r="S18" s="45">
        <f>VLOOKUP(B18,Rules!A:B,2,FALSE)</f>
        <v>40</v>
      </c>
      <c r="T18" s="176"/>
      <c r="U18" s="131">
        <f>1/(10^(-(E18+(IF(P18="Y",Rules!$I$2,0))-K18)/Rules!$E$12)+1)</f>
        <v>0.7263726596</v>
      </c>
      <c r="V18" s="47">
        <f t="shared" si="6"/>
        <v>17</v>
      </c>
      <c r="W18" s="47">
        <f t="shared" si="7"/>
        <v>-17</v>
      </c>
      <c r="X18" s="47"/>
      <c r="Y18" s="47"/>
      <c r="Z18" s="48"/>
      <c r="AA18" s="47">
        <f t="shared" ref="AA18:BL18" si="30">IF($D18=AA$1,$E18+$V18,(IF($J18=AA$1,$K18+$W18,AA17)))</f>
        <v>1450</v>
      </c>
      <c r="AB18" s="47">
        <f t="shared" si="30"/>
        <v>843</v>
      </c>
      <c r="AC18" s="47">
        <f t="shared" si="30"/>
        <v>1301</v>
      </c>
      <c r="AD18" s="47">
        <f t="shared" si="30"/>
        <v>292</v>
      </c>
      <c r="AE18" s="47">
        <f t="shared" si="30"/>
        <v>1881</v>
      </c>
      <c r="AF18" s="47">
        <f t="shared" si="30"/>
        <v>1977</v>
      </c>
      <c r="AG18" s="47">
        <f t="shared" si="30"/>
        <v>1176</v>
      </c>
      <c r="AH18" s="47">
        <f t="shared" si="30"/>
        <v>943</v>
      </c>
      <c r="AI18" s="47">
        <f t="shared" si="30"/>
        <v>1271</v>
      </c>
      <c r="AJ18" s="47">
        <f t="shared" si="30"/>
        <v>1910</v>
      </c>
      <c r="AK18" s="47">
        <f t="shared" si="30"/>
        <v>666</v>
      </c>
      <c r="AL18" s="47">
        <f t="shared" si="30"/>
        <v>927</v>
      </c>
      <c r="AM18" s="47">
        <f t="shared" si="30"/>
        <v>1934</v>
      </c>
      <c r="AN18" s="47">
        <f t="shared" si="30"/>
        <v>1412</v>
      </c>
      <c r="AO18" s="47">
        <f t="shared" si="30"/>
        <v>1292</v>
      </c>
      <c r="AP18" s="47">
        <f t="shared" si="30"/>
        <v>2278</v>
      </c>
      <c r="AQ18" s="47">
        <f t="shared" si="30"/>
        <v>300</v>
      </c>
      <c r="AR18" s="47">
        <f t="shared" si="30"/>
        <v>1462</v>
      </c>
      <c r="AS18" s="47">
        <f t="shared" si="30"/>
        <v>259</v>
      </c>
      <c r="AT18" s="47">
        <f t="shared" si="30"/>
        <v>1885</v>
      </c>
      <c r="AU18" s="47">
        <f t="shared" si="30"/>
        <v>1103</v>
      </c>
      <c r="AV18" s="47">
        <f t="shared" si="30"/>
        <v>608</v>
      </c>
      <c r="AW18" s="47">
        <f t="shared" si="30"/>
        <v>719</v>
      </c>
      <c r="AX18" s="47">
        <f t="shared" si="30"/>
        <v>1036</v>
      </c>
      <c r="AY18" s="47">
        <f t="shared" si="30"/>
        <v>1198</v>
      </c>
      <c r="AZ18" s="47">
        <f t="shared" si="30"/>
        <v>644</v>
      </c>
      <c r="BA18" s="47">
        <f t="shared" si="30"/>
        <v>0</v>
      </c>
      <c r="BB18" s="47">
        <f t="shared" si="30"/>
        <v>1591</v>
      </c>
      <c r="BC18" s="47">
        <f t="shared" si="30"/>
        <v>906</v>
      </c>
      <c r="BD18" s="47">
        <f t="shared" si="30"/>
        <v>378</v>
      </c>
      <c r="BE18" s="47">
        <f t="shared" si="30"/>
        <v>638</v>
      </c>
      <c r="BF18" s="47">
        <f t="shared" si="30"/>
        <v>2028</v>
      </c>
      <c r="BG18" s="47">
        <f t="shared" si="30"/>
        <v>880</v>
      </c>
      <c r="BH18" s="47">
        <f t="shared" si="30"/>
        <v>530</v>
      </c>
      <c r="BI18" s="47">
        <f t="shared" si="30"/>
        <v>1768</v>
      </c>
      <c r="BJ18" s="47">
        <f t="shared" si="30"/>
        <v>1260</v>
      </c>
      <c r="BK18" s="47">
        <f t="shared" si="30"/>
        <v>1669</v>
      </c>
      <c r="BL18" s="47">
        <f t="shared" si="30"/>
        <v>1100</v>
      </c>
    </row>
    <row r="19" ht="13.5" customHeight="1">
      <c r="A19" s="88">
        <v>42056.0</v>
      </c>
      <c r="B19" s="84" t="s">
        <v>71</v>
      </c>
      <c r="C19" s="176"/>
      <c r="D19" s="39" t="s">
        <v>25</v>
      </c>
      <c r="E19" s="52">
        <f t="shared" si="31"/>
        <v>1768</v>
      </c>
      <c r="F19" s="41">
        <v>3.0</v>
      </c>
      <c r="G19" s="41">
        <v>21.0</v>
      </c>
      <c r="H19" s="42">
        <f t="shared" si="3"/>
        <v>30</v>
      </c>
      <c r="I19" s="176"/>
      <c r="J19" s="43" t="s">
        <v>31</v>
      </c>
      <c r="K19" s="52">
        <f t="shared" si="32"/>
        <v>1462</v>
      </c>
      <c r="L19" s="44">
        <v>0.0</v>
      </c>
      <c r="M19" s="44">
        <v>12.0</v>
      </c>
      <c r="N19" s="42">
        <f t="shared" si="5"/>
        <v>12</v>
      </c>
      <c r="O19" s="176"/>
      <c r="P19" s="45" t="s">
        <v>72</v>
      </c>
      <c r="Q19" s="176"/>
      <c r="R19" s="198">
        <f>MIN(Rules!$E$2,(MAX(H19/N19,N19/H19)))</f>
        <v>2</v>
      </c>
      <c r="S19" s="45">
        <f>VLOOKUP(B19,Rules!A:B,2,FALSE)</f>
        <v>40</v>
      </c>
      <c r="T19" s="176"/>
      <c r="U19" s="131">
        <f>1/(10^(-(E19+(IF(P19="Y",Rules!$I$2,0))-K19)/Rules!$E$12)+1)</f>
        <v>0.8908990581</v>
      </c>
      <c r="V19" s="47">
        <f t="shared" si="6"/>
        <v>9</v>
      </c>
      <c r="W19" s="47">
        <f t="shared" si="7"/>
        <v>-9</v>
      </c>
      <c r="X19" s="47"/>
      <c r="Y19" s="47"/>
      <c r="Z19" s="48"/>
      <c r="AA19" s="47">
        <f t="shared" ref="AA19:BL19" si="33">IF($D19=AA$1,$E19+$V19,(IF($J19=AA$1,$K19+$W19,AA18)))</f>
        <v>1450</v>
      </c>
      <c r="AB19" s="47">
        <f t="shared" si="33"/>
        <v>843</v>
      </c>
      <c r="AC19" s="47">
        <f t="shared" si="33"/>
        <v>1301</v>
      </c>
      <c r="AD19" s="47">
        <f t="shared" si="33"/>
        <v>292</v>
      </c>
      <c r="AE19" s="47">
        <f t="shared" si="33"/>
        <v>1881</v>
      </c>
      <c r="AF19" s="47">
        <f t="shared" si="33"/>
        <v>1977</v>
      </c>
      <c r="AG19" s="47">
        <f t="shared" si="33"/>
        <v>1176</v>
      </c>
      <c r="AH19" s="47">
        <f t="shared" si="33"/>
        <v>943</v>
      </c>
      <c r="AI19" s="47">
        <f t="shared" si="33"/>
        <v>1271</v>
      </c>
      <c r="AJ19" s="47">
        <f t="shared" si="33"/>
        <v>1910</v>
      </c>
      <c r="AK19" s="47">
        <f t="shared" si="33"/>
        <v>666</v>
      </c>
      <c r="AL19" s="47">
        <f t="shared" si="33"/>
        <v>927</v>
      </c>
      <c r="AM19" s="47">
        <f t="shared" si="33"/>
        <v>1934</v>
      </c>
      <c r="AN19" s="47">
        <f t="shared" si="33"/>
        <v>1412</v>
      </c>
      <c r="AO19" s="47">
        <f t="shared" si="33"/>
        <v>1292</v>
      </c>
      <c r="AP19" s="47">
        <f t="shared" si="33"/>
        <v>2278</v>
      </c>
      <c r="AQ19" s="47">
        <f t="shared" si="33"/>
        <v>300</v>
      </c>
      <c r="AR19" s="47">
        <f t="shared" si="33"/>
        <v>1453</v>
      </c>
      <c r="AS19" s="47">
        <f t="shared" si="33"/>
        <v>259</v>
      </c>
      <c r="AT19" s="47">
        <f t="shared" si="33"/>
        <v>1885</v>
      </c>
      <c r="AU19" s="47">
        <f t="shared" si="33"/>
        <v>1103</v>
      </c>
      <c r="AV19" s="47">
        <f t="shared" si="33"/>
        <v>608</v>
      </c>
      <c r="AW19" s="47">
        <f t="shared" si="33"/>
        <v>719</v>
      </c>
      <c r="AX19" s="47">
        <f t="shared" si="33"/>
        <v>1036</v>
      </c>
      <c r="AY19" s="47">
        <f t="shared" si="33"/>
        <v>1198</v>
      </c>
      <c r="AZ19" s="47">
        <f t="shared" si="33"/>
        <v>644</v>
      </c>
      <c r="BA19" s="47">
        <f t="shared" si="33"/>
        <v>0</v>
      </c>
      <c r="BB19" s="47">
        <f t="shared" si="33"/>
        <v>1591</v>
      </c>
      <c r="BC19" s="47">
        <f t="shared" si="33"/>
        <v>906</v>
      </c>
      <c r="BD19" s="47">
        <f t="shared" si="33"/>
        <v>378</v>
      </c>
      <c r="BE19" s="47">
        <f t="shared" si="33"/>
        <v>638</v>
      </c>
      <c r="BF19" s="47">
        <f t="shared" si="33"/>
        <v>2028</v>
      </c>
      <c r="BG19" s="47">
        <f t="shared" si="33"/>
        <v>880</v>
      </c>
      <c r="BH19" s="47">
        <f t="shared" si="33"/>
        <v>530</v>
      </c>
      <c r="BI19" s="47">
        <f t="shared" si="33"/>
        <v>1777</v>
      </c>
      <c r="BJ19" s="47">
        <f t="shared" si="33"/>
        <v>1260</v>
      </c>
      <c r="BK19" s="47">
        <f t="shared" si="33"/>
        <v>1669</v>
      </c>
      <c r="BL19" s="47">
        <f t="shared" si="33"/>
        <v>1100</v>
      </c>
    </row>
    <row r="20" ht="13.5" customHeight="1">
      <c r="A20" s="211">
        <v>42057.0</v>
      </c>
      <c r="B20" s="200" t="s">
        <v>71</v>
      </c>
      <c r="C20" s="98"/>
      <c r="D20" s="201" t="s">
        <v>22</v>
      </c>
      <c r="E20" s="202">
        <f>HLOOKUP(D20,AA$1:CB$10056,ROW()-1,FALSE)</f>
        <v>2278</v>
      </c>
      <c r="F20" s="203">
        <v>3.0</v>
      </c>
      <c r="G20" s="203">
        <v>11.0</v>
      </c>
      <c r="H20" s="42">
        <f t="shared" si="3"/>
        <v>20</v>
      </c>
      <c r="I20" s="98"/>
      <c r="J20" s="204" t="s">
        <v>26</v>
      </c>
      <c r="K20" s="202">
        <f>HLOOKUP(J20,AA$1:CB$10056,ROW()-1,FALSE)</f>
        <v>1910</v>
      </c>
      <c r="L20" s="205">
        <v>0.0</v>
      </c>
      <c r="M20" s="206">
        <v>25.0</v>
      </c>
      <c r="N20" s="42">
        <f t="shared" si="5"/>
        <v>25</v>
      </c>
      <c r="O20" s="94"/>
      <c r="P20" s="207" t="s">
        <v>72</v>
      </c>
      <c r="Q20" s="94"/>
      <c r="R20" s="198">
        <f>MIN(Rules!$E$2,(MAX(H20/N20,N20/H20)))</f>
        <v>1.25</v>
      </c>
      <c r="S20" s="208">
        <f>VLOOKUP(B20,Rules!A:B,2,FALSE)</f>
        <v>40</v>
      </c>
      <c r="T20" s="94"/>
      <c r="U20" s="209">
        <f>1/(10^(-(E20+(IF(P20="Y",Rules!$I$2,0))-K20)/Rules!$E$12)+1)</f>
        <v>0.9157132162</v>
      </c>
      <c r="V20" s="47">
        <f t="shared" si="6"/>
        <v>-46</v>
      </c>
      <c r="W20" s="47">
        <f t="shared" si="7"/>
        <v>46</v>
      </c>
      <c r="X20" s="94"/>
      <c r="Y20" s="94"/>
      <c r="Z20" s="94"/>
      <c r="AA20" s="47">
        <f t="shared" ref="AA20:BL20" si="34">IF($D20=AA$1,$E20+$V20,(IF($J20=AA$1,$K20+$W20,AA19)))</f>
        <v>1450</v>
      </c>
      <c r="AB20" s="47">
        <f t="shared" si="34"/>
        <v>843</v>
      </c>
      <c r="AC20" s="47">
        <f t="shared" si="34"/>
        <v>1301</v>
      </c>
      <c r="AD20" s="47">
        <f t="shared" si="34"/>
        <v>292</v>
      </c>
      <c r="AE20" s="47">
        <f t="shared" si="34"/>
        <v>1881</v>
      </c>
      <c r="AF20" s="47">
        <f t="shared" si="34"/>
        <v>1977</v>
      </c>
      <c r="AG20" s="47">
        <f t="shared" si="34"/>
        <v>1176</v>
      </c>
      <c r="AH20" s="47">
        <f t="shared" si="34"/>
        <v>943</v>
      </c>
      <c r="AI20" s="47">
        <f t="shared" si="34"/>
        <v>1271</v>
      </c>
      <c r="AJ20" s="47">
        <f t="shared" si="34"/>
        <v>1956</v>
      </c>
      <c r="AK20" s="47">
        <f t="shared" si="34"/>
        <v>666</v>
      </c>
      <c r="AL20" s="47">
        <f t="shared" si="34"/>
        <v>927</v>
      </c>
      <c r="AM20" s="47">
        <f t="shared" si="34"/>
        <v>1934</v>
      </c>
      <c r="AN20" s="47">
        <f t="shared" si="34"/>
        <v>1412</v>
      </c>
      <c r="AO20" s="47">
        <f t="shared" si="34"/>
        <v>1292</v>
      </c>
      <c r="AP20" s="47">
        <f t="shared" si="34"/>
        <v>2232</v>
      </c>
      <c r="AQ20" s="47">
        <f t="shared" si="34"/>
        <v>300</v>
      </c>
      <c r="AR20" s="47">
        <f t="shared" si="34"/>
        <v>1453</v>
      </c>
      <c r="AS20" s="47">
        <f t="shared" si="34"/>
        <v>259</v>
      </c>
      <c r="AT20" s="47">
        <f t="shared" si="34"/>
        <v>1885</v>
      </c>
      <c r="AU20" s="47">
        <f t="shared" si="34"/>
        <v>1103</v>
      </c>
      <c r="AV20" s="47">
        <f t="shared" si="34"/>
        <v>608</v>
      </c>
      <c r="AW20" s="47">
        <f t="shared" si="34"/>
        <v>719</v>
      </c>
      <c r="AX20" s="47">
        <f t="shared" si="34"/>
        <v>1036</v>
      </c>
      <c r="AY20" s="47">
        <f t="shared" si="34"/>
        <v>1198</v>
      </c>
      <c r="AZ20" s="47">
        <f t="shared" si="34"/>
        <v>644</v>
      </c>
      <c r="BA20" s="47">
        <f t="shared" si="34"/>
        <v>0</v>
      </c>
      <c r="BB20" s="47">
        <f t="shared" si="34"/>
        <v>1591</v>
      </c>
      <c r="BC20" s="47">
        <f t="shared" si="34"/>
        <v>906</v>
      </c>
      <c r="BD20" s="47">
        <f t="shared" si="34"/>
        <v>378</v>
      </c>
      <c r="BE20" s="47">
        <f t="shared" si="34"/>
        <v>638</v>
      </c>
      <c r="BF20" s="47">
        <f t="shared" si="34"/>
        <v>2028</v>
      </c>
      <c r="BG20" s="47">
        <f t="shared" si="34"/>
        <v>880</v>
      </c>
      <c r="BH20" s="47">
        <f t="shared" si="34"/>
        <v>530</v>
      </c>
      <c r="BI20" s="47">
        <f t="shared" si="34"/>
        <v>1777</v>
      </c>
      <c r="BJ20" s="47">
        <f t="shared" si="34"/>
        <v>1260</v>
      </c>
      <c r="BK20" s="47">
        <f t="shared" si="34"/>
        <v>1669</v>
      </c>
      <c r="BL20" s="47">
        <f t="shared" si="34"/>
        <v>1100</v>
      </c>
    </row>
    <row r="21" ht="13.5" customHeight="1">
      <c r="A21" s="211">
        <v>42057.0</v>
      </c>
      <c r="B21" s="84" t="s">
        <v>71</v>
      </c>
      <c r="C21" s="176"/>
      <c r="D21" s="39" t="s">
        <v>18</v>
      </c>
      <c r="E21" s="52">
        <f t="shared" ref="E21:E22" si="36">HLOOKUP(D21,AA$1:CB$10056,ROW()-1,FALSE)</f>
        <v>2028</v>
      </c>
      <c r="F21" s="41">
        <v>2.0</v>
      </c>
      <c r="G21" s="41">
        <v>18.0</v>
      </c>
      <c r="H21" s="42">
        <f t="shared" si="3"/>
        <v>24</v>
      </c>
      <c r="I21" s="176"/>
      <c r="J21" s="43" t="s">
        <v>23</v>
      </c>
      <c r="K21" s="52">
        <f t="shared" ref="K21:K22" si="37">HLOOKUP(J21,AA$1:CB$10056,ROW()-1,FALSE)</f>
        <v>1934</v>
      </c>
      <c r="L21" s="44">
        <v>0.0</v>
      </c>
      <c r="M21" s="44">
        <v>20.0</v>
      </c>
      <c r="N21" s="42">
        <f t="shared" si="5"/>
        <v>20</v>
      </c>
      <c r="O21" s="176"/>
      <c r="P21" s="45" t="s">
        <v>72</v>
      </c>
      <c r="Q21" s="176"/>
      <c r="R21" s="198">
        <f>MIN(Rules!$E$2,(MAX(H21/N21,N21/H21)))</f>
        <v>1.2</v>
      </c>
      <c r="S21" s="45">
        <f>VLOOKUP(B21,Rules!A:B,2,FALSE)</f>
        <v>40</v>
      </c>
      <c r="T21" s="176"/>
      <c r="U21" s="131">
        <f>1/(10^(-(E21+(IF(P21="Y",Rules!$I$2,0))-K21)/Rules!$E$12)+1)</f>
        <v>0.75466726</v>
      </c>
      <c r="V21" s="47">
        <f t="shared" si="6"/>
        <v>12</v>
      </c>
      <c r="W21" s="47">
        <f t="shared" si="7"/>
        <v>-12</v>
      </c>
      <c r="X21" s="47"/>
      <c r="Y21" s="47"/>
      <c r="Z21" s="48"/>
      <c r="AA21" s="47">
        <f t="shared" ref="AA21:BL21" si="35">IF($D21=AA$1,$E21+$V21,(IF($J21=AA$1,$K21+$W21,AA20)))</f>
        <v>1450</v>
      </c>
      <c r="AB21" s="47">
        <f t="shared" si="35"/>
        <v>843</v>
      </c>
      <c r="AC21" s="47">
        <f t="shared" si="35"/>
        <v>1301</v>
      </c>
      <c r="AD21" s="47">
        <f t="shared" si="35"/>
        <v>292</v>
      </c>
      <c r="AE21" s="47">
        <f t="shared" si="35"/>
        <v>1881</v>
      </c>
      <c r="AF21" s="47">
        <f t="shared" si="35"/>
        <v>1977</v>
      </c>
      <c r="AG21" s="47">
        <f t="shared" si="35"/>
        <v>1176</v>
      </c>
      <c r="AH21" s="47">
        <f t="shared" si="35"/>
        <v>943</v>
      </c>
      <c r="AI21" s="47">
        <f t="shared" si="35"/>
        <v>1271</v>
      </c>
      <c r="AJ21" s="47">
        <f t="shared" si="35"/>
        <v>1956</v>
      </c>
      <c r="AK21" s="47">
        <f t="shared" si="35"/>
        <v>666</v>
      </c>
      <c r="AL21" s="47">
        <f t="shared" si="35"/>
        <v>927</v>
      </c>
      <c r="AM21" s="47">
        <f t="shared" si="35"/>
        <v>1922</v>
      </c>
      <c r="AN21" s="47">
        <f t="shared" si="35"/>
        <v>1412</v>
      </c>
      <c r="AO21" s="47">
        <f t="shared" si="35"/>
        <v>1292</v>
      </c>
      <c r="AP21" s="47">
        <f t="shared" si="35"/>
        <v>2232</v>
      </c>
      <c r="AQ21" s="47">
        <f t="shared" si="35"/>
        <v>300</v>
      </c>
      <c r="AR21" s="47">
        <f t="shared" si="35"/>
        <v>1453</v>
      </c>
      <c r="AS21" s="47">
        <f t="shared" si="35"/>
        <v>259</v>
      </c>
      <c r="AT21" s="47">
        <f t="shared" si="35"/>
        <v>1885</v>
      </c>
      <c r="AU21" s="47">
        <f t="shared" si="35"/>
        <v>1103</v>
      </c>
      <c r="AV21" s="47">
        <f t="shared" si="35"/>
        <v>608</v>
      </c>
      <c r="AW21" s="47">
        <f t="shared" si="35"/>
        <v>719</v>
      </c>
      <c r="AX21" s="47">
        <f t="shared" si="35"/>
        <v>1036</v>
      </c>
      <c r="AY21" s="47">
        <f t="shared" si="35"/>
        <v>1198</v>
      </c>
      <c r="AZ21" s="47">
        <f t="shared" si="35"/>
        <v>644</v>
      </c>
      <c r="BA21" s="47">
        <f t="shared" si="35"/>
        <v>0</v>
      </c>
      <c r="BB21" s="47">
        <f t="shared" si="35"/>
        <v>1591</v>
      </c>
      <c r="BC21" s="47">
        <f t="shared" si="35"/>
        <v>906</v>
      </c>
      <c r="BD21" s="47">
        <f t="shared" si="35"/>
        <v>378</v>
      </c>
      <c r="BE21" s="47">
        <f t="shared" si="35"/>
        <v>638</v>
      </c>
      <c r="BF21" s="47">
        <f t="shared" si="35"/>
        <v>2040</v>
      </c>
      <c r="BG21" s="47">
        <f t="shared" si="35"/>
        <v>880</v>
      </c>
      <c r="BH21" s="47">
        <f t="shared" si="35"/>
        <v>530</v>
      </c>
      <c r="BI21" s="47">
        <f t="shared" si="35"/>
        <v>1777</v>
      </c>
      <c r="BJ21" s="47">
        <f t="shared" si="35"/>
        <v>1260</v>
      </c>
      <c r="BK21" s="47">
        <f t="shared" si="35"/>
        <v>1669</v>
      </c>
      <c r="BL21" s="47">
        <f t="shared" si="35"/>
        <v>1100</v>
      </c>
    </row>
    <row r="22" ht="13.5" customHeight="1">
      <c r="A22" s="211">
        <v>42057.0</v>
      </c>
      <c r="B22" s="84" t="s">
        <v>71</v>
      </c>
      <c r="C22" s="176"/>
      <c r="D22" s="39" t="s">
        <v>30</v>
      </c>
      <c r="E22" s="52">
        <f t="shared" si="36"/>
        <v>1450</v>
      </c>
      <c r="F22" s="41">
        <v>1.0</v>
      </c>
      <c r="G22" s="41">
        <v>12.0</v>
      </c>
      <c r="H22" s="42">
        <f t="shared" si="3"/>
        <v>15</v>
      </c>
      <c r="I22" s="176"/>
      <c r="J22" s="43" t="s">
        <v>20</v>
      </c>
      <c r="K22" s="52">
        <f t="shared" si="37"/>
        <v>1885</v>
      </c>
      <c r="L22" s="44">
        <v>0.0</v>
      </c>
      <c r="M22" s="44">
        <v>23.0</v>
      </c>
      <c r="N22" s="42">
        <f t="shared" si="5"/>
        <v>23</v>
      </c>
      <c r="O22" s="176"/>
      <c r="P22" s="45" t="s">
        <v>72</v>
      </c>
      <c r="Q22" s="176"/>
      <c r="R22" s="198">
        <f>MIN(Rules!$E$2,(MAX(H22/N22,N22/H22)))</f>
        <v>1.533333333</v>
      </c>
      <c r="S22" s="45">
        <f>VLOOKUP(B22,Rules!A:B,2,FALSE)</f>
        <v>40</v>
      </c>
      <c r="T22" s="176"/>
      <c r="U22" s="131">
        <f>1/(10^(-(E22+(IF(P22="Y",Rules!$I$2,0))-K22)/Rules!$E$12)+1)</f>
        <v>0.2120732319</v>
      </c>
      <c r="V22" s="47">
        <f t="shared" si="6"/>
        <v>-13</v>
      </c>
      <c r="W22" s="47">
        <f t="shared" si="7"/>
        <v>13</v>
      </c>
      <c r="X22" s="47"/>
      <c r="Y22" s="47"/>
      <c r="Z22" s="48"/>
      <c r="AA22" s="47">
        <f t="shared" ref="AA22:BL22" si="38">IF($D22=AA$1,$E22+$V22,(IF($J22=AA$1,$K22+$W22,AA21)))</f>
        <v>1437</v>
      </c>
      <c r="AB22" s="47">
        <f t="shared" si="38"/>
        <v>843</v>
      </c>
      <c r="AC22" s="47">
        <f t="shared" si="38"/>
        <v>1301</v>
      </c>
      <c r="AD22" s="47">
        <f t="shared" si="38"/>
        <v>292</v>
      </c>
      <c r="AE22" s="47">
        <f t="shared" si="38"/>
        <v>1881</v>
      </c>
      <c r="AF22" s="47">
        <f t="shared" si="38"/>
        <v>1977</v>
      </c>
      <c r="AG22" s="47">
        <f t="shared" si="38"/>
        <v>1176</v>
      </c>
      <c r="AH22" s="47">
        <f t="shared" si="38"/>
        <v>943</v>
      </c>
      <c r="AI22" s="47">
        <f t="shared" si="38"/>
        <v>1271</v>
      </c>
      <c r="AJ22" s="47">
        <f t="shared" si="38"/>
        <v>1956</v>
      </c>
      <c r="AK22" s="47">
        <f t="shared" si="38"/>
        <v>666</v>
      </c>
      <c r="AL22" s="47">
        <f t="shared" si="38"/>
        <v>927</v>
      </c>
      <c r="AM22" s="47">
        <f t="shared" si="38"/>
        <v>1922</v>
      </c>
      <c r="AN22" s="47">
        <f t="shared" si="38"/>
        <v>1412</v>
      </c>
      <c r="AO22" s="47">
        <f t="shared" si="38"/>
        <v>1292</v>
      </c>
      <c r="AP22" s="47">
        <f t="shared" si="38"/>
        <v>2232</v>
      </c>
      <c r="AQ22" s="47">
        <f t="shared" si="38"/>
        <v>300</v>
      </c>
      <c r="AR22" s="47">
        <f t="shared" si="38"/>
        <v>1453</v>
      </c>
      <c r="AS22" s="47">
        <f t="shared" si="38"/>
        <v>259</v>
      </c>
      <c r="AT22" s="47">
        <f t="shared" si="38"/>
        <v>1898</v>
      </c>
      <c r="AU22" s="47">
        <f t="shared" si="38"/>
        <v>1103</v>
      </c>
      <c r="AV22" s="47">
        <f t="shared" si="38"/>
        <v>608</v>
      </c>
      <c r="AW22" s="47">
        <f t="shared" si="38"/>
        <v>719</v>
      </c>
      <c r="AX22" s="47">
        <f t="shared" si="38"/>
        <v>1036</v>
      </c>
      <c r="AY22" s="47">
        <f t="shared" si="38"/>
        <v>1198</v>
      </c>
      <c r="AZ22" s="47">
        <f t="shared" si="38"/>
        <v>644</v>
      </c>
      <c r="BA22" s="47">
        <f t="shared" si="38"/>
        <v>0</v>
      </c>
      <c r="BB22" s="47">
        <f t="shared" si="38"/>
        <v>1591</v>
      </c>
      <c r="BC22" s="47">
        <f t="shared" si="38"/>
        <v>906</v>
      </c>
      <c r="BD22" s="47">
        <f t="shared" si="38"/>
        <v>378</v>
      </c>
      <c r="BE22" s="47">
        <f t="shared" si="38"/>
        <v>638</v>
      </c>
      <c r="BF22" s="47">
        <f t="shared" si="38"/>
        <v>2040</v>
      </c>
      <c r="BG22" s="47">
        <f t="shared" si="38"/>
        <v>880</v>
      </c>
      <c r="BH22" s="47">
        <f t="shared" si="38"/>
        <v>530</v>
      </c>
      <c r="BI22" s="47">
        <f t="shared" si="38"/>
        <v>1777</v>
      </c>
      <c r="BJ22" s="47">
        <f t="shared" si="38"/>
        <v>1260</v>
      </c>
      <c r="BK22" s="47">
        <f t="shared" si="38"/>
        <v>1669</v>
      </c>
      <c r="BL22" s="47">
        <f t="shared" si="38"/>
        <v>1100</v>
      </c>
    </row>
    <row r="23" ht="13.5" customHeight="1">
      <c r="A23" s="211">
        <v>42057.0</v>
      </c>
      <c r="B23" s="200" t="s">
        <v>71</v>
      </c>
      <c r="C23" s="98"/>
      <c r="D23" s="201" t="s">
        <v>27</v>
      </c>
      <c r="E23" s="202">
        <f>HLOOKUP(D23,AA$1:CB$10056,ROW()-1,FALSE)</f>
        <v>1591</v>
      </c>
      <c r="F23" s="210">
        <v>0.0</v>
      </c>
      <c r="G23" s="203">
        <v>12.0</v>
      </c>
      <c r="H23" s="42">
        <f t="shared" si="3"/>
        <v>12</v>
      </c>
      <c r="I23" s="98"/>
      <c r="J23" s="204" t="s">
        <v>24</v>
      </c>
      <c r="K23" s="202">
        <f>HLOOKUP(J23,AA$1:CB$10056,ROW()-1,FALSE)</f>
        <v>1669</v>
      </c>
      <c r="L23" s="206">
        <v>2.0</v>
      </c>
      <c r="M23" s="206">
        <v>15.0</v>
      </c>
      <c r="N23" s="42">
        <f t="shared" si="5"/>
        <v>21</v>
      </c>
      <c r="O23" s="94"/>
      <c r="P23" s="207" t="s">
        <v>72</v>
      </c>
      <c r="Q23" s="94"/>
      <c r="R23" s="198">
        <f>MIN(Rules!$E$2,(MAX(H23/N23,N23/H23)))</f>
        <v>1.75</v>
      </c>
      <c r="S23" s="208">
        <f>VLOOKUP(B23,Rules!A:B,2,FALSE)</f>
        <v>40</v>
      </c>
      <c r="T23" s="94"/>
      <c r="U23" s="209">
        <f>1/(10^(-(E23+(IF(P23="Y",Rules!$I$2,0))-K23)/Rules!$E$12)+1)</f>
        <v>0.5821418811</v>
      </c>
      <c r="V23" s="47">
        <f t="shared" si="6"/>
        <v>-41</v>
      </c>
      <c r="W23" s="47">
        <f t="shared" si="7"/>
        <v>41</v>
      </c>
      <c r="X23" s="94"/>
      <c r="Y23" s="94"/>
      <c r="Z23" s="94"/>
      <c r="AA23" s="47">
        <f t="shared" ref="AA23:BL23" si="39">IF($D23=AA$1,$E23+$V23,(IF($J23=AA$1,$K23+$W23,AA22)))</f>
        <v>1437</v>
      </c>
      <c r="AB23" s="47">
        <f t="shared" si="39"/>
        <v>843</v>
      </c>
      <c r="AC23" s="47">
        <f t="shared" si="39"/>
        <v>1301</v>
      </c>
      <c r="AD23" s="47">
        <f t="shared" si="39"/>
        <v>292</v>
      </c>
      <c r="AE23" s="47">
        <f t="shared" si="39"/>
        <v>1881</v>
      </c>
      <c r="AF23" s="47">
        <f t="shared" si="39"/>
        <v>1977</v>
      </c>
      <c r="AG23" s="47">
        <f t="shared" si="39"/>
        <v>1176</v>
      </c>
      <c r="AH23" s="47">
        <f t="shared" si="39"/>
        <v>943</v>
      </c>
      <c r="AI23" s="47">
        <f t="shared" si="39"/>
        <v>1271</v>
      </c>
      <c r="AJ23" s="47">
        <f t="shared" si="39"/>
        <v>1956</v>
      </c>
      <c r="AK23" s="47">
        <f t="shared" si="39"/>
        <v>666</v>
      </c>
      <c r="AL23" s="47">
        <f t="shared" si="39"/>
        <v>927</v>
      </c>
      <c r="AM23" s="47">
        <f t="shared" si="39"/>
        <v>1922</v>
      </c>
      <c r="AN23" s="47">
        <f t="shared" si="39"/>
        <v>1412</v>
      </c>
      <c r="AO23" s="47">
        <f t="shared" si="39"/>
        <v>1292</v>
      </c>
      <c r="AP23" s="47">
        <f t="shared" si="39"/>
        <v>2232</v>
      </c>
      <c r="AQ23" s="47">
        <f t="shared" si="39"/>
        <v>300</v>
      </c>
      <c r="AR23" s="47">
        <f t="shared" si="39"/>
        <v>1453</v>
      </c>
      <c r="AS23" s="47">
        <f t="shared" si="39"/>
        <v>259</v>
      </c>
      <c r="AT23" s="47">
        <f t="shared" si="39"/>
        <v>1898</v>
      </c>
      <c r="AU23" s="47">
        <f t="shared" si="39"/>
        <v>1103</v>
      </c>
      <c r="AV23" s="47">
        <f t="shared" si="39"/>
        <v>608</v>
      </c>
      <c r="AW23" s="47">
        <f t="shared" si="39"/>
        <v>719</v>
      </c>
      <c r="AX23" s="47">
        <f t="shared" si="39"/>
        <v>1036</v>
      </c>
      <c r="AY23" s="47">
        <f t="shared" si="39"/>
        <v>1198</v>
      </c>
      <c r="AZ23" s="47">
        <f t="shared" si="39"/>
        <v>644</v>
      </c>
      <c r="BA23" s="47">
        <f t="shared" si="39"/>
        <v>0</v>
      </c>
      <c r="BB23" s="47">
        <f t="shared" si="39"/>
        <v>1550</v>
      </c>
      <c r="BC23" s="47">
        <f t="shared" si="39"/>
        <v>906</v>
      </c>
      <c r="BD23" s="47">
        <f t="shared" si="39"/>
        <v>378</v>
      </c>
      <c r="BE23" s="47">
        <f t="shared" si="39"/>
        <v>638</v>
      </c>
      <c r="BF23" s="47">
        <f t="shared" si="39"/>
        <v>2040</v>
      </c>
      <c r="BG23" s="47">
        <f t="shared" si="39"/>
        <v>880</v>
      </c>
      <c r="BH23" s="47">
        <f t="shared" si="39"/>
        <v>530</v>
      </c>
      <c r="BI23" s="47">
        <f t="shared" si="39"/>
        <v>1777</v>
      </c>
      <c r="BJ23" s="47">
        <f t="shared" si="39"/>
        <v>1260</v>
      </c>
      <c r="BK23" s="47">
        <f t="shared" si="39"/>
        <v>1710</v>
      </c>
      <c r="BL23" s="47">
        <f t="shared" si="39"/>
        <v>1100</v>
      </c>
    </row>
    <row r="24" ht="13.5" customHeight="1">
      <c r="A24" s="211">
        <v>42057.0</v>
      </c>
      <c r="B24" s="84" t="s">
        <v>71</v>
      </c>
      <c r="C24" s="176"/>
      <c r="D24" s="39" t="s">
        <v>35</v>
      </c>
      <c r="E24" s="52">
        <f t="shared" ref="E24:E25" si="41">HLOOKUP(D24,AA$1:CB$10056,ROW()-1,FALSE)</f>
        <v>1176</v>
      </c>
      <c r="F24" s="41">
        <v>2.0</v>
      </c>
      <c r="G24" s="41">
        <v>15.0</v>
      </c>
      <c r="H24" s="42">
        <f t="shared" si="3"/>
        <v>21</v>
      </c>
      <c r="I24" s="176"/>
      <c r="J24" s="43" t="s">
        <v>32</v>
      </c>
      <c r="K24" s="52">
        <f t="shared" ref="K24:K25" si="42">HLOOKUP(J24,AA$1:CB$10056,ROW()-1,FALSE)</f>
        <v>1260</v>
      </c>
      <c r="L24" s="44">
        <v>3.0</v>
      </c>
      <c r="M24" s="44">
        <v>10.0</v>
      </c>
      <c r="N24" s="42">
        <f t="shared" si="5"/>
        <v>19</v>
      </c>
      <c r="O24" s="176"/>
      <c r="P24" s="45" t="s">
        <v>72</v>
      </c>
      <c r="Q24" s="176"/>
      <c r="R24" s="198">
        <f>MIN(Rules!$E$2,(MAX(H24/N24,N24/H24)))</f>
        <v>1.105263158</v>
      </c>
      <c r="S24" s="45">
        <f>VLOOKUP(B24,Rules!A:B,2,FALSE)</f>
        <v>40</v>
      </c>
      <c r="T24" s="176"/>
      <c r="U24" s="131">
        <f>1/(10^(-(E24+(IF(P24="Y",Rules!$I$2,0))-K24)/Rules!$E$12)+1)</f>
        <v>0.5754057</v>
      </c>
      <c r="V24" s="47">
        <f t="shared" si="6"/>
        <v>19</v>
      </c>
      <c r="W24" s="47">
        <f t="shared" si="7"/>
        <v>-19</v>
      </c>
      <c r="X24" s="47"/>
      <c r="Y24" s="47"/>
      <c r="Z24" s="48"/>
      <c r="AA24" s="47">
        <f t="shared" ref="AA24:BL24" si="40">IF($D24=AA$1,$E24+$V24,(IF($J24=AA$1,$K24+$W24,AA23)))</f>
        <v>1437</v>
      </c>
      <c r="AB24" s="47">
        <f t="shared" si="40"/>
        <v>843</v>
      </c>
      <c r="AC24" s="47">
        <f t="shared" si="40"/>
        <v>1301</v>
      </c>
      <c r="AD24" s="47">
        <f t="shared" si="40"/>
        <v>292</v>
      </c>
      <c r="AE24" s="47">
        <f t="shared" si="40"/>
        <v>1881</v>
      </c>
      <c r="AF24" s="47">
        <f t="shared" si="40"/>
        <v>1977</v>
      </c>
      <c r="AG24" s="47">
        <f t="shared" si="40"/>
        <v>1195</v>
      </c>
      <c r="AH24" s="47">
        <f t="shared" si="40"/>
        <v>943</v>
      </c>
      <c r="AI24" s="47">
        <f t="shared" si="40"/>
        <v>1271</v>
      </c>
      <c r="AJ24" s="47">
        <f t="shared" si="40"/>
        <v>1956</v>
      </c>
      <c r="AK24" s="47">
        <f t="shared" si="40"/>
        <v>666</v>
      </c>
      <c r="AL24" s="47">
        <f t="shared" si="40"/>
        <v>927</v>
      </c>
      <c r="AM24" s="47">
        <f t="shared" si="40"/>
        <v>1922</v>
      </c>
      <c r="AN24" s="47">
        <f t="shared" si="40"/>
        <v>1412</v>
      </c>
      <c r="AO24" s="47">
        <f t="shared" si="40"/>
        <v>1292</v>
      </c>
      <c r="AP24" s="47">
        <f t="shared" si="40"/>
        <v>2232</v>
      </c>
      <c r="AQ24" s="47">
        <f t="shared" si="40"/>
        <v>300</v>
      </c>
      <c r="AR24" s="47">
        <f t="shared" si="40"/>
        <v>1453</v>
      </c>
      <c r="AS24" s="47">
        <f t="shared" si="40"/>
        <v>259</v>
      </c>
      <c r="AT24" s="47">
        <f t="shared" si="40"/>
        <v>1898</v>
      </c>
      <c r="AU24" s="47">
        <f t="shared" si="40"/>
        <v>1103</v>
      </c>
      <c r="AV24" s="47">
        <f t="shared" si="40"/>
        <v>608</v>
      </c>
      <c r="AW24" s="47">
        <f t="shared" si="40"/>
        <v>719</v>
      </c>
      <c r="AX24" s="47">
        <f t="shared" si="40"/>
        <v>1036</v>
      </c>
      <c r="AY24" s="47">
        <f t="shared" si="40"/>
        <v>1198</v>
      </c>
      <c r="AZ24" s="47">
        <f t="shared" si="40"/>
        <v>644</v>
      </c>
      <c r="BA24" s="47">
        <f t="shared" si="40"/>
        <v>0</v>
      </c>
      <c r="BB24" s="47">
        <f t="shared" si="40"/>
        <v>1550</v>
      </c>
      <c r="BC24" s="47">
        <f t="shared" si="40"/>
        <v>906</v>
      </c>
      <c r="BD24" s="47">
        <f t="shared" si="40"/>
        <v>378</v>
      </c>
      <c r="BE24" s="47">
        <f t="shared" si="40"/>
        <v>638</v>
      </c>
      <c r="BF24" s="47">
        <f t="shared" si="40"/>
        <v>2040</v>
      </c>
      <c r="BG24" s="47">
        <f t="shared" si="40"/>
        <v>880</v>
      </c>
      <c r="BH24" s="47">
        <f t="shared" si="40"/>
        <v>530</v>
      </c>
      <c r="BI24" s="47">
        <f t="shared" si="40"/>
        <v>1777</v>
      </c>
      <c r="BJ24" s="47">
        <f t="shared" si="40"/>
        <v>1241</v>
      </c>
      <c r="BK24" s="47">
        <f t="shared" si="40"/>
        <v>1710</v>
      </c>
      <c r="BL24" s="47">
        <f t="shared" si="40"/>
        <v>1100</v>
      </c>
    </row>
    <row r="25" ht="13.5" customHeight="1">
      <c r="A25" s="211">
        <v>42057.0</v>
      </c>
      <c r="B25" s="84" t="s">
        <v>71</v>
      </c>
      <c r="C25" s="176"/>
      <c r="D25" s="39" t="s">
        <v>36</v>
      </c>
      <c r="E25" s="52">
        <f t="shared" si="41"/>
        <v>1103</v>
      </c>
      <c r="F25" s="41">
        <v>0.0</v>
      </c>
      <c r="G25" s="41">
        <v>7.0</v>
      </c>
      <c r="H25" s="42">
        <f t="shared" si="3"/>
        <v>7</v>
      </c>
      <c r="I25" s="176"/>
      <c r="J25" s="43" t="s">
        <v>28</v>
      </c>
      <c r="K25" s="52">
        <f t="shared" si="42"/>
        <v>1301</v>
      </c>
      <c r="L25" s="44">
        <v>3.0</v>
      </c>
      <c r="M25" s="44">
        <v>12.0</v>
      </c>
      <c r="N25" s="42">
        <f t="shared" si="5"/>
        <v>21</v>
      </c>
      <c r="O25" s="176"/>
      <c r="P25" s="45" t="s">
        <v>72</v>
      </c>
      <c r="Q25" s="176"/>
      <c r="R25" s="198">
        <f>MIN(Rules!$E$2,(MAX(H25/N25,N25/H25)))</f>
        <v>2</v>
      </c>
      <c r="S25" s="45">
        <f>VLOOKUP(B25,Rules!A:B,2,FALSE)</f>
        <v>40</v>
      </c>
      <c r="T25" s="176"/>
      <c r="U25" s="131">
        <f>1/(10^(-(E25+(IF(P25="Y",Rules!$I$2,0))-K25)/Rules!$E$12)+1)</f>
        <v>0.4449618829</v>
      </c>
      <c r="V25" s="47">
        <f t="shared" si="6"/>
        <v>-36</v>
      </c>
      <c r="W25" s="47">
        <f t="shared" si="7"/>
        <v>36</v>
      </c>
      <c r="X25" s="47"/>
      <c r="Y25" s="47"/>
      <c r="Z25" s="48"/>
      <c r="AA25" s="47">
        <f t="shared" ref="AA25:BL25" si="43">IF($D25=AA$1,$E25+$V25,(IF($J25=AA$1,$K25+$W25,AA24)))</f>
        <v>1437</v>
      </c>
      <c r="AB25" s="47">
        <f t="shared" si="43"/>
        <v>843</v>
      </c>
      <c r="AC25" s="47">
        <f t="shared" si="43"/>
        <v>1337</v>
      </c>
      <c r="AD25" s="47">
        <f t="shared" si="43"/>
        <v>292</v>
      </c>
      <c r="AE25" s="47">
        <f t="shared" si="43"/>
        <v>1881</v>
      </c>
      <c r="AF25" s="47">
        <f t="shared" si="43"/>
        <v>1977</v>
      </c>
      <c r="AG25" s="47">
        <f t="shared" si="43"/>
        <v>1195</v>
      </c>
      <c r="AH25" s="47">
        <f t="shared" si="43"/>
        <v>943</v>
      </c>
      <c r="AI25" s="47">
        <f t="shared" si="43"/>
        <v>1271</v>
      </c>
      <c r="AJ25" s="47">
        <f t="shared" si="43"/>
        <v>1956</v>
      </c>
      <c r="AK25" s="47">
        <f t="shared" si="43"/>
        <v>666</v>
      </c>
      <c r="AL25" s="47">
        <f t="shared" si="43"/>
        <v>927</v>
      </c>
      <c r="AM25" s="47">
        <f t="shared" si="43"/>
        <v>1922</v>
      </c>
      <c r="AN25" s="47">
        <f t="shared" si="43"/>
        <v>1412</v>
      </c>
      <c r="AO25" s="47">
        <f t="shared" si="43"/>
        <v>1292</v>
      </c>
      <c r="AP25" s="47">
        <f t="shared" si="43"/>
        <v>2232</v>
      </c>
      <c r="AQ25" s="47">
        <f t="shared" si="43"/>
        <v>300</v>
      </c>
      <c r="AR25" s="47">
        <f t="shared" si="43"/>
        <v>1453</v>
      </c>
      <c r="AS25" s="47">
        <f t="shared" si="43"/>
        <v>259</v>
      </c>
      <c r="AT25" s="47">
        <f t="shared" si="43"/>
        <v>1898</v>
      </c>
      <c r="AU25" s="47">
        <f t="shared" si="43"/>
        <v>1067</v>
      </c>
      <c r="AV25" s="47">
        <f t="shared" si="43"/>
        <v>608</v>
      </c>
      <c r="AW25" s="47">
        <f t="shared" si="43"/>
        <v>719</v>
      </c>
      <c r="AX25" s="47">
        <f t="shared" si="43"/>
        <v>1036</v>
      </c>
      <c r="AY25" s="47">
        <f t="shared" si="43"/>
        <v>1198</v>
      </c>
      <c r="AZ25" s="47">
        <f t="shared" si="43"/>
        <v>644</v>
      </c>
      <c r="BA25" s="47">
        <f t="shared" si="43"/>
        <v>0</v>
      </c>
      <c r="BB25" s="47">
        <f t="shared" si="43"/>
        <v>1550</v>
      </c>
      <c r="BC25" s="47">
        <f t="shared" si="43"/>
        <v>906</v>
      </c>
      <c r="BD25" s="47">
        <f t="shared" si="43"/>
        <v>378</v>
      </c>
      <c r="BE25" s="47">
        <f t="shared" si="43"/>
        <v>638</v>
      </c>
      <c r="BF25" s="47">
        <f t="shared" si="43"/>
        <v>2040</v>
      </c>
      <c r="BG25" s="47">
        <f t="shared" si="43"/>
        <v>880</v>
      </c>
      <c r="BH25" s="47">
        <f t="shared" si="43"/>
        <v>530</v>
      </c>
      <c r="BI25" s="47">
        <f t="shared" si="43"/>
        <v>1777</v>
      </c>
      <c r="BJ25" s="47">
        <f t="shared" si="43"/>
        <v>1241</v>
      </c>
      <c r="BK25" s="47">
        <f t="shared" si="43"/>
        <v>1710</v>
      </c>
      <c r="BL25" s="47">
        <f t="shared" si="43"/>
        <v>1100</v>
      </c>
    </row>
    <row r="26" ht="13.5" customHeight="1">
      <c r="A26" s="211">
        <v>42057.0</v>
      </c>
      <c r="B26" s="200" t="s">
        <v>71</v>
      </c>
      <c r="C26" s="98"/>
      <c r="D26" s="201" t="s">
        <v>40</v>
      </c>
      <c r="E26" s="202">
        <f>HLOOKUP(D26,AA$1:CB$10056,ROW()-1,FALSE)</f>
        <v>1100</v>
      </c>
      <c r="F26" s="203">
        <v>1.0</v>
      </c>
      <c r="G26" s="203">
        <v>6.0</v>
      </c>
      <c r="H26" s="42">
        <f t="shared" si="3"/>
        <v>9</v>
      </c>
      <c r="I26" s="98"/>
      <c r="J26" s="204" t="s">
        <v>34</v>
      </c>
      <c r="K26" s="202">
        <f>HLOOKUP(J26,AA$1:CB$10056,ROW()-1,FALSE)</f>
        <v>1412</v>
      </c>
      <c r="L26" s="206">
        <v>2.0</v>
      </c>
      <c r="M26" s="206">
        <v>20.0</v>
      </c>
      <c r="N26" s="42">
        <f t="shared" si="5"/>
        <v>26</v>
      </c>
      <c r="O26" s="94"/>
      <c r="P26" s="207" t="s">
        <v>72</v>
      </c>
      <c r="Q26" s="94"/>
      <c r="R26" s="198">
        <f>MIN(Rules!$E$2,(MAX(H26/N26,N26/H26)))</f>
        <v>2</v>
      </c>
      <c r="S26" s="208">
        <f>VLOOKUP(B26,Rules!A:B,2,FALSE)</f>
        <v>40</v>
      </c>
      <c r="T26" s="94"/>
      <c r="U26" s="209">
        <f>1/(10^(-(E26+(IF(P26="Y",Rules!$I$2,0))-K26)/Rules!$E$12)+1)</f>
        <v>0.3216853068</v>
      </c>
      <c r="V26" s="47">
        <f t="shared" si="6"/>
        <v>-26</v>
      </c>
      <c r="W26" s="47">
        <f t="shared" si="7"/>
        <v>26</v>
      </c>
      <c r="X26" s="94"/>
      <c r="Y26" s="94"/>
      <c r="Z26" s="94"/>
      <c r="AA26" s="47">
        <f t="shared" ref="AA26:BL26" si="44">IF($D26=AA$1,$E26+$V26,(IF($J26=AA$1,$K26+$W26,AA25)))</f>
        <v>1437</v>
      </c>
      <c r="AB26" s="47">
        <f t="shared" si="44"/>
        <v>843</v>
      </c>
      <c r="AC26" s="47">
        <f t="shared" si="44"/>
        <v>1337</v>
      </c>
      <c r="AD26" s="47">
        <f t="shared" si="44"/>
        <v>292</v>
      </c>
      <c r="AE26" s="47">
        <f t="shared" si="44"/>
        <v>1881</v>
      </c>
      <c r="AF26" s="47">
        <f t="shared" si="44"/>
        <v>1977</v>
      </c>
      <c r="AG26" s="47">
        <f t="shared" si="44"/>
        <v>1195</v>
      </c>
      <c r="AH26" s="47">
        <f t="shared" si="44"/>
        <v>943</v>
      </c>
      <c r="AI26" s="47">
        <f t="shared" si="44"/>
        <v>1271</v>
      </c>
      <c r="AJ26" s="47">
        <f t="shared" si="44"/>
        <v>1956</v>
      </c>
      <c r="AK26" s="47">
        <f t="shared" si="44"/>
        <v>666</v>
      </c>
      <c r="AL26" s="47">
        <f t="shared" si="44"/>
        <v>927</v>
      </c>
      <c r="AM26" s="47">
        <f t="shared" si="44"/>
        <v>1922</v>
      </c>
      <c r="AN26" s="47">
        <f t="shared" si="44"/>
        <v>1438</v>
      </c>
      <c r="AO26" s="47">
        <f t="shared" si="44"/>
        <v>1292</v>
      </c>
      <c r="AP26" s="47">
        <f t="shared" si="44"/>
        <v>2232</v>
      </c>
      <c r="AQ26" s="47">
        <f t="shared" si="44"/>
        <v>300</v>
      </c>
      <c r="AR26" s="47">
        <f t="shared" si="44"/>
        <v>1453</v>
      </c>
      <c r="AS26" s="47">
        <f t="shared" si="44"/>
        <v>259</v>
      </c>
      <c r="AT26" s="47">
        <f t="shared" si="44"/>
        <v>1898</v>
      </c>
      <c r="AU26" s="47">
        <f t="shared" si="44"/>
        <v>1067</v>
      </c>
      <c r="AV26" s="47">
        <f t="shared" si="44"/>
        <v>608</v>
      </c>
      <c r="AW26" s="47">
        <f t="shared" si="44"/>
        <v>719</v>
      </c>
      <c r="AX26" s="47">
        <f t="shared" si="44"/>
        <v>1036</v>
      </c>
      <c r="AY26" s="47">
        <f t="shared" si="44"/>
        <v>1198</v>
      </c>
      <c r="AZ26" s="47">
        <f t="shared" si="44"/>
        <v>644</v>
      </c>
      <c r="BA26" s="47">
        <f t="shared" si="44"/>
        <v>0</v>
      </c>
      <c r="BB26" s="47">
        <f t="shared" si="44"/>
        <v>1550</v>
      </c>
      <c r="BC26" s="47">
        <f t="shared" si="44"/>
        <v>906</v>
      </c>
      <c r="BD26" s="47">
        <f t="shared" si="44"/>
        <v>378</v>
      </c>
      <c r="BE26" s="47">
        <f t="shared" si="44"/>
        <v>638</v>
      </c>
      <c r="BF26" s="47">
        <f t="shared" si="44"/>
        <v>2040</v>
      </c>
      <c r="BG26" s="47">
        <f t="shared" si="44"/>
        <v>880</v>
      </c>
      <c r="BH26" s="47">
        <f t="shared" si="44"/>
        <v>530</v>
      </c>
      <c r="BI26" s="47">
        <f t="shared" si="44"/>
        <v>1777</v>
      </c>
      <c r="BJ26" s="47">
        <f t="shared" si="44"/>
        <v>1241</v>
      </c>
      <c r="BK26" s="47">
        <f t="shared" si="44"/>
        <v>1710</v>
      </c>
      <c r="BL26" s="47">
        <f t="shared" si="44"/>
        <v>1074</v>
      </c>
    </row>
    <row r="27" ht="13.5" customHeight="1">
      <c r="A27" s="211">
        <v>42057.0</v>
      </c>
      <c r="B27" s="84" t="s">
        <v>71</v>
      </c>
      <c r="C27" s="176"/>
      <c r="D27" s="39" t="s">
        <v>43</v>
      </c>
      <c r="E27" s="52">
        <f t="shared" ref="E27:E28" si="46">HLOOKUP(D27,AA$1:CB$10056,ROW()-1,FALSE)</f>
        <v>843</v>
      </c>
      <c r="F27" s="41">
        <v>1.0</v>
      </c>
      <c r="G27" s="41">
        <v>18.0</v>
      </c>
      <c r="H27" s="42">
        <f t="shared" si="3"/>
        <v>21</v>
      </c>
      <c r="I27" s="176"/>
      <c r="J27" s="43" t="s">
        <v>37</v>
      </c>
      <c r="K27" s="52">
        <f t="shared" ref="K27:K28" si="47">HLOOKUP(J27,AA$1:CB$10056,ROW()-1,FALSE)</f>
        <v>943</v>
      </c>
      <c r="L27" s="44">
        <v>2.0</v>
      </c>
      <c r="M27" s="44">
        <v>10.0</v>
      </c>
      <c r="N27" s="42">
        <f t="shared" si="5"/>
        <v>16</v>
      </c>
      <c r="O27" s="176"/>
      <c r="P27" s="45" t="s">
        <v>72</v>
      </c>
      <c r="Q27" s="176"/>
      <c r="R27" s="198">
        <f>MIN(Rules!$E$2,(MAX(H27/N27,N27/H27)))</f>
        <v>1.3125</v>
      </c>
      <c r="S27" s="45">
        <f>VLOOKUP(B27,Rules!A:B,2,FALSE)</f>
        <v>40</v>
      </c>
      <c r="T27" s="176"/>
      <c r="U27" s="131">
        <f>1/(10^(-(E27+(IF(P27="Y",Rules!$I$2,0))-K27)/Rules!$E$12)+1)</f>
        <v>0.5573116338</v>
      </c>
      <c r="V27" s="47">
        <f t="shared" si="6"/>
        <v>23</v>
      </c>
      <c r="W27" s="47">
        <f t="shared" si="7"/>
        <v>-23</v>
      </c>
      <c r="X27" s="47"/>
      <c r="Y27" s="47"/>
      <c r="Z27" s="48"/>
      <c r="AA27" s="47">
        <f t="shared" ref="AA27:BL27" si="45">IF($D27=AA$1,$E27+$V27,(IF($J27=AA$1,$K27+$W27,AA26)))</f>
        <v>1437</v>
      </c>
      <c r="AB27" s="47">
        <f t="shared" si="45"/>
        <v>866</v>
      </c>
      <c r="AC27" s="47">
        <f t="shared" si="45"/>
        <v>1337</v>
      </c>
      <c r="AD27" s="47">
        <f t="shared" si="45"/>
        <v>292</v>
      </c>
      <c r="AE27" s="47">
        <f t="shared" si="45"/>
        <v>1881</v>
      </c>
      <c r="AF27" s="47">
        <f t="shared" si="45"/>
        <v>1977</v>
      </c>
      <c r="AG27" s="47">
        <f t="shared" si="45"/>
        <v>1195</v>
      </c>
      <c r="AH27" s="47">
        <f t="shared" si="45"/>
        <v>920</v>
      </c>
      <c r="AI27" s="47">
        <f t="shared" si="45"/>
        <v>1271</v>
      </c>
      <c r="AJ27" s="47">
        <f t="shared" si="45"/>
        <v>1956</v>
      </c>
      <c r="AK27" s="47">
        <f t="shared" si="45"/>
        <v>666</v>
      </c>
      <c r="AL27" s="47">
        <f t="shared" si="45"/>
        <v>927</v>
      </c>
      <c r="AM27" s="47">
        <f t="shared" si="45"/>
        <v>1922</v>
      </c>
      <c r="AN27" s="47">
        <f t="shared" si="45"/>
        <v>1438</v>
      </c>
      <c r="AO27" s="47">
        <f t="shared" si="45"/>
        <v>1292</v>
      </c>
      <c r="AP27" s="47">
        <f t="shared" si="45"/>
        <v>2232</v>
      </c>
      <c r="AQ27" s="47">
        <f t="shared" si="45"/>
        <v>300</v>
      </c>
      <c r="AR27" s="47">
        <f t="shared" si="45"/>
        <v>1453</v>
      </c>
      <c r="AS27" s="47">
        <f t="shared" si="45"/>
        <v>259</v>
      </c>
      <c r="AT27" s="47">
        <f t="shared" si="45"/>
        <v>1898</v>
      </c>
      <c r="AU27" s="47">
        <f t="shared" si="45"/>
        <v>1067</v>
      </c>
      <c r="AV27" s="47">
        <f t="shared" si="45"/>
        <v>608</v>
      </c>
      <c r="AW27" s="47">
        <f t="shared" si="45"/>
        <v>719</v>
      </c>
      <c r="AX27" s="47">
        <f t="shared" si="45"/>
        <v>1036</v>
      </c>
      <c r="AY27" s="47">
        <f t="shared" si="45"/>
        <v>1198</v>
      </c>
      <c r="AZ27" s="47">
        <f t="shared" si="45"/>
        <v>644</v>
      </c>
      <c r="BA27" s="47">
        <f t="shared" si="45"/>
        <v>0</v>
      </c>
      <c r="BB27" s="47">
        <f t="shared" si="45"/>
        <v>1550</v>
      </c>
      <c r="BC27" s="47">
        <f t="shared" si="45"/>
        <v>906</v>
      </c>
      <c r="BD27" s="47">
        <f t="shared" si="45"/>
        <v>378</v>
      </c>
      <c r="BE27" s="47">
        <f t="shared" si="45"/>
        <v>638</v>
      </c>
      <c r="BF27" s="47">
        <f t="shared" si="45"/>
        <v>2040</v>
      </c>
      <c r="BG27" s="47">
        <f t="shared" si="45"/>
        <v>880</v>
      </c>
      <c r="BH27" s="47">
        <f t="shared" si="45"/>
        <v>530</v>
      </c>
      <c r="BI27" s="47">
        <f t="shared" si="45"/>
        <v>1777</v>
      </c>
      <c r="BJ27" s="47">
        <f t="shared" si="45"/>
        <v>1241</v>
      </c>
      <c r="BK27" s="47">
        <f t="shared" si="45"/>
        <v>1710</v>
      </c>
      <c r="BL27" s="47">
        <f t="shared" si="45"/>
        <v>1074</v>
      </c>
    </row>
    <row r="28" ht="13.5" customHeight="1">
      <c r="A28" s="211">
        <v>42057.0</v>
      </c>
      <c r="B28" s="84" t="s">
        <v>71</v>
      </c>
      <c r="C28" s="176"/>
      <c r="D28" s="39" t="s">
        <v>29</v>
      </c>
      <c r="E28" s="52">
        <f t="shared" si="46"/>
        <v>1292</v>
      </c>
      <c r="F28" s="41">
        <v>2.0</v>
      </c>
      <c r="G28" s="41">
        <v>15.0</v>
      </c>
      <c r="H28" s="42">
        <f t="shared" si="3"/>
        <v>21</v>
      </c>
      <c r="I28" s="176"/>
      <c r="J28" s="43" t="s">
        <v>33</v>
      </c>
      <c r="K28" s="52">
        <f t="shared" si="47"/>
        <v>1271</v>
      </c>
      <c r="L28" s="44">
        <v>1.0</v>
      </c>
      <c r="M28" s="44">
        <v>12.0</v>
      </c>
      <c r="N28" s="42">
        <f t="shared" si="5"/>
        <v>15</v>
      </c>
      <c r="O28" s="176"/>
      <c r="P28" s="45" t="s">
        <v>72</v>
      </c>
      <c r="Q28" s="176"/>
      <c r="R28" s="198">
        <f>MIN(Rules!$E$2,(MAX(H28/N28,N28/H28)))</f>
        <v>1.4</v>
      </c>
      <c r="S28" s="45">
        <f>VLOOKUP(B28,Rules!A:B,2,FALSE)</f>
        <v>40</v>
      </c>
      <c r="T28" s="176"/>
      <c r="U28" s="131">
        <f>1/(10^(-(E28+(IF(P28="Y",Rules!$I$2,0))-K28)/Rules!$E$12)+1)</f>
        <v>0.6872908633</v>
      </c>
      <c r="V28" s="47">
        <f t="shared" si="6"/>
        <v>18</v>
      </c>
      <c r="W28" s="47">
        <f t="shared" si="7"/>
        <v>-18</v>
      </c>
      <c r="X28" s="47"/>
      <c r="Y28" s="47"/>
      <c r="Z28" s="48"/>
      <c r="AA28" s="47">
        <f t="shared" ref="AA28:BL28" si="48">IF($D28=AA$1,$E28+$V28,(IF($J28=AA$1,$K28+$W28,AA27)))</f>
        <v>1437</v>
      </c>
      <c r="AB28" s="47">
        <f t="shared" si="48"/>
        <v>866</v>
      </c>
      <c r="AC28" s="47">
        <f t="shared" si="48"/>
        <v>1337</v>
      </c>
      <c r="AD28" s="47">
        <f t="shared" si="48"/>
        <v>292</v>
      </c>
      <c r="AE28" s="47">
        <f t="shared" si="48"/>
        <v>1881</v>
      </c>
      <c r="AF28" s="47">
        <f t="shared" si="48"/>
        <v>1977</v>
      </c>
      <c r="AG28" s="47">
        <f t="shared" si="48"/>
        <v>1195</v>
      </c>
      <c r="AH28" s="47">
        <f t="shared" si="48"/>
        <v>920</v>
      </c>
      <c r="AI28" s="47">
        <f t="shared" si="48"/>
        <v>1253</v>
      </c>
      <c r="AJ28" s="47">
        <f t="shared" si="48"/>
        <v>1956</v>
      </c>
      <c r="AK28" s="47">
        <f t="shared" si="48"/>
        <v>666</v>
      </c>
      <c r="AL28" s="47">
        <f t="shared" si="48"/>
        <v>927</v>
      </c>
      <c r="AM28" s="47">
        <f t="shared" si="48"/>
        <v>1922</v>
      </c>
      <c r="AN28" s="47">
        <f t="shared" si="48"/>
        <v>1438</v>
      </c>
      <c r="AO28" s="47">
        <f t="shared" si="48"/>
        <v>1310</v>
      </c>
      <c r="AP28" s="47">
        <f t="shared" si="48"/>
        <v>2232</v>
      </c>
      <c r="AQ28" s="47">
        <f t="shared" si="48"/>
        <v>300</v>
      </c>
      <c r="AR28" s="47">
        <f t="shared" si="48"/>
        <v>1453</v>
      </c>
      <c r="AS28" s="47">
        <f t="shared" si="48"/>
        <v>259</v>
      </c>
      <c r="AT28" s="47">
        <f t="shared" si="48"/>
        <v>1898</v>
      </c>
      <c r="AU28" s="47">
        <f t="shared" si="48"/>
        <v>1067</v>
      </c>
      <c r="AV28" s="47">
        <f t="shared" si="48"/>
        <v>608</v>
      </c>
      <c r="AW28" s="47">
        <f t="shared" si="48"/>
        <v>719</v>
      </c>
      <c r="AX28" s="47">
        <f t="shared" si="48"/>
        <v>1036</v>
      </c>
      <c r="AY28" s="47">
        <f t="shared" si="48"/>
        <v>1198</v>
      </c>
      <c r="AZ28" s="47">
        <f t="shared" si="48"/>
        <v>644</v>
      </c>
      <c r="BA28" s="47">
        <f t="shared" si="48"/>
        <v>0</v>
      </c>
      <c r="BB28" s="47">
        <f t="shared" si="48"/>
        <v>1550</v>
      </c>
      <c r="BC28" s="47">
        <f t="shared" si="48"/>
        <v>906</v>
      </c>
      <c r="BD28" s="47">
        <f t="shared" si="48"/>
        <v>378</v>
      </c>
      <c r="BE28" s="47">
        <f t="shared" si="48"/>
        <v>638</v>
      </c>
      <c r="BF28" s="47">
        <f t="shared" si="48"/>
        <v>2040</v>
      </c>
      <c r="BG28" s="47">
        <f t="shared" si="48"/>
        <v>880</v>
      </c>
      <c r="BH28" s="47">
        <f t="shared" si="48"/>
        <v>530</v>
      </c>
      <c r="BI28" s="47">
        <f t="shared" si="48"/>
        <v>1777</v>
      </c>
      <c r="BJ28" s="47">
        <f t="shared" si="48"/>
        <v>1241</v>
      </c>
      <c r="BK28" s="47">
        <f t="shared" si="48"/>
        <v>1710</v>
      </c>
      <c r="BL28" s="47">
        <f t="shared" si="48"/>
        <v>1074</v>
      </c>
    </row>
    <row r="29" ht="13.5" customHeight="1">
      <c r="A29" s="211">
        <v>42057.0</v>
      </c>
      <c r="B29" s="200" t="s">
        <v>71</v>
      </c>
      <c r="C29" s="98"/>
      <c r="D29" s="201" t="s">
        <v>39</v>
      </c>
      <c r="E29" s="202">
        <f>HLOOKUP(D29,AA$1:CB$10056,ROW()-1,FALSE)</f>
        <v>1036</v>
      </c>
      <c r="F29" s="210">
        <v>0.0</v>
      </c>
      <c r="G29" s="203">
        <v>9.0</v>
      </c>
      <c r="H29" s="42">
        <f t="shared" si="3"/>
        <v>9</v>
      </c>
      <c r="I29" s="98"/>
      <c r="J29" s="204" t="s">
        <v>38</v>
      </c>
      <c r="K29" s="202">
        <f>HLOOKUP(J29,AA$1:CB$10056,ROW()-1,FALSE)</f>
        <v>1198</v>
      </c>
      <c r="L29" s="206">
        <v>3.0</v>
      </c>
      <c r="M29" s="206">
        <v>8.0</v>
      </c>
      <c r="N29" s="42">
        <f t="shared" si="5"/>
        <v>17</v>
      </c>
      <c r="O29" s="94"/>
      <c r="P29" s="207" t="s">
        <v>72</v>
      </c>
      <c r="Q29" s="94"/>
      <c r="R29" s="212">
        <f>MIN(Rules!$E$2,(MAX(H29/N29,N29/H29)))</f>
        <v>1.888888889</v>
      </c>
      <c r="S29" s="208">
        <f>VLOOKUP(B29,Rules!A:B,2,FALSE)</f>
        <v>40</v>
      </c>
      <c r="T29" s="94"/>
      <c r="U29" s="209">
        <f>1/(10^(-(E29+(IF(P29="Y",Rules!$I$2,0))-K29)/Rules!$E$12)+1)</f>
        <v>0.4861880043</v>
      </c>
      <c r="V29" s="47">
        <f t="shared" si="6"/>
        <v>-37</v>
      </c>
      <c r="W29" s="47">
        <f t="shared" si="7"/>
        <v>37</v>
      </c>
      <c r="X29" s="94"/>
      <c r="Y29" s="94"/>
      <c r="Z29" s="94"/>
      <c r="AA29" s="47">
        <f t="shared" ref="AA29:BL29" si="49">IF($D29=AA$1,$E29+$V29,(IF($J29=AA$1,$K29+$W29,AA28)))</f>
        <v>1437</v>
      </c>
      <c r="AB29" s="47">
        <f t="shared" si="49"/>
        <v>866</v>
      </c>
      <c r="AC29" s="47">
        <f t="shared" si="49"/>
        <v>1337</v>
      </c>
      <c r="AD29" s="47">
        <f t="shared" si="49"/>
        <v>292</v>
      </c>
      <c r="AE29" s="47">
        <f t="shared" si="49"/>
        <v>1881</v>
      </c>
      <c r="AF29" s="47">
        <f t="shared" si="49"/>
        <v>1977</v>
      </c>
      <c r="AG29" s="47">
        <f t="shared" si="49"/>
        <v>1195</v>
      </c>
      <c r="AH29" s="47">
        <f t="shared" si="49"/>
        <v>920</v>
      </c>
      <c r="AI29" s="47">
        <f t="shared" si="49"/>
        <v>1253</v>
      </c>
      <c r="AJ29" s="47">
        <f t="shared" si="49"/>
        <v>1956</v>
      </c>
      <c r="AK29" s="47">
        <f t="shared" si="49"/>
        <v>666</v>
      </c>
      <c r="AL29" s="47">
        <f t="shared" si="49"/>
        <v>927</v>
      </c>
      <c r="AM29" s="47">
        <f t="shared" si="49"/>
        <v>1922</v>
      </c>
      <c r="AN29" s="47">
        <f t="shared" si="49"/>
        <v>1438</v>
      </c>
      <c r="AO29" s="47">
        <f t="shared" si="49"/>
        <v>1310</v>
      </c>
      <c r="AP29" s="47">
        <f t="shared" si="49"/>
        <v>2232</v>
      </c>
      <c r="AQ29" s="47">
        <f t="shared" si="49"/>
        <v>300</v>
      </c>
      <c r="AR29" s="47">
        <f t="shared" si="49"/>
        <v>1453</v>
      </c>
      <c r="AS29" s="47">
        <f t="shared" si="49"/>
        <v>259</v>
      </c>
      <c r="AT29" s="47">
        <f t="shared" si="49"/>
        <v>1898</v>
      </c>
      <c r="AU29" s="47">
        <f t="shared" si="49"/>
        <v>1067</v>
      </c>
      <c r="AV29" s="47">
        <f t="shared" si="49"/>
        <v>608</v>
      </c>
      <c r="AW29" s="47">
        <f t="shared" si="49"/>
        <v>719</v>
      </c>
      <c r="AX29" s="47">
        <f t="shared" si="49"/>
        <v>999</v>
      </c>
      <c r="AY29" s="47">
        <f t="shared" si="49"/>
        <v>1235</v>
      </c>
      <c r="AZ29" s="47">
        <f t="shared" si="49"/>
        <v>644</v>
      </c>
      <c r="BA29" s="47">
        <f t="shared" si="49"/>
        <v>0</v>
      </c>
      <c r="BB29" s="47">
        <f t="shared" si="49"/>
        <v>1550</v>
      </c>
      <c r="BC29" s="47">
        <f t="shared" si="49"/>
        <v>906</v>
      </c>
      <c r="BD29" s="47">
        <f t="shared" si="49"/>
        <v>378</v>
      </c>
      <c r="BE29" s="47">
        <f t="shared" si="49"/>
        <v>638</v>
      </c>
      <c r="BF29" s="47">
        <f t="shared" si="49"/>
        <v>2040</v>
      </c>
      <c r="BG29" s="47">
        <f t="shared" si="49"/>
        <v>880</v>
      </c>
      <c r="BH29" s="47">
        <f t="shared" si="49"/>
        <v>530</v>
      </c>
      <c r="BI29" s="47">
        <f t="shared" si="49"/>
        <v>1777</v>
      </c>
      <c r="BJ29" s="47">
        <f t="shared" si="49"/>
        <v>1241</v>
      </c>
      <c r="BK29" s="47">
        <f t="shared" si="49"/>
        <v>1710</v>
      </c>
      <c r="BL29" s="47">
        <f t="shared" si="49"/>
        <v>1074</v>
      </c>
    </row>
    <row r="30" ht="13.5" customHeight="1">
      <c r="A30" s="211">
        <v>42057.0</v>
      </c>
      <c r="B30" s="84" t="s">
        <v>71</v>
      </c>
      <c r="C30" s="176"/>
      <c r="D30" s="39" t="s">
        <v>92</v>
      </c>
      <c r="E30" s="52">
        <f t="shared" ref="E30:E31" si="51">HLOOKUP(D30,AA$1:CB$10056,ROW()-1,FALSE)</f>
        <v>927</v>
      </c>
      <c r="F30" s="41">
        <v>1.0</v>
      </c>
      <c r="G30" s="41">
        <v>15.0</v>
      </c>
      <c r="H30" s="42">
        <f t="shared" si="3"/>
        <v>18</v>
      </c>
      <c r="I30" s="176"/>
      <c r="J30" s="43" t="s">
        <v>42</v>
      </c>
      <c r="K30" s="52">
        <f t="shared" ref="K30:K31" si="52">HLOOKUP(J30,AA$1:CB$10056,ROW()-1,FALSE)</f>
        <v>880</v>
      </c>
      <c r="L30" s="44">
        <v>1.0</v>
      </c>
      <c r="M30" s="44">
        <v>16.0</v>
      </c>
      <c r="N30" s="42">
        <f t="shared" si="5"/>
        <v>19</v>
      </c>
      <c r="O30" s="176"/>
      <c r="P30" s="45" t="s">
        <v>72</v>
      </c>
      <c r="Q30" s="176"/>
      <c r="R30" s="198">
        <f>MIN(Rules!$E$2,(MAX(H30/N30,N30/H30)))</f>
        <v>1.055555556</v>
      </c>
      <c r="S30" s="45">
        <f>VLOOKUP(B30,Rules!A:B,2,FALSE)</f>
        <v>40</v>
      </c>
      <c r="T30" s="176"/>
      <c r="U30" s="131">
        <f>1/(10^(-(E30+(IF(P30="Y",Rules!$I$2,0))-K30)/Rules!$E$12)+1)</f>
        <v>0.7124306502</v>
      </c>
      <c r="V30" s="47">
        <f t="shared" si="6"/>
        <v>-30</v>
      </c>
      <c r="W30" s="47">
        <f t="shared" si="7"/>
        <v>30</v>
      </c>
      <c r="X30" s="47"/>
      <c r="Y30" s="47"/>
      <c r="Z30" s="48"/>
      <c r="AA30" s="47">
        <f t="shared" ref="AA30:BL30" si="50">IF($D30=AA$1,$E30+$V30,(IF($J30=AA$1,$K30+$W30,AA29)))</f>
        <v>1437</v>
      </c>
      <c r="AB30" s="47">
        <f t="shared" si="50"/>
        <v>866</v>
      </c>
      <c r="AC30" s="47">
        <f t="shared" si="50"/>
        <v>1337</v>
      </c>
      <c r="AD30" s="47">
        <f t="shared" si="50"/>
        <v>292</v>
      </c>
      <c r="AE30" s="47">
        <f t="shared" si="50"/>
        <v>1881</v>
      </c>
      <c r="AF30" s="47">
        <f t="shared" si="50"/>
        <v>1977</v>
      </c>
      <c r="AG30" s="47">
        <f t="shared" si="50"/>
        <v>1195</v>
      </c>
      <c r="AH30" s="47">
        <f t="shared" si="50"/>
        <v>920</v>
      </c>
      <c r="AI30" s="47">
        <f t="shared" si="50"/>
        <v>1253</v>
      </c>
      <c r="AJ30" s="47">
        <f t="shared" si="50"/>
        <v>1956</v>
      </c>
      <c r="AK30" s="47">
        <f t="shared" si="50"/>
        <v>666</v>
      </c>
      <c r="AL30" s="47">
        <f t="shared" si="50"/>
        <v>897</v>
      </c>
      <c r="AM30" s="47">
        <f t="shared" si="50"/>
        <v>1922</v>
      </c>
      <c r="AN30" s="47">
        <f t="shared" si="50"/>
        <v>1438</v>
      </c>
      <c r="AO30" s="47">
        <f t="shared" si="50"/>
        <v>1310</v>
      </c>
      <c r="AP30" s="47">
        <f t="shared" si="50"/>
        <v>2232</v>
      </c>
      <c r="AQ30" s="47">
        <f t="shared" si="50"/>
        <v>300</v>
      </c>
      <c r="AR30" s="47">
        <f t="shared" si="50"/>
        <v>1453</v>
      </c>
      <c r="AS30" s="47">
        <f t="shared" si="50"/>
        <v>259</v>
      </c>
      <c r="AT30" s="47">
        <f t="shared" si="50"/>
        <v>1898</v>
      </c>
      <c r="AU30" s="47">
        <f t="shared" si="50"/>
        <v>1067</v>
      </c>
      <c r="AV30" s="47">
        <f t="shared" si="50"/>
        <v>608</v>
      </c>
      <c r="AW30" s="47">
        <f t="shared" si="50"/>
        <v>719</v>
      </c>
      <c r="AX30" s="47">
        <f t="shared" si="50"/>
        <v>999</v>
      </c>
      <c r="AY30" s="47">
        <f t="shared" si="50"/>
        <v>1235</v>
      </c>
      <c r="AZ30" s="47">
        <f t="shared" si="50"/>
        <v>644</v>
      </c>
      <c r="BA30" s="47">
        <f t="shared" si="50"/>
        <v>0</v>
      </c>
      <c r="BB30" s="47">
        <f t="shared" si="50"/>
        <v>1550</v>
      </c>
      <c r="BC30" s="47">
        <f t="shared" si="50"/>
        <v>906</v>
      </c>
      <c r="BD30" s="47">
        <f t="shared" si="50"/>
        <v>378</v>
      </c>
      <c r="BE30" s="47">
        <f t="shared" si="50"/>
        <v>638</v>
      </c>
      <c r="BF30" s="47">
        <f t="shared" si="50"/>
        <v>2040</v>
      </c>
      <c r="BG30" s="47">
        <f t="shared" si="50"/>
        <v>910</v>
      </c>
      <c r="BH30" s="47">
        <f t="shared" si="50"/>
        <v>530</v>
      </c>
      <c r="BI30" s="47">
        <f t="shared" si="50"/>
        <v>1777</v>
      </c>
      <c r="BJ30" s="47">
        <f t="shared" si="50"/>
        <v>1241</v>
      </c>
      <c r="BK30" s="47">
        <f t="shared" si="50"/>
        <v>1710</v>
      </c>
      <c r="BL30" s="47">
        <f t="shared" si="50"/>
        <v>1074</v>
      </c>
    </row>
    <row r="31" ht="13.5" customHeight="1">
      <c r="A31" s="211">
        <v>42057.0</v>
      </c>
      <c r="B31" s="84" t="s">
        <v>71</v>
      </c>
      <c r="C31" s="176"/>
      <c r="D31" s="39" t="s">
        <v>47</v>
      </c>
      <c r="E31" s="52">
        <f t="shared" si="51"/>
        <v>719</v>
      </c>
      <c r="F31" s="41">
        <v>4.0</v>
      </c>
      <c r="G31" s="41">
        <v>17.0</v>
      </c>
      <c r="H31" s="42">
        <f t="shared" si="3"/>
        <v>29</v>
      </c>
      <c r="I31" s="176"/>
      <c r="J31" s="43" t="s">
        <v>48</v>
      </c>
      <c r="K31" s="52">
        <f t="shared" si="52"/>
        <v>666</v>
      </c>
      <c r="L31" s="44">
        <v>3.0</v>
      </c>
      <c r="M31" s="44">
        <v>7.0</v>
      </c>
      <c r="N31" s="42">
        <f t="shared" si="5"/>
        <v>16</v>
      </c>
      <c r="O31" s="176"/>
      <c r="P31" s="45" t="s">
        <v>72</v>
      </c>
      <c r="Q31" s="176"/>
      <c r="R31" s="198">
        <f>MIN(Rules!$E$2,(MAX(H31/N31,N31/H31)))</f>
        <v>1.8125</v>
      </c>
      <c r="S31" s="45">
        <f>VLOOKUP(B31,Rules!A:B,2,FALSE)</f>
        <v>40</v>
      </c>
      <c r="T31" s="176"/>
      <c r="U31" s="131">
        <f>1/(10^(-(E31+(IF(P31="Y",Rules!$I$2,0))-K31)/Rules!$E$12)+1)</f>
        <v>0.718058117</v>
      </c>
      <c r="V31" s="47">
        <f t="shared" si="6"/>
        <v>20</v>
      </c>
      <c r="W31" s="47">
        <f t="shared" si="7"/>
        <v>-20</v>
      </c>
      <c r="X31" s="47"/>
      <c r="Y31" s="47"/>
      <c r="Z31" s="48"/>
      <c r="AA31" s="47">
        <f t="shared" ref="AA31:BL31" si="53">IF($D31=AA$1,$E31+$V31,(IF($J31=AA$1,$K31+$W31,AA30)))</f>
        <v>1437</v>
      </c>
      <c r="AB31" s="47">
        <f t="shared" si="53"/>
        <v>866</v>
      </c>
      <c r="AC31" s="47">
        <f t="shared" si="53"/>
        <v>1337</v>
      </c>
      <c r="AD31" s="47">
        <f t="shared" si="53"/>
        <v>292</v>
      </c>
      <c r="AE31" s="47">
        <f t="shared" si="53"/>
        <v>1881</v>
      </c>
      <c r="AF31" s="47">
        <f t="shared" si="53"/>
        <v>1977</v>
      </c>
      <c r="AG31" s="47">
        <f t="shared" si="53"/>
        <v>1195</v>
      </c>
      <c r="AH31" s="47">
        <f t="shared" si="53"/>
        <v>920</v>
      </c>
      <c r="AI31" s="47">
        <f t="shared" si="53"/>
        <v>1253</v>
      </c>
      <c r="AJ31" s="47">
        <f t="shared" si="53"/>
        <v>1956</v>
      </c>
      <c r="AK31" s="47">
        <f t="shared" si="53"/>
        <v>646</v>
      </c>
      <c r="AL31" s="47">
        <f t="shared" si="53"/>
        <v>897</v>
      </c>
      <c r="AM31" s="47">
        <f t="shared" si="53"/>
        <v>1922</v>
      </c>
      <c r="AN31" s="47">
        <f t="shared" si="53"/>
        <v>1438</v>
      </c>
      <c r="AO31" s="47">
        <f t="shared" si="53"/>
        <v>1310</v>
      </c>
      <c r="AP31" s="47">
        <f t="shared" si="53"/>
        <v>2232</v>
      </c>
      <c r="AQ31" s="47">
        <f t="shared" si="53"/>
        <v>300</v>
      </c>
      <c r="AR31" s="47">
        <f t="shared" si="53"/>
        <v>1453</v>
      </c>
      <c r="AS31" s="47">
        <f t="shared" si="53"/>
        <v>259</v>
      </c>
      <c r="AT31" s="47">
        <f t="shared" si="53"/>
        <v>1898</v>
      </c>
      <c r="AU31" s="47">
        <f t="shared" si="53"/>
        <v>1067</v>
      </c>
      <c r="AV31" s="47">
        <f t="shared" si="53"/>
        <v>608</v>
      </c>
      <c r="AW31" s="47">
        <f t="shared" si="53"/>
        <v>739</v>
      </c>
      <c r="AX31" s="47">
        <f t="shared" si="53"/>
        <v>999</v>
      </c>
      <c r="AY31" s="47">
        <f t="shared" si="53"/>
        <v>1235</v>
      </c>
      <c r="AZ31" s="47">
        <f t="shared" si="53"/>
        <v>644</v>
      </c>
      <c r="BA31" s="47">
        <f t="shared" si="53"/>
        <v>0</v>
      </c>
      <c r="BB31" s="47">
        <f t="shared" si="53"/>
        <v>1550</v>
      </c>
      <c r="BC31" s="47">
        <f t="shared" si="53"/>
        <v>906</v>
      </c>
      <c r="BD31" s="47">
        <f t="shared" si="53"/>
        <v>378</v>
      </c>
      <c r="BE31" s="47">
        <f t="shared" si="53"/>
        <v>638</v>
      </c>
      <c r="BF31" s="47">
        <f t="shared" si="53"/>
        <v>2040</v>
      </c>
      <c r="BG31" s="47">
        <f t="shared" si="53"/>
        <v>910</v>
      </c>
      <c r="BH31" s="47">
        <f t="shared" si="53"/>
        <v>530</v>
      </c>
      <c r="BI31" s="47">
        <f t="shared" si="53"/>
        <v>1777</v>
      </c>
      <c r="BJ31" s="47">
        <f t="shared" si="53"/>
        <v>1241</v>
      </c>
      <c r="BK31" s="47">
        <f t="shared" si="53"/>
        <v>1710</v>
      </c>
      <c r="BL31" s="47">
        <f t="shared" si="53"/>
        <v>1074</v>
      </c>
    </row>
    <row r="32" ht="13.5" customHeight="1">
      <c r="A32" s="211">
        <v>42057.0</v>
      </c>
      <c r="B32" s="200" t="s">
        <v>71</v>
      </c>
      <c r="C32" s="98"/>
      <c r="D32" s="201" t="s">
        <v>51</v>
      </c>
      <c r="E32" s="202">
        <f>HLOOKUP(D32,AA$1:CB$10056,ROW()-1,FALSE)</f>
        <v>644</v>
      </c>
      <c r="F32" s="210">
        <v>0.0</v>
      </c>
      <c r="G32" s="203">
        <v>17.0</v>
      </c>
      <c r="H32" s="42">
        <f t="shared" si="3"/>
        <v>17</v>
      </c>
      <c r="I32" s="98"/>
      <c r="J32" s="204" t="s">
        <v>41</v>
      </c>
      <c r="K32" s="202">
        <f>HLOOKUP(J32,AA$1:CB$10056,ROW()-1,FALSE)</f>
        <v>906</v>
      </c>
      <c r="L32" s="206">
        <v>1.0</v>
      </c>
      <c r="M32" s="206">
        <v>10.0</v>
      </c>
      <c r="N32" s="42">
        <f t="shared" si="5"/>
        <v>13</v>
      </c>
      <c r="O32" s="94"/>
      <c r="P32" s="207" t="s">
        <v>72</v>
      </c>
      <c r="Q32" s="94"/>
      <c r="R32" s="212">
        <f>MIN(Rules!$E$2,(MAX(H32/N32,N32/H32)))</f>
        <v>1.307692308</v>
      </c>
      <c r="S32" s="208">
        <f>VLOOKUP(B32,Rules!A:B,2,FALSE)</f>
        <v>40</v>
      </c>
      <c r="T32" s="94"/>
      <c r="U32" s="209">
        <f>1/(10^(-(E32+(IF(P32="Y",Rules!$I$2,0))-K32)/Rules!$E$12)+1)</f>
        <v>0.373839759</v>
      </c>
      <c r="V32" s="47">
        <f t="shared" si="6"/>
        <v>33</v>
      </c>
      <c r="W32" s="47">
        <f t="shared" si="7"/>
        <v>-33</v>
      </c>
      <c r="X32" s="94"/>
      <c r="Y32" s="94"/>
      <c r="Z32" s="94"/>
      <c r="AA32" s="47">
        <f t="shared" ref="AA32:BL32" si="54">IF($D32=AA$1,$E32+$V32,(IF($J32=AA$1,$K32+$W32,AA31)))</f>
        <v>1437</v>
      </c>
      <c r="AB32" s="47">
        <f t="shared" si="54"/>
        <v>866</v>
      </c>
      <c r="AC32" s="47">
        <f t="shared" si="54"/>
        <v>1337</v>
      </c>
      <c r="AD32" s="47">
        <f t="shared" si="54"/>
        <v>292</v>
      </c>
      <c r="AE32" s="47">
        <f t="shared" si="54"/>
        <v>1881</v>
      </c>
      <c r="AF32" s="47">
        <f t="shared" si="54"/>
        <v>1977</v>
      </c>
      <c r="AG32" s="47">
        <f t="shared" si="54"/>
        <v>1195</v>
      </c>
      <c r="AH32" s="47">
        <f t="shared" si="54"/>
        <v>920</v>
      </c>
      <c r="AI32" s="47">
        <f t="shared" si="54"/>
        <v>1253</v>
      </c>
      <c r="AJ32" s="47">
        <f t="shared" si="54"/>
        <v>1956</v>
      </c>
      <c r="AK32" s="47">
        <f t="shared" si="54"/>
        <v>646</v>
      </c>
      <c r="AL32" s="47">
        <f t="shared" si="54"/>
        <v>897</v>
      </c>
      <c r="AM32" s="47">
        <f t="shared" si="54"/>
        <v>1922</v>
      </c>
      <c r="AN32" s="47">
        <f t="shared" si="54"/>
        <v>1438</v>
      </c>
      <c r="AO32" s="47">
        <f t="shared" si="54"/>
        <v>1310</v>
      </c>
      <c r="AP32" s="47">
        <f t="shared" si="54"/>
        <v>2232</v>
      </c>
      <c r="AQ32" s="47">
        <f t="shared" si="54"/>
        <v>300</v>
      </c>
      <c r="AR32" s="47">
        <f t="shared" si="54"/>
        <v>1453</v>
      </c>
      <c r="AS32" s="47">
        <f t="shared" si="54"/>
        <v>259</v>
      </c>
      <c r="AT32" s="47">
        <f t="shared" si="54"/>
        <v>1898</v>
      </c>
      <c r="AU32" s="47">
        <f t="shared" si="54"/>
        <v>1067</v>
      </c>
      <c r="AV32" s="47">
        <f t="shared" si="54"/>
        <v>608</v>
      </c>
      <c r="AW32" s="47">
        <f t="shared" si="54"/>
        <v>739</v>
      </c>
      <c r="AX32" s="47">
        <f t="shared" si="54"/>
        <v>999</v>
      </c>
      <c r="AY32" s="47">
        <f t="shared" si="54"/>
        <v>1235</v>
      </c>
      <c r="AZ32" s="47">
        <f t="shared" si="54"/>
        <v>677</v>
      </c>
      <c r="BA32" s="47">
        <f t="shared" si="54"/>
        <v>0</v>
      </c>
      <c r="BB32" s="47">
        <f t="shared" si="54"/>
        <v>1550</v>
      </c>
      <c r="BC32" s="47">
        <f t="shared" si="54"/>
        <v>873</v>
      </c>
      <c r="BD32" s="47">
        <f t="shared" si="54"/>
        <v>378</v>
      </c>
      <c r="BE32" s="47">
        <f t="shared" si="54"/>
        <v>638</v>
      </c>
      <c r="BF32" s="47">
        <f t="shared" si="54"/>
        <v>2040</v>
      </c>
      <c r="BG32" s="47">
        <f t="shared" si="54"/>
        <v>910</v>
      </c>
      <c r="BH32" s="47">
        <f t="shared" si="54"/>
        <v>530</v>
      </c>
      <c r="BI32" s="47">
        <f t="shared" si="54"/>
        <v>1777</v>
      </c>
      <c r="BJ32" s="47">
        <f t="shared" si="54"/>
        <v>1241</v>
      </c>
      <c r="BK32" s="47">
        <f t="shared" si="54"/>
        <v>1710</v>
      </c>
      <c r="BL32" s="47">
        <f t="shared" si="54"/>
        <v>1074</v>
      </c>
    </row>
    <row r="33" ht="13.5" customHeight="1">
      <c r="A33" s="88">
        <v>42064.0</v>
      </c>
      <c r="B33" s="84" t="s">
        <v>71</v>
      </c>
      <c r="C33" s="176"/>
      <c r="D33" s="39" t="s">
        <v>36</v>
      </c>
      <c r="E33" s="52">
        <f>HLOOKUP(D33,AA$1:CB$10056,ROW()-1,FALSE)</f>
        <v>1067</v>
      </c>
      <c r="F33" s="41">
        <v>1.0</v>
      </c>
      <c r="G33" s="41">
        <v>9.0</v>
      </c>
      <c r="H33" s="42">
        <f t="shared" si="3"/>
        <v>12</v>
      </c>
      <c r="I33" s="176"/>
      <c r="J33" s="43" t="s">
        <v>35</v>
      </c>
      <c r="K33" s="52">
        <f>HLOOKUP(J33,AA$1:CB$10056,ROW()-1,FALSE)</f>
        <v>1195</v>
      </c>
      <c r="L33" s="44">
        <v>1.0</v>
      </c>
      <c r="M33" s="44">
        <v>10.0</v>
      </c>
      <c r="N33" s="42">
        <f t="shared" si="5"/>
        <v>13</v>
      </c>
      <c r="O33" s="176"/>
      <c r="P33" s="45" t="s">
        <v>72</v>
      </c>
      <c r="Q33" s="176"/>
      <c r="R33" s="198">
        <f>MIN(Rules!$E$2,(MAX(H33/N33,N33/H33)))</f>
        <v>1.083333333</v>
      </c>
      <c r="S33" s="45">
        <f>VLOOKUP(B33,Rules!A:B,2,FALSE)</f>
        <v>40</v>
      </c>
      <c r="T33" s="176"/>
      <c r="U33" s="131">
        <f>1/(10^(-(E33+(IF(P33="Y",Rules!$I$2,0))-K33)/Rules!$E$12)+1)</f>
        <v>0.525306793</v>
      </c>
      <c r="V33" s="47">
        <f t="shared" si="6"/>
        <v>-23</v>
      </c>
      <c r="W33" s="47">
        <f t="shared" si="7"/>
        <v>23</v>
      </c>
      <c r="X33" s="47"/>
      <c r="Y33" s="47"/>
      <c r="Z33" s="48"/>
      <c r="AA33" s="47">
        <f t="shared" ref="AA33:BL33" si="55">IF($D33=AA$1,$E33+$V33,(IF($J33=AA$1,$K33+$W33,AA32)))</f>
        <v>1437</v>
      </c>
      <c r="AB33" s="47">
        <f t="shared" si="55"/>
        <v>866</v>
      </c>
      <c r="AC33" s="47">
        <f t="shared" si="55"/>
        <v>1337</v>
      </c>
      <c r="AD33" s="47">
        <f t="shared" si="55"/>
        <v>292</v>
      </c>
      <c r="AE33" s="47">
        <f t="shared" si="55"/>
        <v>1881</v>
      </c>
      <c r="AF33" s="47">
        <f t="shared" si="55"/>
        <v>1977</v>
      </c>
      <c r="AG33" s="47">
        <f t="shared" si="55"/>
        <v>1218</v>
      </c>
      <c r="AH33" s="47">
        <f t="shared" si="55"/>
        <v>920</v>
      </c>
      <c r="AI33" s="47">
        <f t="shared" si="55"/>
        <v>1253</v>
      </c>
      <c r="AJ33" s="47">
        <f t="shared" si="55"/>
        <v>1956</v>
      </c>
      <c r="AK33" s="47">
        <f t="shared" si="55"/>
        <v>646</v>
      </c>
      <c r="AL33" s="47">
        <f t="shared" si="55"/>
        <v>897</v>
      </c>
      <c r="AM33" s="47">
        <f t="shared" si="55"/>
        <v>1922</v>
      </c>
      <c r="AN33" s="47">
        <f t="shared" si="55"/>
        <v>1438</v>
      </c>
      <c r="AO33" s="47">
        <f t="shared" si="55"/>
        <v>1310</v>
      </c>
      <c r="AP33" s="47">
        <f t="shared" si="55"/>
        <v>2232</v>
      </c>
      <c r="AQ33" s="47">
        <f t="shared" si="55"/>
        <v>300</v>
      </c>
      <c r="AR33" s="47">
        <f t="shared" si="55"/>
        <v>1453</v>
      </c>
      <c r="AS33" s="47">
        <f t="shared" si="55"/>
        <v>259</v>
      </c>
      <c r="AT33" s="47">
        <f t="shared" si="55"/>
        <v>1898</v>
      </c>
      <c r="AU33" s="47">
        <f t="shared" si="55"/>
        <v>1044</v>
      </c>
      <c r="AV33" s="47">
        <f t="shared" si="55"/>
        <v>608</v>
      </c>
      <c r="AW33" s="47">
        <f t="shared" si="55"/>
        <v>739</v>
      </c>
      <c r="AX33" s="47">
        <f t="shared" si="55"/>
        <v>999</v>
      </c>
      <c r="AY33" s="47">
        <f t="shared" si="55"/>
        <v>1235</v>
      </c>
      <c r="AZ33" s="47">
        <f t="shared" si="55"/>
        <v>677</v>
      </c>
      <c r="BA33" s="47">
        <f t="shared" si="55"/>
        <v>0</v>
      </c>
      <c r="BB33" s="47">
        <f t="shared" si="55"/>
        <v>1550</v>
      </c>
      <c r="BC33" s="47">
        <f t="shared" si="55"/>
        <v>873</v>
      </c>
      <c r="BD33" s="47">
        <f t="shared" si="55"/>
        <v>378</v>
      </c>
      <c r="BE33" s="47">
        <f t="shared" si="55"/>
        <v>638</v>
      </c>
      <c r="BF33" s="47">
        <f t="shared" si="55"/>
        <v>2040</v>
      </c>
      <c r="BG33" s="47">
        <f t="shared" si="55"/>
        <v>910</v>
      </c>
      <c r="BH33" s="47">
        <f t="shared" si="55"/>
        <v>530</v>
      </c>
      <c r="BI33" s="47">
        <f t="shared" si="55"/>
        <v>1777</v>
      </c>
      <c r="BJ33" s="47">
        <f t="shared" si="55"/>
        <v>1241</v>
      </c>
      <c r="BK33" s="47">
        <f t="shared" si="55"/>
        <v>1710</v>
      </c>
      <c r="BL33" s="47">
        <f t="shared" si="55"/>
        <v>1074</v>
      </c>
    </row>
    <row r="34" ht="13.5" customHeight="1">
      <c r="A34" s="211">
        <v>42070.0</v>
      </c>
      <c r="B34" s="200" t="s">
        <v>71</v>
      </c>
      <c r="C34" s="98"/>
      <c r="D34" s="201" t="s">
        <v>26</v>
      </c>
      <c r="E34" s="202">
        <f>HLOOKUP(D34,AA$1:CB$10056,ROW()-1,FALSE)</f>
        <v>1956</v>
      </c>
      <c r="F34" s="203">
        <v>1.0</v>
      </c>
      <c r="G34" s="203">
        <v>20.0</v>
      </c>
      <c r="H34" s="42">
        <f t="shared" si="3"/>
        <v>23</v>
      </c>
      <c r="I34" s="98"/>
      <c r="J34" s="204" t="s">
        <v>19</v>
      </c>
      <c r="K34" s="202">
        <f>HLOOKUP(J34,AA$1:CB$10056,ROW()-1,FALSE)</f>
        <v>1977</v>
      </c>
      <c r="L34" s="205">
        <v>0.0</v>
      </c>
      <c r="M34" s="206">
        <v>34.0</v>
      </c>
      <c r="N34" s="42">
        <f t="shared" si="5"/>
        <v>34</v>
      </c>
      <c r="O34" s="94"/>
      <c r="P34" s="207" t="s">
        <v>72</v>
      </c>
      <c r="Q34" s="94"/>
      <c r="R34" s="212">
        <f>MIN(Rules!$E$2,(MAX(H34/N34,N34/H34)))</f>
        <v>1.47826087</v>
      </c>
      <c r="S34" s="208">
        <f>VLOOKUP(B34,Rules!A:B,2,FALSE)</f>
        <v>40</v>
      </c>
      <c r="T34" s="94"/>
      <c r="U34" s="209">
        <f>1/(10^(-(E34+(IF(P34="Y",Rules!$I$2,0))-K34)/Rules!$E$12)+1)</f>
        <v>0.6442977487</v>
      </c>
      <c r="V34" s="47">
        <f t="shared" si="6"/>
        <v>-38</v>
      </c>
      <c r="W34" s="47">
        <f t="shared" si="7"/>
        <v>38</v>
      </c>
      <c r="X34" s="94"/>
      <c r="Y34" s="94"/>
      <c r="Z34" s="94"/>
      <c r="AA34" s="47">
        <f t="shared" ref="AA34:BL34" si="56">IF($D34=AA$1,$E34+$V34,(IF($J34=AA$1,$K34+$W34,AA33)))</f>
        <v>1437</v>
      </c>
      <c r="AB34" s="47">
        <f t="shared" si="56"/>
        <v>866</v>
      </c>
      <c r="AC34" s="47">
        <f t="shared" si="56"/>
        <v>1337</v>
      </c>
      <c r="AD34" s="47">
        <f t="shared" si="56"/>
        <v>292</v>
      </c>
      <c r="AE34" s="47">
        <f t="shared" si="56"/>
        <v>1881</v>
      </c>
      <c r="AF34" s="47">
        <f t="shared" si="56"/>
        <v>2015</v>
      </c>
      <c r="AG34" s="47">
        <f t="shared" si="56"/>
        <v>1218</v>
      </c>
      <c r="AH34" s="47">
        <f t="shared" si="56"/>
        <v>920</v>
      </c>
      <c r="AI34" s="47">
        <f t="shared" si="56"/>
        <v>1253</v>
      </c>
      <c r="AJ34" s="47">
        <f t="shared" si="56"/>
        <v>1918</v>
      </c>
      <c r="AK34" s="47">
        <f t="shared" si="56"/>
        <v>646</v>
      </c>
      <c r="AL34" s="47">
        <f t="shared" si="56"/>
        <v>897</v>
      </c>
      <c r="AM34" s="47">
        <f t="shared" si="56"/>
        <v>1922</v>
      </c>
      <c r="AN34" s="47">
        <f t="shared" si="56"/>
        <v>1438</v>
      </c>
      <c r="AO34" s="47">
        <f t="shared" si="56"/>
        <v>1310</v>
      </c>
      <c r="AP34" s="47">
        <f t="shared" si="56"/>
        <v>2232</v>
      </c>
      <c r="AQ34" s="47">
        <f t="shared" si="56"/>
        <v>300</v>
      </c>
      <c r="AR34" s="47">
        <f t="shared" si="56"/>
        <v>1453</v>
      </c>
      <c r="AS34" s="47">
        <f t="shared" si="56"/>
        <v>259</v>
      </c>
      <c r="AT34" s="47">
        <f t="shared" si="56"/>
        <v>1898</v>
      </c>
      <c r="AU34" s="47">
        <f t="shared" si="56"/>
        <v>1044</v>
      </c>
      <c r="AV34" s="47">
        <f t="shared" si="56"/>
        <v>608</v>
      </c>
      <c r="AW34" s="47">
        <f t="shared" si="56"/>
        <v>739</v>
      </c>
      <c r="AX34" s="47">
        <f t="shared" si="56"/>
        <v>999</v>
      </c>
      <c r="AY34" s="47">
        <f t="shared" si="56"/>
        <v>1235</v>
      </c>
      <c r="AZ34" s="47">
        <f t="shared" si="56"/>
        <v>677</v>
      </c>
      <c r="BA34" s="47">
        <f t="shared" si="56"/>
        <v>0</v>
      </c>
      <c r="BB34" s="47">
        <f t="shared" si="56"/>
        <v>1550</v>
      </c>
      <c r="BC34" s="47">
        <f t="shared" si="56"/>
        <v>873</v>
      </c>
      <c r="BD34" s="47">
        <f t="shared" si="56"/>
        <v>378</v>
      </c>
      <c r="BE34" s="47">
        <f t="shared" si="56"/>
        <v>638</v>
      </c>
      <c r="BF34" s="47">
        <f t="shared" si="56"/>
        <v>2040</v>
      </c>
      <c r="BG34" s="47">
        <f t="shared" si="56"/>
        <v>910</v>
      </c>
      <c r="BH34" s="47">
        <f t="shared" si="56"/>
        <v>530</v>
      </c>
      <c r="BI34" s="47">
        <f t="shared" si="56"/>
        <v>1777</v>
      </c>
      <c r="BJ34" s="47">
        <f t="shared" si="56"/>
        <v>1241</v>
      </c>
      <c r="BK34" s="47">
        <f t="shared" si="56"/>
        <v>1710</v>
      </c>
      <c r="BL34" s="47">
        <f t="shared" si="56"/>
        <v>1074</v>
      </c>
    </row>
    <row r="35" ht="13.5" customHeight="1">
      <c r="A35" s="211">
        <v>42070.0</v>
      </c>
      <c r="B35" s="84" t="s">
        <v>71</v>
      </c>
      <c r="C35" s="176"/>
      <c r="D35" s="39" t="s">
        <v>43</v>
      </c>
      <c r="E35" s="52">
        <f t="shared" ref="E35:E36" si="58">HLOOKUP(D35,AA$1:CB$10056,ROW()-1,FALSE)</f>
        <v>866</v>
      </c>
      <c r="F35" s="41">
        <v>3.0</v>
      </c>
      <c r="G35" s="41">
        <v>14.0</v>
      </c>
      <c r="H35" s="42">
        <f t="shared" si="3"/>
        <v>23</v>
      </c>
      <c r="I35" s="176"/>
      <c r="J35" s="43" t="s">
        <v>29</v>
      </c>
      <c r="K35" s="52">
        <f t="shared" ref="K35:K36" si="59">HLOOKUP(J35,AA$1:CB$10056,ROW()-1,FALSE)</f>
        <v>1310</v>
      </c>
      <c r="L35" s="44">
        <v>3.0</v>
      </c>
      <c r="M35" s="44">
        <v>23.0</v>
      </c>
      <c r="N35" s="42">
        <f t="shared" si="5"/>
        <v>32</v>
      </c>
      <c r="O35" s="176"/>
      <c r="P35" s="45" t="s">
        <v>72</v>
      </c>
      <c r="Q35" s="176"/>
      <c r="R35" s="198">
        <f>MIN(Rules!$E$2,(MAX(H35/N35,N35/H35)))</f>
        <v>1.391304348</v>
      </c>
      <c r="S35" s="45">
        <f>VLOOKUP(B35,Rules!A:B,2,FALSE)</f>
        <v>40</v>
      </c>
      <c r="T35" s="176"/>
      <c r="U35" s="131">
        <f>1/(10^(-(E35+(IF(P35="Y",Rules!$I$2,0))-K35)/Rules!$E$12)+1)</f>
        <v>0.205230233</v>
      </c>
      <c r="V35" s="47">
        <f t="shared" si="6"/>
        <v>-11</v>
      </c>
      <c r="W35" s="47">
        <f t="shared" si="7"/>
        <v>11</v>
      </c>
      <c r="X35" s="47"/>
      <c r="Y35" s="47"/>
      <c r="Z35" s="48"/>
      <c r="AA35" s="47">
        <f t="shared" ref="AA35:BL35" si="57">IF($D35=AA$1,$E35+$V35,(IF($J35=AA$1,$K35+$W35,AA34)))</f>
        <v>1437</v>
      </c>
      <c r="AB35" s="47">
        <f t="shared" si="57"/>
        <v>855</v>
      </c>
      <c r="AC35" s="47">
        <f t="shared" si="57"/>
        <v>1337</v>
      </c>
      <c r="AD35" s="47">
        <f t="shared" si="57"/>
        <v>292</v>
      </c>
      <c r="AE35" s="47">
        <f t="shared" si="57"/>
        <v>1881</v>
      </c>
      <c r="AF35" s="47">
        <f t="shared" si="57"/>
        <v>2015</v>
      </c>
      <c r="AG35" s="47">
        <f t="shared" si="57"/>
        <v>1218</v>
      </c>
      <c r="AH35" s="47">
        <f t="shared" si="57"/>
        <v>920</v>
      </c>
      <c r="AI35" s="47">
        <f t="shared" si="57"/>
        <v>1253</v>
      </c>
      <c r="AJ35" s="47">
        <f t="shared" si="57"/>
        <v>1918</v>
      </c>
      <c r="AK35" s="47">
        <f t="shared" si="57"/>
        <v>646</v>
      </c>
      <c r="AL35" s="47">
        <f t="shared" si="57"/>
        <v>897</v>
      </c>
      <c r="AM35" s="47">
        <f t="shared" si="57"/>
        <v>1922</v>
      </c>
      <c r="AN35" s="47">
        <f t="shared" si="57"/>
        <v>1438</v>
      </c>
      <c r="AO35" s="47">
        <f t="shared" si="57"/>
        <v>1321</v>
      </c>
      <c r="AP35" s="47">
        <f t="shared" si="57"/>
        <v>2232</v>
      </c>
      <c r="AQ35" s="47">
        <f t="shared" si="57"/>
        <v>300</v>
      </c>
      <c r="AR35" s="47">
        <f t="shared" si="57"/>
        <v>1453</v>
      </c>
      <c r="AS35" s="47">
        <f t="shared" si="57"/>
        <v>259</v>
      </c>
      <c r="AT35" s="47">
        <f t="shared" si="57"/>
        <v>1898</v>
      </c>
      <c r="AU35" s="47">
        <f t="shared" si="57"/>
        <v>1044</v>
      </c>
      <c r="AV35" s="47">
        <f t="shared" si="57"/>
        <v>608</v>
      </c>
      <c r="AW35" s="47">
        <f t="shared" si="57"/>
        <v>739</v>
      </c>
      <c r="AX35" s="47">
        <f t="shared" si="57"/>
        <v>999</v>
      </c>
      <c r="AY35" s="47">
        <f t="shared" si="57"/>
        <v>1235</v>
      </c>
      <c r="AZ35" s="47">
        <f t="shared" si="57"/>
        <v>677</v>
      </c>
      <c r="BA35" s="47">
        <f t="shared" si="57"/>
        <v>0</v>
      </c>
      <c r="BB35" s="47">
        <f t="shared" si="57"/>
        <v>1550</v>
      </c>
      <c r="BC35" s="47">
        <f t="shared" si="57"/>
        <v>873</v>
      </c>
      <c r="BD35" s="47">
        <f t="shared" si="57"/>
        <v>378</v>
      </c>
      <c r="BE35" s="47">
        <f t="shared" si="57"/>
        <v>638</v>
      </c>
      <c r="BF35" s="47">
        <f t="shared" si="57"/>
        <v>2040</v>
      </c>
      <c r="BG35" s="47">
        <f t="shared" si="57"/>
        <v>910</v>
      </c>
      <c r="BH35" s="47">
        <f t="shared" si="57"/>
        <v>530</v>
      </c>
      <c r="BI35" s="47">
        <f t="shared" si="57"/>
        <v>1777</v>
      </c>
      <c r="BJ35" s="47">
        <f t="shared" si="57"/>
        <v>1241</v>
      </c>
      <c r="BK35" s="47">
        <f t="shared" si="57"/>
        <v>1710</v>
      </c>
      <c r="BL35" s="47">
        <f t="shared" si="57"/>
        <v>1074</v>
      </c>
    </row>
    <row r="36" ht="13.5" customHeight="1">
      <c r="A36" s="88">
        <v>42071.0</v>
      </c>
      <c r="B36" s="84" t="s">
        <v>71</v>
      </c>
      <c r="C36" s="176"/>
      <c r="D36" s="39" t="s">
        <v>21</v>
      </c>
      <c r="E36" s="52">
        <f t="shared" si="58"/>
        <v>1881</v>
      </c>
      <c r="F36" s="41">
        <v>0.0</v>
      </c>
      <c r="G36" s="41">
        <v>20.0</v>
      </c>
      <c r="H36" s="42">
        <f t="shared" si="3"/>
        <v>20</v>
      </c>
      <c r="I36" s="176"/>
      <c r="J36" s="43" t="s">
        <v>18</v>
      </c>
      <c r="K36" s="52">
        <f t="shared" si="59"/>
        <v>2040</v>
      </c>
      <c r="L36" s="44">
        <v>2.0</v>
      </c>
      <c r="M36" s="44">
        <v>19.0</v>
      </c>
      <c r="N36" s="42">
        <f t="shared" si="5"/>
        <v>25</v>
      </c>
      <c r="O36" s="176"/>
      <c r="P36" s="45" t="s">
        <v>72</v>
      </c>
      <c r="Q36" s="176"/>
      <c r="R36" s="198">
        <f>MIN(Rules!$E$2,(MAX(H36/N36,N36/H36)))</f>
        <v>1.25</v>
      </c>
      <c r="S36" s="45">
        <f>VLOOKUP(B36,Rules!A:B,2,FALSE)</f>
        <v>40</v>
      </c>
      <c r="T36" s="176"/>
      <c r="U36" s="131">
        <f>1/(10^(-(E36+(IF(P36="Y",Rules!$I$2,0))-K36)/Rules!$E$12)+1)</f>
        <v>0.4896398501</v>
      </c>
      <c r="V36" s="47">
        <f t="shared" si="6"/>
        <v>-24</v>
      </c>
      <c r="W36" s="47">
        <f t="shared" si="7"/>
        <v>24</v>
      </c>
      <c r="X36" s="47"/>
      <c r="Y36" s="47"/>
      <c r="Z36" s="48"/>
      <c r="AA36" s="47">
        <f t="shared" ref="AA36:BL36" si="60">IF($D36=AA$1,$E36+$V36,(IF($J36=AA$1,$K36+$W36,AA35)))</f>
        <v>1437</v>
      </c>
      <c r="AB36" s="47">
        <f t="shared" si="60"/>
        <v>855</v>
      </c>
      <c r="AC36" s="47">
        <f t="shared" si="60"/>
        <v>1337</v>
      </c>
      <c r="AD36" s="47">
        <f t="shared" si="60"/>
        <v>292</v>
      </c>
      <c r="AE36" s="47">
        <f t="shared" si="60"/>
        <v>1857</v>
      </c>
      <c r="AF36" s="47">
        <f t="shared" si="60"/>
        <v>2015</v>
      </c>
      <c r="AG36" s="47">
        <f t="shared" si="60"/>
        <v>1218</v>
      </c>
      <c r="AH36" s="47">
        <f t="shared" si="60"/>
        <v>920</v>
      </c>
      <c r="AI36" s="47">
        <f t="shared" si="60"/>
        <v>1253</v>
      </c>
      <c r="AJ36" s="47">
        <f t="shared" si="60"/>
        <v>1918</v>
      </c>
      <c r="AK36" s="47">
        <f t="shared" si="60"/>
        <v>646</v>
      </c>
      <c r="AL36" s="47">
        <f t="shared" si="60"/>
        <v>897</v>
      </c>
      <c r="AM36" s="47">
        <f t="shared" si="60"/>
        <v>1922</v>
      </c>
      <c r="AN36" s="47">
        <f t="shared" si="60"/>
        <v>1438</v>
      </c>
      <c r="AO36" s="47">
        <f t="shared" si="60"/>
        <v>1321</v>
      </c>
      <c r="AP36" s="47">
        <f t="shared" si="60"/>
        <v>2232</v>
      </c>
      <c r="AQ36" s="47">
        <f t="shared" si="60"/>
        <v>300</v>
      </c>
      <c r="AR36" s="47">
        <f t="shared" si="60"/>
        <v>1453</v>
      </c>
      <c r="AS36" s="47">
        <f t="shared" si="60"/>
        <v>259</v>
      </c>
      <c r="AT36" s="47">
        <f t="shared" si="60"/>
        <v>1898</v>
      </c>
      <c r="AU36" s="47">
        <f t="shared" si="60"/>
        <v>1044</v>
      </c>
      <c r="AV36" s="47">
        <f t="shared" si="60"/>
        <v>608</v>
      </c>
      <c r="AW36" s="47">
        <f t="shared" si="60"/>
        <v>739</v>
      </c>
      <c r="AX36" s="47">
        <f t="shared" si="60"/>
        <v>999</v>
      </c>
      <c r="AY36" s="47">
        <f t="shared" si="60"/>
        <v>1235</v>
      </c>
      <c r="AZ36" s="47">
        <f t="shared" si="60"/>
        <v>677</v>
      </c>
      <c r="BA36" s="47">
        <f t="shared" si="60"/>
        <v>0</v>
      </c>
      <c r="BB36" s="47">
        <f t="shared" si="60"/>
        <v>1550</v>
      </c>
      <c r="BC36" s="47">
        <f t="shared" si="60"/>
        <v>873</v>
      </c>
      <c r="BD36" s="47">
        <f t="shared" si="60"/>
        <v>378</v>
      </c>
      <c r="BE36" s="47">
        <f t="shared" si="60"/>
        <v>638</v>
      </c>
      <c r="BF36" s="47">
        <f t="shared" si="60"/>
        <v>2064</v>
      </c>
      <c r="BG36" s="47">
        <f t="shared" si="60"/>
        <v>910</v>
      </c>
      <c r="BH36" s="47">
        <f t="shared" si="60"/>
        <v>530</v>
      </c>
      <c r="BI36" s="47">
        <f t="shared" si="60"/>
        <v>1777</v>
      </c>
      <c r="BJ36" s="47">
        <f t="shared" si="60"/>
        <v>1241</v>
      </c>
      <c r="BK36" s="47">
        <f t="shared" si="60"/>
        <v>1710</v>
      </c>
      <c r="BL36" s="47">
        <f t="shared" si="60"/>
        <v>1074</v>
      </c>
    </row>
    <row r="37" ht="13.5" customHeight="1">
      <c r="A37" s="88">
        <v>42071.0</v>
      </c>
      <c r="B37" s="200" t="s">
        <v>71</v>
      </c>
      <c r="C37" s="98"/>
      <c r="D37" s="201" t="s">
        <v>23</v>
      </c>
      <c r="E37" s="202">
        <f>HLOOKUP(D37,AA$1:CB$10056,ROW()-1,FALSE)</f>
        <v>1922</v>
      </c>
      <c r="F37" s="210">
        <v>0.0</v>
      </c>
      <c r="G37" s="203">
        <v>20.0</v>
      </c>
      <c r="H37" s="42">
        <f t="shared" si="3"/>
        <v>20</v>
      </c>
      <c r="I37" s="98"/>
      <c r="J37" s="204" t="s">
        <v>22</v>
      </c>
      <c r="K37" s="202">
        <f>HLOOKUP(J37,AA$1:CB$10056,ROW()-1,FALSE)</f>
        <v>2232</v>
      </c>
      <c r="L37" s="205">
        <v>0.0</v>
      </c>
      <c r="M37" s="206">
        <v>18.0</v>
      </c>
      <c r="N37" s="42">
        <f t="shared" si="5"/>
        <v>18</v>
      </c>
      <c r="O37" s="94"/>
      <c r="P37" s="207" t="s">
        <v>72</v>
      </c>
      <c r="Q37" s="94"/>
      <c r="R37" s="212">
        <f>MIN(Rules!$E$2,(MAX(H37/N37,N37/H37)))</f>
        <v>1.111111111</v>
      </c>
      <c r="S37" s="208">
        <f>VLOOKUP(B37,Rules!A:B,2,FALSE)</f>
        <v>40</v>
      </c>
      <c r="T37" s="94"/>
      <c r="U37" s="209">
        <f>1/(10^(-(E37+(IF(P37="Y",Rules!$I$2,0))-K37)/Rules!$E$12)+1)</f>
        <v>0.3236983305</v>
      </c>
      <c r="V37" s="47">
        <f t="shared" si="6"/>
        <v>30</v>
      </c>
      <c r="W37" s="47">
        <f t="shared" si="7"/>
        <v>-30</v>
      </c>
      <c r="X37" s="94"/>
      <c r="Y37" s="94"/>
      <c r="Z37" s="94"/>
      <c r="AA37" s="47">
        <f t="shared" ref="AA37:BL37" si="61">IF($D37=AA$1,$E37+$V37,(IF($J37=AA$1,$K37+$W37,AA36)))</f>
        <v>1437</v>
      </c>
      <c r="AB37" s="47">
        <f t="shared" si="61"/>
        <v>855</v>
      </c>
      <c r="AC37" s="47">
        <f t="shared" si="61"/>
        <v>1337</v>
      </c>
      <c r="AD37" s="47">
        <f t="shared" si="61"/>
        <v>292</v>
      </c>
      <c r="AE37" s="47">
        <f t="shared" si="61"/>
        <v>1857</v>
      </c>
      <c r="AF37" s="47">
        <f t="shared" si="61"/>
        <v>2015</v>
      </c>
      <c r="AG37" s="47">
        <f t="shared" si="61"/>
        <v>1218</v>
      </c>
      <c r="AH37" s="47">
        <f t="shared" si="61"/>
        <v>920</v>
      </c>
      <c r="AI37" s="47">
        <f t="shared" si="61"/>
        <v>1253</v>
      </c>
      <c r="AJ37" s="47">
        <f t="shared" si="61"/>
        <v>1918</v>
      </c>
      <c r="AK37" s="47">
        <f t="shared" si="61"/>
        <v>646</v>
      </c>
      <c r="AL37" s="47">
        <f t="shared" si="61"/>
        <v>897</v>
      </c>
      <c r="AM37" s="47">
        <f t="shared" si="61"/>
        <v>1952</v>
      </c>
      <c r="AN37" s="47">
        <f t="shared" si="61"/>
        <v>1438</v>
      </c>
      <c r="AO37" s="47">
        <f t="shared" si="61"/>
        <v>1321</v>
      </c>
      <c r="AP37" s="47">
        <f t="shared" si="61"/>
        <v>2202</v>
      </c>
      <c r="AQ37" s="47">
        <f t="shared" si="61"/>
        <v>300</v>
      </c>
      <c r="AR37" s="47">
        <f t="shared" si="61"/>
        <v>1453</v>
      </c>
      <c r="AS37" s="47">
        <f t="shared" si="61"/>
        <v>259</v>
      </c>
      <c r="AT37" s="47">
        <f t="shared" si="61"/>
        <v>1898</v>
      </c>
      <c r="AU37" s="47">
        <f t="shared" si="61"/>
        <v>1044</v>
      </c>
      <c r="AV37" s="47">
        <f t="shared" si="61"/>
        <v>608</v>
      </c>
      <c r="AW37" s="47">
        <f t="shared" si="61"/>
        <v>739</v>
      </c>
      <c r="AX37" s="47">
        <f t="shared" si="61"/>
        <v>999</v>
      </c>
      <c r="AY37" s="47">
        <f t="shared" si="61"/>
        <v>1235</v>
      </c>
      <c r="AZ37" s="47">
        <f t="shared" si="61"/>
        <v>677</v>
      </c>
      <c r="BA37" s="47">
        <f t="shared" si="61"/>
        <v>0</v>
      </c>
      <c r="BB37" s="47">
        <f t="shared" si="61"/>
        <v>1550</v>
      </c>
      <c r="BC37" s="47">
        <f t="shared" si="61"/>
        <v>873</v>
      </c>
      <c r="BD37" s="47">
        <f t="shared" si="61"/>
        <v>378</v>
      </c>
      <c r="BE37" s="47">
        <f t="shared" si="61"/>
        <v>638</v>
      </c>
      <c r="BF37" s="47">
        <f t="shared" si="61"/>
        <v>2064</v>
      </c>
      <c r="BG37" s="47">
        <f t="shared" si="61"/>
        <v>910</v>
      </c>
      <c r="BH37" s="47">
        <f t="shared" si="61"/>
        <v>530</v>
      </c>
      <c r="BI37" s="47">
        <f t="shared" si="61"/>
        <v>1777</v>
      </c>
      <c r="BJ37" s="47">
        <f t="shared" si="61"/>
        <v>1241</v>
      </c>
      <c r="BK37" s="47">
        <f t="shared" si="61"/>
        <v>1710</v>
      </c>
      <c r="BL37" s="47">
        <f t="shared" si="61"/>
        <v>1074</v>
      </c>
    </row>
    <row r="38" ht="13.5" customHeight="1">
      <c r="A38" s="88">
        <v>42071.0</v>
      </c>
      <c r="B38" s="84" t="s">
        <v>71</v>
      </c>
      <c r="C38" s="176"/>
      <c r="D38" s="39" t="s">
        <v>24</v>
      </c>
      <c r="E38" s="52">
        <f t="shared" ref="E38:E39" si="63">HLOOKUP(D38,AA$1:CB$10056,ROW()-1,FALSE)</f>
        <v>1710</v>
      </c>
      <c r="F38" s="41">
        <v>3.0</v>
      </c>
      <c r="G38" s="41">
        <v>18.0</v>
      </c>
      <c r="H38" s="42">
        <f t="shared" si="3"/>
        <v>27</v>
      </c>
      <c r="I38" s="176"/>
      <c r="J38" s="43" t="s">
        <v>20</v>
      </c>
      <c r="K38" s="52">
        <f t="shared" ref="K38:K39" si="64">HLOOKUP(J38,AA$1:CB$10056,ROW()-1,FALSE)</f>
        <v>1898</v>
      </c>
      <c r="L38" s="44">
        <v>4.0</v>
      </c>
      <c r="M38" s="44">
        <v>16.0</v>
      </c>
      <c r="N38" s="42">
        <f t="shared" si="5"/>
        <v>28</v>
      </c>
      <c r="O38" s="176"/>
      <c r="P38" s="45" t="s">
        <v>72</v>
      </c>
      <c r="Q38" s="176"/>
      <c r="R38" s="198">
        <f>MIN(Rules!$E$2,(MAX(H38/N38,N38/H38)))</f>
        <v>1.037037037</v>
      </c>
      <c r="S38" s="45">
        <f>VLOOKUP(B38,Rules!A:B,2,FALSE)</f>
        <v>40</v>
      </c>
      <c r="T38" s="176"/>
      <c r="U38" s="131">
        <f>1/(10^(-(E38+(IF(P38="Y",Rules!$I$2,0))-K38)/Rules!$E$12)+1)</f>
        <v>0.4563621893</v>
      </c>
      <c r="V38" s="47">
        <f t="shared" si="6"/>
        <v>-19</v>
      </c>
      <c r="W38" s="47">
        <f t="shared" si="7"/>
        <v>19</v>
      </c>
      <c r="X38" s="47"/>
      <c r="Y38" s="47"/>
      <c r="Z38" s="48"/>
      <c r="AA38" s="47">
        <f t="shared" ref="AA38:BL38" si="62">IF($D38=AA$1,$E38+$V38,(IF($J38=AA$1,$K38+$W38,AA37)))</f>
        <v>1437</v>
      </c>
      <c r="AB38" s="47">
        <f t="shared" si="62"/>
        <v>855</v>
      </c>
      <c r="AC38" s="47">
        <f t="shared" si="62"/>
        <v>1337</v>
      </c>
      <c r="AD38" s="47">
        <f t="shared" si="62"/>
        <v>292</v>
      </c>
      <c r="AE38" s="47">
        <f t="shared" si="62"/>
        <v>1857</v>
      </c>
      <c r="AF38" s="47">
        <f t="shared" si="62"/>
        <v>2015</v>
      </c>
      <c r="AG38" s="47">
        <f t="shared" si="62"/>
        <v>1218</v>
      </c>
      <c r="AH38" s="47">
        <f t="shared" si="62"/>
        <v>920</v>
      </c>
      <c r="AI38" s="47">
        <f t="shared" si="62"/>
        <v>1253</v>
      </c>
      <c r="AJ38" s="47">
        <f t="shared" si="62"/>
        <v>1918</v>
      </c>
      <c r="AK38" s="47">
        <f t="shared" si="62"/>
        <v>646</v>
      </c>
      <c r="AL38" s="47">
        <f t="shared" si="62"/>
        <v>897</v>
      </c>
      <c r="AM38" s="47">
        <f t="shared" si="62"/>
        <v>1952</v>
      </c>
      <c r="AN38" s="47">
        <f t="shared" si="62"/>
        <v>1438</v>
      </c>
      <c r="AO38" s="47">
        <f t="shared" si="62"/>
        <v>1321</v>
      </c>
      <c r="AP38" s="47">
        <f t="shared" si="62"/>
        <v>2202</v>
      </c>
      <c r="AQ38" s="47">
        <f t="shared" si="62"/>
        <v>300</v>
      </c>
      <c r="AR38" s="47">
        <f t="shared" si="62"/>
        <v>1453</v>
      </c>
      <c r="AS38" s="47">
        <f t="shared" si="62"/>
        <v>259</v>
      </c>
      <c r="AT38" s="47">
        <f t="shared" si="62"/>
        <v>1917</v>
      </c>
      <c r="AU38" s="47">
        <f t="shared" si="62"/>
        <v>1044</v>
      </c>
      <c r="AV38" s="47">
        <f t="shared" si="62"/>
        <v>608</v>
      </c>
      <c r="AW38" s="47">
        <f t="shared" si="62"/>
        <v>739</v>
      </c>
      <c r="AX38" s="47">
        <f t="shared" si="62"/>
        <v>999</v>
      </c>
      <c r="AY38" s="47">
        <f t="shared" si="62"/>
        <v>1235</v>
      </c>
      <c r="AZ38" s="47">
        <f t="shared" si="62"/>
        <v>677</v>
      </c>
      <c r="BA38" s="47">
        <f t="shared" si="62"/>
        <v>0</v>
      </c>
      <c r="BB38" s="47">
        <f t="shared" si="62"/>
        <v>1550</v>
      </c>
      <c r="BC38" s="47">
        <f t="shared" si="62"/>
        <v>873</v>
      </c>
      <c r="BD38" s="47">
        <f t="shared" si="62"/>
        <v>378</v>
      </c>
      <c r="BE38" s="47">
        <f t="shared" si="62"/>
        <v>638</v>
      </c>
      <c r="BF38" s="47">
        <f t="shared" si="62"/>
        <v>2064</v>
      </c>
      <c r="BG38" s="47">
        <f t="shared" si="62"/>
        <v>910</v>
      </c>
      <c r="BH38" s="47">
        <f t="shared" si="62"/>
        <v>530</v>
      </c>
      <c r="BI38" s="47">
        <f t="shared" si="62"/>
        <v>1777</v>
      </c>
      <c r="BJ38" s="47">
        <f t="shared" si="62"/>
        <v>1241</v>
      </c>
      <c r="BK38" s="47">
        <f t="shared" si="62"/>
        <v>1691</v>
      </c>
      <c r="BL38" s="47">
        <f t="shared" si="62"/>
        <v>1074</v>
      </c>
    </row>
    <row r="39" ht="13.5" customHeight="1">
      <c r="A39" s="88">
        <v>42071.0</v>
      </c>
      <c r="B39" s="84" t="s">
        <v>71</v>
      </c>
      <c r="C39" s="176"/>
      <c r="D39" s="39" t="s">
        <v>30</v>
      </c>
      <c r="E39" s="52">
        <f t="shared" si="63"/>
        <v>1437</v>
      </c>
      <c r="F39" s="41">
        <v>1.0</v>
      </c>
      <c r="G39" s="41">
        <v>14.0</v>
      </c>
      <c r="H39" s="42">
        <f t="shared" si="3"/>
        <v>17</v>
      </c>
      <c r="I39" s="176"/>
      <c r="J39" s="43" t="s">
        <v>31</v>
      </c>
      <c r="K39" s="52">
        <f t="shared" si="64"/>
        <v>1453</v>
      </c>
      <c r="L39" s="44">
        <v>1.0</v>
      </c>
      <c r="M39" s="44">
        <v>18.0</v>
      </c>
      <c r="N39" s="42">
        <f t="shared" si="5"/>
        <v>21</v>
      </c>
      <c r="O39" s="176"/>
      <c r="P39" s="45" t="s">
        <v>72</v>
      </c>
      <c r="Q39" s="176"/>
      <c r="R39" s="198">
        <f>MIN(Rules!$E$2,(MAX(H39/N39,N39/H39)))</f>
        <v>1.235294118</v>
      </c>
      <c r="S39" s="45">
        <f>VLOOKUP(B39,Rules!A:B,2,FALSE)</f>
        <v>40</v>
      </c>
      <c r="T39" s="176"/>
      <c r="U39" s="131">
        <f>1/(10^(-(E39+(IF(P39="Y",Rules!$I$2,0))-K39)/Rules!$E$12)+1)</f>
        <v>0.649557064</v>
      </c>
      <c r="V39" s="47">
        <f t="shared" si="6"/>
        <v>-32</v>
      </c>
      <c r="W39" s="47">
        <f t="shared" si="7"/>
        <v>32</v>
      </c>
      <c r="X39" s="47"/>
      <c r="Y39" s="47"/>
      <c r="Z39" s="48"/>
      <c r="AA39" s="47">
        <f t="shared" ref="AA39:BL39" si="65">IF($D39=AA$1,$E39+$V39,(IF($J39=AA$1,$K39+$W39,AA38)))</f>
        <v>1405</v>
      </c>
      <c r="AB39" s="47">
        <f t="shared" si="65"/>
        <v>855</v>
      </c>
      <c r="AC39" s="47">
        <f t="shared" si="65"/>
        <v>1337</v>
      </c>
      <c r="AD39" s="47">
        <f t="shared" si="65"/>
        <v>292</v>
      </c>
      <c r="AE39" s="47">
        <f t="shared" si="65"/>
        <v>1857</v>
      </c>
      <c r="AF39" s="47">
        <f t="shared" si="65"/>
        <v>2015</v>
      </c>
      <c r="AG39" s="47">
        <f t="shared" si="65"/>
        <v>1218</v>
      </c>
      <c r="AH39" s="47">
        <f t="shared" si="65"/>
        <v>920</v>
      </c>
      <c r="AI39" s="47">
        <f t="shared" si="65"/>
        <v>1253</v>
      </c>
      <c r="AJ39" s="47">
        <f t="shared" si="65"/>
        <v>1918</v>
      </c>
      <c r="AK39" s="47">
        <f t="shared" si="65"/>
        <v>646</v>
      </c>
      <c r="AL39" s="47">
        <f t="shared" si="65"/>
        <v>897</v>
      </c>
      <c r="AM39" s="47">
        <f t="shared" si="65"/>
        <v>1952</v>
      </c>
      <c r="AN39" s="47">
        <f t="shared" si="65"/>
        <v>1438</v>
      </c>
      <c r="AO39" s="47">
        <f t="shared" si="65"/>
        <v>1321</v>
      </c>
      <c r="AP39" s="47">
        <f t="shared" si="65"/>
        <v>2202</v>
      </c>
      <c r="AQ39" s="47">
        <f t="shared" si="65"/>
        <v>300</v>
      </c>
      <c r="AR39" s="47">
        <f t="shared" si="65"/>
        <v>1485</v>
      </c>
      <c r="AS39" s="47">
        <f t="shared" si="65"/>
        <v>259</v>
      </c>
      <c r="AT39" s="47">
        <f t="shared" si="65"/>
        <v>1917</v>
      </c>
      <c r="AU39" s="47">
        <f t="shared" si="65"/>
        <v>1044</v>
      </c>
      <c r="AV39" s="47">
        <f t="shared" si="65"/>
        <v>608</v>
      </c>
      <c r="AW39" s="47">
        <f t="shared" si="65"/>
        <v>739</v>
      </c>
      <c r="AX39" s="47">
        <f t="shared" si="65"/>
        <v>999</v>
      </c>
      <c r="AY39" s="47">
        <f t="shared" si="65"/>
        <v>1235</v>
      </c>
      <c r="AZ39" s="47">
        <f t="shared" si="65"/>
        <v>677</v>
      </c>
      <c r="BA39" s="47">
        <f t="shared" si="65"/>
        <v>0</v>
      </c>
      <c r="BB39" s="47">
        <f t="shared" si="65"/>
        <v>1550</v>
      </c>
      <c r="BC39" s="47">
        <f t="shared" si="65"/>
        <v>873</v>
      </c>
      <c r="BD39" s="47">
        <f t="shared" si="65"/>
        <v>378</v>
      </c>
      <c r="BE39" s="47">
        <f t="shared" si="65"/>
        <v>638</v>
      </c>
      <c r="BF39" s="47">
        <f t="shared" si="65"/>
        <v>2064</v>
      </c>
      <c r="BG39" s="47">
        <f t="shared" si="65"/>
        <v>910</v>
      </c>
      <c r="BH39" s="47">
        <f t="shared" si="65"/>
        <v>530</v>
      </c>
      <c r="BI39" s="47">
        <f t="shared" si="65"/>
        <v>1777</v>
      </c>
      <c r="BJ39" s="47">
        <f t="shared" si="65"/>
        <v>1241</v>
      </c>
      <c r="BK39" s="47">
        <f t="shared" si="65"/>
        <v>1691</v>
      </c>
      <c r="BL39" s="47">
        <f t="shared" si="65"/>
        <v>1074</v>
      </c>
    </row>
    <row r="40" ht="13.5" customHeight="1">
      <c r="A40" s="88">
        <v>42071.0</v>
      </c>
      <c r="B40" s="200" t="s">
        <v>71</v>
      </c>
      <c r="C40" s="98"/>
      <c r="D40" s="201" t="s">
        <v>27</v>
      </c>
      <c r="E40" s="202">
        <f>HLOOKUP(D40,AA$1:CB$10056,ROW()-1,FALSE)</f>
        <v>1550</v>
      </c>
      <c r="F40" s="203">
        <v>1.0</v>
      </c>
      <c r="G40" s="203">
        <v>14.0</v>
      </c>
      <c r="H40" s="42">
        <f t="shared" si="3"/>
        <v>17</v>
      </c>
      <c r="I40" s="98"/>
      <c r="J40" s="204" t="s">
        <v>25</v>
      </c>
      <c r="K40" s="202">
        <f>HLOOKUP(J40,AA$1:CB$10056,ROW()-1,FALSE)</f>
        <v>1777</v>
      </c>
      <c r="L40" s="206">
        <v>2.0</v>
      </c>
      <c r="M40" s="206">
        <v>18.0</v>
      </c>
      <c r="N40" s="42">
        <f t="shared" si="5"/>
        <v>24</v>
      </c>
      <c r="O40" s="94"/>
      <c r="P40" s="207" t="s">
        <v>72</v>
      </c>
      <c r="Q40" s="94"/>
      <c r="R40" s="212">
        <f>MIN(Rules!$E$2,(MAX(H40/N40,N40/H40)))</f>
        <v>1.411764706</v>
      </c>
      <c r="S40" s="208">
        <f>VLOOKUP(B40,Rules!A:B,2,FALSE)</f>
        <v>40</v>
      </c>
      <c r="T40" s="94"/>
      <c r="U40" s="209">
        <f>1/(10^(-(E40+(IF(P40="Y",Rules!$I$2,0))-K40)/Rules!$E$12)+1)</f>
        <v>0.4122678386</v>
      </c>
      <c r="V40" s="47">
        <f t="shared" si="6"/>
        <v>-23</v>
      </c>
      <c r="W40" s="47">
        <f t="shared" si="7"/>
        <v>23</v>
      </c>
      <c r="X40" s="94"/>
      <c r="Y40" s="94"/>
      <c r="Z40" s="94"/>
      <c r="AA40" s="47">
        <f t="shared" ref="AA40:BL40" si="66">IF($D40=AA$1,$E40+$V40,(IF($J40=AA$1,$K40+$W40,AA39)))</f>
        <v>1405</v>
      </c>
      <c r="AB40" s="47">
        <f t="shared" si="66"/>
        <v>855</v>
      </c>
      <c r="AC40" s="47">
        <f t="shared" si="66"/>
        <v>1337</v>
      </c>
      <c r="AD40" s="47">
        <f t="shared" si="66"/>
        <v>292</v>
      </c>
      <c r="AE40" s="47">
        <f t="shared" si="66"/>
        <v>1857</v>
      </c>
      <c r="AF40" s="47">
        <f t="shared" si="66"/>
        <v>2015</v>
      </c>
      <c r="AG40" s="47">
        <f t="shared" si="66"/>
        <v>1218</v>
      </c>
      <c r="AH40" s="47">
        <f t="shared" si="66"/>
        <v>920</v>
      </c>
      <c r="AI40" s="47">
        <f t="shared" si="66"/>
        <v>1253</v>
      </c>
      <c r="AJ40" s="47">
        <f t="shared" si="66"/>
        <v>1918</v>
      </c>
      <c r="AK40" s="47">
        <f t="shared" si="66"/>
        <v>646</v>
      </c>
      <c r="AL40" s="47">
        <f t="shared" si="66"/>
        <v>897</v>
      </c>
      <c r="AM40" s="47">
        <f t="shared" si="66"/>
        <v>1952</v>
      </c>
      <c r="AN40" s="47">
        <f t="shared" si="66"/>
        <v>1438</v>
      </c>
      <c r="AO40" s="47">
        <f t="shared" si="66"/>
        <v>1321</v>
      </c>
      <c r="AP40" s="47">
        <f t="shared" si="66"/>
        <v>2202</v>
      </c>
      <c r="AQ40" s="47">
        <f t="shared" si="66"/>
        <v>300</v>
      </c>
      <c r="AR40" s="47">
        <f t="shared" si="66"/>
        <v>1485</v>
      </c>
      <c r="AS40" s="47">
        <f t="shared" si="66"/>
        <v>259</v>
      </c>
      <c r="AT40" s="47">
        <f t="shared" si="66"/>
        <v>1917</v>
      </c>
      <c r="AU40" s="47">
        <f t="shared" si="66"/>
        <v>1044</v>
      </c>
      <c r="AV40" s="47">
        <f t="shared" si="66"/>
        <v>608</v>
      </c>
      <c r="AW40" s="47">
        <f t="shared" si="66"/>
        <v>739</v>
      </c>
      <c r="AX40" s="47">
        <f t="shared" si="66"/>
        <v>999</v>
      </c>
      <c r="AY40" s="47">
        <f t="shared" si="66"/>
        <v>1235</v>
      </c>
      <c r="AZ40" s="47">
        <f t="shared" si="66"/>
        <v>677</v>
      </c>
      <c r="BA40" s="47">
        <f t="shared" si="66"/>
        <v>0</v>
      </c>
      <c r="BB40" s="47">
        <f t="shared" si="66"/>
        <v>1527</v>
      </c>
      <c r="BC40" s="47">
        <f t="shared" si="66"/>
        <v>873</v>
      </c>
      <c r="BD40" s="47">
        <f t="shared" si="66"/>
        <v>378</v>
      </c>
      <c r="BE40" s="47">
        <f t="shared" si="66"/>
        <v>638</v>
      </c>
      <c r="BF40" s="47">
        <f t="shared" si="66"/>
        <v>2064</v>
      </c>
      <c r="BG40" s="47">
        <f t="shared" si="66"/>
        <v>910</v>
      </c>
      <c r="BH40" s="47">
        <f t="shared" si="66"/>
        <v>530</v>
      </c>
      <c r="BI40" s="47">
        <f t="shared" si="66"/>
        <v>1800</v>
      </c>
      <c r="BJ40" s="47">
        <f t="shared" si="66"/>
        <v>1241</v>
      </c>
      <c r="BK40" s="47">
        <f t="shared" si="66"/>
        <v>1691</v>
      </c>
      <c r="BL40" s="47">
        <f t="shared" si="66"/>
        <v>1074</v>
      </c>
    </row>
    <row r="41" ht="13.5" customHeight="1">
      <c r="A41" s="88">
        <v>42071.0</v>
      </c>
      <c r="B41" s="84" t="s">
        <v>71</v>
      </c>
      <c r="C41" s="176"/>
      <c r="D41" s="39" t="s">
        <v>35</v>
      </c>
      <c r="E41" s="52">
        <f t="shared" ref="E41:E42" si="68">HLOOKUP(D41,AA$1:CB$10056,ROW()-1,FALSE)</f>
        <v>1218</v>
      </c>
      <c r="F41" s="41">
        <v>1.0</v>
      </c>
      <c r="G41" s="41">
        <v>13.0</v>
      </c>
      <c r="H41" s="42">
        <f t="shared" si="3"/>
        <v>16</v>
      </c>
      <c r="I41" s="176"/>
      <c r="J41" s="43" t="s">
        <v>28</v>
      </c>
      <c r="K41" s="52">
        <f t="shared" ref="K41:K42" si="69">HLOOKUP(J41,AA$1:CB$10056,ROW()-1,FALSE)</f>
        <v>1337</v>
      </c>
      <c r="L41" s="44">
        <v>1.0</v>
      </c>
      <c r="M41" s="44">
        <v>15.0</v>
      </c>
      <c r="N41" s="42">
        <f t="shared" si="5"/>
        <v>18</v>
      </c>
      <c r="O41" s="176"/>
      <c r="P41" s="45" t="s">
        <v>72</v>
      </c>
      <c r="Q41" s="176"/>
      <c r="R41" s="198">
        <f>MIN(Rules!$E$2,(MAX(H41/N41,N41/H41)))</f>
        <v>1.125</v>
      </c>
      <c r="S41" s="45">
        <f>VLOOKUP(B41,Rules!A:B,2,FALSE)</f>
        <v>40</v>
      </c>
      <c r="T41" s="176"/>
      <c r="U41" s="131">
        <f>1/(10^(-(E41+(IF(P41="Y",Rules!$I$2,0))-K41)/Rules!$E$12)+1)</f>
        <v>0.5356295771</v>
      </c>
      <c r="V41" s="47">
        <f t="shared" si="6"/>
        <v>-24</v>
      </c>
      <c r="W41" s="47">
        <f t="shared" si="7"/>
        <v>24</v>
      </c>
      <c r="X41" s="47"/>
      <c r="Y41" s="47"/>
      <c r="Z41" s="48"/>
      <c r="AA41" s="47">
        <f t="shared" ref="AA41:BL41" si="67">IF($D41=AA$1,$E41+$V41,(IF($J41=AA$1,$K41+$W41,AA40)))</f>
        <v>1405</v>
      </c>
      <c r="AB41" s="47">
        <f t="shared" si="67"/>
        <v>855</v>
      </c>
      <c r="AC41" s="47">
        <f t="shared" si="67"/>
        <v>1361</v>
      </c>
      <c r="AD41" s="47">
        <f t="shared" si="67"/>
        <v>292</v>
      </c>
      <c r="AE41" s="47">
        <f t="shared" si="67"/>
        <v>1857</v>
      </c>
      <c r="AF41" s="47">
        <f t="shared" si="67"/>
        <v>2015</v>
      </c>
      <c r="AG41" s="47">
        <f t="shared" si="67"/>
        <v>1194</v>
      </c>
      <c r="AH41" s="47">
        <f t="shared" si="67"/>
        <v>920</v>
      </c>
      <c r="AI41" s="47">
        <f t="shared" si="67"/>
        <v>1253</v>
      </c>
      <c r="AJ41" s="47">
        <f t="shared" si="67"/>
        <v>1918</v>
      </c>
      <c r="AK41" s="47">
        <f t="shared" si="67"/>
        <v>646</v>
      </c>
      <c r="AL41" s="47">
        <f t="shared" si="67"/>
        <v>897</v>
      </c>
      <c r="AM41" s="47">
        <f t="shared" si="67"/>
        <v>1952</v>
      </c>
      <c r="AN41" s="47">
        <f t="shared" si="67"/>
        <v>1438</v>
      </c>
      <c r="AO41" s="47">
        <f t="shared" si="67"/>
        <v>1321</v>
      </c>
      <c r="AP41" s="47">
        <f t="shared" si="67"/>
        <v>2202</v>
      </c>
      <c r="AQ41" s="47">
        <f t="shared" si="67"/>
        <v>300</v>
      </c>
      <c r="AR41" s="47">
        <f t="shared" si="67"/>
        <v>1485</v>
      </c>
      <c r="AS41" s="47">
        <f t="shared" si="67"/>
        <v>259</v>
      </c>
      <c r="AT41" s="47">
        <f t="shared" si="67"/>
        <v>1917</v>
      </c>
      <c r="AU41" s="47">
        <f t="shared" si="67"/>
        <v>1044</v>
      </c>
      <c r="AV41" s="47">
        <f t="shared" si="67"/>
        <v>608</v>
      </c>
      <c r="AW41" s="47">
        <f t="shared" si="67"/>
        <v>739</v>
      </c>
      <c r="AX41" s="47">
        <f t="shared" si="67"/>
        <v>999</v>
      </c>
      <c r="AY41" s="47">
        <f t="shared" si="67"/>
        <v>1235</v>
      </c>
      <c r="AZ41" s="47">
        <f t="shared" si="67"/>
        <v>677</v>
      </c>
      <c r="BA41" s="47">
        <f t="shared" si="67"/>
        <v>0</v>
      </c>
      <c r="BB41" s="47">
        <f t="shared" si="67"/>
        <v>1527</v>
      </c>
      <c r="BC41" s="47">
        <f t="shared" si="67"/>
        <v>873</v>
      </c>
      <c r="BD41" s="47">
        <f t="shared" si="67"/>
        <v>378</v>
      </c>
      <c r="BE41" s="47">
        <f t="shared" si="67"/>
        <v>638</v>
      </c>
      <c r="BF41" s="47">
        <f t="shared" si="67"/>
        <v>2064</v>
      </c>
      <c r="BG41" s="47">
        <f t="shared" si="67"/>
        <v>910</v>
      </c>
      <c r="BH41" s="47">
        <f t="shared" si="67"/>
        <v>530</v>
      </c>
      <c r="BI41" s="47">
        <f t="shared" si="67"/>
        <v>1800</v>
      </c>
      <c r="BJ41" s="47">
        <f t="shared" si="67"/>
        <v>1241</v>
      </c>
      <c r="BK41" s="47">
        <f t="shared" si="67"/>
        <v>1691</v>
      </c>
      <c r="BL41" s="47">
        <f t="shared" si="67"/>
        <v>1074</v>
      </c>
    </row>
    <row r="42" ht="13.5" customHeight="1">
      <c r="A42" s="88">
        <v>42071.0</v>
      </c>
      <c r="B42" s="84" t="s">
        <v>71</v>
      </c>
      <c r="C42" s="176"/>
      <c r="D42" s="39" t="s">
        <v>40</v>
      </c>
      <c r="E42" s="52">
        <f t="shared" si="68"/>
        <v>1074</v>
      </c>
      <c r="F42" s="41">
        <v>2.0</v>
      </c>
      <c r="G42" s="41">
        <v>12.0</v>
      </c>
      <c r="H42" s="42">
        <f t="shared" si="3"/>
        <v>18</v>
      </c>
      <c r="I42" s="176"/>
      <c r="J42" s="43" t="s">
        <v>36</v>
      </c>
      <c r="K42" s="52">
        <f t="shared" si="69"/>
        <v>1044</v>
      </c>
      <c r="L42" s="44">
        <v>3.0</v>
      </c>
      <c r="M42" s="44">
        <v>12.0</v>
      </c>
      <c r="N42" s="42">
        <f t="shared" si="5"/>
        <v>21</v>
      </c>
      <c r="O42" s="176"/>
      <c r="P42" s="45" t="s">
        <v>72</v>
      </c>
      <c r="Q42" s="176"/>
      <c r="R42" s="198">
        <f>MIN(Rules!$E$2,(MAX(H42/N42,N42/H42)))</f>
        <v>1.166666667</v>
      </c>
      <c r="S42" s="45">
        <f>VLOOKUP(B42,Rules!A:B,2,FALSE)</f>
        <v>40</v>
      </c>
      <c r="T42" s="176"/>
      <c r="U42" s="131">
        <f>1/(10^(-(E42+(IF(P42="Y",Rules!$I$2,0))-K42)/Rules!$E$12)+1)</f>
        <v>0.6961287704</v>
      </c>
      <c r="V42" s="47">
        <f t="shared" si="6"/>
        <v>-32</v>
      </c>
      <c r="W42" s="47">
        <f t="shared" si="7"/>
        <v>32</v>
      </c>
      <c r="X42" s="47"/>
      <c r="Y42" s="47"/>
      <c r="Z42" s="48"/>
      <c r="AA42" s="47">
        <f t="shared" ref="AA42:BL42" si="70">IF($D42=AA$1,$E42+$V42,(IF($J42=AA$1,$K42+$W42,AA41)))</f>
        <v>1405</v>
      </c>
      <c r="AB42" s="47">
        <f t="shared" si="70"/>
        <v>855</v>
      </c>
      <c r="AC42" s="47">
        <f t="shared" si="70"/>
        <v>1361</v>
      </c>
      <c r="AD42" s="47">
        <f t="shared" si="70"/>
        <v>292</v>
      </c>
      <c r="AE42" s="47">
        <f t="shared" si="70"/>
        <v>1857</v>
      </c>
      <c r="AF42" s="47">
        <f t="shared" si="70"/>
        <v>2015</v>
      </c>
      <c r="AG42" s="47">
        <f t="shared" si="70"/>
        <v>1194</v>
      </c>
      <c r="AH42" s="47">
        <f t="shared" si="70"/>
        <v>920</v>
      </c>
      <c r="AI42" s="47">
        <f t="shared" si="70"/>
        <v>1253</v>
      </c>
      <c r="AJ42" s="47">
        <f t="shared" si="70"/>
        <v>1918</v>
      </c>
      <c r="AK42" s="47">
        <f t="shared" si="70"/>
        <v>646</v>
      </c>
      <c r="AL42" s="47">
        <f t="shared" si="70"/>
        <v>897</v>
      </c>
      <c r="AM42" s="47">
        <f t="shared" si="70"/>
        <v>1952</v>
      </c>
      <c r="AN42" s="47">
        <f t="shared" si="70"/>
        <v>1438</v>
      </c>
      <c r="AO42" s="47">
        <f t="shared" si="70"/>
        <v>1321</v>
      </c>
      <c r="AP42" s="47">
        <f t="shared" si="70"/>
        <v>2202</v>
      </c>
      <c r="AQ42" s="47">
        <f t="shared" si="70"/>
        <v>300</v>
      </c>
      <c r="AR42" s="47">
        <f t="shared" si="70"/>
        <v>1485</v>
      </c>
      <c r="AS42" s="47">
        <f t="shared" si="70"/>
        <v>259</v>
      </c>
      <c r="AT42" s="47">
        <f t="shared" si="70"/>
        <v>1917</v>
      </c>
      <c r="AU42" s="47">
        <f t="shared" si="70"/>
        <v>1076</v>
      </c>
      <c r="AV42" s="47">
        <f t="shared" si="70"/>
        <v>608</v>
      </c>
      <c r="AW42" s="47">
        <f t="shared" si="70"/>
        <v>739</v>
      </c>
      <c r="AX42" s="47">
        <f t="shared" si="70"/>
        <v>999</v>
      </c>
      <c r="AY42" s="47">
        <f t="shared" si="70"/>
        <v>1235</v>
      </c>
      <c r="AZ42" s="47">
        <f t="shared" si="70"/>
        <v>677</v>
      </c>
      <c r="BA42" s="47">
        <f t="shared" si="70"/>
        <v>0</v>
      </c>
      <c r="BB42" s="47">
        <f t="shared" si="70"/>
        <v>1527</v>
      </c>
      <c r="BC42" s="47">
        <f t="shared" si="70"/>
        <v>873</v>
      </c>
      <c r="BD42" s="47">
        <f t="shared" si="70"/>
        <v>378</v>
      </c>
      <c r="BE42" s="47">
        <f t="shared" si="70"/>
        <v>638</v>
      </c>
      <c r="BF42" s="47">
        <f t="shared" si="70"/>
        <v>2064</v>
      </c>
      <c r="BG42" s="47">
        <f t="shared" si="70"/>
        <v>910</v>
      </c>
      <c r="BH42" s="47">
        <f t="shared" si="70"/>
        <v>530</v>
      </c>
      <c r="BI42" s="47">
        <f t="shared" si="70"/>
        <v>1800</v>
      </c>
      <c r="BJ42" s="47">
        <f t="shared" si="70"/>
        <v>1241</v>
      </c>
      <c r="BK42" s="47">
        <f t="shared" si="70"/>
        <v>1691</v>
      </c>
      <c r="BL42" s="47">
        <f t="shared" si="70"/>
        <v>1042</v>
      </c>
    </row>
    <row r="43" ht="13.5" customHeight="1">
      <c r="A43" s="88">
        <v>42071.0</v>
      </c>
      <c r="B43" s="200" t="s">
        <v>71</v>
      </c>
      <c r="C43" s="98"/>
      <c r="D43" s="201" t="s">
        <v>34</v>
      </c>
      <c r="E43" s="202">
        <f>HLOOKUP(D43,AA$1:CB$10056,ROW()-1,FALSE)</f>
        <v>1438</v>
      </c>
      <c r="F43" s="210">
        <v>0.0</v>
      </c>
      <c r="G43" s="203">
        <v>12.0</v>
      </c>
      <c r="H43" s="42">
        <f t="shared" si="3"/>
        <v>12</v>
      </c>
      <c r="I43" s="98"/>
      <c r="J43" s="204" t="s">
        <v>32</v>
      </c>
      <c r="K43" s="202">
        <f>HLOOKUP(J43,AA$1:CB$10056,ROW()-1,FALSE)</f>
        <v>1241</v>
      </c>
      <c r="L43" s="206">
        <v>3.0</v>
      </c>
      <c r="M43" s="206">
        <v>18.0</v>
      </c>
      <c r="N43" s="42">
        <f t="shared" si="5"/>
        <v>27</v>
      </c>
      <c r="O43" s="94"/>
      <c r="P43" s="207" t="s">
        <v>72</v>
      </c>
      <c r="Q43" s="94"/>
      <c r="R43" s="212">
        <f>MIN(Rules!$E$2,(MAX(H43/N43,N43/H43)))</f>
        <v>2</v>
      </c>
      <c r="S43" s="208">
        <f>VLOOKUP(B43,Rules!A:B,2,FALSE)</f>
        <v>40</v>
      </c>
      <c r="T43" s="94"/>
      <c r="U43" s="209">
        <f>1/(10^(-(E43+(IF(P43="Y",Rules!$I$2,0))-K43)/Rules!$E$12)+1)</f>
        <v>0.8317378398</v>
      </c>
      <c r="V43" s="47">
        <f t="shared" si="6"/>
        <v>-67</v>
      </c>
      <c r="W43" s="47">
        <f t="shared" si="7"/>
        <v>67</v>
      </c>
      <c r="X43" s="94"/>
      <c r="Y43" s="94"/>
      <c r="Z43" s="94"/>
      <c r="AA43" s="47">
        <f t="shared" ref="AA43:BL43" si="71">IF($D43=AA$1,$E43+$V43,(IF($J43=AA$1,$K43+$W43,AA42)))</f>
        <v>1405</v>
      </c>
      <c r="AB43" s="47">
        <f t="shared" si="71"/>
        <v>855</v>
      </c>
      <c r="AC43" s="47">
        <f t="shared" si="71"/>
        <v>1361</v>
      </c>
      <c r="AD43" s="47">
        <f t="shared" si="71"/>
        <v>292</v>
      </c>
      <c r="AE43" s="47">
        <f t="shared" si="71"/>
        <v>1857</v>
      </c>
      <c r="AF43" s="47">
        <f t="shared" si="71"/>
        <v>2015</v>
      </c>
      <c r="AG43" s="47">
        <f t="shared" si="71"/>
        <v>1194</v>
      </c>
      <c r="AH43" s="47">
        <f t="shared" si="71"/>
        <v>920</v>
      </c>
      <c r="AI43" s="47">
        <f t="shared" si="71"/>
        <v>1253</v>
      </c>
      <c r="AJ43" s="47">
        <f t="shared" si="71"/>
        <v>1918</v>
      </c>
      <c r="AK43" s="47">
        <f t="shared" si="71"/>
        <v>646</v>
      </c>
      <c r="AL43" s="47">
        <f t="shared" si="71"/>
        <v>897</v>
      </c>
      <c r="AM43" s="47">
        <f t="shared" si="71"/>
        <v>1952</v>
      </c>
      <c r="AN43" s="47">
        <f t="shared" si="71"/>
        <v>1371</v>
      </c>
      <c r="AO43" s="47">
        <f t="shared" si="71"/>
        <v>1321</v>
      </c>
      <c r="AP43" s="47">
        <f t="shared" si="71"/>
        <v>2202</v>
      </c>
      <c r="AQ43" s="47">
        <f t="shared" si="71"/>
        <v>300</v>
      </c>
      <c r="AR43" s="47">
        <f t="shared" si="71"/>
        <v>1485</v>
      </c>
      <c r="AS43" s="47">
        <f t="shared" si="71"/>
        <v>259</v>
      </c>
      <c r="AT43" s="47">
        <f t="shared" si="71"/>
        <v>1917</v>
      </c>
      <c r="AU43" s="47">
        <f t="shared" si="71"/>
        <v>1076</v>
      </c>
      <c r="AV43" s="47">
        <f t="shared" si="71"/>
        <v>608</v>
      </c>
      <c r="AW43" s="47">
        <f t="shared" si="71"/>
        <v>739</v>
      </c>
      <c r="AX43" s="47">
        <f t="shared" si="71"/>
        <v>999</v>
      </c>
      <c r="AY43" s="47">
        <f t="shared" si="71"/>
        <v>1235</v>
      </c>
      <c r="AZ43" s="47">
        <f t="shared" si="71"/>
        <v>677</v>
      </c>
      <c r="BA43" s="47">
        <f t="shared" si="71"/>
        <v>0</v>
      </c>
      <c r="BB43" s="47">
        <f t="shared" si="71"/>
        <v>1527</v>
      </c>
      <c r="BC43" s="47">
        <f t="shared" si="71"/>
        <v>873</v>
      </c>
      <c r="BD43" s="47">
        <f t="shared" si="71"/>
        <v>378</v>
      </c>
      <c r="BE43" s="47">
        <f t="shared" si="71"/>
        <v>638</v>
      </c>
      <c r="BF43" s="47">
        <f t="shared" si="71"/>
        <v>2064</v>
      </c>
      <c r="BG43" s="47">
        <f t="shared" si="71"/>
        <v>910</v>
      </c>
      <c r="BH43" s="47">
        <f t="shared" si="71"/>
        <v>530</v>
      </c>
      <c r="BI43" s="47">
        <f t="shared" si="71"/>
        <v>1800</v>
      </c>
      <c r="BJ43" s="47">
        <f t="shared" si="71"/>
        <v>1308</v>
      </c>
      <c r="BK43" s="47">
        <f t="shared" si="71"/>
        <v>1691</v>
      </c>
      <c r="BL43" s="47">
        <f t="shared" si="71"/>
        <v>1042</v>
      </c>
    </row>
    <row r="44" ht="13.5" customHeight="1">
      <c r="A44" s="88">
        <v>42071.0</v>
      </c>
      <c r="B44" s="84" t="s">
        <v>71</v>
      </c>
      <c r="C44" s="176"/>
      <c r="D44" s="39" t="s">
        <v>37</v>
      </c>
      <c r="E44" s="52">
        <f t="shared" ref="E44:E45" si="73">HLOOKUP(D44,AA$1:CB$10056,ROW()-1,FALSE)</f>
        <v>920</v>
      </c>
      <c r="F44" s="41">
        <v>1.0</v>
      </c>
      <c r="G44" s="41">
        <v>4.0</v>
      </c>
      <c r="H44" s="42">
        <f t="shared" si="3"/>
        <v>7</v>
      </c>
      <c r="I44" s="176"/>
      <c r="J44" s="43" t="s">
        <v>38</v>
      </c>
      <c r="K44" s="52">
        <f t="shared" ref="K44:K45" si="74">HLOOKUP(J44,AA$1:CB$10056,ROW()-1,FALSE)</f>
        <v>1235</v>
      </c>
      <c r="L44" s="44">
        <v>2.0</v>
      </c>
      <c r="M44" s="44">
        <v>15.0</v>
      </c>
      <c r="N44" s="42">
        <f t="shared" si="5"/>
        <v>21</v>
      </c>
      <c r="O44" s="176"/>
      <c r="P44" s="45" t="s">
        <v>72</v>
      </c>
      <c r="Q44" s="176"/>
      <c r="R44" s="198">
        <f>MIN(Rules!$E$2,(MAX(H44/N44,N44/H44)))</f>
        <v>2</v>
      </c>
      <c r="S44" s="45">
        <f>VLOOKUP(B44,Rules!A:B,2,FALSE)</f>
        <v>40</v>
      </c>
      <c r="T44" s="176"/>
      <c r="U44" s="131">
        <f>1/(10^(-(E44+(IF(P44="Y",Rules!$I$2,0))-K44)/Rules!$E$12)+1)</f>
        <v>0.3186781648</v>
      </c>
      <c r="V44" s="47">
        <f t="shared" si="6"/>
        <v>-25</v>
      </c>
      <c r="W44" s="47">
        <f t="shared" si="7"/>
        <v>25</v>
      </c>
      <c r="X44" s="47"/>
      <c r="Y44" s="47"/>
      <c r="Z44" s="48"/>
      <c r="AA44" s="47">
        <f t="shared" ref="AA44:BL44" si="72">IF($D44=AA$1,$E44+$V44,(IF($J44=AA$1,$K44+$W44,AA43)))</f>
        <v>1405</v>
      </c>
      <c r="AB44" s="47">
        <f t="shared" si="72"/>
        <v>855</v>
      </c>
      <c r="AC44" s="47">
        <f t="shared" si="72"/>
        <v>1361</v>
      </c>
      <c r="AD44" s="47">
        <f t="shared" si="72"/>
        <v>292</v>
      </c>
      <c r="AE44" s="47">
        <f t="shared" si="72"/>
        <v>1857</v>
      </c>
      <c r="AF44" s="47">
        <f t="shared" si="72"/>
        <v>2015</v>
      </c>
      <c r="AG44" s="47">
        <f t="shared" si="72"/>
        <v>1194</v>
      </c>
      <c r="AH44" s="47">
        <f t="shared" si="72"/>
        <v>895</v>
      </c>
      <c r="AI44" s="47">
        <f t="shared" si="72"/>
        <v>1253</v>
      </c>
      <c r="AJ44" s="47">
        <f t="shared" si="72"/>
        <v>1918</v>
      </c>
      <c r="AK44" s="47">
        <f t="shared" si="72"/>
        <v>646</v>
      </c>
      <c r="AL44" s="47">
        <f t="shared" si="72"/>
        <v>897</v>
      </c>
      <c r="AM44" s="47">
        <f t="shared" si="72"/>
        <v>1952</v>
      </c>
      <c r="AN44" s="47">
        <f t="shared" si="72"/>
        <v>1371</v>
      </c>
      <c r="AO44" s="47">
        <f t="shared" si="72"/>
        <v>1321</v>
      </c>
      <c r="AP44" s="47">
        <f t="shared" si="72"/>
        <v>2202</v>
      </c>
      <c r="AQ44" s="47">
        <f t="shared" si="72"/>
        <v>300</v>
      </c>
      <c r="AR44" s="47">
        <f t="shared" si="72"/>
        <v>1485</v>
      </c>
      <c r="AS44" s="47">
        <f t="shared" si="72"/>
        <v>259</v>
      </c>
      <c r="AT44" s="47">
        <f t="shared" si="72"/>
        <v>1917</v>
      </c>
      <c r="AU44" s="47">
        <f t="shared" si="72"/>
        <v>1076</v>
      </c>
      <c r="AV44" s="47">
        <f t="shared" si="72"/>
        <v>608</v>
      </c>
      <c r="AW44" s="47">
        <f t="shared" si="72"/>
        <v>739</v>
      </c>
      <c r="AX44" s="47">
        <f t="shared" si="72"/>
        <v>999</v>
      </c>
      <c r="AY44" s="47">
        <f t="shared" si="72"/>
        <v>1260</v>
      </c>
      <c r="AZ44" s="47">
        <f t="shared" si="72"/>
        <v>677</v>
      </c>
      <c r="BA44" s="47">
        <f t="shared" si="72"/>
        <v>0</v>
      </c>
      <c r="BB44" s="47">
        <f t="shared" si="72"/>
        <v>1527</v>
      </c>
      <c r="BC44" s="47">
        <f t="shared" si="72"/>
        <v>873</v>
      </c>
      <c r="BD44" s="47">
        <f t="shared" si="72"/>
        <v>378</v>
      </c>
      <c r="BE44" s="47">
        <f t="shared" si="72"/>
        <v>638</v>
      </c>
      <c r="BF44" s="47">
        <f t="shared" si="72"/>
        <v>2064</v>
      </c>
      <c r="BG44" s="47">
        <f t="shared" si="72"/>
        <v>910</v>
      </c>
      <c r="BH44" s="47">
        <f t="shared" si="72"/>
        <v>530</v>
      </c>
      <c r="BI44" s="47">
        <f t="shared" si="72"/>
        <v>1800</v>
      </c>
      <c r="BJ44" s="47">
        <f t="shared" si="72"/>
        <v>1308</v>
      </c>
      <c r="BK44" s="47">
        <f t="shared" si="72"/>
        <v>1691</v>
      </c>
      <c r="BL44" s="47">
        <f t="shared" si="72"/>
        <v>1042</v>
      </c>
    </row>
    <row r="45" ht="13.5" customHeight="1">
      <c r="A45" s="88">
        <v>42071.0</v>
      </c>
      <c r="B45" s="84" t="s">
        <v>71</v>
      </c>
      <c r="C45" s="176"/>
      <c r="D45" s="39" t="s">
        <v>39</v>
      </c>
      <c r="E45" s="52">
        <f t="shared" si="73"/>
        <v>999</v>
      </c>
      <c r="F45" s="41">
        <v>0.0</v>
      </c>
      <c r="G45" s="41">
        <v>15.0</v>
      </c>
      <c r="H45" s="42">
        <f t="shared" si="3"/>
        <v>15</v>
      </c>
      <c r="I45" s="176"/>
      <c r="J45" s="43" t="s">
        <v>33</v>
      </c>
      <c r="K45" s="52">
        <f t="shared" si="74"/>
        <v>1253</v>
      </c>
      <c r="L45" s="44">
        <v>2.0</v>
      </c>
      <c r="M45" s="44">
        <v>21.0</v>
      </c>
      <c r="N45" s="42">
        <f t="shared" si="5"/>
        <v>27</v>
      </c>
      <c r="O45" s="176"/>
      <c r="P45" s="45" t="s">
        <v>72</v>
      </c>
      <c r="Q45" s="176"/>
      <c r="R45" s="198">
        <f>MIN(Rules!$E$2,(MAX(H45/N45,N45/H45)))</f>
        <v>1.8</v>
      </c>
      <c r="S45" s="45">
        <f>VLOOKUP(B45,Rules!A:B,2,FALSE)</f>
        <v>40</v>
      </c>
      <c r="T45" s="176"/>
      <c r="U45" s="131">
        <f>1/(10^(-(E45+(IF(P45="Y",Rules!$I$2,0))-K45)/Rules!$E$12)+1)</f>
        <v>0.3825030034</v>
      </c>
      <c r="V45" s="47">
        <f t="shared" si="6"/>
        <v>-28</v>
      </c>
      <c r="W45" s="47">
        <f t="shared" si="7"/>
        <v>28</v>
      </c>
      <c r="X45" s="47"/>
      <c r="Y45" s="47"/>
      <c r="Z45" s="48"/>
      <c r="AA45" s="47">
        <f t="shared" ref="AA45:BL45" si="75">IF($D45=AA$1,$E45+$V45,(IF($J45=AA$1,$K45+$W45,AA44)))</f>
        <v>1405</v>
      </c>
      <c r="AB45" s="47">
        <f t="shared" si="75"/>
        <v>855</v>
      </c>
      <c r="AC45" s="47">
        <f t="shared" si="75"/>
        <v>1361</v>
      </c>
      <c r="AD45" s="47">
        <f t="shared" si="75"/>
        <v>292</v>
      </c>
      <c r="AE45" s="47">
        <f t="shared" si="75"/>
        <v>1857</v>
      </c>
      <c r="AF45" s="47">
        <f t="shared" si="75"/>
        <v>2015</v>
      </c>
      <c r="AG45" s="47">
        <f t="shared" si="75"/>
        <v>1194</v>
      </c>
      <c r="AH45" s="47">
        <f t="shared" si="75"/>
        <v>895</v>
      </c>
      <c r="AI45" s="47">
        <f t="shared" si="75"/>
        <v>1281</v>
      </c>
      <c r="AJ45" s="47">
        <f t="shared" si="75"/>
        <v>1918</v>
      </c>
      <c r="AK45" s="47">
        <f t="shared" si="75"/>
        <v>646</v>
      </c>
      <c r="AL45" s="47">
        <f t="shared" si="75"/>
        <v>897</v>
      </c>
      <c r="AM45" s="47">
        <f t="shared" si="75"/>
        <v>1952</v>
      </c>
      <c r="AN45" s="47">
        <f t="shared" si="75"/>
        <v>1371</v>
      </c>
      <c r="AO45" s="47">
        <f t="shared" si="75"/>
        <v>1321</v>
      </c>
      <c r="AP45" s="47">
        <f t="shared" si="75"/>
        <v>2202</v>
      </c>
      <c r="AQ45" s="47">
        <f t="shared" si="75"/>
        <v>300</v>
      </c>
      <c r="AR45" s="47">
        <f t="shared" si="75"/>
        <v>1485</v>
      </c>
      <c r="AS45" s="47">
        <f t="shared" si="75"/>
        <v>259</v>
      </c>
      <c r="AT45" s="47">
        <f t="shared" si="75"/>
        <v>1917</v>
      </c>
      <c r="AU45" s="47">
        <f t="shared" si="75"/>
        <v>1076</v>
      </c>
      <c r="AV45" s="47">
        <f t="shared" si="75"/>
        <v>608</v>
      </c>
      <c r="AW45" s="47">
        <f t="shared" si="75"/>
        <v>739</v>
      </c>
      <c r="AX45" s="47">
        <f t="shared" si="75"/>
        <v>971</v>
      </c>
      <c r="AY45" s="47">
        <f t="shared" si="75"/>
        <v>1260</v>
      </c>
      <c r="AZ45" s="47">
        <f t="shared" si="75"/>
        <v>677</v>
      </c>
      <c r="BA45" s="47">
        <f t="shared" si="75"/>
        <v>0</v>
      </c>
      <c r="BB45" s="47">
        <f t="shared" si="75"/>
        <v>1527</v>
      </c>
      <c r="BC45" s="47">
        <f t="shared" si="75"/>
        <v>873</v>
      </c>
      <c r="BD45" s="47">
        <f t="shared" si="75"/>
        <v>378</v>
      </c>
      <c r="BE45" s="47">
        <f t="shared" si="75"/>
        <v>638</v>
      </c>
      <c r="BF45" s="47">
        <f t="shared" si="75"/>
        <v>2064</v>
      </c>
      <c r="BG45" s="47">
        <f t="shared" si="75"/>
        <v>910</v>
      </c>
      <c r="BH45" s="47">
        <f t="shared" si="75"/>
        <v>530</v>
      </c>
      <c r="BI45" s="47">
        <f t="shared" si="75"/>
        <v>1800</v>
      </c>
      <c r="BJ45" s="47">
        <f t="shared" si="75"/>
        <v>1308</v>
      </c>
      <c r="BK45" s="47">
        <f t="shared" si="75"/>
        <v>1691</v>
      </c>
      <c r="BL45" s="47">
        <f t="shared" si="75"/>
        <v>1042</v>
      </c>
    </row>
    <row r="46" ht="13.5" customHeight="1">
      <c r="A46" s="88">
        <v>42071.0</v>
      </c>
      <c r="B46" s="200" t="s">
        <v>71</v>
      </c>
      <c r="C46" s="98"/>
      <c r="D46" s="201" t="s">
        <v>48</v>
      </c>
      <c r="E46" s="202">
        <f>HLOOKUP(D46,AA$1:CB$10056,ROW()-1,FALSE)</f>
        <v>646</v>
      </c>
      <c r="F46" s="203">
        <v>2.0</v>
      </c>
      <c r="G46" s="203">
        <v>8.0</v>
      </c>
      <c r="H46" s="42">
        <f t="shared" si="3"/>
        <v>14</v>
      </c>
      <c r="I46" s="98"/>
      <c r="J46" s="204" t="s">
        <v>42</v>
      </c>
      <c r="K46" s="202">
        <f>HLOOKUP(J46,AA$1:CB$10056,ROW()-1,FALSE)</f>
        <v>910</v>
      </c>
      <c r="L46" s="206">
        <v>4.0</v>
      </c>
      <c r="M46" s="206">
        <v>14.0</v>
      </c>
      <c r="N46" s="42">
        <f t="shared" si="5"/>
        <v>26</v>
      </c>
      <c r="O46" s="94"/>
      <c r="P46" s="207" t="s">
        <v>72</v>
      </c>
      <c r="Q46" s="94"/>
      <c r="R46" s="212">
        <f>MIN(Rules!$E$2,(MAX(H46/N46,N46/H46)))</f>
        <v>1.857142857</v>
      </c>
      <c r="S46" s="208">
        <f>VLOOKUP(B46,Rules!A:B,2,FALSE)</f>
        <v>40</v>
      </c>
      <c r="T46" s="94"/>
      <c r="U46" s="209">
        <f>1/(10^(-(E46+(IF(P46="Y",Rules!$I$2,0))-K46)/Rules!$E$12)+1)</f>
        <v>0.3716862869</v>
      </c>
      <c r="V46" s="47">
        <f t="shared" si="6"/>
        <v>-28</v>
      </c>
      <c r="W46" s="47">
        <f t="shared" si="7"/>
        <v>28</v>
      </c>
      <c r="X46" s="94"/>
      <c r="Y46" s="94"/>
      <c r="Z46" s="94"/>
      <c r="AA46" s="47">
        <f t="shared" ref="AA46:BL46" si="76">IF($D46=AA$1,$E46+$V46,(IF($J46=AA$1,$K46+$W46,AA45)))</f>
        <v>1405</v>
      </c>
      <c r="AB46" s="47">
        <f t="shared" si="76"/>
        <v>855</v>
      </c>
      <c r="AC46" s="47">
        <f t="shared" si="76"/>
        <v>1361</v>
      </c>
      <c r="AD46" s="47">
        <f t="shared" si="76"/>
        <v>292</v>
      </c>
      <c r="AE46" s="47">
        <f t="shared" si="76"/>
        <v>1857</v>
      </c>
      <c r="AF46" s="47">
        <f t="shared" si="76"/>
        <v>2015</v>
      </c>
      <c r="AG46" s="47">
        <f t="shared" si="76"/>
        <v>1194</v>
      </c>
      <c r="AH46" s="47">
        <f t="shared" si="76"/>
        <v>895</v>
      </c>
      <c r="AI46" s="47">
        <f t="shared" si="76"/>
        <v>1281</v>
      </c>
      <c r="AJ46" s="47">
        <f t="shared" si="76"/>
        <v>1918</v>
      </c>
      <c r="AK46" s="47">
        <f t="shared" si="76"/>
        <v>618</v>
      </c>
      <c r="AL46" s="47">
        <f t="shared" si="76"/>
        <v>897</v>
      </c>
      <c r="AM46" s="47">
        <f t="shared" si="76"/>
        <v>1952</v>
      </c>
      <c r="AN46" s="47">
        <f t="shared" si="76"/>
        <v>1371</v>
      </c>
      <c r="AO46" s="47">
        <f t="shared" si="76"/>
        <v>1321</v>
      </c>
      <c r="AP46" s="47">
        <f t="shared" si="76"/>
        <v>2202</v>
      </c>
      <c r="AQ46" s="47">
        <f t="shared" si="76"/>
        <v>300</v>
      </c>
      <c r="AR46" s="47">
        <f t="shared" si="76"/>
        <v>1485</v>
      </c>
      <c r="AS46" s="47">
        <f t="shared" si="76"/>
        <v>259</v>
      </c>
      <c r="AT46" s="47">
        <f t="shared" si="76"/>
        <v>1917</v>
      </c>
      <c r="AU46" s="47">
        <f t="shared" si="76"/>
        <v>1076</v>
      </c>
      <c r="AV46" s="47">
        <f t="shared" si="76"/>
        <v>608</v>
      </c>
      <c r="AW46" s="47">
        <f t="shared" si="76"/>
        <v>739</v>
      </c>
      <c r="AX46" s="47">
        <f t="shared" si="76"/>
        <v>971</v>
      </c>
      <c r="AY46" s="47">
        <f t="shared" si="76"/>
        <v>1260</v>
      </c>
      <c r="AZ46" s="47">
        <f t="shared" si="76"/>
        <v>677</v>
      </c>
      <c r="BA46" s="47">
        <f t="shared" si="76"/>
        <v>0</v>
      </c>
      <c r="BB46" s="47">
        <f t="shared" si="76"/>
        <v>1527</v>
      </c>
      <c r="BC46" s="47">
        <f t="shared" si="76"/>
        <v>873</v>
      </c>
      <c r="BD46" s="47">
        <f t="shared" si="76"/>
        <v>378</v>
      </c>
      <c r="BE46" s="47">
        <f t="shared" si="76"/>
        <v>638</v>
      </c>
      <c r="BF46" s="47">
        <f t="shared" si="76"/>
        <v>2064</v>
      </c>
      <c r="BG46" s="47">
        <f t="shared" si="76"/>
        <v>938</v>
      </c>
      <c r="BH46" s="47">
        <f t="shared" si="76"/>
        <v>530</v>
      </c>
      <c r="BI46" s="47">
        <f t="shared" si="76"/>
        <v>1800</v>
      </c>
      <c r="BJ46" s="47">
        <f t="shared" si="76"/>
        <v>1308</v>
      </c>
      <c r="BK46" s="47">
        <f t="shared" si="76"/>
        <v>1691</v>
      </c>
      <c r="BL46" s="47">
        <f t="shared" si="76"/>
        <v>1042</v>
      </c>
    </row>
    <row r="47" ht="13.5" customHeight="1">
      <c r="A47" s="88">
        <v>42071.0</v>
      </c>
      <c r="B47" s="84" t="s">
        <v>71</v>
      </c>
      <c r="C47" s="176"/>
      <c r="D47" s="39" t="s">
        <v>45</v>
      </c>
      <c r="E47" s="52">
        <f t="shared" ref="E47:E48" si="78">HLOOKUP(D47,AA$1:CB$10056,ROW()-1,FALSE)</f>
        <v>897</v>
      </c>
      <c r="F47" s="41">
        <v>1.0</v>
      </c>
      <c r="G47" s="41">
        <v>11.0</v>
      </c>
      <c r="H47" s="42">
        <f t="shared" si="3"/>
        <v>14</v>
      </c>
      <c r="I47" s="176"/>
      <c r="J47" s="43" t="s">
        <v>41</v>
      </c>
      <c r="K47" s="52">
        <f t="shared" ref="K47:K52" si="79">HLOOKUP(J47,AA$1:CB$10056,ROW()-1,FALSE)</f>
        <v>873</v>
      </c>
      <c r="L47" s="44">
        <v>3.0</v>
      </c>
      <c r="M47" s="44">
        <v>24.0</v>
      </c>
      <c r="N47" s="42">
        <f t="shared" si="5"/>
        <v>33</v>
      </c>
      <c r="O47" s="176"/>
      <c r="P47" s="45" t="s">
        <v>72</v>
      </c>
      <c r="Q47" s="176"/>
      <c r="R47" s="198">
        <f>MIN(Rules!$E$2,(MAX(H47/N47,N47/H47)))</f>
        <v>2</v>
      </c>
      <c r="S47" s="45">
        <f>VLOOKUP(B47,Rules!A:B,2,FALSE)</f>
        <v>40</v>
      </c>
      <c r="T47" s="176"/>
      <c r="U47" s="131">
        <f>1/(10^(-(E47+(IF(P47="Y",Rules!$I$2,0))-K47)/Rules!$E$12)+1)</f>
        <v>0.6902524122</v>
      </c>
      <c r="V47" s="47">
        <f t="shared" si="6"/>
        <v>-55</v>
      </c>
      <c r="W47" s="47">
        <f t="shared" si="7"/>
        <v>55</v>
      </c>
      <c r="X47" s="47"/>
      <c r="Y47" s="47"/>
      <c r="Z47" s="48"/>
      <c r="AA47" s="47">
        <f t="shared" ref="AA47:BL47" si="77">IF($D47=AA$1,$E47+$V47,(IF($J47=AA$1,$K47+$W47,AA46)))</f>
        <v>1405</v>
      </c>
      <c r="AB47" s="47">
        <f t="shared" si="77"/>
        <v>855</v>
      </c>
      <c r="AC47" s="47">
        <f t="shared" si="77"/>
        <v>1361</v>
      </c>
      <c r="AD47" s="47">
        <f t="shared" si="77"/>
        <v>292</v>
      </c>
      <c r="AE47" s="47">
        <f t="shared" si="77"/>
        <v>1857</v>
      </c>
      <c r="AF47" s="47">
        <f t="shared" si="77"/>
        <v>2015</v>
      </c>
      <c r="AG47" s="47">
        <f t="shared" si="77"/>
        <v>1194</v>
      </c>
      <c r="AH47" s="47">
        <f t="shared" si="77"/>
        <v>895</v>
      </c>
      <c r="AI47" s="47">
        <f t="shared" si="77"/>
        <v>1281</v>
      </c>
      <c r="AJ47" s="47">
        <f t="shared" si="77"/>
        <v>1918</v>
      </c>
      <c r="AK47" s="47">
        <f t="shared" si="77"/>
        <v>618</v>
      </c>
      <c r="AL47" s="47">
        <f t="shared" si="77"/>
        <v>842</v>
      </c>
      <c r="AM47" s="47">
        <f t="shared" si="77"/>
        <v>1952</v>
      </c>
      <c r="AN47" s="47">
        <f t="shared" si="77"/>
        <v>1371</v>
      </c>
      <c r="AO47" s="47">
        <f t="shared" si="77"/>
        <v>1321</v>
      </c>
      <c r="AP47" s="47">
        <f t="shared" si="77"/>
        <v>2202</v>
      </c>
      <c r="AQ47" s="47">
        <f t="shared" si="77"/>
        <v>300</v>
      </c>
      <c r="AR47" s="47">
        <f t="shared" si="77"/>
        <v>1485</v>
      </c>
      <c r="AS47" s="47">
        <f t="shared" si="77"/>
        <v>259</v>
      </c>
      <c r="AT47" s="47">
        <f t="shared" si="77"/>
        <v>1917</v>
      </c>
      <c r="AU47" s="47">
        <f t="shared" si="77"/>
        <v>1076</v>
      </c>
      <c r="AV47" s="47">
        <f t="shared" si="77"/>
        <v>608</v>
      </c>
      <c r="AW47" s="47">
        <f t="shared" si="77"/>
        <v>739</v>
      </c>
      <c r="AX47" s="47">
        <f t="shared" si="77"/>
        <v>971</v>
      </c>
      <c r="AY47" s="47">
        <f t="shared" si="77"/>
        <v>1260</v>
      </c>
      <c r="AZ47" s="47">
        <f t="shared" si="77"/>
        <v>677</v>
      </c>
      <c r="BA47" s="47">
        <f t="shared" si="77"/>
        <v>0</v>
      </c>
      <c r="BB47" s="47">
        <f t="shared" si="77"/>
        <v>1527</v>
      </c>
      <c r="BC47" s="47">
        <f t="shared" si="77"/>
        <v>928</v>
      </c>
      <c r="BD47" s="47">
        <f t="shared" si="77"/>
        <v>378</v>
      </c>
      <c r="BE47" s="47">
        <f t="shared" si="77"/>
        <v>638</v>
      </c>
      <c r="BF47" s="47">
        <f t="shared" si="77"/>
        <v>2064</v>
      </c>
      <c r="BG47" s="47">
        <f t="shared" si="77"/>
        <v>938</v>
      </c>
      <c r="BH47" s="47">
        <f t="shared" si="77"/>
        <v>530</v>
      </c>
      <c r="BI47" s="47">
        <f t="shared" si="77"/>
        <v>1800</v>
      </c>
      <c r="BJ47" s="47">
        <f t="shared" si="77"/>
        <v>1308</v>
      </c>
      <c r="BK47" s="47">
        <f t="shared" si="77"/>
        <v>1691</v>
      </c>
      <c r="BL47" s="47">
        <f t="shared" si="77"/>
        <v>1042</v>
      </c>
    </row>
    <row r="48" ht="13.5" customHeight="1">
      <c r="A48" s="88">
        <v>42071.0</v>
      </c>
      <c r="B48" s="84" t="s">
        <v>71</v>
      </c>
      <c r="C48" s="176"/>
      <c r="D48" s="39" t="s">
        <v>47</v>
      </c>
      <c r="E48" s="52">
        <f t="shared" si="78"/>
        <v>739</v>
      </c>
      <c r="F48" s="41">
        <v>2.0</v>
      </c>
      <c r="G48" s="41">
        <v>13.0</v>
      </c>
      <c r="H48" s="42">
        <f t="shared" si="3"/>
        <v>19</v>
      </c>
      <c r="I48" s="176"/>
      <c r="J48" s="43" t="s">
        <v>51</v>
      </c>
      <c r="K48" s="52">
        <f t="shared" si="79"/>
        <v>677</v>
      </c>
      <c r="L48" s="44">
        <v>2.0</v>
      </c>
      <c r="M48" s="44">
        <v>18.0</v>
      </c>
      <c r="N48" s="42">
        <f t="shared" si="5"/>
        <v>24</v>
      </c>
      <c r="O48" s="176"/>
      <c r="P48" s="45" t="s">
        <v>72</v>
      </c>
      <c r="Q48" s="176"/>
      <c r="R48" s="198">
        <f>MIN(Rules!$E$2,(MAX(H48/N48,N48/H48)))</f>
        <v>1.263157895</v>
      </c>
      <c r="S48" s="45">
        <f>VLOOKUP(B48,Rules!A:B,2,FALSE)</f>
        <v>40</v>
      </c>
      <c r="T48" s="176"/>
      <c r="U48" s="131">
        <f>1/(10^(-(E48+(IF(P48="Y",Rules!$I$2,0))-K48)/Rules!$E$12)+1)</f>
        <v>0.7263726596</v>
      </c>
      <c r="V48" s="47">
        <f t="shared" si="6"/>
        <v>-37</v>
      </c>
      <c r="W48" s="47">
        <f t="shared" si="7"/>
        <v>37</v>
      </c>
      <c r="X48" s="47"/>
      <c r="Y48" s="47"/>
      <c r="Z48" s="48"/>
      <c r="AA48" s="47">
        <f t="shared" ref="AA48:BL48" si="80">IF($D48=AA$1,$E48+$V48,(IF($J48=AA$1,$K48+$W48,AA47)))</f>
        <v>1405</v>
      </c>
      <c r="AB48" s="47">
        <f t="shared" si="80"/>
        <v>855</v>
      </c>
      <c r="AC48" s="47">
        <f t="shared" si="80"/>
        <v>1361</v>
      </c>
      <c r="AD48" s="47">
        <f t="shared" si="80"/>
        <v>292</v>
      </c>
      <c r="AE48" s="47">
        <f t="shared" si="80"/>
        <v>1857</v>
      </c>
      <c r="AF48" s="47">
        <f t="shared" si="80"/>
        <v>2015</v>
      </c>
      <c r="AG48" s="47">
        <f t="shared" si="80"/>
        <v>1194</v>
      </c>
      <c r="AH48" s="47">
        <f t="shared" si="80"/>
        <v>895</v>
      </c>
      <c r="AI48" s="47">
        <f t="shared" si="80"/>
        <v>1281</v>
      </c>
      <c r="AJ48" s="47">
        <f t="shared" si="80"/>
        <v>1918</v>
      </c>
      <c r="AK48" s="47">
        <f t="shared" si="80"/>
        <v>618</v>
      </c>
      <c r="AL48" s="47">
        <f t="shared" si="80"/>
        <v>842</v>
      </c>
      <c r="AM48" s="47">
        <f t="shared" si="80"/>
        <v>1952</v>
      </c>
      <c r="AN48" s="47">
        <f t="shared" si="80"/>
        <v>1371</v>
      </c>
      <c r="AO48" s="47">
        <f t="shared" si="80"/>
        <v>1321</v>
      </c>
      <c r="AP48" s="47">
        <f t="shared" si="80"/>
        <v>2202</v>
      </c>
      <c r="AQ48" s="47">
        <f t="shared" si="80"/>
        <v>300</v>
      </c>
      <c r="AR48" s="47">
        <f t="shared" si="80"/>
        <v>1485</v>
      </c>
      <c r="AS48" s="47">
        <f t="shared" si="80"/>
        <v>259</v>
      </c>
      <c r="AT48" s="47">
        <f t="shared" si="80"/>
        <v>1917</v>
      </c>
      <c r="AU48" s="47">
        <f t="shared" si="80"/>
        <v>1076</v>
      </c>
      <c r="AV48" s="47">
        <f t="shared" si="80"/>
        <v>608</v>
      </c>
      <c r="AW48" s="47">
        <f t="shared" si="80"/>
        <v>702</v>
      </c>
      <c r="AX48" s="47">
        <f t="shared" si="80"/>
        <v>971</v>
      </c>
      <c r="AY48" s="47">
        <f t="shared" si="80"/>
        <v>1260</v>
      </c>
      <c r="AZ48" s="47">
        <f t="shared" si="80"/>
        <v>714</v>
      </c>
      <c r="BA48" s="47">
        <f t="shared" si="80"/>
        <v>0</v>
      </c>
      <c r="BB48" s="47">
        <f t="shared" si="80"/>
        <v>1527</v>
      </c>
      <c r="BC48" s="47">
        <f t="shared" si="80"/>
        <v>928</v>
      </c>
      <c r="BD48" s="47">
        <f t="shared" si="80"/>
        <v>378</v>
      </c>
      <c r="BE48" s="47">
        <f t="shared" si="80"/>
        <v>638</v>
      </c>
      <c r="BF48" s="47">
        <f t="shared" si="80"/>
        <v>2064</v>
      </c>
      <c r="BG48" s="47">
        <f t="shared" si="80"/>
        <v>938</v>
      </c>
      <c r="BH48" s="47">
        <f t="shared" si="80"/>
        <v>530</v>
      </c>
      <c r="BI48" s="47">
        <f t="shared" si="80"/>
        <v>1800</v>
      </c>
      <c r="BJ48" s="47">
        <f t="shared" si="80"/>
        <v>1308</v>
      </c>
      <c r="BK48" s="47">
        <f t="shared" si="80"/>
        <v>1691</v>
      </c>
      <c r="BL48" s="47">
        <f t="shared" si="80"/>
        <v>1042</v>
      </c>
    </row>
    <row r="49" ht="13.5" customHeight="1">
      <c r="A49" s="88">
        <v>42071.0</v>
      </c>
      <c r="B49" s="200" t="s">
        <v>71</v>
      </c>
      <c r="C49" s="98"/>
      <c r="D49" s="201" t="s">
        <v>52</v>
      </c>
      <c r="E49" s="202">
        <f>HLOOKUP(D49,AA$1:CB$10056,ROW()-1,FALSE)</f>
        <v>259</v>
      </c>
      <c r="F49" s="210">
        <v>0.0</v>
      </c>
      <c r="G49" s="203">
        <v>10.0</v>
      </c>
      <c r="H49" s="42">
        <f t="shared" si="3"/>
        <v>10</v>
      </c>
      <c r="I49" s="98"/>
      <c r="J49" s="204" t="s">
        <v>50</v>
      </c>
      <c r="K49" s="52">
        <f t="shared" si="79"/>
        <v>608</v>
      </c>
      <c r="L49" s="206">
        <v>1.0</v>
      </c>
      <c r="M49" s="206">
        <v>17.0</v>
      </c>
      <c r="N49" s="42">
        <f t="shared" si="5"/>
        <v>20</v>
      </c>
      <c r="O49" s="94"/>
      <c r="P49" s="207" t="s">
        <v>72</v>
      </c>
      <c r="Q49" s="94"/>
      <c r="R49" s="212">
        <f>MIN(Rules!$E$2,(MAX(H49/N49,N49/H49)))</f>
        <v>2</v>
      </c>
      <c r="S49" s="208">
        <f>VLOOKUP(B49,Rules!A:B,2,FALSE)</f>
        <v>40</v>
      </c>
      <c r="T49" s="94"/>
      <c r="U49" s="209">
        <f>1/(10^(-(E49+(IF(P49="Y",Rules!$I$2,0))-K49)/Rules!$E$12)+1)</f>
        <v>0.2856860957</v>
      </c>
      <c r="V49" s="47">
        <f t="shared" si="6"/>
        <v>-23</v>
      </c>
      <c r="W49" s="47">
        <f t="shared" si="7"/>
        <v>23</v>
      </c>
      <c r="X49" s="94"/>
      <c r="Y49" s="94"/>
      <c r="Z49" s="94"/>
      <c r="AA49" s="47">
        <f t="shared" ref="AA49:BL49" si="81">IF($D49=AA$1,$E49+$V49,(IF($J49=AA$1,$K49+$W49,AA48)))</f>
        <v>1405</v>
      </c>
      <c r="AB49" s="47">
        <f t="shared" si="81"/>
        <v>855</v>
      </c>
      <c r="AC49" s="47">
        <f t="shared" si="81"/>
        <v>1361</v>
      </c>
      <c r="AD49" s="47">
        <f t="shared" si="81"/>
        <v>292</v>
      </c>
      <c r="AE49" s="47">
        <f t="shared" si="81"/>
        <v>1857</v>
      </c>
      <c r="AF49" s="47">
        <f t="shared" si="81"/>
        <v>2015</v>
      </c>
      <c r="AG49" s="47">
        <f t="shared" si="81"/>
        <v>1194</v>
      </c>
      <c r="AH49" s="47">
        <f t="shared" si="81"/>
        <v>895</v>
      </c>
      <c r="AI49" s="47">
        <f t="shared" si="81"/>
        <v>1281</v>
      </c>
      <c r="AJ49" s="47">
        <f t="shared" si="81"/>
        <v>1918</v>
      </c>
      <c r="AK49" s="47">
        <f t="shared" si="81"/>
        <v>618</v>
      </c>
      <c r="AL49" s="47">
        <f t="shared" si="81"/>
        <v>842</v>
      </c>
      <c r="AM49" s="47">
        <f t="shared" si="81"/>
        <v>1952</v>
      </c>
      <c r="AN49" s="47">
        <f t="shared" si="81"/>
        <v>1371</v>
      </c>
      <c r="AO49" s="47">
        <f t="shared" si="81"/>
        <v>1321</v>
      </c>
      <c r="AP49" s="47">
        <f t="shared" si="81"/>
        <v>2202</v>
      </c>
      <c r="AQ49" s="47">
        <f t="shared" si="81"/>
        <v>300</v>
      </c>
      <c r="AR49" s="47">
        <f t="shared" si="81"/>
        <v>1485</v>
      </c>
      <c r="AS49" s="47">
        <f t="shared" si="81"/>
        <v>236</v>
      </c>
      <c r="AT49" s="47">
        <f t="shared" si="81"/>
        <v>1917</v>
      </c>
      <c r="AU49" s="47">
        <f t="shared" si="81"/>
        <v>1076</v>
      </c>
      <c r="AV49" s="47">
        <f t="shared" si="81"/>
        <v>631</v>
      </c>
      <c r="AW49" s="47">
        <f t="shared" si="81"/>
        <v>702</v>
      </c>
      <c r="AX49" s="47">
        <f t="shared" si="81"/>
        <v>971</v>
      </c>
      <c r="AY49" s="47">
        <f t="shared" si="81"/>
        <v>1260</v>
      </c>
      <c r="AZ49" s="47">
        <f t="shared" si="81"/>
        <v>714</v>
      </c>
      <c r="BA49" s="47">
        <f t="shared" si="81"/>
        <v>0</v>
      </c>
      <c r="BB49" s="47">
        <f t="shared" si="81"/>
        <v>1527</v>
      </c>
      <c r="BC49" s="47">
        <f t="shared" si="81"/>
        <v>928</v>
      </c>
      <c r="BD49" s="47">
        <f t="shared" si="81"/>
        <v>378</v>
      </c>
      <c r="BE49" s="47">
        <f t="shared" si="81"/>
        <v>638</v>
      </c>
      <c r="BF49" s="47">
        <f t="shared" si="81"/>
        <v>2064</v>
      </c>
      <c r="BG49" s="47">
        <f t="shared" si="81"/>
        <v>938</v>
      </c>
      <c r="BH49" s="47">
        <f t="shared" si="81"/>
        <v>530</v>
      </c>
      <c r="BI49" s="47">
        <f t="shared" si="81"/>
        <v>1800</v>
      </c>
      <c r="BJ49" s="47">
        <f t="shared" si="81"/>
        <v>1308</v>
      </c>
      <c r="BK49" s="47">
        <f t="shared" si="81"/>
        <v>1691</v>
      </c>
      <c r="BL49" s="47">
        <f t="shared" si="81"/>
        <v>1042</v>
      </c>
    </row>
    <row r="50" ht="13.5" customHeight="1">
      <c r="A50" s="88">
        <v>42071.0</v>
      </c>
      <c r="B50" s="84" t="s">
        <v>71</v>
      </c>
      <c r="C50" s="176"/>
      <c r="D50" s="39" t="s">
        <v>53</v>
      </c>
      <c r="E50" s="52">
        <f t="shared" ref="E50:E52" si="83">HLOOKUP(D50,AA$1:CB$10056,ROW()-1,FALSE)</f>
        <v>530</v>
      </c>
      <c r="F50" s="41">
        <v>5.0</v>
      </c>
      <c r="G50" s="41">
        <v>14.0</v>
      </c>
      <c r="H50" s="42">
        <f t="shared" si="3"/>
        <v>29</v>
      </c>
      <c r="I50" s="176"/>
      <c r="J50" s="43" t="s">
        <v>44</v>
      </c>
      <c r="K50" s="52">
        <f t="shared" si="79"/>
        <v>378</v>
      </c>
      <c r="L50" s="44">
        <v>0.0</v>
      </c>
      <c r="M50" s="44">
        <v>14.0</v>
      </c>
      <c r="N50" s="42">
        <f t="shared" si="5"/>
        <v>14</v>
      </c>
      <c r="O50" s="176"/>
      <c r="P50" s="45" t="s">
        <v>72</v>
      </c>
      <c r="Q50" s="176"/>
      <c r="R50" s="198">
        <f>MIN(Rules!$E$2,(MAX(H50/N50,N50/H50)))</f>
        <v>2</v>
      </c>
      <c r="S50" s="45">
        <f>VLOOKUP(B50,Rules!A:B,2,FALSE)</f>
        <v>40</v>
      </c>
      <c r="T50" s="176"/>
      <c r="U50" s="131">
        <f>1/(10^(-(E50+(IF(P50="Y",Rules!$I$2,0))-K50)/Rules!$E$12)+1)</f>
        <v>0.8007137679</v>
      </c>
      <c r="V50" s="47">
        <f t="shared" si="6"/>
        <v>16</v>
      </c>
      <c r="W50" s="47">
        <f t="shared" si="7"/>
        <v>-16</v>
      </c>
      <c r="X50" s="47"/>
      <c r="Y50" s="47"/>
      <c r="Z50" s="48"/>
      <c r="AA50" s="47">
        <f t="shared" ref="AA50:BL50" si="82">IF($D50=AA$1,$E50+$V50,(IF($J50=AA$1,$K50+$W50,AA49)))</f>
        <v>1405</v>
      </c>
      <c r="AB50" s="47">
        <f t="shared" si="82"/>
        <v>855</v>
      </c>
      <c r="AC50" s="47">
        <f t="shared" si="82"/>
        <v>1361</v>
      </c>
      <c r="AD50" s="47">
        <f t="shared" si="82"/>
        <v>292</v>
      </c>
      <c r="AE50" s="47">
        <f t="shared" si="82"/>
        <v>1857</v>
      </c>
      <c r="AF50" s="47">
        <f t="shared" si="82"/>
        <v>2015</v>
      </c>
      <c r="AG50" s="47">
        <f t="shared" si="82"/>
        <v>1194</v>
      </c>
      <c r="AH50" s="47">
        <f t="shared" si="82"/>
        <v>895</v>
      </c>
      <c r="AI50" s="47">
        <f t="shared" si="82"/>
        <v>1281</v>
      </c>
      <c r="AJ50" s="47">
        <f t="shared" si="82"/>
        <v>1918</v>
      </c>
      <c r="AK50" s="47">
        <f t="shared" si="82"/>
        <v>618</v>
      </c>
      <c r="AL50" s="47">
        <f t="shared" si="82"/>
        <v>842</v>
      </c>
      <c r="AM50" s="47">
        <f t="shared" si="82"/>
        <v>1952</v>
      </c>
      <c r="AN50" s="47">
        <f t="shared" si="82"/>
        <v>1371</v>
      </c>
      <c r="AO50" s="47">
        <f t="shared" si="82"/>
        <v>1321</v>
      </c>
      <c r="AP50" s="47">
        <f t="shared" si="82"/>
        <v>2202</v>
      </c>
      <c r="AQ50" s="47">
        <f t="shared" si="82"/>
        <v>300</v>
      </c>
      <c r="AR50" s="47">
        <f t="shared" si="82"/>
        <v>1485</v>
      </c>
      <c r="AS50" s="47">
        <f t="shared" si="82"/>
        <v>236</v>
      </c>
      <c r="AT50" s="47">
        <f t="shared" si="82"/>
        <v>1917</v>
      </c>
      <c r="AU50" s="47">
        <f t="shared" si="82"/>
        <v>1076</v>
      </c>
      <c r="AV50" s="47">
        <f t="shared" si="82"/>
        <v>631</v>
      </c>
      <c r="AW50" s="47">
        <f t="shared" si="82"/>
        <v>702</v>
      </c>
      <c r="AX50" s="47">
        <f t="shared" si="82"/>
        <v>971</v>
      </c>
      <c r="AY50" s="47">
        <f t="shared" si="82"/>
        <v>1260</v>
      </c>
      <c r="AZ50" s="47">
        <f t="shared" si="82"/>
        <v>714</v>
      </c>
      <c r="BA50" s="47">
        <f t="shared" si="82"/>
        <v>0</v>
      </c>
      <c r="BB50" s="47">
        <f t="shared" si="82"/>
        <v>1527</v>
      </c>
      <c r="BC50" s="47">
        <f t="shared" si="82"/>
        <v>928</v>
      </c>
      <c r="BD50" s="47">
        <f t="shared" si="82"/>
        <v>362</v>
      </c>
      <c r="BE50" s="47">
        <f t="shared" si="82"/>
        <v>638</v>
      </c>
      <c r="BF50" s="47">
        <f t="shared" si="82"/>
        <v>2064</v>
      </c>
      <c r="BG50" s="47">
        <f t="shared" si="82"/>
        <v>938</v>
      </c>
      <c r="BH50" s="47">
        <f t="shared" si="82"/>
        <v>546</v>
      </c>
      <c r="BI50" s="47">
        <f t="shared" si="82"/>
        <v>1800</v>
      </c>
      <c r="BJ50" s="47">
        <f t="shared" si="82"/>
        <v>1308</v>
      </c>
      <c r="BK50" s="47">
        <f t="shared" si="82"/>
        <v>1691</v>
      </c>
      <c r="BL50" s="47">
        <f t="shared" si="82"/>
        <v>1042</v>
      </c>
    </row>
    <row r="51" ht="13.5" customHeight="1">
      <c r="A51" s="88">
        <v>42077.0</v>
      </c>
      <c r="B51" s="84" t="s">
        <v>71</v>
      </c>
      <c r="C51" s="176"/>
      <c r="D51" s="39" t="s">
        <v>50</v>
      </c>
      <c r="E51" s="52">
        <f t="shared" si="83"/>
        <v>631</v>
      </c>
      <c r="F51" s="41">
        <v>2.0</v>
      </c>
      <c r="G51" s="41">
        <v>16.0</v>
      </c>
      <c r="H51" s="42">
        <f t="shared" si="3"/>
        <v>22</v>
      </c>
      <c r="I51" s="176"/>
      <c r="J51" s="43" t="s">
        <v>53</v>
      </c>
      <c r="K51" s="52">
        <f t="shared" si="79"/>
        <v>546</v>
      </c>
      <c r="L51" s="44">
        <v>2.0</v>
      </c>
      <c r="M51" s="44">
        <v>11.0</v>
      </c>
      <c r="N51" s="42">
        <f t="shared" si="5"/>
        <v>17</v>
      </c>
      <c r="O51" s="176"/>
      <c r="P51" s="45" t="s">
        <v>72</v>
      </c>
      <c r="Q51" s="176"/>
      <c r="R51" s="198">
        <f>MIN(Rules!$E$2,(MAX(H51/N51,N51/H51)))</f>
        <v>1.294117647</v>
      </c>
      <c r="S51" s="45">
        <f>VLOOKUP(B51,Rules!A:B,2,FALSE)</f>
        <v>40</v>
      </c>
      <c r="T51" s="176"/>
      <c r="U51" s="131">
        <f>1/(10^(-(E51+(IF(P51="Y",Rules!$I$2,0))-K51)/Rules!$E$12)+1)</f>
        <v>0.7469129214</v>
      </c>
      <c r="V51" s="47">
        <f t="shared" si="6"/>
        <v>13</v>
      </c>
      <c r="W51" s="47">
        <f t="shared" si="7"/>
        <v>-13</v>
      </c>
      <c r="X51" s="47"/>
      <c r="Y51" s="47"/>
      <c r="Z51" s="48"/>
      <c r="AA51" s="47">
        <f t="shared" ref="AA51:BL51" si="84">IF($D51=AA$1,$E51+$V51,(IF($J51=AA$1,$K51+$W51,AA50)))</f>
        <v>1405</v>
      </c>
      <c r="AB51" s="47">
        <f t="shared" si="84"/>
        <v>855</v>
      </c>
      <c r="AC51" s="47">
        <f t="shared" si="84"/>
        <v>1361</v>
      </c>
      <c r="AD51" s="47">
        <f t="shared" si="84"/>
        <v>292</v>
      </c>
      <c r="AE51" s="47">
        <f t="shared" si="84"/>
        <v>1857</v>
      </c>
      <c r="AF51" s="47">
        <f t="shared" si="84"/>
        <v>2015</v>
      </c>
      <c r="AG51" s="47">
        <f t="shared" si="84"/>
        <v>1194</v>
      </c>
      <c r="AH51" s="47">
        <f t="shared" si="84"/>
        <v>895</v>
      </c>
      <c r="AI51" s="47">
        <f t="shared" si="84"/>
        <v>1281</v>
      </c>
      <c r="AJ51" s="47">
        <f t="shared" si="84"/>
        <v>1918</v>
      </c>
      <c r="AK51" s="47">
        <f t="shared" si="84"/>
        <v>618</v>
      </c>
      <c r="AL51" s="47">
        <f t="shared" si="84"/>
        <v>842</v>
      </c>
      <c r="AM51" s="47">
        <f t="shared" si="84"/>
        <v>1952</v>
      </c>
      <c r="AN51" s="47">
        <f t="shared" si="84"/>
        <v>1371</v>
      </c>
      <c r="AO51" s="47">
        <f t="shared" si="84"/>
        <v>1321</v>
      </c>
      <c r="AP51" s="47">
        <f t="shared" si="84"/>
        <v>2202</v>
      </c>
      <c r="AQ51" s="47">
        <f t="shared" si="84"/>
        <v>300</v>
      </c>
      <c r="AR51" s="47">
        <f t="shared" si="84"/>
        <v>1485</v>
      </c>
      <c r="AS51" s="47">
        <f t="shared" si="84"/>
        <v>236</v>
      </c>
      <c r="AT51" s="47">
        <f t="shared" si="84"/>
        <v>1917</v>
      </c>
      <c r="AU51" s="47">
        <f t="shared" si="84"/>
        <v>1076</v>
      </c>
      <c r="AV51" s="47">
        <f t="shared" si="84"/>
        <v>644</v>
      </c>
      <c r="AW51" s="47">
        <f t="shared" si="84"/>
        <v>702</v>
      </c>
      <c r="AX51" s="47">
        <f t="shared" si="84"/>
        <v>971</v>
      </c>
      <c r="AY51" s="47">
        <f t="shared" si="84"/>
        <v>1260</v>
      </c>
      <c r="AZ51" s="47">
        <f t="shared" si="84"/>
        <v>714</v>
      </c>
      <c r="BA51" s="47">
        <f t="shared" si="84"/>
        <v>0</v>
      </c>
      <c r="BB51" s="47">
        <f t="shared" si="84"/>
        <v>1527</v>
      </c>
      <c r="BC51" s="47">
        <f t="shared" si="84"/>
        <v>928</v>
      </c>
      <c r="BD51" s="47">
        <f t="shared" si="84"/>
        <v>362</v>
      </c>
      <c r="BE51" s="47">
        <f t="shared" si="84"/>
        <v>638</v>
      </c>
      <c r="BF51" s="47">
        <f t="shared" si="84"/>
        <v>2064</v>
      </c>
      <c r="BG51" s="47">
        <f t="shared" si="84"/>
        <v>938</v>
      </c>
      <c r="BH51" s="47">
        <f t="shared" si="84"/>
        <v>533</v>
      </c>
      <c r="BI51" s="47">
        <f t="shared" si="84"/>
        <v>1800</v>
      </c>
      <c r="BJ51" s="47">
        <f t="shared" si="84"/>
        <v>1308</v>
      </c>
      <c r="BK51" s="47">
        <f t="shared" si="84"/>
        <v>1691</v>
      </c>
      <c r="BL51" s="47">
        <f t="shared" si="84"/>
        <v>1042</v>
      </c>
    </row>
    <row r="52" ht="13.5" customHeight="1">
      <c r="A52" s="88">
        <v>42077.0</v>
      </c>
      <c r="B52" s="84" t="s">
        <v>71</v>
      </c>
      <c r="C52" s="176"/>
      <c r="D52" s="39" t="s">
        <v>21</v>
      </c>
      <c r="E52" s="52">
        <f t="shared" si="83"/>
        <v>1857</v>
      </c>
      <c r="F52" s="41">
        <v>2.0</v>
      </c>
      <c r="G52" s="41">
        <v>22.0</v>
      </c>
      <c r="H52" s="42">
        <f t="shared" si="3"/>
        <v>28</v>
      </c>
      <c r="I52" s="176"/>
      <c r="J52" s="43" t="s">
        <v>26</v>
      </c>
      <c r="K52" s="52">
        <f t="shared" si="79"/>
        <v>1918</v>
      </c>
      <c r="L52" s="44">
        <v>2.0</v>
      </c>
      <c r="M52" s="44">
        <v>20.0</v>
      </c>
      <c r="N52" s="42">
        <f t="shared" si="5"/>
        <v>26</v>
      </c>
      <c r="O52" s="176"/>
      <c r="P52" s="45" t="s">
        <v>72</v>
      </c>
      <c r="Q52" s="176"/>
      <c r="R52" s="198">
        <f>MIN(Rules!$E$2,(MAX(H52/N52,N52/H52)))</f>
        <v>1.076923077</v>
      </c>
      <c r="S52" s="45">
        <f>VLOOKUP(B52,Rules!A:B,2,FALSE)</f>
        <v>40</v>
      </c>
      <c r="T52" s="176"/>
      <c r="U52" s="131">
        <f>1/(10^(-(E52+(IF(P52="Y",Rules!$I$2,0))-K52)/Rules!$E$12)+1)</f>
        <v>0.6010543441</v>
      </c>
      <c r="V52" s="47">
        <f t="shared" si="6"/>
        <v>17</v>
      </c>
      <c r="W52" s="47">
        <f t="shared" si="7"/>
        <v>-17</v>
      </c>
      <c r="X52" s="47"/>
      <c r="Y52" s="47"/>
      <c r="Z52" s="48"/>
      <c r="AA52" s="47">
        <f t="shared" ref="AA52:BL52" si="85">IF($D52=AA$1,$E52+$V52,(IF($J52=AA$1,$K52+$W52,AA51)))</f>
        <v>1405</v>
      </c>
      <c r="AB52" s="47">
        <f t="shared" si="85"/>
        <v>855</v>
      </c>
      <c r="AC52" s="47">
        <f t="shared" si="85"/>
        <v>1361</v>
      </c>
      <c r="AD52" s="47">
        <f t="shared" si="85"/>
        <v>292</v>
      </c>
      <c r="AE52" s="47">
        <f t="shared" si="85"/>
        <v>1874</v>
      </c>
      <c r="AF52" s="47">
        <f t="shared" si="85"/>
        <v>2015</v>
      </c>
      <c r="AG52" s="47">
        <f t="shared" si="85"/>
        <v>1194</v>
      </c>
      <c r="AH52" s="47">
        <f t="shared" si="85"/>
        <v>895</v>
      </c>
      <c r="AI52" s="47">
        <f t="shared" si="85"/>
        <v>1281</v>
      </c>
      <c r="AJ52" s="47">
        <f t="shared" si="85"/>
        <v>1901</v>
      </c>
      <c r="AK52" s="47">
        <f t="shared" si="85"/>
        <v>618</v>
      </c>
      <c r="AL52" s="47">
        <f t="shared" si="85"/>
        <v>842</v>
      </c>
      <c r="AM52" s="47">
        <f t="shared" si="85"/>
        <v>1952</v>
      </c>
      <c r="AN52" s="47">
        <f t="shared" si="85"/>
        <v>1371</v>
      </c>
      <c r="AO52" s="47">
        <f t="shared" si="85"/>
        <v>1321</v>
      </c>
      <c r="AP52" s="47">
        <f t="shared" si="85"/>
        <v>2202</v>
      </c>
      <c r="AQ52" s="47">
        <f t="shared" si="85"/>
        <v>300</v>
      </c>
      <c r="AR52" s="47">
        <f t="shared" si="85"/>
        <v>1485</v>
      </c>
      <c r="AS52" s="47">
        <f t="shared" si="85"/>
        <v>236</v>
      </c>
      <c r="AT52" s="47">
        <f t="shared" si="85"/>
        <v>1917</v>
      </c>
      <c r="AU52" s="47">
        <f t="shared" si="85"/>
        <v>1076</v>
      </c>
      <c r="AV52" s="47">
        <f t="shared" si="85"/>
        <v>644</v>
      </c>
      <c r="AW52" s="47">
        <f t="shared" si="85"/>
        <v>702</v>
      </c>
      <c r="AX52" s="47">
        <f t="shared" si="85"/>
        <v>971</v>
      </c>
      <c r="AY52" s="47">
        <f t="shared" si="85"/>
        <v>1260</v>
      </c>
      <c r="AZ52" s="47">
        <f t="shared" si="85"/>
        <v>714</v>
      </c>
      <c r="BA52" s="47">
        <f t="shared" si="85"/>
        <v>0</v>
      </c>
      <c r="BB52" s="47">
        <f t="shared" si="85"/>
        <v>1527</v>
      </c>
      <c r="BC52" s="47">
        <f t="shared" si="85"/>
        <v>928</v>
      </c>
      <c r="BD52" s="47">
        <f t="shared" si="85"/>
        <v>362</v>
      </c>
      <c r="BE52" s="47">
        <f t="shared" si="85"/>
        <v>638</v>
      </c>
      <c r="BF52" s="47">
        <f t="shared" si="85"/>
        <v>2064</v>
      </c>
      <c r="BG52" s="47">
        <f t="shared" si="85"/>
        <v>938</v>
      </c>
      <c r="BH52" s="47">
        <f t="shared" si="85"/>
        <v>533</v>
      </c>
      <c r="BI52" s="47">
        <f t="shared" si="85"/>
        <v>1800</v>
      </c>
      <c r="BJ52" s="47">
        <f t="shared" si="85"/>
        <v>1308</v>
      </c>
      <c r="BK52" s="47">
        <f t="shared" si="85"/>
        <v>1691</v>
      </c>
      <c r="BL52" s="47">
        <f t="shared" si="85"/>
        <v>1042</v>
      </c>
    </row>
    <row r="53" ht="13.5" customHeight="1">
      <c r="A53" s="88">
        <v>42077.0</v>
      </c>
      <c r="B53" s="200" t="s">
        <v>71</v>
      </c>
      <c r="C53" s="98"/>
      <c r="D53" s="201" t="s">
        <v>20</v>
      </c>
      <c r="E53" s="202">
        <f>HLOOKUP(D53,AA$1:CB$10056,ROW()-1,FALSE)</f>
        <v>1917</v>
      </c>
      <c r="F53" s="210">
        <v>0.0</v>
      </c>
      <c r="G53" s="203">
        <v>21.0</v>
      </c>
      <c r="H53" s="42">
        <f t="shared" si="3"/>
        <v>21</v>
      </c>
      <c r="I53" s="98"/>
      <c r="J53" s="204" t="s">
        <v>27</v>
      </c>
      <c r="K53" s="202">
        <f>HLOOKUP(J53,AA$1:CB$10056,ROW()-1,FALSE)</f>
        <v>1527</v>
      </c>
      <c r="L53" s="206">
        <v>1.0</v>
      </c>
      <c r="M53" s="206">
        <v>21.0</v>
      </c>
      <c r="N53" s="42">
        <f t="shared" si="5"/>
        <v>24</v>
      </c>
      <c r="O53" s="94"/>
      <c r="P53" s="207" t="s">
        <v>72</v>
      </c>
      <c r="Q53" s="94"/>
      <c r="R53" s="212">
        <f>MIN(Rules!$E$2,(MAX(H53/N53,N53/H53)))</f>
        <v>1.142857143</v>
      </c>
      <c r="S53" s="208">
        <f>VLOOKUP(B53,Rules!A:B,2,FALSE)</f>
        <v>40</v>
      </c>
      <c r="T53" s="94"/>
      <c r="U53" s="209">
        <f>1/(10^(-(E53+(IF(P53="Y",Rules!$I$2,0))-K53)/Rules!$E$12)+1)</f>
        <v>0.9232106803</v>
      </c>
      <c r="V53" s="47">
        <f t="shared" si="6"/>
        <v>-42</v>
      </c>
      <c r="W53" s="47">
        <f t="shared" si="7"/>
        <v>42</v>
      </c>
      <c r="X53" s="94"/>
      <c r="Y53" s="94"/>
      <c r="Z53" s="94"/>
      <c r="AA53" s="47">
        <f t="shared" ref="AA53:BL53" si="86">IF($D53=AA$1,$E53+$V53,(IF($J53=AA$1,$K53+$W53,AA52)))</f>
        <v>1405</v>
      </c>
      <c r="AB53" s="47">
        <f t="shared" si="86"/>
        <v>855</v>
      </c>
      <c r="AC53" s="47">
        <f t="shared" si="86"/>
        <v>1361</v>
      </c>
      <c r="AD53" s="47">
        <f t="shared" si="86"/>
        <v>292</v>
      </c>
      <c r="AE53" s="47">
        <f t="shared" si="86"/>
        <v>1874</v>
      </c>
      <c r="AF53" s="47">
        <f t="shared" si="86"/>
        <v>2015</v>
      </c>
      <c r="AG53" s="47">
        <f t="shared" si="86"/>
        <v>1194</v>
      </c>
      <c r="AH53" s="47">
        <f t="shared" si="86"/>
        <v>895</v>
      </c>
      <c r="AI53" s="47">
        <f t="shared" si="86"/>
        <v>1281</v>
      </c>
      <c r="AJ53" s="47">
        <f t="shared" si="86"/>
        <v>1901</v>
      </c>
      <c r="AK53" s="47">
        <f t="shared" si="86"/>
        <v>618</v>
      </c>
      <c r="AL53" s="47">
        <f t="shared" si="86"/>
        <v>842</v>
      </c>
      <c r="AM53" s="47">
        <f t="shared" si="86"/>
        <v>1952</v>
      </c>
      <c r="AN53" s="47">
        <f t="shared" si="86"/>
        <v>1371</v>
      </c>
      <c r="AO53" s="47">
        <f t="shared" si="86"/>
        <v>1321</v>
      </c>
      <c r="AP53" s="47">
        <f t="shared" si="86"/>
        <v>2202</v>
      </c>
      <c r="AQ53" s="47">
        <f t="shared" si="86"/>
        <v>300</v>
      </c>
      <c r="AR53" s="47">
        <f t="shared" si="86"/>
        <v>1485</v>
      </c>
      <c r="AS53" s="47">
        <f t="shared" si="86"/>
        <v>236</v>
      </c>
      <c r="AT53" s="47">
        <f t="shared" si="86"/>
        <v>1875</v>
      </c>
      <c r="AU53" s="47">
        <f t="shared" si="86"/>
        <v>1076</v>
      </c>
      <c r="AV53" s="47">
        <f t="shared" si="86"/>
        <v>644</v>
      </c>
      <c r="AW53" s="47">
        <f t="shared" si="86"/>
        <v>702</v>
      </c>
      <c r="AX53" s="47">
        <f t="shared" si="86"/>
        <v>971</v>
      </c>
      <c r="AY53" s="47">
        <f t="shared" si="86"/>
        <v>1260</v>
      </c>
      <c r="AZ53" s="47">
        <f t="shared" si="86"/>
        <v>714</v>
      </c>
      <c r="BA53" s="47">
        <f t="shared" si="86"/>
        <v>0</v>
      </c>
      <c r="BB53" s="47">
        <f t="shared" si="86"/>
        <v>1569</v>
      </c>
      <c r="BC53" s="47">
        <f t="shared" si="86"/>
        <v>928</v>
      </c>
      <c r="BD53" s="47">
        <f t="shared" si="86"/>
        <v>362</v>
      </c>
      <c r="BE53" s="47">
        <f t="shared" si="86"/>
        <v>638</v>
      </c>
      <c r="BF53" s="47">
        <f t="shared" si="86"/>
        <v>2064</v>
      </c>
      <c r="BG53" s="47">
        <f t="shared" si="86"/>
        <v>938</v>
      </c>
      <c r="BH53" s="47">
        <f t="shared" si="86"/>
        <v>533</v>
      </c>
      <c r="BI53" s="47">
        <f t="shared" si="86"/>
        <v>1800</v>
      </c>
      <c r="BJ53" s="47">
        <f t="shared" si="86"/>
        <v>1308</v>
      </c>
      <c r="BK53" s="47">
        <f t="shared" si="86"/>
        <v>1691</v>
      </c>
      <c r="BL53" s="47">
        <f t="shared" si="86"/>
        <v>1042</v>
      </c>
    </row>
    <row r="54" ht="13.5" customHeight="1">
      <c r="A54" s="88">
        <v>42078.0</v>
      </c>
      <c r="B54" s="84" t="s">
        <v>71</v>
      </c>
      <c r="C54" s="176"/>
      <c r="D54" s="39" t="s">
        <v>18</v>
      </c>
      <c r="E54" s="52">
        <f t="shared" ref="E54:E55" si="88">HLOOKUP(D54,AA$1:CB$10056,ROW()-1,FALSE)</f>
        <v>2064</v>
      </c>
      <c r="F54" s="41">
        <v>2.0</v>
      </c>
      <c r="G54" s="41">
        <v>22.0</v>
      </c>
      <c r="H54" s="42">
        <f t="shared" si="3"/>
        <v>28</v>
      </c>
      <c r="I54" s="176"/>
      <c r="J54" s="43" t="s">
        <v>22</v>
      </c>
      <c r="K54" s="52">
        <f t="shared" ref="K54:K55" si="89">HLOOKUP(J54,AA$1:CB$10056,ROW()-1,FALSE)</f>
        <v>2202</v>
      </c>
      <c r="L54" s="44">
        <v>1.0</v>
      </c>
      <c r="M54" s="44">
        <v>13.0</v>
      </c>
      <c r="N54" s="42">
        <f t="shared" si="5"/>
        <v>16</v>
      </c>
      <c r="O54" s="176"/>
      <c r="P54" s="45" t="s">
        <v>72</v>
      </c>
      <c r="Q54" s="176"/>
      <c r="R54" s="198">
        <f>MIN(Rules!$E$2,(MAX(H54/N54,N54/H54)))</f>
        <v>1.75</v>
      </c>
      <c r="S54" s="45">
        <f>VLOOKUP(B54,Rules!A:B,2,FALSE)</f>
        <v>40</v>
      </c>
      <c r="T54" s="176"/>
      <c r="U54" s="131">
        <f>1/(10^(-(E54+(IF(P54="Y",Rules!$I$2,0))-K54)/Rules!$E$12)+1)</f>
        <v>0.5138119957</v>
      </c>
      <c r="V54" s="47">
        <f t="shared" si="6"/>
        <v>34</v>
      </c>
      <c r="W54" s="47">
        <f t="shared" si="7"/>
        <v>-34</v>
      </c>
      <c r="X54" s="47"/>
      <c r="Y54" s="47"/>
      <c r="Z54" s="48"/>
      <c r="AA54" s="47">
        <f t="shared" ref="AA54:BL54" si="87">IF($D54=AA$1,$E54+$V54,(IF($J54=AA$1,$K54+$W54,AA53)))</f>
        <v>1405</v>
      </c>
      <c r="AB54" s="47">
        <f t="shared" si="87"/>
        <v>855</v>
      </c>
      <c r="AC54" s="47">
        <f t="shared" si="87"/>
        <v>1361</v>
      </c>
      <c r="AD54" s="47">
        <f t="shared" si="87"/>
        <v>292</v>
      </c>
      <c r="AE54" s="47">
        <f t="shared" si="87"/>
        <v>1874</v>
      </c>
      <c r="AF54" s="47">
        <f t="shared" si="87"/>
        <v>2015</v>
      </c>
      <c r="AG54" s="47">
        <f t="shared" si="87"/>
        <v>1194</v>
      </c>
      <c r="AH54" s="47">
        <f t="shared" si="87"/>
        <v>895</v>
      </c>
      <c r="AI54" s="47">
        <f t="shared" si="87"/>
        <v>1281</v>
      </c>
      <c r="AJ54" s="47">
        <f t="shared" si="87"/>
        <v>1901</v>
      </c>
      <c r="AK54" s="47">
        <f t="shared" si="87"/>
        <v>618</v>
      </c>
      <c r="AL54" s="47">
        <f t="shared" si="87"/>
        <v>842</v>
      </c>
      <c r="AM54" s="47">
        <f t="shared" si="87"/>
        <v>1952</v>
      </c>
      <c r="AN54" s="47">
        <f t="shared" si="87"/>
        <v>1371</v>
      </c>
      <c r="AO54" s="47">
        <f t="shared" si="87"/>
        <v>1321</v>
      </c>
      <c r="AP54" s="47">
        <f t="shared" si="87"/>
        <v>2168</v>
      </c>
      <c r="AQ54" s="47">
        <f t="shared" si="87"/>
        <v>300</v>
      </c>
      <c r="AR54" s="47">
        <f t="shared" si="87"/>
        <v>1485</v>
      </c>
      <c r="AS54" s="47">
        <f t="shared" si="87"/>
        <v>236</v>
      </c>
      <c r="AT54" s="47">
        <f t="shared" si="87"/>
        <v>1875</v>
      </c>
      <c r="AU54" s="47">
        <f t="shared" si="87"/>
        <v>1076</v>
      </c>
      <c r="AV54" s="47">
        <f t="shared" si="87"/>
        <v>644</v>
      </c>
      <c r="AW54" s="47">
        <f t="shared" si="87"/>
        <v>702</v>
      </c>
      <c r="AX54" s="47">
        <f t="shared" si="87"/>
        <v>971</v>
      </c>
      <c r="AY54" s="47">
        <f t="shared" si="87"/>
        <v>1260</v>
      </c>
      <c r="AZ54" s="47">
        <f t="shared" si="87"/>
        <v>714</v>
      </c>
      <c r="BA54" s="47">
        <f t="shared" si="87"/>
        <v>0</v>
      </c>
      <c r="BB54" s="47">
        <f t="shared" si="87"/>
        <v>1569</v>
      </c>
      <c r="BC54" s="47">
        <f t="shared" si="87"/>
        <v>928</v>
      </c>
      <c r="BD54" s="47">
        <f t="shared" si="87"/>
        <v>362</v>
      </c>
      <c r="BE54" s="47">
        <f t="shared" si="87"/>
        <v>638</v>
      </c>
      <c r="BF54" s="47">
        <f t="shared" si="87"/>
        <v>2098</v>
      </c>
      <c r="BG54" s="47">
        <f t="shared" si="87"/>
        <v>938</v>
      </c>
      <c r="BH54" s="47">
        <f t="shared" si="87"/>
        <v>533</v>
      </c>
      <c r="BI54" s="47">
        <f t="shared" si="87"/>
        <v>1800</v>
      </c>
      <c r="BJ54" s="47">
        <f t="shared" si="87"/>
        <v>1308</v>
      </c>
      <c r="BK54" s="47">
        <f t="shared" si="87"/>
        <v>1691</v>
      </c>
      <c r="BL54" s="47">
        <f t="shared" si="87"/>
        <v>1042</v>
      </c>
    </row>
    <row r="55" ht="13.5" customHeight="1">
      <c r="A55" s="88">
        <v>42078.0</v>
      </c>
      <c r="B55" s="84" t="s">
        <v>71</v>
      </c>
      <c r="C55" s="176"/>
      <c r="D55" s="39" t="s">
        <v>23</v>
      </c>
      <c r="E55" s="52">
        <f t="shared" si="88"/>
        <v>1952</v>
      </c>
      <c r="F55" s="41">
        <v>0.0</v>
      </c>
      <c r="G55" s="41">
        <v>20.0</v>
      </c>
      <c r="H55" s="42">
        <f t="shared" si="3"/>
        <v>20</v>
      </c>
      <c r="I55" s="176"/>
      <c r="J55" s="43" t="s">
        <v>19</v>
      </c>
      <c r="K55" s="52">
        <f t="shared" si="89"/>
        <v>2015</v>
      </c>
      <c r="L55" s="44">
        <v>2.0</v>
      </c>
      <c r="M55" s="44">
        <v>17.0</v>
      </c>
      <c r="N55" s="42">
        <f t="shared" si="5"/>
        <v>23</v>
      </c>
      <c r="O55" s="176"/>
      <c r="P55" s="45" t="s">
        <v>72</v>
      </c>
      <c r="Q55" s="176"/>
      <c r="R55" s="198">
        <f>MIN(Rules!$E$2,(MAX(H55/N55,N55/H55)))</f>
        <v>1.15</v>
      </c>
      <c r="S55" s="45">
        <f>VLOOKUP(B55,Rules!A:B,2,FALSE)</f>
        <v>40</v>
      </c>
      <c r="T55" s="176"/>
      <c r="U55" s="131">
        <f>1/(10^(-(E55+(IF(P55="Y",Rules!$I$2,0))-K55)/Rules!$E$12)+1)</f>
        <v>0.598843773</v>
      </c>
      <c r="V55" s="47">
        <f t="shared" si="6"/>
        <v>-28</v>
      </c>
      <c r="W55" s="47">
        <f t="shared" si="7"/>
        <v>28</v>
      </c>
      <c r="X55" s="47"/>
      <c r="Y55" s="47"/>
      <c r="Z55" s="48"/>
      <c r="AA55" s="47">
        <f t="shared" ref="AA55:BL55" si="90">IF($D55=AA$1,$E55+$V55,(IF($J55=AA$1,$K55+$W55,AA54)))</f>
        <v>1405</v>
      </c>
      <c r="AB55" s="47">
        <f t="shared" si="90"/>
        <v>855</v>
      </c>
      <c r="AC55" s="47">
        <f t="shared" si="90"/>
        <v>1361</v>
      </c>
      <c r="AD55" s="47">
        <f t="shared" si="90"/>
        <v>292</v>
      </c>
      <c r="AE55" s="47">
        <f t="shared" si="90"/>
        <v>1874</v>
      </c>
      <c r="AF55" s="47">
        <f t="shared" si="90"/>
        <v>2043</v>
      </c>
      <c r="AG55" s="47">
        <f t="shared" si="90"/>
        <v>1194</v>
      </c>
      <c r="AH55" s="47">
        <f t="shared" si="90"/>
        <v>895</v>
      </c>
      <c r="AI55" s="47">
        <f t="shared" si="90"/>
        <v>1281</v>
      </c>
      <c r="AJ55" s="47">
        <f t="shared" si="90"/>
        <v>1901</v>
      </c>
      <c r="AK55" s="47">
        <f t="shared" si="90"/>
        <v>618</v>
      </c>
      <c r="AL55" s="47">
        <f t="shared" si="90"/>
        <v>842</v>
      </c>
      <c r="AM55" s="47">
        <f t="shared" si="90"/>
        <v>1924</v>
      </c>
      <c r="AN55" s="47">
        <f t="shared" si="90"/>
        <v>1371</v>
      </c>
      <c r="AO55" s="47">
        <f t="shared" si="90"/>
        <v>1321</v>
      </c>
      <c r="AP55" s="47">
        <f t="shared" si="90"/>
        <v>2168</v>
      </c>
      <c r="AQ55" s="47">
        <f t="shared" si="90"/>
        <v>300</v>
      </c>
      <c r="AR55" s="47">
        <f t="shared" si="90"/>
        <v>1485</v>
      </c>
      <c r="AS55" s="47">
        <f t="shared" si="90"/>
        <v>236</v>
      </c>
      <c r="AT55" s="47">
        <f t="shared" si="90"/>
        <v>1875</v>
      </c>
      <c r="AU55" s="47">
        <f t="shared" si="90"/>
        <v>1076</v>
      </c>
      <c r="AV55" s="47">
        <f t="shared" si="90"/>
        <v>644</v>
      </c>
      <c r="AW55" s="47">
        <f t="shared" si="90"/>
        <v>702</v>
      </c>
      <c r="AX55" s="47">
        <f t="shared" si="90"/>
        <v>971</v>
      </c>
      <c r="AY55" s="47">
        <f t="shared" si="90"/>
        <v>1260</v>
      </c>
      <c r="AZ55" s="47">
        <f t="shared" si="90"/>
        <v>714</v>
      </c>
      <c r="BA55" s="47">
        <f t="shared" si="90"/>
        <v>0</v>
      </c>
      <c r="BB55" s="47">
        <f t="shared" si="90"/>
        <v>1569</v>
      </c>
      <c r="BC55" s="47">
        <f t="shared" si="90"/>
        <v>928</v>
      </c>
      <c r="BD55" s="47">
        <f t="shared" si="90"/>
        <v>362</v>
      </c>
      <c r="BE55" s="47">
        <f t="shared" si="90"/>
        <v>638</v>
      </c>
      <c r="BF55" s="47">
        <f t="shared" si="90"/>
        <v>2098</v>
      </c>
      <c r="BG55" s="47">
        <f t="shared" si="90"/>
        <v>938</v>
      </c>
      <c r="BH55" s="47">
        <f t="shared" si="90"/>
        <v>533</v>
      </c>
      <c r="BI55" s="47">
        <f t="shared" si="90"/>
        <v>1800</v>
      </c>
      <c r="BJ55" s="47">
        <f t="shared" si="90"/>
        <v>1308</v>
      </c>
      <c r="BK55" s="47">
        <f t="shared" si="90"/>
        <v>1691</v>
      </c>
      <c r="BL55" s="47">
        <f t="shared" si="90"/>
        <v>1042</v>
      </c>
    </row>
    <row r="56" ht="13.5" customHeight="1">
      <c r="A56" s="88">
        <v>42078.0</v>
      </c>
      <c r="B56" s="200" t="s">
        <v>71</v>
      </c>
      <c r="C56" s="98"/>
      <c r="D56" s="201" t="s">
        <v>25</v>
      </c>
      <c r="E56" s="202">
        <f>HLOOKUP(D56,AA$1:CB$10056,ROW()-1,FALSE)</f>
        <v>1800</v>
      </c>
      <c r="F56" s="203">
        <v>4.0</v>
      </c>
      <c r="G56" s="203">
        <v>30.0</v>
      </c>
      <c r="H56" s="42">
        <f t="shared" si="3"/>
        <v>42</v>
      </c>
      <c r="I56" s="98"/>
      <c r="J56" s="204" t="s">
        <v>30</v>
      </c>
      <c r="K56" s="202">
        <f>HLOOKUP(J56,AA$1:CB$10056,ROW()-1,FALSE)</f>
        <v>1405</v>
      </c>
      <c r="L56" s="205">
        <v>0.0</v>
      </c>
      <c r="M56" s="206">
        <v>10.0</v>
      </c>
      <c r="N56" s="42">
        <f t="shared" si="5"/>
        <v>10</v>
      </c>
      <c r="O56" s="94"/>
      <c r="P56" s="207" t="s">
        <v>72</v>
      </c>
      <c r="Q56" s="94"/>
      <c r="R56" s="212">
        <f>MIN(Rules!$E$2,(MAX(H56/N56,N56/H56)))</f>
        <v>2</v>
      </c>
      <c r="S56" s="208">
        <f>VLOOKUP(B56,Rules!A:B,2,FALSE)</f>
        <v>40</v>
      </c>
      <c r="T56" s="94"/>
      <c r="U56" s="209">
        <f>1/(10^(-(E56+(IF(P56="Y",Rules!$I$2,0))-K56)/Rules!$E$12)+1)</f>
        <v>0.9248272212</v>
      </c>
      <c r="V56" s="47">
        <f t="shared" si="6"/>
        <v>6</v>
      </c>
      <c r="W56" s="47">
        <f t="shared" si="7"/>
        <v>-6</v>
      </c>
      <c r="X56" s="94"/>
      <c r="Y56" s="94"/>
      <c r="Z56" s="94"/>
      <c r="AA56" s="47">
        <f t="shared" ref="AA56:BL56" si="91">IF($D56=AA$1,$E56+$V56,(IF($J56=AA$1,$K56+$W56,AA55)))</f>
        <v>1399</v>
      </c>
      <c r="AB56" s="47">
        <f t="shared" si="91"/>
        <v>855</v>
      </c>
      <c r="AC56" s="47">
        <f t="shared" si="91"/>
        <v>1361</v>
      </c>
      <c r="AD56" s="47">
        <f t="shared" si="91"/>
        <v>292</v>
      </c>
      <c r="AE56" s="47">
        <f t="shared" si="91"/>
        <v>1874</v>
      </c>
      <c r="AF56" s="47">
        <f t="shared" si="91"/>
        <v>2043</v>
      </c>
      <c r="AG56" s="47">
        <f t="shared" si="91"/>
        <v>1194</v>
      </c>
      <c r="AH56" s="47">
        <f t="shared" si="91"/>
        <v>895</v>
      </c>
      <c r="AI56" s="47">
        <f t="shared" si="91"/>
        <v>1281</v>
      </c>
      <c r="AJ56" s="47">
        <f t="shared" si="91"/>
        <v>1901</v>
      </c>
      <c r="AK56" s="47">
        <f t="shared" si="91"/>
        <v>618</v>
      </c>
      <c r="AL56" s="47">
        <f t="shared" si="91"/>
        <v>842</v>
      </c>
      <c r="AM56" s="47">
        <f t="shared" si="91"/>
        <v>1924</v>
      </c>
      <c r="AN56" s="47">
        <f t="shared" si="91"/>
        <v>1371</v>
      </c>
      <c r="AO56" s="47">
        <f t="shared" si="91"/>
        <v>1321</v>
      </c>
      <c r="AP56" s="47">
        <f t="shared" si="91"/>
        <v>2168</v>
      </c>
      <c r="AQ56" s="47">
        <f t="shared" si="91"/>
        <v>300</v>
      </c>
      <c r="AR56" s="47">
        <f t="shared" si="91"/>
        <v>1485</v>
      </c>
      <c r="AS56" s="47">
        <f t="shared" si="91"/>
        <v>236</v>
      </c>
      <c r="AT56" s="47">
        <f t="shared" si="91"/>
        <v>1875</v>
      </c>
      <c r="AU56" s="47">
        <f t="shared" si="91"/>
        <v>1076</v>
      </c>
      <c r="AV56" s="47">
        <f t="shared" si="91"/>
        <v>644</v>
      </c>
      <c r="AW56" s="47">
        <f t="shared" si="91"/>
        <v>702</v>
      </c>
      <c r="AX56" s="47">
        <f t="shared" si="91"/>
        <v>971</v>
      </c>
      <c r="AY56" s="47">
        <f t="shared" si="91"/>
        <v>1260</v>
      </c>
      <c r="AZ56" s="47">
        <f t="shared" si="91"/>
        <v>714</v>
      </c>
      <c r="BA56" s="47">
        <f t="shared" si="91"/>
        <v>0</v>
      </c>
      <c r="BB56" s="47">
        <f t="shared" si="91"/>
        <v>1569</v>
      </c>
      <c r="BC56" s="47">
        <f t="shared" si="91"/>
        <v>928</v>
      </c>
      <c r="BD56" s="47">
        <f t="shared" si="91"/>
        <v>362</v>
      </c>
      <c r="BE56" s="47">
        <f t="shared" si="91"/>
        <v>638</v>
      </c>
      <c r="BF56" s="47">
        <f t="shared" si="91"/>
        <v>2098</v>
      </c>
      <c r="BG56" s="47">
        <f t="shared" si="91"/>
        <v>938</v>
      </c>
      <c r="BH56" s="47">
        <f t="shared" si="91"/>
        <v>533</v>
      </c>
      <c r="BI56" s="47">
        <f t="shared" si="91"/>
        <v>1806</v>
      </c>
      <c r="BJ56" s="47">
        <f t="shared" si="91"/>
        <v>1308</v>
      </c>
      <c r="BK56" s="47">
        <f t="shared" si="91"/>
        <v>1691</v>
      </c>
      <c r="BL56" s="47">
        <f t="shared" si="91"/>
        <v>1042</v>
      </c>
    </row>
    <row r="57" ht="13.5" customHeight="1">
      <c r="A57" s="88">
        <v>42078.0</v>
      </c>
      <c r="B57" s="84" t="s">
        <v>71</v>
      </c>
      <c r="C57" s="176"/>
      <c r="D57" s="39" t="s">
        <v>31</v>
      </c>
      <c r="E57" s="52">
        <f t="shared" ref="E57:E58" si="93">HLOOKUP(D57,AA$1:CB$10056,ROW()-1,FALSE)</f>
        <v>1485</v>
      </c>
      <c r="F57" s="41">
        <v>0.0</v>
      </c>
      <c r="G57" s="41">
        <v>25.0</v>
      </c>
      <c r="H57" s="42">
        <f t="shared" si="3"/>
        <v>25</v>
      </c>
      <c r="I57" s="176"/>
      <c r="J57" s="43" t="s">
        <v>24</v>
      </c>
      <c r="K57" s="52">
        <f t="shared" ref="K57:K58" si="94">HLOOKUP(J57,AA$1:CB$10056,ROW()-1,FALSE)</f>
        <v>1691</v>
      </c>
      <c r="L57" s="44">
        <v>5.0</v>
      </c>
      <c r="M57" s="44">
        <v>22.0</v>
      </c>
      <c r="N57" s="42">
        <f t="shared" si="5"/>
        <v>37</v>
      </c>
      <c r="O57" s="176"/>
      <c r="P57" s="45" t="s">
        <v>72</v>
      </c>
      <c r="Q57" s="176"/>
      <c r="R57" s="198">
        <f>MIN(Rules!$E$2,(MAX(H57/N57,N57/H57)))</f>
        <v>1.48</v>
      </c>
      <c r="S57" s="45">
        <f>VLOOKUP(B57,Rules!A:B,2,FALSE)</f>
        <v>40</v>
      </c>
      <c r="T57" s="176"/>
      <c r="U57" s="131">
        <f>1/(10^(-(E57+(IF(P57="Y",Rules!$I$2,0))-K57)/Rules!$E$12)+1)</f>
        <v>0.435882579</v>
      </c>
      <c r="V57" s="47">
        <f t="shared" si="6"/>
        <v>-26</v>
      </c>
      <c r="W57" s="47">
        <f t="shared" si="7"/>
        <v>26</v>
      </c>
      <c r="X57" s="47"/>
      <c r="Y57" s="47"/>
      <c r="Z57" s="48"/>
      <c r="AA57" s="47">
        <f t="shared" ref="AA57:BL57" si="92">IF($D57=AA$1,$E57+$V57,(IF($J57=AA$1,$K57+$W57,AA56)))</f>
        <v>1399</v>
      </c>
      <c r="AB57" s="47">
        <f t="shared" si="92"/>
        <v>855</v>
      </c>
      <c r="AC57" s="47">
        <f t="shared" si="92"/>
        <v>1361</v>
      </c>
      <c r="AD57" s="47">
        <f t="shared" si="92"/>
        <v>292</v>
      </c>
      <c r="AE57" s="47">
        <f t="shared" si="92"/>
        <v>1874</v>
      </c>
      <c r="AF57" s="47">
        <f t="shared" si="92"/>
        <v>2043</v>
      </c>
      <c r="AG57" s="47">
        <f t="shared" si="92"/>
        <v>1194</v>
      </c>
      <c r="AH57" s="47">
        <f t="shared" si="92"/>
        <v>895</v>
      </c>
      <c r="AI57" s="47">
        <f t="shared" si="92"/>
        <v>1281</v>
      </c>
      <c r="AJ57" s="47">
        <f t="shared" si="92"/>
        <v>1901</v>
      </c>
      <c r="AK57" s="47">
        <f t="shared" si="92"/>
        <v>618</v>
      </c>
      <c r="AL57" s="47">
        <f t="shared" si="92"/>
        <v>842</v>
      </c>
      <c r="AM57" s="47">
        <f t="shared" si="92"/>
        <v>1924</v>
      </c>
      <c r="AN57" s="47">
        <f t="shared" si="92"/>
        <v>1371</v>
      </c>
      <c r="AO57" s="47">
        <f t="shared" si="92"/>
        <v>1321</v>
      </c>
      <c r="AP57" s="47">
        <f t="shared" si="92"/>
        <v>2168</v>
      </c>
      <c r="AQ57" s="47">
        <f t="shared" si="92"/>
        <v>300</v>
      </c>
      <c r="AR57" s="47">
        <f t="shared" si="92"/>
        <v>1459</v>
      </c>
      <c r="AS57" s="47">
        <f t="shared" si="92"/>
        <v>236</v>
      </c>
      <c r="AT57" s="47">
        <f t="shared" si="92"/>
        <v>1875</v>
      </c>
      <c r="AU57" s="47">
        <f t="shared" si="92"/>
        <v>1076</v>
      </c>
      <c r="AV57" s="47">
        <f t="shared" si="92"/>
        <v>644</v>
      </c>
      <c r="AW57" s="47">
        <f t="shared" si="92"/>
        <v>702</v>
      </c>
      <c r="AX57" s="47">
        <f t="shared" si="92"/>
        <v>971</v>
      </c>
      <c r="AY57" s="47">
        <f t="shared" si="92"/>
        <v>1260</v>
      </c>
      <c r="AZ57" s="47">
        <f t="shared" si="92"/>
        <v>714</v>
      </c>
      <c r="BA57" s="47">
        <f t="shared" si="92"/>
        <v>0</v>
      </c>
      <c r="BB57" s="47">
        <f t="shared" si="92"/>
        <v>1569</v>
      </c>
      <c r="BC57" s="47">
        <f t="shared" si="92"/>
        <v>928</v>
      </c>
      <c r="BD57" s="47">
        <f t="shared" si="92"/>
        <v>362</v>
      </c>
      <c r="BE57" s="47">
        <f t="shared" si="92"/>
        <v>638</v>
      </c>
      <c r="BF57" s="47">
        <f t="shared" si="92"/>
        <v>2098</v>
      </c>
      <c r="BG57" s="47">
        <f t="shared" si="92"/>
        <v>938</v>
      </c>
      <c r="BH57" s="47">
        <f t="shared" si="92"/>
        <v>533</v>
      </c>
      <c r="BI57" s="47">
        <f t="shared" si="92"/>
        <v>1806</v>
      </c>
      <c r="BJ57" s="47">
        <f t="shared" si="92"/>
        <v>1308</v>
      </c>
      <c r="BK57" s="47">
        <f t="shared" si="92"/>
        <v>1717</v>
      </c>
      <c r="BL57" s="47">
        <f t="shared" si="92"/>
        <v>1042</v>
      </c>
    </row>
    <row r="58" ht="13.5" customHeight="1">
      <c r="A58" s="88">
        <v>42078.0</v>
      </c>
      <c r="B58" s="84" t="s">
        <v>71</v>
      </c>
      <c r="C58" s="176"/>
      <c r="D58" s="39" t="s">
        <v>32</v>
      </c>
      <c r="E58" s="52">
        <f t="shared" si="93"/>
        <v>1308</v>
      </c>
      <c r="F58" s="41">
        <v>1.0</v>
      </c>
      <c r="G58" s="41">
        <v>22.0</v>
      </c>
      <c r="H58" s="42">
        <f t="shared" si="3"/>
        <v>25</v>
      </c>
      <c r="I58" s="176"/>
      <c r="J58" s="43" t="s">
        <v>40</v>
      </c>
      <c r="K58" s="52">
        <f t="shared" si="94"/>
        <v>1042</v>
      </c>
      <c r="L58" s="44">
        <v>2.0</v>
      </c>
      <c r="M58" s="44">
        <v>10.0</v>
      </c>
      <c r="N58" s="42">
        <f t="shared" si="5"/>
        <v>16</v>
      </c>
      <c r="O58" s="176"/>
      <c r="P58" s="45" t="s">
        <v>72</v>
      </c>
      <c r="Q58" s="176"/>
      <c r="R58" s="198">
        <f>MIN(Rules!$E$2,(MAX(H58/N58,N58/H58)))</f>
        <v>1.5625</v>
      </c>
      <c r="S58" s="45">
        <f>VLOOKUP(B58,Rules!A:B,2,FALSE)</f>
        <v>40</v>
      </c>
      <c r="T58" s="176"/>
      <c r="U58" s="131">
        <f>1/(10^(-(E58+(IF(P58="Y",Rules!$I$2,0))-K58)/Rules!$E$12)+1)</f>
        <v>0.8716638427</v>
      </c>
      <c r="V58" s="47">
        <f t="shared" si="6"/>
        <v>8</v>
      </c>
      <c r="W58" s="47">
        <f t="shared" si="7"/>
        <v>-8</v>
      </c>
      <c r="X58" s="47"/>
      <c r="Y58" s="47"/>
      <c r="Z58" s="48"/>
      <c r="AA58" s="47">
        <f t="shared" ref="AA58:BL58" si="95">IF($D58=AA$1,$E58+$V58,(IF($J58=AA$1,$K58+$W58,AA57)))</f>
        <v>1399</v>
      </c>
      <c r="AB58" s="47">
        <f t="shared" si="95"/>
        <v>855</v>
      </c>
      <c r="AC58" s="47">
        <f t="shared" si="95"/>
        <v>1361</v>
      </c>
      <c r="AD58" s="47">
        <f t="shared" si="95"/>
        <v>292</v>
      </c>
      <c r="AE58" s="47">
        <f t="shared" si="95"/>
        <v>1874</v>
      </c>
      <c r="AF58" s="47">
        <f t="shared" si="95"/>
        <v>2043</v>
      </c>
      <c r="AG58" s="47">
        <f t="shared" si="95"/>
        <v>1194</v>
      </c>
      <c r="AH58" s="47">
        <f t="shared" si="95"/>
        <v>895</v>
      </c>
      <c r="AI58" s="47">
        <f t="shared" si="95"/>
        <v>1281</v>
      </c>
      <c r="AJ58" s="47">
        <f t="shared" si="95"/>
        <v>1901</v>
      </c>
      <c r="AK58" s="47">
        <f t="shared" si="95"/>
        <v>618</v>
      </c>
      <c r="AL58" s="47">
        <f t="shared" si="95"/>
        <v>842</v>
      </c>
      <c r="AM58" s="47">
        <f t="shared" si="95"/>
        <v>1924</v>
      </c>
      <c r="AN58" s="47">
        <f t="shared" si="95"/>
        <v>1371</v>
      </c>
      <c r="AO58" s="47">
        <f t="shared" si="95"/>
        <v>1321</v>
      </c>
      <c r="AP58" s="47">
        <f t="shared" si="95"/>
        <v>2168</v>
      </c>
      <c r="AQ58" s="47">
        <f t="shared" si="95"/>
        <v>300</v>
      </c>
      <c r="AR58" s="47">
        <f t="shared" si="95"/>
        <v>1459</v>
      </c>
      <c r="AS58" s="47">
        <f t="shared" si="95"/>
        <v>236</v>
      </c>
      <c r="AT58" s="47">
        <f t="shared" si="95"/>
        <v>1875</v>
      </c>
      <c r="AU58" s="47">
        <f t="shared" si="95"/>
        <v>1076</v>
      </c>
      <c r="AV58" s="47">
        <f t="shared" si="95"/>
        <v>644</v>
      </c>
      <c r="AW58" s="47">
        <f t="shared" si="95"/>
        <v>702</v>
      </c>
      <c r="AX58" s="47">
        <f t="shared" si="95"/>
        <v>971</v>
      </c>
      <c r="AY58" s="47">
        <f t="shared" si="95"/>
        <v>1260</v>
      </c>
      <c r="AZ58" s="47">
        <f t="shared" si="95"/>
        <v>714</v>
      </c>
      <c r="BA58" s="47">
        <f t="shared" si="95"/>
        <v>0</v>
      </c>
      <c r="BB58" s="47">
        <f t="shared" si="95"/>
        <v>1569</v>
      </c>
      <c r="BC58" s="47">
        <f t="shared" si="95"/>
        <v>928</v>
      </c>
      <c r="BD58" s="47">
        <f t="shared" si="95"/>
        <v>362</v>
      </c>
      <c r="BE58" s="47">
        <f t="shared" si="95"/>
        <v>638</v>
      </c>
      <c r="BF58" s="47">
        <f t="shared" si="95"/>
        <v>2098</v>
      </c>
      <c r="BG58" s="47">
        <f t="shared" si="95"/>
        <v>938</v>
      </c>
      <c r="BH58" s="47">
        <f t="shared" si="95"/>
        <v>533</v>
      </c>
      <c r="BI58" s="47">
        <f t="shared" si="95"/>
        <v>1806</v>
      </c>
      <c r="BJ58" s="47">
        <f t="shared" si="95"/>
        <v>1316</v>
      </c>
      <c r="BK58" s="47">
        <f t="shared" si="95"/>
        <v>1717</v>
      </c>
      <c r="BL58" s="47">
        <f t="shared" si="95"/>
        <v>1034</v>
      </c>
    </row>
    <row r="59" ht="13.5" customHeight="1">
      <c r="A59" s="88">
        <v>42078.0</v>
      </c>
      <c r="B59" s="200" t="s">
        <v>71</v>
      </c>
      <c r="C59" s="98"/>
      <c r="D59" s="201" t="s">
        <v>28</v>
      </c>
      <c r="E59" s="202">
        <f>HLOOKUP(D59,AA$1:CB$10056,ROW()-1,FALSE)</f>
        <v>1361</v>
      </c>
      <c r="F59" s="203">
        <v>3.0</v>
      </c>
      <c r="G59" s="203">
        <v>17.0</v>
      </c>
      <c r="H59" s="42">
        <f t="shared" si="3"/>
        <v>26</v>
      </c>
      <c r="I59" s="98"/>
      <c r="J59" s="204" t="s">
        <v>34</v>
      </c>
      <c r="K59" s="202">
        <f>HLOOKUP(J59,AA$1:CB$10056,ROW()-1,FALSE)</f>
        <v>1371</v>
      </c>
      <c r="L59" s="206">
        <v>1.0</v>
      </c>
      <c r="M59" s="206">
        <v>24.0</v>
      </c>
      <c r="N59" s="42">
        <f t="shared" si="5"/>
        <v>27</v>
      </c>
      <c r="O59" s="94"/>
      <c r="P59" s="207" t="s">
        <v>72</v>
      </c>
      <c r="Q59" s="94"/>
      <c r="R59" s="212">
        <f>MIN(Rules!$E$2,(MAX(H59/N59,N59/H59)))</f>
        <v>1.038461538</v>
      </c>
      <c r="S59" s="208">
        <f>VLOOKUP(B59,Rules!A:B,2,FALSE)</f>
        <v>40</v>
      </c>
      <c r="T59" s="94"/>
      <c r="U59" s="209">
        <f>1/(10^(-(E59+(IF(P59="Y",Rules!$I$2,0))-K59)/Rules!$E$12)+1)</f>
        <v>0.6558205059</v>
      </c>
      <c r="V59" s="47">
        <f t="shared" si="6"/>
        <v>-27</v>
      </c>
      <c r="W59" s="47">
        <f t="shared" si="7"/>
        <v>27</v>
      </c>
      <c r="X59" s="94"/>
      <c r="Y59" s="94"/>
      <c r="Z59" s="94"/>
      <c r="AA59" s="47">
        <f t="shared" ref="AA59:BL59" si="96">IF($D59=AA$1,$E59+$V59,(IF($J59=AA$1,$K59+$W59,AA58)))</f>
        <v>1399</v>
      </c>
      <c r="AB59" s="47">
        <f t="shared" si="96"/>
        <v>855</v>
      </c>
      <c r="AC59" s="47">
        <f t="shared" si="96"/>
        <v>1334</v>
      </c>
      <c r="AD59" s="47">
        <f t="shared" si="96"/>
        <v>292</v>
      </c>
      <c r="AE59" s="47">
        <f t="shared" si="96"/>
        <v>1874</v>
      </c>
      <c r="AF59" s="47">
        <f t="shared" si="96"/>
        <v>2043</v>
      </c>
      <c r="AG59" s="47">
        <f t="shared" si="96"/>
        <v>1194</v>
      </c>
      <c r="AH59" s="47">
        <f t="shared" si="96"/>
        <v>895</v>
      </c>
      <c r="AI59" s="47">
        <f t="shared" si="96"/>
        <v>1281</v>
      </c>
      <c r="AJ59" s="47">
        <f t="shared" si="96"/>
        <v>1901</v>
      </c>
      <c r="AK59" s="47">
        <f t="shared" si="96"/>
        <v>618</v>
      </c>
      <c r="AL59" s="47">
        <f t="shared" si="96"/>
        <v>842</v>
      </c>
      <c r="AM59" s="47">
        <f t="shared" si="96"/>
        <v>1924</v>
      </c>
      <c r="AN59" s="47">
        <f t="shared" si="96"/>
        <v>1398</v>
      </c>
      <c r="AO59" s="47">
        <f t="shared" si="96"/>
        <v>1321</v>
      </c>
      <c r="AP59" s="47">
        <f t="shared" si="96"/>
        <v>2168</v>
      </c>
      <c r="AQ59" s="47">
        <f t="shared" si="96"/>
        <v>300</v>
      </c>
      <c r="AR59" s="47">
        <f t="shared" si="96"/>
        <v>1459</v>
      </c>
      <c r="AS59" s="47">
        <f t="shared" si="96"/>
        <v>236</v>
      </c>
      <c r="AT59" s="47">
        <f t="shared" si="96"/>
        <v>1875</v>
      </c>
      <c r="AU59" s="47">
        <f t="shared" si="96"/>
        <v>1076</v>
      </c>
      <c r="AV59" s="47">
        <f t="shared" si="96"/>
        <v>644</v>
      </c>
      <c r="AW59" s="47">
        <f t="shared" si="96"/>
        <v>702</v>
      </c>
      <c r="AX59" s="47">
        <f t="shared" si="96"/>
        <v>971</v>
      </c>
      <c r="AY59" s="47">
        <f t="shared" si="96"/>
        <v>1260</v>
      </c>
      <c r="AZ59" s="47">
        <f t="shared" si="96"/>
        <v>714</v>
      </c>
      <c r="BA59" s="47">
        <f t="shared" si="96"/>
        <v>0</v>
      </c>
      <c r="BB59" s="47">
        <f t="shared" si="96"/>
        <v>1569</v>
      </c>
      <c r="BC59" s="47">
        <f t="shared" si="96"/>
        <v>928</v>
      </c>
      <c r="BD59" s="47">
        <f t="shared" si="96"/>
        <v>362</v>
      </c>
      <c r="BE59" s="47">
        <f t="shared" si="96"/>
        <v>638</v>
      </c>
      <c r="BF59" s="47">
        <f t="shared" si="96"/>
        <v>2098</v>
      </c>
      <c r="BG59" s="47">
        <f t="shared" si="96"/>
        <v>938</v>
      </c>
      <c r="BH59" s="47">
        <f t="shared" si="96"/>
        <v>533</v>
      </c>
      <c r="BI59" s="47">
        <f t="shared" si="96"/>
        <v>1806</v>
      </c>
      <c r="BJ59" s="47">
        <f t="shared" si="96"/>
        <v>1316</v>
      </c>
      <c r="BK59" s="47">
        <f t="shared" si="96"/>
        <v>1717</v>
      </c>
      <c r="BL59" s="47">
        <f t="shared" si="96"/>
        <v>1034</v>
      </c>
    </row>
    <row r="60" ht="13.5" customHeight="1">
      <c r="A60" s="88">
        <v>42078.0</v>
      </c>
      <c r="B60" s="84" t="s">
        <v>71</v>
      </c>
      <c r="C60" s="176"/>
      <c r="D60" s="39" t="s">
        <v>29</v>
      </c>
      <c r="E60" s="52">
        <f t="shared" ref="E60:E61" si="98">HLOOKUP(D60,AA$1:CB$10056,ROW()-1,FALSE)</f>
        <v>1321</v>
      </c>
      <c r="F60" s="41">
        <v>3.0</v>
      </c>
      <c r="G60" s="41">
        <v>20.0</v>
      </c>
      <c r="H60" s="42">
        <f t="shared" si="3"/>
        <v>29</v>
      </c>
      <c r="I60" s="176"/>
      <c r="J60" s="43" t="s">
        <v>39</v>
      </c>
      <c r="K60" s="52">
        <f t="shared" ref="K60:K61" si="99">HLOOKUP(J60,AA$1:CB$10056,ROW()-1,FALSE)</f>
        <v>971</v>
      </c>
      <c r="L60" s="44">
        <v>1.0</v>
      </c>
      <c r="M60" s="44">
        <v>14.0</v>
      </c>
      <c r="N60" s="42">
        <f t="shared" si="5"/>
        <v>17</v>
      </c>
      <c r="O60" s="176"/>
      <c r="P60" s="45" t="s">
        <v>72</v>
      </c>
      <c r="Q60" s="176"/>
      <c r="R60" s="198">
        <f>MIN(Rules!$E$2,(MAX(H60/N60,N60/H60)))</f>
        <v>1.705882353</v>
      </c>
      <c r="S60" s="45">
        <f>VLOOKUP(B60,Rules!A:B,2,FALSE)</f>
        <v>40</v>
      </c>
      <c r="T60" s="176"/>
      <c r="U60" s="131">
        <f>1/(10^(-(E60+(IF(P60="Y",Rules!$I$2,0))-K60)/Rules!$E$12)+1)</f>
        <v>0.9090909091</v>
      </c>
      <c r="V60" s="47">
        <f t="shared" si="6"/>
        <v>6</v>
      </c>
      <c r="W60" s="47">
        <f t="shared" si="7"/>
        <v>-6</v>
      </c>
      <c r="X60" s="47"/>
      <c r="Y60" s="47"/>
      <c r="Z60" s="48"/>
      <c r="AA60" s="47">
        <f t="shared" ref="AA60:BL60" si="97">IF($D60=AA$1,$E60+$V60,(IF($J60=AA$1,$K60+$W60,AA59)))</f>
        <v>1399</v>
      </c>
      <c r="AB60" s="47">
        <f t="shared" si="97"/>
        <v>855</v>
      </c>
      <c r="AC60" s="47">
        <f t="shared" si="97"/>
        <v>1334</v>
      </c>
      <c r="AD60" s="47">
        <f t="shared" si="97"/>
        <v>292</v>
      </c>
      <c r="AE60" s="47">
        <f t="shared" si="97"/>
        <v>1874</v>
      </c>
      <c r="AF60" s="47">
        <f t="shared" si="97"/>
        <v>2043</v>
      </c>
      <c r="AG60" s="47">
        <f t="shared" si="97"/>
        <v>1194</v>
      </c>
      <c r="AH60" s="47">
        <f t="shared" si="97"/>
        <v>895</v>
      </c>
      <c r="AI60" s="47">
        <f t="shared" si="97"/>
        <v>1281</v>
      </c>
      <c r="AJ60" s="47">
        <f t="shared" si="97"/>
        <v>1901</v>
      </c>
      <c r="AK60" s="47">
        <f t="shared" si="97"/>
        <v>618</v>
      </c>
      <c r="AL60" s="47">
        <f t="shared" si="97"/>
        <v>842</v>
      </c>
      <c r="AM60" s="47">
        <f t="shared" si="97"/>
        <v>1924</v>
      </c>
      <c r="AN60" s="47">
        <f t="shared" si="97"/>
        <v>1398</v>
      </c>
      <c r="AO60" s="47">
        <f t="shared" si="97"/>
        <v>1327</v>
      </c>
      <c r="AP60" s="47">
        <f t="shared" si="97"/>
        <v>2168</v>
      </c>
      <c r="AQ60" s="47">
        <f t="shared" si="97"/>
        <v>300</v>
      </c>
      <c r="AR60" s="47">
        <f t="shared" si="97"/>
        <v>1459</v>
      </c>
      <c r="AS60" s="47">
        <f t="shared" si="97"/>
        <v>236</v>
      </c>
      <c r="AT60" s="47">
        <f t="shared" si="97"/>
        <v>1875</v>
      </c>
      <c r="AU60" s="47">
        <f t="shared" si="97"/>
        <v>1076</v>
      </c>
      <c r="AV60" s="47">
        <f t="shared" si="97"/>
        <v>644</v>
      </c>
      <c r="AW60" s="47">
        <f t="shared" si="97"/>
        <v>702</v>
      </c>
      <c r="AX60" s="47">
        <f t="shared" si="97"/>
        <v>965</v>
      </c>
      <c r="AY60" s="47">
        <f t="shared" si="97"/>
        <v>1260</v>
      </c>
      <c r="AZ60" s="47">
        <f t="shared" si="97"/>
        <v>714</v>
      </c>
      <c r="BA60" s="47">
        <f t="shared" si="97"/>
        <v>0</v>
      </c>
      <c r="BB60" s="47">
        <f t="shared" si="97"/>
        <v>1569</v>
      </c>
      <c r="BC60" s="47">
        <f t="shared" si="97"/>
        <v>928</v>
      </c>
      <c r="BD60" s="47">
        <f t="shared" si="97"/>
        <v>362</v>
      </c>
      <c r="BE60" s="47">
        <f t="shared" si="97"/>
        <v>638</v>
      </c>
      <c r="BF60" s="47">
        <f t="shared" si="97"/>
        <v>2098</v>
      </c>
      <c r="BG60" s="47">
        <f t="shared" si="97"/>
        <v>938</v>
      </c>
      <c r="BH60" s="47">
        <f t="shared" si="97"/>
        <v>533</v>
      </c>
      <c r="BI60" s="47">
        <f t="shared" si="97"/>
        <v>1806</v>
      </c>
      <c r="BJ60" s="47">
        <f t="shared" si="97"/>
        <v>1316</v>
      </c>
      <c r="BK60" s="47">
        <f t="shared" si="97"/>
        <v>1717</v>
      </c>
      <c r="BL60" s="47">
        <f t="shared" si="97"/>
        <v>1034</v>
      </c>
    </row>
    <row r="61" ht="13.5" customHeight="1">
      <c r="A61" s="88">
        <v>42078.0</v>
      </c>
      <c r="B61" s="84" t="s">
        <v>71</v>
      </c>
      <c r="C61" s="176"/>
      <c r="D61" s="39" t="s">
        <v>33</v>
      </c>
      <c r="E61" s="52">
        <f t="shared" si="98"/>
        <v>1281</v>
      </c>
      <c r="F61" s="41">
        <v>4.0</v>
      </c>
      <c r="G61" s="41">
        <v>17.0</v>
      </c>
      <c r="H61" s="42">
        <f t="shared" si="3"/>
        <v>29</v>
      </c>
      <c r="I61" s="176"/>
      <c r="J61" s="43" t="s">
        <v>37</v>
      </c>
      <c r="K61" s="52">
        <f t="shared" si="99"/>
        <v>895</v>
      </c>
      <c r="L61" s="44">
        <v>2.0</v>
      </c>
      <c r="M61" s="44">
        <v>9.0</v>
      </c>
      <c r="N61" s="42">
        <f t="shared" si="5"/>
        <v>15</v>
      </c>
      <c r="O61" s="176"/>
      <c r="P61" s="45" t="s">
        <v>72</v>
      </c>
      <c r="Q61" s="176"/>
      <c r="R61" s="198">
        <f>MIN(Rules!$E$2,(MAX(H61/N61,N61/H61)))</f>
        <v>1.933333333</v>
      </c>
      <c r="S61" s="45">
        <f>VLOOKUP(B61,Rules!A:B,2,FALSE)</f>
        <v>40</v>
      </c>
      <c r="T61" s="176"/>
      <c r="U61" s="131">
        <f>1/(10^(-(E61+(IF(P61="Y",Rules!$I$2,0))-K61)/Rules!$E$12)+1)</f>
        <v>0.9218945651</v>
      </c>
      <c r="V61" s="47">
        <f t="shared" si="6"/>
        <v>6</v>
      </c>
      <c r="W61" s="47">
        <f t="shared" si="7"/>
        <v>-6</v>
      </c>
      <c r="X61" s="47"/>
      <c r="Y61" s="47"/>
      <c r="Z61" s="48"/>
      <c r="AA61" s="47">
        <f t="shared" ref="AA61:BL61" si="100">IF($D61=AA$1,$E61+$V61,(IF($J61=AA$1,$K61+$W61,AA60)))</f>
        <v>1399</v>
      </c>
      <c r="AB61" s="47">
        <f t="shared" si="100"/>
        <v>855</v>
      </c>
      <c r="AC61" s="47">
        <f t="shared" si="100"/>
        <v>1334</v>
      </c>
      <c r="AD61" s="47">
        <f t="shared" si="100"/>
        <v>292</v>
      </c>
      <c r="AE61" s="47">
        <f t="shared" si="100"/>
        <v>1874</v>
      </c>
      <c r="AF61" s="47">
        <f t="shared" si="100"/>
        <v>2043</v>
      </c>
      <c r="AG61" s="47">
        <f t="shared" si="100"/>
        <v>1194</v>
      </c>
      <c r="AH61" s="47">
        <f t="shared" si="100"/>
        <v>889</v>
      </c>
      <c r="AI61" s="47">
        <f t="shared" si="100"/>
        <v>1287</v>
      </c>
      <c r="AJ61" s="47">
        <f t="shared" si="100"/>
        <v>1901</v>
      </c>
      <c r="AK61" s="47">
        <f t="shared" si="100"/>
        <v>618</v>
      </c>
      <c r="AL61" s="47">
        <f t="shared" si="100"/>
        <v>842</v>
      </c>
      <c r="AM61" s="47">
        <f t="shared" si="100"/>
        <v>1924</v>
      </c>
      <c r="AN61" s="47">
        <f t="shared" si="100"/>
        <v>1398</v>
      </c>
      <c r="AO61" s="47">
        <f t="shared" si="100"/>
        <v>1327</v>
      </c>
      <c r="AP61" s="47">
        <f t="shared" si="100"/>
        <v>2168</v>
      </c>
      <c r="AQ61" s="47">
        <f t="shared" si="100"/>
        <v>300</v>
      </c>
      <c r="AR61" s="47">
        <f t="shared" si="100"/>
        <v>1459</v>
      </c>
      <c r="AS61" s="47">
        <f t="shared" si="100"/>
        <v>236</v>
      </c>
      <c r="AT61" s="47">
        <f t="shared" si="100"/>
        <v>1875</v>
      </c>
      <c r="AU61" s="47">
        <f t="shared" si="100"/>
        <v>1076</v>
      </c>
      <c r="AV61" s="47">
        <f t="shared" si="100"/>
        <v>644</v>
      </c>
      <c r="AW61" s="47">
        <f t="shared" si="100"/>
        <v>702</v>
      </c>
      <c r="AX61" s="47">
        <f t="shared" si="100"/>
        <v>965</v>
      </c>
      <c r="AY61" s="47">
        <f t="shared" si="100"/>
        <v>1260</v>
      </c>
      <c r="AZ61" s="47">
        <f t="shared" si="100"/>
        <v>714</v>
      </c>
      <c r="BA61" s="47">
        <f t="shared" si="100"/>
        <v>0</v>
      </c>
      <c r="BB61" s="47">
        <f t="shared" si="100"/>
        <v>1569</v>
      </c>
      <c r="BC61" s="47">
        <f t="shared" si="100"/>
        <v>928</v>
      </c>
      <c r="BD61" s="47">
        <f t="shared" si="100"/>
        <v>362</v>
      </c>
      <c r="BE61" s="47">
        <f t="shared" si="100"/>
        <v>638</v>
      </c>
      <c r="BF61" s="47">
        <f t="shared" si="100"/>
        <v>2098</v>
      </c>
      <c r="BG61" s="47">
        <f t="shared" si="100"/>
        <v>938</v>
      </c>
      <c r="BH61" s="47">
        <f t="shared" si="100"/>
        <v>533</v>
      </c>
      <c r="BI61" s="47">
        <f t="shared" si="100"/>
        <v>1806</v>
      </c>
      <c r="BJ61" s="47">
        <f t="shared" si="100"/>
        <v>1316</v>
      </c>
      <c r="BK61" s="47">
        <f t="shared" si="100"/>
        <v>1717</v>
      </c>
      <c r="BL61" s="47">
        <f t="shared" si="100"/>
        <v>1034</v>
      </c>
    </row>
    <row r="62" ht="13.5" customHeight="1">
      <c r="A62" s="88">
        <v>42078.0</v>
      </c>
      <c r="B62" s="200" t="s">
        <v>71</v>
      </c>
      <c r="C62" s="98"/>
      <c r="D62" s="201" t="s">
        <v>38</v>
      </c>
      <c r="E62" s="202">
        <f>HLOOKUP(D62,AA$1:CB$10056,ROW()-1,FALSE)</f>
        <v>1260</v>
      </c>
      <c r="F62" s="203">
        <v>1.0</v>
      </c>
      <c r="G62" s="203">
        <v>15.0</v>
      </c>
      <c r="H62" s="42">
        <f t="shared" si="3"/>
        <v>18</v>
      </c>
      <c r="I62" s="98"/>
      <c r="J62" s="204" t="s">
        <v>43</v>
      </c>
      <c r="K62" s="202">
        <f>HLOOKUP(J62,AA$1:CB$10056,ROW()-1,FALSE)</f>
        <v>855</v>
      </c>
      <c r="L62" s="206">
        <v>1.0</v>
      </c>
      <c r="M62" s="206">
        <v>17.0</v>
      </c>
      <c r="N62" s="42">
        <f t="shared" si="5"/>
        <v>20</v>
      </c>
      <c r="O62" s="94"/>
      <c r="P62" s="207" t="s">
        <v>72</v>
      </c>
      <c r="Q62" s="94"/>
      <c r="R62" s="212">
        <f>MIN(Rules!$E$2,(MAX(H62/N62,N62/H62)))</f>
        <v>1.111111111</v>
      </c>
      <c r="S62" s="208">
        <f>VLOOKUP(B62,Rules!A:B,2,FALSE)</f>
        <v>40</v>
      </c>
      <c r="T62" s="94"/>
      <c r="U62" s="209">
        <f>1/(10^(-(E62+(IF(P62="Y",Rules!$I$2,0))-K62)/Rules!$E$12)+1)</f>
        <v>0.9279668415</v>
      </c>
      <c r="V62" s="47">
        <f t="shared" si="6"/>
        <v>-41</v>
      </c>
      <c r="W62" s="47">
        <f t="shared" si="7"/>
        <v>41</v>
      </c>
      <c r="X62" s="94"/>
      <c r="Y62" s="94"/>
      <c r="Z62" s="94"/>
      <c r="AA62" s="47">
        <f t="shared" ref="AA62:BL62" si="101">IF($D62=AA$1,$E62+$V62,(IF($J62=AA$1,$K62+$W62,AA61)))</f>
        <v>1399</v>
      </c>
      <c r="AB62" s="47">
        <f t="shared" si="101"/>
        <v>896</v>
      </c>
      <c r="AC62" s="47">
        <f t="shared" si="101"/>
        <v>1334</v>
      </c>
      <c r="AD62" s="47">
        <f t="shared" si="101"/>
        <v>292</v>
      </c>
      <c r="AE62" s="47">
        <f t="shared" si="101"/>
        <v>1874</v>
      </c>
      <c r="AF62" s="47">
        <f t="shared" si="101"/>
        <v>2043</v>
      </c>
      <c r="AG62" s="47">
        <f t="shared" si="101"/>
        <v>1194</v>
      </c>
      <c r="AH62" s="47">
        <f t="shared" si="101"/>
        <v>889</v>
      </c>
      <c r="AI62" s="47">
        <f t="shared" si="101"/>
        <v>1287</v>
      </c>
      <c r="AJ62" s="47">
        <f t="shared" si="101"/>
        <v>1901</v>
      </c>
      <c r="AK62" s="47">
        <f t="shared" si="101"/>
        <v>618</v>
      </c>
      <c r="AL62" s="47">
        <f t="shared" si="101"/>
        <v>842</v>
      </c>
      <c r="AM62" s="47">
        <f t="shared" si="101"/>
        <v>1924</v>
      </c>
      <c r="AN62" s="47">
        <f t="shared" si="101"/>
        <v>1398</v>
      </c>
      <c r="AO62" s="47">
        <f t="shared" si="101"/>
        <v>1327</v>
      </c>
      <c r="AP62" s="47">
        <f t="shared" si="101"/>
        <v>2168</v>
      </c>
      <c r="AQ62" s="47">
        <f t="shared" si="101"/>
        <v>300</v>
      </c>
      <c r="AR62" s="47">
        <f t="shared" si="101"/>
        <v>1459</v>
      </c>
      <c r="AS62" s="47">
        <f t="shared" si="101"/>
        <v>236</v>
      </c>
      <c r="AT62" s="47">
        <f t="shared" si="101"/>
        <v>1875</v>
      </c>
      <c r="AU62" s="47">
        <f t="shared" si="101"/>
        <v>1076</v>
      </c>
      <c r="AV62" s="47">
        <f t="shared" si="101"/>
        <v>644</v>
      </c>
      <c r="AW62" s="47">
        <f t="shared" si="101"/>
        <v>702</v>
      </c>
      <c r="AX62" s="47">
        <f t="shared" si="101"/>
        <v>965</v>
      </c>
      <c r="AY62" s="47">
        <f t="shared" si="101"/>
        <v>1219</v>
      </c>
      <c r="AZ62" s="47">
        <f t="shared" si="101"/>
        <v>714</v>
      </c>
      <c r="BA62" s="47">
        <f t="shared" si="101"/>
        <v>0</v>
      </c>
      <c r="BB62" s="47">
        <f t="shared" si="101"/>
        <v>1569</v>
      </c>
      <c r="BC62" s="47">
        <f t="shared" si="101"/>
        <v>928</v>
      </c>
      <c r="BD62" s="47">
        <f t="shared" si="101"/>
        <v>362</v>
      </c>
      <c r="BE62" s="47">
        <f t="shared" si="101"/>
        <v>638</v>
      </c>
      <c r="BF62" s="47">
        <f t="shared" si="101"/>
        <v>2098</v>
      </c>
      <c r="BG62" s="47">
        <f t="shared" si="101"/>
        <v>938</v>
      </c>
      <c r="BH62" s="47">
        <f t="shared" si="101"/>
        <v>533</v>
      </c>
      <c r="BI62" s="47">
        <f t="shared" si="101"/>
        <v>1806</v>
      </c>
      <c r="BJ62" s="47">
        <f t="shared" si="101"/>
        <v>1316</v>
      </c>
      <c r="BK62" s="47">
        <f t="shared" si="101"/>
        <v>1717</v>
      </c>
      <c r="BL62" s="47">
        <f t="shared" si="101"/>
        <v>1034</v>
      </c>
    </row>
    <row r="63" ht="13.5" customHeight="1">
      <c r="A63" s="88">
        <v>42078.0</v>
      </c>
      <c r="B63" s="84" t="s">
        <v>71</v>
      </c>
      <c r="C63" s="176"/>
      <c r="D63" s="39" t="s">
        <v>42</v>
      </c>
      <c r="E63" s="52">
        <f t="shared" ref="E63:E64" si="103">HLOOKUP(D63,AA$1:CB$10056,ROW()-1,FALSE)</f>
        <v>938</v>
      </c>
      <c r="F63" s="41">
        <v>1.0</v>
      </c>
      <c r="G63" s="41">
        <v>20.0</v>
      </c>
      <c r="H63" s="42">
        <f t="shared" si="3"/>
        <v>23</v>
      </c>
      <c r="I63" s="176"/>
      <c r="J63" s="43" t="s">
        <v>47</v>
      </c>
      <c r="K63" s="52">
        <f t="shared" ref="K63:K64" si="104">HLOOKUP(J63,AA$1:CB$10056,ROW()-1,FALSE)</f>
        <v>702</v>
      </c>
      <c r="L63" s="44">
        <v>2.0</v>
      </c>
      <c r="M63" s="44">
        <v>7.0</v>
      </c>
      <c r="N63" s="42">
        <f t="shared" si="5"/>
        <v>13</v>
      </c>
      <c r="O63" s="176"/>
      <c r="P63" s="45" t="s">
        <v>72</v>
      </c>
      <c r="Q63" s="176"/>
      <c r="R63" s="198">
        <f>MIN(Rules!$E$2,(MAX(H63/N63,N63/H63)))</f>
        <v>1.769230769</v>
      </c>
      <c r="S63" s="45">
        <f>VLOOKUP(B63,Rules!A:B,2,FALSE)</f>
        <v>40</v>
      </c>
      <c r="T63" s="176"/>
      <c r="U63" s="131">
        <f>1/(10^(-(E63+(IF(P63="Y",Rules!$I$2,0))-K63)/Rules!$E$12)+1)</f>
        <v>0.8553997286</v>
      </c>
      <c r="V63" s="47">
        <f t="shared" si="6"/>
        <v>10</v>
      </c>
      <c r="W63" s="47">
        <f t="shared" si="7"/>
        <v>-10</v>
      </c>
      <c r="X63" s="47"/>
      <c r="Y63" s="47"/>
      <c r="Z63" s="48"/>
      <c r="AA63" s="47">
        <f t="shared" ref="AA63:BL63" si="102">IF($D63=AA$1,$E63+$V63,(IF($J63=AA$1,$K63+$W63,AA62)))</f>
        <v>1399</v>
      </c>
      <c r="AB63" s="47">
        <f t="shared" si="102"/>
        <v>896</v>
      </c>
      <c r="AC63" s="47">
        <f t="shared" si="102"/>
        <v>1334</v>
      </c>
      <c r="AD63" s="47">
        <f t="shared" si="102"/>
        <v>292</v>
      </c>
      <c r="AE63" s="47">
        <f t="shared" si="102"/>
        <v>1874</v>
      </c>
      <c r="AF63" s="47">
        <f t="shared" si="102"/>
        <v>2043</v>
      </c>
      <c r="AG63" s="47">
        <f t="shared" si="102"/>
        <v>1194</v>
      </c>
      <c r="AH63" s="47">
        <f t="shared" si="102"/>
        <v>889</v>
      </c>
      <c r="AI63" s="47">
        <f t="shared" si="102"/>
        <v>1287</v>
      </c>
      <c r="AJ63" s="47">
        <f t="shared" si="102"/>
        <v>1901</v>
      </c>
      <c r="AK63" s="47">
        <f t="shared" si="102"/>
        <v>618</v>
      </c>
      <c r="AL63" s="47">
        <f t="shared" si="102"/>
        <v>842</v>
      </c>
      <c r="AM63" s="47">
        <f t="shared" si="102"/>
        <v>1924</v>
      </c>
      <c r="AN63" s="47">
        <f t="shared" si="102"/>
        <v>1398</v>
      </c>
      <c r="AO63" s="47">
        <f t="shared" si="102"/>
        <v>1327</v>
      </c>
      <c r="AP63" s="47">
        <f t="shared" si="102"/>
        <v>2168</v>
      </c>
      <c r="AQ63" s="47">
        <f t="shared" si="102"/>
        <v>300</v>
      </c>
      <c r="AR63" s="47">
        <f t="shared" si="102"/>
        <v>1459</v>
      </c>
      <c r="AS63" s="47">
        <f t="shared" si="102"/>
        <v>236</v>
      </c>
      <c r="AT63" s="47">
        <f t="shared" si="102"/>
        <v>1875</v>
      </c>
      <c r="AU63" s="47">
        <f t="shared" si="102"/>
        <v>1076</v>
      </c>
      <c r="AV63" s="47">
        <f t="shared" si="102"/>
        <v>644</v>
      </c>
      <c r="AW63" s="47">
        <f t="shared" si="102"/>
        <v>692</v>
      </c>
      <c r="AX63" s="47">
        <f t="shared" si="102"/>
        <v>965</v>
      </c>
      <c r="AY63" s="47">
        <f t="shared" si="102"/>
        <v>1219</v>
      </c>
      <c r="AZ63" s="47">
        <f t="shared" si="102"/>
        <v>714</v>
      </c>
      <c r="BA63" s="47">
        <f t="shared" si="102"/>
        <v>0</v>
      </c>
      <c r="BB63" s="47">
        <f t="shared" si="102"/>
        <v>1569</v>
      </c>
      <c r="BC63" s="47">
        <f t="shared" si="102"/>
        <v>928</v>
      </c>
      <c r="BD63" s="47">
        <f t="shared" si="102"/>
        <v>362</v>
      </c>
      <c r="BE63" s="47">
        <f t="shared" si="102"/>
        <v>638</v>
      </c>
      <c r="BF63" s="47">
        <f t="shared" si="102"/>
        <v>2098</v>
      </c>
      <c r="BG63" s="47">
        <f t="shared" si="102"/>
        <v>948</v>
      </c>
      <c r="BH63" s="47">
        <f t="shared" si="102"/>
        <v>533</v>
      </c>
      <c r="BI63" s="47">
        <f t="shared" si="102"/>
        <v>1806</v>
      </c>
      <c r="BJ63" s="47">
        <f t="shared" si="102"/>
        <v>1316</v>
      </c>
      <c r="BK63" s="47">
        <f t="shared" si="102"/>
        <v>1717</v>
      </c>
      <c r="BL63" s="47">
        <f t="shared" si="102"/>
        <v>1034</v>
      </c>
    </row>
    <row r="64" ht="13.5" customHeight="1">
      <c r="A64" s="88">
        <v>42078.0</v>
      </c>
      <c r="B64" s="84" t="s">
        <v>71</v>
      </c>
      <c r="C64" s="176"/>
      <c r="D64" s="39" t="s">
        <v>51</v>
      </c>
      <c r="E64" s="52">
        <f t="shared" si="103"/>
        <v>714</v>
      </c>
      <c r="F64" s="41">
        <v>18.0</v>
      </c>
      <c r="G64" s="41">
        <v>0.0</v>
      </c>
      <c r="H64" s="42">
        <f t="shared" si="3"/>
        <v>54</v>
      </c>
      <c r="I64" s="176"/>
      <c r="J64" s="43" t="s">
        <v>45</v>
      </c>
      <c r="K64" s="52">
        <f t="shared" si="104"/>
        <v>842</v>
      </c>
      <c r="L64" s="44">
        <v>2.0</v>
      </c>
      <c r="M64" s="44">
        <v>12.0</v>
      </c>
      <c r="N64" s="42">
        <f t="shared" si="5"/>
        <v>18</v>
      </c>
      <c r="O64" s="176"/>
      <c r="P64" s="45" t="s">
        <v>72</v>
      </c>
      <c r="Q64" s="176"/>
      <c r="R64" s="198">
        <f>MIN(Rules!$E$2,(MAX(H64/N64,N64/H64)))</f>
        <v>2</v>
      </c>
      <c r="S64" s="45">
        <f>VLOOKUP(B64,Rules!A:B,2,FALSE)</f>
        <v>40</v>
      </c>
      <c r="T64" s="176"/>
      <c r="U64" s="131">
        <f>1/(10^(-(E64+(IF(P64="Y",Rules!$I$2,0))-K64)/Rules!$E$12)+1)</f>
        <v>0.525306793</v>
      </c>
      <c r="V64" s="47">
        <f t="shared" si="6"/>
        <v>38</v>
      </c>
      <c r="W64" s="47">
        <f t="shared" si="7"/>
        <v>-38</v>
      </c>
      <c r="X64" s="47"/>
      <c r="Y64" s="47"/>
      <c r="Z64" s="48"/>
      <c r="AA64" s="47">
        <f t="shared" ref="AA64:BL64" si="105">IF($D64=AA$1,$E64+$V64,(IF($J64=AA$1,$K64+$W64,AA63)))</f>
        <v>1399</v>
      </c>
      <c r="AB64" s="47">
        <f t="shared" si="105"/>
        <v>896</v>
      </c>
      <c r="AC64" s="47">
        <f t="shared" si="105"/>
        <v>1334</v>
      </c>
      <c r="AD64" s="47">
        <f t="shared" si="105"/>
        <v>292</v>
      </c>
      <c r="AE64" s="47">
        <f t="shared" si="105"/>
        <v>1874</v>
      </c>
      <c r="AF64" s="47">
        <f t="shared" si="105"/>
        <v>2043</v>
      </c>
      <c r="AG64" s="47">
        <f t="shared" si="105"/>
        <v>1194</v>
      </c>
      <c r="AH64" s="47">
        <f t="shared" si="105"/>
        <v>889</v>
      </c>
      <c r="AI64" s="47">
        <f t="shared" si="105"/>
        <v>1287</v>
      </c>
      <c r="AJ64" s="47">
        <f t="shared" si="105"/>
        <v>1901</v>
      </c>
      <c r="AK64" s="47">
        <f t="shared" si="105"/>
        <v>618</v>
      </c>
      <c r="AL64" s="47">
        <f t="shared" si="105"/>
        <v>804</v>
      </c>
      <c r="AM64" s="47">
        <f t="shared" si="105"/>
        <v>1924</v>
      </c>
      <c r="AN64" s="47">
        <f t="shared" si="105"/>
        <v>1398</v>
      </c>
      <c r="AO64" s="47">
        <f t="shared" si="105"/>
        <v>1327</v>
      </c>
      <c r="AP64" s="47">
        <f t="shared" si="105"/>
        <v>2168</v>
      </c>
      <c r="AQ64" s="47">
        <f t="shared" si="105"/>
        <v>300</v>
      </c>
      <c r="AR64" s="47">
        <f t="shared" si="105"/>
        <v>1459</v>
      </c>
      <c r="AS64" s="47">
        <f t="shared" si="105"/>
        <v>236</v>
      </c>
      <c r="AT64" s="47">
        <f t="shared" si="105"/>
        <v>1875</v>
      </c>
      <c r="AU64" s="47">
        <f t="shared" si="105"/>
        <v>1076</v>
      </c>
      <c r="AV64" s="47">
        <f t="shared" si="105"/>
        <v>644</v>
      </c>
      <c r="AW64" s="47">
        <f t="shared" si="105"/>
        <v>692</v>
      </c>
      <c r="AX64" s="47">
        <f t="shared" si="105"/>
        <v>965</v>
      </c>
      <c r="AY64" s="47">
        <f t="shared" si="105"/>
        <v>1219</v>
      </c>
      <c r="AZ64" s="47">
        <f t="shared" si="105"/>
        <v>752</v>
      </c>
      <c r="BA64" s="47">
        <f t="shared" si="105"/>
        <v>0</v>
      </c>
      <c r="BB64" s="47">
        <f t="shared" si="105"/>
        <v>1569</v>
      </c>
      <c r="BC64" s="47">
        <f t="shared" si="105"/>
        <v>928</v>
      </c>
      <c r="BD64" s="47">
        <f t="shared" si="105"/>
        <v>362</v>
      </c>
      <c r="BE64" s="47">
        <f t="shared" si="105"/>
        <v>638</v>
      </c>
      <c r="BF64" s="47">
        <f t="shared" si="105"/>
        <v>2098</v>
      </c>
      <c r="BG64" s="47">
        <f t="shared" si="105"/>
        <v>948</v>
      </c>
      <c r="BH64" s="47">
        <f t="shared" si="105"/>
        <v>533</v>
      </c>
      <c r="BI64" s="47">
        <f t="shared" si="105"/>
        <v>1806</v>
      </c>
      <c r="BJ64" s="47">
        <f t="shared" si="105"/>
        <v>1316</v>
      </c>
      <c r="BK64" s="47">
        <f t="shared" si="105"/>
        <v>1717</v>
      </c>
      <c r="BL64" s="47">
        <f t="shared" si="105"/>
        <v>1034</v>
      </c>
    </row>
    <row r="65" ht="13.5" customHeight="1">
      <c r="A65" s="88">
        <v>42078.0</v>
      </c>
      <c r="B65" s="200" t="s">
        <v>71</v>
      </c>
      <c r="C65" s="98"/>
      <c r="D65" s="201" t="s">
        <v>41</v>
      </c>
      <c r="E65" s="202">
        <f>HLOOKUP(D65,AA$1:CB$10056,ROW()-1,FALSE)</f>
        <v>928</v>
      </c>
      <c r="F65" s="210">
        <v>0.0</v>
      </c>
      <c r="G65" s="203">
        <v>16.0</v>
      </c>
      <c r="H65" s="42">
        <f t="shared" si="3"/>
        <v>16</v>
      </c>
      <c r="I65" s="98"/>
      <c r="J65" s="204" t="s">
        <v>48</v>
      </c>
      <c r="K65" s="202">
        <f>HLOOKUP(J65,AA$1:CB$10056,ROW()-1,FALSE)</f>
        <v>618</v>
      </c>
      <c r="L65" s="205">
        <v>0.0</v>
      </c>
      <c r="M65" s="206">
        <v>6.0</v>
      </c>
      <c r="N65" s="42">
        <f t="shared" si="5"/>
        <v>6</v>
      </c>
      <c r="O65" s="94"/>
      <c r="P65" s="207" t="s">
        <v>72</v>
      </c>
      <c r="Q65" s="94"/>
      <c r="R65" s="212">
        <f>MIN(Rules!$E$2,(MAX(H65/N65,N65/H65)))</f>
        <v>2</v>
      </c>
      <c r="S65" s="208">
        <f>VLOOKUP(B65,Rules!A:B,2,FALSE)</f>
        <v>40</v>
      </c>
      <c r="T65" s="94"/>
      <c r="U65" s="209">
        <f>1/(10^(-(E65+(IF(P65="Y",Rules!$I$2,0))-K65)/Rules!$E$12)+1)</f>
        <v>0.89267666</v>
      </c>
      <c r="V65" s="47">
        <f t="shared" si="6"/>
        <v>9</v>
      </c>
      <c r="W65" s="47">
        <f t="shared" si="7"/>
        <v>-9</v>
      </c>
      <c r="X65" s="94"/>
      <c r="Y65" s="94"/>
      <c r="Z65" s="94"/>
      <c r="AA65" s="47">
        <f t="shared" ref="AA65:BL65" si="106">IF($D65=AA$1,$E65+$V65,(IF($J65=AA$1,$K65+$W65,AA64)))</f>
        <v>1399</v>
      </c>
      <c r="AB65" s="47">
        <f t="shared" si="106"/>
        <v>896</v>
      </c>
      <c r="AC65" s="47">
        <f t="shared" si="106"/>
        <v>1334</v>
      </c>
      <c r="AD65" s="47">
        <f t="shared" si="106"/>
        <v>292</v>
      </c>
      <c r="AE65" s="47">
        <f t="shared" si="106"/>
        <v>1874</v>
      </c>
      <c r="AF65" s="47">
        <f t="shared" si="106"/>
        <v>2043</v>
      </c>
      <c r="AG65" s="47">
        <f t="shared" si="106"/>
        <v>1194</v>
      </c>
      <c r="AH65" s="47">
        <f t="shared" si="106"/>
        <v>889</v>
      </c>
      <c r="AI65" s="47">
        <f t="shared" si="106"/>
        <v>1287</v>
      </c>
      <c r="AJ65" s="47">
        <f t="shared" si="106"/>
        <v>1901</v>
      </c>
      <c r="AK65" s="47">
        <f t="shared" si="106"/>
        <v>609</v>
      </c>
      <c r="AL65" s="47">
        <f t="shared" si="106"/>
        <v>804</v>
      </c>
      <c r="AM65" s="47">
        <f t="shared" si="106"/>
        <v>1924</v>
      </c>
      <c r="AN65" s="47">
        <f t="shared" si="106"/>
        <v>1398</v>
      </c>
      <c r="AO65" s="47">
        <f t="shared" si="106"/>
        <v>1327</v>
      </c>
      <c r="AP65" s="47">
        <f t="shared" si="106"/>
        <v>2168</v>
      </c>
      <c r="AQ65" s="47">
        <f t="shared" si="106"/>
        <v>300</v>
      </c>
      <c r="AR65" s="47">
        <f t="shared" si="106"/>
        <v>1459</v>
      </c>
      <c r="AS65" s="47">
        <f t="shared" si="106"/>
        <v>236</v>
      </c>
      <c r="AT65" s="47">
        <f t="shared" si="106"/>
        <v>1875</v>
      </c>
      <c r="AU65" s="47">
        <f t="shared" si="106"/>
        <v>1076</v>
      </c>
      <c r="AV65" s="47">
        <f t="shared" si="106"/>
        <v>644</v>
      </c>
      <c r="AW65" s="47">
        <f t="shared" si="106"/>
        <v>692</v>
      </c>
      <c r="AX65" s="47">
        <f t="shared" si="106"/>
        <v>965</v>
      </c>
      <c r="AY65" s="47">
        <f t="shared" si="106"/>
        <v>1219</v>
      </c>
      <c r="AZ65" s="47">
        <f t="shared" si="106"/>
        <v>752</v>
      </c>
      <c r="BA65" s="47">
        <f t="shared" si="106"/>
        <v>0</v>
      </c>
      <c r="BB65" s="47">
        <f t="shared" si="106"/>
        <v>1569</v>
      </c>
      <c r="BC65" s="47">
        <f t="shared" si="106"/>
        <v>937</v>
      </c>
      <c r="BD65" s="47">
        <f t="shared" si="106"/>
        <v>362</v>
      </c>
      <c r="BE65" s="47">
        <f t="shared" si="106"/>
        <v>638</v>
      </c>
      <c r="BF65" s="47">
        <f t="shared" si="106"/>
        <v>2098</v>
      </c>
      <c r="BG65" s="47">
        <f t="shared" si="106"/>
        <v>948</v>
      </c>
      <c r="BH65" s="47">
        <f t="shared" si="106"/>
        <v>533</v>
      </c>
      <c r="BI65" s="47">
        <f t="shared" si="106"/>
        <v>1806</v>
      </c>
      <c r="BJ65" s="47">
        <f t="shared" si="106"/>
        <v>1316</v>
      </c>
      <c r="BK65" s="47">
        <f t="shared" si="106"/>
        <v>1717</v>
      </c>
      <c r="BL65" s="47">
        <f t="shared" si="106"/>
        <v>1034</v>
      </c>
    </row>
    <row r="66" ht="13.5" customHeight="1">
      <c r="A66" s="88">
        <v>42078.0</v>
      </c>
      <c r="B66" s="84" t="s">
        <v>71</v>
      </c>
      <c r="C66" s="176"/>
      <c r="D66" s="39" t="s">
        <v>44</v>
      </c>
      <c r="E66" s="52">
        <f t="shared" ref="E66:E67" si="108">HLOOKUP(D66,AA$1:CB$10056,ROW()-1,FALSE)</f>
        <v>362</v>
      </c>
      <c r="F66" s="41">
        <v>2.0</v>
      </c>
      <c r="G66" s="41">
        <v>10.0</v>
      </c>
      <c r="H66" s="42">
        <f t="shared" si="3"/>
        <v>16</v>
      </c>
      <c r="I66" s="176"/>
      <c r="J66" s="43" t="s">
        <v>52</v>
      </c>
      <c r="K66" s="52">
        <f t="shared" ref="K66:K67" si="109">HLOOKUP(J66,AA$1:CB$10056,ROW()-1,FALSE)</f>
        <v>236</v>
      </c>
      <c r="L66" s="44">
        <v>1.0</v>
      </c>
      <c r="M66" s="44">
        <v>15.0</v>
      </c>
      <c r="N66" s="42">
        <f t="shared" si="5"/>
        <v>18</v>
      </c>
      <c r="O66" s="176"/>
      <c r="P66" s="45" t="s">
        <v>72</v>
      </c>
      <c r="Q66" s="176"/>
      <c r="R66" s="198">
        <f>MIN(Rules!$E$2,(MAX(H66/N66,N66/H66)))</f>
        <v>1.125</v>
      </c>
      <c r="S66" s="45">
        <f>VLOOKUP(B66,Rules!A:B,2,FALSE)</f>
        <v>40</v>
      </c>
      <c r="T66" s="176"/>
      <c r="U66" s="131">
        <f>1/(10^(-(E66+(IF(P66="Y",Rules!$I$2,0))-K66)/Rules!$E$12)+1)</f>
        <v>0.7809184978</v>
      </c>
      <c r="V66" s="47">
        <f t="shared" si="6"/>
        <v>-35</v>
      </c>
      <c r="W66" s="47">
        <f t="shared" si="7"/>
        <v>35</v>
      </c>
      <c r="X66" s="47"/>
      <c r="Y66" s="47"/>
      <c r="Z66" s="48"/>
      <c r="AA66" s="47">
        <f t="shared" ref="AA66:BL66" si="107">IF($D66=AA$1,$E66+$V66,(IF($J66=AA$1,$K66+$W66,AA65)))</f>
        <v>1399</v>
      </c>
      <c r="AB66" s="47">
        <f t="shared" si="107"/>
        <v>896</v>
      </c>
      <c r="AC66" s="47">
        <f t="shared" si="107"/>
        <v>1334</v>
      </c>
      <c r="AD66" s="47">
        <f t="shared" si="107"/>
        <v>292</v>
      </c>
      <c r="AE66" s="47">
        <f t="shared" si="107"/>
        <v>1874</v>
      </c>
      <c r="AF66" s="47">
        <f t="shared" si="107"/>
        <v>2043</v>
      </c>
      <c r="AG66" s="47">
        <f t="shared" si="107"/>
        <v>1194</v>
      </c>
      <c r="AH66" s="47">
        <f t="shared" si="107"/>
        <v>889</v>
      </c>
      <c r="AI66" s="47">
        <f t="shared" si="107"/>
        <v>1287</v>
      </c>
      <c r="AJ66" s="47">
        <f t="shared" si="107"/>
        <v>1901</v>
      </c>
      <c r="AK66" s="47">
        <f t="shared" si="107"/>
        <v>609</v>
      </c>
      <c r="AL66" s="47">
        <f t="shared" si="107"/>
        <v>804</v>
      </c>
      <c r="AM66" s="47">
        <f t="shared" si="107"/>
        <v>1924</v>
      </c>
      <c r="AN66" s="47">
        <f t="shared" si="107"/>
        <v>1398</v>
      </c>
      <c r="AO66" s="47">
        <f t="shared" si="107"/>
        <v>1327</v>
      </c>
      <c r="AP66" s="47">
        <f t="shared" si="107"/>
        <v>2168</v>
      </c>
      <c r="AQ66" s="47">
        <f t="shared" si="107"/>
        <v>300</v>
      </c>
      <c r="AR66" s="47">
        <f t="shared" si="107"/>
        <v>1459</v>
      </c>
      <c r="AS66" s="47">
        <f t="shared" si="107"/>
        <v>271</v>
      </c>
      <c r="AT66" s="47">
        <f t="shared" si="107"/>
        <v>1875</v>
      </c>
      <c r="AU66" s="47">
        <f t="shared" si="107"/>
        <v>1076</v>
      </c>
      <c r="AV66" s="47">
        <f t="shared" si="107"/>
        <v>644</v>
      </c>
      <c r="AW66" s="47">
        <f t="shared" si="107"/>
        <v>692</v>
      </c>
      <c r="AX66" s="47">
        <f t="shared" si="107"/>
        <v>965</v>
      </c>
      <c r="AY66" s="47">
        <f t="shared" si="107"/>
        <v>1219</v>
      </c>
      <c r="AZ66" s="47">
        <f t="shared" si="107"/>
        <v>752</v>
      </c>
      <c r="BA66" s="47">
        <f t="shared" si="107"/>
        <v>0</v>
      </c>
      <c r="BB66" s="47">
        <f t="shared" si="107"/>
        <v>1569</v>
      </c>
      <c r="BC66" s="47">
        <f t="shared" si="107"/>
        <v>937</v>
      </c>
      <c r="BD66" s="47">
        <f t="shared" si="107"/>
        <v>327</v>
      </c>
      <c r="BE66" s="47">
        <f t="shared" si="107"/>
        <v>638</v>
      </c>
      <c r="BF66" s="47">
        <f t="shared" si="107"/>
        <v>2098</v>
      </c>
      <c r="BG66" s="47">
        <f t="shared" si="107"/>
        <v>948</v>
      </c>
      <c r="BH66" s="47">
        <f t="shared" si="107"/>
        <v>533</v>
      </c>
      <c r="BI66" s="47">
        <f t="shared" si="107"/>
        <v>1806</v>
      </c>
      <c r="BJ66" s="47">
        <f t="shared" si="107"/>
        <v>1316</v>
      </c>
      <c r="BK66" s="47">
        <f t="shared" si="107"/>
        <v>1717</v>
      </c>
      <c r="BL66" s="47">
        <f t="shared" si="107"/>
        <v>1034</v>
      </c>
    </row>
    <row r="67" ht="13.5" customHeight="1">
      <c r="A67" s="88">
        <v>42085.0</v>
      </c>
      <c r="B67" s="84" t="s">
        <v>71</v>
      </c>
      <c r="C67" s="176"/>
      <c r="D67" s="39" t="s">
        <v>19</v>
      </c>
      <c r="E67" s="52">
        <f t="shared" si="108"/>
        <v>2043</v>
      </c>
      <c r="F67" s="41">
        <v>4.0</v>
      </c>
      <c r="G67" s="41">
        <v>21.0</v>
      </c>
      <c r="H67" s="42">
        <f t="shared" si="3"/>
        <v>33</v>
      </c>
      <c r="I67" s="176"/>
      <c r="J67" s="43" t="s">
        <v>18</v>
      </c>
      <c r="K67" s="52">
        <f t="shared" si="109"/>
        <v>2098</v>
      </c>
      <c r="L67" s="44">
        <v>2.0</v>
      </c>
      <c r="M67" s="44">
        <v>28.0</v>
      </c>
      <c r="N67" s="42">
        <f t="shared" si="5"/>
        <v>34</v>
      </c>
      <c r="O67" s="176"/>
      <c r="P67" s="45" t="s">
        <v>72</v>
      </c>
      <c r="Q67" s="176"/>
      <c r="R67" s="198">
        <f>MIN(Rules!$E$2,(MAX(H67/N67,N67/H67)))</f>
        <v>1.03030303</v>
      </c>
      <c r="S67" s="45">
        <f>VLOOKUP(B67,Rules!A:B,2,FALSE)</f>
        <v>40</v>
      </c>
      <c r="T67" s="176"/>
      <c r="U67" s="131">
        <f>1/(10^(-(E67+(IF(P67="Y",Rules!$I$2,0))-K67)/Rules!$E$12)+1)</f>
        <v>0.6076610641</v>
      </c>
      <c r="V67" s="47">
        <f t="shared" si="6"/>
        <v>-25</v>
      </c>
      <c r="W67" s="47">
        <f t="shared" si="7"/>
        <v>25</v>
      </c>
      <c r="X67" s="47"/>
      <c r="Y67" s="47"/>
      <c r="Z67" s="48"/>
      <c r="AA67" s="47">
        <f t="shared" ref="AA67:BL67" si="110">IF($D67=AA$1,$E67+$V67,(IF($J67=AA$1,$K67+$W67,AA66)))</f>
        <v>1399</v>
      </c>
      <c r="AB67" s="47">
        <f t="shared" si="110"/>
        <v>896</v>
      </c>
      <c r="AC67" s="47">
        <f t="shared" si="110"/>
        <v>1334</v>
      </c>
      <c r="AD67" s="47">
        <f t="shared" si="110"/>
        <v>292</v>
      </c>
      <c r="AE67" s="47">
        <f t="shared" si="110"/>
        <v>1874</v>
      </c>
      <c r="AF67" s="47">
        <f t="shared" si="110"/>
        <v>2018</v>
      </c>
      <c r="AG67" s="47">
        <f t="shared" si="110"/>
        <v>1194</v>
      </c>
      <c r="AH67" s="47">
        <f t="shared" si="110"/>
        <v>889</v>
      </c>
      <c r="AI67" s="47">
        <f t="shared" si="110"/>
        <v>1287</v>
      </c>
      <c r="AJ67" s="47">
        <f t="shared" si="110"/>
        <v>1901</v>
      </c>
      <c r="AK67" s="47">
        <f t="shared" si="110"/>
        <v>609</v>
      </c>
      <c r="AL67" s="47">
        <f t="shared" si="110"/>
        <v>804</v>
      </c>
      <c r="AM67" s="47">
        <f t="shared" si="110"/>
        <v>1924</v>
      </c>
      <c r="AN67" s="47">
        <f t="shared" si="110"/>
        <v>1398</v>
      </c>
      <c r="AO67" s="47">
        <f t="shared" si="110"/>
        <v>1327</v>
      </c>
      <c r="AP67" s="47">
        <f t="shared" si="110"/>
        <v>2168</v>
      </c>
      <c r="AQ67" s="47">
        <f t="shared" si="110"/>
        <v>300</v>
      </c>
      <c r="AR67" s="47">
        <f t="shared" si="110"/>
        <v>1459</v>
      </c>
      <c r="AS67" s="47">
        <f t="shared" si="110"/>
        <v>271</v>
      </c>
      <c r="AT67" s="47">
        <f t="shared" si="110"/>
        <v>1875</v>
      </c>
      <c r="AU67" s="47">
        <f t="shared" si="110"/>
        <v>1076</v>
      </c>
      <c r="AV67" s="47">
        <f t="shared" si="110"/>
        <v>644</v>
      </c>
      <c r="AW67" s="47">
        <f t="shared" si="110"/>
        <v>692</v>
      </c>
      <c r="AX67" s="47">
        <f t="shared" si="110"/>
        <v>965</v>
      </c>
      <c r="AY67" s="47">
        <f t="shared" si="110"/>
        <v>1219</v>
      </c>
      <c r="AZ67" s="47">
        <f t="shared" si="110"/>
        <v>752</v>
      </c>
      <c r="BA67" s="47">
        <f t="shared" si="110"/>
        <v>0</v>
      </c>
      <c r="BB67" s="47">
        <f t="shared" si="110"/>
        <v>1569</v>
      </c>
      <c r="BC67" s="47">
        <f t="shared" si="110"/>
        <v>937</v>
      </c>
      <c r="BD67" s="47">
        <f t="shared" si="110"/>
        <v>327</v>
      </c>
      <c r="BE67" s="47">
        <f t="shared" si="110"/>
        <v>638</v>
      </c>
      <c r="BF67" s="47">
        <f t="shared" si="110"/>
        <v>2123</v>
      </c>
      <c r="BG67" s="47">
        <f t="shared" si="110"/>
        <v>948</v>
      </c>
      <c r="BH67" s="47">
        <f t="shared" si="110"/>
        <v>533</v>
      </c>
      <c r="BI67" s="47">
        <f t="shared" si="110"/>
        <v>1806</v>
      </c>
      <c r="BJ67" s="47">
        <f t="shared" si="110"/>
        <v>1316</v>
      </c>
      <c r="BK67" s="47">
        <f t="shared" si="110"/>
        <v>1717</v>
      </c>
      <c r="BL67" s="47">
        <f t="shared" si="110"/>
        <v>1034</v>
      </c>
    </row>
    <row r="68" ht="13.5" customHeight="1">
      <c r="A68" s="88">
        <v>42085.0</v>
      </c>
      <c r="B68" s="200" t="s">
        <v>71</v>
      </c>
      <c r="C68" s="98"/>
      <c r="D68" s="201" t="s">
        <v>26</v>
      </c>
      <c r="E68" s="202">
        <f>HLOOKUP(D68,AA$1:CB$10056,ROW()-1,FALSE)</f>
        <v>1901</v>
      </c>
      <c r="F68" s="210">
        <v>0.0</v>
      </c>
      <c r="G68" s="203">
        <v>26.0</v>
      </c>
      <c r="H68" s="42">
        <f t="shared" si="3"/>
        <v>26</v>
      </c>
      <c r="I68" s="98"/>
      <c r="J68" s="204" t="s">
        <v>23</v>
      </c>
      <c r="K68" s="202">
        <f>HLOOKUP(J68,AA$1:CB$10056,ROW()-1,FALSE)</f>
        <v>1924</v>
      </c>
      <c r="L68" s="206">
        <v>2.0</v>
      </c>
      <c r="M68" s="206">
        <v>14.0</v>
      </c>
      <c r="N68" s="42">
        <f t="shared" si="5"/>
        <v>20</v>
      </c>
      <c r="O68" s="94"/>
      <c r="P68" s="207" t="s">
        <v>72</v>
      </c>
      <c r="Q68" s="94"/>
      <c r="R68" s="212">
        <f>MIN(Rules!$E$2,(MAX(H68/N68,N68/H68)))</f>
        <v>1.3</v>
      </c>
      <c r="S68" s="208">
        <f>VLOOKUP(B68,Rules!A:B,2,FALSE)</f>
        <v>40</v>
      </c>
      <c r="T68" s="94"/>
      <c r="U68" s="209">
        <f>1/(10^(-(E68+(IF(P68="Y",Rules!$I$2,0))-K68)/Rules!$E$12)+1)</f>
        <v>0.6421841458</v>
      </c>
      <c r="V68" s="47">
        <f t="shared" si="6"/>
        <v>19</v>
      </c>
      <c r="W68" s="47">
        <f t="shared" si="7"/>
        <v>-19</v>
      </c>
      <c r="X68" s="94"/>
      <c r="Y68" s="94"/>
      <c r="Z68" s="94"/>
      <c r="AA68" s="47">
        <f t="shared" ref="AA68:BL68" si="111">IF($D68=AA$1,$E68+$V68,(IF($J68=AA$1,$K68+$W68,AA67)))</f>
        <v>1399</v>
      </c>
      <c r="AB68" s="47">
        <f t="shared" si="111"/>
        <v>896</v>
      </c>
      <c r="AC68" s="47">
        <f t="shared" si="111"/>
        <v>1334</v>
      </c>
      <c r="AD68" s="47">
        <f t="shared" si="111"/>
        <v>292</v>
      </c>
      <c r="AE68" s="47">
        <f t="shared" si="111"/>
        <v>1874</v>
      </c>
      <c r="AF68" s="47">
        <f t="shared" si="111"/>
        <v>2018</v>
      </c>
      <c r="AG68" s="47">
        <f t="shared" si="111"/>
        <v>1194</v>
      </c>
      <c r="AH68" s="47">
        <f t="shared" si="111"/>
        <v>889</v>
      </c>
      <c r="AI68" s="47">
        <f t="shared" si="111"/>
        <v>1287</v>
      </c>
      <c r="AJ68" s="47">
        <f t="shared" si="111"/>
        <v>1920</v>
      </c>
      <c r="AK68" s="47">
        <f t="shared" si="111"/>
        <v>609</v>
      </c>
      <c r="AL68" s="47">
        <f t="shared" si="111"/>
        <v>804</v>
      </c>
      <c r="AM68" s="47">
        <f t="shared" si="111"/>
        <v>1905</v>
      </c>
      <c r="AN68" s="47">
        <f t="shared" si="111"/>
        <v>1398</v>
      </c>
      <c r="AO68" s="47">
        <f t="shared" si="111"/>
        <v>1327</v>
      </c>
      <c r="AP68" s="47">
        <f t="shared" si="111"/>
        <v>2168</v>
      </c>
      <c r="AQ68" s="47">
        <f t="shared" si="111"/>
        <v>300</v>
      </c>
      <c r="AR68" s="47">
        <f t="shared" si="111"/>
        <v>1459</v>
      </c>
      <c r="AS68" s="47">
        <f t="shared" si="111"/>
        <v>271</v>
      </c>
      <c r="AT68" s="47">
        <f t="shared" si="111"/>
        <v>1875</v>
      </c>
      <c r="AU68" s="47">
        <f t="shared" si="111"/>
        <v>1076</v>
      </c>
      <c r="AV68" s="47">
        <f t="shared" si="111"/>
        <v>644</v>
      </c>
      <c r="AW68" s="47">
        <f t="shared" si="111"/>
        <v>692</v>
      </c>
      <c r="AX68" s="47">
        <f t="shared" si="111"/>
        <v>965</v>
      </c>
      <c r="AY68" s="47">
        <f t="shared" si="111"/>
        <v>1219</v>
      </c>
      <c r="AZ68" s="47">
        <f t="shared" si="111"/>
        <v>752</v>
      </c>
      <c r="BA68" s="47">
        <f t="shared" si="111"/>
        <v>0</v>
      </c>
      <c r="BB68" s="47">
        <f t="shared" si="111"/>
        <v>1569</v>
      </c>
      <c r="BC68" s="47">
        <f t="shared" si="111"/>
        <v>937</v>
      </c>
      <c r="BD68" s="47">
        <f t="shared" si="111"/>
        <v>327</v>
      </c>
      <c r="BE68" s="47">
        <f t="shared" si="111"/>
        <v>638</v>
      </c>
      <c r="BF68" s="47">
        <f t="shared" si="111"/>
        <v>2123</v>
      </c>
      <c r="BG68" s="47">
        <f t="shared" si="111"/>
        <v>948</v>
      </c>
      <c r="BH68" s="47">
        <f t="shared" si="111"/>
        <v>533</v>
      </c>
      <c r="BI68" s="47">
        <f t="shared" si="111"/>
        <v>1806</v>
      </c>
      <c r="BJ68" s="47">
        <f t="shared" si="111"/>
        <v>1316</v>
      </c>
      <c r="BK68" s="47">
        <f t="shared" si="111"/>
        <v>1717</v>
      </c>
      <c r="BL68" s="47">
        <f t="shared" si="111"/>
        <v>1034</v>
      </c>
    </row>
    <row r="69" ht="13.5" customHeight="1">
      <c r="A69" s="88">
        <v>42085.0</v>
      </c>
      <c r="B69" s="84" t="s">
        <v>71</v>
      </c>
      <c r="C69" s="176"/>
      <c r="D69" s="39" t="s">
        <v>22</v>
      </c>
      <c r="E69" s="52">
        <f t="shared" ref="E69:E70" si="113">HLOOKUP(D69,AA$1:CB$10056,ROW()-1,FALSE)</f>
        <v>2168</v>
      </c>
      <c r="F69" s="41">
        <v>2.0</v>
      </c>
      <c r="G69" s="41">
        <v>20.0</v>
      </c>
      <c r="H69" s="42">
        <f t="shared" si="3"/>
        <v>26</v>
      </c>
      <c r="I69" s="176"/>
      <c r="J69" s="43" t="s">
        <v>21</v>
      </c>
      <c r="K69" s="52">
        <f t="shared" ref="K69:K70" si="114">HLOOKUP(J69,AA$1:CB$10056,ROW()-1,FALSE)</f>
        <v>1874</v>
      </c>
      <c r="L69" s="44">
        <v>2.0</v>
      </c>
      <c r="M69" s="44">
        <v>19.0</v>
      </c>
      <c r="N69" s="42">
        <f t="shared" si="5"/>
        <v>25</v>
      </c>
      <c r="O69" s="176"/>
      <c r="P69" s="45" t="s">
        <v>72</v>
      </c>
      <c r="Q69" s="176"/>
      <c r="R69" s="198">
        <f>MIN(Rules!$E$2,(MAX(H69/N69,N69/H69)))</f>
        <v>1.04</v>
      </c>
      <c r="S69" s="45">
        <f>VLOOKUP(B69,Rules!A:B,2,FALSE)</f>
        <v>40</v>
      </c>
      <c r="T69" s="176"/>
      <c r="U69" s="131">
        <f>1/(10^(-(E69+(IF(P69="Y",Rules!$I$2,0))-K69)/Rules!$E$12)+1)</f>
        <v>0.8854105366</v>
      </c>
      <c r="V69" s="47">
        <f t="shared" si="6"/>
        <v>5</v>
      </c>
      <c r="W69" s="47">
        <f t="shared" si="7"/>
        <v>-5</v>
      </c>
      <c r="X69" s="47"/>
      <c r="Y69" s="47"/>
      <c r="Z69" s="48"/>
      <c r="AA69" s="47">
        <f t="shared" ref="AA69:BL69" si="112">IF($D69=AA$1,$E69+$V69,(IF($J69=AA$1,$K69+$W69,AA68)))</f>
        <v>1399</v>
      </c>
      <c r="AB69" s="47">
        <f t="shared" si="112"/>
        <v>896</v>
      </c>
      <c r="AC69" s="47">
        <f t="shared" si="112"/>
        <v>1334</v>
      </c>
      <c r="AD69" s="47">
        <f t="shared" si="112"/>
        <v>292</v>
      </c>
      <c r="AE69" s="47">
        <f t="shared" si="112"/>
        <v>1869</v>
      </c>
      <c r="AF69" s="47">
        <f t="shared" si="112"/>
        <v>2018</v>
      </c>
      <c r="AG69" s="47">
        <f t="shared" si="112"/>
        <v>1194</v>
      </c>
      <c r="AH69" s="47">
        <f t="shared" si="112"/>
        <v>889</v>
      </c>
      <c r="AI69" s="47">
        <f t="shared" si="112"/>
        <v>1287</v>
      </c>
      <c r="AJ69" s="47">
        <f t="shared" si="112"/>
        <v>1920</v>
      </c>
      <c r="AK69" s="47">
        <f t="shared" si="112"/>
        <v>609</v>
      </c>
      <c r="AL69" s="47">
        <f t="shared" si="112"/>
        <v>804</v>
      </c>
      <c r="AM69" s="47">
        <f t="shared" si="112"/>
        <v>1905</v>
      </c>
      <c r="AN69" s="47">
        <f t="shared" si="112"/>
        <v>1398</v>
      </c>
      <c r="AO69" s="47">
        <f t="shared" si="112"/>
        <v>1327</v>
      </c>
      <c r="AP69" s="47">
        <f t="shared" si="112"/>
        <v>2173</v>
      </c>
      <c r="AQ69" s="47">
        <f t="shared" si="112"/>
        <v>300</v>
      </c>
      <c r="AR69" s="47">
        <f t="shared" si="112"/>
        <v>1459</v>
      </c>
      <c r="AS69" s="47">
        <f t="shared" si="112"/>
        <v>271</v>
      </c>
      <c r="AT69" s="47">
        <f t="shared" si="112"/>
        <v>1875</v>
      </c>
      <c r="AU69" s="47">
        <f t="shared" si="112"/>
        <v>1076</v>
      </c>
      <c r="AV69" s="47">
        <f t="shared" si="112"/>
        <v>644</v>
      </c>
      <c r="AW69" s="47">
        <f t="shared" si="112"/>
        <v>692</v>
      </c>
      <c r="AX69" s="47">
        <f t="shared" si="112"/>
        <v>965</v>
      </c>
      <c r="AY69" s="47">
        <f t="shared" si="112"/>
        <v>1219</v>
      </c>
      <c r="AZ69" s="47">
        <f t="shared" si="112"/>
        <v>752</v>
      </c>
      <c r="BA69" s="47">
        <f t="shared" si="112"/>
        <v>0</v>
      </c>
      <c r="BB69" s="47">
        <f t="shared" si="112"/>
        <v>1569</v>
      </c>
      <c r="BC69" s="47">
        <f t="shared" si="112"/>
        <v>937</v>
      </c>
      <c r="BD69" s="47">
        <f t="shared" si="112"/>
        <v>327</v>
      </c>
      <c r="BE69" s="47">
        <f t="shared" si="112"/>
        <v>638</v>
      </c>
      <c r="BF69" s="47">
        <f t="shared" si="112"/>
        <v>2123</v>
      </c>
      <c r="BG69" s="47">
        <f t="shared" si="112"/>
        <v>948</v>
      </c>
      <c r="BH69" s="47">
        <f t="shared" si="112"/>
        <v>533</v>
      </c>
      <c r="BI69" s="47">
        <f t="shared" si="112"/>
        <v>1806</v>
      </c>
      <c r="BJ69" s="47">
        <f t="shared" si="112"/>
        <v>1316</v>
      </c>
      <c r="BK69" s="47">
        <f t="shared" si="112"/>
        <v>1717</v>
      </c>
      <c r="BL69" s="47">
        <f t="shared" si="112"/>
        <v>1034</v>
      </c>
    </row>
    <row r="70" ht="13.5" customHeight="1">
      <c r="A70" s="88">
        <v>42085.0</v>
      </c>
      <c r="B70" s="84" t="s">
        <v>71</v>
      </c>
      <c r="C70" s="176"/>
      <c r="D70" s="39" t="s">
        <v>30</v>
      </c>
      <c r="E70" s="52">
        <f t="shared" si="113"/>
        <v>1399</v>
      </c>
      <c r="F70" s="41">
        <v>0.0</v>
      </c>
      <c r="G70" s="41">
        <v>19.0</v>
      </c>
      <c r="H70" s="42">
        <f t="shared" si="3"/>
        <v>19</v>
      </c>
      <c r="I70" s="176"/>
      <c r="J70" s="43" t="s">
        <v>27</v>
      </c>
      <c r="K70" s="52">
        <f t="shared" si="114"/>
        <v>1569</v>
      </c>
      <c r="L70" s="44">
        <v>2.0</v>
      </c>
      <c r="M70" s="44">
        <v>17.0</v>
      </c>
      <c r="N70" s="42">
        <f t="shared" si="5"/>
        <v>23</v>
      </c>
      <c r="O70" s="176"/>
      <c r="P70" s="45" t="s">
        <v>72</v>
      </c>
      <c r="Q70" s="176"/>
      <c r="R70" s="198">
        <f>MIN(Rules!$E$2,(MAX(H70/N70,N70/H70)))</f>
        <v>1.210526316</v>
      </c>
      <c r="S70" s="45">
        <f>VLOOKUP(B70,Rules!A:B,2,FALSE)</f>
        <v>40</v>
      </c>
      <c r="T70" s="176"/>
      <c r="U70" s="131">
        <f>1/(10^(-(E70+(IF(P70="Y",Rules!$I$2,0))-K70)/Rules!$E$12)+1)</f>
        <v>0.4769904127</v>
      </c>
      <c r="V70" s="47">
        <f t="shared" si="6"/>
        <v>-23</v>
      </c>
      <c r="W70" s="47">
        <f t="shared" si="7"/>
        <v>23</v>
      </c>
      <c r="X70" s="47"/>
      <c r="Y70" s="47"/>
      <c r="Z70" s="48"/>
      <c r="AA70" s="47">
        <f t="shared" ref="AA70:BL70" si="115">IF($D70=AA$1,$E70+$V70,(IF($J70=AA$1,$K70+$W70,AA69)))</f>
        <v>1376</v>
      </c>
      <c r="AB70" s="47">
        <f t="shared" si="115"/>
        <v>896</v>
      </c>
      <c r="AC70" s="47">
        <f t="shared" si="115"/>
        <v>1334</v>
      </c>
      <c r="AD70" s="47">
        <f t="shared" si="115"/>
        <v>292</v>
      </c>
      <c r="AE70" s="47">
        <f t="shared" si="115"/>
        <v>1869</v>
      </c>
      <c r="AF70" s="47">
        <f t="shared" si="115"/>
        <v>2018</v>
      </c>
      <c r="AG70" s="47">
        <f t="shared" si="115"/>
        <v>1194</v>
      </c>
      <c r="AH70" s="47">
        <f t="shared" si="115"/>
        <v>889</v>
      </c>
      <c r="AI70" s="47">
        <f t="shared" si="115"/>
        <v>1287</v>
      </c>
      <c r="AJ70" s="47">
        <f t="shared" si="115"/>
        <v>1920</v>
      </c>
      <c r="AK70" s="47">
        <f t="shared" si="115"/>
        <v>609</v>
      </c>
      <c r="AL70" s="47">
        <f t="shared" si="115"/>
        <v>804</v>
      </c>
      <c r="AM70" s="47">
        <f t="shared" si="115"/>
        <v>1905</v>
      </c>
      <c r="AN70" s="47">
        <f t="shared" si="115"/>
        <v>1398</v>
      </c>
      <c r="AO70" s="47">
        <f t="shared" si="115"/>
        <v>1327</v>
      </c>
      <c r="AP70" s="47">
        <f t="shared" si="115"/>
        <v>2173</v>
      </c>
      <c r="AQ70" s="47">
        <f t="shared" si="115"/>
        <v>300</v>
      </c>
      <c r="AR70" s="47">
        <f t="shared" si="115"/>
        <v>1459</v>
      </c>
      <c r="AS70" s="47">
        <f t="shared" si="115"/>
        <v>271</v>
      </c>
      <c r="AT70" s="47">
        <f t="shared" si="115"/>
        <v>1875</v>
      </c>
      <c r="AU70" s="47">
        <f t="shared" si="115"/>
        <v>1076</v>
      </c>
      <c r="AV70" s="47">
        <f t="shared" si="115"/>
        <v>644</v>
      </c>
      <c r="AW70" s="47">
        <f t="shared" si="115"/>
        <v>692</v>
      </c>
      <c r="AX70" s="47">
        <f t="shared" si="115"/>
        <v>965</v>
      </c>
      <c r="AY70" s="47">
        <f t="shared" si="115"/>
        <v>1219</v>
      </c>
      <c r="AZ70" s="47">
        <f t="shared" si="115"/>
        <v>752</v>
      </c>
      <c r="BA70" s="47">
        <f t="shared" si="115"/>
        <v>0</v>
      </c>
      <c r="BB70" s="47">
        <f t="shared" si="115"/>
        <v>1592</v>
      </c>
      <c r="BC70" s="47">
        <f t="shared" si="115"/>
        <v>937</v>
      </c>
      <c r="BD70" s="47">
        <f t="shared" si="115"/>
        <v>327</v>
      </c>
      <c r="BE70" s="47">
        <f t="shared" si="115"/>
        <v>638</v>
      </c>
      <c r="BF70" s="47">
        <f t="shared" si="115"/>
        <v>2123</v>
      </c>
      <c r="BG70" s="47">
        <f t="shared" si="115"/>
        <v>948</v>
      </c>
      <c r="BH70" s="47">
        <f t="shared" si="115"/>
        <v>533</v>
      </c>
      <c r="BI70" s="47">
        <f t="shared" si="115"/>
        <v>1806</v>
      </c>
      <c r="BJ70" s="47">
        <f t="shared" si="115"/>
        <v>1316</v>
      </c>
      <c r="BK70" s="47">
        <f t="shared" si="115"/>
        <v>1717</v>
      </c>
      <c r="BL70" s="47">
        <f t="shared" si="115"/>
        <v>1034</v>
      </c>
    </row>
    <row r="71" ht="13.5" customHeight="1">
      <c r="A71" s="88">
        <v>42085.0</v>
      </c>
      <c r="B71" s="200" t="s">
        <v>71</v>
      </c>
      <c r="C71" s="98"/>
      <c r="D71" s="201" t="s">
        <v>20</v>
      </c>
      <c r="E71" s="202">
        <f>HLOOKUP(D71,AA$1:CB$10056,ROW()-1,FALSE)</f>
        <v>1875</v>
      </c>
      <c r="F71" s="203">
        <v>1.0</v>
      </c>
      <c r="G71" s="203">
        <v>25.0</v>
      </c>
      <c r="H71" s="42">
        <f t="shared" si="3"/>
        <v>28</v>
      </c>
      <c r="I71" s="98"/>
      <c r="J71" s="204" t="s">
        <v>31</v>
      </c>
      <c r="K71" s="202">
        <f>HLOOKUP(J71,AA$1:CB$10056,ROW()-1,FALSE)</f>
        <v>1459</v>
      </c>
      <c r="L71" s="206">
        <v>1.0</v>
      </c>
      <c r="M71" s="206">
        <v>19.0</v>
      </c>
      <c r="N71" s="42">
        <f t="shared" si="5"/>
        <v>22</v>
      </c>
      <c r="O71" s="94"/>
      <c r="P71" s="207" t="s">
        <v>72</v>
      </c>
      <c r="Q71" s="94"/>
      <c r="R71" s="212">
        <f>MIN(Rules!$E$2,(MAX(H71/N71,N71/H71)))</f>
        <v>1.272727273</v>
      </c>
      <c r="S71" s="208">
        <f>VLOOKUP(B71,Rules!A:B,2,FALSE)</f>
        <v>40</v>
      </c>
      <c r="T71" s="94"/>
      <c r="U71" s="209">
        <f>1/(10^(-(E71+(IF(P71="Y",Rules!$I$2,0))-K71)/Rules!$E$12)+1)</f>
        <v>0.9312804236</v>
      </c>
      <c r="V71" s="47">
        <f t="shared" si="6"/>
        <v>3</v>
      </c>
      <c r="W71" s="47">
        <f t="shared" si="7"/>
        <v>-3</v>
      </c>
      <c r="X71" s="94"/>
      <c r="Y71" s="94"/>
      <c r="Z71" s="94"/>
      <c r="AA71" s="47">
        <f t="shared" ref="AA71:BL71" si="116">IF($D71=AA$1,$E71+$V71,(IF($J71=AA$1,$K71+$W71,AA70)))</f>
        <v>1376</v>
      </c>
      <c r="AB71" s="47">
        <f t="shared" si="116"/>
        <v>896</v>
      </c>
      <c r="AC71" s="47">
        <f t="shared" si="116"/>
        <v>1334</v>
      </c>
      <c r="AD71" s="47">
        <f t="shared" si="116"/>
        <v>292</v>
      </c>
      <c r="AE71" s="47">
        <f t="shared" si="116"/>
        <v>1869</v>
      </c>
      <c r="AF71" s="47">
        <f t="shared" si="116"/>
        <v>2018</v>
      </c>
      <c r="AG71" s="47">
        <f t="shared" si="116"/>
        <v>1194</v>
      </c>
      <c r="AH71" s="47">
        <f t="shared" si="116"/>
        <v>889</v>
      </c>
      <c r="AI71" s="47">
        <f t="shared" si="116"/>
        <v>1287</v>
      </c>
      <c r="AJ71" s="47">
        <f t="shared" si="116"/>
        <v>1920</v>
      </c>
      <c r="AK71" s="47">
        <f t="shared" si="116"/>
        <v>609</v>
      </c>
      <c r="AL71" s="47">
        <f t="shared" si="116"/>
        <v>804</v>
      </c>
      <c r="AM71" s="47">
        <f t="shared" si="116"/>
        <v>1905</v>
      </c>
      <c r="AN71" s="47">
        <f t="shared" si="116"/>
        <v>1398</v>
      </c>
      <c r="AO71" s="47">
        <f t="shared" si="116"/>
        <v>1327</v>
      </c>
      <c r="AP71" s="47">
        <f t="shared" si="116"/>
        <v>2173</v>
      </c>
      <c r="AQ71" s="47">
        <f t="shared" si="116"/>
        <v>300</v>
      </c>
      <c r="AR71" s="47">
        <f t="shared" si="116"/>
        <v>1456</v>
      </c>
      <c r="AS71" s="47">
        <f t="shared" si="116"/>
        <v>271</v>
      </c>
      <c r="AT71" s="47">
        <f t="shared" si="116"/>
        <v>1878</v>
      </c>
      <c r="AU71" s="47">
        <f t="shared" si="116"/>
        <v>1076</v>
      </c>
      <c r="AV71" s="47">
        <f t="shared" si="116"/>
        <v>644</v>
      </c>
      <c r="AW71" s="47">
        <f t="shared" si="116"/>
        <v>692</v>
      </c>
      <c r="AX71" s="47">
        <f t="shared" si="116"/>
        <v>965</v>
      </c>
      <c r="AY71" s="47">
        <f t="shared" si="116"/>
        <v>1219</v>
      </c>
      <c r="AZ71" s="47">
        <f t="shared" si="116"/>
        <v>752</v>
      </c>
      <c r="BA71" s="47">
        <f t="shared" si="116"/>
        <v>0</v>
      </c>
      <c r="BB71" s="47">
        <f t="shared" si="116"/>
        <v>1592</v>
      </c>
      <c r="BC71" s="47">
        <f t="shared" si="116"/>
        <v>937</v>
      </c>
      <c r="BD71" s="47">
        <f t="shared" si="116"/>
        <v>327</v>
      </c>
      <c r="BE71" s="47">
        <f t="shared" si="116"/>
        <v>638</v>
      </c>
      <c r="BF71" s="47">
        <f t="shared" si="116"/>
        <v>2123</v>
      </c>
      <c r="BG71" s="47">
        <f t="shared" si="116"/>
        <v>948</v>
      </c>
      <c r="BH71" s="47">
        <f t="shared" si="116"/>
        <v>533</v>
      </c>
      <c r="BI71" s="47">
        <f t="shared" si="116"/>
        <v>1806</v>
      </c>
      <c r="BJ71" s="47">
        <f t="shared" si="116"/>
        <v>1316</v>
      </c>
      <c r="BK71" s="47">
        <f t="shared" si="116"/>
        <v>1717</v>
      </c>
      <c r="BL71" s="47">
        <f t="shared" si="116"/>
        <v>1034</v>
      </c>
    </row>
    <row r="72" ht="13.5" customHeight="1">
      <c r="A72" s="88">
        <v>42085.0</v>
      </c>
      <c r="B72" s="84" t="s">
        <v>71</v>
      </c>
      <c r="C72" s="176"/>
      <c r="D72" s="39" t="s">
        <v>24</v>
      </c>
      <c r="E72" s="52">
        <f t="shared" ref="E72:E73" si="118">HLOOKUP(D72,AA$1:CB$10056,ROW()-1,FALSE)</f>
        <v>1717</v>
      </c>
      <c r="F72" s="41">
        <v>0.0</v>
      </c>
      <c r="G72" s="41">
        <v>16.0</v>
      </c>
      <c r="H72" s="42">
        <f t="shared" si="3"/>
        <v>16</v>
      </c>
      <c r="I72" s="176"/>
      <c r="J72" s="43" t="s">
        <v>25</v>
      </c>
      <c r="K72" s="52">
        <f t="shared" ref="K72:K73" si="119">HLOOKUP(J72,AA$1:CB$10056,ROW()-1,FALSE)</f>
        <v>1806</v>
      </c>
      <c r="L72" s="44">
        <v>0.0</v>
      </c>
      <c r="M72" s="44">
        <v>22.0</v>
      </c>
      <c r="N72" s="42">
        <f t="shared" si="5"/>
        <v>22</v>
      </c>
      <c r="O72" s="176"/>
      <c r="P72" s="45" t="s">
        <v>72</v>
      </c>
      <c r="Q72" s="176"/>
      <c r="R72" s="198">
        <f>MIN(Rules!$E$2,(MAX(H72/N72,N72/H72)))</f>
        <v>1.375</v>
      </c>
      <c r="S72" s="45">
        <f>VLOOKUP(B72,Rules!A:B,2,FALSE)</f>
        <v>40</v>
      </c>
      <c r="T72" s="176"/>
      <c r="U72" s="131">
        <f>1/(10^(-(E72+(IF(P72="Y",Rules!$I$2,0))-K72)/Rules!$E$12)+1)</f>
        <v>0.5697706276</v>
      </c>
      <c r="V72" s="47">
        <f t="shared" si="6"/>
        <v>-31</v>
      </c>
      <c r="W72" s="47">
        <f t="shared" si="7"/>
        <v>31</v>
      </c>
      <c r="X72" s="47"/>
      <c r="Y72" s="47"/>
      <c r="Z72" s="48"/>
      <c r="AA72" s="47">
        <f t="shared" ref="AA72:BL72" si="117">IF($D72=AA$1,$E72+$V72,(IF($J72=AA$1,$K72+$W72,AA71)))</f>
        <v>1376</v>
      </c>
      <c r="AB72" s="47">
        <f t="shared" si="117"/>
        <v>896</v>
      </c>
      <c r="AC72" s="47">
        <f t="shared" si="117"/>
        <v>1334</v>
      </c>
      <c r="AD72" s="47">
        <f t="shared" si="117"/>
        <v>292</v>
      </c>
      <c r="AE72" s="47">
        <f t="shared" si="117"/>
        <v>1869</v>
      </c>
      <c r="AF72" s="47">
        <f t="shared" si="117"/>
        <v>2018</v>
      </c>
      <c r="AG72" s="47">
        <f t="shared" si="117"/>
        <v>1194</v>
      </c>
      <c r="AH72" s="47">
        <f t="shared" si="117"/>
        <v>889</v>
      </c>
      <c r="AI72" s="47">
        <f t="shared" si="117"/>
        <v>1287</v>
      </c>
      <c r="AJ72" s="47">
        <f t="shared" si="117"/>
        <v>1920</v>
      </c>
      <c r="AK72" s="47">
        <f t="shared" si="117"/>
        <v>609</v>
      </c>
      <c r="AL72" s="47">
        <f t="shared" si="117"/>
        <v>804</v>
      </c>
      <c r="AM72" s="47">
        <f t="shared" si="117"/>
        <v>1905</v>
      </c>
      <c r="AN72" s="47">
        <f t="shared" si="117"/>
        <v>1398</v>
      </c>
      <c r="AO72" s="47">
        <f t="shared" si="117"/>
        <v>1327</v>
      </c>
      <c r="AP72" s="47">
        <f t="shared" si="117"/>
        <v>2173</v>
      </c>
      <c r="AQ72" s="47">
        <f t="shared" si="117"/>
        <v>300</v>
      </c>
      <c r="AR72" s="47">
        <f t="shared" si="117"/>
        <v>1456</v>
      </c>
      <c r="AS72" s="47">
        <f t="shared" si="117"/>
        <v>271</v>
      </c>
      <c r="AT72" s="47">
        <f t="shared" si="117"/>
        <v>1878</v>
      </c>
      <c r="AU72" s="47">
        <f t="shared" si="117"/>
        <v>1076</v>
      </c>
      <c r="AV72" s="47">
        <f t="shared" si="117"/>
        <v>644</v>
      </c>
      <c r="AW72" s="47">
        <f t="shared" si="117"/>
        <v>692</v>
      </c>
      <c r="AX72" s="47">
        <f t="shared" si="117"/>
        <v>965</v>
      </c>
      <c r="AY72" s="47">
        <f t="shared" si="117"/>
        <v>1219</v>
      </c>
      <c r="AZ72" s="47">
        <f t="shared" si="117"/>
        <v>752</v>
      </c>
      <c r="BA72" s="47">
        <f t="shared" si="117"/>
        <v>0</v>
      </c>
      <c r="BB72" s="47">
        <f t="shared" si="117"/>
        <v>1592</v>
      </c>
      <c r="BC72" s="47">
        <f t="shared" si="117"/>
        <v>937</v>
      </c>
      <c r="BD72" s="47">
        <f t="shared" si="117"/>
        <v>327</v>
      </c>
      <c r="BE72" s="47">
        <f t="shared" si="117"/>
        <v>638</v>
      </c>
      <c r="BF72" s="47">
        <f t="shared" si="117"/>
        <v>2123</v>
      </c>
      <c r="BG72" s="47">
        <f t="shared" si="117"/>
        <v>948</v>
      </c>
      <c r="BH72" s="47">
        <f t="shared" si="117"/>
        <v>533</v>
      </c>
      <c r="BI72" s="47">
        <f t="shared" si="117"/>
        <v>1837</v>
      </c>
      <c r="BJ72" s="47">
        <f t="shared" si="117"/>
        <v>1316</v>
      </c>
      <c r="BK72" s="47">
        <f t="shared" si="117"/>
        <v>1686</v>
      </c>
      <c r="BL72" s="47">
        <f t="shared" si="117"/>
        <v>1034</v>
      </c>
    </row>
    <row r="73" ht="13.5" customHeight="1">
      <c r="A73" s="88">
        <v>42085.0</v>
      </c>
      <c r="B73" s="84" t="s">
        <v>71</v>
      </c>
      <c r="C73" s="176"/>
      <c r="D73" s="39" t="s">
        <v>34</v>
      </c>
      <c r="E73" s="52">
        <f t="shared" si="118"/>
        <v>1398</v>
      </c>
      <c r="F73" s="41">
        <v>3.0</v>
      </c>
      <c r="G73" s="41">
        <v>17.0</v>
      </c>
      <c r="H73" s="42">
        <f t="shared" si="3"/>
        <v>26</v>
      </c>
      <c r="I73" s="176"/>
      <c r="J73" s="43" t="s">
        <v>36</v>
      </c>
      <c r="K73" s="52">
        <f t="shared" si="119"/>
        <v>1076</v>
      </c>
      <c r="L73" s="44">
        <v>2.0</v>
      </c>
      <c r="M73" s="44">
        <v>10.0</v>
      </c>
      <c r="N73" s="42">
        <f t="shared" si="5"/>
        <v>16</v>
      </c>
      <c r="O73" s="176"/>
      <c r="P73" s="45" t="s">
        <v>72</v>
      </c>
      <c r="Q73" s="176"/>
      <c r="R73" s="198">
        <f>MIN(Rules!$E$2,(MAX(H73/N73,N73/H73)))</f>
        <v>1.625</v>
      </c>
      <c r="S73" s="45">
        <f>VLOOKUP(B73,Rules!A:B,2,FALSE)</f>
        <v>40</v>
      </c>
      <c r="T73" s="176"/>
      <c r="U73" s="131">
        <f>1/(10^(-(E73+(IF(P73="Y",Rules!$I$2,0))-K73)/Rules!$E$12)+1)</f>
        <v>0.8978573033</v>
      </c>
      <c r="V73" s="47">
        <f t="shared" si="6"/>
        <v>7</v>
      </c>
      <c r="W73" s="47">
        <f t="shared" si="7"/>
        <v>-7</v>
      </c>
      <c r="X73" s="47"/>
      <c r="Y73" s="47"/>
      <c r="Z73" s="48"/>
      <c r="AA73" s="47">
        <f t="shared" ref="AA73:BL73" si="120">IF($D73=AA$1,$E73+$V73,(IF($J73=AA$1,$K73+$W73,AA72)))</f>
        <v>1376</v>
      </c>
      <c r="AB73" s="47">
        <f t="shared" si="120"/>
        <v>896</v>
      </c>
      <c r="AC73" s="47">
        <f t="shared" si="120"/>
        <v>1334</v>
      </c>
      <c r="AD73" s="47">
        <f t="shared" si="120"/>
        <v>292</v>
      </c>
      <c r="AE73" s="47">
        <f t="shared" si="120"/>
        <v>1869</v>
      </c>
      <c r="AF73" s="47">
        <f t="shared" si="120"/>
        <v>2018</v>
      </c>
      <c r="AG73" s="47">
        <f t="shared" si="120"/>
        <v>1194</v>
      </c>
      <c r="AH73" s="47">
        <f t="shared" si="120"/>
        <v>889</v>
      </c>
      <c r="AI73" s="47">
        <f t="shared" si="120"/>
        <v>1287</v>
      </c>
      <c r="AJ73" s="47">
        <f t="shared" si="120"/>
        <v>1920</v>
      </c>
      <c r="AK73" s="47">
        <f t="shared" si="120"/>
        <v>609</v>
      </c>
      <c r="AL73" s="47">
        <f t="shared" si="120"/>
        <v>804</v>
      </c>
      <c r="AM73" s="47">
        <f t="shared" si="120"/>
        <v>1905</v>
      </c>
      <c r="AN73" s="47">
        <f t="shared" si="120"/>
        <v>1405</v>
      </c>
      <c r="AO73" s="47">
        <f t="shared" si="120"/>
        <v>1327</v>
      </c>
      <c r="AP73" s="47">
        <f t="shared" si="120"/>
        <v>2173</v>
      </c>
      <c r="AQ73" s="47">
        <f t="shared" si="120"/>
        <v>300</v>
      </c>
      <c r="AR73" s="47">
        <f t="shared" si="120"/>
        <v>1456</v>
      </c>
      <c r="AS73" s="47">
        <f t="shared" si="120"/>
        <v>271</v>
      </c>
      <c r="AT73" s="47">
        <f t="shared" si="120"/>
        <v>1878</v>
      </c>
      <c r="AU73" s="47">
        <f t="shared" si="120"/>
        <v>1069</v>
      </c>
      <c r="AV73" s="47">
        <f t="shared" si="120"/>
        <v>644</v>
      </c>
      <c r="AW73" s="47">
        <f t="shared" si="120"/>
        <v>692</v>
      </c>
      <c r="AX73" s="47">
        <f t="shared" si="120"/>
        <v>965</v>
      </c>
      <c r="AY73" s="47">
        <f t="shared" si="120"/>
        <v>1219</v>
      </c>
      <c r="AZ73" s="47">
        <f t="shared" si="120"/>
        <v>752</v>
      </c>
      <c r="BA73" s="47">
        <f t="shared" si="120"/>
        <v>0</v>
      </c>
      <c r="BB73" s="47">
        <f t="shared" si="120"/>
        <v>1592</v>
      </c>
      <c r="BC73" s="47">
        <f t="shared" si="120"/>
        <v>937</v>
      </c>
      <c r="BD73" s="47">
        <f t="shared" si="120"/>
        <v>327</v>
      </c>
      <c r="BE73" s="47">
        <f t="shared" si="120"/>
        <v>638</v>
      </c>
      <c r="BF73" s="47">
        <f t="shared" si="120"/>
        <v>2123</v>
      </c>
      <c r="BG73" s="47">
        <f t="shared" si="120"/>
        <v>948</v>
      </c>
      <c r="BH73" s="47">
        <f t="shared" si="120"/>
        <v>533</v>
      </c>
      <c r="BI73" s="47">
        <f t="shared" si="120"/>
        <v>1837</v>
      </c>
      <c r="BJ73" s="47">
        <f t="shared" si="120"/>
        <v>1316</v>
      </c>
      <c r="BK73" s="47">
        <f t="shared" si="120"/>
        <v>1686</v>
      </c>
      <c r="BL73" s="47">
        <f t="shared" si="120"/>
        <v>1034</v>
      </c>
    </row>
    <row r="74" ht="13.5" customHeight="1">
      <c r="A74" s="88">
        <v>42085.0</v>
      </c>
      <c r="B74" s="200" t="s">
        <v>71</v>
      </c>
      <c r="C74" s="98"/>
      <c r="D74" s="201" t="s">
        <v>35</v>
      </c>
      <c r="E74" s="202">
        <f>HLOOKUP(D74,AA$1:CB$10056,ROW()-1,FALSE)</f>
        <v>1194</v>
      </c>
      <c r="F74" s="203">
        <v>1.0</v>
      </c>
      <c r="G74" s="203">
        <v>8.0</v>
      </c>
      <c r="H74" s="42">
        <f t="shared" si="3"/>
        <v>11</v>
      </c>
      <c r="I74" s="98"/>
      <c r="J74" s="204" t="s">
        <v>40</v>
      </c>
      <c r="K74" s="202">
        <f>HLOOKUP(J74,AA$1:CB$10056,ROW()-1,FALSE)</f>
        <v>1034</v>
      </c>
      <c r="L74" s="205">
        <v>0.0</v>
      </c>
      <c r="M74" s="206">
        <v>12.0</v>
      </c>
      <c r="N74" s="42">
        <f t="shared" si="5"/>
        <v>12</v>
      </c>
      <c r="O74" s="94"/>
      <c r="P74" s="207" t="s">
        <v>72</v>
      </c>
      <c r="Q74" s="94"/>
      <c r="R74" s="212">
        <f>MIN(Rules!$E$2,(MAX(H74/N74,N74/H74)))</f>
        <v>1.090909091</v>
      </c>
      <c r="S74" s="208">
        <f>VLOOKUP(B74,Rules!A:B,2,FALSE)</f>
        <v>40</v>
      </c>
      <c r="T74" s="94"/>
      <c r="U74" s="209">
        <f>1/(10^(-(E74+(IF(P74="Y",Rules!$I$2,0))-K74)/Rules!$E$12)+1)</f>
        <v>0.8065275228</v>
      </c>
      <c r="V74" s="47">
        <f t="shared" si="6"/>
        <v>-35</v>
      </c>
      <c r="W74" s="47">
        <f t="shared" si="7"/>
        <v>35</v>
      </c>
      <c r="X74" s="94"/>
      <c r="Y74" s="94"/>
      <c r="Z74" s="94"/>
      <c r="AA74" s="47">
        <f t="shared" ref="AA74:BL74" si="121">IF($D74=AA$1,$E74+$V74,(IF($J74=AA$1,$K74+$W74,AA73)))</f>
        <v>1376</v>
      </c>
      <c r="AB74" s="47">
        <f t="shared" si="121"/>
        <v>896</v>
      </c>
      <c r="AC74" s="47">
        <f t="shared" si="121"/>
        <v>1334</v>
      </c>
      <c r="AD74" s="47">
        <f t="shared" si="121"/>
        <v>292</v>
      </c>
      <c r="AE74" s="47">
        <f t="shared" si="121"/>
        <v>1869</v>
      </c>
      <c r="AF74" s="47">
        <f t="shared" si="121"/>
        <v>2018</v>
      </c>
      <c r="AG74" s="47">
        <f t="shared" si="121"/>
        <v>1159</v>
      </c>
      <c r="AH74" s="47">
        <f t="shared" si="121"/>
        <v>889</v>
      </c>
      <c r="AI74" s="47">
        <f t="shared" si="121"/>
        <v>1287</v>
      </c>
      <c r="AJ74" s="47">
        <f t="shared" si="121"/>
        <v>1920</v>
      </c>
      <c r="AK74" s="47">
        <f t="shared" si="121"/>
        <v>609</v>
      </c>
      <c r="AL74" s="47">
        <f t="shared" si="121"/>
        <v>804</v>
      </c>
      <c r="AM74" s="47">
        <f t="shared" si="121"/>
        <v>1905</v>
      </c>
      <c r="AN74" s="47">
        <f t="shared" si="121"/>
        <v>1405</v>
      </c>
      <c r="AO74" s="47">
        <f t="shared" si="121"/>
        <v>1327</v>
      </c>
      <c r="AP74" s="47">
        <f t="shared" si="121"/>
        <v>2173</v>
      </c>
      <c r="AQ74" s="47">
        <f t="shared" si="121"/>
        <v>300</v>
      </c>
      <c r="AR74" s="47">
        <f t="shared" si="121"/>
        <v>1456</v>
      </c>
      <c r="AS74" s="47">
        <f t="shared" si="121"/>
        <v>271</v>
      </c>
      <c r="AT74" s="47">
        <f t="shared" si="121"/>
        <v>1878</v>
      </c>
      <c r="AU74" s="47">
        <f t="shared" si="121"/>
        <v>1069</v>
      </c>
      <c r="AV74" s="47">
        <f t="shared" si="121"/>
        <v>644</v>
      </c>
      <c r="AW74" s="47">
        <f t="shared" si="121"/>
        <v>692</v>
      </c>
      <c r="AX74" s="47">
        <f t="shared" si="121"/>
        <v>965</v>
      </c>
      <c r="AY74" s="47">
        <f t="shared" si="121"/>
        <v>1219</v>
      </c>
      <c r="AZ74" s="47">
        <f t="shared" si="121"/>
        <v>752</v>
      </c>
      <c r="BA74" s="47">
        <f t="shared" si="121"/>
        <v>0</v>
      </c>
      <c r="BB74" s="47">
        <f t="shared" si="121"/>
        <v>1592</v>
      </c>
      <c r="BC74" s="47">
        <f t="shared" si="121"/>
        <v>937</v>
      </c>
      <c r="BD74" s="47">
        <f t="shared" si="121"/>
        <v>327</v>
      </c>
      <c r="BE74" s="47">
        <f t="shared" si="121"/>
        <v>638</v>
      </c>
      <c r="BF74" s="47">
        <f t="shared" si="121"/>
        <v>2123</v>
      </c>
      <c r="BG74" s="47">
        <f t="shared" si="121"/>
        <v>948</v>
      </c>
      <c r="BH74" s="47">
        <f t="shared" si="121"/>
        <v>533</v>
      </c>
      <c r="BI74" s="47">
        <f t="shared" si="121"/>
        <v>1837</v>
      </c>
      <c r="BJ74" s="47">
        <f t="shared" si="121"/>
        <v>1316</v>
      </c>
      <c r="BK74" s="47">
        <f t="shared" si="121"/>
        <v>1686</v>
      </c>
      <c r="BL74" s="47">
        <f t="shared" si="121"/>
        <v>1069</v>
      </c>
    </row>
    <row r="75" ht="13.5" customHeight="1">
      <c r="A75" s="88">
        <v>42085.0</v>
      </c>
      <c r="B75" s="84" t="s">
        <v>71</v>
      </c>
      <c r="C75" s="176"/>
      <c r="D75" s="39" t="s">
        <v>32</v>
      </c>
      <c r="E75" s="52">
        <f t="shared" ref="E75:E76" si="123">HLOOKUP(D75,AA$1:CB$10056,ROW()-1,FALSE)</f>
        <v>1316</v>
      </c>
      <c r="F75" s="41">
        <v>1.0</v>
      </c>
      <c r="G75" s="41">
        <v>14.0</v>
      </c>
      <c r="H75" s="42">
        <f t="shared" si="3"/>
        <v>17</v>
      </c>
      <c r="I75" s="176"/>
      <c r="J75" s="43" t="s">
        <v>28</v>
      </c>
      <c r="K75" s="52">
        <f t="shared" ref="K75:K76" si="124">HLOOKUP(J75,AA$1:CB$10056,ROW()-1,FALSE)</f>
        <v>1334</v>
      </c>
      <c r="L75" s="44">
        <v>1.0</v>
      </c>
      <c r="M75" s="44">
        <v>13.0</v>
      </c>
      <c r="N75" s="42">
        <f t="shared" si="5"/>
        <v>16</v>
      </c>
      <c r="O75" s="176"/>
      <c r="P75" s="45" t="s">
        <v>72</v>
      </c>
      <c r="Q75" s="176"/>
      <c r="R75" s="198">
        <f>MIN(Rules!$E$2,(MAX(H75/N75,N75/H75)))</f>
        <v>1.0625</v>
      </c>
      <c r="S75" s="45">
        <f>VLOOKUP(B75,Rules!A:B,2,FALSE)</f>
        <v>40</v>
      </c>
      <c r="T75" s="176"/>
      <c r="U75" s="131">
        <f>1/(10^(-(E75+(IF(P75="Y",Rules!$I$2,0))-K75)/Rules!$E$12)+1)</f>
        <v>0.6474576124</v>
      </c>
      <c r="V75" s="47">
        <f t="shared" si="6"/>
        <v>15</v>
      </c>
      <c r="W75" s="47">
        <f t="shared" si="7"/>
        <v>-15</v>
      </c>
      <c r="X75" s="47"/>
      <c r="Y75" s="47"/>
      <c r="Z75" s="48"/>
      <c r="AA75" s="47">
        <f t="shared" ref="AA75:BL75" si="122">IF($D75=AA$1,$E75+$V75,(IF($J75=AA$1,$K75+$W75,AA74)))</f>
        <v>1376</v>
      </c>
      <c r="AB75" s="47">
        <f t="shared" si="122"/>
        <v>896</v>
      </c>
      <c r="AC75" s="47">
        <f t="shared" si="122"/>
        <v>1319</v>
      </c>
      <c r="AD75" s="47">
        <f t="shared" si="122"/>
        <v>292</v>
      </c>
      <c r="AE75" s="47">
        <f t="shared" si="122"/>
        <v>1869</v>
      </c>
      <c r="AF75" s="47">
        <f t="shared" si="122"/>
        <v>2018</v>
      </c>
      <c r="AG75" s="47">
        <f t="shared" si="122"/>
        <v>1159</v>
      </c>
      <c r="AH75" s="47">
        <f t="shared" si="122"/>
        <v>889</v>
      </c>
      <c r="AI75" s="47">
        <f t="shared" si="122"/>
        <v>1287</v>
      </c>
      <c r="AJ75" s="47">
        <f t="shared" si="122"/>
        <v>1920</v>
      </c>
      <c r="AK75" s="47">
        <f t="shared" si="122"/>
        <v>609</v>
      </c>
      <c r="AL75" s="47">
        <f t="shared" si="122"/>
        <v>804</v>
      </c>
      <c r="AM75" s="47">
        <f t="shared" si="122"/>
        <v>1905</v>
      </c>
      <c r="AN75" s="47">
        <f t="shared" si="122"/>
        <v>1405</v>
      </c>
      <c r="AO75" s="47">
        <f t="shared" si="122"/>
        <v>1327</v>
      </c>
      <c r="AP75" s="47">
        <f t="shared" si="122"/>
        <v>2173</v>
      </c>
      <c r="AQ75" s="47">
        <f t="shared" si="122"/>
        <v>300</v>
      </c>
      <c r="AR75" s="47">
        <f t="shared" si="122"/>
        <v>1456</v>
      </c>
      <c r="AS75" s="47">
        <f t="shared" si="122"/>
        <v>271</v>
      </c>
      <c r="AT75" s="47">
        <f t="shared" si="122"/>
        <v>1878</v>
      </c>
      <c r="AU75" s="47">
        <f t="shared" si="122"/>
        <v>1069</v>
      </c>
      <c r="AV75" s="47">
        <f t="shared" si="122"/>
        <v>644</v>
      </c>
      <c r="AW75" s="47">
        <f t="shared" si="122"/>
        <v>692</v>
      </c>
      <c r="AX75" s="47">
        <f t="shared" si="122"/>
        <v>965</v>
      </c>
      <c r="AY75" s="47">
        <f t="shared" si="122"/>
        <v>1219</v>
      </c>
      <c r="AZ75" s="47">
        <f t="shared" si="122"/>
        <v>752</v>
      </c>
      <c r="BA75" s="47">
        <f t="shared" si="122"/>
        <v>0</v>
      </c>
      <c r="BB75" s="47">
        <f t="shared" si="122"/>
        <v>1592</v>
      </c>
      <c r="BC75" s="47">
        <f t="shared" si="122"/>
        <v>937</v>
      </c>
      <c r="BD75" s="47">
        <f t="shared" si="122"/>
        <v>327</v>
      </c>
      <c r="BE75" s="47">
        <f t="shared" si="122"/>
        <v>638</v>
      </c>
      <c r="BF75" s="47">
        <f t="shared" si="122"/>
        <v>2123</v>
      </c>
      <c r="BG75" s="47">
        <f t="shared" si="122"/>
        <v>948</v>
      </c>
      <c r="BH75" s="47">
        <f t="shared" si="122"/>
        <v>533</v>
      </c>
      <c r="BI75" s="47">
        <f t="shared" si="122"/>
        <v>1837</v>
      </c>
      <c r="BJ75" s="47">
        <f t="shared" si="122"/>
        <v>1331</v>
      </c>
      <c r="BK75" s="47">
        <f t="shared" si="122"/>
        <v>1686</v>
      </c>
      <c r="BL75" s="47">
        <f t="shared" si="122"/>
        <v>1069</v>
      </c>
    </row>
    <row r="76" ht="13.5" customHeight="1">
      <c r="A76" s="88">
        <v>42085.0</v>
      </c>
      <c r="B76" s="84" t="s">
        <v>71</v>
      </c>
      <c r="C76" s="176"/>
      <c r="D76" s="39" t="s">
        <v>37</v>
      </c>
      <c r="E76" s="52">
        <f t="shared" si="123"/>
        <v>889</v>
      </c>
      <c r="F76" s="41">
        <v>3.0</v>
      </c>
      <c r="G76" s="41">
        <v>11.0</v>
      </c>
      <c r="H76" s="42">
        <f t="shared" si="3"/>
        <v>20</v>
      </c>
      <c r="I76" s="176"/>
      <c r="J76" s="43" t="s">
        <v>29</v>
      </c>
      <c r="K76" s="52">
        <f t="shared" si="124"/>
        <v>1327</v>
      </c>
      <c r="L76" s="44">
        <v>1.0</v>
      </c>
      <c r="M76" s="44">
        <v>19.0</v>
      </c>
      <c r="N76" s="42">
        <f t="shared" si="5"/>
        <v>22</v>
      </c>
      <c r="O76" s="176"/>
      <c r="P76" s="45" t="s">
        <v>72</v>
      </c>
      <c r="Q76" s="176"/>
      <c r="R76" s="198">
        <f>MIN(Rules!$E$2,(MAX(H76/N76,N76/H76)))</f>
        <v>1.1</v>
      </c>
      <c r="S76" s="45">
        <f>VLOOKUP(B76,Rules!A:B,2,FALSE)</f>
        <v>40</v>
      </c>
      <c r="T76" s="176"/>
      <c r="U76" s="131">
        <f>1/(10^(-(E76+(IF(P76="Y",Rules!$I$2,0))-K76)/Rules!$E$12)+1)</f>
        <v>0.2097738684</v>
      </c>
      <c r="V76" s="47">
        <f t="shared" si="6"/>
        <v>-9</v>
      </c>
      <c r="W76" s="47">
        <f t="shared" si="7"/>
        <v>9</v>
      </c>
      <c r="X76" s="47"/>
      <c r="Y76" s="47"/>
      <c r="Z76" s="48"/>
      <c r="AA76" s="47">
        <f t="shared" ref="AA76:BL76" si="125">IF($D76=AA$1,$E76+$V76,(IF($J76=AA$1,$K76+$W76,AA75)))</f>
        <v>1376</v>
      </c>
      <c r="AB76" s="47">
        <f t="shared" si="125"/>
        <v>896</v>
      </c>
      <c r="AC76" s="47">
        <f t="shared" si="125"/>
        <v>1319</v>
      </c>
      <c r="AD76" s="47">
        <f t="shared" si="125"/>
        <v>292</v>
      </c>
      <c r="AE76" s="47">
        <f t="shared" si="125"/>
        <v>1869</v>
      </c>
      <c r="AF76" s="47">
        <f t="shared" si="125"/>
        <v>2018</v>
      </c>
      <c r="AG76" s="47">
        <f t="shared" si="125"/>
        <v>1159</v>
      </c>
      <c r="AH76" s="47">
        <f t="shared" si="125"/>
        <v>880</v>
      </c>
      <c r="AI76" s="47">
        <f t="shared" si="125"/>
        <v>1287</v>
      </c>
      <c r="AJ76" s="47">
        <f t="shared" si="125"/>
        <v>1920</v>
      </c>
      <c r="AK76" s="47">
        <f t="shared" si="125"/>
        <v>609</v>
      </c>
      <c r="AL76" s="47">
        <f t="shared" si="125"/>
        <v>804</v>
      </c>
      <c r="AM76" s="47">
        <f t="shared" si="125"/>
        <v>1905</v>
      </c>
      <c r="AN76" s="47">
        <f t="shared" si="125"/>
        <v>1405</v>
      </c>
      <c r="AO76" s="47">
        <f t="shared" si="125"/>
        <v>1336</v>
      </c>
      <c r="AP76" s="47">
        <f t="shared" si="125"/>
        <v>2173</v>
      </c>
      <c r="AQ76" s="47">
        <f t="shared" si="125"/>
        <v>300</v>
      </c>
      <c r="AR76" s="47">
        <f t="shared" si="125"/>
        <v>1456</v>
      </c>
      <c r="AS76" s="47">
        <f t="shared" si="125"/>
        <v>271</v>
      </c>
      <c r="AT76" s="47">
        <f t="shared" si="125"/>
        <v>1878</v>
      </c>
      <c r="AU76" s="47">
        <f t="shared" si="125"/>
        <v>1069</v>
      </c>
      <c r="AV76" s="47">
        <f t="shared" si="125"/>
        <v>644</v>
      </c>
      <c r="AW76" s="47">
        <f t="shared" si="125"/>
        <v>692</v>
      </c>
      <c r="AX76" s="47">
        <f t="shared" si="125"/>
        <v>965</v>
      </c>
      <c r="AY76" s="47">
        <f t="shared" si="125"/>
        <v>1219</v>
      </c>
      <c r="AZ76" s="47">
        <f t="shared" si="125"/>
        <v>752</v>
      </c>
      <c r="BA76" s="47">
        <f t="shared" si="125"/>
        <v>0</v>
      </c>
      <c r="BB76" s="47">
        <f t="shared" si="125"/>
        <v>1592</v>
      </c>
      <c r="BC76" s="47">
        <f t="shared" si="125"/>
        <v>937</v>
      </c>
      <c r="BD76" s="47">
        <f t="shared" si="125"/>
        <v>327</v>
      </c>
      <c r="BE76" s="47">
        <f t="shared" si="125"/>
        <v>638</v>
      </c>
      <c r="BF76" s="47">
        <f t="shared" si="125"/>
        <v>2123</v>
      </c>
      <c r="BG76" s="47">
        <f t="shared" si="125"/>
        <v>948</v>
      </c>
      <c r="BH76" s="47">
        <f t="shared" si="125"/>
        <v>533</v>
      </c>
      <c r="BI76" s="47">
        <f t="shared" si="125"/>
        <v>1837</v>
      </c>
      <c r="BJ76" s="47">
        <f t="shared" si="125"/>
        <v>1331</v>
      </c>
      <c r="BK76" s="47">
        <f t="shared" si="125"/>
        <v>1686</v>
      </c>
      <c r="BL76" s="47">
        <f t="shared" si="125"/>
        <v>1069</v>
      </c>
    </row>
    <row r="77" ht="13.5" customHeight="1">
      <c r="A77" s="88">
        <v>42085.0</v>
      </c>
      <c r="B77" s="200" t="s">
        <v>71</v>
      </c>
      <c r="C77" s="98"/>
      <c r="D77" s="201" t="s">
        <v>39</v>
      </c>
      <c r="E77" s="202">
        <f>HLOOKUP(D77,AA$1:CB$10056,ROW()-1,FALSE)</f>
        <v>965</v>
      </c>
      <c r="F77" s="210">
        <v>0.0</v>
      </c>
      <c r="G77" s="203">
        <v>10.0</v>
      </c>
      <c r="H77" s="42">
        <f t="shared" si="3"/>
        <v>10</v>
      </c>
      <c r="I77" s="98"/>
      <c r="J77" s="204" t="s">
        <v>43</v>
      </c>
      <c r="K77" s="202">
        <f>HLOOKUP(J77,AA$1:CB$10056,ROW()-1,FALSE)</f>
        <v>896</v>
      </c>
      <c r="L77" s="205">
        <v>0.0</v>
      </c>
      <c r="M77" s="206">
        <v>23.0</v>
      </c>
      <c r="N77" s="42">
        <f t="shared" si="5"/>
        <v>23</v>
      </c>
      <c r="O77" s="94"/>
      <c r="P77" s="207" t="s">
        <v>72</v>
      </c>
      <c r="Q77" s="94"/>
      <c r="R77" s="212">
        <f>MIN(Rules!$E$2,(MAX(H77/N77,N77/H77)))</f>
        <v>2</v>
      </c>
      <c r="S77" s="208">
        <f>VLOOKUP(B77,Rules!A:B,2,FALSE)</f>
        <v>40</v>
      </c>
      <c r="T77" s="94"/>
      <c r="U77" s="209">
        <f>1/(10^(-(E77+(IF(P77="Y",Rules!$I$2,0))-K77)/Rules!$E$12)+1)</f>
        <v>0.732732814</v>
      </c>
      <c r="V77" s="47">
        <f t="shared" si="6"/>
        <v>-59</v>
      </c>
      <c r="W77" s="47">
        <f t="shared" si="7"/>
        <v>59</v>
      </c>
      <c r="X77" s="94"/>
      <c r="Y77" s="94"/>
      <c r="Z77" s="94"/>
      <c r="AA77" s="47">
        <f t="shared" ref="AA77:BL77" si="126">IF($D77=AA$1,$E77+$V77,(IF($J77=AA$1,$K77+$W77,AA76)))</f>
        <v>1376</v>
      </c>
      <c r="AB77" s="47">
        <f t="shared" si="126"/>
        <v>955</v>
      </c>
      <c r="AC77" s="47">
        <f t="shared" si="126"/>
        <v>1319</v>
      </c>
      <c r="AD77" s="47">
        <f t="shared" si="126"/>
        <v>292</v>
      </c>
      <c r="AE77" s="47">
        <f t="shared" si="126"/>
        <v>1869</v>
      </c>
      <c r="AF77" s="47">
        <f t="shared" si="126"/>
        <v>2018</v>
      </c>
      <c r="AG77" s="47">
        <f t="shared" si="126"/>
        <v>1159</v>
      </c>
      <c r="AH77" s="47">
        <f t="shared" si="126"/>
        <v>880</v>
      </c>
      <c r="AI77" s="47">
        <f t="shared" si="126"/>
        <v>1287</v>
      </c>
      <c r="AJ77" s="47">
        <f t="shared" si="126"/>
        <v>1920</v>
      </c>
      <c r="AK77" s="47">
        <f t="shared" si="126"/>
        <v>609</v>
      </c>
      <c r="AL77" s="47">
        <f t="shared" si="126"/>
        <v>804</v>
      </c>
      <c r="AM77" s="47">
        <f t="shared" si="126"/>
        <v>1905</v>
      </c>
      <c r="AN77" s="47">
        <f t="shared" si="126"/>
        <v>1405</v>
      </c>
      <c r="AO77" s="47">
        <f t="shared" si="126"/>
        <v>1336</v>
      </c>
      <c r="AP77" s="47">
        <f t="shared" si="126"/>
        <v>2173</v>
      </c>
      <c r="AQ77" s="47">
        <f t="shared" si="126"/>
        <v>300</v>
      </c>
      <c r="AR77" s="47">
        <f t="shared" si="126"/>
        <v>1456</v>
      </c>
      <c r="AS77" s="47">
        <f t="shared" si="126"/>
        <v>271</v>
      </c>
      <c r="AT77" s="47">
        <f t="shared" si="126"/>
        <v>1878</v>
      </c>
      <c r="AU77" s="47">
        <f t="shared" si="126"/>
        <v>1069</v>
      </c>
      <c r="AV77" s="47">
        <f t="shared" si="126"/>
        <v>644</v>
      </c>
      <c r="AW77" s="47">
        <f t="shared" si="126"/>
        <v>692</v>
      </c>
      <c r="AX77" s="47">
        <f t="shared" si="126"/>
        <v>906</v>
      </c>
      <c r="AY77" s="47">
        <f t="shared" si="126"/>
        <v>1219</v>
      </c>
      <c r="AZ77" s="47">
        <f t="shared" si="126"/>
        <v>752</v>
      </c>
      <c r="BA77" s="47">
        <f t="shared" si="126"/>
        <v>0</v>
      </c>
      <c r="BB77" s="47">
        <f t="shared" si="126"/>
        <v>1592</v>
      </c>
      <c r="BC77" s="47">
        <f t="shared" si="126"/>
        <v>937</v>
      </c>
      <c r="BD77" s="47">
        <f t="shared" si="126"/>
        <v>327</v>
      </c>
      <c r="BE77" s="47">
        <f t="shared" si="126"/>
        <v>638</v>
      </c>
      <c r="BF77" s="47">
        <f t="shared" si="126"/>
        <v>2123</v>
      </c>
      <c r="BG77" s="47">
        <f t="shared" si="126"/>
        <v>948</v>
      </c>
      <c r="BH77" s="47">
        <f t="shared" si="126"/>
        <v>533</v>
      </c>
      <c r="BI77" s="47">
        <f t="shared" si="126"/>
        <v>1837</v>
      </c>
      <c r="BJ77" s="47">
        <f t="shared" si="126"/>
        <v>1331</v>
      </c>
      <c r="BK77" s="47">
        <f t="shared" si="126"/>
        <v>1686</v>
      </c>
      <c r="BL77" s="47">
        <f t="shared" si="126"/>
        <v>1069</v>
      </c>
    </row>
    <row r="78" ht="13.5" customHeight="1">
      <c r="A78" s="88">
        <v>42085.0</v>
      </c>
      <c r="B78" s="84" t="s">
        <v>71</v>
      </c>
      <c r="C78" s="176"/>
      <c r="D78" s="39" t="s">
        <v>38</v>
      </c>
      <c r="E78" s="52">
        <f t="shared" ref="E78:E133" si="128">HLOOKUP(D78,AA$1:CB$10056,ROW()-1,FALSE)</f>
        <v>1219</v>
      </c>
      <c r="F78" s="41">
        <v>2.0</v>
      </c>
      <c r="G78" s="41">
        <v>21.0</v>
      </c>
      <c r="H78" s="42">
        <f t="shared" si="3"/>
        <v>27</v>
      </c>
      <c r="I78" s="176"/>
      <c r="J78" s="43" t="s">
        <v>33</v>
      </c>
      <c r="K78" s="52">
        <f t="shared" ref="K78:K133" si="129">HLOOKUP(J78,AA$1:CB$10056,ROW()-1,FALSE)</f>
        <v>1287</v>
      </c>
      <c r="L78" s="44">
        <v>0.0</v>
      </c>
      <c r="M78" s="44">
        <v>17.0</v>
      </c>
      <c r="N78" s="42">
        <f t="shared" si="5"/>
        <v>17</v>
      </c>
      <c r="O78" s="176"/>
      <c r="P78" s="45" t="s">
        <v>72</v>
      </c>
      <c r="Q78" s="176"/>
      <c r="R78" s="198">
        <f>MIN(Rules!$E$2,(MAX(H78/N78,N78/H78)))</f>
        <v>1.588235294</v>
      </c>
      <c r="S78" s="45">
        <f>VLOOKUP(B78,Rules!A:B,2,FALSE)</f>
        <v>40</v>
      </c>
      <c r="T78" s="176"/>
      <c r="U78" s="131">
        <f>1/(10^(-(E78+(IF(P78="Y",Rules!$I$2,0))-K78)/Rules!$E$12)+1)</f>
        <v>0.5932999023</v>
      </c>
      <c r="V78" s="47">
        <f t="shared" si="6"/>
        <v>26</v>
      </c>
      <c r="W78" s="47">
        <f t="shared" si="7"/>
        <v>-26</v>
      </c>
      <c r="X78" s="47"/>
      <c r="Y78" s="47"/>
      <c r="Z78" s="48"/>
      <c r="AA78" s="47">
        <f t="shared" ref="AA78:BL78" si="127">IF($D78=AA$1,$E78+$V78,(IF($J78=AA$1,$K78+$W78,AA77)))</f>
        <v>1376</v>
      </c>
      <c r="AB78" s="47">
        <f t="shared" si="127"/>
        <v>955</v>
      </c>
      <c r="AC78" s="47">
        <f t="shared" si="127"/>
        <v>1319</v>
      </c>
      <c r="AD78" s="47">
        <f t="shared" si="127"/>
        <v>292</v>
      </c>
      <c r="AE78" s="47">
        <f t="shared" si="127"/>
        <v>1869</v>
      </c>
      <c r="AF78" s="47">
        <f t="shared" si="127"/>
        <v>2018</v>
      </c>
      <c r="AG78" s="47">
        <f t="shared" si="127"/>
        <v>1159</v>
      </c>
      <c r="AH78" s="47">
        <f t="shared" si="127"/>
        <v>880</v>
      </c>
      <c r="AI78" s="47">
        <f t="shared" si="127"/>
        <v>1261</v>
      </c>
      <c r="AJ78" s="47">
        <f t="shared" si="127"/>
        <v>1920</v>
      </c>
      <c r="AK78" s="47">
        <f t="shared" si="127"/>
        <v>609</v>
      </c>
      <c r="AL78" s="47">
        <f t="shared" si="127"/>
        <v>804</v>
      </c>
      <c r="AM78" s="47">
        <f t="shared" si="127"/>
        <v>1905</v>
      </c>
      <c r="AN78" s="47">
        <f t="shared" si="127"/>
        <v>1405</v>
      </c>
      <c r="AO78" s="47">
        <f t="shared" si="127"/>
        <v>1336</v>
      </c>
      <c r="AP78" s="47">
        <f t="shared" si="127"/>
        <v>2173</v>
      </c>
      <c r="AQ78" s="47">
        <f t="shared" si="127"/>
        <v>300</v>
      </c>
      <c r="AR78" s="47">
        <f t="shared" si="127"/>
        <v>1456</v>
      </c>
      <c r="AS78" s="47">
        <f t="shared" si="127"/>
        <v>271</v>
      </c>
      <c r="AT78" s="47">
        <f t="shared" si="127"/>
        <v>1878</v>
      </c>
      <c r="AU78" s="47">
        <f t="shared" si="127"/>
        <v>1069</v>
      </c>
      <c r="AV78" s="47">
        <f t="shared" si="127"/>
        <v>644</v>
      </c>
      <c r="AW78" s="47">
        <f t="shared" si="127"/>
        <v>692</v>
      </c>
      <c r="AX78" s="47">
        <f t="shared" si="127"/>
        <v>906</v>
      </c>
      <c r="AY78" s="47">
        <f t="shared" si="127"/>
        <v>1245</v>
      </c>
      <c r="AZ78" s="47">
        <f t="shared" si="127"/>
        <v>752</v>
      </c>
      <c r="BA78" s="47">
        <f t="shared" si="127"/>
        <v>0</v>
      </c>
      <c r="BB78" s="47">
        <f t="shared" si="127"/>
        <v>1592</v>
      </c>
      <c r="BC78" s="47">
        <f t="shared" si="127"/>
        <v>937</v>
      </c>
      <c r="BD78" s="47">
        <f t="shared" si="127"/>
        <v>327</v>
      </c>
      <c r="BE78" s="47">
        <f t="shared" si="127"/>
        <v>638</v>
      </c>
      <c r="BF78" s="47">
        <f t="shared" si="127"/>
        <v>2123</v>
      </c>
      <c r="BG78" s="47">
        <f t="shared" si="127"/>
        <v>948</v>
      </c>
      <c r="BH78" s="47">
        <f t="shared" si="127"/>
        <v>533</v>
      </c>
      <c r="BI78" s="47">
        <f t="shared" si="127"/>
        <v>1837</v>
      </c>
      <c r="BJ78" s="47">
        <f t="shared" si="127"/>
        <v>1331</v>
      </c>
      <c r="BK78" s="47">
        <f t="shared" si="127"/>
        <v>1686</v>
      </c>
      <c r="BL78" s="47">
        <f t="shared" si="127"/>
        <v>1069</v>
      </c>
    </row>
    <row r="79" ht="13.5" customHeight="1">
      <c r="A79" s="88">
        <v>42085.0</v>
      </c>
      <c r="B79" s="84" t="s">
        <v>71</v>
      </c>
      <c r="C79" s="176"/>
      <c r="D79" s="39" t="s">
        <v>48</v>
      </c>
      <c r="E79" s="52">
        <f t="shared" si="128"/>
        <v>609</v>
      </c>
      <c r="F79" s="41">
        <v>0.0</v>
      </c>
      <c r="G79" s="41">
        <v>12.0</v>
      </c>
      <c r="H79" s="42">
        <f t="shared" si="3"/>
        <v>12</v>
      </c>
      <c r="I79" s="176"/>
      <c r="J79" s="43" t="s">
        <v>51</v>
      </c>
      <c r="K79" s="52">
        <f t="shared" si="129"/>
        <v>752</v>
      </c>
      <c r="L79" s="44">
        <v>3.0</v>
      </c>
      <c r="M79" s="44">
        <v>13.0</v>
      </c>
      <c r="N79" s="42">
        <f t="shared" si="5"/>
        <v>22</v>
      </c>
      <c r="O79" s="176"/>
      <c r="P79" s="45" t="s">
        <v>72</v>
      </c>
      <c r="Q79" s="176"/>
      <c r="R79" s="198">
        <f>MIN(Rules!$E$2,(MAX(H79/N79,N79/H79)))</f>
        <v>1.833333333</v>
      </c>
      <c r="S79" s="45">
        <f>VLOOKUP(B79,Rules!A:B,2,FALSE)</f>
        <v>40</v>
      </c>
      <c r="T79" s="176"/>
      <c r="U79" s="131">
        <f>1/(10^(-(E79+(IF(P79="Y",Rules!$I$2,0))-K79)/Rules!$E$12)+1)</f>
        <v>0.50805835</v>
      </c>
      <c r="V79" s="47">
        <f t="shared" si="6"/>
        <v>-37</v>
      </c>
      <c r="W79" s="47">
        <f t="shared" si="7"/>
        <v>37</v>
      </c>
      <c r="X79" s="47"/>
      <c r="Y79" s="47"/>
      <c r="Z79" s="48"/>
      <c r="AA79" s="47">
        <f t="shared" ref="AA79:BL79" si="130">IF($D79=AA$1,$E79+$V79,(IF($J79=AA$1,$K79+$W79,AA78)))</f>
        <v>1376</v>
      </c>
      <c r="AB79" s="47">
        <f t="shared" si="130"/>
        <v>955</v>
      </c>
      <c r="AC79" s="47">
        <f t="shared" si="130"/>
        <v>1319</v>
      </c>
      <c r="AD79" s="47">
        <f t="shared" si="130"/>
        <v>292</v>
      </c>
      <c r="AE79" s="47">
        <f t="shared" si="130"/>
        <v>1869</v>
      </c>
      <c r="AF79" s="47">
        <f t="shared" si="130"/>
        <v>2018</v>
      </c>
      <c r="AG79" s="47">
        <f t="shared" si="130"/>
        <v>1159</v>
      </c>
      <c r="AH79" s="47">
        <f t="shared" si="130"/>
        <v>880</v>
      </c>
      <c r="AI79" s="47">
        <f t="shared" si="130"/>
        <v>1261</v>
      </c>
      <c r="AJ79" s="47">
        <f t="shared" si="130"/>
        <v>1920</v>
      </c>
      <c r="AK79" s="47">
        <f t="shared" si="130"/>
        <v>572</v>
      </c>
      <c r="AL79" s="47">
        <f t="shared" si="130"/>
        <v>804</v>
      </c>
      <c r="AM79" s="47">
        <f t="shared" si="130"/>
        <v>1905</v>
      </c>
      <c r="AN79" s="47">
        <f t="shared" si="130"/>
        <v>1405</v>
      </c>
      <c r="AO79" s="47">
        <f t="shared" si="130"/>
        <v>1336</v>
      </c>
      <c r="AP79" s="47">
        <f t="shared" si="130"/>
        <v>2173</v>
      </c>
      <c r="AQ79" s="47">
        <f t="shared" si="130"/>
        <v>300</v>
      </c>
      <c r="AR79" s="47">
        <f t="shared" si="130"/>
        <v>1456</v>
      </c>
      <c r="AS79" s="47">
        <f t="shared" si="130"/>
        <v>271</v>
      </c>
      <c r="AT79" s="47">
        <f t="shared" si="130"/>
        <v>1878</v>
      </c>
      <c r="AU79" s="47">
        <f t="shared" si="130"/>
        <v>1069</v>
      </c>
      <c r="AV79" s="47">
        <f t="shared" si="130"/>
        <v>644</v>
      </c>
      <c r="AW79" s="47">
        <f t="shared" si="130"/>
        <v>692</v>
      </c>
      <c r="AX79" s="47">
        <f t="shared" si="130"/>
        <v>906</v>
      </c>
      <c r="AY79" s="47">
        <f t="shared" si="130"/>
        <v>1245</v>
      </c>
      <c r="AZ79" s="47">
        <f t="shared" si="130"/>
        <v>789</v>
      </c>
      <c r="BA79" s="47">
        <f t="shared" si="130"/>
        <v>0</v>
      </c>
      <c r="BB79" s="47">
        <f t="shared" si="130"/>
        <v>1592</v>
      </c>
      <c r="BC79" s="47">
        <f t="shared" si="130"/>
        <v>937</v>
      </c>
      <c r="BD79" s="47">
        <f t="shared" si="130"/>
        <v>327</v>
      </c>
      <c r="BE79" s="47">
        <f t="shared" si="130"/>
        <v>638</v>
      </c>
      <c r="BF79" s="47">
        <f t="shared" si="130"/>
        <v>2123</v>
      </c>
      <c r="BG79" s="47">
        <f t="shared" si="130"/>
        <v>948</v>
      </c>
      <c r="BH79" s="47">
        <f t="shared" si="130"/>
        <v>533</v>
      </c>
      <c r="BI79" s="47">
        <f t="shared" si="130"/>
        <v>1837</v>
      </c>
      <c r="BJ79" s="47">
        <f t="shared" si="130"/>
        <v>1331</v>
      </c>
      <c r="BK79" s="47">
        <f t="shared" si="130"/>
        <v>1686</v>
      </c>
      <c r="BL79" s="47">
        <f t="shared" si="130"/>
        <v>1069</v>
      </c>
    </row>
    <row r="80" ht="13.5" customHeight="1">
      <c r="A80" s="88">
        <v>42085.0</v>
      </c>
      <c r="B80" s="200" t="s">
        <v>71</v>
      </c>
      <c r="C80" s="98"/>
      <c r="D80" s="201" t="s">
        <v>45</v>
      </c>
      <c r="E80" s="52">
        <f t="shared" si="128"/>
        <v>804</v>
      </c>
      <c r="F80" s="203">
        <v>2.0</v>
      </c>
      <c r="G80" s="203">
        <v>17.0</v>
      </c>
      <c r="H80" s="42">
        <f t="shared" si="3"/>
        <v>23</v>
      </c>
      <c r="I80" s="98"/>
      <c r="J80" s="204" t="s">
        <v>47</v>
      </c>
      <c r="K80" s="52">
        <f t="shared" si="129"/>
        <v>692</v>
      </c>
      <c r="L80" s="206">
        <v>3.0</v>
      </c>
      <c r="M80" s="206">
        <v>14.0</v>
      </c>
      <c r="N80" s="42">
        <f t="shared" si="5"/>
        <v>23</v>
      </c>
      <c r="O80" s="94"/>
      <c r="P80" s="207" t="s">
        <v>72</v>
      </c>
      <c r="Q80" s="94"/>
      <c r="R80" s="212">
        <f>MIN(Rules!$E$2,(MAX(H80/N80,N80/H80)))</f>
        <v>1</v>
      </c>
      <c r="S80" s="208">
        <f>VLOOKUP(B80,Rules!A:B,2,FALSE)</f>
        <v>40</v>
      </c>
      <c r="T80" s="94"/>
      <c r="U80" s="209">
        <f>1/(10^(-(E80+(IF(P80="Y",Rules!$I$2,0))-K80)/Rules!$E$12)+1)</f>
        <v>0.7696887556</v>
      </c>
      <c r="V80" s="47">
        <f t="shared" si="6"/>
        <v>-11</v>
      </c>
      <c r="W80" s="47">
        <f t="shared" si="7"/>
        <v>11</v>
      </c>
      <c r="X80" s="94"/>
      <c r="Y80" s="94"/>
      <c r="Z80" s="94"/>
      <c r="AA80" s="47">
        <f t="shared" ref="AA80:BL80" si="131">IF($D80=AA$1,$E80+$V80,(IF($J80=AA$1,$K80+$W80,AA79)))</f>
        <v>1376</v>
      </c>
      <c r="AB80" s="47">
        <f t="shared" si="131"/>
        <v>955</v>
      </c>
      <c r="AC80" s="47">
        <f t="shared" si="131"/>
        <v>1319</v>
      </c>
      <c r="AD80" s="47">
        <f t="shared" si="131"/>
        <v>292</v>
      </c>
      <c r="AE80" s="47">
        <f t="shared" si="131"/>
        <v>1869</v>
      </c>
      <c r="AF80" s="47">
        <f t="shared" si="131"/>
        <v>2018</v>
      </c>
      <c r="AG80" s="47">
        <f t="shared" si="131"/>
        <v>1159</v>
      </c>
      <c r="AH80" s="47">
        <f t="shared" si="131"/>
        <v>880</v>
      </c>
      <c r="AI80" s="47">
        <f t="shared" si="131"/>
        <v>1261</v>
      </c>
      <c r="AJ80" s="47">
        <f t="shared" si="131"/>
        <v>1920</v>
      </c>
      <c r="AK80" s="47">
        <f t="shared" si="131"/>
        <v>572</v>
      </c>
      <c r="AL80" s="47">
        <f t="shared" si="131"/>
        <v>793</v>
      </c>
      <c r="AM80" s="47">
        <f t="shared" si="131"/>
        <v>1905</v>
      </c>
      <c r="AN80" s="47">
        <f t="shared" si="131"/>
        <v>1405</v>
      </c>
      <c r="AO80" s="47">
        <f t="shared" si="131"/>
        <v>1336</v>
      </c>
      <c r="AP80" s="47">
        <f t="shared" si="131"/>
        <v>2173</v>
      </c>
      <c r="AQ80" s="47">
        <f t="shared" si="131"/>
        <v>300</v>
      </c>
      <c r="AR80" s="47">
        <f t="shared" si="131"/>
        <v>1456</v>
      </c>
      <c r="AS80" s="47">
        <f t="shared" si="131"/>
        <v>271</v>
      </c>
      <c r="AT80" s="47">
        <f t="shared" si="131"/>
        <v>1878</v>
      </c>
      <c r="AU80" s="47">
        <f t="shared" si="131"/>
        <v>1069</v>
      </c>
      <c r="AV80" s="47">
        <f t="shared" si="131"/>
        <v>644</v>
      </c>
      <c r="AW80" s="47">
        <f t="shared" si="131"/>
        <v>703</v>
      </c>
      <c r="AX80" s="47">
        <f t="shared" si="131"/>
        <v>906</v>
      </c>
      <c r="AY80" s="47">
        <f t="shared" si="131"/>
        <v>1245</v>
      </c>
      <c r="AZ80" s="47">
        <f t="shared" si="131"/>
        <v>789</v>
      </c>
      <c r="BA80" s="47">
        <f t="shared" si="131"/>
        <v>0</v>
      </c>
      <c r="BB80" s="47">
        <f t="shared" si="131"/>
        <v>1592</v>
      </c>
      <c r="BC80" s="47">
        <f t="shared" si="131"/>
        <v>937</v>
      </c>
      <c r="BD80" s="47">
        <f t="shared" si="131"/>
        <v>327</v>
      </c>
      <c r="BE80" s="47">
        <f t="shared" si="131"/>
        <v>638</v>
      </c>
      <c r="BF80" s="47">
        <f t="shared" si="131"/>
        <v>2123</v>
      </c>
      <c r="BG80" s="47">
        <f t="shared" si="131"/>
        <v>948</v>
      </c>
      <c r="BH80" s="47">
        <f t="shared" si="131"/>
        <v>533</v>
      </c>
      <c r="BI80" s="47">
        <f t="shared" si="131"/>
        <v>1837</v>
      </c>
      <c r="BJ80" s="47">
        <f t="shared" si="131"/>
        <v>1331</v>
      </c>
      <c r="BK80" s="47">
        <f t="shared" si="131"/>
        <v>1686</v>
      </c>
      <c r="BL80" s="47">
        <f t="shared" si="131"/>
        <v>1069</v>
      </c>
    </row>
    <row r="81" ht="13.5" customHeight="1">
      <c r="A81" s="88">
        <v>42085.0</v>
      </c>
      <c r="B81" s="84" t="s">
        <v>71</v>
      </c>
      <c r="C81" s="176"/>
      <c r="D81" s="39" t="s">
        <v>42</v>
      </c>
      <c r="E81" s="52">
        <f t="shared" si="128"/>
        <v>948</v>
      </c>
      <c r="F81" s="41">
        <v>1.0</v>
      </c>
      <c r="G81" s="41">
        <v>14.0</v>
      </c>
      <c r="H81" s="42">
        <f t="shared" si="3"/>
        <v>17</v>
      </c>
      <c r="I81" s="176"/>
      <c r="J81" s="43" t="s">
        <v>41</v>
      </c>
      <c r="K81" s="52">
        <f t="shared" si="129"/>
        <v>937</v>
      </c>
      <c r="L81" s="44">
        <v>1.0</v>
      </c>
      <c r="M81" s="44">
        <v>13.0</v>
      </c>
      <c r="N81" s="42">
        <f t="shared" si="5"/>
        <v>16</v>
      </c>
      <c r="O81" s="176"/>
      <c r="P81" s="45" t="s">
        <v>72</v>
      </c>
      <c r="Q81" s="176"/>
      <c r="R81" s="198">
        <f>MIN(Rules!$E$2,(MAX(H81/N81,N81/H81)))</f>
        <v>1.0625</v>
      </c>
      <c r="S81" s="45">
        <f>VLOOKUP(B81,Rules!A:B,2,FALSE)</f>
        <v>40</v>
      </c>
      <c r="T81" s="176"/>
      <c r="U81" s="131">
        <f>1/(10^(-(E81+(IF(P81="Y",Rules!$I$2,0))-K81)/Rules!$E$12)+1)</f>
        <v>0.6773090032</v>
      </c>
      <c r="V81" s="47">
        <f t="shared" si="6"/>
        <v>14</v>
      </c>
      <c r="W81" s="47">
        <f t="shared" si="7"/>
        <v>-14</v>
      </c>
      <c r="X81" s="47"/>
      <c r="Y81" s="47"/>
      <c r="Z81" s="48"/>
      <c r="AA81" s="47">
        <f t="shared" ref="AA81:BL81" si="132">IF($D81=AA$1,$E81+$V81,(IF($J81=AA$1,$K81+$W81,AA80)))</f>
        <v>1376</v>
      </c>
      <c r="AB81" s="47">
        <f t="shared" si="132"/>
        <v>955</v>
      </c>
      <c r="AC81" s="47">
        <f t="shared" si="132"/>
        <v>1319</v>
      </c>
      <c r="AD81" s="47">
        <f t="shared" si="132"/>
        <v>292</v>
      </c>
      <c r="AE81" s="47">
        <f t="shared" si="132"/>
        <v>1869</v>
      </c>
      <c r="AF81" s="47">
        <f t="shared" si="132"/>
        <v>2018</v>
      </c>
      <c r="AG81" s="47">
        <f t="shared" si="132"/>
        <v>1159</v>
      </c>
      <c r="AH81" s="47">
        <f t="shared" si="132"/>
        <v>880</v>
      </c>
      <c r="AI81" s="47">
        <f t="shared" si="132"/>
        <v>1261</v>
      </c>
      <c r="AJ81" s="47">
        <f t="shared" si="132"/>
        <v>1920</v>
      </c>
      <c r="AK81" s="47">
        <f t="shared" si="132"/>
        <v>572</v>
      </c>
      <c r="AL81" s="47">
        <f t="shared" si="132"/>
        <v>793</v>
      </c>
      <c r="AM81" s="47">
        <f t="shared" si="132"/>
        <v>1905</v>
      </c>
      <c r="AN81" s="47">
        <f t="shared" si="132"/>
        <v>1405</v>
      </c>
      <c r="AO81" s="47">
        <f t="shared" si="132"/>
        <v>1336</v>
      </c>
      <c r="AP81" s="47">
        <f t="shared" si="132"/>
        <v>2173</v>
      </c>
      <c r="AQ81" s="47">
        <f t="shared" si="132"/>
        <v>300</v>
      </c>
      <c r="AR81" s="47">
        <f t="shared" si="132"/>
        <v>1456</v>
      </c>
      <c r="AS81" s="47">
        <f t="shared" si="132"/>
        <v>271</v>
      </c>
      <c r="AT81" s="47">
        <f t="shared" si="132"/>
        <v>1878</v>
      </c>
      <c r="AU81" s="47">
        <f t="shared" si="132"/>
        <v>1069</v>
      </c>
      <c r="AV81" s="47">
        <f t="shared" si="132"/>
        <v>644</v>
      </c>
      <c r="AW81" s="47">
        <f t="shared" si="132"/>
        <v>703</v>
      </c>
      <c r="AX81" s="47">
        <f t="shared" si="132"/>
        <v>906</v>
      </c>
      <c r="AY81" s="47">
        <f t="shared" si="132"/>
        <v>1245</v>
      </c>
      <c r="AZ81" s="47">
        <f t="shared" si="132"/>
        <v>789</v>
      </c>
      <c r="BA81" s="47">
        <f t="shared" si="132"/>
        <v>0</v>
      </c>
      <c r="BB81" s="47">
        <f t="shared" si="132"/>
        <v>1592</v>
      </c>
      <c r="BC81" s="47">
        <f t="shared" si="132"/>
        <v>923</v>
      </c>
      <c r="BD81" s="47">
        <f t="shared" si="132"/>
        <v>327</v>
      </c>
      <c r="BE81" s="47">
        <f t="shared" si="132"/>
        <v>638</v>
      </c>
      <c r="BF81" s="47">
        <f t="shared" si="132"/>
        <v>2123</v>
      </c>
      <c r="BG81" s="47">
        <f t="shared" si="132"/>
        <v>962</v>
      </c>
      <c r="BH81" s="47">
        <f t="shared" si="132"/>
        <v>533</v>
      </c>
      <c r="BI81" s="47">
        <f t="shared" si="132"/>
        <v>1837</v>
      </c>
      <c r="BJ81" s="47">
        <f t="shared" si="132"/>
        <v>1331</v>
      </c>
      <c r="BK81" s="47">
        <f t="shared" si="132"/>
        <v>1686</v>
      </c>
      <c r="BL81" s="47">
        <f t="shared" si="132"/>
        <v>1069</v>
      </c>
    </row>
    <row r="82" ht="13.5" customHeight="1">
      <c r="A82" s="88">
        <v>42085.0</v>
      </c>
      <c r="B82" s="200" t="s">
        <v>71</v>
      </c>
      <c r="C82" s="98"/>
      <c r="D82" s="201" t="s">
        <v>53</v>
      </c>
      <c r="E82" s="52">
        <f t="shared" si="128"/>
        <v>533</v>
      </c>
      <c r="F82" s="203">
        <v>3.0</v>
      </c>
      <c r="G82" s="203">
        <v>18.0</v>
      </c>
      <c r="H82" s="42">
        <f t="shared" si="3"/>
        <v>27</v>
      </c>
      <c r="I82" s="98"/>
      <c r="J82" s="204" t="s">
        <v>52</v>
      </c>
      <c r="K82" s="52">
        <f t="shared" si="129"/>
        <v>271</v>
      </c>
      <c r="L82" s="206">
        <v>4.0</v>
      </c>
      <c r="M82" s="206">
        <v>14.0</v>
      </c>
      <c r="N82" s="42">
        <f t="shared" si="5"/>
        <v>26</v>
      </c>
      <c r="O82" s="94"/>
      <c r="P82" s="207" t="s">
        <v>72</v>
      </c>
      <c r="Q82" s="94"/>
      <c r="R82" s="212">
        <f>MIN(Rules!$E$2,(MAX(H82/N82,N82/H82)))</f>
        <v>1.038461538</v>
      </c>
      <c r="S82" s="208">
        <f>VLOOKUP(B82,Rules!A:B,2,FALSE)</f>
        <v>40</v>
      </c>
      <c r="T82" s="94"/>
      <c r="U82" s="131">
        <f>1/(10^(-(E82+(IF(P82="Y",Rules!$I$2,0))-K82)/Rules!$E$12)+1)</f>
        <v>0.869589049</v>
      </c>
      <c r="V82" s="47">
        <f t="shared" si="6"/>
        <v>5</v>
      </c>
      <c r="W82" s="47">
        <f t="shared" si="7"/>
        <v>-5</v>
      </c>
      <c r="X82" s="47"/>
      <c r="Y82" s="47"/>
      <c r="Z82" s="48"/>
      <c r="AA82" s="47">
        <f t="shared" ref="AA82:BL82" si="133">IF($D82=AA$1,$E82+$V82,(IF($J82=AA$1,$K82+$W82,AA81)))</f>
        <v>1376</v>
      </c>
      <c r="AB82" s="47">
        <f t="shared" si="133"/>
        <v>955</v>
      </c>
      <c r="AC82" s="47">
        <f t="shared" si="133"/>
        <v>1319</v>
      </c>
      <c r="AD82" s="47">
        <f t="shared" si="133"/>
        <v>292</v>
      </c>
      <c r="AE82" s="47">
        <f t="shared" si="133"/>
        <v>1869</v>
      </c>
      <c r="AF82" s="47">
        <f t="shared" si="133"/>
        <v>2018</v>
      </c>
      <c r="AG82" s="47">
        <f t="shared" si="133"/>
        <v>1159</v>
      </c>
      <c r="AH82" s="47">
        <f t="shared" si="133"/>
        <v>880</v>
      </c>
      <c r="AI82" s="47">
        <f t="shared" si="133"/>
        <v>1261</v>
      </c>
      <c r="AJ82" s="47">
        <f t="shared" si="133"/>
        <v>1920</v>
      </c>
      <c r="AK82" s="47">
        <f t="shared" si="133"/>
        <v>572</v>
      </c>
      <c r="AL82" s="47">
        <f t="shared" si="133"/>
        <v>793</v>
      </c>
      <c r="AM82" s="47">
        <f t="shared" si="133"/>
        <v>1905</v>
      </c>
      <c r="AN82" s="47">
        <f t="shared" si="133"/>
        <v>1405</v>
      </c>
      <c r="AO82" s="47">
        <f t="shared" si="133"/>
        <v>1336</v>
      </c>
      <c r="AP82" s="47">
        <f t="shared" si="133"/>
        <v>2173</v>
      </c>
      <c r="AQ82" s="47">
        <f t="shared" si="133"/>
        <v>300</v>
      </c>
      <c r="AR82" s="47">
        <f t="shared" si="133"/>
        <v>1456</v>
      </c>
      <c r="AS82" s="47">
        <f t="shared" si="133"/>
        <v>266</v>
      </c>
      <c r="AT82" s="47">
        <f t="shared" si="133"/>
        <v>1878</v>
      </c>
      <c r="AU82" s="47">
        <f t="shared" si="133"/>
        <v>1069</v>
      </c>
      <c r="AV82" s="47">
        <f t="shared" si="133"/>
        <v>644</v>
      </c>
      <c r="AW82" s="47">
        <f t="shared" si="133"/>
        <v>703</v>
      </c>
      <c r="AX82" s="47">
        <f t="shared" si="133"/>
        <v>906</v>
      </c>
      <c r="AY82" s="47">
        <f t="shared" si="133"/>
        <v>1245</v>
      </c>
      <c r="AZ82" s="47">
        <f t="shared" si="133"/>
        <v>789</v>
      </c>
      <c r="BA82" s="47">
        <f t="shared" si="133"/>
        <v>0</v>
      </c>
      <c r="BB82" s="47">
        <f t="shared" si="133"/>
        <v>1592</v>
      </c>
      <c r="BC82" s="47">
        <f t="shared" si="133"/>
        <v>923</v>
      </c>
      <c r="BD82" s="47">
        <f t="shared" si="133"/>
        <v>327</v>
      </c>
      <c r="BE82" s="47">
        <f t="shared" si="133"/>
        <v>638</v>
      </c>
      <c r="BF82" s="47">
        <f t="shared" si="133"/>
        <v>2123</v>
      </c>
      <c r="BG82" s="47">
        <f t="shared" si="133"/>
        <v>962</v>
      </c>
      <c r="BH82" s="47">
        <f t="shared" si="133"/>
        <v>538</v>
      </c>
      <c r="BI82" s="47">
        <f t="shared" si="133"/>
        <v>1837</v>
      </c>
      <c r="BJ82" s="47">
        <f t="shared" si="133"/>
        <v>1331</v>
      </c>
      <c r="BK82" s="47">
        <f t="shared" si="133"/>
        <v>1686</v>
      </c>
      <c r="BL82" s="47">
        <f t="shared" si="133"/>
        <v>1069</v>
      </c>
    </row>
    <row r="83" ht="13.5" customHeight="1">
      <c r="A83" s="88">
        <v>42091.0</v>
      </c>
      <c r="B83" s="84" t="s">
        <v>71</v>
      </c>
      <c r="C83" s="176"/>
      <c r="D83" s="39" t="s">
        <v>50</v>
      </c>
      <c r="E83" s="52">
        <f t="shared" si="128"/>
        <v>644</v>
      </c>
      <c r="F83" s="41">
        <v>4.0</v>
      </c>
      <c r="G83" s="41">
        <v>20.0</v>
      </c>
      <c r="H83" s="42">
        <f t="shared" si="3"/>
        <v>32</v>
      </c>
      <c r="I83" s="176"/>
      <c r="J83" s="43" t="s">
        <v>44</v>
      </c>
      <c r="K83" s="52">
        <f t="shared" si="129"/>
        <v>327</v>
      </c>
      <c r="L83" s="44">
        <v>0.0</v>
      </c>
      <c r="M83" s="44">
        <v>9.0</v>
      </c>
      <c r="N83" s="42">
        <f t="shared" si="5"/>
        <v>9</v>
      </c>
      <c r="O83" s="176"/>
      <c r="P83" s="45" t="s">
        <v>72</v>
      </c>
      <c r="Q83" s="176"/>
      <c r="R83" s="198">
        <f>MIN(Rules!$E$2,(MAX(H83/N83,N83/H83)))</f>
        <v>2</v>
      </c>
      <c r="S83" s="45">
        <f>VLOOKUP(B83,Rules!A:B,2,FALSE)</f>
        <v>40</v>
      </c>
      <c r="T83" s="176"/>
      <c r="U83" s="131">
        <f>1/(10^(-(E83+(IF(P83="Y",Rules!$I$2,0))-K83)/Rules!$E$12)+1)</f>
        <v>0.8957261835</v>
      </c>
      <c r="V83" s="47">
        <f t="shared" si="6"/>
        <v>8</v>
      </c>
      <c r="W83" s="47">
        <f t="shared" si="7"/>
        <v>-8</v>
      </c>
      <c r="X83" s="47"/>
      <c r="Y83" s="47"/>
      <c r="Z83" s="48"/>
      <c r="AA83" s="47">
        <f t="shared" ref="AA83:BL83" si="134">IF($D83=AA$1,$E83+$V83,(IF($J83=AA$1,$K83+$W83,AA82)))</f>
        <v>1376</v>
      </c>
      <c r="AB83" s="47">
        <f t="shared" si="134"/>
        <v>955</v>
      </c>
      <c r="AC83" s="47">
        <f t="shared" si="134"/>
        <v>1319</v>
      </c>
      <c r="AD83" s="47">
        <f t="shared" si="134"/>
        <v>292</v>
      </c>
      <c r="AE83" s="47">
        <f t="shared" si="134"/>
        <v>1869</v>
      </c>
      <c r="AF83" s="47">
        <f t="shared" si="134"/>
        <v>2018</v>
      </c>
      <c r="AG83" s="47">
        <f t="shared" si="134"/>
        <v>1159</v>
      </c>
      <c r="AH83" s="47">
        <f t="shared" si="134"/>
        <v>880</v>
      </c>
      <c r="AI83" s="47">
        <f t="shared" si="134"/>
        <v>1261</v>
      </c>
      <c r="AJ83" s="47">
        <f t="shared" si="134"/>
        <v>1920</v>
      </c>
      <c r="AK83" s="47">
        <f t="shared" si="134"/>
        <v>572</v>
      </c>
      <c r="AL83" s="47">
        <f t="shared" si="134"/>
        <v>793</v>
      </c>
      <c r="AM83" s="47">
        <f t="shared" si="134"/>
        <v>1905</v>
      </c>
      <c r="AN83" s="47">
        <f t="shared" si="134"/>
        <v>1405</v>
      </c>
      <c r="AO83" s="47">
        <f t="shared" si="134"/>
        <v>1336</v>
      </c>
      <c r="AP83" s="47">
        <f t="shared" si="134"/>
        <v>2173</v>
      </c>
      <c r="AQ83" s="47">
        <f t="shared" si="134"/>
        <v>300</v>
      </c>
      <c r="AR83" s="47">
        <f t="shared" si="134"/>
        <v>1456</v>
      </c>
      <c r="AS83" s="47">
        <f t="shared" si="134"/>
        <v>266</v>
      </c>
      <c r="AT83" s="47">
        <f t="shared" si="134"/>
        <v>1878</v>
      </c>
      <c r="AU83" s="47">
        <f t="shared" si="134"/>
        <v>1069</v>
      </c>
      <c r="AV83" s="47">
        <f t="shared" si="134"/>
        <v>652</v>
      </c>
      <c r="AW83" s="47">
        <f t="shared" si="134"/>
        <v>703</v>
      </c>
      <c r="AX83" s="47">
        <f t="shared" si="134"/>
        <v>906</v>
      </c>
      <c r="AY83" s="47">
        <f t="shared" si="134"/>
        <v>1245</v>
      </c>
      <c r="AZ83" s="47">
        <f t="shared" si="134"/>
        <v>789</v>
      </c>
      <c r="BA83" s="47">
        <f t="shared" si="134"/>
        <v>0</v>
      </c>
      <c r="BB83" s="47">
        <f t="shared" si="134"/>
        <v>1592</v>
      </c>
      <c r="BC83" s="47">
        <f t="shared" si="134"/>
        <v>923</v>
      </c>
      <c r="BD83" s="47">
        <f t="shared" si="134"/>
        <v>319</v>
      </c>
      <c r="BE83" s="47">
        <f t="shared" si="134"/>
        <v>638</v>
      </c>
      <c r="BF83" s="47">
        <f t="shared" si="134"/>
        <v>2123</v>
      </c>
      <c r="BG83" s="47">
        <f t="shared" si="134"/>
        <v>962</v>
      </c>
      <c r="BH83" s="47">
        <f t="shared" si="134"/>
        <v>538</v>
      </c>
      <c r="BI83" s="47">
        <f t="shared" si="134"/>
        <v>1837</v>
      </c>
      <c r="BJ83" s="47">
        <f t="shared" si="134"/>
        <v>1331</v>
      </c>
      <c r="BK83" s="47">
        <f t="shared" si="134"/>
        <v>1686</v>
      </c>
      <c r="BL83" s="47">
        <f t="shared" si="134"/>
        <v>1069</v>
      </c>
    </row>
    <row r="84" ht="13.5" customHeight="1">
      <c r="A84" s="88">
        <v>42091.0</v>
      </c>
      <c r="B84" s="200" t="s">
        <v>71</v>
      </c>
      <c r="C84" s="98"/>
      <c r="D84" s="201" t="s">
        <v>26</v>
      </c>
      <c r="E84" s="52">
        <f t="shared" si="128"/>
        <v>1920</v>
      </c>
      <c r="F84" s="203">
        <v>1.0</v>
      </c>
      <c r="G84" s="203">
        <v>25.0</v>
      </c>
      <c r="H84" s="42">
        <f t="shared" si="3"/>
        <v>28</v>
      </c>
      <c r="I84" s="98"/>
      <c r="J84" s="204" t="s">
        <v>20</v>
      </c>
      <c r="K84" s="52">
        <f t="shared" si="129"/>
        <v>1878</v>
      </c>
      <c r="L84" s="205">
        <v>0.0</v>
      </c>
      <c r="M84" s="206">
        <v>16.0</v>
      </c>
      <c r="N84" s="42">
        <f t="shared" si="5"/>
        <v>16</v>
      </c>
      <c r="O84" s="94"/>
      <c r="P84" s="207" t="s">
        <v>72</v>
      </c>
      <c r="Q84" s="94"/>
      <c r="R84" s="212">
        <f>MIN(Rules!$E$2,(MAX(H84/N84,N84/H84)))</f>
        <v>1.75</v>
      </c>
      <c r="S84" s="208">
        <f>VLOOKUP(B84,Rules!A:B,2,FALSE)</f>
        <v>40</v>
      </c>
      <c r="T84" s="94"/>
      <c r="U84" s="131">
        <f>1/(10^(-(E84+(IF(P84="Y",Rules!$I$2,0))-K84)/Rules!$E$12)+1)</f>
        <v>0.7076902925</v>
      </c>
      <c r="V84" s="47">
        <f t="shared" si="6"/>
        <v>20</v>
      </c>
      <c r="W84" s="47">
        <f t="shared" si="7"/>
        <v>-20</v>
      </c>
      <c r="X84" s="47"/>
      <c r="Y84" s="47"/>
      <c r="Z84" s="48"/>
      <c r="AA84" s="47">
        <f t="shared" ref="AA84:BL84" si="135">IF($D84=AA$1,$E84+$V84,(IF($J84=AA$1,$K84+$W84,AA83)))</f>
        <v>1376</v>
      </c>
      <c r="AB84" s="47">
        <f t="shared" si="135"/>
        <v>955</v>
      </c>
      <c r="AC84" s="47">
        <f t="shared" si="135"/>
        <v>1319</v>
      </c>
      <c r="AD84" s="47">
        <f t="shared" si="135"/>
        <v>292</v>
      </c>
      <c r="AE84" s="47">
        <f t="shared" si="135"/>
        <v>1869</v>
      </c>
      <c r="AF84" s="47">
        <f t="shared" si="135"/>
        <v>2018</v>
      </c>
      <c r="AG84" s="47">
        <f t="shared" si="135"/>
        <v>1159</v>
      </c>
      <c r="AH84" s="47">
        <f t="shared" si="135"/>
        <v>880</v>
      </c>
      <c r="AI84" s="47">
        <f t="shared" si="135"/>
        <v>1261</v>
      </c>
      <c r="AJ84" s="47">
        <f t="shared" si="135"/>
        <v>1940</v>
      </c>
      <c r="AK84" s="47">
        <f t="shared" si="135"/>
        <v>572</v>
      </c>
      <c r="AL84" s="47">
        <f t="shared" si="135"/>
        <v>793</v>
      </c>
      <c r="AM84" s="47">
        <f t="shared" si="135"/>
        <v>1905</v>
      </c>
      <c r="AN84" s="47">
        <f t="shared" si="135"/>
        <v>1405</v>
      </c>
      <c r="AO84" s="47">
        <f t="shared" si="135"/>
        <v>1336</v>
      </c>
      <c r="AP84" s="47">
        <f t="shared" si="135"/>
        <v>2173</v>
      </c>
      <c r="AQ84" s="47">
        <f t="shared" si="135"/>
        <v>300</v>
      </c>
      <c r="AR84" s="47">
        <f t="shared" si="135"/>
        <v>1456</v>
      </c>
      <c r="AS84" s="47">
        <f t="shared" si="135"/>
        <v>266</v>
      </c>
      <c r="AT84" s="47">
        <f t="shared" si="135"/>
        <v>1858</v>
      </c>
      <c r="AU84" s="47">
        <f t="shared" si="135"/>
        <v>1069</v>
      </c>
      <c r="AV84" s="47">
        <f t="shared" si="135"/>
        <v>652</v>
      </c>
      <c r="AW84" s="47">
        <f t="shared" si="135"/>
        <v>703</v>
      </c>
      <c r="AX84" s="47">
        <f t="shared" si="135"/>
        <v>906</v>
      </c>
      <c r="AY84" s="47">
        <f t="shared" si="135"/>
        <v>1245</v>
      </c>
      <c r="AZ84" s="47">
        <f t="shared" si="135"/>
        <v>789</v>
      </c>
      <c r="BA84" s="47">
        <f t="shared" si="135"/>
        <v>0</v>
      </c>
      <c r="BB84" s="47">
        <f t="shared" si="135"/>
        <v>1592</v>
      </c>
      <c r="BC84" s="47">
        <f t="shared" si="135"/>
        <v>923</v>
      </c>
      <c r="BD84" s="47">
        <f t="shared" si="135"/>
        <v>319</v>
      </c>
      <c r="BE84" s="47">
        <f t="shared" si="135"/>
        <v>638</v>
      </c>
      <c r="BF84" s="47">
        <f t="shared" si="135"/>
        <v>2123</v>
      </c>
      <c r="BG84" s="47">
        <f t="shared" si="135"/>
        <v>962</v>
      </c>
      <c r="BH84" s="47">
        <f t="shared" si="135"/>
        <v>538</v>
      </c>
      <c r="BI84" s="47">
        <f t="shared" si="135"/>
        <v>1837</v>
      </c>
      <c r="BJ84" s="47">
        <f t="shared" si="135"/>
        <v>1331</v>
      </c>
      <c r="BK84" s="47">
        <f t="shared" si="135"/>
        <v>1686</v>
      </c>
      <c r="BL84" s="47">
        <f t="shared" si="135"/>
        <v>1069</v>
      </c>
    </row>
    <row r="85" ht="13.5" customHeight="1">
      <c r="A85" s="88">
        <v>42092.0</v>
      </c>
      <c r="B85" s="200" t="s">
        <v>71</v>
      </c>
      <c r="C85" s="98"/>
      <c r="D85" s="201" t="s">
        <v>18</v>
      </c>
      <c r="E85" s="52">
        <f t="shared" si="128"/>
        <v>2123</v>
      </c>
      <c r="F85" s="203">
        <v>1.0</v>
      </c>
      <c r="G85" s="203">
        <v>16.0</v>
      </c>
      <c r="H85" s="42">
        <f t="shared" si="3"/>
        <v>19</v>
      </c>
      <c r="I85" s="98"/>
      <c r="J85" s="204" t="s">
        <v>27</v>
      </c>
      <c r="K85" s="52">
        <f t="shared" si="129"/>
        <v>1592</v>
      </c>
      <c r="L85" s="205">
        <v>0.0</v>
      </c>
      <c r="M85" s="206">
        <v>13.0</v>
      </c>
      <c r="N85" s="42">
        <f t="shared" si="5"/>
        <v>13</v>
      </c>
      <c r="O85" s="94"/>
      <c r="P85" s="207" t="s">
        <v>72</v>
      </c>
      <c r="Q85" s="94"/>
      <c r="R85" s="212">
        <f>MIN(Rules!$E$2,(MAX(H85/N85,N85/H85)))</f>
        <v>1.461538462</v>
      </c>
      <c r="S85" s="208">
        <f>VLOOKUP(B85,Rules!A:B,2,FALSE)</f>
        <v>40</v>
      </c>
      <c r="T85" s="94"/>
      <c r="U85" s="131">
        <f>1/(10^(-(E85+(IF(P85="Y",Rules!$I$2,0))-K85)/Rules!$E$12)+1)</f>
        <v>0.9583583499</v>
      </c>
      <c r="V85" s="47">
        <f t="shared" si="6"/>
        <v>2</v>
      </c>
      <c r="W85" s="47">
        <f t="shared" si="7"/>
        <v>-2</v>
      </c>
      <c r="X85" s="47"/>
      <c r="Y85" s="47"/>
      <c r="Z85" s="48"/>
      <c r="AA85" s="47">
        <f t="shared" ref="AA85:BL85" si="136">IF($D85=AA$1,$E85+$V85,(IF($J85=AA$1,$K85+$W85,AA84)))</f>
        <v>1376</v>
      </c>
      <c r="AB85" s="47">
        <f t="shared" si="136"/>
        <v>955</v>
      </c>
      <c r="AC85" s="47">
        <f t="shared" si="136"/>
        <v>1319</v>
      </c>
      <c r="AD85" s="47">
        <f t="shared" si="136"/>
        <v>292</v>
      </c>
      <c r="AE85" s="47">
        <f t="shared" si="136"/>
        <v>1869</v>
      </c>
      <c r="AF85" s="47">
        <f t="shared" si="136"/>
        <v>2018</v>
      </c>
      <c r="AG85" s="47">
        <f t="shared" si="136"/>
        <v>1159</v>
      </c>
      <c r="AH85" s="47">
        <f t="shared" si="136"/>
        <v>880</v>
      </c>
      <c r="AI85" s="47">
        <f t="shared" si="136"/>
        <v>1261</v>
      </c>
      <c r="AJ85" s="47">
        <f t="shared" si="136"/>
        <v>1940</v>
      </c>
      <c r="AK85" s="47">
        <f t="shared" si="136"/>
        <v>572</v>
      </c>
      <c r="AL85" s="47">
        <f t="shared" si="136"/>
        <v>793</v>
      </c>
      <c r="AM85" s="47">
        <f t="shared" si="136"/>
        <v>1905</v>
      </c>
      <c r="AN85" s="47">
        <f t="shared" si="136"/>
        <v>1405</v>
      </c>
      <c r="AO85" s="47">
        <f t="shared" si="136"/>
        <v>1336</v>
      </c>
      <c r="AP85" s="47">
        <f t="shared" si="136"/>
        <v>2173</v>
      </c>
      <c r="AQ85" s="47">
        <f t="shared" si="136"/>
        <v>300</v>
      </c>
      <c r="AR85" s="47">
        <f t="shared" si="136"/>
        <v>1456</v>
      </c>
      <c r="AS85" s="47">
        <f t="shared" si="136"/>
        <v>266</v>
      </c>
      <c r="AT85" s="47">
        <f t="shared" si="136"/>
        <v>1858</v>
      </c>
      <c r="AU85" s="47">
        <f t="shared" si="136"/>
        <v>1069</v>
      </c>
      <c r="AV85" s="47">
        <f t="shared" si="136"/>
        <v>652</v>
      </c>
      <c r="AW85" s="47">
        <f t="shared" si="136"/>
        <v>703</v>
      </c>
      <c r="AX85" s="47">
        <f t="shared" si="136"/>
        <v>906</v>
      </c>
      <c r="AY85" s="47">
        <f t="shared" si="136"/>
        <v>1245</v>
      </c>
      <c r="AZ85" s="47">
        <f t="shared" si="136"/>
        <v>789</v>
      </c>
      <c r="BA85" s="47">
        <f t="shared" si="136"/>
        <v>0</v>
      </c>
      <c r="BB85" s="47">
        <f t="shared" si="136"/>
        <v>1590</v>
      </c>
      <c r="BC85" s="47">
        <f t="shared" si="136"/>
        <v>923</v>
      </c>
      <c r="BD85" s="47">
        <f t="shared" si="136"/>
        <v>319</v>
      </c>
      <c r="BE85" s="47">
        <f t="shared" si="136"/>
        <v>638</v>
      </c>
      <c r="BF85" s="47">
        <f t="shared" si="136"/>
        <v>2125</v>
      </c>
      <c r="BG85" s="47">
        <f t="shared" si="136"/>
        <v>962</v>
      </c>
      <c r="BH85" s="47">
        <f t="shared" si="136"/>
        <v>538</v>
      </c>
      <c r="BI85" s="47">
        <f t="shared" si="136"/>
        <v>1837</v>
      </c>
      <c r="BJ85" s="47">
        <f t="shared" si="136"/>
        <v>1331</v>
      </c>
      <c r="BK85" s="47">
        <f t="shared" si="136"/>
        <v>1686</v>
      </c>
      <c r="BL85" s="47">
        <f t="shared" si="136"/>
        <v>1069</v>
      </c>
    </row>
    <row r="86" ht="13.5" customHeight="1">
      <c r="A86" s="88">
        <v>42092.0</v>
      </c>
      <c r="B86" s="200" t="s">
        <v>71</v>
      </c>
      <c r="C86" s="98"/>
      <c r="D86" s="201" t="s">
        <v>19</v>
      </c>
      <c r="E86" s="52">
        <f t="shared" si="128"/>
        <v>2018</v>
      </c>
      <c r="F86" s="210">
        <v>0.0</v>
      </c>
      <c r="G86" s="203">
        <v>18.0</v>
      </c>
      <c r="H86" s="42">
        <f t="shared" si="3"/>
        <v>18</v>
      </c>
      <c r="I86" s="98"/>
      <c r="J86" s="204" t="s">
        <v>24</v>
      </c>
      <c r="K86" s="52">
        <f t="shared" si="129"/>
        <v>1686</v>
      </c>
      <c r="L86" s="205">
        <v>0.0</v>
      </c>
      <c r="M86" s="206">
        <v>14.0</v>
      </c>
      <c r="N86" s="42">
        <f t="shared" si="5"/>
        <v>14</v>
      </c>
      <c r="O86" s="94"/>
      <c r="P86" s="207" t="s">
        <v>72</v>
      </c>
      <c r="Q86" s="94"/>
      <c r="R86" s="212">
        <f>MIN(Rules!$E$2,(MAX(H86/N86,N86/H86)))</f>
        <v>1.285714286</v>
      </c>
      <c r="S86" s="208">
        <f>VLOOKUP(B86,Rules!A:B,2,FALSE)</f>
        <v>40</v>
      </c>
      <c r="T86" s="94"/>
      <c r="U86" s="131">
        <f>1/(10^(-(E86+(IF(P86="Y",Rules!$I$2,0))-K86)/Rules!$E$12)+1)</f>
        <v>0.9020039767</v>
      </c>
      <c r="V86" s="47">
        <f t="shared" si="6"/>
        <v>5</v>
      </c>
      <c r="W86" s="47">
        <f t="shared" si="7"/>
        <v>-5</v>
      </c>
      <c r="X86" s="47"/>
      <c r="Y86" s="47"/>
      <c r="Z86" s="48"/>
      <c r="AA86" s="47">
        <f t="shared" ref="AA86:BL86" si="137">IF($D86=AA$1,$E86+$V86,(IF($J86=AA$1,$K86+$W86,AA85)))</f>
        <v>1376</v>
      </c>
      <c r="AB86" s="47">
        <f t="shared" si="137"/>
        <v>955</v>
      </c>
      <c r="AC86" s="47">
        <f t="shared" si="137"/>
        <v>1319</v>
      </c>
      <c r="AD86" s="47">
        <f t="shared" si="137"/>
        <v>292</v>
      </c>
      <c r="AE86" s="47">
        <f t="shared" si="137"/>
        <v>1869</v>
      </c>
      <c r="AF86" s="47">
        <f t="shared" si="137"/>
        <v>2023</v>
      </c>
      <c r="AG86" s="47">
        <f t="shared" si="137"/>
        <v>1159</v>
      </c>
      <c r="AH86" s="47">
        <f t="shared" si="137"/>
        <v>880</v>
      </c>
      <c r="AI86" s="47">
        <f t="shared" si="137"/>
        <v>1261</v>
      </c>
      <c r="AJ86" s="47">
        <f t="shared" si="137"/>
        <v>1940</v>
      </c>
      <c r="AK86" s="47">
        <f t="shared" si="137"/>
        <v>572</v>
      </c>
      <c r="AL86" s="47">
        <f t="shared" si="137"/>
        <v>793</v>
      </c>
      <c r="AM86" s="47">
        <f t="shared" si="137"/>
        <v>1905</v>
      </c>
      <c r="AN86" s="47">
        <f t="shared" si="137"/>
        <v>1405</v>
      </c>
      <c r="AO86" s="47">
        <f t="shared" si="137"/>
        <v>1336</v>
      </c>
      <c r="AP86" s="47">
        <f t="shared" si="137"/>
        <v>2173</v>
      </c>
      <c r="AQ86" s="47">
        <f t="shared" si="137"/>
        <v>300</v>
      </c>
      <c r="AR86" s="47">
        <f t="shared" si="137"/>
        <v>1456</v>
      </c>
      <c r="AS86" s="47">
        <f t="shared" si="137"/>
        <v>266</v>
      </c>
      <c r="AT86" s="47">
        <f t="shared" si="137"/>
        <v>1858</v>
      </c>
      <c r="AU86" s="47">
        <f t="shared" si="137"/>
        <v>1069</v>
      </c>
      <c r="AV86" s="47">
        <f t="shared" si="137"/>
        <v>652</v>
      </c>
      <c r="AW86" s="47">
        <f t="shared" si="137"/>
        <v>703</v>
      </c>
      <c r="AX86" s="47">
        <f t="shared" si="137"/>
        <v>906</v>
      </c>
      <c r="AY86" s="47">
        <f t="shared" si="137"/>
        <v>1245</v>
      </c>
      <c r="AZ86" s="47">
        <f t="shared" si="137"/>
        <v>789</v>
      </c>
      <c r="BA86" s="47">
        <f t="shared" si="137"/>
        <v>0</v>
      </c>
      <c r="BB86" s="47">
        <f t="shared" si="137"/>
        <v>1590</v>
      </c>
      <c r="BC86" s="47">
        <f t="shared" si="137"/>
        <v>923</v>
      </c>
      <c r="BD86" s="47">
        <f t="shared" si="137"/>
        <v>319</v>
      </c>
      <c r="BE86" s="47">
        <f t="shared" si="137"/>
        <v>638</v>
      </c>
      <c r="BF86" s="47">
        <f t="shared" si="137"/>
        <v>2125</v>
      </c>
      <c r="BG86" s="47">
        <f t="shared" si="137"/>
        <v>962</v>
      </c>
      <c r="BH86" s="47">
        <f t="shared" si="137"/>
        <v>538</v>
      </c>
      <c r="BI86" s="47">
        <f t="shared" si="137"/>
        <v>1837</v>
      </c>
      <c r="BJ86" s="47">
        <f t="shared" si="137"/>
        <v>1331</v>
      </c>
      <c r="BK86" s="47">
        <f t="shared" si="137"/>
        <v>1681</v>
      </c>
      <c r="BL86" s="47">
        <f t="shared" si="137"/>
        <v>1069</v>
      </c>
    </row>
    <row r="87" ht="13.5" customHeight="1">
      <c r="A87" s="88">
        <v>42092.0</v>
      </c>
      <c r="B87" s="200" t="s">
        <v>71</v>
      </c>
      <c r="C87" s="98"/>
      <c r="D87" s="201" t="s">
        <v>25</v>
      </c>
      <c r="E87" s="52">
        <f t="shared" si="128"/>
        <v>1837</v>
      </c>
      <c r="F87" s="210">
        <v>0.0</v>
      </c>
      <c r="G87" s="203">
        <v>20.0</v>
      </c>
      <c r="H87" s="42">
        <f t="shared" si="3"/>
        <v>20</v>
      </c>
      <c r="I87" s="98"/>
      <c r="J87" s="204" t="s">
        <v>23</v>
      </c>
      <c r="K87" s="52">
        <f t="shared" si="129"/>
        <v>1905</v>
      </c>
      <c r="L87" s="205">
        <v>0.0</v>
      </c>
      <c r="M87" s="206">
        <v>12.0</v>
      </c>
      <c r="N87" s="42">
        <f t="shared" si="5"/>
        <v>12</v>
      </c>
      <c r="O87" s="94"/>
      <c r="P87" s="207" t="s">
        <v>72</v>
      </c>
      <c r="Q87" s="94"/>
      <c r="R87" s="212">
        <f>MIN(Rules!$E$2,(MAX(H87/N87,N87/H87)))</f>
        <v>1.666666667</v>
      </c>
      <c r="S87" s="208">
        <f>VLOOKUP(B87,Rules!A:B,2,FALSE)</f>
        <v>40</v>
      </c>
      <c r="T87" s="94"/>
      <c r="U87" s="131">
        <f>1/(10^(-(E87+(IF(P87="Y",Rules!$I$2,0))-K87)/Rules!$E$12)+1)</f>
        <v>0.5932999023</v>
      </c>
      <c r="V87" s="47">
        <f t="shared" si="6"/>
        <v>27</v>
      </c>
      <c r="W87" s="47">
        <f t="shared" si="7"/>
        <v>-27</v>
      </c>
      <c r="X87" s="47"/>
      <c r="Y87" s="47"/>
      <c r="Z87" s="48"/>
      <c r="AA87" s="47">
        <f t="shared" ref="AA87:BL87" si="138">IF($D87=AA$1,$E87+$V87,(IF($J87=AA$1,$K87+$W87,AA86)))</f>
        <v>1376</v>
      </c>
      <c r="AB87" s="47">
        <f t="shared" si="138"/>
        <v>955</v>
      </c>
      <c r="AC87" s="47">
        <f t="shared" si="138"/>
        <v>1319</v>
      </c>
      <c r="AD87" s="47">
        <f t="shared" si="138"/>
        <v>292</v>
      </c>
      <c r="AE87" s="47">
        <f t="shared" si="138"/>
        <v>1869</v>
      </c>
      <c r="AF87" s="47">
        <f t="shared" si="138"/>
        <v>2023</v>
      </c>
      <c r="AG87" s="47">
        <f t="shared" si="138"/>
        <v>1159</v>
      </c>
      <c r="AH87" s="47">
        <f t="shared" si="138"/>
        <v>880</v>
      </c>
      <c r="AI87" s="47">
        <f t="shared" si="138"/>
        <v>1261</v>
      </c>
      <c r="AJ87" s="47">
        <f t="shared" si="138"/>
        <v>1940</v>
      </c>
      <c r="AK87" s="47">
        <f t="shared" si="138"/>
        <v>572</v>
      </c>
      <c r="AL87" s="47">
        <f t="shared" si="138"/>
        <v>793</v>
      </c>
      <c r="AM87" s="47">
        <f t="shared" si="138"/>
        <v>1878</v>
      </c>
      <c r="AN87" s="47">
        <f t="shared" si="138"/>
        <v>1405</v>
      </c>
      <c r="AO87" s="47">
        <f t="shared" si="138"/>
        <v>1336</v>
      </c>
      <c r="AP87" s="47">
        <f t="shared" si="138"/>
        <v>2173</v>
      </c>
      <c r="AQ87" s="47">
        <f t="shared" si="138"/>
        <v>300</v>
      </c>
      <c r="AR87" s="47">
        <f t="shared" si="138"/>
        <v>1456</v>
      </c>
      <c r="AS87" s="47">
        <f t="shared" si="138"/>
        <v>266</v>
      </c>
      <c r="AT87" s="47">
        <f t="shared" si="138"/>
        <v>1858</v>
      </c>
      <c r="AU87" s="47">
        <f t="shared" si="138"/>
        <v>1069</v>
      </c>
      <c r="AV87" s="47">
        <f t="shared" si="138"/>
        <v>652</v>
      </c>
      <c r="AW87" s="47">
        <f t="shared" si="138"/>
        <v>703</v>
      </c>
      <c r="AX87" s="47">
        <f t="shared" si="138"/>
        <v>906</v>
      </c>
      <c r="AY87" s="47">
        <f t="shared" si="138"/>
        <v>1245</v>
      </c>
      <c r="AZ87" s="47">
        <f t="shared" si="138"/>
        <v>789</v>
      </c>
      <c r="BA87" s="47">
        <f t="shared" si="138"/>
        <v>0</v>
      </c>
      <c r="BB87" s="47">
        <f t="shared" si="138"/>
        <v>1590</v>
      </c>
      <c r="BC87" s="47">
        <f t="shared" si="138"/>
        <v>923</v>
      </c>
      <c r="BD87" s="47">
        <f t="shared" si="138"/>
        <v>319</v>
      </c>
      <c r="BE87" s="47">
        <f t="shared" si="138"/>
        <v>638</v>
      </c>
      <c r="BF87" s="47">
        <f t="shared" si="138"/>
        <v>2125</v>
      </c>
      <c r="BG87" s="47">
        <f t="shared" si="138"/>
        <v>962</v>
      </c>
      <c r="BH87" s="47">
        <f t="shared" si="138"/>
        <v>538</v>
      </c>
      <c r="BI87" s="47">
        <f t="shared" si="138"/>
        <v>1864</v>
      </c>
      <c r="BJ87" s="47">
        <f t="shared" si="138"/>
        <v>1331</v>
      </c>
      <c r="BK87" s="47">
        <f t="shared" si="138"/>
        <v>1681</v>
      </c>
      <c r="BL87" s="47">
        <f t="shared" si="138"/>
        <v>1069</v>
      </c>
    </row>
    <row r="88" ht="13.5" customHeight="1">
      <c r="A88" s="88">
        <v>42092.0</v>
      </c>
      <c r="B88" s="200" t="s">
        <v>71</v>
      </c>
      <c r="C88" s="98"/>
      <c r="D88" s="201" t="s">
        <v>22</v>
      </c>
      <c r="E88" s="52">
        <f t="shared" si="128"/>
        <v>2173</v>
      </c>
      <c r="F88" s="203">
        <v>1.0</v>
      </c>
      <c r="G88" s="203">
        <v>18.0</v>
      </c>
      <c r="H88" s="42">
        <f t="shared" si="3"/>
        <v>21</v>
      </c>
      <c r="I88" s="98"/>
      <c r="J88" s="204" t="s">
        <v>21</v>
      </c>
      <c r="K88" s="52">
        <f t="shared" si="129"/>
        <v>1869</v>
      </c>
      <c r="L88" s="206">
        <v>1.0</v>
      </c>
      <c r="M88" s="206">
        <v>17.0</v>
      </c>
      <c r="N88" s="42">
        <f t="shared" si="5"/>
        <v>20</v>
      </c>
      <c r="O88" s="94"/>
      <c r="P88" s="207" t="s">
        <v>72</v>
      </c>
      <c r="Q88" s="94"/>
      <c r="R88" s="212">
        <f>MIN(Rules!$E$2,(MAX(H88/N88,N88/H88)))</f>
        <v>1.05</v>
      </c>
      <c r="S88" s="208">
        <f>VLOOKUP(B88,Rules!A:B,2,FALSE)</f>
        <v>40</v>
      </c>
      <c r="T88" s="94"/>
      <c r="U88" s="131">
        <f>1/(10^(-(E88+(IF(P88="Y",Rules!$I$2,0))-K88)/Rules!$E$12)+1)</f>
        <v>0.8900006038</v>
      </c>
      <c r="V88" s="47">
        <f t="shared" si="6"/>
        <v>5</v>
      </c>
      <c r="W88" s="47">
        <f t="shared" si="7"/>
        <v>-5</v>
      </c>
      <c r="X88" s="47"/>
      <c r="Y88" s="47"/>
      <c r="Z88" s="48"/>
      <c r="AA88" s="47">
        <f t="shared" ref="AA88:BL88" si="139">IF($D88=AA$1,$E88+$V88,(IF($J88=AA$1,$K88+$W88,AA87)))</f>
        <v>1376</v>
      </c>
      <c r="AB88" s="47">
        <f t="shared" si="139"/>
        <v>955</v>
      </c>
      <c r="AC88" s="47">
        <f t="shared" si="139"/>
        <v>1319</v>
      </c>
      <c r="AD88" s="47">
        <f t="shared" si="139"/>
        <v>292</v>
      </c>
      <c r="AE88" s="47">
        <f t="shared" si="139"/>
        <v>1864</v>
      </c>
      <c r="AF88" s="47">
        <f t="shared" si="139"/>
        <v>2023</v>
      </c>
      <c r="AG88" s="47">
        <f t="shared" si="139"/>
        <v>1159</v>
      </c>
      <c r="AH88" s="47">
        <f t="shared" si="139"/>
        <v>880</v>
      </c>
      <c r="AI88" s="47">
        <f t="shared" si="139"/>
        <v>1261</v>
      </c>
      <c r="AJ88" s="47">
        <f t="shared" si="139"/>
        <v>1940</v>
      </c>
      <c r="AK88" s="47">
        <f t="shared" si="139"/>
        <v>572</v>
      </c>
      <c r="AL88" s="47">
        <f t="shared" si="139"/>
        <v>793</v>
      </c>
      <c r="AM88" s="47">
        <f t="shared" si="139"/>
        <v>1878</v>
      </c>
      <c r="AN88" s="47">
        <f t="shared" si="139"/>
        <v>1405</v>
      </c>
      <c r="AO88" s="47">
        <f t="shared" si="139"/>
        <v>1336</v>
      </c>
      <c r="AP88" s="47">
        <f t="shared" si="139"/>
        <v>2178</v>
      </c>
      <c r="AQ88" s="47">
        <f t="shared" si="139"/>
        <v>300</v>
      </c>
      <c r="AR88" s="47">
        <f t="shared" si="139"/>
        <v>1456</v>
      </c>
      <c r="AS88" s="47">
        <f t="shared" si="139"/>
        <v>266</v>
      </c>
      <c r="AT88" s="47">
        <f t="shared" si="139"/>
        <v>1858</v>
      </c>
      <c r="AU88" s="47">
        <f t="shared" si="139"/>
        <v>1069</v>
      </c>
      <c r="AV88" s="47">
        <f t="shared" si="139"/>
        <v>652</v>
      </c>
      <c r="AW88" s="47">
        <f t="shared" si="139"/>
        <v>703</v>
      </c>
      <c r="AX88" s="47">
        <f t="shared" si="139"/>
        <v>906</v>
      </c>
      <c r="AY88" s="47">
        <f t="shared" si="139"/>
        <v>1245</v>
      </c>
      <c r="AZ88" s="47">
        <f t="shared" si="139"/>
        <v>789</v>
      </c>
      <c r="BA88" s="47">
        <f t="shared" si="139"/>
        <v>0</v>
      </c>
      <c r="BB88" s="47">
        <f t="shared" si="139"/>
        <v>1590</v>
      </c>
      <c r="BC88" s="47">
        <f t="shared" si="139"/>
        <v>923</v>
      </c>
      <c r="BD88" s="47">
        <f t="shared" si="139"/>
        <v>319</v>
      </c>
      <c r="BE88" s="47">
        <f t="shared" si="139"/>
        <v>638</v>
      </c>
      <c r="BF88" s="47">
        <f t="shared" si="139"/>
        <v>2125</v>
      </c>
      <c r="BG88" s="47">
        <f t="shared" si="139"/>
        <v>962</v>
      </c>
      <c r="BH88" s="47">
        <f t="shared" si="139"/>
        <v>538</v>
      </c>
      <c r="BI88" s="47">
        <f t="shared" si="139"/>
        <v>1864</v>
      </c>
      <c r="BJ88" s="47">
        <f t="shared" si="139"/>
        <v>1331</v>
      </c>
      <c r="BK88" s="47">
        <f t="shared" si="139"/>
        <v>1681</v>
      </c>
      <c r="BL88" s="47">
        <f t="shared" si="139"/>
        <v>1069</v>
      </c>
    </row>
    <row r="89" ht="13.5" customHeight="1">
      <c r="A89" s="88">
        <v>42092.0</v>
      </c>
      <c r="B89" s="200" t="s">
        <v>71</v>
      </c>
      <c r="C89" s="98"/>
      <c r="D89" s="201" t="s">
        <v>31</v>
      </c>
      <c r="E89" s="52">
        <f t="shared" si="128"/>
        <v>1456</v>
      </c>
      <c r="F89" s="203">
        <v>2.0</v>
      </c>
      <c r="G89" s="203">
        <v>18.0</v>
      </c>
      <c r="H89" s="42">
        <f t="shared" si="3"/>
        <v>24</v>
      </c>
      <c r="I89" s="98"/>
      <c r="J89" s="204" t="s">
        <v>30</v>
      </c>
      <c r="K89" s="52">
        <f t="shared" si="129"/>
        <v>1376</v>
      </c>
      <c r="L89" s="206">
        <v>1.0</v>
      </c>
      <c r="M89" s="206">
        <v>13.0</v>
      </c>
      <c r="N89" s="42">
        <f t="shared" si="5"/>
        <v>16</v>
      </c>
      <c r="O89" s="94"/>
      <c r="P89" s="207" t="s">
        <v>72</v>
      </c>
      <c r="Q89" s="94"/>
      <c r="R89" s="212">
        <f>MIN(Rules!$E$2,(MAX(H89/N89,N89/H89)))</f>
        <v>1.5</v>
      </c>
      <c r="S89" s="208">
        <f>VLOOKUP(B89,Rules!A:B,2,FALSE)</f>
        <v>40</v>
      </c>
      <c r="T89" s="94"/>
      <c r="U89" s="131">
        <f>1/(10^(-(E89+(IF(P89="Y",Rules!$I$2,0))-K89)/Rules!$E$12)+1)</f>
        <v>0.7425355589</v>
      </c>
      <c r="V89" s="47">
        <f t="shared" si="6"/>
        <v>15</v>
      </c>
      <c r="W89" s="47">
        <f t="shared" si="7"/>
        <v>-15</v>
      </c>
      <c r="X89" s="47"/>
      <c r="Y89" s="47"/>
      <c r="Z89" s="48"/>
      <c r="AA89" s="47">
        <f t="shared" ref="AA89:BL89" si="140">IF($D89=AA$1,$E89+$V89,(IF($J89=AA$1,$K89+$W89,AA88)))</f>
        <v>1361</v>
      </c>
      <c r="AB89" s="47">
        <f t="shared" si="140"/>
        <v>955</v>
      </c>
      <c r="AC89" s="47">
        <f t="shared" si="140"/>
        <v>1319</v>
      </c>
      <c r="AD89" s="47">
        <f t="shared" si="140"/>
        <v>292</v>
      </c>
      <c r="AE89" s="47">
        <f t="shared" si="140"/>
        <v>1864</v>
      </c>
      <c r="AF89" s="47">
        <f t="shared" si="140"/>
        <v>2023</v>
      </c>
      <c r="AG89" s="47">
        <f t="shared" si="140"/>
        <v>1159</v>
      </c>
      <c r="AH89" s="47">
        <f t="shared" si="140"/>
        <v>880</v>
      </c>
      <c r="AI89" s="47">
        <f t="shared" si="140"/>
        <v>1261</v>
      </c>
      <c r="AJ89" s="47">
        <f t="shared" si="140"/>
        <v>1940</v>
      </c>
      <c r="AK89" s="47">
        <f t="shared" si="140"/>
        <v>572</v>
      </c>
      <c r="AL89" s="47">
        <f t="shared" si="140"/>
        <v>793</v>
      </c>
      <c r="AM89" s="47">
        <f t="shared" si="140"/>
        <v>1878</v>
      </c>
      <c r="AN89" s="47">
        <f t="shared" si="140"/>
        <v>1405</v>
      </c>
      <c r="AO89" s="47">
        <f t="shared" si="140"/>
        <v>1336</v>
      </c>
      <c r="AP89" s="47">
        <f t="shared" si="140"/>
        <v>2178</v>
      </c>
      <c r="AQ89" s="47">
        <f t="shared" si="140"/>
        <v>300</v>
      </c>
      <c r="AR89" s="47">
        <f t="shared" si="140"/>
        <v>1471</v>
      </c>
      <c r="AS89" s="47">
        <f t="shared" si="140"/>
        <v>266</v>
      </c>
      <c r="AT89" s="47">
        <f t="shared" si="140"/>
        <v>1858</v>
      </c>
      <c r="AU89" s="47">
        <f t="shared" si="140"/>
        <v>1069</v>
      </c>
      <c r="AV89" s="47">
        <f t="shared" si="140"/>
        <v>652</v>
      </c>
      <c r="AW89" s="47">
        <f t="shared" si="140"/>
        <v>703</v>
      </c>
      <c r="AX89" s="47">
        <f t="shared" si="140"/>
        <v>906</v>
      </c>
      <c r="AY89" s="47">
        <f t="shared" si="140"/>
        <v>1245</v>
      </c>
      <c r="AZ89" s="47">
        <f t="shared" si="140"/>
        <v>789</v>
      </c>
      <c r="BA89" s="47">
        <f t="shared" si="140"/>
        <v>0</v>
      </c>
      <c r="BB89" s="47">
        <f t="shared" si="140"/>
        <v>1590</v>
      </c>
      <c r="BC89" s="47">
        <f t="shared" si="140"/>
        <v>923</v>
      </c>
      <c r="BD89" s="47">
        <f t="shared" si="140"/>
        <v>319</v>
      </c>
      <c r="BE89" s="47">
        <f t="shared" si="140"/>
        <v>638</v>
      </c>
      <c r="BF89" s="47">
        <f t="shared" si="140"/>
        <v>2125</v>
      </c>
      <c r="BG89" s="47">
        <f t="shared" si="140"/>
        <v>962</v>
      </c>
      <c r="BH89" s="47">
        <f t="shared" si="140"/>
        <v>538</v>
      </c>
      <c r="BI89" s="47">
        <f t="shared" si="140"/>
        <v>1864</v>
      </c>
      <c r="BJ89" s="47">
        <f t="shared" si="140"/>
        <v>1331</v>
      </c>
      <c r="BK89" s="47">
        <f t="shared" si="140"/>
        <v>1681</v>
      </c>
      <c r="BL89" s="47">
        <f t="shared" si="140"/>
        <v>1069</v>
      </c>
    </row>
    <row r="90" ht="13.5" customHeight="1">
      <c r="A90" s="199">
        <v>42092.0</v>
      </c>
      <c r="B90" s="200" t="s">
        <v>71</v>
      </c>
      <c r="C90" s="98"/>
      <c r="D90" s="201" t="s">
        <v>39</v>
      </c>
      <c r="E90" s="52">
        <f t="shared" si="128"/>
        <v>906</v>
      </c>
      <c r="F90" s="203">
        <v>2.0</v>
      </c>
      <c r="G90" s="203">
        <v>13.0</v>
      </c>
      <c r="H90" s="42">
        <f t="shared" si="3"/>
        <v>19</v>
      </c>
      <c r="I90" s="98"/>
      <c r="J90" s="204" t="s">
        <v>37</v>
      </c>
      <c r="K90" s="52">
        <f t="shared" si="129"/>
        <v>880</v>
      </c>
      <c r="L90" s="206">
        <v>1.0</v>
      </c>
      <c r="M90" s="206">
        <v>11.0</v>
      </c>
      <c r="N90" s="42">
        <f t="shared" si="5"/>
        <v>14</v>
      </c>
      <c r="O90" s="94"/>
      <c r="P90" s="213" t="s">
        <v>73</v>
      </c>
      <c r="Q90" s="94"/>
      <c r="R90" s="212">
        <f>MIN(Rules!$E$2,(MAX(H90/N90,N90/H90)))</f>
        <v>1.357142857</v>
      </c>
      <c r="S90" s="208">
        <f>VLOOKUP(B90,Rules!A:B,2,FALSE)</f>
        <v>40</v>
      </c>
      <c r="T90" s="94"/>
      <c r="U90" s="131">
        <f>1/(10^(-(E90+(IF(P90="Y",Rules!$I$2,0))-K90)/Rules!$E$12)+1)</f>
        <v>0.5298978959</v>
      </c>
      <c r="V90" s="47">
        <f t="shared" si="6"/>
        <v>26</v>
      </c>
      <c r="W90" s="47">
        <f t="shared" si="7"/>
        <v>-26</v>
      </c>
      <c r="X90" s="47"/>
      <c r="Y90" s="47"/>
      <c r="Z90" s="48"/>
      <c r="AA90" s="47">
        <f t="shared" ref="AA90:BL90" si="141">IF($D90=AA$1,$E90+$V90,(IF($J90=AA$1,$K90+$W90,AA89)))</f>
        <v>1361</v>
      </c>
      <c r="AB90" s="47">
        <f t="shared" si="141"/>
        <v>955</v>
      </c>
      <c r="AC90" s="47">
        <f t="shared" si="141"/>
        <v>1319</v>
      </c>
      <c r="AD90" s="47">
        <f t="shared" si="141"/>
        <v>292</v>
      </c>
      <c r="AE90" s="47">
        <f t="shared" si="141"/>
        <v>1864</v>
      </c>
      <c r="AF90" s="47">
        <f t="shared" si="141"/>
        <v>2023</v>
      </c>
      <c r="AG90" s="47">
        <f t="shared" si="141"/>
        <v>1159</v>
      </c>
      <c r="AH90" s="47">
        <f t="shared" si="141"/>
        <v>854</v>
      </c>
      <c r="AI90" s="47">
        <f t="shared" si="141"/>
        <v>1261</v>
      </c>
      <c r="AJ90" s="47">
        <f t="shared" si="141"/>
        <v>1940</v>
      </c>
      <c r="AK90" s="47">
        <f t="shared" si="141"/>
        <v>572</v>
      </c>
      <c r="AL90" s="47">
        <f t="shared" si="141"/>
        <v>793</v>
      </c>
      <c r="AM90" s="47">
        <f t="shared" si="141"/>
        <v>1878</v>
      </c>
      <c r="AN90" s="47">
        <f t="shared" si="141"/>
        <v>1405</v>
      </c>
      <c r="AO90" s="47">
        <f t="shared" si="141"/>
        <v>1336</v>
      </c>
      <c r="AP90" s="47">
        <f t="shared" si="141"/>
        <v>2178</v>
      </c>
      <c r="AQ90" s="47">
        <f t="shared" si="141"/>
        <v>300</v>
      </c>
      <c r="AR90" s="47">
        <f t="shared" si="141"/>
        <v>1471</v>
      </c>
      <c r="AS90" s="47">
        <f t="shared" si="141"/>
        <v>266</v>
      </c>
      <c r="AT90" s="47">
        <f t="shared" si="141"/>
        <v>1858</v>
      </c>
      <c r="AU90" s="47">
        <f t="shared" si="141"/>
        <v>1069</v>
      </c>
      <c r="AV90" s="47">
        <f t="shared" si="141"/>
        <v>652</v>
      </c>
      <c r="AW90" s="47">
        <f t="shared" si="141"/>
        <v>703</v>
      </c>
      <c r="AX90" s="47">
        <f t="shared" si="141"/>
        <v>932</v>
      </c>
      <c r="AY90" s="47">
        <f t="shared" si="141"/>
        <v>1245</v>
      </c>
      <c r="AZ90" s="47">
        <f t="shared" si="141"/>
        <v>789</v>
      </c>
      <c r="BA90" s="47">
        <f t="shared" si="141"/>
        <v>0</v>
      </c>
      <c r="BB90" s="47">
        <f t="shared" si="141"/>
        <v>1590</v>
      </c>
      <c r="BC90" s="47">
        <f t="shared" si="141"/>
        <v>923</v>
      </c>
      <c r="BD90" s="47">
        <f t="shared" si="141"/>
        <v>319</v>
      </c>
      <c r="BE90" s="47">
        <f t="shared" si="141"/>
        <v>638</v>
      </c>
      <c r="BF90" s="47">
        <f t="shared" si="141"/>
        <v>2125</v>
      </c>
      <c r="BG90" s="47">
        <f t="shared" si="141"/>
        <v>962</v>
      </c>
      <c r="BH90" s="47">
        <f t="shared" si="141"/>
        <v>538</v>
      </c>
      <c r="BI90" s="47">
        <f t="shared" si="141"/>
        <v>1864</v>
      </c>
      <c r="BJ90" s="47">
        <f t="shared" si="141"/>
        <v>1331</v>
      </c>
      <c r="BK90" s="47">
        <f t="shared" si="141"/>
        <v>1681</v>
      </c>
      <c r="BL90" s="47">
        <f t="shared" si="141"/>
        <v>1069</v>
      </c>
    </row>
    <row r="91" ht="13.5" customHeight="1">
      <c r="A91" s="88">
        <v>42098.0</v>
      </c>
      <c r="B91" s="37" t="s">
        <v>71</v>
      </c>
      <c r="C91" s="176"/>
      <c r="D91" s="214" t="s">
        <v>32</v>
      </c>
      <c r="E91" s="52">
        <f t="shared" si="128"/>
        <v>1331</v>
      </c>
      <c r="F91" s="203">
        <v>3.0</v>
      </c>
      <c r="G91" s="203">
        <v>17.0</v>
      </c>
      <c r="H91" s="42">
        <f t="shared" si="3"/>
        <v>26</v>
      </c>
      <c r="I91" s="176"/>
      <c r="J91" s="215" t="s">
        <v>34</v>
      </c>
      <c r="K91" s="52">
        <f t="shared" si="129"/>
        <v>1405</v>
      </c>
      <c r="L91" s="206">
        <v>5.0</v>
      </c>
      <c r="M91" s="206">
        <v>17.0</v>
      </c>
      <c r="N91" s="42">
        <f t="shared" si="5"/>
        <v>32</v>
      </c>
      <c r="O91" s="176"/>
      <c r="P91" s="49" t="s">
        <v>73</v>
      </c>
      <c r="Q91" s="176"/>
      <c r="R91" s="212">
        <f>MIN(Rules!$E$2,(MAX(H91/N91,N91/H91)))</f>
        <v>1.230769231</v>
      </c>
      <c r="S91" s="208">
        <f>VLOOKUP(B91,Rules!A:B,2,FALSE)</f>
        <v>40</v>
      </c>
      <c r="T91" s="94"/>
      <c r="U91" s="131">
        <f>1/(10^(-(E91+(IF(P91="Y",Rules!$I$2,0))-K91)/Rules!$E$12)+1)</f>
        <v>0.4156193882</v>
      </c>
      <c r="V91" s="47">
        <f t="shared" si="6"/>
        <v>-20</v>
      </c>
      <c r="W91" s="47">
        <f t="shared" si="7"/>
        <v>20</v>
      </c>
      <c r="X91" s="47"/>
      <c r="Y91" s="47"/>
      <c r="Z91" s="48"/>
      <c r="AA91" s="47">
        <f t="shared" ref="AA91:BL91" si="142">IF($D91=AA$1,$E91+$V91,(IF($J91=AA$1,$K91+$W91,AA90)))</f>
        <v>1361</v>
      </c>
      <c r="AB91" s="47">
        <f t="shared" si="142"/>
        <v>955</v>
      </c>
      <c r="AC91" s="47">
        <f t="shared" si="142"/>
        <v>1319</v>
      </c>
      <c r="AD91" s="47">
        <f t="shared" si="142"/>
        <v>292</v>
      </c>
      <c r="AE91" s="47">
        <f t="shared" si="142"/>
        <v>1864</v>
      </c>
      <c r="AF91" s="47">
        <f t="shared" si="142"/>
        <v>2023</v>
      </c>
      <c r="AG91" s="47">
        <f t="shared" si="142"/>
        <v>1159</v>
      </c>
      <c r="AH91" s="47">
        <f t="shared" si="142"/>
        <v>854</v>
      </c>
      <c r="AI91" s="47">
        <f t="shared" si="142"/>
        <v>1261</v>
      </c>
      <c r="AJ91" s="47">
        <f t="shared" si="142"/>
        <v>1940</v>
      </c>
      <c r="AK91" s="47">
        <f t="shared" si="142"/>
        <v>572</v>
      </c>
      <c r="AL91" s="47">
        <f t="shared" si="142"/>
        <v>793</v>
      </c>
      <c r="AM91" s="47">
        <f t="shared" si="142"/>
        <v>1878</v>
      </c>
      <c r="AN91" s="47">
        <f t="shared" si="142"/>
        <v>1425</v>
      </c>
      <c r="AO91" s="47">
        <f t="shared" si="142"/>
        <v>1336</v>
      </c>
      <c r="AP91" s="47">
        <f t="shared" si="142"/>
        <v>2178</v>
      </c>
      <c r="AQ91" s="47">
        <f t="shared" si="142"/>
        <v>300</v>
      </c>
      <c r="AR91" s="47">
        <f t="shared" si="142"/>
        <v>1471</v>
      </c>
      <c r="AS91" s="47">
        <f t="shared" si="142"/>
        <v>266</v>
      </c>
      <c r="AT91" s="47">
        <f t="shared" si="142"/>
        <v>1858</v>
      </c>
      <c r="AU91" s="47">
        <f t="shared" si="142"/>
        <v>1069</v>
      </c>
      <c r="AV91" s="47">
        <f t="shared" si="142"/>
        <v>652</v>
      </c>
      <c r="AW91" s="47">
        <f t="shared" si="142"/>
        <v>703</v>
      </c>
      <c r="AX91" s="47">
        <f t="shared" si="142"/>
        <v>932</v>
      </c>
      <c r="AY91" s="47">
        <f t="shared" si="142"/>
        <v>1245</v>
      </c>
      <c r="AZ91" s="47">
        <f t="shared" si="142"/>
        <v>789</v>
      </c>
      <c r="BA91" s="47">
        <f t="shared" si="142"/>
        <v>0</v>
      </c>
      <c r="BB91" s="47">
        <f t="shared" si="142"/>
        <v>1590</v>
      </c>
      <c r="BC91" s="47">
        <f t="shared" si="142"/>
        <v>923</v>
      </c>
      <c r="BD91" s="47">
        <f t="shared" si="142"/>
        <v>319</v>
      </c>
      <c r="BE91" s="47">
        <f t="shared" si="142"/>
        <v>638</v>
      </c>
      <c r="BF91" s="47">
        <f t="shared" si="142"/>
        <v>2125</v>
      </c>
      <c r="BG91" s="47">
        <f t="shared" si="142"/>
        <v>962</v>
      </c>
      <c r="BH91" s="47">
        <f t="shared" si="142"/>
        <v>538</v>
      </c>
      <c r="BI91" s="47">
        <f t="shared" si="142"/>
        <v>1864</v>
      </c>
      <c r="BJ91" s="47">
        <f t="shared" si="142"/>
        <v>1311</v>
      </c>
      <c r="BK91" s="47">
        <f t="shared" si="142"/>
        <v>1681</v>
      </c>
      <c r="BL91" s="47">
        <f t="shared" si="142"/>
        <v>1069</v>
      </c>
    </row>
    <row r="92" ht="13.5" customHeight="1">
      <c r="A92" s="88">
        <v>42098.0</v>
      </c>
      <c r="B92" s="37" t="s">
        <v>71</v>
      </c>
      <c r="C92" s="176"/>
      <c r="D92" s="214" t="s">
        <v>29</v>
      </c>
      <c r="E92" s="52">
        <f t="shared" si="128"/>
        <v>1336</v>
      </c>
      <c r="F92" s="210">
        <v>0.0</v>
      </c>
      <c r="G92" s="203">
        <v>22.0</v>
      </c>
      <c r="H92" s="42">
        <f t="shared" si="3"/>
        <v>22</v>
      </c>
      <c r="I92" s="176"/>
      <c r="J92" s="215" t="s">
        <v>38</v>
      </c>
      <c r="K92" s="52">
        <f t="shared" si="129"/>
        <v>1245</v>
      </c>
      <c r="L92" s="205">
        <v>0.0</v>
      </c>
      <c r="M92" s="206">
        <v>17.0</v>
      </c>
      <c r="N92" s="42">
        <f t="shared" si="5"/>
        <v>17</v>
      </c>
      <c r="O92" s="176"/>
      <c r="P92" s="49" t="s">
        <v>73</v>
      </c>
      <c r="Q92" s="176"/>
      <c r="R92" s="212">
        <f>MIN(Rules!$E$2,(MAX(H92/N92,N92/H92)))</f>
        <v>1.294117647</v>
      </c>
      <c r="S92" s="208">
        <f>VLOOKUP(B92,Rules!A:B,2,FALSE)</f>
        <v>40</v>
      </c>
      <c r="T92" s="94"/>
      <c r="U92" s="131">
        <f>1/(10^(-(E92+(IF(P92="Y",Rules!$I$2,0))-K92)/Rules!$E$12)+1)</f>
        <v>0.6032608042</v>
      </c>
      <c r="V92" s="47">
        <f t="shared" si="6"/>
        <v>21</v>
      </c>
      <c r="W92" s="47">
        <f t="shared" si="7"/>
        <v>-21</v>
      </c>
      <c r="X92" s="47"/>
      <c r="Y92" s="47"/>
      <c r="Z92" s="48"/>
      <c r="AA92" s="47">
        <f t="shared" ref="AA92:BL92" si="143">IF($D92=AA$1,$E92+$V92,(IF($J92=AA$1,$K92+$W92,AA91)))</f>
        <v>1361</v>
      </c>
      <c r="AB92" s="47">
        <f t="shared" si="143"/>
        <v>955</v>
      </c>
      <c r="AC92" s="47">
        <f t="shared" si="143"/>
        <v>1319</v>
      </c>
      <c r="AD92" s="47">
        <f t="shared" si="143"/>
        <v>292</v>
      </c>
      <c r="AE92" s="47">
        <f t="shared" si="143"/>
        <v>1864</v>
      </c>
      <c r="AF92" s="47">
        <f t="shared" si="143"/>
        <v>2023</v>
      </c>
      <c r="AG92" s="47">
        <f t="shared" si="143"/>
        <v>1159</v>
      </c>
      <c r="AH92" s="47">
        <f t="shared" si="143"/>
        <v>854</v>
      </c>
      <c r="AI92" s="47">
        <f t="shared" si="143"/>
        <v>1261</v>
      </c>
      <c r="AJ92" s="47">
        <f t="shared" si="143"/>
        <v>1940</v>
      </c>
      <c r="AK92" s="47">
        <f t="shared" si="143"/>
        <v>572</v>
      </c>
      <c r="AL92" s="47">
        <f t="shared" si="143"/>
        <v>793</v>
      </c>
      <c r="AM92" s="47">
        <f t="shared" si="143"/>
        <v>1878</v>
      </c>
      <c r="AN92" s="47">
        <f t="shared" si="143"/>
        <v>1425</v>
      </c>
      <c r="AO92" s="47">
        <f t="shared" si="143"/>
        <v>1357</v>
      </c>
      <c r="AP92" s="47">
        <f t="shared" si="143"/>
        <v>2178</v>
      </c>
      <c r="AQ92" s="47">
        <f t="shared" si="143"/>
        <v>300</v>
      </c>
      <c r="AR92" s="47">
        <f t="shared" si="143"/>
        <v>1471</v>
      </c>
      <c r="AS92" s="47">
        <f t="shared" si="143"/>
        <v>266</v>
      </c>
      <c r="AT92" s="47">
        <f t="shared" si="143"/>
        <v>1858</v>
      </c>
      <c r="AU92" s="47">
        <f t="shared" si="143"/>
        <v>1069</v>
      </c>
      <c r="AV92" s="47">
        <f t="shared" si="143"/>
        <v>652</v>
      </c>
      <c r="AW92" s="47">
        <f t="shared" si="143"/>
        <v>703</v>
      </c>
      <c r="AX92" s="47">
        <f t="shared" si="143"/>
        <v>932</v>
      </c>
      <c r="AY92" s="47">
        <f t="shared" si="143"/>
        <v>1224</v>
      </c>
      <c r="AZ92" s="47">
        <f t="shared" si="143"/>
        <v>789</v>
      </c>
      <c r="BA92" s="47">
        <f t="shared" si="143"/>
        <v>0</v>
      </c>
      <c r="BB92" s="47">
        <f t="shared" si="143"/>
        <v>1590</v>
      </c>
      <c r="BC92" s="47">
        <f t="shared" si="143"/>
        <v>923</v>
      </c>
      <c r="BD92" s="47">
        <f t="shared" si="143"/>
        <v>319</v>
      </c>
      <c r="BE92" s="47">
        <f t="shared" si="143"/>
        <v>638</v>
      </c>
      <c r="BF92" s="47">
        <f t="shared" si="143"/>
        <v>2125</v>
      </c>
      <c r="BG92" s="47">
        <f t="shared" si="143"/>
        <v>962</v>
      </c>
      <c r="BH92" s="47">
        <f t="shared" si="143"/>
        <v>538</v>
      </c>
      <c r="BI92" s="47">
        <f t="shared" si="143"/>
        <v>1864</v>
      </c>
      <c r="BJ92" s="47">
        <f t="shared" si="143"/>
        <v>1311</v>
      </c>
      <c r="BK92" s="47">
        <f t="shared" si="143"/>
        <v>1681</v>
      </c>
      <c r="BL92" s="47">
        <f t="shared" si="143"/>
        <v>1069</v>
      </c>
    </row>
    <row r="93" ht="13.5" customHeight="1">
      <c r="A93" s="88">
        <v>42098.0</v>
      </c>
      <c r="B93" s="37" t="s">
        <v>71</v>
      </c>
      <c r="C93" s="176"/>
      <c r="D93" s="214" t="s">
        <v>42</v>
      </c>
      <c r="E93" s="52">
        <f t="shared" si="128"/>
        <v>962</v>
      </c>
      <c r="F93" s="210">
        <v>0.0</v>
      </c>
      <c r="G93" s="203">
        <v>18.0</v>
      </c>
      <c r="H93" s="42">
        <f t="shared" si="3"/>
        <v>18</v>
      </c>
      <c r="I93" s="176"/>
      <c r="J93" s="215" t="s">
        <v>51</v>
      </c>
      <c r="K93" s="52">
        <f t="shared" si="129"/>
        <v>789</v>
      </c>
      <c r="L93" s="206">
        <v>1.0</v>
      </c>
      <c r="M93" s="206">
        <v>11.0</v>
      </c>
      <c r="N93" s="42">
        <f t="shared" si="5"/>
        <v>14</v>
      </c>
      <c r="O93" s="176"/>
      <c r="P93" s="49" t="s">
        <v>73</v>
      </c>
      <c r="Q93" s="176"/>
      <c r="R93" s="212">
        <f>MIN(Rules!$E$2,(MAX(H93/N93,N93/H93)))</f>
        <v>1.285714286</v>
      </c>
      <c r="S93" s="208">
        <f>VLOOKUP(B93,Rules!A:B,2,FALSE)</f>
        <v>40</v>
      </c>
      <c r="T93" s="94"/>
      <c r="U93" s="131">
        <f>1/(10^(-(E93+(IF(P93="Y",Rules!$I$2,0))-K93)/Rules!$E$12)+1)</f>
        <v>0.6892669466</v>
      </c>
      <c r="V93" s="47">
        <f t="shared" si="6"/>
        <v>16</v>
      </c>
      <c r="W93" s="47">
        <f t="shared" si="7"/>
        <v>-16</v>
      </c>
      <c r="X93" s="47"/>
      <c r="Y93" s="47"/>
      <c r="Z93" s="48"/>
      <c r="AA93" s="47">
        <f t="shared" ref="AA93:BL93" si="144">IF($D93=AA$1,$E93+$V93,(IF($J93=AA$1,$K93+$W93,AA92)))</f>
        <v>1361</v>
      </c>
      <c r="AB93" s="47">
        <f t="shared" si="144"/>
        <v>955</v>
      </c>
      <c r="AC93" s="47">
        <f t="shared" si="144"/>
        <v>1319</v>
      </c>
      <c r="AD93" s="47">
        <f t="shared" si="144"/>
        <v>292</v>
      </c>
      <c r="AE93" s="47">
        <f t="shared" si="144"/>
        <v>1864</v>
      </c>
      <c r="AF93" s="47">
        <f t="shared" si="144"/>
        <v>2023</v>
      </c>
      <c r="AG93" s="47">
        <f t="shared" si="144"/>
        <v>1159</v>
      </c>
      <c r="AH93" s="47">
        <f t="shared" si="144"/>
        <v>854</v>
      </c>
      <c r="AI93" s="47">
        <f t="shared" si="144"/>
        <v>1261</v>
      </c>
      <c r="AJ93" s="47">
        <f t="shared" si="144"/>
        <v>1940</v>
      </c>
      <c r="AK93" s="47">
        <f t="shared" si="144"/>
        <v>572</v>
      </c>
      <c r="AL93" s="47">
        <f t="shared" si="144"/>
        <v>793</v>
      </c>
      <c r="AM93" s="47">
        <f t="shared" si="144"/>
        <v>1878</v>
      </c>
      <c r="AN93" s="47">
        <f t="shared" si="144"/>
        <v>1425</v>
      </c>
      <c r="AO93" s="47">
        <f t="shared" si="144"/>
        <v>1357</v>
      </c>
      <c r="AP93" s="47">
        <f t="shared" si="144"/>
        <v>2178</v>
      </c>
      <c r="AQ93" s="47">
        <f t="shared" si="144"/>
        <v>300</v>
      </c>
      <c r="AR93" s="47">
        <f t="shared" si="144"/>
        <v>1471</v>
      </c>
      <c r="AS93" s="47">
        <f t="shared" si="144"/>
        <v>266</v>
      </c>
      <c r="AT93" s="47">
        <f t="shared" si="144"/>
        <v>1858</v>
      </c>
      <c r="AU93" s="47">
        <f t="shared" si="144"/>
        <v>1069</v>
      </c>
      <c r="AV93" s="47">
        <f t="shared" si="144"/>
        <v>652</v>
      </c>
      <c r="AW93" s="47">
        <f t="shared" si="144"/>
        <v>703</v>
      </c>
      <c r="AX93" s="47">
        <f t="shared" si="144"/>
        <v>932</v>
      </c>
      <c r="AY93" s="47">
        <f t="shared" si="144"/>
        <v>1224</v>
      </c>
      <c r="AZ93" s="47">
        <f t="shared" si="144"/>
        <v>773</v>
      </c>
      <c r="BA93" s="47">
        <f t="shared" si="144"/>
        <v>0</v>
      </c>
      <c r="BB93" s="47">
        <f t="shared" si="144"/>
        <v>1590</v>
      </c>
      <c r="BC93" s="47">
        <f t="shared" si="144"/>
        <v>923</v>
      </c>
      <c r="BD93" s="47">
        <f t="shared" si="144"/>
        <v>319</v>
      </c>
      <c r="BE93" s="47">
        <f t="shared" si="144"/>
        <v>638</v>
      </c>
      <c r="BF93" s="47">
        <f t="shared" si="144"/>
        <v>2125</v>
      </c>
      <c r="BG93" s="47">
        <f t="shared" si="144"/>
        <v>978</v>
      </c>
      <c r="BH93" s="47">
        <f t="shared" si="144"/>
        <v>538</v>
      </c>
      <c r="BI93" s="47">
        <f t="shared" si="144"/>
        <v>1864</v>
      </c>
      <c r="BJ93" s="47">
        <f t="shared" si="144"/>
        <v>1311</v>
      </c>
      <c r="BK93" s="47">
        <f t="shared" si="144"/>
        <v>1681</v>
      </c>
      <c r="BL93" s="47">
        <f t="shared" si="144"/>
        <v>1069</v>
      </c>
    </row>
    <row r="94" ht="13.5" customHeight="1">
      <c r="A94" s="88">
        <v>42098.0</v>
      </c>
      <c r="B94" s="37" t="s">
        <v>71</v>
      </c>
      <c r="C94" s="176"/>
      <c r="D94" s="214" t="s">
        <v>50</v>
      </c>
      <c r="E94" s="52">
        <f t="shared" si="128"/>
        <v>652</v>
      </c>
      <c r="F94" s="203">
        <v>2.0</v>
      </c>
      <c r="G94" s="203">
        <v>10.0</v>
      </c>
      <c r="H94" s="42">
        <f t="shared" si="3"/>
        <v>16</v>
      </c>
      <c r="I94" s="176"/>
      <c r="J94" s="215" t="s">
        <v>53</v>
      </c>
      <c r="K94" s="52">
        <f t="shared" si="129"/>
        <v>538</v>
      </c>
      <c r="L94" s="206">
        <v>1.0</v>
      </c>
      <c r="M94" s="206">
        <v>15.0</v>
      </c>
      <c r="N94" s="42">
        <f t="shared" si="5"/>
        <v>18</v>
      </c>
      <c r="O94" s="176"/>
      <c r="P94" s="49" t="s">
        <v>73</v>
      </c>
      <c r="Q94" s="176"/>
      <c r="R94" s="212">
        <f>MIN(Rules!$E$2,(MAX(H94/N94,N94/H94)))</f>
        <v>1.125</v>
      </c>
      <c r="S94" s="208">
        <f>VLOOKUP(B94,Rules!A:B,2,FALSE)</f>
        <v>40</v>
      </c>
      <c r="T94" s="94"/>
      <c r="U94" s="131">
        <f>1/(10^(-(E94+(IF(P94="Y",Rules!$I$2,0))-K94)/Rules!$E$12)+1)</f>
        <v>0.6283137131</v>
      </c>
      <c r="V94" s="47">
        <f t="shared" si="6"/>
        <v>-28</v>
      </c>
      <c r="W94" s="47">
        <f t="shared" si="7"/>
        <v>28</v>
      </c>
      <c r="X94" s="47"/>
      <c r="Y94" s="47"/>
      <c r="Z94" s="48"/>
      <c r="AA94" s="47">
        <f t="shared" ref="AA94:BL94" si="145">IF($D94=AA$1,$E94+$V94,(IF($J94=AA$1,$K94+$W94,AA93)))</f>
        <v>1361</v>
      </c>
      <c r="AB94" s="47">
        <f t="shared" si="145"/>
        <v>955</v>
      </c>
      <c r="AC94" s="47">
        <f t="shared" si="145"/>
        <v>1319</v>
      </c>
      <c r="AD94" s="47">
        <f t="shared" si="145"/>
        <v>292</v>
      </c>
      <c r="AE94" s="47">
        <f t="shared" si="145"/>
        <v>1864</v>
      </c>
      <c r="AF94" s="47">
        <f t="shared" si="145"/>
        <v>2023</v>
      </c>
      <c r="AG94" s="47">
        <f t="shared" si="145"/>
        <v>1159</v>
      </c>
      <c r="AH94" s="47">
        <f t="shared" si="145"/>
        <v>854</v>
      </c>
      <c r="AI94" s="47">
        <f t="shared" si="145"/>
        <v>1261</v>
      </c>
      <c r="AJ94" s="47">
        <f t="shared" si="145"/>
        <v>1940</v>
      </c>
      <c r="AK94" s="47">
        <f t="shared" si="145"/>
        <v>572</v>
      </c>
      <c r="AL94" s="47">
        <f t="shared" si="145"/>
        <v>793</v>
      </c>
      <c r="AM94" s="47">
        <f t="shared" si="145"/>
        <v>1878</v>
      </c>
      <c r="AN94" s="47">
        <f t="shared" si="145"/>
        <v>1425</v>
      </c>
      <c r="AO94" s="47">
        <f t="shared" si="145"/>
        <v>1357</v>
      </c>
      <c r="AP94" s="47">
        <f t="shared" si="145"/>
        <v>2178</v>
      </c>
      <c r="AQ94" s="47">
        <f t="shared" si="145"/>
        <v>300</v>
      </c>
      <c r="AR94" s="47">
        <f t="shared" si="145"/>
        <v>1471</v>
      </c>
      <c r="AS94" s="47">
        <f t="shared" si="145"/>
        <v>266</v>
      </c>
      <c r="AT94" s="47">
        <f t="shared" si="145"/>
        <v>1858</v>
      </c>
      <c r="AU94" s="47">
        <f t="shared" si="145"/>
        <v>1069</v>
      </c>
      <c r="AV94" s="47">
        <f t="shared" si="145"/>
        <v>624</v>
      </c>
      <c r="AW94" s="47">
        <f t="shared" si="145"/>
        <v>703</v>
      </c>
      <c r="AX94" s="47">
        <f t="shared" si="145"/>
        <v>932</v>
      </c>
      <c r="AY94" s="47">
        <f t="shared" si="145"/>
        <v>1224</v>
      </c>
      <c r="AZ94" s="47">
        <f t="shared" si="145"/>
        <v>773</v>
      </c>
      <c r="BA94" s="47">
        <f t="shared" si="145"/>
        <v>0</v>
      </c>
      <c r="BB94" s="47">
        <f t="shared" si="145"/>
        <v>1590</v>
      </c>
      <c r="BC94" s="47">
        <f t="shared" si="145"/>
        <v>923</v>
      </c>
      <c r="BD94" s="47">
        <f t="shared" si="145"/>
        <v>319</v>
      </c>
      <c r="BE94" s="47">
        <f t="shared" si="145"/>
        <v>638</v>
      </c>
      <c r="BF94" s="47">
        <f t="shared" si="145"/>
        <v>2125</v>
      </c>
      <c r="BG94" s="47">
        <f t="shared" si="145"/>
        <v>978</v>
      </c>
      <c r="BH94" s="47">
        <f t="shared" si="145"/>
        <v>566</v>
      </c>
      <c r="BI94" s="47">
        <f t="shared" si="145"/>
        <v>1864</v>
      </c>
      <c r="BJ94" s="47">
        <f t="shared" si="145"/>
        <v>1311</v>
      </c>
      <c r="BK94" s="47">
        <f t="shared" si="145"/>
        <v>1681</v>
      </c>
      <c r="BL94" s="47">
        <f t="shared" si="145"/>
        <v>1069</v>
      </c>
    </row>
    <row r="95" ht="13.5" customHeight="1">
      <c r="A95" s="211">
        <v>42105.0</v>
      </c>
      <c r="B95" s="216" t="s">
        <v>71</v>
      </c>
      <c r="C95" s="94"/>
      <c r="D95" s="201" t="s">
        <v>30</v>
      </c>
      <c r="E95" s="52">
        <f t="shared" si="128"/>
        <v>1361</v>
      </c>
      <c r="F95" s="203">
        <v>1.0</v>
      </c>
      <c r="G95" s="203">
        <v>18.0</v>
      </c>
      <c r="H95" s="217">
        <f t="shared" si="3"/>
        <v>21</v>
      </c>
      <c r="I95" s="94"/>
      <c r="J95" s="204" t="s">
        <v>34</v>
      </c>
      <c r="K95" s="52">
        <f t="shared" si="129"/>
        <v>1425</v>
      </c>
      <c r="L95" s="203">
        <v>2.0</v>
      </c>
      <c r="M95" s="203">
        <v>16.0</v>
      </c>
      <c r="N95" s="217">
        <f t="shared" si="5"/>
        <v>22</v>
      </c>
      <c r="O95" s="94"/>
      <c r="P95" s="218" t="s">
        <v>73</v>
      </c>
      <c r="Q95" s="94"/>
      <c r="R95" s="212">
        <f>MIN(Rules!$E$2,(MAX(H95/N95,N95/H95)))</f>
        <v>1.047619048</v>
      </c>
      <c r="S95" s="208">
        <f>VLOOKUP(B95,Rules!A:B,2,FALSE)</f>
        <v>40</v>
      </c>
      <c r="T95" s="94"/>
      <c r="U95" s="131">
        <f>1/(10^(-(E95+(IF(P95="Y",Rules!$I$2,0))-K95)/Rules!$E$12)+1)</f>
        <v>0.4268460629</v>
      </c>
      <c r="V95" s="47">
        <f t="shared" si="6"/>
        <v>-18</v>
      </c>
      <c r="W95" s="47">
        <f t="shared" si="7"/>
        <v>18</v>
      </c>
      <c r="X95" s="47"/>
      <c r="Y95" s="47"/>
      <c r="Z95" s="48"/>
      <c r="AA95" s="47">
        <f t="shared" ref="AA95:BL95" si="146">IF($D95=AA$1,$E95+$V95,(IF($J95=AA$1,$K95+$W95,AA94)))</f>
        <v>1343</v>
      </c>
      <c r="AB95" s="47">
        <f t="shared" si="146"/>
        <v>955</v>
      </c>
      <c r="AC95" s="47">
        <f t="shared" si="146"/>
        <v>1319</v>
      </c>
      <c r="AD95" s="47">
        <f t="shared" si="146"/>
        <v>292</v>
      </c>
      <c r="AE95" s="47">
        <f t="shared" si="146"/>
        <v>1864</v>
      </c>
      <c r="AF95" s="47">
        <f t="shared" si="146"/>
        <v>2023</v>
      </c>
      <c r="AG95" s="47">
        <f t="shared" si="146"/>
        <v>1159</v>
      </c>
      <c r="AH95" s="47">
        <f t="shared" si="146"/>
        <v>854</v>
      </c>
      <c r="AI95" s="47">
        <f t="shared" si="146"/>
        <v>1261</v>
      </c>
      <c r="AJ95" s="47">
        <f t="shared" si="146"/>
        <v>1940</v>
      </c>
      <c r="AK95" s="47">
        <f t="shared" si="146"/>
        <v>572</v>
      </c>
      <c r="AL95" s="47">
        <f t="shared" si="146"/>
        <v>793</v>
      </c>
      <c r="AM95" s="47">
        <f t="shared" si="146"/>
        <v>1878</v>
      </c>
      <c r="AN95" s="47">
        <f t="shared" si="146"/>
        <v>1443</v>
      </c>
      <c r="AO95" s="47">
        <f t="shared" si="146"/>
        <v>1357</v>
      </c>
      <c r="AP95" s="47">
        <f t="shared" si="146"/>
        <v>2178</v>
      </c>
      <c r="AQ95" s="47">
        <f t="shared" si="146"/>
        <v>300</v>
      </c>
      <c r="AR95" s="47">
        <f t="shared" si="146"/>
        <v>1471</v>
      </c>
      <c r="AS95" s="47">
        <f t="shared" si="146"/>
        <v>266</v>
      </c>
      <c r="AT95" s="47">
        <f t="shared" si="146"/>
        <v>1858</v>
      </c>
      <c r="AU95" s="47">
        <f t="shared" si="146"/>
        <v>1069</v>
      </c>
      <c r="AV95" s="47">
        <f t="shared" si="146"/>
        <v>624</v>
      </c>
      <c r="AW95" s="47">
        <f t="shared" si="146"/>
        <v>703</v>
      </c>
      <c r="AX95" s="47">
        <f t="shared" si="146"/>
        <v>932</v>
      </c>
      <c r="AY95" s="47">
        <f t="shared" si="146"/>
        <v>1224</v>
      </c>
      <c r="AZ95" s="47">
        <f t="shared" si="146"/>
        <v>773</v>
      </c>
      <c r="BA95" s="47">
        <f t="shared" si="146"/>
        <v>0</v>
      </c>
      <c r="BB95" s="47">
        <f t="shared" si="146"/>
        <v>1590</v>
      </c>
      <c r="BC95" s="47">
        <f t="shared" si="146"/>
        <v>923</v>
      </c>
      <c r="BD95" s="47">
        <f t="shared" si="146"/>
        <v>319</v>
      </c>
      <c r="BE95" s="47">
        <f t="shared" si="146"/>
        <v>638</v>
      </c>
      <c r="BF95" s="47">
        <f t="shared" si="146"/>
        <v>2125</v>
      </c>
      <c r="BG95" s="47">
        <f t="shared" si="146"/>
        <v>978</v>
      </c>
      <c r="BH95" s="47">
        <f t="shared" si="146"/>
        <v>566</v>
      </c>
      <c r="BI95" s="47">
        <f t="shared" si="146"/>
        <v>1864</v>
      </c>
      <c r="BJ95" s="47">
        <f t="shared" si="146"/>
        <v>1311</v>
      </c>
      <c r="BK95" s="47">
        <f t="shared" si="146"/>
        <v>1681</v>
      </c>
      <c r="BL95" s="47">
        <f t="shared" si="146"/>
        <v>1069</v>
      </c>
    </row>
    <row r="96" ht="13.5" customHeight="1">
      <c r="A96" s="211">
        <v>42105.0</v>
      </c>
      <c r="B96" s="216" t="s">
        <v>71</v>
      </c>
      <c r="C96" s="94"/>
      <c r="D96" s="201" t="s">
        <v>37</v>
      </c>
      <c r="E96" s="52">
        <f t="shared" si="128"/>
        <v>854</v>
      </c>
      <c r="F96" s="203">
        <v>4.0</v>
      </c>
      <c r="G96" s="203">
        <v>13.0</v>
      </c>
      <c r="H96" s="217">
        <f t="shared" si="3"/>
        <v>25</v>
      </c>
      <c r="I96" s="94"/>
      <c r="J96" s="204" t="s">
        <v>42</v>
      </c>
      <c r="K96" s="52">
        <f t="shared" si="129"/>
        <v>978</v>
      </c>
      <c r="L96" s="203">
        <v>4.0</v>
      </c>
      <c r="M96" s="203">
        <v>13.0</v>
      </c>
      <c r="N96" s="217">
        <f t="shared" si="5"/>
        <v>25</v>
      </c>
      <c r="O96" s="94"/>
      <c r="P96" s="218" t="s">
        <v>73</v>
      </c>
      <c r="Q96" s="94"/>
      <c r="R96" s="212">
        <f>MIN(Rules!$E$2,(MAX(H96/N96,N96/H96)))</f>
        <v>1</v>
      </c>
      <c r="S96" s="208">
        <f>VLOOKUP(B96,Rules!A:B,2,FALSE)</f>
        <v>40</v>
      </c>
      <c r="T96" s="94"/>
      <c r="U96" s="131">
        <f>1/(10^(-(E96+(IF(P96="Y",Rules!$I$2,0))-K96)/Rules!$E$12)+1)</f>
        <v>0.3609966305</v>
      </c>
      <c r="V96" s="47">
        <f t="shared" si="6"/>
        <v>6</v>
      </c>
      <c r="W96" s="47">
        <f t="shared" si="7"/>
        <v>-6</v>
      </c>
      <c r="X96" s="47"/>
      <c r="Y96" s="47"/>
      <c r="Z96" s="48"/>
      <c r="AA96" s="47">
        <f t="shared" ref="AA96:BL96" si="147">IF($D96=AA$1,$E96+$V96,(IF($J96=AA$1,$K96+$W96,AA95)))</f>
        <v>1343</v>
      </c>
      <c r="AB96" s="47">
        <f t="shared" si="147"/>
        <v>955</v>
      </c>
      <c r="AC96" s="47">
        <f t="shared" si="147"/>
        <v>1319</v>
      </c>
      <c r="AD96" s="47">
        <f t="shared" si="147"/>
        <v>292</v>
      </c>
      <c r="AE96" s="47">
        <f t="shared" si="147"/>
        <v>1864</v>
      </c>
      <c r="AF96" s="47">
        <f t="shared" si="147"/>
        <v>2023</v>
      </c>
      <c r="AG96" s="47">
        <f t="shared" si="147"/>
        <v>1159</v>
      </c>
      <c r="AH96" s="47">
        <f t="shared" si="147"/>
        <v>860</v>
      </c>
      <c r="AI96" s="47">
        <f t="shared" si="147"/>
        <v>1261</v>
      </c>
      <c r="AJ96" s="47">
        <f t="shared" si="147"/>
        <v>1940</v>
      </c>
      <c r="AK96" s="47">
        <f t="shared" si="147"/>
        <v>572</v>
      </c>
      <c r="AL96" s="47">
        <f t="shared" si="147"/>
        <v>793</v>
      </c>
      <c r="AM96" s="47">
        <f t="shared" si="147"/>
        <v>1878</v>
      </c>
      <c r="AN96" s="47">
        <f t="shared" si="147"/>
        <v>1443</v>
      </c>
      <c r="AO96" s="47">
        <f t="shared" si="147"/>
        <v>1357</v>
      </c>
      <c r="AP96" s="47">
        <f t="shared" si="147"/>
        <v>2178</v>
      </c>
      <c r="AQ96" s="47">
        <f t="shared" si="147"/>
        <v>300</v>
      </c>
      <c r="AR96" s="47">
        <f t="shared" si="147"/>
        <v>1471</v>
      </c>
      <c r="AS96" s="47">
        <f t="shared" si="147"/>
        <v>266</v>
      </c>
      <c r="AT96" s="47">
        <f t="shared" si="147"/>
        <v>1858</v>
      </c>
      <c r="AU96" s="47">
        <f t="shared" si="147"/>
        <v>1069</v>
      </c>
      <c r="AV96" s="47">
        <f t="shared" si="147"/>
        <v>624</v>
      </c>
      <c r="AW96" s="47">
        <f t="shared" si="147"/>
        <v>703</v>
      </c>
      <c r="AX96" s="47">
        <f t="shared" si="147"/>
        <v>932</v>
      </c>
      <c r="AY96" s="47">
        <f t="shared" si="147"/>
        <v>1224</v>
      </c>
      <c r="AZ96" s="47">
        <f t="shared" si="147"/>
        <v>773</v>
      </c>
      <c r="BA96" s="47">
        <f t="shared" si="147"/>
        <v>0</v>
      </c>
      <c r="BB96" s="47">
        <f t="shared" si="147"/>
        <v>1590</v>
      </c>
      <c r="BC96" s="47">
        <f t="shared" si="147"/>
        <v>923</v>
      </c>
      <c r="BD96" s="47">
        <f t="shared" si="147"/>
        <v>319</v>
      </c>
      <c r="BE96" s="47">
        <f t="shared" si="147"/>
        <v>638</v>
      </c>
      <c r="BF96" s="47">
        <f t="shared" si="147"/>
        <v>2125</v>
      </c>
      <c r="BG96" s="47">
        <f t="shared" si="147"/>
        <v>972</v>
      </c>
      <c r="BH96" s="47">
        <f t="shared" si="147"/>
        <v>566</v>
      </c>
      <c r="BI96" s="47">
        <f t="shared" si="147"/>
        <v>1864</v>
      </c>
      <c r="BJ96" s="47">
        <f t="shared" si="147"/>
        <v>1311</v>
      </c>
      <c r="BK96" s="47">
        <f t="shared" si="147"/>
        <v>1681</v>
      </c>
      <c r="BL96" s="47">
        <f t="shared" si="147"/>
        <v>1069</v>
      </c>
    </row>
    <row r="97" ht="13.5" customHeight="1">
      <c r="A97" s="211">
        <v>42112.0</v>
      </c>
      <c r="B97" s="216" t="s">
        <v>71</v>
      </c>
      <c r="C97" s="94"/>
      <c r="D97" s="201" t="s">
        <v>37</v>
      </c>
      <c r="E97" s="52">
        <f t="shared" si="128"/>
        <v>860</v>
      </c>
      <c r="F97" s="203">
        <v>2.0</v>
      </c>
      <c r="G97" s="203">
        <v>16.0</v>
      </c>
      <c r="H97" s="217">
        <f t="shared" si="3"/>
        <v>22</v>
      </c>
      <c r="I97" s="94"/>
      <c r="J97" s="204" t="s">
        <v>42</v>
      </c>
      <c r="K97" s="52">
        <f t="shared" si="129"/>
        <v>972</v>
      </c>
      <c r="L97" s="203">
        <v>2.0</v>
      </c>
      <c r="M97" s="203">
        <v>12.0</v>
      </c>
      <c r="N97" s="217">
        <f t="shared" si="5"/>
        <v>18</v>
      </c>
      <c r="O97" s="94"/>
      <c r="P97" s="218" t="s">
        <v>73</v>
      </c>
      <c r="Q97" s="94"/>
      <c r="R97" s="212">
        <f>MIN(Rules!$E$2,(MAX(H97/N97,N97/H97)))</f>
        <v>1.222222222</v>
      </c>
      <c r="S97" s="208">
        <f>VLOOKUP(B97,Rules!A:B,2,FALSE)</f>
        <v>40</v>
      </c>
      <c r="T97" s="94"/>
      <c r="U97" s="131">
        <f>1/(10^(-(E97+(IF(P97="Y",Rules!$I$2,0))-K97)/Rules!$E$12)+1)</f>
        <v>0.373839759</v>
      </c>
      <c r="V97" s="47">
        <f t="shared" si="6"/>
        <v>31</v>
      </c>
      <c r="W97" s="47">
        <f t="shared" si="7"/>
        <v>-31</v>
      </c>
      <c r="X97" s="47"/>
      <c r="Y97" s="47"/>
      <c r="Z97" s="48"/>
      <c r="AA97" s="47">
        <f t="shared" ref="AA97:BL97" si="148">IF($D97=AA$1,$E97+$V97,(IF($J97=AA$1,$K97+$W97,AA96)))</f>
        <v>1343</v>
      </c>
      <c r="AB97" s="47">
        <f t="shared" si="148"/>
        <v>955</v>
      </c>
      <c r="AC97" s="47">
        <f t="shared" si="148"/>
        <v>1319</v>
      </c>
      <c r="AD97" s="47">
        <f t="shared" si="148"/>
        <v>292</v>
      </c>
      <c r="AE97" s="47">
        <f t="shared" si="148"/>
        <v>1864</v>
      </c>
      <c r="AF97" s="47">
        <f t="shared" si="148"/>
        <v>2023</v>
      </c>
      <c r="AG97" s="47">
        <f t="shared" si="148"/>
        <v>1159</v>
      </c>
      <c r="AH97" s="47">
        <f t="shared" si="148"/>
        <v>891</v>
      </c>
      <c r="AI97" s="47">
        <f t="shared" si="148"/>
        <v>1261</v>
      </c>
      <c r="AJ97" s="47">
        <f t="shared" si="148"/>
        <v>1940</v>
      </c>
      <c r="AK97" s="47">
        <f t="shared" si="148"/>
        <v>572</v>
      </c>
      <c r="AL97" s="47">
        <f t="shared" si="148"/>
        <v>793</v>
      </c>
      <c r="AM97" s="47">
        <f t="shared" si="148"/>
        <v>1878</v>
      </c>
      <c r="AN97" s="47">
        <f t="shared" si="148"/>
        <v>1443</v>
      </c>
      <c r="AO97" s="47">
        <f t="shared" si="148"/>
        <v>1357</v>
      </c>
      <c r="AP97" s="47">
        <f t="shared" si="148"/>
        <v>2178</v>
      </c>
      <c r="AQ97" s="47">
        <f t="shared" si="148"/>
        <v>300</v>
      </c>
      <c r="AR97" s="47">
        <f t="shared" si="148"/>
        <v>1471</v>
      </c>
      <c r="AS97" s="47">
        <f t="shared" si="148"/>
        <v>266</v>
      </c>
      <c r="AT97" s="47">
        <f t="shared" si="148"/>
        <v>1858</v>
      </c>
      <c r="AU97" s="47">
        <f t="shared" si="148"/>
        <v>1069</v>
      </c>
      <c r="AV97" s="47">
        <f t="shared" si="148"/>
        <v>624</v>
      </c>
      <c r="AW97" s="47">
        <f t="shared" si="148"/>
        <v>703</v>
      </c>
      <c r="AX97" s="47">
        <f t="shared" si="148"/>
        <v>932</v>
      </c>
      <c r="AY97" s="47">
        <f t="shared" si="148"/>
        <v>1224</v>
      </c>
      <c r="AZ97" s="47">
        <f t="shared" si="148"/>
        <v>773</v>
      </c>
      <c r="BA97" s="47">
        <f t="shared" si="148"/>
        <v>0</v>
      </c>
      <c r="BB97" s="47">
        <f t="shared" si="148"/>
        <v>1590</v>
      </c>
      <c r="BC97" s="47">
        <f t="shared" si="148"/>
        <v>923</v>
      </c>
      <c r="BD97" s="47">
        <f t="shared" si="148"/>
        <v>319</v>
      </c>
      <c r="BE97" s="47">
        <f t="shared" si="148"/>
        <v>638</v>
      </c>
      <c r="BF97" s="47">
        <f t="shared" si="148"/>
        <v>2125</v>
      </c>
      <c r="BG97" s="47">
        <f t="shared" si="148"/>
        <v>941</v>
      </c>
      <c r="BH97" s="47">
        <f t="shared" si="148"/>
        <v>566</v>
      </c>
      <c r="BI97" s="47">
        <f t="shared" si="148"/>
        <v>1864</v>
      </c>
      <c r="BJ97" s="47">
        <f t="shared" si="148"/>
        <v>1311</v>
      </c>
      <c r="BK97" s="47">
        <f t="shared" si="148"/>
        <v>1681</v>
      </c>
      <c r="BL97" s="47">
        <f t="shared" si="148"/>
        <v>1069</v>
      </c>
    </row>
    <row r="98" ht="13.5" customHeight="1">
      <c r="A98" s="88">
        <v>42113.0</v>
      </c>
      <c r="B98" s="37" t="s">
        <v>71</v>
      </c>
      <c r="C98" s="176"/>
      <c r="D98" s="214" t="s">
        <v>18</v>
      </c>
      <c r="E98" s="52">
        <f t="shared" si="128"/>
        <v>2125</v>
      </c>
      <c r="F98" s="203">
        <v>2.0</v>
      </c>
      <c r="G98" s="203">
        <v>15.0</v>
      </c>
      <c r="H98" s="42">
        <f t="shared" si="3"/>
        <v>21</v>
      </c>
      <c r="I98" s="176"/>
      <c r="J98" s="215" t="s">
        <v>25</v>
      </c>
      <c r="K98" s="52">
        <f t="shared" si="129"/>
        <v>1864</v>
      </c>
      <c r="L98" s="203">
        <v>1.0</v>
      </c>
      <c r="M98" s="203">
        <v>19.0</v>
      </c>
      <c r="N98" s="42">
        <f t="shared" si="5"/>
        <v>22</v>
      </c>
      <c r="O98" s="176"/>
      <c r="P98" s="49" t="s">
        <v>73</v>
      </c>
      <c r="Q98" s="176"/>
      <c r="R98" s="212">
        <f>MIN(Rules!$E$2,(MAX(H98/N98,N98/H98)))</f>
        <v>1.047619048</v>
      </c>
      <c r="S98" s="208">
        <f>VLOOKUP(B98,Rules!A:B,2,FALSE)</f>
        <v>40</v>
      </c>
      <c r="T98" s="94"/>
      <c r="U98" s="131">
        <f>1/(10^(-(E98+(IF(P98="Y",Rules!$I$2,0))-K98)/Rules!$E$12)+1)</f>
        <v>0.7688713927</v>
      </c>
      <c r="V98" s="47">
        <f t="shared" si="6"/>
        <v>-32</v>
      </c>
      <c r="W98" s="47">
        <f t="shared" si="7"/>
        <v>32</v>
      </c>
      <c r="X98" s="47"/>
      <c r="Y98" s="47"/>
      <c r="Z98" s="48"/>
      <c r="AA98" s="47">
        <f t="shared" ref="AA98:BL98" si="149">IF($D98=AA$1,$E98+$V98,(IF($J98=AA$1,$K98+$W98,AA97)))</f>
        <v>1343</v>
      </c>
      <c r="AB98" s="47">
        <f t="shared" si="149"/>
        <v>955</v>
      </c>
      <c r="AC98" s="47">
        <f t="shared" si="149"/>
        <v>1319</v>
      </c>
      <c r="AD98" s="47">
        <f t="shared" si="149"/>
        <v>292</v>
      </c>
      <c r="AE98" s="47">
        <f t="shared" si="149"/>
        <v>1864</v>
      </c>
      <c r="AF98" s="47">
        <f t="shared" si="149"/>
        <v>2023</v>
      </c>
      <c r="AG98" s="47">
        <f t="shared" si="149"/>
        <v>1159</v>
      </c>
      <c r="AH98" s="47">
        <f t="shared" si="149"/>
        <v>891</v>
      </c>
      <c r="AI98" s="47">
        <f t="shared" si="149"/>
        <v>1261</v>
      </c>
      <c r="AJ98" s="47">
        <f t="shared" si="149"/>
        <v>1940</v>
      </c>
      <c r="AK98" s="47">
        <f t="shared" si="149"/>
        <v>572</v>
      </c>
      <c r="AL98" s="47">
        <f t="shared" si="149"/>
        <v>793</v>
      </c>
      <c r="AM98" s="47">
        <f t="shared" si="149"/>
        <v>1878</v>
      </c>
      <c r="AN98" s="47">
        <f t="shared" si="149"/>
        <v>1443</v>
      </c>
      <c r="AO98" s="47">
        <f t="shared" si="149"/>
        <v>1357</v>
      </c>
      <c r="AP98" s="47">
        <f t="shared" si="149"/>
        <v>2178</v>
      </c>
      <c r="AQ98" s="47">
        <f t="shared" si="149"/>
        <v>300</v>
      </c>
      <c r="AR98" s="47">
        <f t="shared" si="149"/>
        <v>1471</v>
      </c>
      <c r="AS98" s="47">
        <f t="shared" si="149"/>
        <v>266</v>
      </c>
      <c r="AT98" s="47">
        <f t="shared" si="149"/>
        <v>1858</v>
      </c>
      <c r="AU98" s="47">
        <f t="shared" si="149"/>
        <v>1069</v>
      </c>
      <c r="AV98" s="47">
        <f t="shared" si="149"/>
        <v>624</v>
      </c>
      <c r="AW98" s="47">
        <f t="shared" si="149"/>
        <v>703</v>
      </c>
      <c r="AX98" s="47">
        <f t="shared" si="149"/>
        <v>932</v>
      </c>
      <c r="AY98" s="47">
        <f t="shared" si="149"/>
        <v>1224</v>
      </c>
      <c r="AZ98" s="47">
        <f t="shared" si="149"/>
        <v>773</v>
      </c>
      <c r="BA98" s="47">
        <f t="shared" si="149"/>
        <v>0</v>
      </c>
      <c r="BB98" s="47">
        <f t="shared" si="149"/>
        <v>1590</v>
      </c>
      <c r="BC98" s="47">
        <f t="shared" si="149"/>
        <v>923</v>
      </c>
      <c r="BD98" s="47">
        <f t="shared" si="149"/>
        <v>319</v>
      </c>
      <c r="BE98" s="47">
        <f t="shared" si="149"/>
        <v>638</v>
      </c>
      <c r="BF98" s="47">
        <f t="shared" si="149"/>
        <v>2093</v>
      </c>
      <c r="BG98" s="47">
        <f t="shared" si="149"/>
        <v>941</v>
      </c>
      <c r="BH98" s="47">
        <f t="shared" si="149"/>
        <v>566</v>
      </c>
      <c r="BI98" s="47">
        <f t="shared" si="149"/>
        <v>1896</v>
      </c>
      <c r="BJ98" s="47">
        <f t="shared" si="149"/>
        <v>1311</v>
      </c>
      <c r="BK98" s="47">
        <f t="shared" si="149"/>
        <v>1681</v>
      </c>
      <c r="BL98" s="47">
        <f t="shared" si="149"/>
        <v>1069</v>
      </c>
    </row>
    <row r="99" ht="13.5" customHeight="1">
      <c r="A99" s="88">
        <v>42113.0</v>
      </c>
      <c r="B99" s="37" t="s">
        <v>71</v>
      </c>
      <c r="C99" s="176"/>
      <c r="D99" s="214" t="s">
        <v>19</v>
      </c>
      <c r="E99" s="52">
        <f t="shared" si="128"/>
        <v>2023</v>
      </c>
      <c r="F99" s="203">
        <v>1.0</v>
      </c>
      <c r="G99" s="203">
        <v>27.0</v>
      </c>
      <c r="H99" s="42">
        <f t="shared" si="3"/>
        <v>30</v>
      </c>
      <c r="I99" s="176"/>
      <c r="J99" s="215" t="s">
        <v>26</v>
      </c>
      <c r="K99" s="52">
        <f t="shared" si="129"/>
        <v>1940</v>
      </c>
      <c r="L99" s="203">
        <v>2.0</v>
      </c>
      <c r="M99" s="203">
        <v>23.0</v>
      </c>
      <c r="N99" s="42">
        <f t="shared" si="5"/>
        <v>29</v>
      </c>
      <c r="O99" s="176"/>
      <c r="P99" s="49" t="s">
        <v>73</v>
      </c>
      <c r="Q99" s="176"/>
      <c r="R99" s="212">
        <f>MIN(Rules!$E$2,(MAX(H99/N99,N99/H99)))</f>
        <v>1.034482759</v>
      </c>
      <c r="S99" s="208">
        <f>VLOOKUP(B99,Rules!A:B,2,FALSE)</f>
        <v>40</v>
      </c>
      <c r="T99" s="94"/>
      <c r="U99" s="131">
        <f>1/(10^(-(E99+(IF(P99="Y",Rules!$I$2,0))-K99)/Rules!$E$12)+1)</f>
        <v>0.5944106282</v>
      </c>
      <c r="V99" s="47">
        <f t="shared" si="6"/>
        <v>17</v>
      </c>
      <c r="W99" s="47">
        <f t="shared" si="7"/>
        <v>-17</v>
      </c>
      <c r="X99" s="47"/>
      <c r="Y99" s="47"/>
      <c r="Z99" s="48"/>
      <c r="AA99" s="47">
        <f t="shared" ref="AA99:BL99" si="150">IF($D99=AA$1,$E99+$V99,(IF($J99=AA$1,$K99+$W99,AA98)))</f>
        <v>1343</v>
      </c>
      <c r="AB99" s="47">
        <f t="shared" si="150"/>
        <v>955</v>
      </c>
      <c r="AC99" s="47">
        <f t="shared" si="150"/>
        <v>1319</v>
      </c>
      <c r="AD99" s="47">
        <f t="shared" si="150"/>
        <v>292</v>
      </c>
      <c r="AE99" s="47">
        <f t="shared" si="150"/>
        <v>1864</v>
      </c>
      <c r="AF99" s="47">
        <f t="shared" si="150"/>
        <v>2040</v>
      </c>
      <c r="AG99" s="47">
        <f t="shared" si="150"/>
        <v>1159</v>
      </c>
      <c r="AH99" s="47">
        <f t="shared" si="150"/>
        <v>891</v>
      </c>
      <c r="AI99" s="47">
        <f t="shared" si="150"/>
        <v>1261</v>
      </c>
      <c r="AJ99" s="47">
        <f t="shared" si="150"/>
        <v>1923</v>
      </c>
      <c r="AK99" s="47">
        <f t="shared" si="150"/>
        <v>572</v>
      </c>
      <c r="AL99" s="47">
        <f t="shared" si="150"/>
        <v>793</v>
      </c>
      <c r="AM99" s="47">
        <f t="shared" si="150"/>
        <v>1878</v>
      </c>
      <c r="AN99" s="47">
        <f t="shared" si="150"/>
        <v>1443</v>
      </c>
      <c r="AO99" s="47">
        <f t="shared" si="150"/>
        <v>1357</v>
      </c>
      <c r="AP99" s="47">
        <f t="shared" si="150"/>
        <v>2178</v>
      </c>
      <c r="AQ99" s="47">
        <f t="shared" si="150"/>
        <v>300</v>
      </c>
      <c r="AR99" s="47">
        <f t="shared" si="150"/>
        <v>1471</v>
      </c>
      <c r="AS99" s="47">
        <f t="shared" si="150"/>
        <v>266</v>
      </c>
      <c r="AT99" s="47">
        <f t="shared" si="150"/>
        <v>1858</v>
      </c>
      <c r="AU99" s="47">
        <f t="shared" si="150"/>
        <v>1069</v>
      </c>
      <c r="AV99" s="47">
        <f t="shared" si="150"/>
        <v>624</v>
      </c>
      <c r="AW99" s="47">
        <f t="shared" si="150"/>
        <v>703</v>
      </c>
      <c r="AX99" s="47">
        <f t="shared" si="150"/>
        <v>932</v>
      </c>
      <c r="AY99" s="47">
        <f t="shared" si="150"/>
        <v>1224</v>
      </c>
      <c r="AZ99" s="47">
        <f t="shared" si="150"/>
        <v>773</v>
      </c>
      <c r="BA99" s="47">
        <f t="shared" si="150"/>
        <v>0</v>
      </c>
      <c r="BB99" s="47">
        <f t="shared" si="150"/>
        <v>1590</v>
      </c>
      <c r="BC99" s="47">
        <f t="shared" si="150"/>
        <v>923</v>
      </c>
      <c r="BD99" s="47">
        <f t="shared" si="150"/>
        <v>319</v>
      </c>
      <c r="BE99" s="47">
        <f t="shared" si="150"/>
        <v>638</v>
      </c>
      <c r="BF99" s="47">
        <f t="shared" si="150"/>
        <v>2093</v>
      </c>
      <c r="BG99" s="47">
        <f t="shared" si="150"/>
        <v>941</v>
      </c>
      <c r="BH99" s="47">
        <f t="shared" si="150"/>
        <v>566</v>
      </c>
      <c r="BI99" s="47">
        <f t="shared" si="150"/>
        <v>1896</v>
      </c>
      <c r="BJ99" s="47">
        <f t="shared" si="150"/>
        <v>1311</v>
      </c>
      <c r="BK99" s="47">
        <f t="shared" si="150"/>
        <v>1681</v>
      </c>
      <c r="BL99" s="47">
        <f t="shared" si="150"/>
        <v>1069</v>
      </c>
    </row>
    <row r="100" ht="13.5" customHeight="1">
      <c r="A100" s="88">
        <v>42126.0</v>
      </c>
      <c r="B100" s="37" t="s">
        <v>74</v>
      </c>
      <c r="C100" s="176"/>
      <c r="D100" s="39" t="s">
        <v>38</v>
      </c>
      <c r="E100" s="52">
        <f t="shared" si="128"/>
        <v>1224</v>
      </c>
      <c r="F100" s="203">
        <v>1.0</v>
      </c>
      <c r="G100" s="203">
        <v>21.0</v>
      </c>
      <c r="H100" s="42">
        <f t="shared" si="3"/>
        <v>24</v>
      </c>
      <c r="I100" s="176"/>
      <c r="J100" s="43" t="s">
        <v>40</v>
      </c>
      <c r="K100" s="52">
        <f t="shared" si="129"/>
        <v>1069</v>
      </c>
      <c r="L100" s="206">
        <v>1.0</v>
      </c>
      <c r="M100" s="206">
        <v>5.0</v>
      </c>
      <c r="N100" s="42">
        <f t="shared" si="5"/>
        <v>8</v>
      </c>
      <c r="O100" s="176"/>
      <c r="P100" s="45" t="s">
        <v>72</v>
      </c>
      <c r="Q100" s="176"/>
      <c r="R100" s="212">
        <f>MIN(Rules!$E$2,(MAX(H100/N100,N100/H100)))</f>
        <v>2</v>
      </c>
      <c r="S100" s="208">
        <f>VLOOKUP(B100,Rules!A:B,2,FALSE)</f>
        <v>50</v>
      </c>
      <c r="T100" s="94"/>
      <c r="U100" s="131">
        <f>1/(10^(-(E100+(IF(P100="Y",Rules!$I$2,0))-K100)/Rules!$E$12)+1)</f>
        <v>0.8029091702</v>
      </c>
      <c r="V100" s="47">
        <f t="shared" si="6"/>
        <v>20</v>
      </c>
      <c r="W100" s="47">
        <f t="shared" si="7"/>
        <v>-20</v>
      </c>
      <c r="X100" s="47"/>
      <c r="Y100" s="47"/>
      <c r="Z100" s="48"/>
      <c r="AA100" s="47">
        <f t="shared" ref="AA100:BL100" si="151">IF($D100=AA$1,$E100+$V100,(IF($J100=AA$1,$K100+$W100,AA99)))</f>
        <v>1343</v>
      </c>
      <c r="AB100" s="47">
        <f t="shared" si="151"/>
        <v>955</v>
      </c>
      <c r="AC100" s="47">
        <f t="shared" si="151"/>
        <v>1319</v>
      </c>
      <c r="AD100" s="47">
        <f t="shared" si="151"/>
        <v>292</v>
      </c>
      <c r="AE100" s="47">
        <f t="shared" si="151"/>
        <v>1864</v>
      </c>
      <c r="AF100" s="47">
        <f t="shared" si="151"/>
        <v>2040</v>
      </c>
      <c r="AG100" s="47">
        <f t="shared" si="151"/>
        <v>1159</v>
      </c>
      <c r="AH100" s="47">
        <f t="shared" si="151"/>
        <v>891</v>
      </c>
      <c r="AI100" s="47">
        <f t="shared" si="151"/>
        <v>1261</v>
      </c>
      <c r="AJ100" s="47">
        <f t="shared" si="151"/>
        <v>1923</v>
      </c>
      <c r="AK100" s="47">
        <f t="shared" si="151"/>
        <v>572</v>
      </c>
      <c r="AL100" s="47">
        <f t="shared" si="151"/>
        <v>793</v>
      </c>
      <c r="AM100" s="47">
        <f t="shared" si="151"/>
        <v>1878</v>
      </c>
      <c r="AN100" s="47">
        <f t="shared" si="151"/>
        <v>1443</v>
      </c>
      <c r="AO100" s="47">
        <f t="shared" si="151"/>
        <v>1357</v>
      </c>
      <c r="AP100" s="47">
        <f t="shared" si="151"/>
        <v>2178</v>
      </c>
      <c r="AQ100" s="47">
        <f t="shared" si="151"/>
        <v>300</v>
      </c>
      <c r="AR100" s="47">
        <f t="shared" si="151"/>
        <v>1471</v>
      </c>
      <c r="AS100" s="47">
        <f t="shared" si="151"/>
        <v>266</v>
      </c>
      <c r="AT100" s="47">
        <f t="shared" si="151"/>
        <v>1858</v>
      </c>
      <c r="AU100" s="47">
        <f t="shared" si="151"/>
        <v>1069</v>
      </c>
      <c r="AV100" s="47">
        <f t="shared" si="151"/>
        <v>624</v>
      </c>
      <c r="AW100" s="47">
        <f t="shared" si="151"/>
        <v>703</v>
      </c>
      <c r="AX100" s="47">
        <f t="shared" si="151"/>
        <v>932</v>
      </c>
      <c r="AY100" s="47">
        <f t="shared" si="151"/>
        <v>1244</v>
      </c>
      <c r="AZ100" s="47">
        <f t="shared" si="151"/>
        <v>773</v>
      </c>
      <c r="BA100" s="47">
        <f t="shared" si="151"/>
        <v>0</v>
      </c>
      <c r="BB100" s="47">
        <f t="shared" si="151"/>
        <v>1590</v>
      </c>
      <c r="BC100" s="47">
        <f t="shared" si="151"/>
        <v>923</v>
      </c>
      <c r="BD100" s="47">
        <f t="shared" si="151"/>
        <v>319</v>
      </c>
      <c r="BE100" s="47">
        <f t="shared" si="151"/>
        <v>638</v>
      </c>
      <c r="BF100" s="47">
        <f t="shared" si="151"/>
        <v>2093</v>
      </c>
      <c r="BG100" s="47">
        <f t="shared" si="151"/>
        <v>941</v>
      </c>
      <c r="BH100" s="47">
        <f t="shared" si="151"/>
        <v>566</v>
      </c>
      <c r="BI100" s="47">
        <f t="shared" si="151"/>
        <v>1896</v>
      </c>
      <c r="BJ100" s="47">
        <f t="shared" si="151"/>
        <v>1311</v>
      </c>
      <c r="BK100" s="47">
        <f t="shared" si="151"/>
        <v>1681</v>
      </c>
      <c r="BL100" s="47">
        <f t="shared" si="151"/>
        <v>1049</v>
      </c>
    </row>
    <row r="101" ht="13.5" customHeight="1">
      <c r="A101" s="88">
        <v>42126.0</v>
      </c>
      <c r="B101" s="37" t="s">
        <v>74</v>
      </c>
      <c r="C101" s="176"/>
      <c r="D101" s="39" t="s">
        <v>35</v>
      </c>
      <c r="E101" s="52">
        <f t="shared" si="128"/>
        <v>1159</v>
      </c>
      <c r="F101" s="203">
        <v>0.0</v>
      </c>
      <c r="G101" s="203">
        <v>13.0</v>
      </c>
      <c r="H101" s="42">
        <f t="shared" si="3"/>
        <v>13</v>
      </c>
      <c r="I101" s="176"/>
      <c r="J101" s="43" t="s">
        <v>39</v>
      </c>
      <c r="K101" s="52">
        <f t="shared" si="129"/>
        <v>932</v>
      </c>
      <c r="L101" s="206">
        <v>0.0</v>
      </c>
      <c r="M101" s="206">
        <v>11.0</v>
      </c>
      <c r="N101" s="42">
        <f t="shared" si="5"/>
        <v>11</v>
      </c>
      <c r="O101" s="176"/>
      <c r="P101" s="45" t="s">
        <v>72</v>
      </c>
      <c r="Q101" s="176"/>
      <c r="R101" s="212">
        <f>MIN(Rules!$E$2,(MAX(H101/N101,N101/H101)))</f>
        <v>1.181818182</v>
      </c>
      <c r="S101" s="208">
        <f>VLOOKUP(B101,Rules!A:B,2,FALSE)</f>
        <v>50</v>
      </c>
      <c r="T101" s="94"/>
      <c r="U101" s="131">
        <f>1/(10^(-(E101+(IF(P101="Y",Rules!$I$2,0))-K101)/Rules!$E$12)+1)</f>
        <v>0.8501972764</v>
      </c>
      <c r="V101" s="47">
        <f t="shared" si="6"/>
        <v>9</v>
      </c>
      <c r="W101" s="47">
        <f t="shared" si="7"/>
        <v>-9</v>
      </c>
      <c r="X101" s="47"/>
      <c r="Y101" s="47"/>
      <c r="Z101" s="48"/>
      <c r="AA101" s="47">
        <f t="shared" ref="AA101:BL101" si="152">IF($D101=AA$1,$E101+$V101,(IF($J101=AA$1,$K101+$W101,AA100)))</f>
        <v>1343</v>
      </c>
      <c r="AB101" s="47">
        <f t="shared" si="152"/>
        <v>955</v>
      </c>
      <c r="AC101" s="47">
        <f t="shared" si="152"/>
        <v>1319</v>
      </c>
      <c r="AD101" s="47">
        <f t="shared" si="152"/>
        <v>292</v>
      </c>
      <c r="AE101" s="47">
        <f t="shared" si="152"/>
        <v>1864</v>
      </c>
      <c r="AF101" s="47">
        <f t="shared" si="152"/>
        <v>2040</v>
      </c>
      <c r="AG101" s="47">
        <f t="shared" si="152"/>
        <v>1168</v>
      </c>
      <c r="AH101" s="47">
        <f t="shared" si="152"/>
        <v>891</v>
      </c>
      <c r="AI101" s="47">
        <f t="shared" si="152"/>
        <v>1261</v>
      </c>
      <c r="AJ101" s="47">
        <f t="shared" si="152"/>
        <v>1923</v>
      </c>
      <c r="AK101" s="47">
        <f t="shared" si="152"/>
        <v>572</v>
      </c>
      <c r="AL101" s="47">
        <f t="shared" si="152"/>
        <v>793</v>
      </c>
      <c r="AM101" s="47">
        <f t="shared" si="152"/>
        <v>1878</v>
      </c>
      <c r="AN101" s="47">
        <f t="shared" si="152"/>
        <v>1443</v>
      </c>
      <c r="AO101" s="47">
        <f t="shared" si="152"/>
        <v>1357</v>
      </c>
      <c r="AP101" s="47">
        <f t="shared" si="152"/>
        <v>2178</v>
      </c>
      <c r="AQ101" s="47">
        <f t="shared" si="152"/>
        <v>300</v>
      </c>
      <c r="AR101" s="47">
        <f t="shared" si="152"/>
        <v>1471</v>
      </c>
      <c r="AS101" s="47">
        <f t="shared" si="152"/>
        <v>266</v>
      </c>
      <c r="AT101" s="47">
        <f t="shared" si="152"/>
        <v>1858</v>
      </c>
      <c r="AU101" s="47">
        <f t="shared" si="152"/>
        <v>1069</v>
      </c>
      <c r="AV101" s="47">
        <f t="shared" si="152"/>
        <v>624</v>
      </c>
      <c r="AW101" s="47">
        <f t="shared" si="152"/>
        <v>703</v>
      </c>
      <c r="AX101" s="47">
        <f t="shared" si="152"/>
        <v>923</v>
      </c>
      <c r="AY101" s="47">
        <f t="shared" si="152"/>
        <v>1244</v>
      </c>
      <c r="AZ101" s="47">
        <f t="shared" si="152"/>
        <v>773</v>
      </c>
      <c r="BA101" s="47">
        <f t="shared" si="152"/>
        <v>0</v>
      </c>
      <c r="BB101" s="47">
        <f t="shared" si="152"/>
        <v>1590</v>
      </c>
      <c r="BC101" s="47">
        <f t="shared" si="152"/>
        <v>923</v>
      </c>
      <c r="BD101" s="47">
        <f t="shared" si="152"/>
        <v>319</v>
      </c>
      <c r="BE101" s="47">
        <f t="shared" si="152"/>
        <v>638</v>
      </c>
      <c r="BF101" s="47">
        <f t="shared" si="152"/>
        <v>2093</v>
      </c>
      <c r="BG101" s="47">
        <f t="shared" si="152"/>
        <v>941</v>
      </c>
      <c r="BH101" s="47">
        <f t="shared" si="152"/>
        <v>566</v>
      </c>
      <c r="BI101" s="47">
        <f t="shared" si="152"/>
        <v>1896</v>
      </c>
      <c r="BJ101" s="47">
        <f t="shared" si="152"/>
        <v>1311</v>
      </c>
      <c r="BK101" s="47">
        <f t="shared" si="152"/>
        <v>1681</v>
      </c>
      <c r="BL101" s="47">
        <f t="shared" si="152"/>
        <v>1049</v>
      </c>
    </row>
    <row r="102" ht="13.5" customHeight="1">
      <c r="A102" s="88">
        <v>42126.0</v>
      </c>
      <c r="B102" s="37" t="s">
        <v>74</v>
      </c>
      <c r="C102" s="176"/>
      <c r="D102" s="39" t="s">
        <v>36</v>
      </c>
      <c r="E102" s="52">
        <f t="shared" si="128"/>
        <v>1069</v>
      </c>
      <c r="F102" s="203">
        <v>2.0</v>
      </c>
      <c r="G102" s="203">
        <v>23.0</v>
      </c>
      <c r="H102" s="42">
        <f t="shared" si="3"/>
        <v>29</v>
      </c>
      <c r="I102" s="176"/>
      <c r="J102" s="43" t="s">
        <v>29</v>
      </c>
      <c r="K102" s="52">
        <f t="shared" si="129"/>
        <v>1357</v>
      </c>
      <c r="L102" s="206">
        <v>2.0</v>
      </c>
      <c r="M102" s="206">
        <v>23.0</v>
      </c>
      <c r="N102" s="42">
        <f t="shared" si="5"/>
        <v>29</v>
      </c>
      <c r="O102" s="176"/>
      <c r="P102" s="45" t="s">
        <v>72</v>
      </c>
      <c r="Q102" s="176"/>
      <c r="R102" s="212">
        <f>MIN(Rules!$E$2,(MAX(H102/N102,N102/H102)))</f>
        <v>1</v>
      </c>
      <c r="S102" s="208">
        <f>VLOOKUP(B102,Rules!A:B,2,FALSE)</f>
        <v>50</v>
      </c>
      <c r="T102" s="94"/>
      <c r="U102" s="131">
        <f>1/(10^(-(E102+(IF(P102="Y",Rules!$I$2,0))-K102)/Rules!$E$12)+1)</f>
        <v>0.346261425</v>
      </c>
      <c r="V102" s="47">
        <f t="shared" si="6"/>
        <v>8</v>
      </c>
      <c r="W102" s="47">
        <f t="shared" si="7"/>
        <v>-8</v>
      </c>
      <c r="X102" s="47"/>
      <c r="Y102" s="47"/>
      <c r="Z102" s="48"/>
      <c r="AA102" s="47">
        <f t="shared" ref="AA102:BL102" si="153">IF($D102=AA$1,$E102+$V102,(IF($J102=AA$1,$K102+$W102,AA101)))</f>
        <v>1343</v>
      </c>
      <c r="AB102" s="47">
        <f t="shared" si="153"/>
        <v>955</v>
      </c>
      <c r="AC102" s="47">
        <f t="shared" si="153"/>
        <v>1319</v>
      </c>
      <c r="AD102" s="47">
        <f t="shared" si="153"/>
        <v>292</v>
      </c>
      <c r="AE102" s="47">
        <f t="shared" si="153"/>
        <v>1864</v>
      </c>
      <c r="AF102" s="47">
        <f t="shared" si="153"/>
        <v>2040</v>
      </c>
      <c r="AG102" s="47">
        <f t="shared" si="153"/>
        <v>1168</v>
      </c>
      <c r="AH102" s="47">
        <f t="shared" si="153"/>
        <v>891</v>
      </c>
      <c r="AI102" s="47">
        <f t="shared" si="153"/>
        <v>1261</v>
      </c>
      <c r="AJ102" s="47">
        <f t="shared" si="153"/>
        <v>1923</v>
      </c>
      <c r="AK102" s="47">
        <f t="shared" si="153"/>
        <v>572</v>
      </c>
      <c r="AL102" s="47">
        <f t="shared" si="153"/>
        <v>793</v>
      </c>
      <c r="AM102" s="47">
        <f t="shared" si="153"/>
        <v>1878</v>
      </c>
      <c r="AN102" s="47">
        <f t="shared" si="153"/>
        <v>1443</v>
      </c>
      <c r="AO102" s="47">
        <f t="shared" si="153"/>
        <v>1349</v>
      </c>
      <c r="AP102" s="47">
        <f t="shared" si="153"/>
        <v>2178</v>
      </c>
      <c r="AQ102" s="47">
        <f t="shared" si="153"/>
        <v>300</v>
      </c>
      <c r="AR102" s="47">
        <f t="shared" si="153"/>
        <v>1471</v>
      </c>
      <c r="AS102" s="47">
        <f t="shared" si="153"/>
        <v>266</v>
      </c>
      <c r="AT102" s="47">
        <f t="shared" si="153"/>
        <v>1858</v>
      </c>
      <c r="AU102" s="47">
        <f t="shared" si="153"/>
        <v>1077</v>
      </c>
      <c r="AV102" s="47">
        <f t="shared" si="153"/>
        <v>624</v>
      </c>
      <c r="AW102" s="47">
        <f t="shared" si="153"/>
        <v>703</v>
      </c>
      <c r="AX102" s="47">
        <f t="shared" si="153"/>
        <v>923</v>
      </c>
      <c r="AY102" s="47">
        <f t="shared" si="153"/>
        <v>1244</v>
      </c>
      <c r="AZ102" s="47">
        <f t="shared" si="153"/>
        <v>773</v>
      </c>
      <c r="BA102" s="47">
        <f t="shared" si="153"/>
        <v>0</v>
      </c>
      <c r="BB102" s="47">
        <f t="shared" si="153"/>
        <v>1590</v>
      </c>
      <c r="BC102" s="47">
        <f t="shared" si="153"/>
        <v>923</v>
      </c>
      <c r="BD102" s="47">
        <f t="shared" si="153"/>
        <v>319</v>
      </c>
      <c r="BE102" s="47">
        <f t="shared" si="153"/>
        <v>638</v>
      </c>
      <c r="BF102" s="47">
        <f t="shared" si="153"/>
        <v>2093</v>
      </c>
      <c r="BG102" s="47">
        <f t="shared" si="153"/>
        <v>941</v>
      </c>
      <c r="BH102" s="47">
        <f t="shared" si="153"/>
        <v>566</v>
      </c>
      <c r="BI102" s="47">
        <f t="shared" si="153"/>
        <v>1896</v>
      </c>
      <c r="BJ102" s="47">
        <f t="shared" si="153"/>
        <v>1311</v>
      </c>
      <c r="BK102" s="47">
        <f t="shared" si="153"/>
        <v>1681</v>
      </c>
      <c r="BL102" s="47">
        <f t="shared" si="153"/>
        <v>1049</v>
      </c>
    </row>
    <row r="103" ht="13.5" customHeight="1">
      <c r="A103" s="88">
        <v>42126.0</v>
      </c>
      <c r="B103" s="37" t="s">
        <v>74</v>
      </c>
      <c r="C103" s="176"/>
      <c r="D103" s="39" t="s">
        <v>34</v>
      </c>
      <c r="E103" s="52">
        <f t="shared" si="128"/>
        <v>1443</v>
      </c>
      <c r="F103" s="203">
        <v>2.0</v>
      </c>
      <c r="G103" s="203">
        <v>17.0</v>
      </c>
      <c r="H103" s="42">
        <f t="shared" si="3"/>
        <v>23</v>
      </c>
      <c r="I103" s="176"/>
      <c r="J103" s="43" t="s">
        <v>33</v>
      </c>
      <c r="K103" s="52">
        <f t="shared" si="129"/>
        <v>1261</v>
      </c>
      <c r="L103" s="206">
        <v>2.0</v>
      </c>
      <c r="M103" s="206">
        <v>10.0</v>
      </c>
      <c r="N103" s="42">
        <f t="shared" si="5"/>
        <v>16</v>
      </c>
      <c r="O103" s="176"/>
      <c r="P103" s="45" t="s">
        <v>72</v>
      </c>
      <c r="Q103" s="176"/>
      <c r="R103" s="212">
        <f>MIN(Rules!$E$2,(MAX(H103/N103,N103/H103)))</f>
        <v>1.4375</v>
      </c>
      <c r="S103" s="208">
        <f>VLOOKUP(B103,Rules!A:B,2,FALSE)</f>
        <v>50</v>
      </c>
      <c r="T103" s="94"/>
      <c r="U103" s="131">
        <f>1/(10^(-(E103+(IF(P103="Y",Rules!$I$2,0))-K103)/Rules!$E$12)+1)</f>
        <v>0.8218477302</v>
      </c>
      <c r="V103" s="47">
        <f t="shared" si="6"/>
        <v>13</v>
      </c>
      <c r="W103" s="47">
        <f t="shared" si="7"/>
        <v>-13</v>
      </c>
      <c r="X103" s="47"/>
      <c r="Y103" s="47"/>
      <c r="Z103" s="48"/>
      <c r="AA103" s="47">
        <f t="shared" ref="AA103:BL103" si="154">IF($D103=AA$1,$E103+$V103,(IF($J103=AA$1,$K103+$W103,AA102)))</f>
        <v>1343</v>
      </c>
      <c r="AB103" s="47">
        <f t="shared" si="154"/>
        <v>955</v>
      </c>
      <c r="AC103" s="47">
        <f t="shared" si="154"/>
        <v>1319</v>
      </c>
      <c r="AD103" s="47">
        <f t="shared" si="154"/>
        <v>292</v>
      </c>
      <c r="AE103" s="47">
        <f t="shared" si="154"/>
        <v>1864</v>
      </c>
      <c r="AF103" s="47">
        <f t="shared" si="154"/>
        <v>2040</v>
      </c>
      <c r="AG103" s="47">
        <f t="shared" si="154"/>
        <v>1168</v>
      </c>
      <c r="AH103" s="47">
        <f t="shared" si="154"/>
        <v>891</v>
      </c>
      <c r="AI103" s="47">
        <f t="shared" si="154"/>
        <v>1248</v>
      </c>
      <c r="AJ103" s="47">
        <f t="shared" si="154"/>
        <v>1923</v>
      </c>
      <c r="AK103" s="47">
        <f t="shared" si="154"/>
        <v>572</v>
      </c>
      <c r="AL103" s="47">
        <f t="shared" si="154"/>
        <v>793</v>
      </c>
      <c r="AM103" s="47">
        <f t="shared" si="154"/>
        <v>1878</v>
      </c>
      <c r="AN103" s="47">
        <f t="shared" si="154"/>
        <v>1456</v>
      </c>
      <c r="AO103" s="47">
        <f t="shared" si="154"/>
        <v>1349</v>
      </c>
      <c r="AP103" s="47">
        <f t="shared" si="154"/>
        <v>2178</v>
      </c>
      <c r="AQ103" s="47">
        <f t="shared" si="154"/>
        <v>300</v>
      </c>
      <c r="AR103" s="47">
        <f t="shared" si="154"/>
        <v>1471</v>
      </c>
      <c r="AS103" s="47">
        <f t="shared" si="154"/>
        <v>266</v>
      </c>
      <c r="AT103" s="47">
        <f t="shared" si="154"/>
        <v>1858</v>
      </c>
      <c r="AU103" s="47">
        <f t="shared" si="154"/>
        <v>1077</v>
      </c>
      <c r="AV103" s="47">
        <f t="shared" si="154"/>
        <v>624</v>
      </c>
      <c r="AW103" s="47">
        <f t="shared" si="154"/>
        <v>703</v>
      </c>
      <c r="AX103" s="47">
        <f t="shared" si="154"/>
        <v>923</v>
      </c>
      <c r="AY103" s="47">
        <f t="shared" si="154"/>
        <v>1244</v>
      </c>
      <c r="AZ103" s="47">
        <f t="shared" si="154"/>
        <v>773</v>
      </c>
      <c r="BA103" s="47">
        <f t="shared" si="154"/>
        <v>0</v>
      </c>
      <c r="BB103" s="47">
        <f t="shared" si="154"/>
        <v>1590</v>
      </c>
      <c r="BC103" s="47">
        <f t="shared" si="154"/>
        <v>923</v>
      </c>
      <c r="BD103" s="47">
        <f t="shared" si="154"/>
        <v>319</v>
      </c>
      <c r="BE103" s="47">
        <f t="shared" si="154"/>
        <v>638</v>
      </c>
      <c r="BF103" s="47">
        <f t="shared" si="154"/>
        <v>2093</v>
      </c>
      <c r="BG103" s="47">
        <f t="shared" si="154"/>
        <v>941</v>
      </c>
      <c r="BH103" s="47">
        <f t="shared" si="154"/>
        <v>566</v>
      </c>
      <c r="BI103" s="47">
        <f t="shared" si="154"/>
        <v>1896</v>
      </c>
      <c r="BJ103" s="47">
        <f t="shared" si="154"/>
        <v>1311</v>
      </c>
      <c r="BK103" s="47">
        <f t="shared" si="154"/>
        <v>1681</v>
      </c>
      <c r="BL103" s="47">
        <f t="shared" si="154"/>
        <v>1049</v>
      </c>
    </row>
    <row r="104" ht="13.5" customHeight="1">
      <c r="A104" s="88">
        <v>42126.0</v>
      </c>
      <c r="B104" s="37" t="s">
        <v>74</v>
      </c>
      <c r="C104" s="176"/>
      <c r="D104" s="39" t="s">
        <v>51</v>
      </c>
      <c r="E104" s="52">
        <f t="shared" si="128"/>
        <v>773</v>
      </c>
      <c r="F104" s="203">
        <v>4.0</v>
      </c>
      <c r="G104" s="203">
        <v>10.0</v>
      </c>
      <c r="H104" s="42">
        <f t="shared" si="3"/>
        <v>22</v>
      </c>
      <c r="I104" s="176"/>
      <c r="J104" s="43" t="s">
        <v>50</v>
      </c>
      <c r="K104" s="52">
        <f t="shared" si="129"/>
        <v>624</v>
      </c>
      <c r="L104" s="206">
        <v>0.0</v>
      </c>
      <c r="M104" s="206">
        <v>10.0</v>
      </c>
      <c r="N104" s="42">
        <f t="shared" si="5"/>
        <v>10</v>
      </c>
      <c r="O104" s="176"/>
      <c r="P104" s="45" t="s">
        <v>72</v>
      </c>
      <c r="Q104" s="176"/>
      <c r="R104" s="212">
        <f>MIN(Rules!$E$2,(MAX(H104/N104,N104/H104)))</f>
        <v>2</v>
      </c>
      <c r="S104" s="208">
        <f>VLOOKUP(B104,Rules!A:B,2,FALSE)</f>
        <v>50</v>
      </c>
      <c r="T104" s="94"/>
      <c r="U104" s="131">
        <f>1/(10^(-(E104+(IF(P104="Y",Rules!$I$2,0))-K104)/Rules!$E$12)+1)</f>
        <v>0.7985000482</v>
      </c>
      <c r="V104" s="47">
        <f t="shared" si="6"/>
        <v>20</v>
      </c>
      <c r="W104" s="47">
        <f t="shared" si="7"/>
        <v>-20</v>
      </c>
      <c r="X104" s="47"/>
      <c r="Y104" s="47"/>
      <c r="Z104" s="48"/>
      <c r="AA104" s="47">
        <f t="shared" ref="AA104:BL104" si="155">IF($D104=AA$1,$E104+$V104,(IF($J104=AA$1,$K104+$W104,AA103)))</f>
        <v>1343</v>
      </c>
      <c r="AB104" s="47">
        <f t="shared" si="155"/>
        <v>955</v>
      </c>
      <c r="AC104" s="47">
        <f t="shared" si="155"/>
        <v>1319</v>
      </c>
      <c r="AD104" s="47">
        <f t="shared" si="155"/>
        <v>292</v>
      </c>
      <c r="AE104" s="47">
        <f t="shared" si="155"/>
        <v>1864</v>
      </c>
      <c r="AF104" s="47">
        <f t="shared" si="155"/>
        <v>2040</v>
      </c>
      <c r="AG104" s="47">
        <f t="shared" si="155"/>
        <v>1168</v>
      </c>
      <c r="AH104" s="47">
        <f t="shared" si="155"/>
        <v>891</v>
      </c>
      <c r="AI104" s="47">
        <f t="shared" si="155"/>
        <v>1248</v>
      </c>
      <c r="AJ104" s="47">
        <f t="shared" si="155"/>
        <v>1923</v>
      </c>
      <c r="AK104" s="47">
        <f t="shared" si="155"/>
        <v>572</v>
      </c>
      <c r="AL104" s="47">
        <f t="shared" si="155"/>
        <v>793</v>
      </c>
      <c r="AM104" s="47">
        <f t="shared" si="155"/>
        <v>1878</v>
      </c>
      <c r="AN104" s="47">
        <f t="shared" si="155"/>
        <v>1456</v>
      </c>
      <c r="AO104" s="47">
        <f t="shared" si="155"/>
        <v>1349</v>
      </c>
      <c r="AP104" s="47">
        <f t="shared" si="155"/>
        <v>2178</v>
      </c>
      <c r="AQ104" s="47">
        <f t="shared" si="155"/>
        <v>300</v>
      </c>
      <c r="AR104" s="47">
        <f t="shared" si="155"/>
        <v>1471</v>
      </c>
      <c r="AS104" s="47">
        <f t="shared" si="155"/>
        <v>266</v>
      </c>
      <c r="AT104" s="47">
        <f t="shared" si="155"/>
        <v>1858</v>
      </c>
      <c r="AU104" s="47">
        <f t="shared" si="155"/>
        <v>1077</v>
      </c>
      <c r="AV104" s="47">
        <f t="shared" si="155"/>
        <v>604</v>
      </c>
      <c r="AW104" s="47">
        <f t="shared" si="155"/>
        <v>703</v>
      </c>
      <c r="AX104" s="47">
        <f t="shared" si="155"/>
        <v>923</v>
      </c>
      <c r="AY104" s="47">
        <f t="shared" si="155"/>
        <v>1244</v>
      </c>
      <c r="AZ104" s="47">
        <f t="shared" si="155"/>
        <v>793</v>
      </c>
      <c r="BA104" s="47">
        <f t="shared" si="155"/>
        <v>0</v>
      </c>
      <c r="BB104" s="47">
        <f t="shared" si="155"/>
        <v>1590</v>
      </c>
      <c r="BC104" s="47">
        <f t="shared" si="155"/>
        <v>923</v>
      </c>
      <c r="BD104" s="47">
        <f t="shared" si="155"/>
        <v>319</v>
      </c>
      <c r="BE104" s="47">
        <f t="shared" si="155"/>
        <v>638</v>
      </c>
      <c r="BF104" s="47">
        <f t="shared" si="155"/>
        <v>2093</v>
      </c>
      <c r="BG104" s="47">
        <f t="shared" si="155"/>
        <v>941</v>
      </c>
      <c r="BH104" s="47">
        <f t="shared" si="155"/>
        <v>566</v>
      </c>
      <c r="BI104" s="47">
        <f t="shared" si="155"/>
        <v>1896</v>
      </c>
      <c r="BJ104" s="47">
        <f t="shared" si="155"/>
        <v>1311</v>
      </c>
      <c r="BK104" s="47">
        <f t="shared" si="155"/>
        <v>1681</v>
      </c>
      <c r="BL104" s="47">
        <f t="shared" si="155"/>
        <v>1049</v>
      </c>
    </row>
    <row r="105" ht="13.5" customHeight="1">
      <c r="A105" s="88">
        <v>42126.0</v>
      </c>
      <c r="B105" s="37" t="s">
        <v>74</v>
      </c>
      <c r="C105" s="176"/>
      <c r="D105" s="39" t="s">
        <v>37</v>
      </c>
      <c r="E105" s="52">
        <f t="shared" si="128"/>
        <v>891</v>
      </c>
      <c r="F105" s="203">
        <v>0.0</v>
      </c>
      <c r="G105" s="203">
        <v>11.0</v>
      </c>
      <c r="H105" s="42">
        <f t="shared" si="3"/>
        <v>11</v>
      </c>
      <c r="I105" s="176"/>
      <c r="J105" s="43" t="s">
        <v>42</v>
      </c>
      <c r="K105" s="52">
        <f t="shared" si="129"/>
        <v>941</v>
      </c>
      <c r="L105" s="206">
        <v>1.0</v>
      </c>
      <c r="M105" s="206">
        <v>12.0</v>
      </c>
      <c r="N105" s="42">
        <f t="shared" si="5"/>
        <v>15</v>
      </c>
      <c r="O105" s="176"/>
      <c r="P105" s="45" t="s">
        <v>72</v>
      </c>
      <c r="Q105" s="176"/>
      <c r="R105" s="212">
        <f>MIN(Rules!$E$2,(MAX(H105/N105,N105/H105)))</f>
        <v>1.363636364</v>
      </c>
      <c r="S105" s="208">
        <f>VLOOKUP(B105,Rules!A:B,2,FALSE)</f>
        <v>50</v>
      </c>
      <c r="T105" s="94"/>
      <c r="U105" s="131">
        <f>1/(10^(-(E105+(IF(P105="Y",Rules!$I$2,0))-K105)/Rules!$E$12)+1)</f>
        <v>0.6131368202</v>
      </c>
      <c r="V105" s="47">
        <f t="shared" si="6"/>
        <v>-42</v>
      </c>
      <c r="W105" s="47">
        <f t="shared" si="7"/>
        <v>42</v>
      </c>
      <c r="X105" s="47"/>
      <c r="Y105" s="47"/>
      <c r="Z105" s="48"/>
      <c r="AA105" s="47">
        <f t="shared" ref="AA105:BL105" si="156">IF($D105=AA$1,$E105+$V105,(IF($J105=AA$1,$K105+$W105,AA104)))</f>
        <v>1343</v>
      </c>
      <c r="AB105" s="47">
        <f t="shared" si="156"/>
        <v>955</v>
      </c>
      <c r="AC105" s="47">
        <f t="shared" si="156"/>
        <v>1319</v>
      </c>
      <c r="AD105" s="47">
        <f t="shared" si="156"/>
        <v>292</v>
      </c>
      <c r="AE105" s="47">
        <f t="shared" si="156"/>
        <v>1864</v>
      </c>
      <c r="AF105" s="47">
        <f t="shared" si="156"/>
        <v>2040</v>
      </c>
      <c r="AG105" s="47">
        <f t="shared" si="156"/>
        <v>1168</v>
      </c>
      <c r="AH105" s="47">
        <f t="shared" si="156"/>
        <v>849</v>
      </c>
      <c r="AI105" s="47">
        <f t="shared" si="156"/>
        <v>1248</v>
      </c>
      <c r="AJ105" s="47">
        <f t="shared" si="156"/>
        <v>1923</v>
      </c>
      <c r="AK105" s="47">
        <f t="shared" si="156"/>
        <v>572</v>
      </c>
      <c r="AL105" s="47">
        <f t="shared" si="156"/>
        <v>793</v>
      </c>
      <c r="AM105" s="47">
        <f t="shared" si="156"/>
        <v>1878</v>
      </c>
      <c r="AN105" s="47">
        <f t="shared" si="156"/>
        <v>1456</v>
      </c>
      <c r="AO105" s="47">
        <f t="shared" si="156"/>
        <v>1349</v>
      </c>
      <c r="AP105" s="47">
        <f t="shared" si="156"/>
        <v>2178</v>
      </c>
      <c r="AQ105" s="47">
        <f t="shared" si="156"/>
        <v>300</v>
      </c>
      <c r="AR105" s="47">
        <f t="shared" si="156"/>
        <v>1471</v>
      </c>
      <c r="AS105" s="47">
        <f t="shared" si="156"/>
        <v>266</v>
      </c>
      <c r="AT105" s="47">
        <f t="shared" si="156"/>
        <v>1858</v>
      </c>
      <c r="AU105" s="47">
        <f t="shared" si="156"/>
        <v>1077</v>
      </c>
      <c r="AV105" s="47">
        <f t="shared" si="156"/>
        <v>604</v>
      </c>
      <c r="AW105" s="47">
        <f t="shared" si="156"/>
        <v>703</v>
      </c>
      <c r="AX105" s="47">
        <f t="shared" si="156"/>
        <v>923</v>
      </c>
      <c r="AY105" s="47">
        <f t="shared" si="156"/>
        <v>1244</v>
      </c>
      <c r="AZ105" s="47">
        <f t="shared" si="156"/>
        <v>793</v>
      </c>
      <c r="BA105" s="47">
        <f t="shared" si="156"/>
        <v>0</v>
      </c>
      <c r="BB105" s="47">
        <f t="shared" si="156"/>
        <v>1590</v>
      </c>
      <c r="BC105" s="47">
        <f t="shared" si="156"/>
        <v>923</v>
      </c>
      <c r="BD105" s="47">
        <f t="shared" si="156"/>
        <v>319</v>
      </c>
      <c r="BE105" s="47">
        <f t="shared" si="156"/>
        <v>638</v>
      </c>
      <c r="BF105" s="47">
        <f t="shared" si="156"/>
        <v>2093</v>
      </c>
      <c r="BG105" s="47">
        <f t="shared" si="156"/>
        <v>983</v>
      </c>
      <c r="BH105" s="47">
        <f t="shared" si="156"/>
        <v>566</v>
      </c>
      <c r="BI105" s="47">
        <f t="shared" si="156"/>
        <v>1896</v>
      </c>
      <c r="BJ105" s="47">
        <f t="shared" si="156"/>
        <v>1311</v>
      </c>
      <c r="BK105" s="47">
        <f t="shared" si="156"/>
        <v>1681</v>
      </c>
      <c r="BL105" s="47">
        <f t="shared" si="156"/>
        <v>1049</v>
      </c>
    </row>
    <row r="106" ht="13.5" customHeight="1">
      <c r="A106" s="88">
        <v>42126.0</v>
      </c>
      <c r="B106" s="37" t="s">
        <v>74</v>
      </c>
      <c r="C106" s="176"/>
      <c r="D106" s="39" t="s">
        <v>45</v>
      </c>
      <c r="E106" s="52">
        <f t="shared" si="128"/>
        <v>793</v>
      </c>
      <c r="F106" s="203">
        <v>0.0</v>
      </c>
      <c r="G106" s="203">
        <v>9.0</v>
      </c>
      <c r="H106" s="42">
        <f t="shared" si="3"/>
        <v>9</v>
      </c>
      <c r="I106" s="176"/>
      <c r="J106" s="43" t="s">
        <v>41</v>
      </c>
      <c r="K106" s="52">
        <f t="shared" si="129"/>
        <v>923</v>
      </c>
      <c r="L106" s="206">
        <v>3.0</v>
      </c>
      <c r="M106" s="206">
        <v>12.0</v>
      </c>
      <c r="N106" s="42">
        <f t="shared" si="5"/>
        <v>21</v>
      </c>
      <c r="O106" s="176"/>
      <c r="P106" s="45" t="s">
        <v>72</v>
      </c>
      <c r="Q106" s="176"/>
      <c r="R106" s="212">
        <f>MIN(Rules!$E$2,(MAX(H106/N106,N106/H106)))</f>
        <v>2</v>
      </c>
      <c r="S106" s="208">
        <f>VLOOKUP(B106,Rules!A:B,2,FALSE)</f>
        <v>50</v>
      </c>
      <c r="T106" s="94"/>
      <c r="U106" s="131">
        <f>1/(10^(-(E106+(IF(P106="Y",Rules!$I$2,0))-K106)/Rules!$E$12)+1)</f>
        <v>0.5230095873</v>
      </c>
      <c r="V106" s="47">
        <f t="shared" si="6"/>
        <v>-52</v>
      </c>
      <c r="W106" s="47">
        <f t="shared" si="7"/>
        <v>52</v>
      </c>
      <c r="X106" s="47"/>
      <c r="Y106" s="47"/>
      <c r="Z106" s="48"/>
      <c r="AA106" s="47">
        <f t="shared" ref="AA106:BL106" si="157">IF($D106=AA$1,$E106+$V106,(IF($J106=AA$1,$K106+$W106,AA105)))</f>
        <v>1343</v>
      </c>
      <c r="AB106" s="47">
        <f t="shared" si="157"/>
        <v>955</v>
      </c>
      <c r="AC106" s="47">
        <f t="shared" si="157"/>
        <v>1319</v>
      </c>
      <c r="AD106" s="47">
        <f t="shared" si="157"/>
        <v>292</v>
      </c>
      <c r="AE106" s="47">
        <f t="shared" si="157"/>
        <v>1864</v>
      </c>
      <c r="AF106" s="47">
        <f t="shared" si="157"/>
        <v>2040</v>
      </c>
      <c r="AG106" s="47">
        <f t="shared" si="157"/>
        <v>1168</v>
      </c>
      <c r="AH106" s="47">
        <f t="shared" si="157"/>
        <v>849</v>
      </c>
      <c r="AI106" s="47">
        <f t="shared" si="157"/>
        <v>1248</v>
      </c>
      <c r="AJ106" s="47">
        <f t="shared" si="157"/>
        <v>1923</v>
      </c>
      <c r="AK106" s="47">
        <f t="shared" si="157"/>
        <v>572</v>
      </c>
      <c r="AL106" s="47">
        <f t="shared" si="157"/>
        <v>741</v>
      </c>
      <c r="AM106" s="47">
        <f t="shared" si="157"/>
        <v>1878</v>
      </c>
      <c r="AN106" s="47">
        <f t="shared" si="157"/>
        <v>1456</v>
      </c>
      <c r="AO106" s="47">
        <f t="shared" si="157"/>
        <v>1349</v>
      </c>
      <c r="AP106" s="47">
        <f t="shared" si="157"/>
        <v>2178</v>
      </c>
      <c r="AQ106" s="47">
        <f t="shared" si="157"/>
        <v>300</v>
      </c>
      <c r="AR106" s="47">
        <f t="shared" si="157"/>
        <v>1471</v>
      </c>
      <c r="AS106" s="47">
        <f t="shared" si="157"/>
        <v>266</v>
      </c>
      <c r="AT106" s="47">
        <f t="shared" si="157"/>
        <v>1858</v>
      </c>
      <c r="AU106" s="47">
        <f t="shared" si="157"/>
        <v>1077</v>
      </c>
      <c r="AV106" s="47">
        <f t="shared" si="157"/>
        <v>604</v>
      </c>
      <c r="AW106" s="47">
        <f t="shared" si="157"/>
        <v>703</v>
      </c>
      <c r="AX106" s="47">
        <f t="shared" si="157"/>
        <v>923</v>
      </c>
      <c r="AY106" s="47">
        <f t="shared" si="157"/>
        <v>1244</v>
      </c>
      <c r="AZ106" s="47">
        <f t="shared" si="157"/>
        <v>793</v>
      </c>
      <c r="BA106" s="47">
        <f t="shared" si="157"/>
        <v>0</v>
      </c>
      <c r="BB106" s="47">
        <f t="shared" si="157"/>
        <v>1590</v>
      </c>
      <c r="BC106" s="47">
        <f t="shared" si="157"/>
        <v>975</v>
      </c>
      <c r="BD106" s="47">
        <f t="shared" si="157"/>
        <v>319</v>
      </c>
      <c r="BE106" s="47">
        <f t="shared" si="157"/>
        <v>638</v>
      </c>
      <c r="BF106" s="47">
        <f t="shared" si="157"/>
        <v>2093</v>
      </c>
      <c r="BG106" s="47">
        <f t="shared" si="157"/>
        <v>983</v>
      </c>
      <c r="BH106" s="47">
        <f t="shared" si="157"/>
        <v>566</v>
      </c>
      <c r="BI106" s="47">
        <f t="shared" si="157"/>
        <v>1896</v>
      </c>
      <c r="BJ106" s="47">
        <f t="shared" si="157"/>
        <v>1311</v>
      </c>
      <c r="BK106" s="47">
        <f t="shared" si="157"/>
        <v>1681</v>
      </c>
      <c r="BL106" s="47">
        <f t="shared" si="157"/>
        <v>1049</v>
      </c>
    </row>
    <row r="107" ht="13.5" customHeight="1">
      <c r="A107" s="88">
        <v>42126.0</v>
      </c>
      <c r="B107" s="37" t="s">
        <v>74</v>
      </c>
      <c r="C107" s="176"/>
      <c r="D107" s="39" t="s">
        <v>43</v>
      </c>
      <c r="E107" s="52">
        <f t="shared" si="128"/>
        <v>955</v>
      </c>
      <c r="F107" s="203">
        <v>2.0</v>
      </c>
      <c r="G107" s="203">
        <v>16.0</v>
      </c>
      <c r="H107" s="42">
        <f t="shared" si="3"/>
        <v>22</v>
      </c>
      <c r="I107" s="176"/>
      <c r="J107" s="43" t="s">
        <v>47</v>
      </c>
      <c r="K107" s="52">
        <f t="shared" si="129"/>
        <v>703</v>
      </c>
      <c r="L107" s="206">
        <v>2.0</v>
      </c>
      <c r="M107" s="206">
        <v>11.0</v>
      </c>
      <c r="N107" s="42">
        <f t="shared" si="5"/>
        <v>17</v>
      </c>
      <c r="O107" s="176"/>
      <c r="P107" s="45" t="s">
        <v>72</v>
      </c>
      <c r="Q107" s="176"/>
      <c r="R107" s="212">
        <f>MIN(Rules!$E$2,(MAX(H107/N107,N107/H107)))</f>
        <v>1.294117647</v>
      </c>
      <c r="S107" s="208">
        <f>VLOOKUP(B107,Rules!A:B,2,FALSE)</f>
        <v>50</v>
      </c>
      <c r="T107" s="94"/>
      <c r="U107" s="131">
        <f>1/(10^(-(E107+(IF(P107="Y",Rules!$I$2,0))-K107)/Rules!$E$12)+1)</f>
        <v>0.8642771337</v>
      </c>
      <c r="V107" s="47">
        <f t="shared" si="6"/>
        <v>9</v>
      </c>
      <c r="W107" s="47">
        <f t="shared" si="7"/>
        <v>-9</v>
      </c>
      <c r="X107" s="47"/>
      <c r="Y107" s="47"/>
      <c r="Z107" s="48"/>
      <c r="AA107" s="47">
        <f t="shared" ref="AA107:BL107" si="158">IF($D107=AA$1,$E107+$V107,(IF($J107=AA$1,$K107+$W107,AA106)))</f>
        <v>1343</v>
      </c>
      <c r="AB107" s="47">
        <f t="shared" si="158"/>
        <v>964</v>
      </c>
      <c r="AC107" s="47">
        <f t="shared" si="158"/>
        <v>1319</v>
      </c>
      <c r="AD107" s="47">
        <f t="shared" si="158"/>
        <v>292</v>
      </c>
      <c r="AE107" s="47">
        <f t="shared" si="158"/>
        <v>1864</v>
      </c>
      <c r="AF107" s="47">
        <f t="shared" si="158"/>
        <v>2040</v>
      </c>
      <c r="AG107" s="47">
        <f t="shared" si="158"/>
        <v>1168</v>
      </c>
      <c r="AH107" s="47">
        <f t="shared" si="158"/>
        <v>849</v>
      </c>
      <c r="AI107" s="47">
        <f t="shared" si="158"/>
        <v>1248</v>
      </c>
      <c r="AJ107" s="47">
        <f t="shared" si="158"/>
        <v>1923</v>
      </c>
      <c r="AK107" s="47">
        <f t="shared" si="158"/>
        <v>572</v>
      </c>
      <c r="AL107" s="47">
        <f t="shared" si="158"/>
        <v>741</v>
      </c>
      <c r="AM107" s="47">
        <f t="shared" si="158"/>
        <v>1878</v>
      </c>
      <c r="AN107" s="47">
        <f t="shared" si="158"/>
        <v>1456</v>
      </c>
      <c r="AO107" s="47">
        <f t="shared" si="158"/>
        <v>1349</v>
      </c>
      <c r="AP107" s="47">
        <f t="shared" si="158"/>
        <v>2178</v>
      </c>
      <c r="AQ107" s="47">
        <f t="shared" si="158"/>
        <v>300</v>
      </c>
      <c r="AR107" s="47">
        <f t="shared" si="158"/>
        <v>1471</v>
      </c>
      <c r="AS107" s="47">
        <f t="shared" si="158"/>
        <v>266</v>
      </c>
      <c r="AT107" s="47">
        <f t="shared" si="158"/>
        <v>1858</v>
      </c>
      <c r="AU107" s="47">
        <f t="shared" si="158"/>
        <v>1077</v>
      </c>
      <c r="AV107" s="47">
        <f t="shared" si="158"/>
        <v>604</v>
      </c>
      <c r="AW107" s="47">
        <f t="shared" si="158"/>
        <v>694</v>
      </c>
      <c r="AX107" s="47">
        <f t="shared" si="158"/>
        <v>923</v>
      </c>
      <c r="AY107" s="47">
        <f t="shared" si="158"/>
        <v>1244</v>
      </c>
      <c r="AZ107" s="47">
        <f t="shared" si="158"/>
        <v>793</v>
      </c>
      <c r="BA107" s="47">
        <f t="shared" si="158"/>
        <v>0</v>
      </c>
      <c r="BB107" s="47">
        <f t="shared" si="158"/>
        <v>1590</v>
      </c>
      <c r="BC107" s="47">
        <f t="shared" si="158"/>
        <v>975</v>
      </c>
      <c r="BD107" s="47">
        <f t="shared" si="158"/>
        <v>319</v>
      </c>
      <c r="BE107" s="47">
        <f t="shared" si="158"/>
        <v>638</v>
      </c>
      <c r="BF107" s="47">
        <f t="shared" si="158"/>
        <v>2093</v>
      </c>
      <c r="BG107" s="47">
        <f t="shared" si="158"/>
        <v>983</v>
      </c>
      <c r="BH107" s="47">
        <f t="shared" si="158"/>
        <v>566</v>
      </c>
      <c r="BI107" s="47">
        <f t="shared" si="158"/>
        <v>1896</v>
      </c>
      <c r="BJ107" s="47">
        <f t="shared" si="158"/>
        <v>1311</v>
      </c>
      <c r="BK107" s="47">
        <f t="shared" si="158"/>
        <v>1681</v>
      </c>
      <c r="BL107" s="47">
        <f t="shared" si="158"/>
        <v>1049</v>
      </c>
    </row>
    <row r="108" ht="13.5" customHeight="1">
      <c r="A108" s="88">
        <v>42126.0</v>
      </c>
      <c r="B108" s="37" t="s">
        <v>74</v>
      </c>
      <c r="C108" s="176"/>
      <c r="D108" s="39" t="s">
        <v>48</v>
      </c>
      <c r="E108" s="52">
        <f t="shared" si="128"/>
        <v>572</v>
      </c>
      <c r="F108" s="203">
        <v>3.0</v>
      </c>
      <c r="G108" s="203">
        <v>12.0</v>
      </c>
      <c r="H108" s="42">
        <f t="shared" si="3"/>
        <v>21</v>
      </c>
      <c r="I108" s="176"/>
      <c r="J108" s="43" t="s">
        <v>53</v>
      </c>
      <c r="K108" s="52">
        <f t="shared" si="129"/>
        <v>566</v>
      </c>
      <c r="L108" s="206">
        <v>2.0</v>
      </c>
      <c r="M108" s="206">
        <v>7.0</v>
      </c>
      <c r="N108" s="42">
        <f t="shared" si="5"/>
        <v>13</v>
      </c>
      <c r="O108" s="176"/>
      <c r="P108" s="45" t="s">
        <v>72</v>
      </c>
      <c r="Q108" s="176"/>
      <c r="R108" s="212">
        <f>MIN(Rules!$E$2,(MAX(H108/N108,N108/H108)))</f>
        <v>1.615384615</v>
      </c>
      <c r="S108" s="208">
        <f>VLOOKUP(B108,Rules!A:B,2,FALSE)</f>
        <v>50</v>
      </c>
      <c r="T108" s="94"/>
      <c r="U108" s="131">
        <f>1/(10^(-(E108+(IF(P108="Y",Rules!$I$2,0))-K108)/Rules!$E$12)+1)</f>
        <v>0.6722560318</v>
      </c>
      <c r="V108" s="47">
        <f t="shared" si="6"/>
        <v>26</v>
      </c>
      <c r="W108" s="47">
        <f t="shared" si="7"/>
        <v>-26</v>
      </c>
      <c r="X108" s="47"/>
      <c r="Y108" s="47"/>
      <c r="Z108" s="48"/>
      <c r="AA108" s="47">
        <f t="shared" ref="AA108:BL108" si="159">IF($D108=AA$1,$E108+$V108,(IF($J108=AA$1,$K108+$W108,AA107)))</f>
        <v>1343</v>
      </c>
      <c r="AB108" s="47">
        <f t="shared" si="159"/>
        <v>964</v>
      </c>
      <c r="AC108" s="47">
        <f t="shared" si="159"/>
        <v>1319</v>
      </c>
      <c r="AD108" s="47">
        <f t="shared" si="159"/>
        <v>292</v>
      </c>
      <c r="AE108" s="47">
        <f t="shared" si="159"/>
        <v>1864</v>
      </c>
      <c r="AF108" s="47">
        <f t="shared" si="159"/>
        <v>2040</v>
      </c>
      <c r="AG108" s="47">
        <f t="shared" si="159"/>
        <v>1168</v>
      </c>
      <c r="AH108" s="47">
        <f t="shared" si="159"/>
        <v>849</v>
      </c>
      <c r="AI108" s="47">
        <f t="shared" si="159"/>
        <v>1248</v>
      </c>
      <c r="AJ108" s="47">
        <f t="shared" si="159"/>
        <v>1923</v>
      </c>
      <c r="AK108" s="47">
        <f t="shared" si="159"/>
        <v>598</v>
      </c>
      <c r="AL108" s="47">
        <f t="shared" si="159"/>
        <v>741</v>
      </c>
      <c r="AM108" s="47">
        <f t="shared" si="159"/>
        <v>1878</v>
      </c>
      <c r="AN108" s="47">
        <f t="shared" si="159"/>
        <v>1456</v>
      </c>
      <c r="AO108" s="47">
        <f t="shared" si="159"/>
        <v>1349</v>
      </c>
      <c r="AP108" s="47">
        <f t="shared" si="159"/>
        <v>2178</v>
      </c>
      <c r="AQ108" s="47">
        <f t="shared" si="159"/>
        <v>300</v>
      </c>
      <c r="AR108" s="47">
        <f t="shared" si="159"/>
        <v>1471</v>
      </c>
      <c r="AS108" s="47">
        <f t="shared" si="159"/>
        <v>266</v>
      </c>
      <c r="AT108" s="47">
        <f t="shared" si="159"/>
        <v>1858</v>
      </c>
      <c r="AU108" s="47">
        <f t="shared" si="159"/>
        <v>1077</v>
      </c>
      <c r="AV108" s="47">
        <f t="shared" si="159"/>
        <v>604</v>
      </c>
      <c r="AW108" s="47">
        <f t="shared" si="159"/>
        <v>694</v>
      </c>
      <c r="AX108" s="47">
        <f t="shared" si="159"/>
        <v>923</v>
      </c>
      <c r="AY108" s="47">
        <f t="shared" si="159"/>
        <v>1244</v>
      </c>
      <c r="AZ108" s="47">
        <f t="shared" si="159"/>
        <v>793</v>
      </c>
      <c r="BA108" s="47">
        <f t="shared" si="159"/>
        <v>0</v>
      </c>
      <c r="BB108" s="47">
        <f t="shared" si="159"/>
        <v>1590</v>
      </c>
      <c r="BC108" s="47">
        <f t="shared" si="159"/>
        <v>975</v>
      </c>
      <c r="BD108" s="47">
        <f t="shared" si="159"/>
        <v>319</v>
      </c>
      <c r="BE108" s="47">
        <f t="shared" si="159"/>
        <v>638</v>
      </c>
      <c r="BF108" s="47">
        <f t="shared" si="159"/>
        <v>2093</v>
      </c>
      <c r="BG108" s="47">
        <f t="shared" si="159"/>
        <v>983</v>
      </c>
      <c r="BH108" s="47">
        <f t="shared" si="159"/>
        <v>540</v>
      </c>
      <c r="BI108" s="47">
        <f t="shared" si="159"/>
        <v>1896</v>
      </c>
      <c r="BJ108" s="47">
        <f t="shared" si="159"/>
        <v>1311</v>
      </c>
      <c r="BK108" s="47">
        <f t="shared" si="159"/>
        <v>1681</v>
      </c>
      <c r="BL108" s="47">
        <f t="shared" si="159"/>
        <v>1049</v>
      </c>
    </row>
    <row r="109" ht="13.5" customHeight="1">
      <c r="A109" s="88">
        <v>42126.0</v>
      </c>
      <c r="B109" s="37" t="s">
        <v>74</v>
      </c>
      <c r="C109" s="176"/>
      <c r="D109" s="39" t="s">
        <v>52</v>
      </c>
      <c r="E109" s="52">
        <f t="shared" si="128"/>
        <v>266</v>
      </c>
      <c r="F109" s="203">
        <v>4.0</v>
      </c>
      <c r="G109" s="203">
        <v>16.0</v>
      </c>
      <c r="H109" s="42">
        <f t="shared" si="3"/>
        <v>28</v>
      </c>
      <c r="I109" s="176"/>
      <c r="J109" s="43" t="s">
        <v>44</v>
      </c>
      <c r="K109" s="52">
        <f t="shared" si="129"/>
        <v>319</v>
      </c>
      <c r="L109" s="206">
        <v>2.0</v>
      </c>
      <c r="M109" s="206">
        <v>12.0</v>
      </c>
      <c r="N109" s="42">
        <f t="shared" si="5"/>
        <v>18</v>
      </c>
      <c r="O109" s="176"/>
      <c r="P109" s="45" t="s">
        <v>72</v>
      </c>
      <c r="Q109" s="176"/>
      <c r="R109" s="212">
        <f>MIN(Rules!$E$2,(MAX(H109/N109,N109/H109)))</f>
        <v>1.555555556</v>
      </c>
      <c r="S109" s="208">
        <f>VLOOKUP(B109,Rules!A:B,2,FALSE)</f>
        <v>50</v>
      </c>
      <c r="T109" s="94"/>
      <c r="U109" s="131">
        <f>1/(10^(-(E109+(IF(P109="Y",Rules!$I$2,0))-K109)/Rules!$E$12)+1)</f>
        <v>0.6098547023</v>
      </c>
      <c r="V109" s="47">
        <f t="shared" si="6"/>
        <v>30</v>
      </c>
      <c r="W109" s="47">
        <f t="shared" si="7"/>
        <v>-30</v>
      </c>
      <c r="X109" s="47"/>
      <c r="Y109" s="47"/>
      <c r="Z109" s="48"/>
      <c r="AA109" s="47">
        <f t="shared" ref="AA109:BL109" si="160">IF($D109=AA$1,$E109+$V109,(IF($J109=AA$1,$K109+$W109,AA108)))</f>
        <v>1343</v>
      </c>
      <c r="AB109" s="47">
        <f t="shared" si="160"/>
        <v>964</v>
      </c>
      <c r="AC109" s="47">
        <f t="shared" si="160"/>
        <v>1319</v>
      </c>
      <c r="AD109" s="47">
        <f t="shared" si="160"/>
        <v>292</v>
      </c>
      <c r="AE109" s="47">
        <f t="shared" si="160"/>
        <v>1864</v>
      </c>
      <c r="AF109" s="47">
        <f t="shared" si="160"/>
        <v>2040</v>
      </c>
      <c r="AG109" s="47">
        <f t="shared" si="160"/>
        <v>1168</v>
      </c>
      <c r="AH109" s="47">
        <f t="shared" si="160"/>
        <v>849</v>
      </c>
      <c r="AI109" s="47">
        <f t="shared" si="160"/>
        <v>1248</v>
      </c>
      <c r="AJ109" s="47">
        <f t="shared" si="160"/>
        <v>1923</v>
      </c>
      <c r="AK109" s="47">
        <f t="shared" si="160"/>
        <v>598</v>
      </c>
      <c r="AL109" s="47">
        <f t="shared" si="160"/>
        <v>741</v>
      </c>
      <c r="AM109" s="47">
        <f t="shared" si="160"/>
        <v>1878</v>
      </c>
      <c r="AN109" s="47">
        <f t="shared" si="160"/>
        <v>1456</v>
      </c>
      <c r="AO109" s="47">
        <f t="shared" si="160"/>
        <v>1349</v>
      </c>
      <c r="AP109" s="47">
        <f t="shared" si="160"/>
        <v>2178</v>
      </c>
      <c r="AQ109" s="47">
        <f t="shared" si="160"/>
        <v>300</v>
      </c>
      <c r="AR109" s="47">
        <f t="shared" si="160"/>
        <v>1471</v>
      </c>
      <c r="AS109" s="47">
        <f t="shared" si="160"/>
        <v>296</v>
      </c>
      <c r="AT109" s="47">
        <f t="shared" si="160"/>
        <v>1858</v>
      </c>
      <c r="AU109" s="47">
        <f t="shared" si="160"/>
        <v>1077</v>
      </c>
      <c r="AV109" s="47">
        <f t="shared" si="160"/>
        <v>604</v>
      </c>
      <c r="AW109" s="47">
        <f t="shared" si="160"/>
        <v>694</v>
      </c>
      <c r="AX109" s="47">
        <f t="shared" si="160"/>
        <v>923</v>
      </c>
      <c r="AY109" s="47">
        <f t="shared" si="160"/>
        <v>1244</v>
      </c>
      <c r="AZ109" s="47">
        <f t="shared" si="160"/>
        <v>793</v>
      </c>
      <c r="BA109" s="47">
        <f t="shared" si="160"/>
        <v>0</v>
      </c>
      <c r="BB109" s="47">
        <f t="shared" si="160"/>
        <v>1590</v>
      </c>
      <c r="BC109" s="47">
        <f t="shared" si="160"/>
        <v>975</v>
      </c>
      <c r="BD109" s="47">
        <f t="shared" si="160"/>
        <v>289</v>
      </c>
      <c r="BE109" s="47">
        <f t="shared" si="160"/>
        <v>638</v>
      </c>
      <c r="BF109" s="47">
        <f t="shared" si="160"/>
        <v>2093</v>
      </c>
      <c r="BG109" s="47">
        <f t="shared" si="160"/>
        <v>983</v>
      </c>
      <c r="BH109" s="47">
        <f t="shared" si="160"/>
        <v>540</v>
      </c>
      <c r="BI109" s="47">
        <f t="shared" si="160"/>
        <v>1896</v>
      </c>
      <c r="BJ109" s="47">
        <f t="shared" si="160"/>
        <v>1311</v>
      </c>
      <c r="BK109" s="47">
        <f t="shared" si="160"/>
        <v>1681</v>
      </c>
      <c r="BL109" s="47">
        <f t="shared" si="160"/>
        <v>1049</v>
      </c>
    </row>
    <row r="110" ht="13.5" customHeight="1">
      <c r="A110" s="211">
        <v>42127.0</v>
      </c>
      <c r="B110" s="216" t="s">
        <v>71</v>
      </c>
      <c r="C110" s="94"/>
      <c r="D110" s="201" t="s">
        <v>19</v>
      </c>
      <c r="E110" s="52">
        <f t="shared" si="128"/>
        <v>2040</v>
      </c>
      <c r="F110" s="203">
        <v>0.0</v>
      </c>
      <c r="G110" s="203">
        <v>17.0</v>
      </c>
      <c r="H110" s="217">
        <f t="shared" si="3"/>
        <v>17</v>
      </c>
      <c r="I110" s="94"/>
      <c r="J110" s="204" t="s">
        <v>25</v>
      </c>
      <c r="K110" s="52">
        <f t="shared" si="129"/>
        <v>1896</v>
      </c>
      <c r="L110" s="203">
        <v>1.0</v>
      </c>
      <c r="M110" s="203">
        <v>24.0</v>
      </c>
      <c r="N110" s="217">
        <f t="shared" si="5"/>
        <v>27</v>
      </c>
      <c r="O110" s="94"/>
      <c r="P110" s="218" t="s">
        <v>73</v>
      </c>
      <c r="Q110" s="94"/>
      <c r="R110" s="212">
        <f>MIN(Rules!$E$2,(MAX(H110/N110,N110/H110)))</f>
        <v>1.588235294</v>
      </c>
      <c r="S110" s="208">
        <f>VLOOKUP(B110,Rules!A:B,2,FALSE)</f>
        <v>40</v>
      </c>
      <c r="T110" s="94"/>
      <c r="U110" s="131">
        <f>1/(10^(-(E110+(IF(P110="Y",Rules!$I$2,0))-K110)/Rules!$E$12)+1)</f>
        <v>0.6599664041</v>
      </c>
      <c r="V110" s="47">
        <f t="shared" si="6"/>
        <v>-42</v>
      </c>
      <c r="W110" s="47">
        <f t="shared" si="7"/>
        <v>42</v>
      </c>
      <c r="X110" s="47"/>
      <c r="Y110" s="47"/>
      <c r="Z110" s="48"/>
      <c r="AA110" s="47">
        <f t="shared" ref="AA110:BL110" si="161">IF($D110=AA$1,$E110+$V110,(IF($J110=AA$1,$K110+$W110,AA109)))</f>
        <v>1343</v>
      </c>
      <c r="AB110" s="47">
        <f t="shared" si="161"/>
        <v>964</v>
      </c>
      <c r="AC110" s="47">
        <f t="shared" si="161"/>
        <v>1319</v>
      </c>
      <c r="AD110" s="47">
        <f t="shared" si="161"/>
        <v>292</v>
      </c>
      <c r="AE110" s="47">
        <f t="shared" si="161"/>
        <v>1864</v>
      </c>
      <c r="AF110" s="47">
        <f t="shared" si="161"/>
        <v>1998</v>
      </c>
      <c r="AG110" s="47">
        <f t="shared" si="161"/>
        <v>1168</v>
      </c>
      <c r="AH110" s="47">
        <f t="shared" si="161"/>
        <v>849</v>
      </c>
      <c r="AI110" s="47">
        <f t="shared" si="161"/>
        <v>1248</v>
      </c>
      <c r="AJ110" s="47">
        <f t="shared" si="161"/>
        <v>1923</v>
      </c>
      <c r="AK110" s="47">
        <f t="shared" si="161"/>
        <v>598</v>
      </c>
      <c r="AL110" s="47">
        <f t="shared" si="161"/>
        <v>741</v>
      </c>
      <c r="AM110" s="47">
        <f t="shared" si="161"/>
        <v>1878</v>
      </c>
      <c r="AN110" s="47">
        <f t="shared" si="161"/>
        <v>1456</v>
      </c>
      <c r="AO110" s="47">
        <f t="shared" si="161"/>
        <v>1349</v>
      </c>
      <c r="AP110" s="47">
        <f t="shared" si="161"/>
        <v>2178</v>
      </c>
      <c r="AQ110" s="47">
        <f t="shared" si="161"/>
        <v>300</v>
      </c>
      <c r="AR110" s="47">
        <f t="shared" si="161"/>
        <v>1471</v>
      </c>
      <c r="AS110" s="47">
        <f t="shared" si="161"/>
        <v>296</v>
      </c>
      <c r="AT110" s="47">
        <f t="shared" si="161"/>
        <v>1858</v>
      </c>
      <c r="AU110" s="47">
        <f t="shared" si="161"/>
        <v>1077</v>
      </c>
      <c r="AV110" s="47">
        <f t="shared" si="161"/>
        <v>604</v>
      </c>
      <c r="AW110" s="47">
        <f t="shared" si="161"/>
        <v>694</v>
      </c>
      <c r="AX110" s="47">
        <f t="shared" si="161"/>
        <v>923</v>
      </c>
      <c r="AY110" s="47">
        <f t="shared" si="161"/>
        <v>1244</v>
      </c>
      <c r="AZ110" s="47">
        <f t="shared" si="161"/>
        <v>793</v>
      </c>
      <c r="BA110" s="47">
        <f t="shared" si="161"/>
        <v>0</v>
      </c>
      <c r="BB110" s="47">
        <f t="shared" si="161"/>
        <v>1590</v>
      </c>
      <c r="BC110" s="47">
        <f t="shared" si="161"/>
        <v>975</v>
      </c>
      <c r="BD110" s="47">
        <f t="shared" si="161"/>
        <v>289</v>
      </c>
      <c r="BE110" s="47">
        <f t="shared" si="161"/>
        <v>638</v>
      </c>
      <c r="BF110" s="47">
        <f t="shared" si="161"/>
        <v>2093</v>
      </c>
      <c r="BG110" s="47">
        <f t="shared" si="161"/>
        <v>983</v>
      </c>
      <c r="BH110" s="47">
        <f t="shared" si="161"/>
        <v>540</v>
      </c>
      <c r="BI110" s="47">
        <f t="shared" si="161"/>
        <v>1938</v>
      </c>
      <c r="BJ110" s="47">
        <f t="shared" si="161"/>
        <v>1311</v>
      </c>
      <c r="BK110" s="47">
        <f t="shared" si="161"/>
        <v>1681</v>
      </c>
      <c r="BL110" s="47">
        <f t="shared" si="161"/>
        <v>1049</v>
      </c>
    </row>
    <row r="111" ht="13.5" customHeight="1">
      <c r="A111" s="88">
        <v>42127.0</v>
      </c>
      <c r="B111" s="37" t="s">
        <v>75</v>
      </c>
      <c r="C111" s="176"/>
      <c r="D111" s="39" t="s">
        <v>32</v>
      </c>
      <c r="E111" s="52">
        <f t="shared" si="128"/>
        <v>1311</v>
      </c>
      <c r="F111" s="203">
        <v>2.0</v>
      </c>
      <c r="G111" s="203">
        <v>19.0</v>
      </c>
      <c r="H111" s="42">
        <f t="shared" si="3"/>
        <v>25</v>
      </c>
      <c r="I111" s="176"/>
      <c r="J111" s="43" t="s">
        <v>28</v>
      </c>
      <c r="K111" s="52">
        <f t="shared" si="129"/>
        <v>1319</v>
      </c>
      <c r="L111" s="206">
        <v>2.0</v>
      </c>
      <c r="M111" s="206">
        <v>17.0</v>
      </c>
      <c r="N111" s="42">
        <f t="shared" si="5"/>
        <v>23</v>
      </c>
      <c r="O111" s="176"/>
      <c r="P111" s="45" t="s">
        <v>72</v>
      </c>
      <c r="Q111" s="176"/>
      <c r="R111" s="212">
        <f>MIN(Rules!$E$2,(MAX(H111/N111,N111/H111)))</f>
        <v>1.086956522</v>
      </c>
      <c r="S111" s="208">
        <f>VLOOKUP(B111,Rules!A:B,2,FALSE)</f>
        <v>60</v>
      </c>
      <c r="T111" s="94"/>
      <c r="U111" s="131">
        <f>1/(10^(-(E111+(IF(P111="Y",Rules!$I$2,0))-K111)/Rules!$E$12)+1)</f>
        <v>0.6578964696</v>
      </c>
      <c r="V111" s="47">
        <f t="shared" si="6"/>
        <v>22</v>
      </c>
      <c r="W111" s="47">
        <f t="shared" si="7"/>
        <v>-22</v>
      </c>
      <c r="X111" s="47"/>
      <c r="Y111" s="47"/>
      <c r="Z111" s="48"/>
      <c r="AA111" s="47">
        <f t="shared" ref="AA111:BL111" si="162">IF($D111=AA$1,$E111+$V111,(IF($J111=AA$1,$K111+$W111,AA110)))</f>
        <v>1343</v>
      </c>
      <c r="AB111" s="47">
        <f t="shared" si="162"/>
        <v>964</v>
      </c>
      <c r="AC111" s="47">
        <f t="shared" si="162"/>
        <v>1297</v>
      </c>
      <c r="AD111" s="47">
        <f t="shared" si="162"/>
        <v>292</v>
      </c>
      <c r="AE111" s="47">
        <f t="shared" si="162"/>
        <v>1864</v>
      </c>
      <c r="AF111" s="47">
        <f t="shared" si="162"/>
        <v>1998</v>
      </c>
      <c r="AG111" s="47">
        <f t="shared" si="162"/>
        <v>1168</v>
      </c>
      <c r="AH111" s="47">
        <f t="shared" si="162"/>
        <v>849</v>
      </c>
      <c r="AI111" s="47">
        <f t="shared" si="162"/>
        <v>1248</v>
      </c>
      <c r="AJ111" s="47">
        <f t="shared" si="162"/>
        <v>1923</v>
      </c>
      <c r="AK111" s="47">
        <f t="shared" si="162"/>
        <v>598</v>
      </c>
      <c r="AL111" s="47">
        <f t="shared" si="162"/>
        <v>741</v>
      </c>
      <c r="AM111" s="47">
        <f t="shared" si="162"/>
        <v>1878</v>
      </c>
      <c r="AN111" s="47">
        <f t="shared" si="162"/>
        <v>1456</v>
      </c>
      <c r="AO111" s="47">
        <f t="shared" si="162"/>
        <v>1349</v>
      </c>
      <c r="AP111" s="47">
        <f t="shared" si="162"/>
        <v>2178</v>
      </c>
      <c r="AQ111" s="47">
        <f t="shared" si="162"/>
        <v>300</v>
      </c>
      <c r="AR111" s="47">
        <f t="shared" si="162"/>
        <v>1471</v>
      </c>
      <c r="AS111" s="47">
        <f t="shared" si="162"/>
        <v>296</v>
      </c>
      <c r="AT111" s="47">
        <f t="shared" si="162"/>
        <v>1858</v>
      </c>
      <c r="AU111" s="47">
        <f t="shared" si="162"/>
        <v>1077</v>
      </c>
      <c r="AV111" s="47">
        <f t="shared" si="162"/>
        <v>604</v>
      </c>
      <c r="AW111" s="47">
        <f t="shared" si="162"/>
        <v>694</v>
      </c>
      <c r="AX111" s="47">
        <f t="shared" si="162"/>
        <v>923</v>
      </c>
      <c r="AY111" s="47">
        <f t="shared" si="162"/>
        <v>1244</v>
      </c>
      <c r="AZ111" s="47">
        <f t="shared" si="162"/>
        <v>793</v>
      </c>
      <c r="BA111" s="47">
        <f t="shared" si="162"/>
        <v>0</v>
      </c>
      <c r="BB111" s="47">
        <f t="shared" si="162"/>
        <v>1590</v>
      </c>
      <c r="BC111" s="47">
        <f t="shared" si="162"/>
        <v>975</v>
      </c>
      <c r="BD111" s="47">
        <f t="shared" si="162"/>
        <v>289</v>
      </c>
      <c r="BE111" s="47">
        <f t="shared" si="162"/>
        <v>638</v>
      </c>
      <c r="BF111" s="47">
        <f t="shared" si="162"/>
        <v>2093</v>
      </c>
      <c r="BG111" s="47">
        <f t="shared" si="162"/>
        <v>983</v>
      </c>
      <c r="BH111" s="47">
        <f t="shared" si="162"/>
        <v>540</v>
      </c>
      <c r="BI111" s="47">
        <f t="shared" si="162"/>
        <v>1938</v>
      </c>
      <c r="BJ111" s="47">
        <f t="shared" si="162"/>
        <v>1333</v>
      </c>
      <c r="BK111" s="47">
        <f t="shared" si="162"/>
        <v>1681</v>
      </c>
      <c r="BL111" s="47">
        <f t="shared" si="162"/>
        <v>1049</v>
      </c>
    </row>
    <row r="112" ht="13.5" customHeight="1">
      <c r="A112" s="88">
        <v>42127.0</v>
      </c>
      <c r="B112" s="37" t="s">
        <v>75</v>
      </c>
      <c r="C112" s="176"/>
      <c r="D112" s="39" t="s">
        <v>30</v>
      </c>
      <c r="E112" s="52">
        <f t="shared" si="128"/>
        <v>1343</v>
      </c>
      <c r="F112" s="203">
        <v>5.0</v>
      </c>
      <c r="G112" s="203">
        <v>17.0</v>
      </c>
      <c r="H112" s="42">
        <f t="shared" si="3"/>
        <v>32</v>
      </c>
      <c r="I112" s="176"/>
      <c r="J112" s="43" t="s">
        <v>31</v>
      </c>
      <c r="K112" s="52">
        <f t="shared" si="129"/>
        <v>1471</v>
      </c>
      <c r="L112" s="206">
        <v>3.0</v>
      </c>
      <c r="M112" s="206">
        <v>22.0</v>
      </c>
      <c r="N112" s="42">
        <f t="shared" si="5"/>
        <v>31</v>
      </c>
      <c r="O112" s="176"/>
      <c r="P112" s="45" t="s">
        <v>72</v>
      </c>
      <c r="Q112" s="176"/>
      <c r="R112" s="212">
        <f>MIN(Rules!$E$2,(MAX(H112/N112,N112/H112)))</f>
        <v>1.032258065</v>
      </c>
      <c r="S112" s="208">
        <f>VLOOKUP(B112,Rules!A:B,2,FALSE)</f>
        <v>60</v>
      </c>
      <c r="T112" s="94"/>
      <c r="U112" s="131">
        <f>1/(10^(-(E112+(IF(P112="Y",Rules!$I$2,0))-K112)/Rules!$E$12)+1)</f>
        <v>0.525306793</v>
      </c>
      <c r="V112" s="47">
        <f t="shared" si="6"/>
        <v>29</v>
      </c>
      <c r="W112" s="47">
        <f t="shared" si="7"/>
        <v>-29</v>
      </c>
      <c r="X112" s="47"/>
      <c r="Y112" s="47"/>
      <c r="Z112" s="48"/>
      <c r="AA112" s="47">
        <f t="shared" ref="AA112:BL112" si="163">IF($D112=AA$1,$E112+$V112,(IF($J112=AA$1,$K112+$W112,AA111)))</f>
        <v>1372</v>
      </c>
      <c r="AB112" s="47">
        <f t="shared" si="163"/>
        <v>964</v>
      </c>
      <c r="AC112" s="47">
        <f t="shared" si="163"/>
        <v>1297</v>
      </c>
      <c r="AD112" s="47">
        <f t="shared" si="163"/>
        <v>292</v>
      </c>
      <c r="AE112" s="47">
        <f t="shared" si="163"/>
        <v>1864</v>
      </c>
      <c r="AF112" s="47">
        <f t="shared" si="163"/>
        <v>1998</v>
      </c>
      <c r="AG112" s="47">
        <f t="shared" si="163"/>
        <v>1168</v>
      </c>
      <c r="AH112" s="47">
        <f t="shared" si="163"/>
        <v>849</v>
      </c>
      <c r="AI112" s="47">
        <f t="shared" si="163"/>
        <v>1248</v>
      </c>
      <c r="AJ112" s="47">
        <f t="shared" si="163"/>
        <v>1923</v>
      </c>
      <c r="AK112" s="47">
        <f t="shared" si="163"/>
        <v>598</v>
      </c>
      <c r="AL112" s="47">
        <f t="shared" si="163"/>
        <v>741</v>
      </c>
      <c r="AM112" s="47">
        <f t="shared" si="163"/>
        <v>1878</v>
      </c>
      <c r="AN112" s="47">
        <f t="shared" si="163"/>
        <v>1456</v>
      </c>
      <c r="AO112" s="47">
        <f t="shared" si="163"/>
        <v>1349</v>
      </c>
      <c r="AP112" s="47">
        <f t="shared" si="163"/>
        <v>2178</v>
      </c>
      <c r="AQ112" s="47">
        <f t="shared" si="163"/>
        <v>300</v>
      </c>
      <c r="AR112" s="47">
        <f t="shared" si="163"/>
        <v>1442</v>
      </c>
      <c r="AS112" s="47">
        <f t="shared" si="163"/>
        <v>296</v>
      </c>
      <c r="AT112" s="47">
        <f t="shared" si="163"/>
        <v>1858</v>
      </c>
      <c r="AU112" s="47">
        <f t="shared" si="163"/>
        <v>1077</v>
      </c>
      <c r="AV112" s="47">
        <f t="shared" si="163"/>
        <v>604</v>
      </c>
      <c r="AW112" s="47">
        <f t="shared" si="163"/>
        <v>694</v>
      </c>
      <c r="AX112" s="47">
        <f t="shared" si="163"/>
        <v>923</v>
      </c>
      <c r="AY112" s="47">
        <f t="shared" si="163"/>
        <v>1244</v>
      </c>
      <c r="AZ112" s="47">
        <f t="shared" si="163"/>
        <v>793</v>
      </c>
      <c r="BA112" s="47">
        <f t="shared" si="163"/>
        <v>0</v>
      </c>
      <c r="BB112" s="47">
        <f t="shared" si="163"/>
        <v>1590</v>
      </c>
      <c r="BC112" s="47">
        <f t="shared" si="163"/>
        <v>975</v>
      </c>
      <c r="BD112" s="47">
        <f t="shared" si="163"/>
        <v>289</v>
      </c>
      <c r="BE112" s="47">
        <f t="shared" si="163"/>
        <v>638</v>
      </c>
      <c r="BF112" s="47">
        <f t="shared" si="163"/>
        <v>2093</v>
      </c>
      <c r="BG112" s="47">
        <f t="shared" si="163"/>
        <v>983</v>
      </c>
      <c r="BH112" s="47">
        <f t="shared" si="163"/>
        <v>540</v>
      </c>
      <c r="BI112" s="47">
        <f t="shared" si="163"/>
        <v>1938</v>
      </c>
      <c r="BJ112" s="47">
        <f t="shared" si="163"/>
        <v>1333</v>
      </c>
      <c r="BK112" s="47">
        <f t="shared" si="163"/>
        <v>1681</v>
      </c>
      <c r="BL112" s="47">
        <f t="shared" si="163"/>
        <v>1049</v>
      </c>
    </row>
    <row r="113" ht="13.5" customHeight="1">
      <c r="A113" s="88">
        <v>42133.0</v>
      </c>
      <c r="B113" s="37" t="s">
        <v>74</v>
      </c>
      <c r="C113" s="176"/>
      <c r="D113" s="39" t="s">
        <v>34</v>
      </c>
      <c r="E113" s="52">
        <f t="shared" si="128"/>
        <v>1456</v>
      </c>
      <c r="F113" s="203">
        <v>1.0</v>
      </c>
      <c r="G113" s="203">
        <v>23.0</v>
      </c>
      <c r="H113" s="42">
        <f t="shared" si="3"/>
        <v>26</v>
      </c>
      <c r="I113" s="176"/>
      <c r="J113" s="43" t="s">
        <v>38</v>
      </c>
      <c r="K113" s="52">
        <f t="shared" si="129"/>
        <v>1244</v>
      </c>
      <c r="L113" s="206">
        <v>2.0</v>
      </c>
      <c r="M113" s="206">
        <v>18.0</v>
      </c>
      <c r="N113" s="42">
        <f t="shared" si="5"/>
        <v>24</v>
      </c>
      <c r="O113" s="176"/>
      <c r="P113" s="45" t="s">
        <v>72</v>
      </c>
      <c r="Q113" s="176"/>
      <c r="R113" s="212">
        <f>MIN(Rules!$E$2,(MAX(H113/N113,N113/H113)))</f>
        <v>1.083333333</v>
      </c>
      <c r="S113" s="208">
        <f>VLOOKUP(B113,Rules!A:B,2,FALSE)</f>
        <v>50</v>
      </c>
      <c r="T113" s="94"/>
      <c r="U113" s="131">
        <f>1/(10^(-(E113+(IF(P113="Y",Rules!$I$2,0))-K113)/Rules!$E$12)+1)</f>
        <v>0.8411849997</v>
      </c>
      <c r="V113" s="47">
        <f t="shared" si="6"/>
        <v>9</v>
      </c>
      <c r="W113" s="47">
        <f t="shared" si="7"/>
        <v>-9</v>
      </c>
      <c r="X113" s="47"/>
      <c r="Y113" s="47"/>
      <c r="Z113" s="48"/>
      <c r="AA113" s="47">
        <f t="shared" ref="AA113:BL113" si="164">IF($D113=AA$1,$E113+$V113,(IF($J113=AA$1,$K113+$W113,AA112)))</f>
        <v>1372</v>
      </c>
      <c r="AB113" s="47">
        <f t="shared" si="164"/>
        <v>964</v>
      </c>
      <c r="AC113" s="47">
        <f t="shared" si="164"/>
        <v>1297</v>
      </c>
      <c r="AD113" s="47">
        <f t="shared" si="164"/>
        <v>292</v>
      </c>
      <c r="AE113" s="47">
        <f t="shared" si="164"/>
        <v>1864</v>
      </c>
      <c r="AF113" s="47">
        <f t="shared" si="164"/>
        <v>1998</v>
      </c>
      <c r="AG113" s="47">
        <f t="shared" si="164"/>
        <v>1168</v>
      </c>
      <c r="AH113" s="47">
        <f t="shared" si="164"/>
        <v>849</v>
      </c>
      <c r="AI113" s="47">
        <f t="shared" si="164"/>
        <v>1248</v>
      </c>
      <c r="AJ113" s="47">
        <f t="shared" si="164"/>
        <v>1923</v>
      </c>
      <c r="AK113" s="47">
        <f t="shared" si="164"/>
        <v>598</v>
      </c>
      <c r="AL113" s="47">
        <f t="shared" si="164"/>
        <v>741</v>
      </c>
      <c r="AM113" s="47">
        <f t="shared" si="164"/>
        <v>1878</v>
      </c>
      <c r="AN113" s="47">
        <f t="shared" si="164"/>
        <v>1465</v>
      </c>
      <c r="AO113" s="47">
        <f t="shared" si="164"/>
        <v>1349</v>
      </c>
      <c r="AP113" s="47">
        <f t="shared" si="164"/>
        <v>2178</v>
      </c>
      <c r="AQ113" s="47">
        <f t="shared" si="164"/>
        <v>300</v>
      </c>
      <c r="AR113" s="47">
        <f t="shared" si="164"/>
        <v>1442</v>
      </c>
      <c r="AS113" s="47">
        <f t="shared" si="164"/>
        <v>296</v>
      </c>
      <c r="AT113" s="47">
        <f t="shared" si="164"/>
        <v>1858</v>
      </c>
      <c r="AU113" s="47">
        <f t="shared" si="164"/>
        <v>1077</v>
      </c>
      <c r="AV113" s="47">
        <f t="shared" si="164"/>
        <v>604</v>
      </c>
      <c r="AW113" s="47">
        <f t="shared" si="164"/>
        <v>694</v>
      </c>
      <c r="AX113" s="47">
        <f t="shared" si="164"/>
        <v>923</v>
      </c>
      <c r="AY113" s="47">
        <f t="shared" si="164"/>
        <v>1235</v>
      </c>
      <c r="AZ113" s="47">
        <f t="shared" si="164"/>
        <v>793</v>
      </c>
      <c r="BA113" s="47">
        <f t="shared" si="164"/>
        <v>0</v>
      </c>
      <c r="BB113" s="47">
        <f t="shared" si="164"/>
        <v>1590</v>
      </c>
      <c r="BC113" s="47">
        <f t="shared" si="164"/>
        <v>975</v>
      </c>
      <c r="BD113" s="47">
        <f t="shared" si="164"/>
        <v>289</v>
      </c>
      <c r="BE113" s="47">
        <f t="shared" si="164"/>
        <v>638</v>
      </c>
      <c r="BF113" s="47">
        <f t="shared" si="164"/>
        <v>2093</v>
      </c>
      <c r="BG113" s="47">
        <f t="shared" si="164"/>
        <v>983</v>
      </c>
      <c r="BH113" s="47">
        <f t="shared" si="164"/>
        <v>540</v>
      </c>
      <c r="BI113" s="47">
        <f t="shared" si="164"/>
        <v>1938</v>
      </c>
      <c r="BJ113" s="47">
        <f t="shared" si="164"/>
        <v>1333</v>
      </c>
      <c r="BK113" s="47">
        <f t="shared" si="164"/>
        <v>1681</v>
      </c>
      <c r="BL113" s="47">
        <f t="shared" si="164"/>
        <v>1049</v>
      </c>
    </row>
    <row r="114" ht="13.5" customHeight="1">
      <c r="A114" s="88">
        <v>42133.0</v>
      </c>
      <c r="B114" s="37" t="s">
        <v>74</v>
      </c>
      <c r="C114" s="176"/>
      <c r="D114" s="39" t="s">
        <v>29</v>
      </c>
      <c r="E114" s="52">
        <f t="shared" si="128"/>
        <v>1349</v>
      </c>
      <c r="F114" s="203">
        <v>0.0</v>
      </c>
      <c r="G114" s="203">
        <v>19.0</v>
      </c>
      <c r="H114" s="42">
        <f t="shared" si="3"/>
        <v>19</v>
      </c>
      <c r="I114" s="176"/>
      <c r="J114" s="43" t="s">
        <v>36</v>
      </c>
      <c r="K114" s="52">
        <f t="shared" si="129"/>
        <v>1077</v>
      </c>
      <c r="L114" s="206">
        <v>3.0</v>
      </c>
      <c r="M114" s="206">
        <v>16.0</v>
      </c>
      <c r="N114" s="42">
        <f t="shared" si="5"/>
        <v>25</v>
      </c>
      <c r="O114" s="176"/>
      <c r="P114" s="45" t="s">
        <v>72</v>
      </c>
      <c r="Q114" s="176"/>
      <c r="R114" s="212">
        <f>MIN(Rules!$E$2,(MAX(H114/N114,N114/H114)))</f>
        <v>1.315789474</v>
      </c>
      <c r="S114" s="208">
        <f>VLOOKUP(B114,Rules!A:B,2,FALSE)</f>
        <v>50</v>
      </c>
      <c r="T114" s="94"/>
      <c r="U114" s="131">
        <f>1/(10^(-(E114+(IF(P114="Y",Rules!$I$2,0))-K114)/Rules!$E$12)+1)</f>
        <v>0.8747232016</v>
      </c>
      <c r="V114" s="47">
        <f t="shared" si="6"/>
        <v>-58</v>
      </c>
      <c r="W114" s="47">
        <f t="shared" si="7"/>
        <v>58</v>
      </c>
      <c r="X114" s="47"/>
      <c r="Y114" s="47"/>
      <c r="Z114" s="48"/>
      <c r="AA114" s="47">
        <f t="shared" ref="AA114:BL114" si="165">IF($D114=AA$1,$E114+$V114,(IF($J114=AA$1,$K114+$W114,AA113)))</f>
        <v>1372</v>
      </c>
      <c r="AB114" s="47">
        <f t="shared" si="165"/>
        <v>964</v>
      </c>
      <c r="AC114" s="47">
        <f t="shared" si="165"/>
        <v>1297</v>
      </c>
      <c r="AD114" s="47">
        <f t="shared" si="165"/>
        <v>292</v>
      </c>
      <c r="AE114" s="47">
        <f t="shared" si="165"/>
        <v>1864</v>
      </c>
      <c r="AF114" s="47">
        <f t="shared" si="165"/>
        <v>1998</v>
      </c>
      <c r="AG114" s="47">
        <f t="shared" si="165"/>
        <v>1168</v>
      </c>
      <c r="AH114" s="47">
        <f t="shared" si="165"/>
        <v>849</v>
      </c>
      <c r="AI114" s="47">
        <f t="shared" si="165"/>
        <v>1248</v>
      </c>
      <c r="AJ114" s="47">
        <f t="shared" si="165"/>
        <v>1923</v>
      </c>
      <c r="AK114" s="47">
        <f t="shared" si="165"/>
        <v>598</v>
      </c>
      <c r="AL114" s="47">
        <f t="shared" si="165"/>
        <v>741</v>
      </c>
      <c r="AM114" s="47">
        <f t="shared" si="165"/>
        <v>1878</v>
      </c>
      <c r="AN114" s="47">
        <f t="shared" si="165"/>
        <v>1465</v>
      </c>
      <c r="AO114" s="47">
        <f t="shared" si="165"/>
        <v>1291</v>
      </c>
      <c r="AP114" s="47">
        <f t="shared" si="165"/>
        <v>2178</v>
      </c>
      <c r="AQ114" s="47">
        <f t="shared" si="165"/>
        <v>300</v>
      </c>
      <c r="AR114" s="47">
        <f t="shared" si="165"/>
        <v>1442</v>
      </c>
      <c r="AS114" s="47">
        <f t="shared" si="165"/>
        <v>296</v>
      </c>
      <c r="AT114" s="47">
        <f t="shared" si="165"/>
        <v>1858</v>
      </c>
      <c r="AU114" s="47">
        <f t="shared" si="165"/>
        <v>1135</v>
      </c>
      <c r="AV114" s="47">
        <f t="shared" si="165"/>
        <v>604</v>
      </c>
      <c r="AW114" s="47">
        <f t="shared" si="165"/>
        <v>694</v>
      </c>
      <c r="AX114" s="47">
        <f t="shared" si="165"/>
        <v>923</v>
      </c>
      <c r="AY114" s="47">
        <f t="shared" si="165"/>
        <v>1235</v>
      </c>
      <c r="AZ114" s="47">
        <f t="shared" si="165"/>
        <v>793</v>
      </c>
      <c r="BA114" s="47">
        <f t="shared" si="165"/>
        <v>0</v>
      </c>
      <c r="BB114" s="47">
        <f t="shared" si="165"/>
        <v>1590</v>
      </c>
      <c r="BC114" s="47">
        <f t="shared" si="165"/>
        <v>975</v>
      </c>
      <c r="BD114" s="47">
        <f t="shared" si="165"/>
        <v>289</v>
      </c>
      <c r="BE114" s="47">
        <f t="shared" si="165"/>
        <v>638</v>
      </c>
      <c r="BF114" s="47">
        <f t="shared" si="165"/>
        <v>2093</v>
      </c>
      <c r="BG114" s="47">
        <f t="shared" si="165"/>
        <v>983</v>
      </c>
      <c r="BH114" s="47">
        <f t="shared" si="165"/>
        <v>540</v>
      </c>
      <c r="BI114" s="47">
        <f t="shared" si="165"/>
        <v>1938</v>
      </c>
      <c r="BJ114" s="47">
        <f t="shared" si="165"/>
        <v>1333</v>
      </c>
      <c r="BK114" s="47">
        <f t="shared" si="165"/>
        <v>1681</v>
      </c>
      <c r="BL114" s="47">
        <f t="shared" si="165"/>
        <v>1049</v>
      </c>
    </row>
    <row r="115" ht="13.5" customHeight="1">
      <c r="A115" s="88">
        <v>42133.0</v>
      </c>
      <c r="B115" s="37" t="s">
        <v>74</v>
      </c>
      <c r="C115" s="176"/>
      <c r="D115" s="39" t="s">
        <v>33</v>
      </c>
      <c r="E115" s="52">
        <f t="shared" si="128"/>
        <v>1248</v>
      </c>
      <c r="F115" s="203">
        <v>1.0</v>
      </c>
      <c r="G115" s="203">
        <v>19.0</v>
      </c>
      <c r="H115" s="42">
        <f t="shared" si="3"/>
        <v>22</v>
      </c>
      <c r="I115" s="176"/>
      <c r="J115" s="43" t="s">
        <v>40</v>
      </c>
      <c r="K115" s="52">
        <f t="shared" si="129"/>
        <v>1049</v>
      </c>
      <c r="L115" s="206">
        <v>0.0</v>
      </c>
      <c r="M115" s="206">
        <v>13.0</v>
      </c>
      <c r="N115" s="42">
        <f t="shared" si="5"/>
        <v>13</v>
      </c>
      <c r="O115" s="176"/>
      <c r="P115" s="45" t="s">
        <v>72</v>
      </c>
      <c r="Q115" s="176"/>
      <c r="R115" s="212">
        <f>MIN(Rules!$E$2,(MAX(H115/N115,N115/H115)))</f>
        <v>1.692307692</v>
      </c>
      <c r="S115" s="208">
        <f>VLOOKUP(B115,Rules!A:B,2,FALSE)</f>
        <v>50</v>
      </c>
      <c r="T115" s="94"/>
      <c r="U115" s="131">
        <f>1/(10^(-(E115+(IF(P115="Y",Rules!$I$2,0))-K115)/Rules!$E$12)+1)</f>
        <v>0.8330228916</v>
      </c>
      <c r="V115" s="47">
        <f t="shared" si="6"/>
        <v>14</v>
      </c>
      <c r="W115" s="47">
        <f t="shared" si="7"/>
        <v>-14</v>
      </c>
      <c r="X115" s="47"/>
      <c r="Y115" s="47"/>
      <c r="Z115" s="48"/>
      <c r="AA115" s="47">
        <f t="shared" ref="AA115:BL115" si="166">IF($D115=AA$1,$E115+$V115,(IF($J115=AA$1,$K115+$W115,AA114)))</f>
        <v>1372</v>
      </c>
      <c r="AB115" s="47">
        <f t="shared" si="166"/>
        <v>964</v>
      </c>
      <c r="AC115" s="47">
        <f t="shared" si="166"/>
        <v>1297</v>
      </c>
      <c r="AD115" s="47">
        <f t="shared" si="166"/>
        <v>292</v>
      </c>
      <c r="AE115" s="47">
        <f t="shared" si="166"/>
        <v>1864</v>
      </c>
      <c r="AF115" s="47">
        <f t="shared" si="166"/>
        <v>1998</v>
      </c>
      <c r="AG115" s="47">
        <f t="shared" si="166"/>
        <v>1168</v>
      </c>
      <c r="AH115" s="47">
        <f t="shared" si="166"/>
        <v>849</v>
      </c>
      <c r="AI115" s="47">
        <f t="shared" si="166"/>
        <v>1262</v>
      </c>
      <c r="AJ115" s="47">
        <f t="shared" si="166"/>
        <v>1923</v>
      </c>
      <c r="AK115" s="47">
        <f t="shared" si="166"/>
        <v>598</v>
      </c>
      <c r="AL115" s="47">
        <f t="shared" si="166"/>
        <v>741</v>
      </c>
      <c r="AM115" s="47">
        <f t="shared" si="166"/>
        <v>1878</v>
      </c>
      <c r="AN115" s="47">
        <f t="shared" si="166"/>
        <v>1465</v>
      </c>
      <c r="AO115" s="47">
        <f t="shared" si="166"/>
        <v>1291</v>
      </c>
      <c r="AP115" s="47">
        <f t="shared" si="166"/>
        <v>2178</v>
      </c>
      <c r="AQ115" s="47">
        <f t="shared" si="166"/>
        <v>300</v>
      </c>
      <c r="AR115" s="47">
        <f t="shared" si="166"/>
        <v>1442</v>
      </c>
      <c r="AS115" s="47">
        <f t="shared" si="166"/>
        <v>296</v>
      </c>
      <c r="AT115" s="47">
        <f t="shared" si="166"/>
        <v>1858</v>
      </c>
      <c r="AU115" s="47">
        <f t="shared" si="166"/>
        <v>1135</v>
      </c>
      <c r="AV115" s="47">
        <f t="shared" si="166"/>
        <v>604</v>
      </c>
      <c r="AW115" s="47">
        <f t="shared" si="166"/>
        <v>694</v>
      </c>
      <c r="AX115" s="47">
        <f t="shared" si="166"/>
        <v>923</v>
      </c>
      <c r="AY115" s="47">
        <f t="shared" si="166"/>
        <v>1235</v>
      </c>
      <c r="AZ115" s="47">
        <f t="shared" si="166"/>
        <v>793</v>
      </c>
      <c r="BA115" s="47">
        <f t="shared" si="166"/>
        <v>0</v>
      </c>
      <c r="BB115" s="47">
        <f t="shared" si="166"/>
        <v>1590</v>
      </c>
      <c r="BC115" s="47">
        <f t="shared" si="166"/>
        <v>975</v>
      </c>
      <c r="BD115" s="47">
        <f t="shared" si="166"/>
        <v>289</v>
      </c>
      <c r="BE115" s="47">
        <f t="shared" si="166"/>
        <v>638</v>
      </c>
      <c r="BF115" s="47">
        <f t="shared" si="166"/>
        <v>2093</v>
      </c>
      <c r="BG115" s="47">
        <f t="shared" si="166"/>
        <v>983</v>
      </c>
      <c r="BH115" s="47">
        <f t="shared" si="166"/>
        <v>540</v>
      </c>
      <c r="BI115" s="47">
        <f t="shared" si="166"/>
        <v>1938</v>
      </c>
      <c r="BJ115" s="47">
        <f t="shared" si="166"/>
        <v>1333</v>
      </c>
      <c r="BK115" s="47">
        <f t="shared" si="166"/>
        <v>1681</v>
      </c>
      <c r="BL115" s="47">
        <f t="shared" si="166"/>
        <v>1035</v>
      </c>
    </row>
    <row r="116" ht="13.5" customHeight="1">
      <c r="A116" s="199">
        <v>42133.0</v>
      </c>
      <c r="B116" s="216" t="s">
        <v>74</v>
      </c>
      <c r="C116" s="98"/>
      <c r="D116" s="201" t="s">
        <v>41</v>
      </c>
      <c r="E116" s="52">
        <f t="shared" si="128"/>
        <v>975</v>
      </c>
      <c r="F116" s="181">
        <v>1.0</v>
      </c>
      <c r="G116" s="181">
        <v>24.0</v>
      </c>
      <c r="H116" s="217">
        <f t="shared" si="3"/>
        <v>27</v>
      </c>
      <c r="I116" s="98"/>
      <c r="J116" s="204" t="s">
        <v>51</v>
      </c>
      <c r="K116" s="52">
        <f t="shared" si="129"/>
        <v>793</v>
      </c>
      <c r="L116" s="183">
        <v>0.0</v>
      </c>
      <c r="M116" s="183">
        <v>17.0</v>
      </c>
      <c r="N116" s="217">
        <f t="shared" si="5"/>
        <v>17</v>
      </c>
      <c r="O116" s="94"/>
      <c r="P116" s="207" t="s">
        <v>72</v>
      </c>
      <c r="Q116" s="94"/>
      <c r="R116" s="212">
        <f>MIN(Rules!$E$2,(MAX(H116/N116,N116/H116)))</f>
        <v>1.588235294</v>
      </c>
      <c r="S116" s="208">
        <f>VLOOKUP(B116,Rules!A:B,2,FALSE)</f>
        <v>50</v>
      </c>
      <c r="T116" s="94"/>
      <c r="U116" s="209">
        <f>1/(10^(-(E116+(IF(P116="Y",Rules!$I$2,0))-K116)/Rules!$E$12)+1)</f>
        <v>0.8218477302</v>
      </c>
      <c r="V116" s="47">
        <f t="shared" si="6"/>
        <v>14</v>
      </c>
      <c r="W116" s="47">
        <f t="shared" si="7"/>
        <v>-14</v>
      </c>
      <c r="X116" s="94"/>
      <c r="Y116" s="94"/>
      <c r="Z116" s="94"/>
      <c r="AA116" s="47">
        <f t="shared" ref="AA116:BL116" si="167">IF($D116=AA$1,$E116+$V116,(IF($J116=AA$1,$K116+$W116,AA115)))</f>
        <v>1372</v>
      </c>
      <c r="AB116" s="47">
        <f t="shared" si="167"/>
        <v>964</v>
      </c>
      <c r="AC116" s="47">
        <f t="shared" si="167"/>
        <v>1297</v>
      </c>
      <c r="AD116" s="47">
        <f t="shared" si="167"/>
        <v>292</v>
      </c>
      <c r="AE116" s="47">
        <f t="shared" si="167"/>
        <v>1864</v>
      </c>
      <c r="AF116" s="47">
        <f t="shared" si="167"/>
        <v>1998</v>
      </c>
      <c r="AG116" s="47">
        <f t="shared" si="167"/>
        <v>1168</v>
      </c>
      <c r="AH116" s="47">
        <f t="shared" si="167"/>
        <v>849</v>
      </c>
      <c r="AI116" s="47">
        <f t="shared" si="167"/>
        <v>1262</v>
      </c>
      <c r="AJ116" s="47">
        <f t="shared" si="167"/>
        <v>1923</v>
      </c>
      <c r="AK116" s="47">
        <f t="shared" si="167"/>
        <v>598</v>
      </c>
      <c r="AL116" s="47">
        <f t="shared" si="167"/>
        <v>741</v>
      </c>
      <c r="AM116" s="47">
        <f t="shared" si="167"/>
        <v>1878</v>
      </c>
      <c r="AN116" s="47">
        <f t="shared" si="167"/>
        <v>1465</v>
      </c>
      <c r="AO116" s="47">
        <f t="shared" si="167"/>
        <v>1291</v>
      </c>
      <c r="AP116" s="47">
        <f t="shared" si="167"/>
        <v>2178</v>
      </c>
      <c r="AQ116" s="47">
        <f t="shared" si="167"/>
        <v>300</v>
      </c>
      <c r="AR116" s="47">
        <f t="shared" si="167"/>
        <v>1442</v>
      </c>
      <c r="AS116" s="47">
        <f t="shared" si="167"/>
        <v>296</v>
      </c>
      <c r="AT116" s="47">
        <f t="shared" si="167"/>
        <v>1858</v>
      </c>
      <c r="AU116" s="47">
        <f t="shared" si="167"/>
        <v>1135</v>
      </c>
      <c r="AV116" s="47">
        <f t="shared" si="167"/>
        <v>604</v>
      </c>
      <c r="AW116" s="47">
        <f t="shared" si="167"/>
        <v>694</v>
      </c>
      <c r="AX116" s="47">
        <f t="shared" si="167"/>
        <v>923</v>
      </c>
      <c r="AY116" s="47">
        <f t="shared" si="167"/>
        <v>1235</v>
      </c>
      <c r="AZ116" s="47">
        <f t="shared" si="167"/>
        <v>779</v>
      </c>
      <c r="BA116" s="47">
        <f t="shared" si="167"/>
        <v>0</v>
      </c>
      <c r="BB116" s="47">
        <f t="shared" si="167"/>
        <v>1590</v>
      </c>
      <c r="BC116" s="47">
        <f t="shared" si="167"/>
        <v>989</v>
      </c>
      <c r="BD116" s="47">
        <f t="shared" si="167"/>
        <v>289</v>
      </c>
      <c r="BE116" s="47">
        <f t="shared" si="167"/>
        <v>638</v>
      </c>
      <c r="BF116" s="47">
        <f t="shared" si="167"/>
        <v>2093</v>
      </c>
      <c r="BG116" s="47">
        <f t="shared" si="167"/>
        <v>983</v>
      </c>
      <c r="BH116" s="47">
        <f t="shared" si="167"/>
        <v>540</v>
      </c>
      <c r="BI116" s="47">
        <f t="shared" si="167"/>
        <v>1938</v>
      </c>
      <c r="BJ116" s="47">
        <f t="shared" si="167"/>
        <v>1333</v>
      </c>
      <c r="BK116" s="47">
        <f t="shared" si="167"/>
        <v>1681</v>
      </c>
      <c r="BL116" s="47">
        <f t="shared" si="167"/>
        <v>1035</v>
      </c>
    </row>
    <row r="117" ht="13.5" customHeight="1">
      <c r="A117" s="199">
        <v>42133.0</v>
      </c>
      <c r="B117" s="216" t="s">
        <v>74</v>
      </c>
      <c r="C117" s="98"/>
      <c r="D117" s="201" t="s">
        <v>42</v>
      </c>
      <c r="E117" s="52">
        <f t="shared" si="128"/>
        <v>983</v>
      </c>
      <c r="F117" s="181">
        <v>0.0</v>
      </c>
      <c r="G117" s="181">
        <v>20.0</v>
      </c>
      <c r="H117" s="217">
        <f t="shared" si="3"/>
        <v>20</v>
      </c>
      <c r="I117" s="98"/>
      <c r="J117" s="204" t="s">
        <v>43</v>
      </c>
      <c r="K117" s="52">
        <f t="shared" si="129"/>
        <v>964</v>
      </c>
      <c r="L117" s="183">
        <v>3.0</v>
      </c>
      <c r="M117" s="183">
        <v>17.0</v>
      </c>
      <c r="N117" s="217">
        <f t="shared" si="5"/>
        <v>26</v>
      </c>
      <c r="O117" s="94"/>
      <c r="P117" s="207" t="s">
        <v>72</v>
      </c>
      <c r="Q117" s="94"/>
      <c r="R117" s="212">
        <f>MIN(Rules!$E$2,(MAX(H117/N117,N117/H117)))</f>
        <v>1.3</v>
      </c>
      <c r="S117" s="208">
        <f>VLOOKUP(B117,Rules!A:B,2,FALSE)</f>
        <v>50</v>
      </c>
      <c r="T117" s="94"/>
      <c r="U117" s="209">
        <f>1/(10^(-(E117+(IF(P117="Y",Rules!$I$2,0))-K117)/Rules!$E$12)+1)</f>
        <v>0.6853079508</v>
      </c>
      <c r="V117" s="47">
        <f t="shared" si="6"/>
        <v>-45</v>
      </c>
      <c r="W117" s="47">
        <f t="shared" si="7"/>
        <v>45</v>
      </c>
      <c r="X117" s="94"/>
      <c r="Y117" s="94"/>
      <c r="Z117" s="94"/>
      <c r="AA117" s="47">
        <f t="shared" ref="AA117:BL117" si="168">IF($D117=AA$1,$E117+$V117,(IF($J117=AA$1,$K117+$W117,AA116)))</f>
        <v>1372</v>
      </c>
      <c r="AB117" s="47">
        <f t="shared" si="168"/>
        <v>1009</v>
      </c>
      <c r="AC117" s="47">
        <f t="shared" si="168"/>
        <v>1297</v>
      </c>
      <c r="AD117" s="47">
        <f t="shared" si="168"/>
        <v>292</v>
      </c>
      <c r="AE117" s="47">
        <f t="shared" si="168"/>
        <v>1864</v>
      </c>
      <c r="AF117" s="47">
        <f t="shared" si="168"/>
        <v>1998</v>
      </c>
      <c r="AG117" s="47">
        <f t="shared" si="168"/>
        <v>1168</v>
      </c>
      <c r="AH117" s="47">
        <f t="shared" si="168"/>
        <v>849</v>
      </c>
      <c r="AI117" s="47">
        <f t="shared" si="168"/>
        <v>1262</v>
      </c>
      <c r="AJ117" s="47">
        <f t="shared" si="168"/>
        <v>1923</v>
      </c>
      <c r="AK117" s="47">
        <f t="shared" si="168"/>
        <v>598</v>
      </c>
      <c r="AL117" s="47">
        <f t="shared" si="168"/>
        <v>741</v>
      </c>
      <c r="AM117" s="47">
        <f t="shared" si="168"/>
        <v>1878</v>
      </c>
      <c r="AN117" s="47">
        <f t="shared" si="168"/>
        <v>1465</v>
      </c>
      <c r="AO117" s="47">
        <f t="shared" si="168"/>
        <v>1291</v>
      </c>
      <c r="AP117" s="47">
        <f t="shared" si="168"/>
        <v>2178</v>
      </c>
      <c r="AQ117" s="47">
        <f t="shared" si="168"/>
        <v>300</v>
      </c>
      <c r="AR117" s="47">
        <f t="shared" si="168"/>
        <v>1442</v>
      </c>
      <c r="AS117" s="47">
        <f t="shared" si="168"/>
        <v>296</v>
      </c>
      <c r="AT117" s="47">
        <f t="shared" si="168"/>
        <v>1858</v>
      </c>
      <c r="AU117" s="47">
        <f t="shared" si="168"/>
        <v>1135</v>
      </c>
      <c r="AV117" s="47">
        <f t="shared" si="168"/>
        <v>604</v>
      </c>
      <c r="AW117" s="47">
        <f t="shared" si="168"/>
        <v>694</v>
      </c>
      <c r="AX117" s="47">
        <f t="shared" si="168"/>
        <v>923</v>
      </c>
      <c r="AY117" s="47">
        <f t="shared" si="168"/>
        <v>1235</v>
      </c>
      <c r="AZ117" s="47">
        <f t="shared" si="168"/>
        <v>779</v>
      </c>
      <c r="BA117" s="47">
        <f t="shared" si="168"/>
        <v>0</v>
      </c>
      <c r="BB117" s="47">
        <f t="shared" si="168"/>
        <v>1590</v>
      </c>
      <c r="BC117" s="47">
        <f t="shared" si="168"/>
        <v>989</v>
      </c>
      <c r="BD117" s="47">
        <f t="shared" si="168"/>
        <v>289</v>
      </c>
      <c r="BE117" s="47">
        <f t="shared" si="168"/>
        <v>638</v>
      </c>
      <c r="BF117" s="47">
        <f t="shared" si="168"/>
        <v>2093</v>
      </c>
      <c r="BG117" s="47">
        <f t="shared" si="168"/>
        <v>938</v>
      </c>
      <c r="BH117" s="47">
        <f t="shared" si="168"/>
        <v>540</v>
      </c>
      <c r="BI117" s="47">
        <f t="shared" si="168"/>
        <v>1938</v>
      </c>
      <c r="BJ117" s="47">
        <f t="shared" si="168"/>
        <v>1333</v>
      </c>
      <c r="BK117" s="47">
        <f t="shared" si="168"/>
        <v>1681</v>
      </c>
      <c r="BL117" s="47">
        <f t="shared" si="168"/>
        <v>1035</v>
      </c>
    </row>
    <row r="118" ht="13.5" customHeight="1">
      <c r="A118" s="199">
        <v>42133.0</v>
      </c>
      <c r="B118" s="216" t="s">
        <v>74</v>
      </c>
      <c r="C118" s="98"/>
      <c r="D118" s="201" t="s">
        <v>50</v>
      </c>
      <c r="E118" s="52">
        <f t="shared" si="128"/>
        <v>604</v>
      </c>
      <c r="F118" s="181">
        <v>1.0</v>
      </c>
      <c r="G118" s="181">
        <v>9.0</v>
      </c>
      <c r="H118" s="217">
        <f t="shared" si="3"/>
        <v>12</v>
      </c>
      <c r="I118" s="98"/>
      <c r="J118" s="204" t="s">
        <v>37</v>
      </c>
      <c r="K118" s="52">
        <f t="shared" si="129"/>
        <v>849</v>
      </c>
      <c r="L118" s="183">
        <v>4.0</v>
      </c>
      <c r="M118" s="183">
        <v>21.0</v>
      </c>
      <c r="N118" s="217">
        <f t="shared" si="5"/>
        <v>33</v>
      </c>
      <c r="O118" s="94"/>
      <c r="P118" s="207" t="s">
        <v>72</v>
      </c>
      <c r="Q118" s="94"/>
      <c r="R118" s="212">
        <f>MIN(Rules!$E$2,(MAX(H118/N118,N118/H118)))</f>
        <v>2</v>
      </c>
      <c r="S118" s="208">
        <f>VLOOKUP(B118,Rules!A:B,2,FALSE)</f>
        <v>50</v>
      </c>
      <c r="T118" s="94"/>
      <c r="U118" s="209">
        <f>1/(10^(-(E118+(IF(P118="Y",Rules!$I$2,0))-K118)/Rules!$E$12)+1)</f>
        <v>0.3923389359</v>
      </c>
      <c r="V118" s="47">
        <f t="shared" si="6"/>
        <v>-39</v>
      </c>
      <c r="W118" s="47">
        <f t="shared" si="7"/>
        <v>39</v>
      </c>
      <c r="X118" s="94"/>
      <c r="Y118" s="94"/>
      <c r="Z118" s="94"/>
      <c r="AA118" s="47">
        <f t="shared" ref="AA118:BL118" si="169">IF($D118=AA$1,$E118+$V118,(IF($J118=AA$1,$K118+$W118,AA117)))</f>
        <v>1372</v>
      </c>
      <c r="AB118" s="47">
        <f t="shared" si="169"/>
        <v>1009</v>
      </c>
      <c r="AC118" s="47">
        <f t="shared" si="169"/>
        <v>1297</v>
      </c>
      <c r="AD118" s="47">
        <f t="shared" si="169"/>
        <v>292</v>
      </c>
      <c r="AE118" s="47">
        <f t="shared" si="169"/>
        <v>1864</v>
      </c>
      <c r="AF118" s="47">
        <f t="shared" si="169"/>
        <v>1998</v>
      </c>
      <c r="AG118" s="47">
        <f t="shared" si="169"/>
        <v>1168</v>
      </c>
      <c r="AH118" s="47">
        <f t="shared" si="169"/>
        <v>888</v>
      </c>
      <c r="AI118" s="47">
        <f t="shared" si="169"/>
        <v>1262</v>
      </c>
      <c r="AJ118" s="47">
        <f t="shared" si="169"/>
        <v>1923</v>
      </c>
      <c r="AK118" s="47">
        <f t="shared" si="169"/>
        <v>598</v>
      </c>
      <c r="AL118" s="47">
        <f t="shared" si="169"/>
        <v>741</v>
      </c>
      <c r="AM118" s="47">
        <f t="shared" si="169"/>
        <v>1878</v>
      </c>
      <c r="AN118" s="47">
        <f t="shared" si="169"/>
        <v>1465</v>
      </c>
      <c r="AO118" s="47">
        <f t="shared" si="169"/>
        <v>1291</v>
      </c>
      <c r="AP118" s="47">
        <f t="shared" si="169"/>
        <v>2178</v>
      </c>
      <c r="AQ118" s="47">
        <f t="shared" si="169"/>
        <v>300</v>
      </c>
      <c r="AR118" s="47">
        <f t="shared" si="169"/>
        <v>1442</v>
      </c>
      <c r="AS118" s="47">
        <f t="shared" si="169"/>
        <v>296</v>
      </c>
      <c r="AT118" s="47">
        <f t="shared" si="169"/>
        <v>1858</v>
      </c>
      <c r="AU118" s="47">
        <f t="shared" si="169"/>
        <v>1135</v>
      </c>
      <c r="AV118" s="47">
        <f t="shared" si="169"/>
        <v>565</v>
      </c>
      <c r="AW118" s="47">
        <f t="shared" si="169"/>
        <v>694</v>
      </c>
      <c r="AX118" s="47">
        <f t="shared" si="169"/>
        <v>923</v>
      </c>
      <c r="AY118" s="47">
        <f t="shared" si="169"/>
        <v>1235</v>
      </c>
      <c r="AZ118" s="47">
        <f t="shared" si="169"/>
        <v>779</v>
      </c>
      <c r="BA118" s="47">
        <f t="shared" si="169"/>
        <v>0</v>
      </c>
      <c r="BB118" s="47">
        <f t="shared" si="169"/>
        <v>1590</v>
      </c>
      <c r="BC118" s="47">
        <f t="shared" si="169"/>
        <v>989</v>
      </c>
      <c r="BD118" s="47">
        <f t="shared" si="169"/>
        <v>289</v>
      </c>
      <c r="BE118" s="47">
        <f t="shared" si="169"/>
        <v>638</v>
      </c>
      <c r="BF118" s="47">
        <f t="shared" si="169"/>
        <v>2093</v>
      </c>
      <c r="BG118" s="47">
        <f t="shared" si="169"/>
        <v>938</v>
      </c>
      <c r="BH118" s="47">
        <f t="shared" si="169"/>
        <v>540</v>
      </c>
      <c r="BI118" s="47">
        <f t="shared" si="169"/>
        <v>1938</v>
      </c>
      <c r="BJ118" s="47">
        <f t="shared" si="169"/>
        <v>1333</v>
      </c>
      <c r="BK118" s="47">
        <f t="shared" si="169"/>
        <v>1681</v>
      </c>
      <c r="BL118" s="47">
        <f t="shared" si="169"/>
        <v>1035</v>
      </c>
    </row>
    <row r="119" ht="13.5" customHeight="1">
      <c r="A119" s="199">
        <v>42133.0</v>
      </c>
      <c r="B119" s="216" t="s">
        <v>74</v>
      </c>
      <c r="C119" s="98"/>
      <c r="D119" s="201" t="s">
        <v>47</v>
      </c>
      <c r="E119" s="52">
        <f t="shared" si="128"/>
        <v>694</v>
      </c>
      <c r="F119" s="181">
        <v>2.0</v>
      </c>
      <c r="G119" s="181">
        <v>8.0</v>
      </c>
      <c r="H119" s="217">
        <f t="shared" si="3"/>
        <v>14</v>
      </c>
      <c r="I119" s="98"/>
      <c r="J119" s="204" t="s">
        <v>45</v>
      </c>
      <c r="K119" s="52">
        <f t="shared" si="129"/>
        <v>741</v>
      </c>
      <c r="L119" s="183">
        <v>1.0</v>
      </c>
      <c r="M119" s="183">
        <v>21.0</v>
      </c>
      <c r="N119" s="217">
        <f t="shared" si="5"/>
        <v>24</v>
      </c>
      <c r="O119" s="94"/>
      <c r="P119" s="207" t="s">
        <v>72</v>
      </c>
      <c r="Q119" s="94"/>
      <c r="R119" s="212">
        <f>MIN(Rules!$E$2,(MAX(H119/N119,N119/H119)))</f>
        <v>1.714285714</v>
      </c>
      <c r="S119" s="208">
        <f>VLOOKUP(B119,Rules!A:B,2,FALSE)</f>
        <v>50</v>
      </c>
      <c r="T119" s="94"/>
      <c r="U119" s="209">
        <f>1/(10^(-(E119+(IF(P119="Y",Rules!$I$2,0))-K119)/Rules!$E$12)+1)</f>
        <v>0.616408694</v>
      </c>
      <c r="V119" s="47">
        <f t="shared" si="6"/>
        <v>-53</v>
      </c>
      <c r="W119" s="47">
        <f t="shared" si="7"/>
        <v>53</v>
      </c>
      <c r="X119" s="94"/>
      <c r="Y119" s="94"/>
      <c r="Z119" s="94"/>
      <c r="AA119" s="47">
        <f t="shared" ref="AA119:BL119" si="170">IF($D119=AA$1,$E119+$V119,(IF($J119=AA$1,$K119+$W119,AA118)))</f>
        <v>1372</v>
      </c>
      <c r="AB119" s="47">
        <f t="shared" si="170"/>
        <v>1009</v>
      </c>
      <c r="AC119" s="47">
        <f t="shared" si="170"/>
        <v>1297</v>
      </c>
      <c r="AD119" s="47">
        <f t="shared" si="170"/>
        <v>292</v>
      </c>
      <c r="AE119" s="47">
        <f t="shared" si="170"/>
        <v>1864</v>
      </c>
      <c r="AF119" s="47">
        <f t="shared" si="170"/>
        <v>1998</v>
      </c>
      <c r="AG119" s="47">
        <f t="shared" si="170"/>
        <v>1168</v>
      </c>
      <c r="AH119" s="47">
        <f t="shared" si="170"/>
        <v>888</v>
      </c>
      <c r="AI119" s="47">
        <f t="shared" si="170"/>
        <v>1262</v>
      </c>
      <c r="AJ119" s="47">
        <f t="shared" si="170"/>
        <v>1923</v>
      </c>
      <c r="AK119" s="47">
        <f t="shared" si="170"/>
        <v>598</v>
      </c>
      <c r="AL119" s="47">
        <f t="shared" si="170"/>
        <v>794</v>
      </c>
      <c r="AM119" s="47">
        <f t="shared" si="170"/>
        <v>1878</v>
      </c>
      <c r="AN119" s="47">
        <f t="shared" si="170"/>
        <v>1465</v>
      </c>
      <c r="AO119" s="47">
        <f t="shared" si="170"/>
        <v>1291</v>
      </c>
      <c r="AP119" s="47">
        <f t="shared" si="170"/>
        <v>2178</v>
      </c>
      <c r="AQ119" s="47">
        <f t="shared" si="170"/>
        <v>300</v>
      </c>
      <c r="AR119" s="47">
        <f t="shared" si="170"/>
        <v>1442</v>
      </c>
      <c r="AS119" s="47">
        <f t="shared" si="170"/>
        <v>296</v>
      </c>
      <c r="AT119" s="47">
        <f t="shared" si="170"/>
        <v>1858</v>
      </c>
      <c r="AU119" s="47">
        <f t="shared" si="170"/>
        <v>1135</v>
      </c>
      <c r="AV119" s="47">
        <f t="shared" si="170"/>
        <v>565</v>
      </c>
      <c r="AW119" s="47">
        <f t="shared" si="170"/>
        <v>641</v>
      </c>
      <c r="AX119" s="47">
        <f t="shared" si="170"/>
        <v>923</v>
      </c>
      <c r="AY119" s="47">
        <f t="shared" si="170"/>
        <v>1235</v>
      </c>
      <c r="AZ119" s="47">
        <f t="shared" si="170"/>
        <v>779</v>
      </c>
      <c r="BA119" s="47">
        <f t="shared" si="170"/>
        <v>0</v>
      </c>
      <c r="BB119" s="47">
        <f t="shared" si="170"/>
        <v>1590</v>
      </c>
      <c r="BC119" s="47">
        <f t="shared" si="170"/>
        <v>989</v>
      </c>
      <c r="BD119" s="47">
        <f t="shared" si="170"/>
        <v>289</v>
      </c>
      <c r="BE119" s="47">
        <f t="shared" si="170"/>
        <v>638</v>
      </c>
      <c r="BF119" s="47">
        <f t="shared" si="170"/>
        <v>2093</v>
      </c>
      <c r="BG119" s="47">
        <f t="shared" si="170"/>
        <v>938</v>
      </c>
      <c r="BH119" s="47">
        <f t="shared" si="170"/>
        <v>540</v>
      </c>
      <c r="BI119" s="47">
        <f t="shared" si="170"/>
        <v>1938</v>
      </c>
      <c r="BJ119" s="47">
        <f t="shared" si="170"/>
        <v>1333</v>
      </c>
      <c r="BK119" s="47">
        <f t="shared" si="170"/>
        <v>1681</v>
      </c>
      <c r="BL119" s="47">
        <f t="shared" si="170"/>
        <v>1035</v>
      </c>
    </row>
    <row r="120" ht="13.5" customHeight="1">
      <c r="A120" s="88">
        <v>42133.0</v>
      </c>
      <c r="B120" s="37" t="s">
        <v>74</v>
      </c>
      <c r="C120" s="176"/>
      <c r="D120" s="39" t="s">
        <v>53</v>
      </c>
      <c r="E120" s="52">
        <f t="shared" si="128"/>
        <v>540</v>
      </c>
      <c r="F120" s="203">
        <v>1.0</v>
      </c>
      <c r="G120" s="203">
        <v>15.0</v>
      </c>
      <c r="H120" s="42">
        <f t="shared" si="3"/>
        <v>18</v>
      </c>
      <c r="I120" s="176"/>
      <c r="J120" s="43" t="s">
        <v>52</v>
      </c>
      <c r="K120" s="52">
        <f t="shared" si="129"/>
        <v>296</v>
      </c>
      <c r="L120" s="206">
        <v>1.0</v>
      </c>
      <c r="M120" s="206">
        <v>18.0</v>
      </c>
      <c r="N120" s="42">
        <f t="shared" si="5"/>
        <v>21</v>
      </c>
      <c r="O120" s="176"/>
      <c r="P120" s="45" t="s">
        <v>72</v>
      </c>
      <c r="Q120" s="176"/>
      <c r="R120" s="212">
        <f>MIN(Rules!$E$2,(MAX(H120/N120,N120/H120)))</f>
        <v>1.166666667</v>
      </c>
      <c r="S120" s="208">
        <f>VLOOKUP(B120,Rules!A:B,2,FALSE)</f>
        <v>50</v>
      </c>
      <c r="T120" s="94"/>
      <c r="U120" s="131">
        <f>1/(10^(-(E120+(IF(P120="Y",Rules!$I$2,0))-K120)/Rules!$E$12)+1)</f>
        <v>0.8598972777</v>
      </c>
      <c r="V120" s="47">
        <f t="shared" si="6"/>
        <v>-50</v>
      </c>
      <c r="W120" s="47">
        <f t="shared" si="7"/>
        <v>50</v>
      </c>
      <c r="X120" s="47"/>
      <c r="Y120" s="47"/>
      <c r="Z120" s="48"/>
      <c r="AA120" s="47">
        <f t="shared" ref="AA120:BL120" si="171">IF($D120=AA$1,$E120+$V120,(IF($J120=AA$1,$K120+$W120,AA119)))</f>
        <v>1372</v>
      </c>
      <c r="AB120" s="47">
        <f t="shared" si="171"/>
        <v>1009</v>
      </c>
      <c r="AC120" s="47">
        <f t="shared" si="171"/>
        <v>1297</v>
      </c>
      <c r="AD120" s="47">
        <f t="shared" si="171"/>
        <v>292</v>
      </c>
      <c r="AE120" s="47">
        <f t="shared" si="171"/>
        <v>1864</v>
      </c>
      <c r="AF120" s="47">
        <f t="shared" si="171"/>
        <v>1998</v>
      </c>
      <c r="AG120" s="47">
        <f t="shared" si="171"/>
        <v>1168</v>
      </c>
      <c r="AH120" s="47">
        <f t="shared" si="171"/>
        <v>888</v>
      </c>
      <c r="AI120" s="47">
        <f t="shared" si="171"/>
        <v>1262</v>
      </c>
      <c r="AJ120" s="47">
        <f t="shared" si="171"/>
        <v>1923</v>
      </c>
      <c r="AK120" s="47">
        <f t="shared" si="171"/>
        <v>598</v>
      </c>
      <c r="AL120" s="47">
        <f t="shared" si="171"/>
        <v>794</v>
      </c>
      <c r="AM120" s="47">
        <f t="shared" si="171"/>
        <v>1878</v>
      </c>
      <c r="AN120" s="47">
        <f t="shared" si="171"/>
        <v>1465</v>
      </c>
      <c r="AO120" s="47">
        <f t="shared" si="171"/>
        <v>1291</v>
      </c>
      <c r="AP120" s="47">
        <f t="shared" si="171"/>
        <v>2178</v>
      </c>
      <c r="AQ120" s="47">
        <f t="shared" si="171"/>
        <v>300</v>
      </c>
      <c r="AR120" s="47">
        <f t="shared" si="171"/>
        <v>1442</v>
      </c>
      <c r="AS120" s="47">
        <f t="shared" si="171"/>
        <v>346</v>
      </c>
      <c r="AT120" s="47">
        <f t="shared" si="171"/>
        <v>1858</v>
      </c>
      <c r="AU120" s="47">
        <f t="shared" si="171"/>
        <v>1135</v>
      </c>
      <c r="AV120" s="47">
        <f t="shared" si="171"/>
        <v>565</v>
      </c>
      <c r="AW120" s="47">
        <f t="shared" si="171"/>
        <v>641</v>
      </c>
      <c r="AX120" s="47">
        <f t="shared" si="171"/>
        <v>923</v>
      </c>
      <c r="AY120" s="47">
        <f t="shared" si="171"/>
        <v>1235</v>
      </c>
      <c r="AZ120" s="47">
        <f t="shared" si="171"/>
        <v>779</v>
      </c>
      <c r="BA120" s="47">
        <f t="shared" si="171"/>
        <v>0</v>
      </c>
      <c r="BB120" s="47">
        <f t="shared" si="171"/>
        <v>1590</v>
      </c>
      <c r="BC120" s="47">
        <f t="shared" si="171"/>
        <v>989</v>
      </c>
      <c r="BD120" s="47">
        <f t="shared" si="171"/>
        <v>289</v>
      </c>
      <c r="BE120" s="47">
        <f t="shared" si="171"/>
        <v>638</v>
      </c>
      <c r="BF120" s="47">
        <f t="shared" si="171"/>
        <v>2093</v>
      </c>
      <c r="BG120" s="47">
        <f t="shared" si="171"/>
        <v>938</v>
      </c>
      <c r="BH120" s="47">
        <f t="shared" si="171"/>
        <v>490</v>
      </c>
      <c r="BI120" s="47">
        <f t="shared" si="171"/>
        <v>1938</v>
      </c>
      <c r="BJ120" s="47">
        <f t="shared" si="171"/>
        <v>1333</v>
      </c>
      <c r="BK120" s="47">
        <f t="shared" si="171"/>
        <v>1681</v>
      </c>
      <c r="BL120" s="47">
        <f t="shared" si="171"/>
        <v>1035</v>
      </c>
    </row>
    <row r="121" ht="13.5" customHeight="1">
      <c r="A121" s="88">
        <v>42133.0</v>
      </c>
      <c r="B121" s="200" t="s">
        <v>74</v>
      </c>
      <c r="C121" s="98"/>
      <c r="D121" s="180" t="s">
        <v>54</v>
      </c>
      <c r="E121" s="52">
        <f t="shared" si="128"/>
        <v>300</v>
      </c>
      <c r="F121" s="203">
        <v>1.0</v>
      </c>
      <c r="G121" s="203">
        <v>15.0</v>
      </c>
      <c r="H121" s="42">
        <f t="shared" si="3"/>
        <v>18</v>
      </c>
      <c r="I121" s="98"/>
      <c r="J121" s="182" t="s">
        <v>48</v>
      </c>
      <c r="K121" s="52">
        <f t="shared" si="129"/>
        <v>598</v>
      </c>
      <c r="L121" s="206">
        <v>2.0</v>
      </c>
      <c r="M121" s="206">
        <v>16.0</v>
      </c>
      <c r="N121" s="42">
        <f t="shared" si="5"/>
        <v>22</v>
      </c>
      <c r="O121" s="94"/>
      <c r="P121" s="213" t="s">
        <v>73</v>
      </c>
      <c r="Q121" s="94"/>
      <c r="R121" s="212">
        <f>MIN(Rules!$E$2,(MAX(H121/N121,N121/H121)))</f>
        <v>1.222222222</v>
      </c>
      <c r="S121" s="208">
        <f>VLOOKUP(B121,Rules!A:B,2,FALSE)</f>
        <v>50</v>
      </c>
      <c r="T121" s="94"/>
      <c r="U121" s="131">
        <f>1/(10^(-(E121+(IF(P121="Y",Rules!$I$2,0))-K121)/Rules!$E$12)+1)</f>
        <v>0.2022419319</v>
      </c>
      <c r="V121" s="47">
        <f t="shared" si="6"/>
        <v>-12</v>
      </c>
      <c r="W121" s="47">
        <f t="shared" si="7"/>
        <v>12</v>
      </c>
      <c r="X121" s="47"/>
      <c r="Y121" s="47"/>
      <c r="Z121" s="48"/>
      <c r="AA121" s="47">
        <f t="shared" ref="AA121:BL121" si="172">IF($D121=AA$1,$E121+$V121,(IF($J121=AA$1,$K121+$W121,AA120)))</f>
        <v>1372</v>
      </c>
      <c r="AB121" s="47">
        <f t="shared" si="172"/>
        <v>1009</v>
      </c>
      <c r="AC121" s="47">
        <f t="shared" si="172"/>
        <v>1297</v>
      </c>
      <c r="AD121" s="47">
        <f t="shared" si="172"/>
        <v>292</v>
      </c>
      <c r="AE121" s="47">
        <f t="shared" si="172"/>
        <v>1864</v>
      </c>
      <c r="AF121" s="47">
        <f t="shared" si="172"/>
        <v>1998</v>
      </c>
      <c r="AG121" s="47">
        <f t="shared" si="172"/>
        <v>1168</v>
      </c>
      <c r="AH121" s="47">
        <f t="shared" si="172"/>
        <v>888</v>
      </c>
      <c r="AI121" s="47">
        <f t="shared" si="172"/>
        <v>1262</v>
      </c>
      <c r="AJ121" s="47">
        <f t="shared" si="172"/>
        <v>1923</v>
      </c>
      <c r="AK121" s="47">
        <f t="shared" si="172"/>
        <v>610</v>
      </c>
      <c r="AL121" s="47">
        <f t="shared" si="172"/>
        <v>794</v>
      </c>
      <c r="AM121" s="47">
        <f t="shared" si="172"/>
        <v>1878</v>
      </c>
      <c r="AN121" s="47">
        <f t="shared" si="172"/>
        <v>1465</v>
      </c>
      <c r="AO121" s="47">
        <f t="shared" si="172"/>
        <v>1291</v>
      </c>
      <c r="AP121" s="47">
        <f t="shared" si="172"/>
        <v>2178</v>
      </c>
      <c r="AQ121" s="47">
        <f t="shared" si="172"/>
        <v>288</v>
      </c>
      <c r="AR121" s="47">
        <f t="shared" si="172"/>
        <v>1442</v>
      </c>
      <c r="AS121" s="47">
        <f t="shared" si="172"/>
        <v>346</v>
      </c>
      <c r="AT121" s="47">
        <f t="shared" si="172"/>
        <v>1858</v>
      </c>
      <c r="AU121" s="47">
        <f t="shared" si="172"/>
        <v>1135</v>
      </c>
      <c r="AV121" s="47">
        <f t="shared" si="172"/>
        <v>565</v>
      </c>
      <c r="AW121" s="47">
        <f t="shared" si="172"/>
        <v>641</v>
      </c>
      <c r="AX121" s="47">
        <f t="shared" si="172"/>
        <v>923</v>
      </c>
      <c r="AY121" s="47">
        <f t="shared" si="172"/>
        <v>1235</v>
      </c>
      <c r="AZ121" s="47">
        <f t="shared" si="172"/>
        <v>779</v>
      </c>
      <c r="BA121" s="47">
        <f t="shared" si="172"/>
        <v>0</v>
      </c>
      <c r="BB121" s="47">
        <f t="shared" si="172"/>
        <v>1590</v>
      </c>
      <c r="BC121" s="47">
        <f t="shared" si="172"/>
        <v>989</v>
      </c>
      <c r="BD121" s="47">
        <f t="shared" si="172"/>
        <v>289</v>
      </c>
      <c r="BE121" s="47">
        <f t="shared" si="172"/>
        <v>638</v>
      </c>
      <c r="BF121" s="47">
        <f t="shared" si="172"/>
        <v>2093</v>
      </c>
      <c r="BG121" s="47">
        <f t="shared" si="172"/>
        <v>938</v>
      </c>
      <c r="BH121" s="47">
        <f t="shared" si="172"/>
        <v>490</v>
      </c>
      <c r="BI121" s="47">
        <f t="shared" si="172"/>
        <v>1938</v>
      </c>
      <c r="BJ121" s="47">
        <f t="shared" si="172"/>
        <v>1333</v>
      </c>
      <c r="BK121" s="47">
        <f t="shared" si="172"/>
        <v>1681</v>
      </c>
      <c r="BL121" s="47">
        <f t="shared" si="172"/>
        <v>1035</v>
      </c>
    </row>
    <row r="122" ht="13.5" customHeight="1">
      <c r="A122" s="88">
        <v>42134.0</v>
      </c>
      <c r="B122" s="219" t="s">
        <v>75</v>
      </c>
      <c r="C122" s="98"/>
      <c r="D122" s="180" t="s">
        <v>32</v>
      </c>
      <c r="E122" s="52">
        <f t="shared" si="128"/>
        <v>1333</v>
      </c>
      <c r="F122" s="203">
        <v>1.0</v>
      </c>
      <c r="G122" s="203">
        <v>21.0</v>
      </c>
      <c r="H122" s="42">
        <f t="shared" si="3"/>
        <v>24</v>
      </c>
      <c r="I122" s="98"/>
      <c r="J122" s="182" t="s">
        <v>30</v>
      </c>
      <c r="K122" s="52">
        <f t="shared" si="129"/>
        <v>1372</v>
      </c>
      <c r="L122" s="206">
        <v>0.0</v>
      </c>
      <c r="M122" s="206">
        <v>7.0</v>
      </c>
      <c r="N122" s="42">
        <f t="shared" si="5"/>
        <v>7</v>
      </c>
      <c r="O122" s="94"/>
      <c r="P122" s="207" t="s">
        <v>72</v>
      </c>
      <c r="Q122" s="94"/>
      <c r="R122" s="212">
        <f>MIN(Rules!$E$2,(MAX(H122/N122,N122/H122)))</f>
        <v>2</v>
      </c>
      <c r="S122" s="208">
        <f>VLOOKUP(B122,Rules!A:B,2,FALSE)</f>
        <v>60</v>
      </c>
      <c r="T122" s="94"/>
      <c r="U122" s="131">
        <f>1/(10^(-(E122+(IF(P122="Y",Rules!$I$2,0))-K122)/Rules!$E$12)+1)</f>
        <v>0.6250816215</v>
      </c>
      <c r="V122" s="47">
        <f t="shared" si="6"/>
        <v>45</v>
      </c>
      <c r="W122" s="47">
        <f t="shared" si="7"/>
        <v>-45</v>
      </c>
      <c r="X122" s="47"/>
      <c r="Y122" s="47"/>
      <c r="Z122" s="48"/>
      <c r="AA122" s="47">
        <f t="shared" ref="AA122:BL122" si="173">IF($D122=AA$1,$E122+$V122,(IF($J122=AA$1,$K122+$W122,AA121)))</f>
        <v>1327</v>
      </c>
      <c r="AB122" s="47">
        <f t="shared" si="173"/>
        <v>1009</v>
      </c>
      <c r="AC122" s="47">
        <f t="shared" si="173"/>
        <v>1297</v>
      </c>
      <c r="AD122" s="47">
        <f t="shared" si="173"/>
        <v>292</v>
      </c>
      <c r="AE122" s="47">
        <f t="shared" si="173"/>
        <v>1864</v>
      </c>
      <c r="AF122" s="47">
        <f t="shared" si="173"/>
        <v>1998</v>
      </c>
      <c r="AG122" s="47">
        <f t="shared" si="173"/>
        <v>1168</v>
      </c>
      <c r="AH122" s="47">
        <f t="shared" si="173"/>
        <v>888</v>
      </c>
      <c r="AI122" s="47">
        <f t="shared" si="173"/>
        <v>1262</v>
      </c>
      <c r="AJ122" s="47">
        <f t="shared" si="173"/>
        <v>1923</v>
      </c>
      <c r="AK122" s="47">
        <f t="shared" si="173"/>
        <v>610</v>
      </c>
      <c r="AL122" s="47">
        <f t="shared" si="173"/>
        <v>794</v>
      </c>
      <c r="AM122" s="47">
        <f t="shared" si="173"/>
        <v>1878</v>
      </c>
      <c r="AN122" s="47">
        <f t="shared" si="173"/>
        <v>1465</v>
      </c>
      <c r="AO122" s="47">
        <f t="shared" si="173"/>
        <v>1291</v>
      </c>
      <c r="AP122" s="47">
        <f t="shared" si="173"/>
        <v>2178</v>
      </c>
      <c r="AQ122" s="47">
        <f t="shared" si="173"/>
        <v>288</v>
      </c>
      <c r="AR122" s="47">
        <f t="shared" si="173"/>
        <v>1442</v>
      </c>
      <c r="AS122" s="47">
        <f t="shared" si="173"/>
        <v>346</v>
      </c>
      <c r="AT122" s="47">
        <f t="shared" si="173"/>
        <v>1858</v>
      </c>
      <c r="AU122" s="47">
        <f t="shared" si="173"/>
        <v>1135</v>
      </c>
      <c r="AV122" s="47">
        <f t="shared" si="173"/>
        <v>565</v>
      </c>
      <c r="AW122" s="47">
        <f t="shared" si="173"/>
        <v>641</v>
      </c>
      <c r="AX122" s="47">
        <f t="shared" si="173"/>
        <v>923</v>
      </c>
      <c r="AY122" s="47">
        <f t="shared" si="173"/>
        <v>1235</v>
      </c>
      <c r="AZ122" s="47">
        <f t="shared" si="173"/>
        <v>779</v>
      </c>
      <c r="BA122" s="47">
        <f t="shared" si="173"/>
        <v>0</v>
      </c>
      <c r="BB122" s="47">
        <f t="shared" si="173"/>
        <v>1590</v>
      </c>
      <c r="BC122" s="47">
        <f t="shared" si="173"/>
        <v>989</v>
      </c>
      <c r="BD122" s="47">
        <f t="shared" si="173"/>
        <v>289</v>
      </c>
      <c r="BE122" s="47">
        <f t="shared" si="173"/>
        <v>638</v>
      </c>
      <c r="BF122" s="47">
        <f t="shared" si="173"/>
        <v>2093</v>
      </c>
      <c r="BG122" s="47">
        <f t="shared" si="173"/>
        <v>938</v>
      </c>
      <c r="BH122" s="47">
        <f t="shared" si="173"/>
        <v>490</v>
      </c>
      <c r="BI122" s="47">
        <f t="shared" si="173"/>
        <v>1938</v>
      </c>
      <c r="BJ122" s="47">
        <f t="shared" si="173"/>
        <v>1378</v>
      </c>
      <c r="BK122" s="47">
        <f t="shared" si="173"/>
        <v>1681</v>
      </c>
      <c r="BL122" s="47">
        <f t="shared" si="173"/>
        <v>1035</v>
      </c>
    </row>
    <row r="123" ht="13.5" customHeight="1">
      <c r="A123" s="88">
        <v>42134.0</v>
      </c>
      <c r="B123" s="219" t="s">
        <v>75</v>
      </c>
      <c r="C123" s="98"/>
      <c r="D123" s="180" t="s">
        <v>28</v>
      </c>
      <c r="E123" s="52">
        <f t="shared" si="128"/>
        <v>1297</v>
      </c>
      <c r="F123" s="203">
        <v>1.0</v>
      </c>
      <c r="G123" s="203">
        <v>14.0</v>
      </c>
      <c r="H123" s="42">
        <f t="shared" si="3"/>
        <v>17</v>
      </c>
      <c r="I123" s="98"/>
      <c r="J123" s="182" t="s">
        <v>31</v>
      </c>
      <c r="K123" s="52">
        <f t="shared" si="129"/>
        <v>1442</v>
      </c>
      <c r="L123" s="206">
        <v>1.0</v>
      </c>
      <c r="M123" s="206">
        <v>17.0</v>
      </c>
      <c r="N123" s="42">
        <f t="shared" si="5"/>
        <v>20</v>
      </c>
      <c r="O123" s="94"/>
      <c r="P123" s="207" t="s">
        <v>72</v>
      </c>
      <c r="Q123" s="94"/>
      <c r="R123" s="212">
        <f>MIN(Rules!$E$2,(MAX(H123/N123,N123/H123)))</f>
        <v>1.176470588</v>
      </c>
      <c r="S123" s="208">
        <f>VLOOKUP(B123,Rules!A:B,2,FALSE)</f>
        <v>60</v>
      </c>
      <c r="T123" s="94"/>
      <c r="U123" s="131">
        <f>1/(10^(-(E123+(IF(P123="Y",Rules!$I$2,0))-K123)/Rules!$E$12)+1)</f>
        <v>0.5057562084</v>
      </c>
      <c r="V123" s="47">
        <f t="shared" si="6"/>
        <v>-36</v>
      </c>
      <c r="W123" s="47">
        <f t="shared" si="7"/>
        <v>36</v>
      </c>
      <c r="X123" s="47"/>
      <c r="Y123" s="47"/>
      <c r="Z123" s="48"/>
      <c r="AA123" s="47">
        <f t="shared" ref="AA123:BL123" si="174">IF($D123=AA$1,$E123+$V123,(IF($J123=AA$1,$K123+$W123,AA122)))</f>
        <v>1327</v>
      </c>
      <c r="AB123" s="47">
        <f t="shared" si="174"/>
        <v>1009</v>
      </c>
      <c r="AC123" s="47">
        <f t="shared" si="174"/>
        <v>1261</v>
      </c>
      <c r="AD123" s="47">
        <f t="shared" si="174"/>
        <v>292</v>
      </c>
      <c r="AE123" s="47">
        <f t="shared" si="174"/>
        <v>1864</v>
      </c>
      <c r="AF123" s="47">
        <f t="shared" si="174"/>
        <v>1998</v>
      </c>
      <c r="AG123" s="47">
        <f t="shared" si="174"/>
        <v>1168</v>
      </c>
      <c r="AH123" s="47">
        <f t="shared" si="174"/>
        <v>888</v>
      </c>
      <c r="AI123" s="47">
        <f t="shared" si="174"/>
        <v>1262</v>
      </c>
      <c r="AJ123" s="47">
        <f t="shared" si="174"/>
        <v>1923</v>
      </c>
      <c r="AK123" s="47">
        <f t="shared" si="174"/>
        <v>610</v>
      </c>
      <c r="AL123" s="47">
        <f t="shared" si="174"/>
        <v>794</v>
      </c>
      <c r="AM123" s="47">
        <f t="shared" si="174"/>
        <v>1878</v>
      </c>
      <c r="AN123" s="47">
        <f t="shared" si="174"/>
        <v>1465</v>
      </c>
      <c r="AO123" s="47">
        <f t="shared" si="174"/>
        <v>1291</v>
      </c>
      <c r="AP123" s="47">
        <f t="shared" si="174"/>
        <v>2178</v>
      </c>
      <c r="AQ123" s="47">
        <f t="shared" si="174"/>
        <v>288</v>
      </c>
      <c r="AR123" s="47">
        <f t="shared" si="174"/>
        <v>1478</v>
      </c>
      <c r="AS123" s="47">
        <f t="shared" si="174"/>
        <v>346</v>
      </c>
      <c r="AT123" s="47">
        <f t="shared" si="174"/>
        <v>1858</v>
      </c>
      <c r="AU123" s="47">
        <f t="shared" si="174"/>
        <v>1135</v>
      </c>
      <c r="AV123" s="47">
        <f t="shared" si="174"/>
        <v>565</v>
      </c>
      <c r="AW123" s="47">
        <f t="shared" si="174"/>
        <v>641</v>
      </c>
      <c r="AX123" s="47">
        <f t="shared" si="174"/>
        <v>923</v>
      </c>
      <c r="AY123" s="47">
        <f t="shared" si="174"/>
        <v>1235</v>
      </c>
      <c r="AZ123" s="47">
        <f t="shared" si="174"/>
        <v>779</v>
      </c>
      <c r="BA123" s="47">
        <f t="shared" si="174"/>
        <v>0</v>
      </c>
      <c r="BB123" s="47">
        <f t="shared" si="174"/>
        <v>1590</v>
      </c>
      <c r="BC123" s="47">
        <f t="shared" si="174"/>
        <v>989</v>
      </c>
      <c r="BD123" s="47">
        <f t="shared" si="174"/>
        <v>289</v>
      </c>
      <c r="BE123" s="47">
        <f t="shared" si="174"/>
        <v>638</v>
      </c>
      <c r="BF123" s="47">
        <f t="shared" si="174"/>
        <v>2093</v>
      </c>
      <c r="BG123" s="47">
        <f t="shared" si="174"/>
        <v>938</v>
      </c>
      <c r="BH123" s="47">
        <f t="shared" si="174"/>
        <v>490</v>
      </c>
      <c r="BI123" s="47">
        <f t="shared" si="174"/>
        <v>1938</v>
      </c>
      <c r="BJ123" s="47">
        <f t="shared" si="174"/>
        <v>1378</v>
      </c>
      <c r="BK123" s="47">
        <f t="shared" si="174"/>
        <v>1681</v>
      </c>
      <c r="BL123" s="47">
        <f t="shared" si="174"/>
        <v>1035</v>
      </c>
    </row>
    <row r="124" ht="13.5" customHeight="1">
      <c r="A124" s="88">
        <v>42140.0</v>
      </c>
      <c r="B124" s="37" t="s">
        <v>74</v>
      </c>
      <c r="C124" s="176"/>
      <c r="D124" s="39" t="s">
        <v>35</v>
      </c>
      <c r="E124" s="52">
        <f t="shared" si="128"/>
        <v>1168</v>
      </c>
      <c r="F124" s="203">
        <v>1.0</v>
      </c>
      <c r="G124" s="203">
        <v>12.0</v>
      </c>
      <c r="H124" s="42">
        <f t="shared" si="3"/>
        <v>15</v>
      </c>
      <c r="I124" s="176"/>
      <c r="J124" s="43" t="s">
        <v>36</v>
      </c>
      <c r="K124" s="52">
        <f t="shared" si="129"/>
        <v>1135</v>
      </c>
      <c r="L124" s="206">
        <v>2.0</v>
      </c>
      <c r="M124" s="206">
        <v>8.0</v>
      </c>
      <c r="N124" s="42">
        <f t="shared" si="5"/>
        <v>14</v>
      </c>
      <c r="O124" s="176"/>
      <c r="P124" s="45" t="s">
        <v>72</v>
      </c>
      <c r="Q124" s="176"/>
      <c r="R124" s="212">
        <f>MIN(Rules!$E$2,(MAX(H124/N124,N124/H124)))</f>
        <v>1.071428571</v>
      </c>
      <c r="S124" s="208">
        <f>VLOOKUP(B124,Rules!A:B,2,FALSE)</f>
        <v>50</v>
      </c>
      <c r="T124" s="94"/>
      <c r="U124" s="131">
        <f>1/(10^(-(E124+(IF(P124="Y",Rules!$I$2,0))-K124)/Rules!$E$12)+1)</f>
        <v>0.6990432703</v>
      </c>
      <c r="V124" s="47">
        <f t="shared" si="6"/>
        <v>16</v>
      </c>
      <c r="W124" s="47">
        <f t="shared" si="7"/>
        <v>-16</v>
      </c>
      <c r="X124" s="47"/>
      <c r="Y124" s="47"/>
      <c r="Z124" s="48"/>
      <c r="AA124" s="47">
        <f t="shared" ref="AA124:BL124" si="175">IF($D124=AA$1,$E124+$V124,(IF($J124=AA$1,$K124+$W124,AA123)))</f>
        <v>1327</v>
      </c>
      <c r="AB124" s="47">
        <f t="shared" si="175"/>
        <v>1009</v>
      </c>
      <c r="AC124" s="47">
        <f t="shared" si="175"/>
        <v>1261</v>
      </c>
      <c r="AD124" s="47">
        <f t="shared" si="175"/>
        <v>292</v>
      </c>
      <c r="AE124" s="47">
        <f t="shared" si="175"/>
        <v>1864</v>
      </c>
      <c r="AF124" s="47">
        <f t="shared" si="175"/>
        <v>1998</v>
      </c>
      <c r="AG124" s="47">
        <f t="shared" si="175"/>
        <v>1184</v>
      </c>
      <c r="AH124" s="47">
        <f t="shared" si="175"/>
        <v>888</v>
      </c>
      <c r="AI124" s="47">
        <f t="shared" si="175"/>
        <v>1262</v>
      </c>
      <c r="AJ124" s="47">
        <f t="shared" si="175"/>
        <v>1923</v>
      </c>
      <c r="AK124" s="47">
        <f t="shared" si="175"/>
        <v>610</v>
      </c>
      <c r="AL124" s="47">
        <f t="shared" si="175"/>
        <v>794</v>
      </c>
      <c r="AM124" s="47">
        <f t="shared" si="175"/>
        <v>1878</v>
      </c>
      <c r="AN124" s="47">
        <f t="shared" si="175"/>
        <v>1465</v>
      </c>
      <c r="AO124" s="47">
        <f t="shared" si="175"/>
        <v>1291</v>
      </c>
      <c r="AP124" s="47">
        <f t="shared" si="175"/>
        <v>2178</v>
      </c>
      <c r="AQ124" s="47">
        <f t="shared" si="175"/>
        <v>288</v>
      </c>
      <c r="AR124" s="47">
        <f t="shared" si="175"/>
        <v>1478</v>
      </c>
      <c r="AS124" s="47">
        <f t="shared" si="175"/>
        <v>346</v>
      </c>
      <c r="AT124" s="47">
        <f t="shared" si="175"/>
        <v>1858</v>
      </c>
      <c r="AU124" s="47">
        <f t="shared" si="175"/>
        <v>1119</v>
      </c>
      <c r="AV124" s="47">
        <f t="shared" si="175"/>
        <v>565</v>
      </c>
      <c r="AW124" s="47">
        <f t="shared" si="175"/>
        <v>641</v>
      </c>
      <c r="AX124" s="47">
        <f t="shared" si="175"/>
        <v>923</v>
      </c>
      <c r="AY124" s="47">
        <f t="shared" si="175"/>
        <v>1235</v>
      </c>
      <c r="AZ124" s="47">
        <f t="shared" si="175"/>
        <v>779</v>
      </c>
      <c r="BA124" s="47">
        <f t="shared" si="175"/>
        <v>0</v>
      </c>
      <c r="BB124" s="47">
        <f t="shared" si="175"/>
        <v>1590</v>
      </c>
      <c r="BC124" s="47">
        <f t="shared" si="175"/>
        <v>989</v>
      </c>
      <c r="BD124" s="47">
        <f t="shared" si="175"/>
        <v>289</v>
      </c>
      <c r="BE124" s="47">
        <f t="shared" si="175"/>
        <v>638</v>
      </c>
      <c r="BF124" s="47">
        <f t="shared" si="175"/>
        <v>2093</v>
      </c>
      <c r="BG124" s="47">
        <f t="shared" si="175"/>
        <v>938</v>
      </c>
      <c r="BH124" s="47">
        <f t="shared" si="175"/>
        <v>490</v>
      </c>
      <c r="BI124" s="47">
        <f t="shared" si="175"/>
        <v>1938</v>
      </c>
      <c r="BJ124" s="47">
        <f t="shared" si="175"/>
        <v>1378</v>
      </c>
      <c r="BK124" s="47">
        <f t="shared" si="175"/>
        <v>1681</v>
      </c>
      <c r="BL124" s="47">
        <f t="shared" si="175"/>
        <v>1035</v>
      </c>
    </row>
    <row r="125" ht="13.5" customHeight="1">
      <c r="A125" s="88">
        <v>42140.0</v>
      </c>
      <c r="B125" s="200" t="s">
        <v>74</v>
      </c>
      <c r="C125" s="98"/>
      <c r="D125" s="180" t="s">
        <v>39</v>
      </c>
      <c r="E125" s="52">
        <f t="shared" si="128"/>
        <v>923</v>
      </c>
      <c r="F125" s="203">
        <v>1.0</v>
      </c>
      <c r="G125" s="203">
        <v>16.0</v>
      </c>
      <c r="H125" s="42">
        <f t="shared" si="3"/>
        <v>19</v>
      </c>
      <c r="I125" s="98"/>
      <c r="J125" s="182" t="s">
        <v>29</v>
      </c>
      <c r="K125" s="52">
        <f t="shared" si="129"/>
        <v>1291</v>
      </c>
      <c r="L125" s="206">
        <v>2.0</v>
      </c>
      <c r="M125" s="206">
        <v>18.0</v>
      </c>
      <c r="N125" s="42">
        <f t="shared" si="5"/>
        <v>24</v>
      </c>
      <c r="O125" s="94"/>
      <c r="P125" s="207" t="s">
        <v>72</v>
      </c>
      <c r="Q125" s="94"/>
      <c r="R125" s="212">
        <f>MIN(Rules!$E$2,(MAX(H125/N125,N125/H125)))</f>
        <v>1.263157895</v>
      </c>
      <c r="S125" s="208">
        <f>VLOOKUP(B125,Rules!A:B,2,FALSE)</f>
        <v>50</v>
      </c>
      <c r="T125" s="94"/>
      <c r="U125" s="131">
        <f>1/(10^(-(E125+(IF(P125="Y",Rules!$I$2,0))-K125)/Rules!$E$12)+1)</f>
        <v>0.2681700075</v>
      </c>
      <c r="V125" s="47">
        <f t="shared" si="6"/>
        <v>-17</v>
      </c>
      <c r="W125" s="47">
        <f t="shared" si="7"/>
        <v>17</v>
      </c>
      <c r="X125" s="47"/>
      <c r="Y125" s="47"/>
      <c r="Z125" s="48"/>
      <c r="AA125" s="47">
        <f t="shared" ref="AA125:BL125" si="176">IF($D125=AA$1,$E125+$V125,(IF($J125=AA$1,$K125+$W125,AA124)))</f>
        <v>1327</v>
      </c>
      <c r="AB125" s="47">
        <f t="shared" si="176"/>
        <v>1009</v>
      </c>
      <c r="AC125" s="47">
        <f t="shared" si="176"/>
        <v>1261</v>
      </c>
      <c r="AD125" s="47">
        <f t="shared" si="176"/>
        <v>292</v>
      </c>
      <c r="AE125" s="47">
        <f t="shared" si="176"/>
        <v>1864</v>
      </c>
      <c r="AF125" s="47">
        <f t="shared" si="176"/>
        <v>1998</v>
      </c>
      <c r="AG125" s="47">
        <f t="shared" si="176"/>
        <v>1184</v>
      </c>
      <c r="AH125" s="47">
        <f t="shared" si="176"/>
        <v>888</v>
      </c>
      <c r="AI125" s="47">
        <f t="shared" si="176"/>
        <v>1262</v>
      </c>
      <c r="AJ125" s="47">
        <f t="shared" si="176"/>
        <v>1923</v>
      </c>
      <c r="AK125" s="47">
        <f t="shared" si="176"/>
        <v>610</v>
      </c>
      <c r="AL125" s="47">
        <f t="shared" si="176"/>
        <v>794</v>
      </c>
      <c r="AM125" s="47">
        <f t="shared" si="176"/>
        <v>1878</v>
      </c>
      <c r="AN125" s="47">
        <f t="shared" si="176"/>
        <v>1465</v>
      </c>
      <c r="AO125" s="47">
        <f t="shared" si="176"/>
        <v>1308</v>
      </c>
      <c r="AP125" s="47">
        <f t="shared" si="176"/>
        <v>2178</v>
      </c>
      <c r="AQ125" s="47">
        <f t="shared" si="176"/>
        <v>288</v>
      </c>
      <c r="AR125" s="47">
        <f t="shared" si="176"/>
        <v>1478</v>
      </c>
      <c r="AS125" s="47">
        <f t="shared" si="176"/>
        <v>346</v>
      </c>
      <c r="AT125" s="47">
        <f t="shared" si="176"/>
        <v>1858</v>
      </c>
      <c r="AU125" s="47">
        <f t="shared" si="176"/>
        <v>1119</v>
      </c>
      <c r="AV125" s="47">
        <f t="shared" si="176"/>
        <v>565</v>
      </c>
      <c r="AW125" s="47">
        <f t="shared" si="176"/>
        <v>641</v>
      </c>
      <c r="AX125" s="47">
        <f t="shared" si="176"/>
        <v>906</v>
      </c>
      <c r="AY125" s="47">
        <f t="shared" si="176"/>
        <v>1235</v>
      </c>
      <c r="AZ125" s="47">
        <f t="shared" si="176"/>
        <v>779</v>
      </c>
      <c r="BA125" s="47">
        <f t="shared" si="176"/>
        <v>0</v>
      </c>
      <c r="BB125" s="47">
        <f t="shared" si="176"/>
        <v>1590</v>
      </c>
      <c r="BC125" s="47">
        <f t="shared" si="176"/>
        <v>989</v>
      </c>
      <c r="BD125" s="47">
        <f t="shared" si="176"/>
        <v>289</v>
      </c>
      <c r="BE125" s="47">
        <f t="shared" si="176"/>
        <v>638</v>
      </c>
      <c r="BF125" s="47">
        <f t="shared" si="176"/>
        <v>2093</v>
      </c>
      <c r="BG125" s="47">
        <f t="shared" si="176"/>
        <v>938</v>
      </c>
      <c r="BH125" s="47">
        <f t="shared" si="176"/>
        <v>490</v>
      </c>
      <c r="BI125" s="47">
        <f t="shared" si="176"/>
        <v>1938</v>
      </c>
      <c r="BJ125" s="47">
        <f t="shared" si="176"/>
        <v>1378</v>
      </c>
      <c r="BK125" s="47">
        <f t="shared" si="176"/>
        <v>1681</v>
      </c>
      <c r="BL125" s="47">
        <f t="shared" si="176"/>
        <v>1035</v>
      </c>
    </row>
    <row r="126" ht="13.5" customHeight="1">
      <c r="A126" s="88">
        <v>42140.0</v>
      </c>
      <c r="B126" s="200" t="s">
        <v>74</v>
      </c>
      <c r="C126" s="98"/>
      <c r="D126" s="180" t="s">
        <v>51</v>
      </c>
      <c r="E126" s="52">
        <f t="shared" si="128"/>
        <v>779</v>
      </c>
      <c r="F126" s="203">
        <v>2.0</v>
      </c>
      <c r="G126" s="203">
        <v>13.0</v>
      </c>
      <c r="H126" s="42">
        <f t="shared" si="3"/>
        <v>19</v>
      </c>
      <c r="I126" s="98"/>
      <c r="J126" s="182" t="s">
        <v>37</v>
      </c>
      <c r="K126" s="52">
        <f t="shared" si="129"/>
        <v>888</v>
      </c>
      <c r="L126" s="206">
        <v>6.0</v>
      </c>
      <c r="M126" s="206">
        <v>12.0</v>
      </c>
      <c r="N126" s="42">
        <f t="shared" si="5"/>
        <v>30</v>
      </c>
      <c r="O126" s="94"/>
      <c r="P126" s="207" t="s">
        <v>72</v>
      </c>
      <c r="Q126" s="94"/>
      <c r="R126" s="212">
        <f>MIN(Rules!$E$2,(MAX(H126/N126,N126/H126)))</f>
        <v>1.578947368</v>
      </c>
      <c r="S126" s="208">
        <f>VLOOKUP(B126,Rules!A:B,2,FALSE)</f>
        <v>50</v>
      </c>
      <c r="T126" s="94"/>
      <c r="U126" s="131">
        <f>1/(10^(-(E126+(IF(P126="Y",Rules!$I$2,0))-K126)/Rules!$E$12)+1)</f>
        <v>0.5470632605</v>
      </c>
      <c r="V126" s="47">
        <f t="shared" si="6"/>
        <v>-43</v>
      </c>
      <c r="W126" s="47">
        <f t="shared" si="7"/>
        <v>43</v>
      </c>
      <c r="X126" s="47"/>
      <c r="Y126" s="47"/>
      <c r="Z126" s="48"/>
      <c r="AA126" s="47">
        <f t="shared" ref="AA126:BL126" si="177">IF($D126=AA$1,$E126+$V126,(IF($J126=AA$1,$K126+$W126,AA125)))</f>
        <v>1327</v>
      </c>
      <c r="AB126" s="47">
        <f t="shared" si="177"/>
        <v>1009</v>
      </c>
      <c r="AC126" s="47">
        <f t="shared" si="177"/>
        <v>1261</v>
      </c>
      <c r="AD126" s="47">
        <f t="shared" si="177"/>
        <v>292</v>
      </c>
      <c r="AE126" s="47">
        <f t="shared" si="177"/>
        <v>1864</v>
      </c>
      <c r="AF126" s="47">
        <f t="shared" si="177"/>
        <v>1998</v>
      </c>
      <c r="AG126" s="47">
        <f t="shared" si="177"/>
        <v>1184</v>
      </c>
      <c r="AH126" s="47">
        <f t="shared" si="177"/>
        <v>931</v>
      </c>
      <c r="AI126" s="47">
        <f t="shared" si="177"/>
        <v>1262</v>
      </c>
      <c r="AJ126" s="47">
        <f t="shared" si="177"/>
        <v>1923</v>
      </c>
      <c r="AK126" s="47">
        <f t="shared" si="177"/>
        <v>610</v>
      </c>
      <c r="AL126" s="47">
        <f t="shared" si="177"/>
        <v>794</v>
      </c>
      <c r="AM126" s="47">
        <f t="shared" si="177"/>
        <v>1878</v>
      </c>
      <c r="AN126" s="47">
        <f t="shared" si="177"/>
        <v>1465</v>
      </c>
      <c r="AO126" s="47">
        <f t="shared" si="177"/>
        <v>1308</v>
      </c>
      <c r="AP126" s="47">
        <f t="shared" si="177"/>
        <v>2178</v>
      </c>
      <c r="AQ126" s="47">
        <f t="shared" si="177"/>
        <v>288</v>
      </c>
      <c r="AR126" s="47">
        <f t="shared" si="177"/>
        <v>1478</v>
      </c>
      <c r="AS126" s="47">
        <f t="shared" si="177"/>
        <v>346</v>
      </c>
      <c r="AT126" s="47">
        <f t="shared" si="177"/>
        <v>1858</v>
      </c>
      <c r="AU126" s="47">
        <f t="shared" si="177"/>
        <v>1119</v>
      </c>
      <c r="AV126" s="47">
        <f t="shared" si="177"/>
        <v>565</v>
      </c>
      <c r="AW126" s="47">
        <f t="shared" si="177"/>
        <v>641</v>
      </c>
      <c r="AX126" s="47">
        <f t="shared" si="177"/>
        <v>906</v>
      </c>
      <c r="AY126" s="47">
        <f t="shared" si="177"/>
        <v>1235</v>
      </c>
      <c r="AZ126" s="47">
        <f t="shared" si="177"/>
        <v>736</v>
      </c>
      <c r="BA126" s="47">
        <f t="shared" si="177"/>
        <v>0</v>
      </c>
      <c r="BB126" s="47">
        <f t="shared" si="177"/>
        <v>1590</v>
      </c>
      <c r="BC126" s="47">
        <f t="shared" si="177"/>
        <v>989</v>
      </c>
      <c r="BD126" s="47">
        <f t="shared" si="177"/>
        <v>289</v>
      </c>
      <c r="BE126" s="47">
        <f t="shared" si="177"/>
        <v>638</v>
      </c>
      <c r="BF126" s="47">
        <f t="shared" si="177"/>
        <v>2093</v>
      </c>
      <c r="BG126" s="47">
        <f t="shared" si="177"/>
        <v>938</v>
      </c>
      <c r="BH126" s="47">
        <f t="shared" si="177"/>
        <v>490</v>
      </c>
      <c r="BI126" s="47">
        <f t="shared" si="177"/>
        <v>1938</v>
      </c>
      <c r="BJ126" s="47">
        <f t="shared" si="177"/>
        <v>1378</v>
      </c>
      <c r="BK126" s="47">
        <f t="shared" si="177"/>
        <v>1681</v>
      </c>
      <c r="BL126" s="47">
        <f t="shared" si="177"/>
        <v>1035</v>
      </c>
    </row>
    <row r="127" ht="13.5" customHeight="1">
      <c r="A127" s="88">
        <v>42140.0</v>
      </c>
      <c r="B127" s="200" t="s">
        <v>74</v>
      </c>
      <c r="C127" s="98"/>
      <c r="D127" s="180" t="s">
        <v>45</v>
      </c>
      <c r="E127" s="52">
        <f t="shared" si="128"/>
        <v>794</v>
      </c>
      <c r="F127" s="203">
        <v>0.0</v>
      </c>
      <c r="G127" s="203">
        <v>20.0</v>
      </c>
      <c r="H127" s="42">
        <f t="shared" si="3"/>
        <v>20</v>
      </c>
      <c r="I127" s="98"/>
      <c r="J127" s="182" t="s">
        <v>42</v>
      </c>
      <c r="K127" s="52">
        <f t="shared" si="129"/>
        <v>938</v>
      </c>
      <c r="L127" s="206">
        <v>1.0</v>
      </c>
      <c r="M127" s="206">
        <v>21.0</v>
      </c>
      <c r="N127" s="42">
        <f t="shared" si="5"/>
        <v>24</v>
      </c>
      <c r="O127" s="94"/>
      <c r="P127" s="207" t="s">
        <v>72</v>
      </c>
      <c r="Q127" s="94"/>
      <c r="R127" s="212">
        <f>MIN(Rules!$E$2,(MAX(H127/N127,N127/H127)))</f>
        <v>1.2</v>
      </c>
      <c r="S127" s="208">
        <f>VLOOKUP(B127,Rules!A:B,2,FALSE)</f>
        <v>50</v>
      </c>
      <c r="T127" s="94"/>
      <c r="U127" s="131">
        <f>1/(10^(-(E127+(IF(P127="Y",Rules!$I$2,0))-K127)/Rules!$E$12)+1)</f>
        <v>0.5069073158</v>
      </c>
      <c r="V127" s="47">
        <f t="shared" si="6"/>
        <v>-30</v>
      </c>
      <c r="W127" s="47">
        <f t="shared" si="7"/>
        <v>30</v>
      </c>
      <c r="X127" s="47"/>
      <c r="Y127" s="47"/>
      <c r="Z127" s="48"/>
      <c r="AA127" s="47">
        <f t="shared" ref="AA127:BL127" si="178">IF($D127=AA$1,$E127+$V127,(IF($J127=AA$1,$K127+$W127,AA126)))</f>
        <v>1327</v>
      </c>
      <c r="AB127" s="47">
        <f t="shared" si="178"/>
        <v>1009</v>
      </c>
      <c r="AC127" s="47">
        <f t="shared" si="178"/>
        <v>1261</v>
      </c>
      <c r="AD127" s="47">
        <f t="shared" si="178"/>
        <v>292</v>
      </c>
      <c r="AE127" s="47">
        <f t="shared" si="178"/>
        <v>1864</v>
      </c>
      <c r="AF127" s="47">
        <f t="shared" si="178"/>
        <v>1998</v>
      </c>
      <c r="AG127" s="47">
        <f t="shared" si="178"/>
        <v>1184</v>
      </c>
      <c r="AH127" s="47">
        <f t="shared" si="178"/>
        <v>931</v>
      </c>
      <c r="AI127" s="47">
        <f t="shared" si="178"/>
        <v>1262</v>
      </c>
      <c r="AJ127" s="47">
        <f t="shared" si="178"/>
        <v>1923</v>
      </c>
      <c r="AK127" s="47">
        <f t="shared" si="178"/>
        <v>610</v>
      </c>
      <c r="AL127" s="47">
        <f t="shared" si="178"/>
        <v>764</v>
      </c>
      <c r="AM127" s="47">
        <f t="shared" si="178"/>
        <v>1878</v>
      </c>
      <c r="AN127" s="47">
        <f t="shared" si="178"/>
        <v>1465</v>
      </c>
      <c r="AO127" s="47">
        <f t="shared" si="178"/>
        <v>1308</v>
      </c>
      <c r="AP127" s="47">
        <f t="shared" si="178"/>
        <v>2178</v>
      </c>
      <c r="AQ127" s="47">
        <f t="shared" si="178"/>
        <v>288</v>
      </c>
      <c r="AR127" s="47">
        <f t="shared" si="178"/>
        <v>1478</v>
      </c>
      <c r="AS127" s="47">
        <f t="shared" si="178"/>
        <v>346</v>
      </c>
      <c r="AT127" s="47">
        <f t="shared" si="178"/>
        <v>1858</v>
      </c>
      <c r="AU127" s="47">
        <f t="shared" si="178"/>
        <v>1119</v>
      </c>
      <c r="AV127" s="47">
        <f t="shared" si="178"/>
        <v>565</v>
      </c>
      <c r="AW127" s="47">
        <f t="shared" si="178"/>
        <v>641</v>
      </c>
      <c r="AX127" s="47">
        <f t="shared" si="178"/>
        <v>906</v>
      </c>
      <c r="AY127" s="47">
        <f t="shared" si="178"/>
        <v>1235</v>
      </c>
      <c r="AZ127" s="47">
        <f t="shared" si="178"/>
        <v>736</v>
      </c>
      <c r="BA127" s="47">
        <f t="shared" si="178"/>
        <v>0</v>
      </c>
      <c r="BB127" s="47">
        <f t="shared" si="178"/>
        <v>1590</v>
      </c>
      <c r="BC127" s="47">
        <f t="shared" si="178"/>
        <v>989</v>
      </c>
      <c r="BD127" s="47">
        <f t="shared" si="178"/>
        <v>289</v>
      </c>
      <c r="BE127" s="47">
        <f t="shared" si="178"/>
        <v>638</v>
      </c>
      <c r="BF127" s="47">
        <f t="shared" si="178"/>
        <v>2093</v>
      </c>
      <c r="BG127" s="47">
        <f t="shared" si="178"/>
        <v>968</v>
      </c>
      <c r="BH127" s="47">
        <f t="shared" si="178"/>
        <v>490</v>
      </c>
      <c r="BI127" s="47">
        <f t="shared" si="178"/>
        <v>1938</v>
      </c>
      <c r="BJ127" s="47">
        <f t="shared" si="178"/>
        <v>1378</v>
      </c>
      <c r="BK127" s="47">
        <f t="shared" si="178"/>
        <v>1681</v>
      </c>
      <c r="BL127" s="47">
        <f t="shared" si="178"/>
        <v>1035</v>
      </c>
    </row>
    <row r="128" ht="13.5" customHeight="1">
      <c r="A128" s="88">
        <v>42140.0</v>
      </c>
      <c r="B128" s="37" t="s">
        <v>74</v>
      </c>
      <c r="C128" s="176"/>
      <c r="D128" s="39" t="s">
        <v>52</v>
      </c>
      <c r="E128" s="52">
        <f t="shared" si="128"/>
        <v>346</v>
      </c>
      <c r="F128" s="203">
        <v>1.0</v>
      </c>
      <c r="G128" s="203">
        <v>16.0</v>
      </c>
      <c r="H128" s="42">
        <f t="shared" si="3"/>
        <v>19</v>
      </c>
      <c r="I128" s="176"/>
      <c r="J128" s="43" t="s">
        <v>54</v>
      </c>
      <c r="K128" s="52">
        <f t="shared" si="129"/>
        <v>288</v>
      </c>
      <c r="L128" s="206">
        <v>1.0</v>
      </c>
      <c r="M128" s="206">
        <v>14.0</v>
      </c>
      <c r="N128" s="42">
        <f t="shared" si="5"/>
        <v>17</v>
      </c>
      <c r="O128" s="176"/>
      <c r="P128" s="45" t="s">
        <v>72</v>
      </c>
      <c r="Q128" s="176"/>
      <c r="R128" s="212">
        <f>MIN(Rules!$E$2,(MAX(H128/N128,N128/H128)))</f>
        <v>1.117647059</v>
      </c>
      <c r="S128" s="208">
        <f>VLOOKUP(B128,Rules!A:B,2,FALSE)</f>
        <v>50</v>
      </c>
      <c r="T128" s="94"/>
      <c r="U128" s="131">
        <f>1/(10^(-(E128+(IF(P128="Y",Rules!$I$2,0))-K128)/Rules!$E$12)+1)</f>
        <v>0.722696223</v>
      </c>
      <c r="V128" s="47">
        <f t="shared" si="6"/>
        <v>15</v>
      </c>
      <c r="W128" s="47">
        <f t="shared" si="7"/>
        <v>-15</v>
      </c>
      <c r="X128" s="47"/>
      <c r="Y128" s="47"/>
      <c r="Z128" s="48"/>
      <c r="AA128" s="47">
        <f t="shared" ref="AA128:BL128" si="179">IF($D128=AA$1,$E128+$V128,(IF($J128=AA$1,$K128+$W128,AA127)))</f>
        <v>1327</v>
      </c>
      <c r="AB128" s="47">
        <f t="shared" si="179"/>
        <v>1009</v>
      </c>
      <c r="AC128" s="47">
        <f t="shared" si="179"/>
        <v>1261</v>
      </c>
      <c r="AD128" s="47">
        <f t="shared" si="179"/>
        <v>292</v>
      </c>
      <c r="AE128" s="47">
        <f t="shared" si="179"/>
        <v>1864</v>
      </c>
      <c r="AF128" s="47">
        <f t="shared" si="179"/>
        <v>1998</v>
      </c>
      <c r="AG128" s="47">
        <f t="shared" si="179"/>
        <v>1184</v>
      </c>
      <c r="AH128" s="47">
        <f t="shared" si="179"/>
        <v>931</v>
      </c>
      <c r="AI128" s="47">
        <f t="shared" si="179"/>
        <v>1262</v>
      </c>
      <c r="AJ128" s="47">
        <f t="shared" si="179"/>
        <v>1923</v>
      </c>
      <c r="AK128" s="47">
        <f t="shared" si="179"/>
        <v>610</v>
      </c>
      <c r="AL128" s="47">
        <f t="shared" si="179"/>
        <v>764</v>
      </c>
      <c r="AM128" s="47">
        <f t="shared" si="179"/>
        <v>1878</v>
      </c>
      <c r="AN128" s="47">
        <f t="shared" si="179"/>
        <v>1465</v>
      </c>
      <c r="AO128" s="47">
        <f t="shared" si="179"/>
        <v>1308</v>
      </c>
      <c r="AP128" s="47">
        <f t="shared" si="179"/>
        <v>2178</v>
      </c>
      <c r="AQ128" s="47">
        <f t="shared" si="179"/>
        <v>273</v>
      </c>
      <c r="AR128" s="47">
        <f t="shared" si="179"/>
        <v>1478</v>
      </c>
      <c r="AS128" s="47">
        <f t="shared" si="179"/>
        <v>361</v>
      </c>
      <c r="AT128" s="47">
        <f t="shared" si="179"/>
        <v>1858</v>
      </c>
      <c r="AU128" s="47">
        <f t="shared" si="179"/>
        <v>1119</v>
      </c>
      <c r="AV128" s="47">
        <f t="shared" si="179"/>
        <v>565</v>
      </c>
      <c r="AW128" s="47">
        <f t="shared" si="179"/>
        <v>641</v>
      </c>
      <c r="AX128" s="47">
        <f t="shared" si="179"/>
        <v>906</v>
      </c>
      <c r="AY128" s="47">
        <f t="shared" si="179"/>
        <v>1235</v>
      </c>
      <c r="AZ128" s="47">
        <f t="shared" si="179"/>
        <v>736</v>
      </c>
      <c r="BA128" s="47">
        <f t="shared" si="179"/>
        <v>0</v>
      </c>
      <c r="BB128" s="47">
        <f t="shared" si="179"/>
        <v>1590</v>
      </c>
      <c r="BC128" s="47">
        <f t="shared" si="179"/>
        <v>989</v>
      </c>
      <c r="BD128" s="47">
        <f t="shared" si="179"/>
        <v>289</v>
      </c>
      <c r="BE128" s="47">
        <f t="shared" si="179"/>
        <v>638</v>
      </c>
      <c r="BF128" s="47">
        <f t="shared" si="179"/>
        <v>2093</v>
      </c>
      <c r="BG128" s="47">
        <f t="shared" si="179"/>
        <v>968</v>
      </c>
      <c r="BH128" s="47">
        <f t="shared" si="179"/>
        <v>490</v>
      </c>
      <c r="BI128" s="47">
        <f t="shared" si="179"/>
        <v>1938</v>
      </c>
      <c r="BJ128" s="47">
        <f t="shared" si="179"/>
        <v>1378</v>
      </c>
      <c r="BK128" s="47">
        <f t="shared" si="179"/>
        <v>1681</v>
      </c>
      <c r="BL128" s="47">
        <f t="shared" si="179"/>
        <v>1035</v>
      </c>
    </row>
    <row r="129" ht="13.5" customHeight="1">
      <c r="A129" s="88">
        <v>42140.0</v>
      </c>
      <c r="B129" s="200" t="s">
        <v>74</v>
      </c>
      <c r="C129" s="98"/>
      <c r="D129" s="180" t="s">
        <v>44</v>
      </c>
      <c r="E129" s="52">
        <f t="shared" si="128"/>
        <v>289</v>
      </c>
      <c r="F129" s="203">
        <v>1.0</v>
      </c>
      <c r="G129" s="203">
        <v>15.0</v>
      </c>
      <c r="H129" s="42">
        <f t="shared" si="3"/>
        <v>18</v>
      </c>
      <c r="I129" s="98"/>
      <c r="J129" s="182" t="s">
        <v>53</v>
      </c>
      <c r="K129" s="52">
        <f t="shared" si="129"/>
        <v>490</v>
      </c>
      <c r="L129" s="206">
        <v>3.0</v>
      </c>
      <c r="M129" s="206">
        <v>12.0</v>
      </c>
      <c r="N129" s="42">
        <f t="shared" si="5"/>
        <v>21</v>
      </c>
      <c r="O129" s="94"/>
      <c r="P129" s="207" t="s">
        <v>72</v>
      </c>
      <c r="Q129" s="94"/>
      <c r="R129" s="212">
        <f>MIN(Rules!$E$2,(MAX(H129/N129,N129/H129)))</f>
        <v>1.166666667</v>
      </c>
      <c r="S129" s="208">
        <f>VLOOKUP(B129,Rules!A:B,2,FALSE)</f>
        <v>50</v>
      </c>
      <c r="T129" s="94"/>
      <c r="U129" s="131">
        <f>1/(10^(-(E129+(IF(P129="Y",Rules!$I$2,0))-K129)/Rules!$E$12)+1)</f>
        <v>0.4415525017</v>
      </c>
      <c r="V129" s="47">
        <f t="shared" si="6"/>
        <v>-26</v>
      </c>
      <c r="W129" s="47">
        <f t="shared" si="7"/>
        <v>26</v>
      </c>
      <c r="X129" s="47"/>
      <c r="Y129" s="47"/>
      <c r="Z129" s="48"/>
      <c r="AA129" s="47">
        <f t="shared" ref="AA129:BL129" si="180">IF($D129=AA$1,$E129+$V129,(IF($J129=AA$1,$K129+$W129,AA128)))</f>
        <v>1327</v>
      </c>
      <c r="AB129" s="47">
        <f t="shared" si="180"/>
        <v>1009</v>
      </c>
      <c r="AC129" s="47">
        <f t="shared" si="180"/>
        <v>1261</v>
      </c>
      <c r="AD129" s="47">
        <f t="shared" si="180"/>
        <v>292</v>
      </c>
      <c r="AE129" s="47">
        <f t="shared" si="180"/>
        <v>1864</v>
      </c>
      <c r="AF129" s="47">
        <f t="shared" si="180"/>
        <v>1998</v>
      </c>
      <c r="AG129" s="47">
        <f t="shared" si="180"/>
        <v>1184</v>
      </c>
      <c r="AH129" s="47">
        <f t="shared" si="180"/>
        <v>931</v>
      </c>
      <c r="AI129" s="47">
        <f t="shared" si="180"/>
        <v>1262</v>
      </c>
      <c r="AJ129" s="47">
        <f t="shared" si="180"/>
        <v>1923</v>
      </c>
      <c r="AK129" s="47">
        <f t="shared" si="180"/>
        <v>610</v>
      </c>
      <c r="AL129" s="47">
        <f t="shared" si="180"/>
        <v>764</v>
      </c>
      <c r="AM129" s="47">
        <f t="shared" si="180"/>
        <v>1878</v>
      </c>
      <c r="AN129" s="47">
        <f t="shared" si="180"/>
        <v>1465</v>
      </c>
      <c r="AO129" s="47">
        <f t="shared" si="180"/>
        <v>1308</v>
      </c>
      <c r="AP129" s="47">
        <f t="shared" si="180"/>
        <v>2178</v>
      </c>
      <c r="AQ129" s="47">
        <f t="shared" si="180"/>
        <v>273</v>
      </c>
      <c r="AR129" s="47">
        <f t="shared" si="180"/>
        <v>1478</v>
      </c>
      <c r="AS129" s="47">
        <f t="shared" si="180"/>
        <v>361</v>
      </c>
      <c r="AT129" s="47">
        <f t="shared" si="180"/>
        <v>1858</v>
      </c>
      <c r="AU129" s="47">
        <f t="shared" si="180"/>
        <v>1119</v>
      </c>
      <c r="AV129" s="47">
        <f t="shared" si="180"/>
        <v>565</v>
      </c>
      <c r="AW129" s="47">
        <f t="shared" si="180"/>
        <v>641</v>
      </c>
      <c r="AX129" s="47">
        <f t="shared" si="180"/>
        <v>906</v>
      </c>
      <c r="AY129" s="47">
        <f t="shared" si="180"/>
        <v>1235</v>
      </c>
      <c r="AZ129" s="47">
        <f t="shared" si="180"/>
        <v>736</v>
      </c>
      <c r="BA129" s="47">
        <f t="shared" si="180"/>
        <v>0</v>
      </c>
      <c r="BB129" s="47">
        <f t="shared" si="180"/>
        <v>1590</v>
      </c>
      <c r="BC129" s="47">
        <f t="shared" si="180"/>
        <v>989</v>
      </c>
      <c r="BD129" s="47">
        <f t="shared" si="180"/>
        <v>263</v>
      </c>
      <c r="BE129" s="47">
        <f t="shared" si="180"/>
        <v>638</v>
      </c>
      <c r="BF129" s="47">
        <f t="shared" si="180"/>
        <v>2093</v>
      </c>
      <c r="BG129" s="47">
        <f t="shared" si="180"/>
        <v>968</v>
      </c>
      <c r="BH129" s="47">
        <f t="shared" si="180"/>
        <v>516</v>
      </c>
      <c r="BI129" s="47">
        <f t="shared" si="180"/>
        <v>1938</v>
      </c>
      <c r="BJ129" s="47">
        <f t="shared" si="180"/>
        <v>1378</v>
      </c>
      <c r="BK129" s="47">
        <f t="shared" si="180"/>
        <v>1681</v>
      </c>
      <c r="BL129" s="47">
        <f t="shared" si="180"/>
        <v>1035</v>
      </c>
    </row>
    <row r="130" ht="13.5" customHeight="1">
      <c r="A130" s="199">
        <v>42147.0</v>
      </c>
      <c r="B130" s="216" t="s">
        <v>74</v>
      </c>
      <c r="C130" s="98"/>
      <c r="D130" s="201" t="s">
        <v>38</v>
      </c>
      <c r="E130" s="52">
        <f t="shared" si="128"/>
        <v>1235</v>
      </c>
      <c r="F130" s="181">
        <v>2.0</v>
      </c>
      <c r="G130" s="181">
        <v>18.0</v>
      </c>
      <c r="H130" s="217">
        <f t="shared" si="3"/>
        <v>24</v>
      </c>
      <c r="I130" s="98"/>
      <c r="J130" s="204" t="s">
        <v>29</v>
      </c>
      <c r="K130" s="52">
        <f t="shared" si="129"/>
        <v>1308</v>
      </c>
      <c r="L130" s="183">
        <v>3.0</v>
      </c>
      <c r="M130" s="183">
        <v>23.0</v>
      </c>
      <c r="N130" s="217">
        <f t="shared" si="5"/>
        <v>32</v>
      </c>
      <c r="O130" s="94"/>
      <c r="P130" s="207" t="s">
        <v>72</v>
      </c>
      <c r="Q130" s="94"/>
      <c r="R130" s="212">
        <f>MIN(Rules!$E$2,(MAX(H130/N130,N130/H130)))</f>
        <v>1.333333333</v>
      </c>
      <c r="S130" s="208">
        <f>VLOOKUP(B130,Rules!A:B,2,FALSE)</f>
        <v>50</v>
      </c>
      <c r="T130" s="94"/>
      <c r="U130" s="209">
        <f>1/(10^(-(E130+(IF(P130="Y",Rules!$I$2,0))-K130)/Rules!$E$12)+1)</f>
        <v>0.5877321614</v>
      </c>
      <c r="V130" s="47">
        <f t="shared" si="6"/>
        <v>-39</v>
      </c>
      <c r="W130" s="47">
        <f t="shared" si="7"/>
        <v>39</v>
      </c>
      <c r="X130" s="94"/>
      <c r="Y130" s="94"/>
      <c r="Z130" s="94"/>
      <c r="AA130" s="47">
        <f t="shared" ref="AA130:BL130" si="181">IF($D130=AA$1,$E130+$V130,(IF($J130=AA$1,$K130+$W130,AA129)))</f>
        <v>1327</v>
      </c>
      <c r="AB130" s="47">
        <f t="shared" si="181"/>
        <v>1009</v>
      </c>
      <c r="AC130" s="47">
        <f t="shared" si="181"/>
        <v>1261</v>
      </c>
      <c r="AD130" s="47">
        <f t="shared" si="181"/>
        <v>292</v>
      </c>
      <c r="AE130" s="47">
        <f t="shared" si="181"/>
        <v>1864</v>
      </c>
      <c r="AF130" s="47">
        <f t="shared" si="181"/>
        <v>1998</v>
      </c>
      <c r="AG130" s="47">
        <f t="shared" si="181"/>
        <v>1184</v>
      </c>
      <c r="AH130" s="47">
        <f t="shared" si="181"/>
        <v>931</v>
      </c>
      <c r="AI130" s="47">
        <f t="shared" si="181"/>
        <v>1262</v>
      </c>
      <c r="AJ130" s="47">
        <f t="shared" si="181"/>
        <v>1923</v>
      </c>
      <c r="AK130" s="47">
        <f t="shared" si="181"/>
        <v>610</v>
      </c>
      <c r="AL130" s="47">
        <f t="shared" si="181"/>
        <v>764</v>
      </c>
      <c r="AM130" s="47">
        <f t="shared" si="181"/>
        <v>1878</v>
      </c>
      <c r="AN130" s="47">
        <f t="shared" si="181"/>
        <v>1465</v>
      </c>
      <c r="AO130" s="47">
        <f t="shared" si="181"/>
        <v>1347</v>
      </c>
      <c r="AP130" s="47">
        <f t="shared" si="181"/>
        <v>2178</v>
      </c>
      <c r="AQ130" s="47">
        <f t="shared" si="181"/>
        <v>273</v>
      </c>
      <c r="AR130" s="47">
        <f t="shared" si="181"/>
        <v>1478</v>
      </c>
      <c r="AS130" s="47">
        <f t="shared" si="181"/>
        <v>361</v>
      </c>
      <c r="AT130" s="47">
        <f t="shared" si="181"/>
        <v>1858</v>
      </c>
      <c r="AU130" s="47">
        <f t="shared" si="181"/>
        <v>1119</v>
      </c>
      <c r="AV130" s="47">
        <f t="shared" si="181"/>
        <v>565</v>
      </c>
      <c r="AW130" s="47">
        <f t="shared" si="181"/>
        <v>641</v>
      </c>
      <c r="AX130" s="47">
        <f t="shared" si="181"/>
        <v>906</v>
      </c>
      <c r="AY130" s="47">
        <f t="shared" si="181"/>
        <v>1196</v>
      </c>
      <c r="AZ130" s="47">
        <f t="shared" si="181"/>
        <v>736</v>
      </c>
      <c r="BA130" s="47">
        <f t="shared" si="181"/>
        <v>0</v>
      </c>
      <c r="BB130" s="47">
        <f t="shared" si="181"/>
        <v>1590</v>
      </c>
      <c r="BC130" s="47">
        <f t="shared" si="181"/>
        <v>989</v>
      </c>
      <c r="BD130" s="47">
        <f t="shared" si="181"/>
        <v>263</v>
      </c>
      <c r="BE130" s="47">
        <f t="shared" si="181"/>
        <v>638</v>
      </c>
      <c r="BF130" s="47">
        <f t="shared" si="181"/>
        <v>2093</v>
      </c>
      <c r="BG130" s="47">
        <f t="shared" si="181"/>
        <v>968</v>
      </c>
      <c r="BH130" s="47">
        <f t="shared" si="181"/>
        <v>516</v>
      </c>
      <c r="BI130" s="47">
        <f t="shared" si="181"/>
        <v>1938</v>
      </c>
      <c r="BJ130" s="47">
        <f t="shared" si="181"/>
        <v>1378</v>
      </c>
      <c r="BK130" s="47">
        <f t="shared" si="181"/>
        <v>1681</v>
      </c>
      <c r="BL130" s="47">
        <f t="shared" si="181"/>
        <v>1035</v>
      </c>
    </row>
    <row r="131" ht="13.5" customHeight="1">
      <c r="A131" s="199">
        <v>42147.0</v>
      </c>
      <c r="B131" s="216" t="s">
        <v>74</v>
      </c>
      <c r="C131" s="98"/>
      <c r="D131" s="220" t="s">
        <v>33</v>
      </c>
      <c r="E131" s="52">
        <f t="shared" si="128"/>
        <v>1262</v>
      </c>
      <c r="F131" s="221">
        <v>1.0</v>
      </c>
      <c r="G131" s="221">
        <v>22.0</v>
      </c>
      <c r="H131" s="222">
        <f t="shared" si="3"/>
        <v>25</v>
      </c>
      <c r="I131" s="98"/>
      <c r="J131" s="223" t="s">
        <v>36</v>
      </c>
      <c r="K131" s="52">
        <f t="shared" si="129"/>
        <v>1119</v>
      </c>
      <c r="L131" s="224">
        <v>1.0</v>
      </c>
      <c r="M131" s="224">
        <v>13.0</v>
      </c>
      <c r="N131" s="222">
        <f t="shared" si="5"/>
        <v>16</v>
      </c>
      <c r="O131" s="94"/>
      <c r="P131" s="207" t="s">
        <v>72</v>
      </c>
      <c r="Q131" s="94"/>
      <c r="R131" s="212">
        <f>MIN(Rules!$E$2,(MAX(H131/N131,N131/H131)))</f>
        <v>1.5625</v>
      </c>
      <c r="S131" s="208">
        <f>VLOOKUP(B131,Rules!A:B,2,FALSE)</f>
        <v>50</v>
      </c>
      <c r="T131" s="94"/>
      <c r="U131" s="209">
        <f>1/(10^(-(E131+(IF(P131="Y",Rules!$I$2,0))-K131)/Rules!$E$12)+1)</f>
        <v>0.7940175944</v>
      </c>
      <c r="V131" s="47">
        <f t="shared" si="6"/>
        <v>16</v>
      </c>
      <c r="W131" s="47">
        <f t="shared" si="7"/>
        <v>-16</v>
      </c>
      <c r="X131" s="94"/>
      <c r="Y131" s="94"/>
      <c r="Z131" s="94"/>
      <c r="AA131" s="47">
        <f t="shared" ref="AA131:BL131" si="182">IF($D131=AA$1,$E131+$V131,(IF($J131=AA$1,$K131+$W131,AA130)))</f>
        <v>1327</v>
      </c>
      <c r="AB131" s="47">
        <f t="shared" si="182"/>
        <v>1009</v>
      </c>
      <c r="AC131" s="47">
        <f t="shared" si="182"/>
        <v>1261</v>
      </c>
      <c r="AD131" s="47">
        <f t="shared" si="182"/>
        <v>292</v>
      </c>
      <c r="AE131" s="47">
        <f t="shared" si="182"/>
        <v>1864</v>
      </c>
      <c r="AF131" s="47">
        <f t="shared" si="182"/>
        <v>1998</v>
      </c>
      <c r="AG131" s="47">
        <f t="shared" si="182"/>
        <v>1184</v>
      </c>
      <c r="AH131" s="47">
        <f t="shared" si="182"/>
        <v>931</v>
      </c>
      <c r="AI131" s="47">
        <f t="shared" si="182"/>
        <v>1278</v>
      </c>
      <c r="AJ131" s="47">
        <f t="shared" si="182"/>
        <v>1923</v>
      </c>
      <c r="AK131" s="47">
        <f t="shared" si="182"/>
        <v>610</v>
      </c>
      <c r="AL131" s="47">
        <f t="shared" si="182"/>
        <v>764</v>
      </c>
      <c r="AM131" s="47">
        <f t="shared" si="182"/>
        <v>1878</v>
      </c>
      <c r="AN131" s="47">
        <f t="shared" si="182"/>
        <v>1465</v>
      </c>
      <c r="AO131" s="47">
        <f t="shared" si="182"/>
        <v>1347</v>
      </c>
      <c r="AP131" s="47">
        <f t="shared" si="182"/>
        <v>2178</v>
      </c>
      <c r="AQ131" s="47">
        <f t="shared" si="182"/>
        <v>273</v>
      </c>
      <c r="AR131" s="47">
        <f t="shared" si="182"/>
        <v>1478</v>
      </c>
      <c r="AS131" s="47">
        <f t="shared" si="182"/>
        <v>361</v>
      </c>
      <c r="AT131" s="47">
        <f t="shared" si="182"/>
        <v>1858</v>
      </c>
      <c r="AU131" s="47">
        <f t="shared" si="182"/>
        <v>1103</v>
      </c>
      <c r="AV131" s="47">
        <f t="shared" si="182"/>
        <v>565</v>
      </c>
      <c r="AW131" s="47">
        <f t="shared" si="182"/>
        <v>641</v>
      </c>
      <c r="AX131" s="47">
        <f t="shared" si="182"/>
        <v>906</v>
      </c>
      <c r="AY131" s="47">
        <f t="shared" si="182"/>
        <v>1196</v>
      </c>
      <c r="AZ131" s="47">
        <f t="shared" si="182"/>
        <v>736</v>
      </c>
      <c r="BA131" s="47">
        <f t="shared" si="182"/>
        <v>0</v>
      </c>
      <c r="BB131" s="47">
        <f t="shared" si="182"/>
        <v>1590</v>
      </c>
      <c r="BC131" s="47">
        <f t="shared" si="182"/>
        <v>989</v>
      </c>
      <c r="BD131" s="47">
        <f t="shared" si="182"/>
        <v>263</v>
      </c>
      <c r="BE131" s="47">
        <f t="shared" si="182"/>
        <v>638</v>
      </c>
      <c r="BF131" s="47">
        <f t="shared" si="182"/>
        <v>2093</v>
      </c>
      <c r="BG131" s="47">
        <f t="shared" si="182"/>
        <v>968</v>
      </c>
      <c r="BH131" s="47">
        <f t="shared" si="182"/>
        <v>516</v>
      </c>
      <c r="BI131" s="47">
        <f t="shared" si="182"/>
        <v>1938</v>
      </c>
      <c r="BJ131" s="47">
        <f t="shared" si="182"/>
        <v>1378</v>
      </c>
      <c r="BK131" s="47">
        <f t="shared" si="182"/>
        <v>1681</v>
      </c>
      <c r="BL131" s="47">
        <f t="shared" si="182"/>
        <v>1035</v>
      </c>
    </row>
    <row r="132" ht="13.5" customHeight="1">
      <c r="A132" s="199">
        <v>42147.0</v>
      </c>
      <c r="B132" s="200" t="s">
        <v>74</v>
      </c>
      <c r="C132" s="98"/>
      <c r="D132" s="225" t="s">
        <v>40</v>
      </c>
      <c r="E132" s="52">
        <f t="shared" si="128"/>
        <v>1035</v>
      </c>
      <c r="F132" s="221">
        <v>1.0</v>
      </c>
      <c r="G132" s="221">
        <v>18.0</v>
      </c>
      <c r="H132" s="222">
        <f t="shared" si="3"/>
        <v>21</v>
      </c>
      <c r="I132" s="98"/>
      <c r="J132" s="226" t="s">
        <v>39</v>
      </c>
      <c r="K132" s="52">
        <f t="shared" si="129"/>
        <v>906</v>
      </c>
      <c r="L132" s="224">
        <v>1.0</v>
      </c>
      <c r="M132" s="224">
        <v>11.0</v>
      </c>
      <c r="N132" s="222">
        <f t="shared" si="5"/>
        <v>14</v>
      </c>
      <c r="O132" s="94"/>
      <c r="P132" s="207" t="s">
        <v>73</v>
      </c>
      <c r="Q132" s="94"/>
      <c r="R132" s="212">
        <f>MIN(Rules!$E$2,(MAX(H132/N132,N132/H132)))</f>
        <v>1.5</v>
      </c>
      <c r="S132" s="208">
        <f>VLOOKUP(B132,Rules!A:B,2,FALSE)</f>
        <v>50</v>
      </c>
      <c r="T132" s="94"/>
      <c r="U132" s="209">
        <f>1/(10^(-(E132+(IF(P132="Y",Rules!$I$2,0))-K132)/Rules!$E$12)+1)</f>
        <v>0.6442977487</v>
      </c>
      <c r="V132" s="47">
        <f t="shared" si="6"/>
        <v>27</v>
      </c>
      <c r="W132" s="47">
        <f t="shared" si="7"/>
        <v>-27</v>
      </c>
      <c r="X132" s="94"/>
      <c r="Y132" s="94"/>
      <c r="Z132" s="94"/>
      <c r="AA132" s="47">
        <f t="shared" ref="AA132:BL132" si="183">IF($D132=AA$1,$E132+$V132,(IF($J132=AA$1,$K132+$W132,AA131)))</f>
        <v>1327</v>
      </c>
      <c r="AB132" s="47">
        <f t="shared" si="183"/>
        <v>1009</v>
      </c>
      <c r="AC132" s="47">
        <f t="shared" si="183"/>
        <v>1261</v>
      </c>
      <c r="AD132" s="47">
        <f t="shared" si="183"/>
        <v>292</v>
      </c>
      <c r="AE132" s="47">
        <f t="shared" si="183"/>
        <v>1864</v>
      </c>
      <c r="AF132" s="47">
        <f t="shared" si="183"/>
        <v>1998</v>
      </c>
      <c r="AG132" s="47">
        <f t="shared" si="183"/>
        <v>1184</v>
      </c>
      <c r="AH132" s="47">
        <f t="shared" si="183"/>
        <v>931</v>
      </c>
      <c r="AI132" s="47">
        <f t="shared" si="183"/>
        <v>1278</v>
      </c>
      <c r="AJ132" s="47">
        <f t="shared" si="183"/>
        <v>1923</v>
      </c>
      <c r="AK132" s="47">
        <f t="shared" si="183"/>
        <v>610</v>
      </c>
      <c r="AL132" s="47">
        <f t="shared" si="183"/>
        <v>764</v>
      </c>
      <c r="AM132" s="47">
        <f t="shared" si="183"/>
        <v>1878</v>
      </c>
      <c r="AN132" s="47">
        <f t="shared" si="183"/>
        <v>1465</v>
      </c>
      <c r="AO132" s="47">
        <f t="shared" si="183"/>
        <v>1347</v>
      </c>
      <c r="AP132" s="47">
        <f t="shared" si="183"/>
        <v>2178</v>
      </c>
      <c r="AQ132" s="47">
        <f t="shared" si="183"/>
        <v>273</v>
      </c>
      <c r="AR132" s="47">
        <f t="shared" si="183"/>
        <v>1478</v>
      </c>
      <c r="AS132" s="47">
        <f t="shared" si="183"/>
        <v>361</v>
      </c>
      <c r="AT132" s="47">
        <f t="shared" si="183"/>
        <v>1858</v>
      </c>
      <c r="AU132" s="47">
        <f t="shared" si="183"/>
        <v>1103</v>
      </c>
      <c r="AV132" s="47">
        <f t="shared" si="183"/>
        <v>565</v>
      </c>
      <c r="AW132" s="47">
        <f t="shared" si="183"/>
        <v>641</v>
      </c>
      <c r="AX132" s="47">
        <f t="shared" si="183"/>
        <v>879</v>
      </c>
      <c r="AY132" s="47">
        <f t="shared" si="183"/>
        <v>1196</v>
      </c>
      <c r="AZ132" s="47">
        <f t="shared" si="183"/>
        <v>736</v>
      </c>
      <c r="BA132" s="47">
        <f t="shared" si="183"/>
        <v>0</v>
      </c>
      <c r="BB132" s="47">
        <f t="shared" si="183"/>
        <v>1590</v>
      </c>
      <c r="BC132" s="47">
        <f t="shared" si="183"/>
        <v>989</v>
      </c>
      <c r="BD132" s="47">
        <f t="shared" si="183"/>
        <v>263</v>
      </c>
      <c r="BE132" s="47">
        <f t="shared" si="183"/>
        <v>638</v>
      </c>
      <c r="BF132" s="47">
        <f t="shared" si="183"/>
        <v>2093</v>
      </c>
      <c r="BG132" s="47">
        <f t="shared" si="183"/>
        <v>968</v>
      </c>
      <c r="BH132" s="47">
        <f t="shared" si="183"/>
        <v>516</v>
      </c>
      <c r="BI132" s="47">
        <f t="shared" si="183"/>
        <v>1938</v>
      </c>
      <c r="BJ132" s="47">
        <f t="shared" si="183"/>
        <v>1378</v>
      </c>
      <c r="BK132" s="47">
        <f t="shared" si="183"/>
        <v>1681</v>
      </c>
      <c r="BL132" s="47">
        <f t="shared" si="183"/>
        <v>1062</v>
      </c>
    </row>
    <row r="133" ht="13.5" customHeight="1">
      <c r="A133" s="199">
        <v>42147.0</v>
      </c>
      <c r="B133" s="216" t="s">
        <v>74</v>
      </c>
      <c r="C133" s="98"/>
      <c r="D133" s="201" t="s">
        <v>42</v>
      </c>
      <c r="E133" s="52">
        <f t="shared" si="128"/>
        <v>968</v>
      </c>
      <c r="F133" s="181">
        <v>0.0</v>
      </c>
      <c r="G133" s="181">
        <v>14.0</v>
      </c>
      <c r="H133" s="217">
        <f t="shared" si="3"/>
        <v>14</v>
      </c>
      <c r="I133" s="98"/>
      <c r="J133" s="204" t="s">
        <v>41</v>
      </c>
      <c r="K133" s="52">
        <f t="shared" si="129"/>
        <v>989</v>
      </c>
      <c r="L133" s="183">
        <v>1.0</v>
      </c>
      <c r="M133" s="183">
        <v>16.0</v>
      </c>
      <c r="N133" s="217">
        <f t="shared" si="5"/>
        <v>19</v>
      </c>
      <c r="O133" s="94"/>
      <c r="P133" s="207" t="s">
        <v>72</v>
      </c>
      <c r="Q133" s="94"/>
      <c r="R133" s="212">
        <f>MIN(Rules!$E$2,(MAX(H133/N133,N133/H133)))</f>
        <v>1.357142857</v>
      </c>
      <c r="S133" s="208">
        <f>VLOOKUP(B133,Rules!A:B,2,FALSE)</f>
        <v>50</v>
      </c>
      <c r="T133" s="94"/>
      <c r="U133" s="209">
        <f>1/(10^(-(E133+(IF(P133="Y",Rules!$I$2,0))-K133)/Rules!$E$12)+1)</f>
        <v>0.6442977487</v>
      </c>
      <c r="V133" s="47">
        <f t="shared" si="6"/>
        <v>-44</v>
      </c>
      <c r="W133" s="47">
        <f t="shared" si="7"/>
        <v>44</v>
      </c>
      <c r="X133" s="94"/>
      <c r="Y133" s="94"/>
      <c r="Z133" s="94"/>
      <c r="AA133" s="47">
        <f t="shared" ref="AA133:BL133" si="184">IF($D133=AA$1,$E133+$V133,(IF($J133=AA$1,$K133+$W133,AA132)))</f>
        <v>1327</v>
      </c>
      <c r="AB133" s="47">
        <f t="shared" si="184"/>
        <v>1009</v>
      </c>
      <c r="AC133" s="47">
        <f t="shared" si="184"/>
        <v>1261</v>
      </c>
      <c r="AD133" s="47">
        <f t="shared" si="184"/>
        <v>292</v>
      </c>
      <c r="AE133" s="47">
        <f t="shared" si="184"/>
        <v>1864</v>
      </c>
      <c r="AF133" s="47">
        <f t="shared" si="184"/>
        <v>1998</v>
      </c>
      <c r="AG133" s="47">
        <f t="shared" si="184"/>
        <v>1184</v>
      </c>
      <c r="AH133" s="47">
        <f t="shared" si="184"/>
        <v>931</v>
      </c>
      <c r="AI133" s="47">
        <f t="shared" si="184"/>
        <v>1278</v>
      </c>
      <c r="AJ133" s="47">
        <f t="shared" si="184"/>
        <v>1923</v>
      </c>
      <c r="AK133" s="47">
        <f t="shared" si="184"/>
        <v>610</v>
      </c>
      <c r="AL133" s="47">
        <f t="shared" si="184"/>
        <v>764</v>
      </c>
      <c r="AM133" s="47">
        <f t="shared" si="184"/>
        <v>1878</v>
      </c>
      <c r="AN133" s="47">
        <f t="shared" si="184"/>
        <v>1465</v>
      </c>
      <c r="AO133" s="47">
        <f t="shared" si="184"/>
        <v>1347</v>
      </c>
      <c r="AP133" s="47">
        <f t="shared" si="184"/>
        <v>2178</v>
      </c>
      <c r="AQ133" s="47">
        <f t="shared" si="184"/>
        <v>273</v>
      </c>
      <c r="AR133" s="47">
        <f t="shared" si="184"/>
        <v>1478</v>
      </c>
      <c r="AS133" s="47">
        <f t="shared" si="184"/>
        <v>361</v>
      </c>
      <c r="AT133" s="47">
        <f t="shared" si="184"/>
        <v>1858</v>
      </c>
      <c r="AU133" s="47">
        <f t="shared" si="184"/>
        <v>1103</v>
      </c>
      <c r="AV133" s="47">
        <f t="shared" si="184"/>
        <v>565</v>
      </c>
      <c r="AW133" s="47">
        <f t="shared" si="184"/>
        <v>641</v>
      </c>
      <c r="AX133" s="47">
        <f t="shared" si="184"/>
        <v>879</v>
      </c>
      <c r="AY133" s="47">
        <f t="shared" si="184"/>
        <v>1196</v>
      </c>
      <c r="AZ133" s="47">
        <f t="shared" si="184"/>
        <v>736</v>
      </c>
      <c r="BA133" s="47">
        <f t="shared" si="184"/>
        <v>0</v>
      </c>
      <c r="BB133" s="47">
        <f t="shared" si="184"/>
        <v>1590</v>
      </c>
      <c r="BC133" s="47">
        <f t="shared" si="184"/>
        <v>1033</v>
      </c>
      <c r="BD133" s="47">
        <f t="shared" si="184"/>
        <v>263</v>
      </c>
      <c r="BE133" s="47">
        <f t="shared" si="184"/>
        <v>638</v>
      </c>
      <c r="BF133" s="47">
        <f t="shared" si="184"/>
        <v>2093</v>
      </c>
      <c r="BG133" s="47">
        <f t="shared" si="184"/>
        <v>924</v>
      </c>
      <c r="BH133" s="47">
        <f t="shared" si="184"/>
        <v>516</v>
      </c>
      <c r="BI133" s="47">
        <f t="shared" si="184"/>
        <v>1938</v>
      </c>
      <c r="BJ133" s="47">
        <f t="shared" si="184"/>
        <v>1378</v>
      </c>
      <c r="BK133" s="47">
        <f t="shared" si="184"/>
        <v>1681</v>
      </c>
      <c r="BL133" s="47">
        <f t="shared" si="184"/>
        <v>1062</v>
      </c>
    </row>
    <row r="134" ht="13.5" customHeight="1">
      <c r="A134" s="199">
        <v>42147.0</v>
      </c>
      <c r="B134" s="216" t="s">
        <v>74</v>
      </c>
      <c r="C134" s="98"/>
      <c r="D134" s="201" t="s">
        <v>43</v>
      </c>
      <c r="E134" s="216">
        <f t="shared" ref="E134:E135" si="186">HLOOKUP(D134,AA$1:CB$10056,ROW()-1,FALSE)</f>
        <v>1009</v>
      </c>
      <c r="F134" s="181">
        <v>1.0</v>
      </c>
      <c r="G134" s="181">
        <v>20.0</v>
      </c>
      <c r="H134" s="217">
        <f t="shared" si="3"/>
        <v>23</v>
      </c>
      <c r="I134" s="98"/>
      <c r="J134" s="204" t="s">
        <v>37</v>
      </c>
      <c r="K134" s="216">
        <f t="shared" ref="K134:K149" si="187">HLOOKUP(J134,AA$1:CB$10056,ROW()-1,FALSE)</f>
        <v>931</v>
      </c>
      <c r="L134" s="183">
        <v>1.0</v>
      </c>
      <c r="M134" s="183">
        <v>11.0</v>
      </c>
      <c r="N134" s="217">
        <f t="shared" si="5"/>
        <v>14</v>
      </c>
      <c r="O134" s="94"/>
      <c r="P134" s="207" t="s">
        <v>72</v>
      </c>
      <c r="Q134" s="94"/>
      <c r="R134" s="212">
        <f>MIN(Rules!$E$2,(MAX(H134/N134,N134/H134)))</f>
        <v>1.642857143</v>
      </c>
      <c r="S134" s="208">
        <f>VLOOKUP(B134,Rules!A:B,2,FALSE)</f>
        <v>50</v>
      </c>
      <c r="T134" s="94"/>
      <c r="U134" s="209">
        <f>1/(10^(-(E134+(IF(P134="Y",Rules!$I$2,0))-K134)/Rules!$E$12)+1)</f>
        <v>0.7407708286</v>
      </c>
      <c r="V134" s="47">
        <f t="shared" si="6"/>
        <v>21</v>
      </c>
      <c r="W134" s="47">
        <f t="shared" si="7"/>
        <v>-21</v>
      </c>
      <c r="X134" s="94"/>
      <c r="Y134" s="94"/>
      <c r="Z134" s="94"/>
      <c r="AA134" s="47">
        <f t="shared" ref="AA134:BL134" si="185">IF($D134=AA$1,$E134+$V134,(IF($J134=AA$1,$K134+$W134,AA133)))</f>
        <v>1327</v>
      </c>
      <c r="AB134" s="47">
        <f t="shared" si="185"/>
        <v>1030</v>
      </c>
      <c r="AC134" s="47">
        <f t="shared" si="185"/>
        <v>1261</v>
      </c>
      <c r="AD134" s="47">
        <f t="shared" si="185"/>
        <v>292</v>
      </c>
      <c r="AE134" s="47">
        <f t="shared" si="185"/>
        <v>1864</v>
      </c>
      <c r="AF134" s="47">
        <f t="shared" si="185"/>
        <v>1998</v>
      </c>
      <c r="AG134" s="47">
        <f t="shared" si="185"/>
        <v>1184</v>
      </c>
      <c r="AH134" s="47">
        <f t="shared" si="185"/>
        <v>910</v>
      </c>
      <c r="AI134" s="47">
        <f t="shared" si="185"/>
        <v>1278</v>
      </c>
      <c r="AJ134" s="47">
        <f t="shared" si="185"/>
        <v>1923</v>
      </c>
      <c r="AK134" s="47">
        <f t="shared" si="185"/>
        <v>610</v>
      </c>
      <c r="AL134" s="47">
        <f t="shared" si="185"/>
        <v>764</v>
      </c>
      <c r="AM134" s="47">
        <f t="shared" si="185"/>
        <v>1878</v>
      </c>
      <c r="AN134" s="47">
        <f t="shared" si="185"/>
        <v>1465</v>
      </c>
      <c r="AO134" s="47">
        <f t="shared" si="185"/>
        <v>1347</v>
      </c>
      <c r="AP134" s="47">
        <f t="shared" si="185"/>
        <v>2178</v>
      </c>
      <c r="AQ134" s="47">
        <f t="shared" si="185"/>
        <v>273</v>
      </c>
      <c r="AR134" s="47">
        <f t="shared" si="185"/>
        <v>1478</v>
      </c>
      <c r="AS134" s="47">
        <f t="shared" si="185"/>
        <v>361</v>
      </c>
      <c r="AT134" s="47">
        <f t="shared" si="185"/>
        <v>1858</v>
      </c>
      <c r="AU134" s="47">
        <f t="shared" si="185"/>
        <v>1103</v>
      </c>
      <c r="AV134" s="47">
        <f t="shared" si="185"/>
        <v>565</v>
      </c>
      <c r="AW134" s="47">
        <f t="shared" si="185"/>
        <v>641</v>
      </c>
      <c r="AX134" s="47">
        <f t="shared" si="185"/>
        <v>879</v>
      </c>
      <c r="AY134" s="47">
        <f t="shared" si="185"/>
        <v>1196</v>
      </c>
      <c r="AZ134" s="47">
        <f t="shared" si="185"/>
        <v>736</v>
      </c>
      <c r="BA134" s="47">
        <f t="shared" si="185"/>
        <v>0</v>
      </c>
      <c r="BB134" s="47">
        <f t="shared" si="185"/>
        <v>1590</v>
      </c>
      <c r="BC134" s="47">
        <f t="shared" si="185"/>
        <v>1033</v>
      </c>
      <c r="BD134" s="47">
        <f t="shared" si="185"/>
        <v>263</v>
      </c>
      <c r="BE134" s="47">
        <f t="shared" si="185"/>
        <v>638</v>
      </c>
      <c r="BF134" s="47">
        <f t="shared" si="185"/>
        <v>2093</v>
      </c>
      <c r="BG134" s="47">
        <f t="shared" si="185"/>
        <v>924</v>
      </c>
      <c r="BH134" s="47">
        <f t="shared" si="185"/>
        <v>516</v>
      </c>
      <c r="BI134" s="47">
        <f t="shared" si="185"/>
        <v>1938</v>
      </c>
      <c r="BJ134" s="47">
        <f t="shared" si="185"/>
        <v>1378</v>
      </c>
      <c r="BK134" s="47">
        <f t="shared" si="185"/>
        <v>1681</v>
      </c>
      <c r="BL134" s="47">
        <f t="shared" si="185"/>
        <v>1062</v>
      </c>
    </row>
    <row r="135" ht="13.5" customHeight="1">
      <c r="A135" s="199">
        <v>42147.0</v>
      </c>
      <c r="B135" s="216" t="s">
        <v>74</v>
      </c>
      <c r="C135" s="98"/>
      <c r="D135" s="201" t="s">
        <v>47</v>
      </c>
      <c r="E135" s="216">
        <f t="shared" si="186"/>
        <v>641</v>
      </c>
      <c r="F135" s="181">
        <v>2.0</v>
      </c>
      <c r="G135" s="181">
        <v>16.0</v>
      </c>
      <c r="H135" s="217">
        <f t="shared" si="3"/>
        <v>22</v>
      </c>
      <c r="I135" s="98"/>
      <c r="J135" s="204" t="s">
        <v>50</v>
      </c>
      <c r="K135" s="216">
        <f t="shared" si="187"/>
        <v>565</v>
      </c>
      <c r="L135" s="183">
        <v>2.0</v>
      </c>
      <c r="M135" s="183">
        <v>20.0</v>
      </c>
      <c r="N135" s="217">
        <f t="shared" si="5"/>
        <v>26</v>
      </c>
      <c r="O135" s="94"/>
      <c r="P135" s="213" t="s">
        <v>73</v>
      </c>
      <c r="Q135" s="94"/>
      <c r="R135" s="212">
        <f>MIN(Rules!$E$2,(MAX(H135/N135,N135/H135)))</f>
        <v>1.181818182</v>
      </c>
      <c r="S135" s="208">
        <f>VLOOKUP(B135,Rules!A:B,2,FALSE)</f>
        <v>50</v>
      </c>
      <c r="T135" s="94"/>
      <c r="U135" s="209">
        <f>1/(10^(-(E135+(IF(P135="Y",Rules!$I$2,0))-K135)/Rules!$E$12)+1)</f>
        <v>0.5866158655</v>
      </c>
      <c r="V135" s="47">
        <f t="shared" si="6"/>
        <v>-35</v>
      </c>
      <c r="W135" s="47">
        <f t="shared" si="7"/>
        <v>35</v>
      </c>
      <c r="X135" s="94"/>
      <c r="Y135" s="94"/>
      <c r="Z135" s="94"/>
      <c r="AA135" s="47">
        <f t="shared" ref="AA135:BL135" si="188">IF($D135=AA$1,$E135+$V135,(IF($J135=AA$1,$K135+$W135,AA134)))</f>
        <v>1327</v>
      </c>
      <c r="AB135" s="47">
        <f t="shared" si="188"/>
        <v>1030</v>
      </c>
      <c r="AC135" s="47">
        <f t="shared" si="188"/>
        <v>1261</v>
      </c>
      <c r="AD135" s="47">
        <f t="shared" si="188"/>
        <v>292</v>
      </c>
      <c r="AE135" s="47">
        <f t="shared" si="188"/>
        <v>1864</v>
      </c>
      <c r="AF135" s="47">
        <f t="shared" si="188"/>
        <v>1998</v>
      </c>
      <c r="AG135" s="47">
        <f t="shared" si="188"/>
        <v>1184</v>
      </c>
      <c r="AH135" s="47">
        <f t="shared" si="188"/>
        <v>910</v>
      </c>
      <c r="AI135" s="47">
        <f t="shared" si="188"/>
        <v>1278</v>
      </c>
      <c r="AJ135" s="47">
        <f t="shared" si="188"/>
        <v>1923</v>
      </c>
      <c r="AK135" s="47">
        <f t="shared" si="188"/>
        <v>610</v>
      </c>
      <c r="AL135" s="47">
        <f t="shared" si="188"/>
        <v>764</v>
      </c>
      <c r="AM135" s="47">
        <f t="shared" si="188"/>
        <v>1878</v>
      </c>
      <c r="AN135" s="47">
        <f t="shared" si="188"/>
        <v>1465</v>
      </c>
      <c r="AO135" s="47">
        <f t="shared" si="188"/>
        <v>1347</v>
      </c>
      <c r="AP135" s="47">
        <f t="shared" si="188"/>
        <v>2178</v>
      </c>
      <c r="AQ135" s="47">
        <f t="shared" si="188"/>
        <v>273</v>
      </c>
      <c r="AR135" s="47">
        <f t="shared" si="188"/>
        <v>1478</v>
      </c>
      <c r="AS135" s="47">
        <f t="shared" si="188"/>
        <v>361</v>
      </c>
      <c r="AT135" s="47">
        <f t="shared" si="188"/>
        <v>1858</v>
      </c>
      <c r="AU135" s="47">
        <f t="shared" si="188"/>
        <v>1103</v>
      </c>
      <c r="AV135" s="47">
        <f t="shared" si="188"/>
        <v>600</v>
      </c>
      <c r="AW135" s="47">
        <f t="shared" si="188"/>
        <v>606</v>
      </c>
      <c r="AX135" s="47">
        <f t="shared" si="188"/>
        <v>879</v>
      </c>
      <c r="AY135" s="47">
        <f t="shared" si="188"/>
        <v>1196</v>
      </c>
      <c r="AZ135" s="47">
        <f t="shared" si="188"/>
        <v>736</v>
      </c>
      <c r="BA135" s="47">
        <f t="shared" si="188"/>
        <v>0</v>
      </c>
      <c r="BB135" s="47">
        <f t="shared" si="188"/>
        <v>1590</v>
      </c>
      <c r="BC135" s="47">
        <f t="shared" si="188"/>
        <v>1033</v>
      </c>
      <c r="BD135" s="47">
        <f t="shared" si="188"/>
        <v>263</v>
      </c>
      <c r="BE135" s="47">
        <f t="shared" si="188"/>
        <v>638</v>
      </c>
      <c r="BF135" s="47">
        <f t="shared" si="188"/>
        <v>2093</v>
      </c>
      <c r="BG135" s="47">
        <f t="shared" si="188"/>
        <v>924</v>
      </c>
      <c r="BH135" s="47">
        <f t="shared" si="188"/>
        <v>516</v>
      </c>
      <c r="BI135" s="47">
        <f t="shared" si="188"/>
        <v>1938</v>
      </c>
      <c r="BJ135" s="47">
        <f t="shared" si="188"/>
        <v>1378</v>
      </c>
      <c r="BK135" s="47">
        <f t="shared" si="188"/>
        <v>1681</v>
      </c>
      <c r="BL135" s="47">
        <f t="shared" si="188"/>
        <v>1062</v>
      </c>
    </row>
    <row r="136" ht="13.5" customHeight="1">
      <c r="A136" s="88">
        <v>42147.0</v>
      </c>
      <c r="B136" s="37" t="s">
        <v>74</v>
      </c>
      <c r="C136" s="176"/>
      <c r="D136" s="39" t="s">
        <v>48</v>
      </c>
      <c r="E136" s="52">
        <f t="shared" ref="E136:E148" si="190">HLOOKUP(D136,AA$1:CB$10056,ROW()-1,FALSE)</f>
        <v>610</v>
      </c>
      <c r="F136" s="203">
        <v>2.0</v>
      </c>
      <c r="G136" s="203">
        <v>14.0</v>
      </c>
      <c r="H136" s="42">
        <f t="shared" si="3"/>
        <v>20</v>
      </c>
      <c r="I136" s="176"/>
      <c r="J136" s="43" t="s">
        <v>52</v>
      </c>
      <c r="K136" s="216">
        <f t="shared" si="187"/>
        <v>361</v>
      </c>
      <c r="L136" s="206">
        <v>1.0</v>
      </c>
      <c r="M136" s="206">
        <v>14.0</v>
      </c>
      <c r="N136" s="42">
        <f t="shared" si="5"/>
        <v>17</v>
      </c>
      <c r="O136" s="176"/>
      <c r="P136" s="45" t="s">
        <v>72</v>
      </c>
      <c r="Q136" s="176"/>
      <c r="R136" s="212">
        <f>MIN(Rules!$E$2,(MAX(H136/N136,N136/H136)))</f>
        <v>1.176470588</v>
      </c>
      <c r="S136" s="208">
        <f>VLOOKUP(B136,Rules!A:B,2,FALSE)</f>
        <v>50</v>
      </c>
      <c r="T136" s="94"/>
      <c r="U136" s="131">
        <f>1/(10^(-(E136+(IF(P136="Y",Rules!$I$2,0))-K136)/Rules!$E$12)+1)</f>
        <v>0.8626483732</v>
      </c>
      <c r="V136" s="47">
        <f t="shared" si="6"/>
        <v>8</v>
      </c>
      <c r="W136" s="47">
        <f t="shared" si="7"/>
        <v>-8</v>
      </c>
      <c r="X136" s="47"/>
      <c r="Y136" s="47"/>
      <c r="Z136" s="48"/>
      <c r="AA136" s="47">
        <f t="shared" ref="AA136:BL136" si="189">IF($D136=AA$1,$E136+$V136,(IF($J136=AA$1,$K136+$W136,AA135)))</f>
        <v>1327</v>
      </c>
      <c r="AB136" s="47">
        <f t="shared" si="189"/>
        <v>1030</v>
      </c>
      <c r="AC136" s="47">
        <f t="shared" si="189"/>
        <v>1261</v>
      </c>
      <c r="AD136" s="47">
        <f t="shared" si="189"/>
        <v>292</v>
      </c>
      <c r="AE136" s="47">
        <f t="shared" si="189"/>
        <v>1864</v>
      </c>
      <c r="AF136" s="47">
        <f t="shared" si="189"/>
        <v>1998</v>
      </c>
      <c r="AG136" s="47">
        <f t="shared" si="189"/>
        <v>1184</v>
      </c>
      <c r="AH136" s="47">
        <f t="shared" si="189"/>
        <v>910</v>
      </c>
      <c r="AI136" s="47">
        <f t="shared" si="189"/>
        <v>1278</v>
      </c>
      <c r="AJ136" s="47">
        <f t="shared" si="189"/>
        <v>1923</v>
      </c>
      <c r="AK136" s="47">
        <f t="shared" si="189"/>
        <v>618</v>
      </c>
      <c r="AL136" s="47">
        <f t="shared" si="189"/>
        <v>764</v>
      </c>
      <c r="AM136" s="47">
        <f t="shared" si="189"/>
        <v>1878</v>
      </c>
      <c r="AN136" s="47">
        <f t="shared" si="189"/>
        <v>1465</v>
      </c>
      <c r="AO136" s="47">
        <f t="shared" si="189"/>
        <v>1347</v>
      </c>
      <c r="AP136" s="47">
        <f t="shared" si="189"/>
        <v>2178</v>
      </c>
      <c r="AQ136" s="47">
        <f t="shared" si="189"/>
        <v>273</v>
      </c>
      <c r="AR136" s="47">
        <f t="shared" si="189"/>
        <v>1478</v>
      </c>
      <c r="AS136" s="47">
        <f t="shared" si="189"/>
        <v>353</v>
      </c>
      <c r="AT136" s="47">
        <f t="shared" si="189"/>
        <v>1858</v>
      </c>
      <c r="AU136" s="47">
        <f t="shared" si="189"/>
        <v>1103</v>
      </c>
      <c r="AV136" s="47">
        <f t="shared" si="189"/>
        <v>600</v>
      </c>
      <c r="AW136" s="47">
        <f t="shared" si="189"/>
        <v>606</v>
      </c>
      <c r="AX136" s="47">
        <f t="shared" si="189"/>
        <v>879</v>
      </c>
      <c r="AY136" s="47">
        <f t="shared" si="189"/>
        <v>1196</v>
      </c>
      <c r="AZ136" s="47">
        <f t="shared" si="189"/>
        <v>736</v>
      </c>
      <c r="BA136" s="47">
        <f t="shared" si="189"/>
        <v>0</v>
      </c>
      <c r="BB136" s="47">
        <f t="shared" si="189"/>
        <v>1590</v>
      </c>
      <c r="BC136" s="47">
        <f t="shared" si="189"/>
        <v>1033</v>
      </c>
      <c r="BD136" s="47">
        <f t="shared" si="189"/>
        <v>263</v>
      </c>
      <c r="BE136" s="47">
        <f t="shared" si="189"/>
        <v>638</v>
      </c>
      <c r="BF136" s="47">
        <f t="shared" si="189"/>
        <v>2093</v>
      </c>
      <c r="BG136" s="47">
        <f t="shared" si="189"/>
        <v>924</v>
      </c>
      <c r="BH136" s="47">
        <f t="shared" si="189"/>
        <v>516</v>
      </c>
      <c r="BI136" s="47">
        <f t="shared" si="189"/>
        <v>1938</v>
      </c>
      <c r="BJ136" s="47">
        <f t="shared" si="189"/>
        <v>1378</v>
      </c>
      <c r="BK136" s="47">
        <f t="shared" si="189"/>
        <v>1681</v>
      </c>
      <c r="BL136" s="47">
        <f t="shared" si="189"/>
        <v>1062</v>
      </c>
    </row>
    <row r="137" ht="13.5" customHeight="1">
      <c r="A137" s="88">
        <v>42147.0</v>
      </c>
      <c r="B137" s="200" t="s">
        <v>74</v>
      </c>
      <c r="C137" s="98"/>
      <c r="D137" s="180" t="s">
        <v>54</v>
      </c>
      <c r="E137" s="52">
        <f t="shared" si="190"/>
        <v>273</v>
      </c>
      <c r="F137" s="203">
        <v>0.0</v>
      </c>
      <c r="G137" s="203">
        <v>13.0</v>
      </c>
      <c r="H137" s="42">
        <f t="shared" si="3"/>
        <v>13</v>
      </c>
      <c r="I137" s="227" t="s">
        <v>93</v>
      </c>
      <c r="J137" s="182" t="s">
        <v>44</v>
      </c>
      <c r="K137" s="216">
        <f t="shared" si="187"/>
        <v>263</v>
      </c>
      <c r="L137" s="206">
        <v>3.0</v>
      </c>
      <c r="M137" s="206">
        <v>21.0</v>
      </c>
      <c r="N137" s="42">
        <f t="shared" si="5"/>
        <v>30</v>
      </c>
      <c r="O137" s="94"/>
      <c r="P137" s="213" t="s">
        <v>73</v>
      </c>
      <c r="Q137" s="94"/>
      <c r="R137" s="212">
        <f>MIN(Rules!$E$2,(MAX(H137/N137,N137/H137)))</f>
        <v>2</v>
      </c>
      <c r="S137" s="208">
        <f>VLOOKUP(B137,Rules!A:B,2,FALSE)</f>
        <v>50</v>
      </c>
      <c r="T137" s="94"/>
      <c r="U137" s="131">
        <f>1/(10^(-(E137+(IF(P137="Y",Rules!$I$2,0))-K137)/Rules!$E$12)+1)</f>
        <v>0.5115108912</v>
      </c>
      <c r="V137" s="47">
        <f t="shared" si="6"/>
        <v>-51</v>
      </c>
      <c r="W137" s="47">
        <f t="shared" si="7"/>
        <v>51</v>
      </c>
      <c r="X137" s="47"/>
      <c r="Y137" s="47"/>
      <c r="Z137" s="48"/>
      <c r="AA137" s="47">
        <f t="shared" ref="AA137:BL137" si="191">IF($D137=AA$1,$E137+$V137,(IF($J137=AA$1,$K137+$W137,AA136)))</f>
        <v>1327</v>
      </c>
      <c r="AB137" s="47">
        <f t="shared" si="191"/>
        <v>1030</v>
      </c>
      <c r="AC137" s="47">
        <f t="shared" si="191"/>
        <v>1261</v>
      </c>
      <c r="AD137" s="47">
        <f t="shared" si="191"/>
        <v>292</v>
      </c>
      <c r="AE137" s="47">
        <f t="shared" si="191"/>
        <v>1864</v>
      </c>
      <c r="AF137" s="47">
        <f t="shared" si="191"/>
        <v>1998</v>
      </c>
      <c r="AG137" s="47">
        <f t="shared" si="191"/>
        <v>1184</v>
      </c>
      <c r="AH137" s="47">
        <f t="shared" si="191"/>
        <v>910</v>
      </c>
      <c r="AI137" s="47">
        <f t="shared" si="191"/>
        <v>1278</v>
      </c>
      <c r="AJ137" s="47">
        <f t="shared" si="191"/>
        <v>1923</v>
      </c>
      <c r="AK137" s="47">
        <f t="shared" si="191"/>
        <v>618</v>
      </c>
      <c r="AL137" s="47">
        <f t="shared" si="191"/>
        <v>764</v>
      </c>
      <c r="AM137" s="47">
        <f t="shared" si="191"/>
        <v>1878</v>
      </c>
      <c r="AN137" s="47">
        <f t="shared" si="191"/>
        <v>1465</v>
      </c>
      <c r="AO137" s="47">
        <f t="shared" si="191"/>
        <v>1347</v>
      </c>
      <c r="AP137" s="47">
        <f t="shared" si="191"/>
        <v>2178</v>
      </c>
      <c r="AQ137" s="47">
        <f t="shared" si="191"/>
        <v>222</v>
      </c>
      <c r="AR137" s="47">
        <f t="shared" si="191"/>
        <v>1478</v>
      </c>
      <c r="AS137" s="47">
        <f t="shared" si="191"/>
        <v>353</v>
      </c>
      <c r="AT137" s="47">
        <f t="shared" si="191"/>
        <v>1858</v>
      </c>
      <c r="AU137" s="47">
        <f t="shared" si="191"/>
        <v>1103</v>
      </c>
      <c r="AV137" s="47">
        <f t="shared" si="191"/>
        <v>600</v>
      </c>
      <c r="AW137" s="47">
        <f t="shared" si="191"/>
        <v>606</v>
      </c>
      <c r="AX137" s="47">
        <f t="shared" si="191"/>
        <v>879</v>
      </c>
      <c r="AY137" s="47">
        <f t="shared" si="191"/>
        <v>1196</v>
      </c>
      <c r="AZ137" s="47">
        <f t="shared" si="191"/>
        <v>736</v>
      </c>
      <c r="BA137" s="47">
        <f t="shared" si="191"/>
        <v>0</v>
      </c>
      <c r="BB137" s="47">
        <f t="shared" si="191"/>
        <v>1590</v>
      </c>
      <c r="BC137" s="47">
        <f t="shared" si="191"/>
        <v>1033</v>
      </c>
      <c r="BD137" s="47">
        <f t="shared" si="191"/>
        <v>314</v>
      </c>
      <c r="BE137" s="47">
        <f t="shared" si="191"/>
        <v>638</v>
      </c>
      <c r="BF137" s="47">
        <f t="shared" si="191"/>
        <v>2093</v>
      </c>
      <c r="BG137" s="47">
        <f t="shared" si="191"/>
        <v>924</v>
      </c>
      <c r="BH137" s="47">
        <f t="shared" si="191"/>
        <v>516</v>
      </c>
      <c r="BI137" s="47">
        <f t="shared" si="191"/>
        <v>1938</v>
      </c>
      <c r="BJ137" s="47">
        <f t="shared" si="191"/>
        <v>1378</v>
      </c>
      <c r="BK137" s="47">
        <f t="shared" si="191"/>
        <v>1681</v>
      </c>
      <c r="BL137" s="47">
        <f t="shared" si="191"/>
        <v>1062</v>
      </c>
    </row>
    <row r="138" ht="13.5" customHeight="1">
      <c r="A138" s="88">
        <v>42148.0</v>
      </c>
      <c r="B138" s="219" t="s">
        <v>75</v>
      </c>
      <c r="C138" s="176"/>
      <c r="D138" s="180" t="s">
        <v>28</v>
      </c>
      <c r="E138" s="52">
        <f t="shared" si="190"/>
        <v>1261</v>
      </c>
      <c r="F138" s="203">
        <v>2.0</v>
      </c>
      <c r="G138" s="203">
        <v>18.0</v>
      </c>
      <c r="H138" s="42">
        <f t="shared" si="3"/>
        <v>24</v>
      </c>
      <c r="I138" s="98"/>
      <c r="J138" s="182" t="s">
        <v>30</v>
      </c>
      <c r="K138" s="216">
        <f t="shared" si="187"/>
        <v>1327</v>
      </c>
      <c r="L138" s="206">
        <v>1.0</v>
      </c>
      <c r="M138" s="206">
        <v>11.0</v>
      </c>
      <c r="N138" s="42">
        <f t="shared" si="5"/>
        <v>14</v>
      </c>
      <c r="O138" s="94"/>
      <c r="P138" s="207" t="s">
        <v>72</v>
      </c>
      <c r="Q138" s="94"/>
      <c r="R138" s="212">
        <f>MIN(Rules!$E$2,(MAX(H138/N138,N138/H138)))</f>
        <v>1.714285714</v>
      </c>
      <c r="S138" s="208">
        <f>VLOOKUP(B138,Rules!A:B,2,FALSE)</f>
        <v>60</v>
      </c>
      <c r="T138" s="94"/>
      <c r="U138" s="131">
        <f>1/(10^(-(E138+(IF(P138="Y",Rules!$I$2,0))-K138)/Rules!$E$12)+1)</f>
        <v>0.5955203887</v>
      </c>
      <c r="V138" s="47">
        <f t="shared" si="6"/>
        <v>42</v>
      </c>
      <c r="W138" s="47">
        <f t="shared" si="7"/>
        <v>-42</v>
      </c>
      <c r="X138" s="47"/>
      <c r="Y138" s="47"/>
      <c r="Z138" s="48"/>
      <c r="AA138" s="47">
        <f t="shared" ref="AA138:BL138" si="192">IF($D138=AA$1,$E138+$V138,(IF($J138=AA$1,$K138+$W138,AA137)))</f>
        <v>1285</v>
      </c>
      <c r="AB138" s="47">
        <f t="shared" si="192"/>
        <v>1030</v>
      </c>
      <c r="AC138" s="47">
        <f t="shared" si="192"/>
        <v>1303</v>
      </c>
      <c r="AD138" s="47">
        <f t="shared" si="192"/>
        <v>292</v>
      </c>
      <c r="AE138" s="47">
        <f t="shared" si="192"/>
        <v>1864</v>
      </c>
      <c r="AF138" s="47">
        <f t="shared" si="192"/>
        <v>1998</v>
      </c>
      <c r="AG138" s="47">
        <f t="shared" si="192"/>
        <v>1184</v>
      </c>
      <c r="AH138" s="47">
        <f t="shared" si="192"/>
        <v>910</v>
      </c>
      <c r="AI138" s="47">
        <f t="shared" si="192"/>
        <v>1278</v>
      </c>
      <c r="AJ138" s="47">
        <f t="shared" si="192"/>
        <v>1923</v>
      </c>
      <c r="AK138" s="47">
        <f t="shared" si="192"/>
        <v>618</v>
      </c>
      <c r="AL138" s="47">
        <f t="shared" si="192"/>
        <v>764</v>
      </c>
      <c r="AM138" s="47">
        <f t="shared" si="192"/>
        <v>1878</v>
      </c>
      <c r="AN138" s="47">
        <f t="shared" si="192"/>
        <v>1465</v>
      </c>
      <c r="AO138" s="47">
        <f t="shared" si="192"/>
        <v>1347</v>
      </c>
      <c r="AP138" s="47">
        <f t="shared" si="192"/>
        <v>2178</v>
      </c>
      <c r="AQ138" s="47">
        <f t="shared" si="192"/>
        <v>222</v>
      </c>
      <c r="AR138" s="47">
        <f t="shared" si="192"/>
        <v>1478</v>
      </c>
      <c r="AS138" s="47">
        <f t="shared" si="192"/>
        <v>353</v>
      </c>
      <c r="AT138" s="47">
        <f t="shared" si="192"/>
        <v>1858</v>
      </c>
      <c r="AU138" s="47">
        <f t="shared" si="192"/>
        <v>1103</v>
      </c>
      <c r="AV138" s="47">
        <f t="shared" si="192"/>
        <v>600</v>
      </c>
      <c r="AW138" s="47">
        <f t="shared" si="192"/>
        <v>606</v>
      </c>
      <c r="AX138" s="47">
        <f t="shared" si="192"/>
        <v>879</v>
      </c>
      <c r="AY138" s="47">
        <f t="shared" si="192"/>
        <v>1196</v>
      </c>
      <c r="AZ138" s="47">
        <f t="shared" si="192"/>
        <v>736</v>
      </c>
      <c r="BA138" s="47">
        <f t="shared" si="192"/>
        <v>0</v>
      </c>
      <c r="BB138" s="47">
        <f t="shared" si="192"/>
        <v>1590</v>
      </c>
      <c r="BC138" s="47">
        <f t="shared" si="192"/>
        <v>1033</v>
      </c>
      <c r="BD138" s="47">
        <f t="shared" si="192"/>
        <v>314</v>
      </c>
      <c r="BE138" s="47">
        <f t="shared" si="192"/>
        <v>638</v>
      </c>
      <c r="BF138" s="47">
        <f t="shared" si="192"/>
        <v>2093</v>
      </c>
      <c r="BG138" s="47">
        <f t="shared" si="192"/>
        <v>924</v>
      </c>
      <c r="BH138" s="47">
        <f t="shared" si="192"/>
        <v>516</v>
      </c>
      <c r="BI138" s="47">
        <f t="shared" si="192"/>
        <v>1938</v>
      </c>
      <c r="BJ138" s="47">
        <f t="shared" si="192"/>
        <v>1378</v>
      </c>
      <c r="BK138" s="47">
        <f t="shared" si="192"/>
        <v>1681</v>
      </c>
      <c r="BL138" s="47">
        <f t="shared" si="192"/>
        <v>1062</v>
      </c>
    </row>
    <row r="139" ht="13.5" customHeight="1">
      <c r="A139" s="88">
        <v>42148.0</v>
      </c>
      <c r="B139" s="219" t="s">
        <v>75</v>
      </c>
      <c r="C139" s="176"/>
      <c r="D139" s="180" t="s">
        <v>31</v>
      </c>
      <c r="E139" s="52">
        <f t="shared" si="190"/>
        <v>1478</v>
      </c>
      <c r="F139" s="203">
        <v>1.0</v>
      </c>
      <c r="G139" s="203">
        <v>20.0</v>
      </c>
      <c r="H139" s="42">
        <f t="shared" si="3"/>
        <v>23</v>
      </c>
      <c r="I139" s="98"/>
      <c r="J139" s="182" t="s">
        <v>32</v>
      </c>
      <c r="K139" s="216">
        <f t="shared" si="187"/>
        <v>1378</v>
      </c>
      <c r="L139" s="206">
        <v>1.0</v>
      </c>
      <c r="M139" s="206">
        <v>17.0</v>
      </c>
      <c r="N139" s="42">
        <f t="shared" si="5"/>
        <v>20</v>
      </c>
      <c r="O139" s="94"/>
      <c r="P139" s="207" t="s">
        <v>72</v>
      </c>
      <c r="Q139" s="94"/>
      <c r="R139" s="212">
        <f>MIN(Rules!$E$2,(MAX(H139/N139,N139/H139)))</f>
        <v>1.15</v>
      </c>
      <c r="S139" s="208">
        <f>VLOOKUP(B139,Rules!A:B,2,FALSE)</f>
        <v>60</v>
      </c>
      <c r="T139" s="94"/>
      <c r="U139" s="131">
        <f>1/(10^(-(E139+(IF(P139="Y",Rules!$I$2,0))-K139)/Rules!$E$12)+1)</f>
        <v>0.7597469266</v>
      </c>
      <c r="V139" s="47">
        <f t="shared" si="6"/>
        <v>17</v>
      </c>
      <c r="W139" s="47">
        <f t="shared" si="7"/>
        <v>-17</v>
      </c>
      <c r="X139" s="47"/>
      <c r="Y139" s="47"/>
      <c r="Z139" s="48"/>
      <c r="AA139" s="47">
        <f t="shared" ref="AA139:BL139" si="193">IF($D139=AA$1,$E139+$V139,(IF($J139=AA$1,$K139+$W139,AA138)))</f>
        <v>1285</v>
      </c>
      <c r="AB139" s="47">
        <f t="shared" si="193"/>
        <v>1030</v>
      </c>
      <c r="AC139" s="47">
        <f t="shared" si="193"/>
        <v>1303</v>
      </c>
      <c r="AD139" s="47">
        <f t="shared" si="193"/>
        <v>292</v>
      </c>
      <c r="AE139" s="47">
        <f t="shared" si="193"/>
        <v>1864</v>
      </c>
      <c r="AF139" s="47">
        <f t="shared" si="193"/>
        <v>1998</v>
      </c>
      <c r="AG139" s="47">
        <f t="shared" si="193"/>
        <v>1184</v>
      </c>
      <c r="AH139" s="47">
        <f t="shared" si="193"/>
        <v>910</v>
      </c>
      <c r="AI139" s="47">
        <f t="shared" si="193"/>
        <v>1278</v>
      </c>
      <c r="AJ139" s="47">
        <f t="shared" si="193"/>
        <v>1923</v>
      </c>
      <c r="AK139" s="47">
        <f t="shared" si="193"/>
        <v>618</v>
      </c>
      <c r="AL139" s="47">
        <f t="shared" si="193"/>
        <v>764</v>
      </c>
      <c r="AM139" s="47">
        <f t="shared" si="193"/>
        <v>1878</v>
      </c>
      <c r="AN139" s="47">
        <f t="shared" si="193"/>
        <v>1465</v>
      </c>
      <c r="AO139" s="47">
        <f t="shared" si="193"/>
        <v>1347</v>
      </c>
      <c r="AP139" s="47">
        <f t="shared" si="193"/>
        <v>2178</v>
      </c>
      <c r="AQ139" s="47">
        <f t="shared" si="193"/>
        <v>222</v>
      </c>
      <c r="AR139" s="47">
        <f t="shared" si="193"/>
        <v>1495</v>
      </c>
      <c r="AS139" s="47">
        <f t="shared" si="193"/>
        <v>353</v>
      </c>
      <c r="AT139" s="47">
        <f t="shared" si="193"/>
        <v>1858</v>
      </c>
      <c r="AU139" s="47">
        <f t="shared" si="193"/>
        <v>1103</v>
      </c>
      <c r="AV139" s="47">
        <f t="shared" si="193"/>
        <v>600</v>
      </c>
      <c r="AW139" s="47">
        <f t="shared" si="193"/>
        <v>606</v>
      </c>
      <c r="AX139" s="47">
        <f t="shared" si="193"/>
        <v>879</v>
      </c>
      <c r="AY139" s="47">
        <f t="shared" si="193"/>
        <v>1196</v>
      </c>
      <c r="AZ139" s="47">
        <f t="shared" si="193"/>
        <v>736</v>
      </c>
      <c r="BA139" s="47">
        <f t="shared" si="193"/>
        <v>0</v>
      </c>
      <c r="BB139" s="47">
        <f t="shared" si="193"/>
        <v>1590</v>
      </c>
      <c r="BC139" s="47">
        <f t="shared" si="193"/>
        <v>1033</v>
      </c>
      <c r="BD139" s="47">
        <f t="shared" si="193"/>
        <v>314</v>
      </c>
      <c r="BE139" s="47">
        <f t="shared" si="193"/>
        <v>638</v>
      </c>
      <c r="BF139" s="47">
        <f t="shared" si="193"/>
        <v>2093</v>
      </c>
      <c r="BG139" s="47">
        <f t="shared" si="193"/>
        <v>924</v>
      </c>
      <c r="BH139" s="47">
        <f t="shared" si="193"/>
        <v>516</v>
      </c>
      <c r="BI139" s="47">
        <f t="shared" si="193"/>
        <v>1938</v>
      </c>
      <c r="BJ139" s="47">
        <f t="shared" si="193"/>
        <v>1361</v>
      </c>
      <c r="BK139" s="47">
        <f t="shared" si="193"/>
        <v>1681</v>
      </c>
      <c r="BL139" s="47">
        <f t="shared" si="193"/>
        <v>1062</v>
      </c>
    </row>
    <row r="140" ht="13.5" customHeight="1">
      <c r="A140" s="199">
        <v>42148.0</v>
      </c>
      <c r="B140" s="200" t="s">
        <v>75</v>
      </c>
      <c r="C140" s="94"/>
      <c r="D140" s="180" t="s">
        <v>21</v>
      </c>
      <c r="E140" s="52">
        <f t="shared" si="190"/>
        <v>1864</v>
      </c>
      <c r="F140" s="203">
        <v>2.0</v>
      </c>
      <c r="G140" s="203">
        <v>15.0</v>
      </c>
      <c r="H140" s="42">
        <f t="shared" si="3"/>
        <v>21</v>
      </c>
      <c r="I140" s="98"/>
      <c r="J140" s="182" t="s">
        <v>20</v>
      </c>
      <c r="K140" s="216">
        <f t="shared" si="187"/>
        <v>1858</v>
      </c>
      <c r="L140" s="206">
        <v>1.0</v>
      </c>
      <c r="M140" s="206">
        <v>19.0</v>
      </c>
      <c r="N140" s="42">
        <f t="shared" si="5"/>
        <v>22</v>
      </c>
      <c r="O140" s="94"/>
      <c r="P140" s="213" t="s">
        <v>73</v>
      </c>
      <c r="Q140" s="94"/>
      <c r="R140" s="212">
        <f>MIN(Rules!$E$2,(MAX(H140/N140,N140/H140)))</f>
        <v>1.047619048</v>
      </c>
      <c r="S140" s="208">
        <f>VLOOKUP(B140,Rules!A:B,2,FALSE)</f>
        <v>60</v>
      </c>
      <c r="T140" s="94"/>
      <c r="U140" s="131">
        <f>1/(10^(-(E140+(IF(P140="Y",Rules!$I$2,0))-K140)/Rules!$E$12)+1)</f>
        <v>0.5069073158</v>
      </c>
      <c r="V140" s="47">
        <f t="shared" si="6"/>
        <v>-32</v>
      </c>
      <c r="W140" s="47">
        <f t="shared" si="7"/>
        <v>32</v>
      </c>
      <c r="X140" s="47"/>
      <c r="Y140" s="47"/>
      <c r="Z140" s="48"/>
      <c r="AA140" s="47">
        <f t="shared" ref="AA140:BL140" si="194">IF($D140=AA$1,$E140+$V140,(IF($J140=AA$1,$K140+$W140,AA139)))</f>
        <v>1285</v>
      </c>
      <c r="AB140" s="47">
        <f t="shared" si="194"/>
        <v>1030</v>
      </c>
      <c r="AC140" s="47">
        <f t="shared" si="194"/>
        <v>1303</v>
      </c>
      <c r="AD140" s="47">
        <f t="shared" si="194"/>
        <v>292</v>
      </c>
      <c r="AE140" s="47">
        <f t="shared" si="194"/>
        <v>1832</v>
      </c>
      <c r="AF140" s="47">
        <f t="shared" si="194"/>
        <v>1998</v>
      </c>
      <c r="AG140" s="47">
        <f t="shared" si="194"/>
        <v>1184</v>
      </c>
      <c r="AH140" s="47">
        <f t="shared" si="194"/>
        <v>910</v>
      </c>
      <c r="AI140" s="47">
        <f t="shared" si="194"/>
        <v>1278</v>
      </c>
      <c r="AJ140" s="47">
        <f t="shared" si="194"/>
        <v>1923</v>
      </c>
      <c r="AK140" s="47">
        <f t="shared" si="194"/>
        <v>618</v>
      </c>
      <c r="AL140" s="47">
        <f t="shared" si="194"/>
        <v>764</v>
      </c>
      <c r="AM140" s="47">
        <f t="shared" si="194"/>
        <v>1878</v>
      </c>
      <c r="AN140" s="47">
        <f t="shared" si="194"/>
        <v>1465</v>
      </c>
      <c r="AO140" s="47">
        <f t="shared" si="194"/>
        <v>1347</v>
      </c>
      <c r="AP140" s="47">
        <f t="shared" si="194"/>
        <v>2178</v>
      </c>
      <c r="AQ140" s="47">
        <f t="shared" si="194"/>
        <v>222</v>
      </c>
      <c r="AR140" s="47">
        <f t="shared" si="194"/>
        <v>1495</v>
      </c>
      <c r="AS140" s="47">
        <f t="shared" si="194"/>
        <v>353</v>
      </c>
      <c r="AT140" s="47">
        <f t="shared" si="194"/>
        <v>1890</v>
      </c>
      <c r="AU140" s="47">
        <f t="shared" si="194"/>
        <v>1103</v>
      </c>
      <c r="AV140" s="47">
        <f t="shared" si="194"/>
        <v>600</v>
      </c>
      <c r="AW140" s="47">
        <f t="shared" si="194"/>
        <v>606</v>
      </c>
      <c r="AX140" s="47">
        <f t="shared" si="194"/>
        <v>879</v>
      </c>
      <c r="AY140" s="47">
        <f t="shared" si="194"/>
        <v>1196</v>
      </c>
      <c r="AZ140" s="47">
        <f t="shared" si="194"/>
        <v>736</v>
      </c>
      <c r="BA140" s="47">
        <f t="shared" si="194"/>
        <v>0</v>
      </c>
      <c r="BB140" s="47">
        <f t="shared" si="194"/>
        <v>1590</v>
      </c>
      <c r="BC140" s="47">
        <f t="shared" si="194"/>
        <v>1033</v>
      </c>
      <c r="BD140" s="47">
        <f t="shared" si="194"/>
        <v>314</v>
      </c>
      <c r="BE140" s="47">
        <f t="shared" si="194"/>
        <v>638</v>
      </c>
      <c r="BF140" s="47">
        <f t="shared" si="194"/>
        <v>2093</v>
      </c>
      <c r="BG140" s="47">
        <f t="shared" si="194"/>
        <v>924</v>
      </c>
      <c r="BH140" s="47">
        <f t="shared" si="194"/>
        <v>516</v>
      </c>
      <c r="BI140" s="47">
        <f t="shared" si="194"/>
        <v>1938</v>
      </c>
      <c r="BJ140" s="47">
        <f t="shared" si="194"/>
        <v>1361</v>
      </c>
      <c r="BK140" s="47">
        <f t="shared" si="194"/>
        <v>1681</v>
      </c>
      <c r="BL140" s="47">
        <f t="shared" si="194"/>
        <v>1062</v>
      </c>
    </row>
    <row r="141" ht="13.5" customHeight="1">
      <c r="A141" s="199">
        <v>42154.0</v>
      </c>
      <c r="B141" s="200" t="s">
        <v>74</v>
      </c>
      <c r="C141" s="98"/>
      <c r="D141" s="180" t="s">
        <v>35</v>
      </c>
      <c r="E141" s="52">
        <f t="shared" si="190"/>
        <v>1184</v>
      </c>
      <c r="F141" s="203">
        <v>0.0</v>
      </c>
      <c r="G141" s="203">
        <v>23.0</v>
      </c>
      <c r="H141" s="42">
        <f t="shared" si="3"/>
        <v>23</v>
      </c>
      <c r="I141" s="98"/>
      <c r="J141" s="182" t="s">
        <v>33</v>
      </c>
      <c r="K141" s="216">
        <f t="shared" si="187"/>
        <v>1278</v>
      </c>
      <c r="L141" s="206">
        <v>2.0</v>
      </c>
      <c r="M141" s="206">
        <v>12.0</v>
      </c>
      <c r="N141" s="42">
        <f t="shared" si="5"/>
        <v>18</v>
      </c>
      <c r="O141" s="94"/>
      <c r="P141" s="207" t="s">
        <v>72</v>
      </c>
      <c r="Q141" s="94"/>
      <c r="R141" s="212">
        <f>MIN(Rules!$E$2,(MAX(H141/N141,N141/H141)))</f>
        <v>1.277777778</v>
      </c>
      <c r="S141" s="208">
        <f>VLOOKUP(B141,Rules!A:B,2,FALSE)</f>
        <v>50</v>
      </c>
      <c r="T141" s="94"/>
      <c r="U141" s="209">
        <f>1/(10^(-(E141+(IF(P141="Y",Rules!$I$2,0))-K141)/Rules!$E$12)+1)</f>
        <v>0.564117421</v>
      </c>
      <c r="V141" s="47">
        <f t="shared" si="6"/>
        <v>28</v>
      </c>
      <c r="W141" s="47">
        <f t="shared" si="7"/>
        <v>-28</v>
      </c>
      <c r="X141" s="94"/>
      <c r="Y141" s="94"/>
      <c r="Z141" s="94"/>
      <c r="AA141" s="47">
        <f t="shared" ref="AA141:BL141" si="195">IF($D141=AA$1,$E141+$V141,(IF($J141=AA$1,$K141+$W141,AA140)))</f>
        <v>1285</v>
      </c>
      <c r="AB141" s="47">
        <f t="shared" si="195"/>
        <v>1030</v>
      </c>
      <c r="AC141" s="47">
        <f t="shared" si="195"/>
        <v>1303</v>
      </c>
      <c r="AD141" s="47">
        <f t="shared" si="195"/>
        <v>292</v>
      </c>
      <c r="AE141" s="47">
        <f t="shared" si="195"/>
        <v>1832</v>
      </c>
      <c r="AF141" s="47">
        <f t="shared" si="195"/>
        <v>1998</v>
      </c>
      <c r="AG141" s="47">
        <f t="shared" si="195"/>
        <v>1212</v>
      </c>
      <c r="AH141" s="47">
        <f t="shared" si="195"/>
        <v>910</v>
      </c>
      <c r="AI141" s="47">
        <f t="shared" si="195"/>
        <v>1250</v>
      </c>
      <c r="AJ141" s="47">
        <f t="shared" si="195"/>
        <v>1923</v>
      </c>
      <c r="AK141" s="47">
        <f t="shared" si="195"/>
        <v>618</v>
      </c>
      <c r="AL141" s="47">
        <f t="shared" si="195"/>
        <v>764</v>
      </c>
      <c r="AM141" s="47">
        <f t="shared" si="195"/>
        <v>1878</v>
      </c>
      <c r="AN141" s="47">
        <f t="shared" si="195"/>
        <v>1465</v>
      </c>
      <c r="AO141" s="47">
        <f t="shared" si="195"/>
        <v>1347</v>
      </c>
      <c r="AP141" s="47">
        <f t="shared" si="195"/>
        <v>2178</v>
      </c>
      <c r="AQ141" s="47">
        <f t="shared" si="195"/>
        <v>222</v>
      </c>
      <c r="AR141" s="47">
        <f t="shared" si="195"/>
        <v>1495</v>
      </c>
      <c r="AS141" s="47">
        <f t="shared" si="195"/>
        <v>353</v>
      </c>
      <c r="AT141" s="47">
        <f t="shared" si="195"/>
        <v>1890</v>
      </c>
      <c r="AU141" s="47">
        <f t="shared" si="195"/>
        <v>1103</v>
      </c>
      <c r="AV141" s="47">
        <f t="shared" si="195"/>
        <v>600</v>
      </c>
      <c r="AW141" s="47">
        <f t="shared" si="195"/>
        <v>606</v>
      </c>
      <c r="AX141" s="47">
        <f t="shared" si="195"/>
        <v>879</v>
      </c>
      <c r="AY141" s="47">
        <f t="shared" si="195"/>
        <v>1196</v>
      </c>
      <c r="AZ141" s="47">
        <f t="shared" si="195"/>
        <v>736</v>
      </c>
      <c r="BA141" s="47">
        <f t="shared" si="195"/>
        <v>0</v>
      </c>
      <c r="BB141" s="47">
        <f t="shared" si="195"/>
        <v>1590</v>
      </c>
      <c r="BC141" s="47">
        <f t="shared" si="195"/>
        <v>1033</v>
      </c>
      <c r="BD141" s="47">
        <f t="shared" si="195"/>
        <v>314</v>
      </c>
      <c r="BE141" s="47">
        <f t="shared" si="195"/>
        <v>638</v>
      </c>
      <c r="BF141" s="47">
        <f t="shared" si="195"/>
        <v>2093</v>
      </c>
      <c r="BG141" s="47">
        <f t="shared" si="195"/>
        <v>924</v>
      </c>
      <c r="BH141" s="47">
        <f t="shared" si="195"/>
        <v>516</v>
      </c>
      <c r="BI141" s="47">
        <f t="shared" si="195"/>
        <v>1938</v>
      </c>
      <c r="BJ141" s="47">
        <f t="shared" si="195"/>
        <v>1361</v>
      </c>
      <c r="BK141" s="47">
        <f t="shared" si="195"/>
        <v>1681</v>
      </c>
      <c r="BL141" s="47">
        <f t="shared" si="195"/>
        <v>1062</v>
      </c>
    </row>
    <row r="142" ht="13.5" customHeight="1">
      <c r="A142" s="199">
        <v>42154.0</v>
      </c>
      <c r="B142" s="200" t="s">
        <v>74</v>
      </c>
      <c r="C142" s="98"/>
      <c r="D142" s="180" t="s">
        <v>29</v>
      </c>
      <c r="E142" s="52">
        <f t="shared" si="190"/>
        <v>1347</v>
      </c>
      <c r="F142" s="203">
        <v>0.0</v>
      </c>
      <c r="G142" s="203">
        <v>9.0</v>
      </c>
      <c r="H142" s="42">
        <f t="shared" si="3"/>
        <v>9</v>
      </c>
      <c r="I142" s="98"/>
      <c r="J142" s="182" t="s">
        <v>34</v>
      </c>
      <c r="K142" s="216">
        <f t="shared" si="187"/>
        <v>1465</v>
      </c>
      <c r="L142" s="206">
        <v>6.0</v>
      </c>
      <c r="M142" s="206">
        <v>27.0</v>
      </c>
      <c r="N142" s="42">
        <f t="shared" si="5"/>
        <v>45</v>
      </c>
      <c r="O142" s="94"/>
      <c r="P142" s="207" t="s">
        <v>72</v>
      </c>
      <c r="Q142" s="94"/>
      <c r="R142" s="212">
        <f>MIN(Rules!$E$2,(MAX(H142/N142,N142/H142)))</f>
        <v>2</v>
      </c>
      <c r="S142" s="208">
        <f>VLOOKUP(B142,Rules!A:B,2,FALSE)</f>
        <v>50</v>
      </c>
      <c r="T142" s="94"/>
      <c r="U142" s="209">
        <f>1/(10^(-(E142+(IF(P142="Y",Rules!$I$2,0))-K142)/Rules!$E$12)+1)</f>
        <v>0.5367748336</v>
      </c>
      <c r="V142" s="47">
        <f t="shared" si="6"/>
        <v>-54</v>
      </c>
      <c r="W142" s="47">
        <f t="shared" si="7"/>
        <v>54</v>
      </c>
      <c r="X142" s="94"/>
      <c r="Y142" s="94"/>
      <c r="Z142" s="94"/>
      <c r="AA142" s="47">
        <f t="shared" ref="AA142:BL142" si="196">IF($D142=AA$1,$E142+$V142,(IF($J142=AA$1,$K142+$W142,AA141)))</f>
        <v>1285</v>
      </c>
      <c r="AB142" s="47">
        <f t="shared" si="196"/>
        <v>1030</v>
      </c>
      <c r="AC142" s="47">
        <f t="shared" si="196"/>
        <v>1303</v>
      </c>
      <c r="AD142" s="47">
        <f t="shared" si="196"/>
        <v>292</v>
      </c>
      <c r="AE142" s="47">
        <f t="shared" si="196"/>
        <v>1832</v>
      </c>
      <c r="AF142" s="47">
        <f t="shared" si="196"/>
        <v>1998</v>
      </c>
      <c r="AG142" s="47">
        <f t="shared" si="196"/>
        <v>1212</v>
      </c>
      <c r="AH142" s="47">
        <f t="shared" si="196"/>
        <v>910</v>
      </c>
      <c r="AI142" s="47">
        <f t="shared" si="196"/>
        <v>1250</v>
      </c>
      <c r="AJ142" s="47">
        <f t="shared" si="196"/>
        <v>1923</v>
      </c>
      <c r="AK142" s="47">
        <f t="shared" si="196"/>
        <v>618</v>
      </c>
      <c r="AL142" s="47">
        <f t="shared" si="196"/>
        <v>764</v>
      </c>
      <c r="AM142" s="47">
        <f t="shared" si="196"/>
        <v>1878</v>
      </c>
      <c r="AN142" s="47">
        <f t="shared" si="196"/>
        <v>1519</v>
      </c>
      <c r="AO142" s="47">
        <f t="shared" si="196"/>
        <v>1293</v>
      </c>
      <c r="AP142" s="47">
        <f t="shared" si="196"/>
        <v>2178</v>
      </c>
      <c r="AQ142" s="47">
        <f t="shared" si="196"/>
        <v>222</v>
      </c>
      <c r="AR142" s="47">
        <f t="shared" si="196"/>
        <v>1495</v>
      </c>
      <c r="AS142" s="47">
        <f t="shared" si="196"/>
        <v>353</v>
      </c>
      <c r="AT142" s="47">
        <f t="shared" si="196"/>
        <v>1890</v>
      </c>
      <c r="AU142" s="47">
        <f t="shared" si="196"/>
        <v>1103</v>
      </c>
      <c r="AV142" s="47">
        <f t="shared" si="196"/>
        <v>600</v>
      </c>
      <c r="AW142" s="47">
        <f t="shared" si="196"/>
        <v>606</v>
      </c>
      <c r="AX142" s="47">
        <f t="shared" si="196"/>
        <v>879</v>
      </c>
      <c r="AY142" s="47">
        <f t="shared" si="196"/>
        <v>1196</v>
      </c>
      <c r="AZ142" s="47">
        <f t="shared" si="196"/>
        <v>736</v>
      </c>
      <c r="BA142" s="47">
        <f t="shared" si="196"/>
        <v>0</v>
      </c>
      <c r="BB142" s="47">
        <f t="shared" si="196"/>
        <v>1590</v>
      </c>
      <c r="BC142" s="47">
        <f t="shared" si="196"/>
        <v>1033</v>
      </c>
      <c r="BD142" s="47">
        <f t="shared" si="196"/>
        <v>314</v>
      </c>
      <c r="BE142" s="47">
        <f t="shared" si="196"/>
        <v>638</v>
      </c>
      <c r="BF142" s="47">
        <f t="shared" si="196"/>
        <v>2093</v>
      </c>
      <c r="BG142" s="47">
        <f t="shared" si="196"/>
        <v>924</v>
      </c>
      <c r="BH142" s="47">
        <f t="shared" si="196"/>
        <v>516</v>
      </c>
      <c r="BI142" s="47">
        <f t="shared" si="196"/>
        <v>1938</v>
      </c>
      <c r="BJ142" s="47">
        <f t="shared" si="196"/>
        <v>1361</v>
      </c>
      <c r="BK142" s="47">
        <f t="shared" si="196"/>
        <v>1681</v>
      </c>
      <c r="BL142" s="47">
        <f t="shared" si="196"/>
        <v>1062</v>
      </c>
    </row>
    <row r="143" ht="13.5" customHeight="1">
      <c r="A143" s="211">
        <v>42154.0</v>
      </c>
      <c r="B143" s="200" t="s">
        <v>74</v>
      </c>
      <c r="C143" s="98"/>
      <c r="D143" s="180" t="s">
        <v>53</v>
      </c>
      <c r="E143" s="52">
        <f t="shared" si="190"/>
        <v>516</v>
      </c>
      <c r="F143" s="203">
        <v>3.0</v>
      </c>
      <c r="G143" s="203">
        <v>13.0</v>
      </c>
      <c r="H143" s="42">
        <f t="shared" si="3"/>
        <v>22</v>
      </c>
      <c r="I143" s="98"/>
      <c r="J143" s="182" t="s">
        <v>54</v>
      </c>
      <c r="K143" s="216">
        <f t="shared" si="187"/>
        <v>222</v>
      </c>
      <c r="L143" s="206">
        <v>2.0</v>
      </c>
      <c r="M143" s="206">
        <v>14.0</v>
      </c>
      <c r="N143" s="42">
        <f t="shared" si="5"/>
        <v>20</v>
      </c>
      <c r="O143" s="94"/>
      <c r="P143" s="207" t="s">
        <v>72</v>
      </c>
      <c r="Q143" s="94"/>
      <c r="R143" s="212">
        <f>MIN(Rules!$E$2,(MAX(H143/N143,N143/H143)))</f>
        <v>1.1</v>
      </c>
      <c r="S143" s="208">
        <f>VLOOKUP(B143,Rules!A:B,2,FALSE)</f>
        <v>50</v>
      </c>
      <c r="T143" s="94"/>
      <c r="U143" s="131">
        <f>1/(10^(-(E143+(IF(P143="Y",Rules!$I$2,0))-K143)/Rules!$E$12)+1)</f>
        <v>0.8854105366</v>
      </c>
      <c r="V143" s="47">
        <f t="shared" si="6"/>
        <v>6</v>
      </c>
      <c r="W143" s="47">
        <f t="shared" si="7"/>
        <v>-6</v>
      </c>
      <c r="X143" s="47"/>
      <c r="Y143" s="47"/>
      <c r="Z143" s="48"/>
      <c r="AA143" s="47">
        <f t="shared" ref="AA143:BL143" si="197">IF($D143=AA$1,$E143+$V143,(IF($J143=AA$1,$K143+$W143,AA142)))</f>
        <v>1285</v>
      </c>
      <c r="AB143" s="47">
        <f t="shared" si="197"/>
        <v>1030</v>
      </c>
      <c r="AC143" s="47">
        <f t="shared" si="197"/>
        <v>1303</v>
      </c>
      <c r="AD143" s="47">
        <f t="shared" si="197"/>
        <v>292</v>
      </c>
      <c r="AE143" s="47">
        <f t="shared" si="197"/>
        <v>1832</v>
      </c>
      <c r="AF143" s="47">
        <f t="shared" si="197"/>
        <v>1998</v>
      </c>
      <c r="AG143" s="47">
        <f t="shared" si="197"/>
        <v>1212</v>
      </c>
      <c r="AH143" s="47">
        <f t="shared" si="197"/>
        <v>910</v>
      </c>
      <c r="AI143" s="47">
        <f t="shared" si="197"/>
        <v>1250</v>
      </c>
      <c r="AJ143" s="47">
        <f t="shared" si="197"/>
        <v>1923</v>
      </c>
      <c r="AK143" s="47">
        <f t="shared" si="197"/>
        <v>618</v>
      </c>
      <c r="AL143" s="47">
        <f t="shared" si="197"/>
        <v>764</v>
      </c>
      <c r="AM143" s="47">
        <f t="shared" si="197"/>
        <v>1878</v>
      </c>
      <c r="AN143" s="47">
        <f t="shared" si="197"/>
        <v>1519</v>
      </c>
      <c r="AO143" s="47">
        <f t="shared" si="197"/>
        <v>1293</v>
      </c>
      <c r="AP143" s="47">
        <f t="shared" si="197"/>
        <v>2178</v>
      </c>
      <c r="AQ143" s="47">
        <f t="shared" si="197"/>
        <v>216</v>
      </c>
      <c r="AR143" s="47">
        <f t="shared" si="197"/>
        <v>1495</v>
      </c>
      <c r="AS143" s="47">
        <f t="shared" si="197"/>
        <v>353</v>
      </c>
      <c r="AT143" s="47">
        <f t="shared" si="197"/>
        <v>1890</v>
      </c>
      <c r="AU143" s="47">
        <f t="shared" si="197"/>
        <v>1103</v>
      </c>
      <c r="AV143" s="47">
        <f t="shared" si="197"/>
        <v>600</v>
      </c>
      <c r="AW143" s="47">
        <f t="shared" si="197"/>
        <v>606</v>
      </c>
      <c r="AX143" s="47">
        <f t="shared" si="197"/>
        <v>879</v>
      </c>
      <c r="AY143" s="47">
        <f t="shared" si="197"/>
        <v>1196</v>
      </c>
      <c r="AZ143" s="47">
        <f t="shared" si="197"/>
        <v>736</v>
      </c>
      <c r="BA143" s="47">
        <f t="shared" si="197"/>
        <v>0</v>
      </c>
      <c r="BB143" s="47">
        <f t="shared" si="197"/>
        <v>1590</v>
      </c>
      <c r="BC143" s="47">
        <f t="shared" si="197"/>
        <v>1033</v>
      </c>
      <c r="BD143" s="47">
        <f t="shared" si="197"/>
        <v>314</v>
      </c>
      <c r="BE143" s="47">
        <f t="shared" si="197"/>
        <v>638</v>
      </c>
      <c r="BF143" s="47">
        <f t="shared" si="197"/>
        <v>2093</v>
      </c>
      <c r="BG143" s="47">
        <f t="shared" si="197"/>
        <v>924</v>
      </c>
      <c r="BH143" s="47">
        <f t="shared" si="197"/>
        <v>522</v>
      </c>
      <c r="BI143" s="47">
        <f t="shared" si="197"/>
        <v>1938</v>
      </c>
      <c r="BJ143" s="47">
        <f t="shared" si="197"/>
        <v>1361</v>
      </c>
      <c r="BK143" s="47">
        <f t="shared" si="197"/>
        <v>1681</v>
      </c>
      <c r="BL143" s="47">
        <f t="shared" si="197"/>
        <v>1062</v>
      </c>
    </row>
    <row r="144" ht="13.5" customHeight="1">
      <c r="A144" s="211">
        <v>42154.0</v>
      </c>
      <c r="B144" s="200" t="s">
        <v>74</v>
      </c>
      <c r="C144" s="98"/>
      <c r="D144" s="225" t="s">
        <v>44</v>
      </c>
      <c r="E144" s="52">
        <f t="shared" si="190"/>
        <v>314</v>
      </c>
      <c r="F144" s="203">
        <v>5.0</v>
      </c>
      <c r="G144" s="203">
        <v>16.0</v>
      </c>
      <c r="H144" s="42">
        <f t="shared" si="3"/>
        <v>31</v>
      </c>
      <c r="I144" s="98"/>
      <c r="J144" s="226" t="s">
        <v>48</v>
      </c>
      <c r="K144" s="216">
        <f t="shared" si="187"/>
        <v>618</v>
      </c>
      <c r="L144" s="206">
        <v>0.0</v>
      </c>
      <c r="M144" s="206">
        <v>12.0</v>
      </c>
      <c r="N144" s="42">
        <f t="shared" si="5"/>
        <v>12</v>
      </c>
      <c r="O144" s="94"/>
      <c r="P144" s="207" t="s">
        <v>72</v>
      </c>
      <c r="Q144" s="94"/>
      <c r="R144" s="212">
        <f>MIN(Rules!$E$2,(MAX(H144/N144,N144/H144)))</f>
        <v>2</v>
      </c>
      <c r="S144" s="208">
        <f>VLOOKUP(B144,Rules!A:B,2,FALSE)</f>
        <v>50</v>
      </c>
      <c r="T144" s="94"/>
      <c r="U144" s="131">
        <f>1/(10^(-(E144+(IF(P144="Y",Rules!$I$2,0))-K144)/Rules!$E$12)+1)</f>
        <v>0.329776473</v>
      </c>
      <c r="V144" s="47">
        <f t="shared" si="6"/>
        <v>67</v>
      </c>
      <c r="W144" s="47">
        <f t="shared" si="7"/>
        <v>-67</v>
      </c>
      <c r="X144" s="47"/>
      <c r="Y144" s="47"/>
      <c r="Z144" s="48"/>
      <c r="AA144" s="47">
        <f t="shared" ref="AA144:BL144" si="198">IF($D144=AA$1,$E144+$V144,(IF($J144=AA$1,$K144+$W144,AA143)))</f>
        <v>1285</v>
      </c>
      <c r="AB144" s="47">
        <f t="shared" si="198"/>
        <v>1030</v>
      </c>
      <c r="AC144" s="47">
        <f t="shared" si="198"/>
        <v>1303</v>
      </c>
      <c r="AD144" s="47">
        <f t="shared" si="198"/>
        <v>292</v>
      </c>
      <c r="AE144" s="47">
        <f t="shared" si="198"/>
        <v>1832</v>
      </c>
      <c r="AF144" s="47">
        <f t="shared" si="198"/>
        <v>1998</v>
      </c>
      <c r="AG144" s="47">
        <f t="shared" si="198"/>
        <v>1212</v>
      </c>
      <c r="AH144" s="47">
        <f t="shared" si="198"/>
        <v>910</v>
      </c>
      <c r="AI144" s="47">
        <f t="shared" si="198"/>
        <v>1250</v>
      </c>
      <c r="AJ144" s="47">
        <f t="shared" si="198"/>
        <v>1923</v>
      </c>
      <c r="AK144" s="47">
        <f t="shared" si="198"/>
        <v>551</v>
      </c>
      <c r="AL144" s="47">
        <f t="shared" si="198"/>
        <v>764</v>
      </c>
      <c r="AM144" s="47">
        <f t="shared" si="198"/>
        <v>1878</v>
      </c>
      <c r="AN144" s="47">
        <f t="shared" si="198"/>
        <v>1519</v>
      </c>
      <c r="AO144" s="47">
        <f t="shared" si="198"/>
        <v>1293</v>
      </c>
      <c r="AP144" s="47">
        <f t="shared" si="198"/>
        <v>2178</v>
      </c>
      <c r="AQ144" s="47">
        <f t="shared" si="198"/>
        <v>216</v>
      </c>
      <c r="AR144" s="47">
        <f t="shared" si="198"/>
        <v>1495</v>
      </c>
      <c r="AS144" s="47">
        <f t="shared" si="198"/>
        <v>353</v>
      </c>
      <c r="AT144" s="47">
        <f t="shared" si="198"/>
        <v>1890</v>
      </c>
      <c r="AU144" s="47">
        <f t="shared" si="198"/>
        <v>1103</v>
      </c>
      <c r="AV144" s="47">
        <f t="shared" si="198"/>
        <v>600</v>
      </c>
      <c r="AW144" s="47">
        <f t="shared" si="198"/>
        <v>606</v>
      </c>
      <c r="AX144" s="47">
        <f t="shared" si="198"/>
        <v>879</v>
      </c>
      <c r="AY144" s="47">
        <f t="shared" si="198"/>
        <v>1196</v>
      </c>
      <c r="AZ144" s="47">
        <f t="shared" si="198"/>
        <v>736</v>
      </c>
      <c r="BA144" s="47">
        <f t="shared" si="198"/>
        <v>0</v>
      </c>
      <c r="BB144" s="47">
        <f t="shared" si="198"/>
        <v>1590</v>
      </c>
      <c r="BC144" s="47">
        <f t="shared" si="198"/>
        <v>1033</v>
      </c>
      <c r="BD144" s="47">
        <f t="shared" si="198"/>
        <v>381</v>
      </c>
      <c r="BE144" s="47">
        <f t="shared" si="198"/>
        <v>638</v>
      </c>
      <c r="BF144" s="47">
        <f t="shared" si="198"/>
        <v>2093</v>
      </c>
      <c r="BG144" s="47">
        <f t="shared" si="198"/>
        <v>924</v>
      </c>
      <c r="BH144" s="47">
        <f t="shared" si="198"/>
        <v>522</v>
      </c>
      <c r="BI144" s="47">
        <f t="shared" si="198"/>
        <v>1938</v>
      </c>
      <c r="BJ144" s="47">
        <f t="shared" si="198"/>
        <v>1361</v>
      </c>
      <c r="BK144" s="47">
        <f t="shared" si="198"/>
        <v>1681</v>
      </c>
      <c r="BL144" s="47">
        <f t="shared" si="198"/>
        <v>1062</v>
      </c>
    </row>
    <row r="145" ht="13.5" customHeight="1">
      <c r="A145" s="88">
        <v>42155.0</v>
      </c>
      <c r="B145" s="37" t="s">
        <v>75</v>
      </c>
      <c r="C145" s="176"/>
      <c r="D145" s="39" t="s">
        <v>26</v>
      </c>
      <c r="E145" s="52">
        <f t="shared" si="190"/>
        <v>1923</v>
      </c>
      <c r="F145" s="203">
        <v>0.0</v>
      </c>
      <c r="G145" s="203">
        <v>20.0</v>
      </c>
      <c r="H145" s="42">
        <f t="shared" si="3"/>
        <v>20</v>
      </c>
      <c r="I145" s="98"/>
      <c r="J145" s="226" t="s">
        <v>23</v>
      </c>
      <c r="K145" s="216">
        <f t="shared" si="187"/>
        <v>1878</v>
      </c>
      <c r="L145" s="206">
        <v>1.0</v>
      </c>
      <c r="M145" s="206">
        <v>17.0</v>
      </c>
      <c r="N145" s="42">
        <f t="shared" si="5"/>
        <v>20</v>
      </c>
      <c r="O145" s="94"/>
      <c r="P145" s="207" t="s">
        <v>72</v>
      </c>
      <c r="Q145" s="94"/>
      <c r="R145" s="212">
        <f>MIN(Rules!$E$2,(MAX(H145/N145,N145/H145)))</f>
        <v>1</v>
      </c>
      <c r="S145" s="208">
        <f>VLOOKUP(B145,Rules!A:B,2,FALSE)</f>
        <v>60</v>
      </c>
      <c r="T145" s="94"/>
      <c r="U145" s="131">
        <f>1/(10^(-(E145+(IF(P145="Y",Rules!$I$2,0))-K145)/Rules!$E$12)+1)</f>
        <v>0.7105400124</v>
      </c>
      <c r="V145" s="47">
        <f t="shared" si="6"/>
        <v>-13</v>
      </c>
      <c r="W145" s="47">
        <f t="shared" si="7"/>
        <v>13</v>
      </c>
      <c r="X145" s="47"/>
      <c r="Y145" s="47"/>
      <c r="Z145" s="48"/>
      <c r="AA145" s="47">
        <f t="shared" ref="AA145:BL145" si="199">IF($D145=AA$1,$E145+$V145,(IF($J145=AA$1,$K145+$W145,AA144)))</f>
        <v>1285</v>
      </c>
      <c r="AB145" s="47">
        <f t="shared" si="199"/>
        <v>1030</v>
      </c>
      <c r="AC145" s="47">
        <f t="shared" si="199"/>
        <v>1303</v>
      </c>
      <c r="AD145" s="47">
        <f t="shared" si="199"/>
        <v>292</v>
      </c>
      <c r="AE145" s="47">
        <f t="shared" si="199"/>
        <v>1832</v>
      </c>
      <c r="AF145" s="47">
        <f t="shared" si="199"/>
        <v>1998</v>
      </c>
      <c r="AG145" s="47">
        <f t="shared" si="199"/>
        <v>1212</v>
      </c>
      <c r="AH145" s="47">
        <f t="shared" si="199"/>
        <v>910</v>
      </c>
      <c r="AI145" s="47">
        <f t="shared" si="199"/>
        <v>1250</v>
      </c>
      <c r="AJ145" s="47">
        <f t="shared" si="199"/>
        <v>1910</v>
      </c>
      <c r="AK145" s="47">
        <f t="shared" si="199"/>
        <v>551</v>
      </c>
      <c r="AL145" s="47">
        <f t="shared" si="199"/>
        <v>764</v>
      </c>
      <c r="AM145" s="47">
        <f t="shared" si="199"/>
        <v>1891</v>
      </c>
      <c r="AN145" s="47">
        <f t="shared" si="199"/>
        <v>1519</v>
      </c>
      <c r="AO145" s="47">
        <f t="shared" si="199"/>
        <v>1293</v>
      </c>
      <c r="AP145" s="47">
        <f t="shared" si="199"/>
        <v>2178</v>
      </c>
      <c r="AQ145" s="47">
        <f t="shared" si="199"/>
        <v>216</v>
      </c>
      <c r="AR145" s="47">
        <f t="shared" si="199"/>
        <v>1495</v>
      </c>
      <c r="AS145" s="47">
        <f t="shared" si="199"/>
        <v>353</v>
      </c>
      <c r="AT145" s="47">
        <f t="shared" si="199"/>
        <v>1890</v>
      </c>
      <c r="AU145" s="47">
        <f t="shared" si="199"/>
        <v>1103</v>
      </c>
      <c r="AV145" s="47">
        <f t="shared" si="199"/>
        <v>600</v>
      </c>
      <c r="AW145" s="47">
        <f t="shared" si="199"/>
        <v>606</v>
      </c>
      <c r="AX145" s="47">
        <f t="shared" si="199"/>
        <v>879</v>
      </c>
      <c r="AY145" s="47">
        <f t="shared" si="199"/>
        <v>1196</v>
      </c>
      <c r="AZ145" s="47">
        <f t="shared" si="199"/>
        <v>736</v>
      </c>
      <c r="BA145" s="47">
        <f t="shared" si="199"/>
        <v>0</v>
      </c>
      <c r="BB145" s="47">
        <f t="shared" si="199"/>
        <v>1590</v>
      </c>
      <c r="BC145" s="47">
        <f t="shared" si="199"/>
        <v>1033</v>
      </c>
      <c r="BD145" s="47">
        <f t="shared" si="199"/>
        <v>381</v>
      </c>
      <c r="BE145" s="47">
        <f t="shared" si="199"/>
        <v>638</v>
      </c>
      <c r="BF145" s="47">
        <f t="shared" si="199"/>
        <v>2093</v>
      </c>
      <c r="BG145" s="47">
        <f t="shared" si="199"/>
        <v>924</v>
      </c>
      <c r="BH145" s="47">
        <f t="shared" si="199"/>
        <v>522</v>
      </c>
      <c r="BI145" s="47">
        <f t="shared" si="199"/>
        <v>1938</v>
      </c>
      <c r="BJ145" s="47">
        <f t="shared" si="199"/>
        <v>1361</v>
      </c>
      <c r="BK145" s="47">
        <f t="shared" si="199"/>
        <v>1681</v>
      </c>
      <c r="BL145" s="47">
        <f t="shared" si="199"/>
        <v>1062</v>
      </c>
    </row>
    <row r="146" ht="13.5" customHeight="1">
      <c r="A146" s="88">
        <v>42161.0</v>
      </c>
      <c r="B146" s="200" t="s">
        <v>74</v>
      </c>
      <c r="C146" s="98"/>
      <c r="D146" s="225" t="s">
        <v>34</v>
      </c>
      <c r="E146" s="52">
        <f t="shared" si="190"/>
        <v>1519</v>
      </c>
      <c r="F146" s="203">
        <v>1.0</v>
      </c>
      <c r="G146" s="203">
        <v>20.0</v>
      </c>
      <c r="H146" s="42">
        <f t="shared" si="3"/>
        <v>23</v>
      </c>
      <c r="I146" s="98"/>
      <c r="J146" s="226" t="s">
        <v>35</v>
      </c>
      <c r="K146" s="216">
        <f t="shared" si="187"/>
        <v>1212</v>
      </c>
      <c r="L146" s="206">
        <v>0.0</v>
      </c>
      <c r="M146" s="206">
        <v>12.0</v>
      </c>
      <c r="N146" s="42">
        <f t="shared" si="5"/>
        <v>12</v>
      </c>
      <c r="O146" s="94"/>
      <c r="P146" s="213" t="s">
        <v>73</v>
      </c>
      <c r="Q146" s="94"/>
      <c r="R146" s="212">
        <f>MIN(Rules!$E$2,(MAX(H146/N146,N146/H146)))</f>
        <v>1.916666667</v>
      </c>
      <c r="S146" s="208">
        <f>VLOOKUP(B146,Rules!A:B,2,FALSE)</f>
        <v>50</v>
      </c>
      <c r="T146" s="94"/>
      <c r="U146" s="131">
        <f>1/(10^(-(E146+(IF(P146="Y",Rules!$I$2,0))-K146)/Rules!$E$12)+1)</f>
        <v>0.8043626048</v>
      </c>
      <c r="V146" s="47">
        <f t="shared" si="6"/>
        <v>19</v>
      </c>
      <c r="W146" s="47">
        <f t="shared" si="7"/>
        <v>-19</v>
      </c>
      <c r="X146" s="47"/>
      <c r="Y146" s="47"/>
      <c r="Z146" s="48"/>
      <c r="AA146" s="47">
        <f t="shared" ref="AA146:BL146" si="200">IF($D146=AA$1,$E146+$V146,(IF($J146=AA$1,$K146+$W146,AA145)))</f>
        <v>1285</v>
      </c>
      <c r="AB146" s="47">
        <f t="shared" si="200"/>
        <v>1030</v>
      </c>
      <c r="AC146" s="47">
        <f t="shared" si="200"/>
        <v>1303</v>
      </c>
      <c r="AD146" s="47">
        <f t="shared" si="200"/>
        <v>292</v>
      </c>
      <c r="AE146" s="47">
        <f t="shared" si="200"/>
        <v>1832</v>
      </c>
      <c r="AF146" s="47">
        <f t="shared" si="200"/>
        <v>1998</v>
      </c>
      <c r="AG146" s="47">
        <f t="shared" si="200"/>
        <v>1193</v>
      </c>
      <c r="AH146" s="47">
        <f t="shared" si="200"/>
        <v>910</v>
      </c>
      <c r="AI146" s="47">
        <f t="shared" si="200"/>
        <v>1250</v>
      </c>
      <c r="AJ146" s="47">
        <f t="shared" si="200"/>
        <v>1910</v>
      </c>
      <c r="AK146" s="47">
        <f t="shared" si="200"/>
        <v>551</v>
      </c>
      <c r="AL146" s="47">
        <f t="shared" si="200"/>
        <v>764</v>
      </c>
      <c r="AM146" s="47">
        <f t="shared" si="200"/>
        <v>1891</v>
      </c>
      <c r="AN146" s="47">
        <f t="shared" si="200"/>
        <v>1538</v>
      </c>
      <c r="AO146" s="47">
        <f t="shared" si="200"/>
        <v>1293</v>
      </c>
      <c r="AP146" s="47">
        <f t="shared" si="200"/>
        <v>2178</v>
      </c>
      <c r="AQ146" s="47">
        <f t="shared" si="200"/>
        <v>216</v>
      </c>
      <c r="AR146" s="47">
        <f t="shared" si="200"/>
        <v>1495</v>
      </c>
      <c r="AS146" s="47">
        <f t="shared" si="200"/>
        <v>353</v>
      </c>
      <c r="AT146" s="47">
        <f t="shared" si="200"/>
        <v>1890</v>
      </c>
      <c r="AU146" s="47">
        <f t="shared" si="200"/>
        <v>1103</v>
      </c>
      <c r="AV146" s="47">
        <f t="shared" si="200"/>
        <v>600</v>
      </c>
      <c r="AW146" s="47">
        <f t="shared" si="200"/>
        <v>606</v>
      </c>
      <c r="AX146" s="47">
        <f t="shared" si="200"/>
        <v>879</v>
      </c>
      <c r="AY146" s="47">
        <f t="shared" si="200"/>
        <v>1196</v>
      </c>
      <c r="AZ146" s="47">
        <f t="shared" si="200"/>
        <v>736</v>
      </c>
      <c r="BA146" s="47">
        <f t="shared" si="200"/>
        <v>0</v>
      </c>
      <c r="BB146" s="47">
        <f t="shared" si="200"/>
        <v>1590</v>
      </c>
      <c r="BC146" s="47">
        <f t="shared" si="200"/>
        <v>1033</v>
      </c>
      <c r="BD146" s="47">
        <f t="shared" si="200"/>
        <v>381</v>
      </c>
      <c r="BE146" s="47">
        <f t="shared" si="200"/>
        <v>638</v>
      </c>
      <c r="BF146" s="47">
        <f t="shared" si="200"/>
        <v>2093</v>
      </c>
      <c r="BG146" s="47">
        <f t="shared" si="200"/>
        <v>924</v>
      </c>
      <c r="BH146" s="47">
        <f t="shared" si="200"/>
        <v>522</v>
      </c>
      <c r="BI146" s="47">
        <f t="shared" si="200"/>
        <v>1938</v>
      </c>
      <c r="BJ146" s="47">
        <f t="shared" si="200"/>
        <v>1361</v>
      </c>
      <c r="BK146" s="47">
        <f t="shared" si="200"/>
        <v>1681</v>
      </c>
      <c r="BL146" s="47">
        <f t="shared" si="200"/>
        <v>1062</v>
      </c>
    </row>
    <row r="147" ht="13.5" customHeight="1">
      <c r="A147" s="88">
        <v>42161.0</v>
      </c>
      <c r="B147" s="200" t="s">
        <v>74</v>
      </c>
      <c r="C147" s="98"/>
      <c r="D147" s="225" t="s">
        <v>43</v>
      </c>
      <c r="E147" s="52">
        <f t="shared" si="190"/>
        <v>1030</v>
      </c>
      <c r="F147" s="203">
        <v>1.0</v>
      </c>
      <c r="G147" s="203">
        <v>14.0</v>
      </c>
      <c r="H147" s="42">
        <f t="shared" si="3"/>
        <v>17</v>
      </c>
      <c r="I147" s="98"/>
      <c r="J147" s="226" t="s">
        <v>41</v>
      </c>
      <c r="K147" s="216">
        <f t="shared" si="187"/>
        <v>1033</v>
      </c>
      <c r="L147" s="206">
        <v>2.0</v>
      </c>
      <c r="M147" s="206">
        <v>12.0</v>
      </c>
      <c r="N147" s="42">
        <f t="shared" si="5"/>
        <v>18</v>
      </c>
      <c r="O147" s="94"/>
      <c r="P147" s="213" t="s">
        <v>73</v>
      </c>
      <c r="Q147" s="94"/>
      <c r="R147" s="212">
        <f>MIN(Rules!$E$2,(MAX(H147/N147,N147/H147)))</f>
        <v>1.058823529</v>
      </c>
      <c r="S147" s="208">
        <f>VLOOKUP(B147,Rules!A:B,2,FALSE)</f>
        <v>50</v>
      </c>
      <c r="T147" s="94"/>
      <c r="U147" s="131">
        <f>1/(10^(-(E147+(IF(P147="Y",Rules!$I$2,0))-K147)/Rules!$E$12)+1)</f>
        <v>0.4965461773</v>
      </c>
      <c r="V147" s="47">
        <f t="shared" si="6"/>
        <v>-26</v>
      </c>
      <c r="W147" s="47">
        <f t="shared" si="7"/>
        <v>26</v>
      </c>
      <c r="X147" s="47"/>
      <c r="Y147" s="47"/>
      <c r="Z147" s="48"/>
      <c r="AA147" s="47">
        <f t="shared" ref="AA147:BL147" si="201">IF($D147=AA$1,$E147+$V147,(IF($J147=AA$1,$K147+$W147,AA146)))</f>
        <v>1285</v>
      </c>
      <c r="AB147" s="47">
        <f t="shared" si="201"/>
        <v>1004</v>
      </c>
      <c r="AC147" s="47">
        <f t="shared" si="201"/>
        <v>1303</v>
      </c>
      <c r="AD147" s="47">
        <f t="shared" si="201"/>
        <v>292</v>
      </c>
      <c r="AE147" s="47">
        <f t="shared" si="201"/>
        <v>1832</v>
      </c>
      <c r="AF147" s="47">
        <f t="shared" si="201"/>
        <v>1998</v>
      </c>
      <c r="AG147" s="47">
        <f t="shared" si="201"/>
        <v>1193</v>
      </c>
      <c r="AH147" s="47">
        <f t="shared" si="201"/>
        <v>910</v>
      </c>
      <c r="AI147" s="47">
        <f t="shared" si="201"/>
        <v>1250</v>
      </c>
      <c r="AJ147" s="47">
        <f t="shared" si="201"/>
        <v>1910</v>
      </c>
      <c r="AK147" s="47">
        <f t="shared" si="201"/>
        <v>551</v>
      </c>
      <c r="AL147" s="47">
        <f t="shared" si="201"/>
        <v>764</v>
      </c>
      <c r="AM147" s="47">
        <f t="shared" si="201"/>
        <v>1891</v>
      </c>
      <c r="AN147" s="47">
        <f t="shared" si="201"/>
        <v>1538</v>
      </c>
      <c r="AO147" s="47">
        <f t="shared" si="201"/>
        <v>1293</v>
      </c>
      <c r="AP147" s="47">
        <f t="shared" si="201"/>
        <v>2178</v>
      </c>
      <c r="AQ147" s="47">
        <f t="shared" si="201"/>
        <v>216</v>
      </c>
      <c r="AR147" s="47">
        <f t="shared" si="201"/>
        <v>1495</v>
      </c>
      <c r="AS147" s="47">
        <f t="shared" si="201"/>
        <v>353</v>
      </c>
      <c r="AT147" s="47">
        <f t="shared" si="201"/>
        <v>1890</v>
      </c>
      <c r="AU147" s="47">
        <f t="shared" si="201"/>
        <v>1103</v>
      </c>
      <c r="AV147" s="47">
        <f t="shared" si="201"/>
        <v>600</v>
      </c>
      <c r="AW147" s="47">
        <f t="shared" si="201"/>
        <v>606</v>
      </c>
      <c r="AX147" s="47">
        <f t="shared" si="201"/>
        <v>879</v>
      </c>
      <c r="AY147" s="47">
        <f t="shared" si="201"/>
        <v>1196</v>
      </c>
      <c r="AZ147" s="47">
        <f t="shared" si="201"/>
        <v>736</v>
      </c>
      <c r="BA147" s="47">
        <f t="shared" si="201"/>
        <v>0</v>
      </c>
      <c r="BB147" s="47">
        <f t="shared" si="201"/>
        <v>1590</v>
      </c>
      <c r="BC147" s="47">
        <f t="shared" si="201"/>
        <v>1059</v>
      </c>
      <c r="BD147" s="47">
        <f t="shared" si="201"/>
        <v>381</v>
      </c>
      <c r="BE147" s="47">
        <f t="shared" si="201"/>
        <v>638</v>
      </c>
      <c r="BF147" s="47">
        <f t="shared" si="201"/>
        <v>2093</v>
      </c>
      <c r="BG147" s="47">
        <f t="shared" si="201"/>
        <v>924</v>
      </c>
      <c r="BH147" s="47">
        <f t="shared" si="201"/>
        <v>522</v>
      </c>
      <c r="BI147" s="47">
        <f t="shared" si="201"/>
        <v>1938</v>
      </c>
      <c r="BJ147" s="47">
        <f t="shared" si="201"/>
        <v>1361</v>
      </c>
      <c r="BK147" s="47">
        <f t="shared" si="201"/>
        <v>1681</v>
      </c>
      <c r="BL147" s="47">
        <f t="shared" si="201"/>
        <v>1062</v>
      </c>
    </row>
    <row r="148" ht="13.5" customHeight="1">
      <c r="A148" s="88">
        <v>42161.0</v>
      </c>
      <c r="B148" s="200" t="s">
        <v>74</v>
      </c>
      <c r="C148" s="98"/>
      <c r="D148" s="225" t="s">
        <v>44</v>
      </c>
      <c r="E148" s="52">
        <f t="shared" si="190"/>
        <v>381</v>
      </c>
      <c r="F148" s="203">
        <v>1.0</v>
      </c>
      <c r="G148" s="203">
        <v>17.0</v>
      </c>
      <c r="H148" s="42">
        <f t="shared" si="3"/>
        <v>20</v>
      </c>
      <c r="I148" s="98"/>
      <c r="J148" s="226" t="s">
        <v>48</v>
      </c>
      <c r="K148" s="216">
        <f t="shared" si="187"/>
        <v>551</v>
      </c>
      <c r="L148" s="206">
        <v>3.0</v>
      </c>
      <c r="M148" s="206">
        <v>16.0</v>
      </c>
      <c r="N148" s="42">
        <f t="shared" si="5"/>
        <v>25</v>
      </c>
      <c r="O148" s="94"/>
      <c r="P148" s="213" t="s">
        <v>73</v>
      </c>
      <c r="Q148" s="94"/>
      <c r="R148" s="212">
        <f>MIN(Rules!$E$2,(MAX(H148/N148,N148/H148)))</f>
        <v>1.25</v>
      </c>
      <c r="S148" s="208">
        <f>VLOOKUP(B148,Rules!A:B,2,FALSE)</f>
        <v>50</v>
      </c>
      <c r="T148" s="94"/>
      <c r="U148" s="131">
        <f>1/(10^(-(E148+(IF(P148="Y",Rules!$I$2,0))-K148)/Rules!$E$12)+1)</f>
        <v>0.3136997423</v>
      </c>
      <c r="V148" s="47">
        <f t="shared" si="6"/>
        <v>-20</v>
      </c>
      <c r="W148" s="47">
        <f t="shared" si="7"/>
        <v>20</v>
      </c>
      <c r="X148" s="47"/>
      <c r="Y148" s="47"/>
      <c r="Z148" s="48"/>
      <c r="AA148" s="47">
        <f t="shared" ref="AA148:BL148" si="202">IF($D148=AA$1,$E148+$V148,(IF($J148=AA$1,$K148+$W148,AA147)))</f>
        <v>1285</v>
      </c>
      <c r="AB148" s="47">
        <f t="shared" si="202"/>
        <v>1004</v>
      </c>
      <c r="AC148" s="47">
        <f t="shared" si="202"/>
        <v>1303</v>
      </c>
      <c r="AD148" s="47">
        <f t="shared" si="202"/>
        <v>292</v>
      </c>
      <c r="AE148" s="47">
        <f t="shared" si="202"/>
        <v>1832</v>
      </c>
      <c r="AF148" s="47">
        <f t="shared" si="202"/>
        <v>1998</v>
      </c>
      <c r="AG148" s="47">
        <f t="shared" si="202"/>
        <v>1193</v>
      </c>
      <c r="AH148" s="47">
        <f t="shared" si="202"/>
        <v>910</v>
      </c>
      <c r="AI148" s="47">
        <f t="shared" si="202"/>
        <v>1250</v>
      </c>
      <c r="AJ148" s="47">
        <f t="shared" si="202"/>
        <v>1910</v>
      </c>
      <c r="AK148" s="47">
        <f t="shared" si="202"/>
        <v>571</v>
      </c>
      <c r="AL148" s="47">
        <f t="shared" si="202"/>
        <v>764</v>
      </c>
      <c r="AM148" s="47">
        <f t="shared" si="202"/>
        <v>1891</v>
      </c>
      <c r="AN148" s="47">
        <f t="shared" si="202"/>
        <v>1538</v>
      </c>
      <c r="AO148" s="47">
        <f t="shared" si="202"/>
        <v>1293</v>
      </c>
      <c r="AP148" s="47">
        <f t="shared" si="202"/>
        <v>2178</v>
      </c>
      <c r="AQ148" s="47">
        <f t="shared" si="202"/>
        <v>216</v>
      </c>
      <c r="AR148" s="47">
        <f t="shared" si="202"/>
        <v>1495</v>
      </c>
      <c r="AS148" s="47">
        <f t="shared" si="202"/>
        <v>353</v>
      </c>
      <c r="AT148" s="47">
        <f t="shared" si="202"/>
        <v>1890</v>
      </c>
      <c r="AU148" s="47">
        <f t="shared" si="202"/>
        <v>1103</v>
      </c>
      <c r="AV148" s="47">
        <f t="shared" si="202"/>
        <v>600</v>
      </c>
      <c r="AW148" s="47">
        <f t="shared" si="202"/>
        <v>606</v>
      </c>
      <c r="AX148" s="47">
        <f t="shared" si="202"/>
        <v>879</v>
      </c>
      <c r="AY148" s="47">
        <f t="shared" si="202"/>
        <v>1196</v>
      </c>
      <c r="AZ148" s="47">
        <f t="shared" si="202"/>
        <v>736</v>
      </c>
      <c r="BA148" s="47">
        <f t="shared" si="202"/>
        <v>0</v>
      </c>
      <c r="BB148" s="47">
        <f t="shared" si="202"/>
        <v>1590</v>
      </c>
      <c r="BC148" s="47">
        <f t="shared" si="202"/>
        <v>1059</v>
      </c>
      <c r="BD148" s="47">
        <f t="shared" si="202"/>
        <v>361</v>
      </c>
      <c r="BE148" s="47">
        <f t="shared" si="202"/>
        <v>638</v>
      </c>
      <c r="BF148" s="47">
        <f t="shared" si="202"/>
        <v>2093</v>
      </c>
      <c r="BG148" s="47">
        <f t="shared" si="202"/>
        <v>924</v>
      </c>
      <c r="BH148" s="47">
        <f t="shared" si="202"/>
        <v>522</v>
      </c>
      <c r="BI148" s="47">
        <f t="shared" si="202"/>
        <v>1938</v>
      </c>
      <c r="BJ148" s="47">
        <f t="shared" si="202"/>
        <v>1361</v>
      </c>
      <c r="BK148" s="47">
        <f t="shared" si="202"/>
        <v>1681</v>
      </c>
      <c r="BL148" s="47">
        <f t="shared" si="202"/>
        <v>1062</v>
      </c>
    </row>
    <row r="149" ht="13.5" customHeight="1">
      <c r="A149" s="88">
        <v>42161.0</v>
      </c>
      <c r="B149" s="216" t="s">
        <v>75</v>
      </c>
      <c r="C149" s="98"/>
      <c r="D149" s="201" t="s">
        <v>23</v>
      </c>
      <c r="E149" s="216">
        <f>HLOOKUP(D149,AA$1:CB$10056,ROW()-1,FALSE)</f>
        <v>1891</v>
      </c>
      <c r="F149" s="181">
        <v>5.0</v>
      </c>
      <c r="G149" s="181">
        <v>19.0</v>
      </c>
      <c r="H149" s="217">
        <f t="shared" si="3"/>
        <v>34</v>
      </c>
      <c r="I149" s="98"/>
      <c r="J149" s="226" t="s">
        <v>26</v>
      </c>
      <c r="K149" s="216">
        <f t="shared" si="187"/>
        <v>1910</v>
      </c>
      <c r="L149" s="183">
        <v>1.0</v>
      </c>
      <c r="M149" s="183">
        <v>18.0</v>
      </c>
      <c r="N149" s="217">
        <f t="shared" si="5"/>
        <v>21</v>
      </c>
      <c r="O149" s="94"/>
      <c r="P149" s="218" t="s">
        <v>73</v>
      </c>
      <c r="Q149" s="94"/>
      <c r="R149" s="212">
        <f>MIN(Rules!$E$2,(MAX(H149/N149,N149/H149)))</f>
        <v>1.619047619</v>
      </c>
      <c r="S149" s="208">
        <f>VLOOKUP(B149,Rules!A:B,2,FALSE)</f>
        <v>60</v>
      </c>
      <c r="T149" s="94"/>
      <c r="U149" s="209">
        <f>1/(10^(-(E149+(IF(P149="Y",Rules!$I$2,0))-K149)/Rules!$E$12)+1)</f>
        <v>0.4781393868</v>
      </c>
      <c r="V149" s="47">
        <f t="shared" si="6"/>
        <v>51</v>
      </c>
      <c r="W149" s="47">
        <f t="shared" si="7"/>
        <v>-51</v>
      </c>
      <c r="X149" s="94"/>
      <c r="Y149" s="94"/>
      <c r="Z149" s="94"/>
      <c r="AA149" s="47">
        <f t="shared" ref="AA149:BL149" si="203">IF($D149=AA$1,$E149+$V149,(IF($J149=AA$1,$K149+$W149,AA148)))</f>
        <v>1285</v>
      </c>
      <c r="AB149" s="47">
        <f t="shared" si="203"/>
        <v>1004</v>
      </c>
      <c r="AC149" s="47">
        <f t="shared" si="203"/>
        <v>1303</v>
      </c>
      <c r="AD149" s="47">
        <f t="shared" si="203"/>
        <v>292</v>
      </c>
      <c r="AE149" s="47">
        <f t="shared" si="203"/>
        <v>1832</v>
      </c>
      <c r="AF149" s="47">
        <f t="shared" si="203"/>
        <v>1998</v>
      </c>
      <c r="AG149" s="47">
        <f t="shared" si="203"/>
        <v>1193</v>
      </c>
      <c r="AH149" s="47">
        <f t="shared" si="203"/>
        <v>910</v>
      </c>
      <c r="AI149" s="47">
        <f t="shared" si="203"/>
        <v>1250</v>
      </c>
      <c r="AJ149" s="47">
        <f t="shared" si="203"/>
        <v>1859</v>
      </c>
      <c r="AK149" s="47">
        <f t="shared" si="203"/>
        <v>571</v>
      </c>
      <c r="AL149" s="47">
        <f t="shared" si="203"/>
        <v>764</v>
      </c>
      <c r="AM149" s="47">
        <f t="shared" si="203"/>
        <v>1942</v>
      </c>
      <c r="AN149" s="47">
        <f t="shared" si="203"/>
        <v>1538</v>
      </c>
      <c r="AO149" s="47">
        <f t="shared" si="203"/>
        <v>1293</v>
      </c>
      <c r="AP149" s="47">
        <f t="shared" si="203"/>
        <v>2178</v>
      </c>
      <c r="AQ149" s="47">
        <f t="shared" si="203"/>
        <v>216</v>
      </c>
      <c r="AR149" s="47">
        <f t="shared" si="203"/>
        <v>1495</v>
      </c>
      <c r="AS149" s="47">
        <f t="shared" si="203"/>
        <v>353</v>
      </c>
      <c r="AT149" s="47">
        <f t="shared" si="203"/>
        <v>1890</v>
      </c>
      <c r="AU149" s="47">
        <f t="shared" si="203"/>
        <v>1103</v>
      </c>
      <c r="AV149" s="47">
        <f t="shared" si="203"/>
        <v>600</v>
      </c>
      <c r="AW149" s="47">
        <f t="shared" si="203"/>
        <v>606</v>
      </c>
      <c r="AX149" s="47">
        <f t="shared" si="203"/>
        <v>879</v>
      </c>
      <c r="AY149" s="47">
        <f t="shared" si="203"/>
        <v>1196</v>
      </c>
      <c r="AZ149" s="47">
        <f t="shared" si="203"/>
        <v>736</v>
      </c>
      <c r="BA149" s="47">
        <f t="shared" si="203"/>
        <v>0</v>
      </c>
      <c r="BB149" s="47">
        <f t="shared" si="203"/>
        <v>1590</v>
      </c>
      <c r="BC149" s="47">
        <f t="shared" si="203"/>
        <v>1059</v>
      </c>
      <c r="BD149" s="47">
        <f t="shared" si="203"/>
        <v>361</v>
      </c>
      <c r="BE149" s="47">
        <f t="shared" si="203"/>
        <v>638</v>
      </c>
      <c r="BF149" s="47">
        <f t="shared" si="203"/>
        <v>2093</v>
      </c>
      <c r="BG149" s="47">
        <f t="shared" si="203"/>
        <v>924</v>
      </c>
      <c r="BH149" s="47">
        <f t="shared" si="203"/>
        <v>522</v>
      </c>
      <c r="BI149" s="47">
        <f t="shared" si="203"/>
        <v>1938</v>
      </c>
      <c r="BJ149" s="47">
        <f t="shared" si="203"/>
        <v>1361</v>
      </c>
      <c r="BK149" s="47">
        <f t="shared" si="203"/>
        <v>1681</v>
      </c>
      <c r="BL149" s="47">
        <f t="shared" si="203"/>
        <v>1062</v>
      </c>
    </row>
    <row r="150" ht="13.5" customHeight="1">
      <c r="A150" s="88">
        <v>42162.0</v>
      </c>
      <c r="B150" s="37" t="s">
        <v>75</v>
      </c>
      <c r="C150" s="176"/>
      <c r="D150" s="39" t="s">
        <v>25</v>
      </c>
      <c r="E150" s="52">
        <f t="shared" ref="E150:E152" si="205">HLOOKUP(D150,AA$1:CB$10056,ROW()-1,FALSE)</f>
        <v>1938</v>
      </c>
      <c r="F150" s="203">
        <v>3.0</v>
      </c>
      <c r="G150" s="203">
        <v>19.0</v>
      </c>
      <c r="H150" s="42">
        <f t="shared" si="3"/>
        <v>28</v>
      </c>
      <c r="I150" s="98"/>
      <c r="J150" s="226" t="s">
        <v>19</v>
      </c>
      <c r="K150" s="52">
        <f t="shared" ref="K150:K152" si="206">HLOOKUP(J150,AA$1:CB$10056,ROW()-1,FALSE)</f>
        <v>1998</v>
      </c>
      <c r="L150" s="206">
        <v>1.0</v>
      </c>
      <c r="M150" s="206">
        <v>20.0</v>
      </c>
      <c r="N150" s="42">
        <f t="shared" si="5"/>
        <v>23</v>
      </c>
      <c r="O150" s="94"/>
      <c r="P150" s="213" t="s">
        <v>73</v>
      </c>
      <c r="Q150" s="94"/>
      <c r="R150" s="212">
        <f>MIN(Rules!$E$2,(MAX(H150/N150,N150/H150)))</f>
        <v>1.217391304</v>
      </c>
      <c r="S150" s="208">
        <f>VLOOKUP(B150,Rules!A:B,2,FALSE)</f>
        <v>60</v>
      </c>
      <c r="T150" s="94"/>
      <c r="U150" s="131">
        <f>1/(10^(-(E150+(IF(P150="Y",Rules!$I$2,0))-K150)/Rules!$E$12)+1)</f>
        <v>0.4313586081</v>
      </c>
      <c r="V150" s="47">
        <f t="shared" si="6"/>
        <v>42</v>
      </c>
      <c r="W150" s="47">
        <f t="shared" si="7"/>
        <v>-42</v>
      </c>
      <c r="X150" s="47"/>
      <c r="Y150" s="47"/>
      <c r="Z150" s="48"/>
      <c r="AA150" s="47">
        <f t="shared" ref="AA150:BL150" si="204">IF($D150=AA$1,$E150+$V150,(IF($J150=AA$1,$K150+$W150,AA149)))</f>
        <v>1285</v>
      </c>
      <c r="AB150" s="47">
        <f t="shared" si="204"/>
        <v>1004</v>
      </c>
      <c r="AC150" s="47">
        <f t="shared" si="204"/>
        <v>1303</v>
      </c>
      <c r="AD150" s="47">
        <f t="shared" si="204"/>
        <v>292</v>
      </c>
      <c r="AE150" s="47">
        <f t="shared" si="204"/>
        <v>1832</v>
      </c>
      <c r="AF150" s="47">
        <f t="shared" si="204"/>
        <v>1956</v>
      </c>
      <c r="AG150" s="47">
        <f t="shared" si="204"/>
        <v>1193</v>
      </c>
      <c r="AH150" s="47">
        <f t="shared" si="204"/>
        <v>910</v>
      </c>
      <c r="AI150" s="47">
        <f t="shared" si="204"/>
        <v>1250</v>
      </c>
      <c r="AJ150" s="47">
        <f t="shared" si="204"/>
        <v>1859</v>
      </c>
      <c r="AK150" s="47">
        <f t="shared" si="204"/>
        <v>571</v>
      </c>
      <c r="AL150" s="47">
        <f t="shared" si="204"/>
        <v>764</v>
      </c>
      <c r="AM150" s="47">
        <f t="shared" si="204"/>
        <v>1942</v>
      </c>
      <c r="AN150" s="47">
        <f t="shared" si="204"/>
        <v>1538</v>
      </c>
      <c r="AO150" s="47">
        <f t="shared" si="204"/>
        <v>1293</v>
      </c>
      <c r="AP150" s="47">
        <f t="shared" si="204"/>
        <v>2178</v>
      </c>
      <c r="AQ150" s="47">
        <f t="shared" si="204"/>
        <v>216</v>
      </c>
      <c r="AR150" s="47">
        <f t="shared" si="204"/>
        <v>1495</v>
      </c>
      <c r="AS150" s="47">
        <f t="shared" si="204"/>
        <v>353</v>
      </c>
      <c r="AT150" s="47">
        <f t="shared" si="204"/>
        <v>1890</v>
      </c>
      <c r="AU150" s="47">
        <f t="shared" si="204"/>
        <v>1103</v>
      </c>
      <c r="AV150" s="47">
        <f t="shared" si="204"/>
        <v>600</v>
      </c>
      <c r="AW150" s="47">
        <f t="shared" si="204"/>
        <v>606</v>
      </c>
      <c r="AX150" s="47">
        <f t="shared" si="204"/>
        <v>879</v>
      </c>
      <c r="AY150" s="47">
        <f t="shared" si="204"/>
        <v>1196</v>
      </c>
      <c r="AZ150" s="47">
        <f t="shared" si="204"/>
        <v>736</v>
      </c>
      <c r="BA150" s="47">
        <f t="shared" si="204"/>
        <v>0</v>
      </c>
      <c r="BB150" s="47">
        <f t="shared" si="204"/>
        <v>1590</v>
      </c>
      <c r="BC150" s="47">
        <f t="shared" si="204"/>
        <v>1059</v>
      </c>
      <c r="BD150" s="47">
        <f t="shared" si="204"/>
        <v>361</v>
      </c>
      <c r="BE150" s="47">
        <f t="shared" si="204"/>
        <v>638</v>
      </c>
      <c r="BF150" s="47">
        <f t="shared" si="204"/>
        <v>2093</v>
      </c>
      <c r="BG150" s="47">
        <f t="shared" si="204"/>
        <v>924</v>
      </c>
      <c r="BH150" s="47">
        <f t="shared" si="204"/>
        <v>522</v>
      </c>
      <c r="BI150" s="47">
        <f t="shared" si="204"/>
        <v>1980</v>
      </c>
      <c r="BJ150" s="47">
        <f t="shared" si="204"/>
        <v>1361</v>
      </c>
      <c r="BK150" s="47">
        <f t="shared" si="204"/>
        <v>1681</v>
      </c>
      <c r="BL150" s="47">
        <f t="shared" si="204"/>
        <v>1062</v>
      </c>
    </row>
    <row r="151" ht="13.5" customHeight="1">
      <c r="A151" s="88">
        <v>42162.0</v>
      </c>
      <c r="B151" s="37" t="s">
        <v>75</v>
      </c>
      <c r="C151" s="176"/>
      <c r="D151" s="39" t="s">
        <v>31</v>
      </c>
      <c r="E151" s="52">
        <f t="shared" si="205"/>
        <v>1495</v>
      </c>
      <c r="F151" s="203">
        <v>0.0</v>
      </c>
      <c r="G151" s="203">
        <v>29.0</v>
      </c>
      <c r="H151" s="42">
        <f t="shared" si="3"/>
        <v>29</v>
      </c>
      <c r="I151" s="98"/>
      <c r="J151" s="226" t="s">
        <v>27</v>
      </c>
      <c r="K151" s="52">
        <f t="shared" si="206"/>
        <v>1590</v>
      </c>
      <c r="L151" s="206">
        <v>0.0</v>
      </c>
      <c r="M151" s="206">
        <v>21.0</v>
      </c>
      <c r="N151" s="42">
        <f t="shared" si="5"/>
        <v>21</v>
      </c>
      <c r="O151" s="94"/>
      <c r="P151" s="213" t="s">
        <v>72</v>
      </c>
      <c r="Q151" s="94"/>
      <c r="R151" s="212">
        <f>MIN(Rules!$E$2,(MAX(H151/N151,N151/H151)))</f>
        <v>1.380952381</v>
      </c>
      <c r="S151" s="208">
        <f>VLOOKUP(B151,Rules!A:B,2,FALSE)</f>
        <v>60</v>
      </c>
      <c r="T151" s="94"/>
      <c r="U151" s="131">
        <f>1/(10^(-(E151+(IF(P151="Y",Rules!$I$2,0))-K151)/Rules!$E$12)+1)</f>
        <v>0.5629847281</v>
      </c>
      <c r="V151" s="47">
        <f t="shared" si="6"/>
        <v>36</v>
      </c>
      <c r="W151" s="47">
        <f t="shared" si="7"/>
        <v>-36</v>
      </c>
      <c r="X151" s="47"/>
      <c r="Y151" s="47"/>
      <c r="Z151" s="48"/>
      <c r="AA151" s="47">
        <f t="shared" ref="AA151:BL151" si="207">IF($D151=AA$1,$E151+$V151,(IF($J151=AA$1,$K151+$W151,AA150)))</f>
        <v>1285</v>
      </c>
      <c r="AB151" s="47">
        <f t="shared" si="207"/>
        <v>1004</v>
      </c>
      <c r="AC151" s="47">
        <f t="shared" si="207"/>
        <v>1303</v>
      </c>
      <c r="AD151" s="47">
        <f t="shared" si="207"/>
        <v>292</v>
      </c>
      <c r="AE151" s="47">
        <f t="shared" si="207"/>
        <v>1832</v>
      </c>
      <c r="AF151" s="47">
        <f t="shared" si="207"/>
        <v>1956</v>
      </c>
      <c r="AG151" s="47">
        <f t="shared" si="207"/>
        <v>1193</v>
      </c>
      <c r="AH151" s="47">
        <f t="shared" si="207"/>
        <v>910</v>
      </c>
      <c r="AI151" s="47">
        <f t="shared" si="207"/>
        <v>1250</v>
      </c>
      <c r="AJ151" s="47">
        <f t="shared" si="207"/>
        <v>1859</v>
      </c>
      <c r="AK151" s="47">
        <f t="shared" si="207"/>
        <v>571</v>
      </c>
      <c r="AL151" s="47">
        <f t="shared" si="207"/>
        <v>764</v>
      </c>
      <c r="AM151" s="47">
        <f t="shared" si="207"/>
        <v>1942</v>
      </c>
      <c r="AN151" s="47">
        <f t="shared" si="207"/>
        <v>1538</v>
      </c>
      <c r="AO151" s="47">
        <f t="shared" si="207"/>
        <v>1293</v>
      </c>
      <c r="AP151" s="47">
        <f t="shared" si="207"/>
        <v>2178</v>
      </c>
      <c r="AQ151" s="47">
        <f t="shared" si="207"/>
        <v>216</v>
      </c>
      <c r="AR151" s="47">
        <f t="shared" si="207"/>
        <v>1531</v>
      </c>
      <c r="AS151" s="47">
        <f t="shared" si="207"/>
        <v>353</v>
      </c>
      <c r="AT151" s="47">
        <f t="shared" si="207"/>
        <v>1890</v>
      </c>
      <c r="AU151" s="47">
        <f t="shared" si="207"/>
        <v>1103</v>
      </c>
      <c r="AV151" s="47">
        <f t="shared" si="207"/>
        <v>600</v>
      </c>
      <c r="AW151" s="47">
        <f t="shared" si="207"/>
        <v>606</v>
      </c>
      <c r="AX151" s="47">
        <f t="shared" si="207"/>
        <v>879</v>
      </c>
      <c r="AY151" s="47">
        <f t="shared" si="207"/>
        <v>1196</v>
      </c>
      <c r="AZ151" s="47">
        <f t="shared" si="207"/>
        <v>736</v>
      </c>
      <c r="BA151" s="47">
        <f t="shared" si="207"/>
        <v>0</v>
      </c>
      <c r="BB151" s="47">
        <f t="shared" si="207"/>
        <v>1554</v>
      </c>
      <c r="BC151" s="47">
        <f t="shared" si="207"/>
        <v>1059</v>
      </c>
      <c r="BD151" s="47">
        <f t="shared" si="207"/>
        <v>361</v>
      </c>
      <c r="BE151" s="47">
        <f t="shared" si="207"/>
        <v>638</v>
      </c>
      <c r="BF151" s="47">
        <f t="shared" si="207"/>
        <v>2093</v>
      </c>
      <c r="BG151" s="47">
        <f t="shared" si="207"/>
        <v>924</v>
      </c>
      <c r="BH151" s="47">
        <f t="shared" si="207"/>
        <v>522</v>
      </c>
      <c r="BI151" s="47">
        <f t="shared" si="207"/>
        <v>1980</v>
      </c>
      <c r="BJ151" s="47">
        <f t="shared" si="207"/>
        <v>1361</v>
      </c>
      <c r="BK151" s="47">
        <f t="shared" si="207"/>
        <v>1681</v>
      </c>
      <c r="BL151" s="47">
        <f t="shared" si="207"/>
        <v>1062</v>
      </c>
    </row>
    <row r="152" ht="13.5" customHeight="1">
      <c r="A152" s="88">
        <v>42162.0</v>
      </c>
      <c r="B152" s="37" t="s">
        <v>75</v>
      </c>
      <c r="C152" s="176"/>
      <c r="D152" s="39" t="s">
        <v>32</v>
      </c>
      <c r="E152" s="52">
        <f t="shared" si="205"/>
        <v>1361</v>
      </c>
      <c r="F152" s="203">
        <v>1.0</v>
      </c>
      <c r="G152" s="203">
        <v>16.0</v>
      </c>
      <c r="H152" s="42">
        <f t="shared" si="3"/>
        <v>19</v>
      </c>
      <c r="I152" s="98"/>
      <c r="J152" s="226" t="s">
        <v>24</v>
      </c>
      <c r="K152" s="52">
        <f t="shared" si="206"/>
        <v>1681</v>
      </c>
      <c r="L152" s="206">
        <v>1.0</v>
      </c>
      <c r="M152" s="206">
        <v>24.0</v>
      </c>
      <c r="N152" s="42">
        <f t="shared" si="5"/>
        <v>27</v>
      </c>
      <c r="O152" s="94"/>
      <c r="P152" s="213" t="s">
        <v>72</v>
      </c>
      <c r="Q152" s="94"/>
      <c r="R152" s="212">
        <f>MIN(Rules!$E$2,(MAX(H152/N152,N152/H152)))</f>
        <v>1.421052632</v>
      </c>
      <c r="S152" s="208">
        <f>VLOOKUP(B152,Rules!A:B,2,FALSE)</f>
        <v>60</v>
      </c>
      <c r="T152" s="94"/>
      <c r="U152" s="131">
        <f>1/(10^(-(E152+(IF(P152="Y",Rules!$I$2,0))-K152)/Rules!$E$12)+1)</f>
        <v>0.3136997423</v>
      </c>
      <c r="V152" s="47">
        <f t="shared" si="6"/>
        <v>-27</v>
      </c>
      <c r="W152" s="47">
        <f t="shared" si="7"/>
        <v>27</v>
      </c>
      <c r="X152" s="47"/>
      <c r="Y152" s="47"/>
      <c r="Z152" s="48"/>
      <c r="AA152" s="47">
        <f t="shared" ref="AA152:BL152" si="208">IF($D152=AA$1,$E152+$V152,(IF($J152=AA$1,$K152+$W152,AA151)))</f>
        <v>1285</v>
      </c>
      <c r="AB152" s="47">
        <f t="shared" si="208"/>
        <v>1004</v>
      </c>
      <c r="AC152" s="47">
        <f t="shared" si="208"/>
        <v>1303</v>
      </c>
      <c r="AD152" s="47">
        <f t="shared" si="208"/>
        <v>292</v>
      </c>
      <c r="AE152" s="47">
        <f t="shared" si="208"/>
        <v>1832</v>
      </c>
      <c r="AF152" s="47">
        <f t="shared" si="208"/>
        <v>1956</v>
      </c>
      <c r="AG152" s="47">
        <f t="shared" si="208"/>
        <v>1193</v>
      </c>
      <c r="AH152" s="47">
        <f t="shared" si="208"/>
        <v>910</v>
      </c>
      <c r="AI152" s="47">
        <f t="shared" si="208"/>
        <v>1250</v>
      </c>
      <c r="AJ152" s="47">
        <f t="shared" si="208"/>
        <v>1859</v>
      </c>
      <c r="AK152" s="47">
        <f t="shared" si="208"/>
        <v>571</v>
      </c>
      <c r="AL152" s="47">
        <f t="shared" si="208"/>
        <v>764</v>
      </c>
      <c r="AM152" s="47">
        <f t="shared" si="208"/>
        <v>1942</v>
      </c>
      <c r="AN152" s="47">
        <f t="shared" si="208"/>
        <v>1538</v>
      </c>
      <c r="AO152" s="47">
        <f t="shared" si="208"/>
        <v>1293</v>
      </c>
      <c r="AP152" s="47">
        <f t="shared" si="208"/>
        <v>2178</v>
      </c>
      <c r="AQ152" s="47">
        <f t="shared" si="208"/>
        <v>216</v>
      </c>
      <c r="AR152" s="47">
        <f t="shared" si="208"/>
        <v>1531</v>
      </c>
      <c r="AS152" s="47">
        <f t="shared" si="208"/>
        <v>353</v>
      </c>
      <c r="AT152" s="47">
        <f t="shared" si="208"/>
        <v>1890</v>
      </c>
      <c r="AU152" s="47">
        <f t="shared" si="208"/>
        <v>1103</v>
      </c>
      <c r="AV152" s="47">
        <f t="shared" si="208"/>
        <v>600</v>
      </c>
      <c r="AW152" s="47">
        <f t="shared" si="208"/>
        <v>606</v>
      </c>
      <c r="AX152" s="47">
        <f t="shared" si="208"/>
        <v>879</v>
      </c>
      <c r="AY152" s="47">
        <f t="shared" si="208"/>
        <v>1196</v>
      </c>
      <c r="AZ152" s="47">
        <f t="shared" si="208"/>
        <v>736</v>
      </c>
      <c r="BA152" s="47">
        <f t="shared" si="208"/>
        <v>0</v>
      </c>
      <c r="BB152" s="47">
        <f t="shared" si="208"/>
        <v>1554</v>
      </c>
      <c r="BC152" s="47">
        <f t="shared" si="208"/>
        <v>1059</v>
      </c>
      <c r="BD152" s="47">
        <f t="shared" si="208"/>
        <v>361</v>
      </c>
      <c r="BE152" s="47">
        <f t="shared" si="208"/>
        <v>638</v>
      </c>
      <c r="BF152" s="47">
        <f t="shared" si="208"/>
        <v>2093</v>
      </c>
      <c r="BG152" s="47">
        <f t="shared" si="208"/>
        <v>924</v>
      </c>
      <c r="BH152" s="47">
        <f t="shared" si="208"/>
        <v>522</v>
      </c>
      <c r="BI152" s="47">
        <f t="shared" si="208"/>
        <v>1980</v>
      </c>
      <c r="BJ152" s="47">
        <f t="shared" si="208"/>
        <v>1334</v>
      </c>
      <c r="BK152" s="47">
        <f t="shared" si="208"/>
        <v>1708</v>
      </c>
      <c r="BL152" s="47">
        <f t="shared" si="208"/>
        <v>1062</v>
      </c>
    </row>
    <row r="153" ht="13.5" customHeight="1">
      <c r="A153" s="211">
        <v>42168.0</v>
      </c>
      <c r="B153" s="219" t="s">
        <v>74</v>
      </c>
      <c r="C153" s="98"/>
      <c r="D153" s="201" t="s">
        <v>39</v>
      </c>
      <c r="E153" s="216">
        <f t="shared" ref="E153:E174" si="210">HLOOKUP(D153,AA$1:CB$10056,ROW()-1,FALSE)</f>
        <v>879</v>
      </c>
      <c r="F153" s="181">
        <v>0.0</v>
      </c>
      <c r="G153" s="181">
        <v>13.0</v>
      </c>
      <c r="H153" s="217">
        <f t="shared" si="3"/>
        <v>13</v>
      </c>
      <c r="I153" s="98"/>
      <c r="J153" s="226" t="s">
        <v>41</v>
      </c>
      <c r="K153" s="216">
        <f t="shared" ref="K153:K174" si="211">HLOOKUP(J153,AA$1:CB$10056,ROW()-1,FALSE)</f>
        <v>1059</v>
      </c>
      <c r="L153" s="183">
        <v>2.0</v>
      </c>
      <c r="M153" s="183">
        <v>14.0</v>
      </c>
      <c r="N153" s="217">
        <f t="shared" si="5"/>
        <v>20</v>
      </c>
      <c r="O153" s="94"/>
      <c r="P153" s="213" t="s">
        <v>73</v>
      </c>
      <c r="Q153" s="94"/>
      <c r="R153" s="212">
        <f>MIN(Rules!$E$2,(MAX(H153/N153,N153/H153)))</f>
        <v>1.538461538</v>
      </c>
      <c r="S153" s="208">
        <f>VLOOKUP(B153,Rules!A:B,2,FALSE)</f>
        <v>50</v>
      </c>
      <c r="T153" s="94"/>
      <c r="U153" s="209">
        <f>1/(10^(-(E153+(IF(P153="Y",Rules!$I$2,0))-K153)/Rules!$E$12)+1)</f>
        <v>0.3038712296</v>
      </c>
      <c r="V153" s="47">
        <f t="shared" si="6"/>
        <v>-23</v>
      </c>
      <c r="W153" s="47">
        <f t="shared" si="7"/>
        <v>23</v>
      </c>
      <c r="X153" s="94"/>
      <c r="Y153" s="94"/>
      <c r="Z153" s="94"/>
      <c r="AA153" s="47">
        <f t="shared" ref="AA153:BL153" si="209">IF($D153=AA$1,$E153+$V153,(IF($J153=AA$1,$K153+$W153,AA152)))</f>
        <v>1285</v>
      </c>
      <c r="AB153" s="47">
        <f t="shared" si="209"/>
        <v>1004</v>
      </c>
      <c r="AC153" s="47">
        <f t="shared" si="209"/>
        <v>1303</v>
      </c>
      <c r="AD153" s="47">
        <f t="shared" si="209"/>
        <v>292</v>
      </c>
      <c r="AE153" s="47">
        <f t="shared" si="209"/>
        <v>1832</v>
      </c>
      <c r="AF153" s="47">
        <f t="shared" si="209"/>
        <v>1956</v>
      </c>
      <c r="AG153" s="47">
        <f t="shared" si="209"/>
        <v>1193</v>
      </c>
      <c r="AH153" s="47">
        <f t="shared" si="209"/>
        <v>910</v>
      </c>
      <c r="AI153" s="47">
        <f t="shared" si="209"/>
        <v>1250</v>
      </c>
      <c r="AJ153" s="47">
        <f t="shared" si="209"/>
        <v>1859</v>
      </c>
      <c r="AK153" s="47">
        <f t="shared" si="209"/>
        <v>571</v>
      </c>
      <c r="AL153" s="47">
        <f t="shared" si="209"/>
        <v>764</v>
      </c>
      <c r="AM153" s="47">
        <f t="shared" si="209"/>
        <v>1942</v>
      </c>
      <c r="AN153" s="47">
        <f t="shared" si="209"/>
        <v>1538</v>
      </c>
      <c r="AO153" s="47">
        <f t="shared" si="209"/>
        <v>1293</v>
      </c>
      <c r="AP153" s="47">
        <f t="shared" si="209"/>
        <v>2178</v>
      </c>
      <c r="AQ153" s="47">
        <f t="shared" si="209"/>
        <v>216</v>
      </c>
      <c r="AR153" s="47">
        <f t="shared" si="209"/>
        <v>1531</v>
      </c>
      <c r="AS153" s="47">
        <f t="shared" si="209"/>
        <v>353</v>
      </c>
      <c r="AT153" s="47">
        <f t="shared" si="209"/>
        <v>1890</v>
      </c>
      <c r="AU153" s="47">
        <f t="shared" si="209"/>
        <v>1103</v>
      </c>
      <c r="AV153" s="47">
        <f t="shared" si="209"/>
        <v>600</v>
      </c>
      <c r="AW153" s="47">
        <f t="shared" si="209"/>
        <v>606</v>
      </c>
      <c r="AX153" s="47">
        <f t="shared" si="209"/>
        <v>856</v>
      </c>
      <c r="AY153" s="47">
        <f t="shared" si="209"/>
        <v>1196</v>
      </c>
      <c r="AZ153" s="47">
        <f t="shared" si="209"/>
        <v>736</v>
      </c>
      <c r="BA153" s="47">
        <f t="shared" si="209"/>
        <v>0</v>
      </c>
      <c r="BB153" s="47">
        <f t="shared" si="209"/>
        <v>1554</v>
      </c>
      <c r="BC153" s="47">
        <f t="shared" si="209"/>
        <v>1082</v>
      </c>
      <c r="BD153" s="47">
        <f t="shared" si="209"/>
        <v>361</v>
      </c>
      <c r="BE153" s="47">
        <f t="shared" si="209"/>
        <v>638</v>
      </c>
      <c r="BF153" s="47">
        <f t="shared" si="209"/>
        <v>2093</v>
      </c>
      <c r="BG153" s="47">
        <f t="shared" si="209"/>
        <v>924</v>
      </c>
      <c r="BH153" s="47">
        <f t="shared" si="209"/>
        <v>522</v>
      </c>
      <c r="BI153" s="47">
        <f t="shared" si="209"/>
        <v>1980</v>
      </c>
      <c r="BJ153" s="47">
        <f t="shared" si="209"/>
        <v>1334</v>
      </c>
      <c r="BK153" s="47">
        <f t="shared" si="209"/>
        <v>1708</v>
      </c>
      <c r="BL153" s="47">
        <f t="shared" si="209"/>
        <v>1062</v>
      </c>
    </row>
    <row r="154" ht="13.5" customHeight="1">
      <c r="A154" s="211">
        <v>42168.0</v>
      </c>
      <c r="B154" s="219" t="s">
        <v>74</v>
      </c>
      <c r="C154" s="98"/>
      <c r="D154" s="201" t="s">
        <v>47</v>
      </c>
      <c r="E154" s="216">
        <f t="shared" si="210"/>
        <v>606</v>
      </c>
      <c r="F154" s="181">
        <v>2.0</v>
      </c>
      <c r="G154" s="181">
        <v>8.0</v>
      </c>
      <c r="H154" s="217">
        <f t="shared" si="3"/>
        <v>14</v>
      </c>
      <c r="I154" s="98"/>
      <c r="J154" s="226" t="s">
        <v>48</v>
      </c>
      <c r="K154" s="216">
        <f t="shared" si="211"/>
        <v>571</v>
      </c>
      <c r="L154" s="183">
        <v>1.0</v>
      </c>
      <c r="M154" s="183">
        <v>15.0</v>
      </c>
      <c r="N154" s="217">
        <f t="shared" si="5"/>
        <v>18</v>
      </c>
      <c r="O154" s="94"/>
      <c r="P154" s="213" t="s">
        <v>73</v>
      </c>
      <c r="Q154" s="94"/>
      <c r="R154" s="212">
        <f>MIN(Rules!$E$2,(MAX(H154/N154,N154/H154)))</f>
        <v>1.285714286</v>
      </c>
      <c r="S154" s="208">
        <f>VLOOKUP(B154,Rules!A:B,2,FALSE)</f>
        <v>50</v>
      </c>
      <c r="T154" s="94"/>
      <c r="U154" s="209">
        <f>1/(10^(-(E154+(IF(P154="Y",Rules!$I$2,0))-K154)/Rules!$E$12)+1)</f>
        <v>0.5402082283</v>
      </c>
      <c r="V154" s="47">
        <f t="shared" si="6"/>
        <v>-35</v>
      </c>
      <c r="W154" s="47">
        <f t="shared" si="7"/>
        <v>35</v>
      </c>
      <c r="X154" s="94"/>
      <c r="Y154" s="94"/>
      <c r="Z154" s="94"/>
      <c r="AA154" s="47">
        <f t="shared" ref="AA154:BL154" si="212">IF($D154=AA$1,$E154+$V154,(IF($J154=AA$1,$K154+$W154,AA153)))</f>
        <v>1285</v>
      </c>
      <c r="AB154" s="47">
        <f t="shared" si="212"/>
        <v>1004</v>
      </c>
      <c r="AC154" s="47">
        <f t="shared" si="212"/>
        <v>1303</v>
      </c>
      <c r="AD154" s="47">
        <f t="shared" si="212"/>
        <v>292</v>
      </c>
      <c r="AE154" s="47">
        <f t="shared" si="212"/>
        <v>1832</v>
      </c>
      <c r="AF154" s="47">
        <f t="shared" si="212"/>
        <v>1956</v>
      </c>
      <c r="AG154" s="47">
        <f t="shared" si="212"/>
        <v>1193</v>
      </c>
      <c r="AH154" s="47">
        <f t="shared" si="212"/>
        <v>910</v>
      </c>
      <c r="AI154" s="47">
        <f t="shared" si="212"/>
        <v>1250</v>
      </c>
      <c r="AJ154" s="47">
        <f t="shared" si="212"/>
        <v>1859</v>
      </c>
      <c r="AK154" s="47">
        <f t="shared" si="212"/>
        <v>606</v>
      </c>
      <c r="AL154" s="47">
        <f t="shared" si="212"/>
        <v>764</v>
      </c>
      <c r="AM154" s="47">
        <f t="shared" si="212"/>
        <v>1942</v>
      </c>
      <c r="AN154" s="47">
        <f t="shared" si="212"/>
        <v>1538</v>
      </c>
      <c r="AO154" s="47">
        <f t="shared" si="212"/>
        <v>1293</v>
      </c>
      <c r="AP154" s="47">
        <f t="shared" si="212"/>
        <v>2178</v>
      </c>
      <c r="AQ154" s="47">
        <f t="shared" si="212"/>
        <v>216</v>
      </c>
      <c r="AR154" s="47">
        <f t="shared" si="212"/>
        <v>1531</v>
      </c>
      <c r="AS154" s="47">
        <f t="shared" si="212"/>
        <v>353</v>
      </c>
      <c r="AT154" s="47">
        <f t="shared" si="212"/>
        <v>1890</v>
      </c>
      <c r="AU154" s="47">
        <f t="shared" si="212"/>
        <v>1103</v>
      </c>
      <c r="AV154" s="47">
        <f t="shared" si="212"/>
        <v>600</v>
      </c>
      <c r="AW154" s="47">
        <f t="shared" si="212"/>
        <v>571</v>
      </c>
      <c r="AX154" s="47">
        <f t="shared" si="212"/>
        <v>856</v>
      </c>
      <c r="AY154" s="47">
        <f t="shared" si="212"/>
        <v>1196</v>
      </c>
      <c r="AZ154" s="47">
        <f t="shared" si="212"/>
        <v>736</v>
      </c>
      <c r="BA154" s="47">
        <f t="shared" si="212"/>
        <v>0</v>
      </c>
      <c r="BB154" s="47">
        <f t="shared" si="212"/>
        <v>1554</v>
      </c>
      <c r="BC154" s="47">
        <f t="shared" si="212"/>
        <v>1082</v>
      </c>
      <c r="BD154" s="47">
        <f t="shared" si="212"/>
        <v>361</v>
      </c>
      <c r="BE154" s="47">
        <f t="shared" si="212"/>
        <v>638</v>
      </c>
      <c r="BF154" s="47">
        <f t="shared" si="212"/>
        <v>2093</v>
      </c>
      <c r="BG154" s="47">
        <f t="shared" si="212"/>
        <v>924</v>
      </c>
      <c r="BH154" s="47">
        <f t="shared" si="212"/>
        <v>522</v>
      </c>
      <c r="BI154" s="47">
        <f t="shared" si="212"/>
        <v>1980</v>
      </c>
      <c r="BJ154" s="47">
        <f t="shared" si="212"/>
        <v>1334</v>
      </c>
      <c r="BK154" s="47">
        <f t="shared" si="212"/>
        <v>1708</v>
      </c>
      <c r="BL154" s="47">
        <f t="shared" si="212"/>
        <v>1062</v>
      </c>
    </row>
    <row r="155" ht="13.5" customHeight="1">
      <c r="A155" s="211">
        <v>42175.0</v>
      </c>
      <c r="B155" s="200" t="s">
        <v>75</v>
      </c>
      <c r="C155" s="98"/>
      <c r="D155" s="201" t="s">
        <v>23</v>
      </c>
      <c r="E155" s="216">
        <f t="shared" si="210"/>
        <v>1942</v>
      </c>
      <c r="F155" s="181">
        <v>3.0</v>
      </c>
      <c r="G155" s="181">
        <v>28.0</v>
      </c>
      <c r="H155" s="217">
        <f t="shared" si="3"/>
        <v>37</v>
      </c>
      <c r="I155" s="98"/>
      <c r="J155" s="226" t="s">
        <v>31</v>
      </c>
      <c r="K155" s="216">
        <f t="shared" si="211"/>
        <v>1531</v>
      </c>
      <c r="L155" s="183">
        <v>1.0</v>
      </c>
      <c r="M155" s="183">
        <v>14.0</v>
      </c>
      <c r="N155" s="217">
        <f t="shared" si="5"/>
        <v>17</v>
      </c>
      <c r="O155" s="94"/>
      <c r="P155" s="218" t="s">
        <v>72</v>
      </c>
      <c r="Q155" s="94"/>
      <c r="R155" s="212">
        <f>MIN(Rules!$E$2,(MAX(H155/N155,N155/H155)))</f>
        <v>2</v>
      </c>
      <c r="S155" s="208">
        <f>VLOOKUP(B155,Rules!A:B,2,FALSE)</f>
        <v>60</v>
      </c>
      <c r="T155" s="94"/>
      <c r="U155" s="209">
        <f>1/(10^(-(E155+(IF(P155="Y",Rules!$I$2,0))-K155)/Rules!$E$12)+1)</f>
        <v>0.9297921197</v>
      </c>
      <c r="V155" s="47">
        <f t="shared" si="6"/>
        <v>8</v>
      </c>
      <c r="W155" s="47">
        <f t="shared" si="7"/>
        <v>-8</v>
      </c>
      <c r="X155" s="94"/>
      <c r="Y155" s="94"/>
      <c r="Z155" s="94"/>
      <c r="AA155" s="47">
        <f t="shared" ref="AA155:BL155" si="213">IF($D155=AA$1,$E155+$V155,(IF($J155=AA$1,$K155+$W155,AA154)))</f>
        <v>1285</v>
      </c>
      <c r="AB155" s="47">
        <f t="shared" si="213"/>
        <v>1004</v>
      </c>
      <c r="AC155" s="47">
        <f t="shared" si="213"/>
        <v>1303</v>
      </c>
      <c r="AD155" s="47">
        <f t="shared" si="213"/>
        <v>292</v>
      </c>
      <c r="AE155" s="47">
        <f t="shared" si="213"/>
        <v>1832</v>
      </c>
      <c r="AF155" s="47">
        <f t="shared" si="213"/>
        <v>1956</v>
      </c>
      <c r="AG155" s="47">
        <f t="shared" si="213"/>
        <v>1193</v>
      </c>
      <c r="AH155" s="47">
        <f t="shared" si="213"/>
        <v>910</v>
      </c>
      <c r="AI155" s="47">
        <f t="shared" si="213"/>
        <v>1250</v>
      </c>
      <c r="AJ155" s="47">
        <f t="shared" si="213"/>
        <v>1859</v>
      </c>
      <c r="AK155" s="47">
        <f t="shared" si="213"/>
        <v>606</v>
      </c>
      <c r="AL155" s="47">
        <f t="shared" si="213"/>
        <v>764</v>
      </c>
      <c r="AM155" s="47">
        <f t="shared" si="213"/>
        <v>1950</v>
      </c>
      <c r="AN155" s="47">
        <f t="shared" si="213"/>
        <v>1538</v>
      </c>
      <c r="AO155" s="47">
        <f t="shared" si="213"/>
        <v>1293</v>
      </c>
      <c r="AP155" s="47">
        <f t="shared" si="213"/>
        <v>2178</v>
      </c>
      <c r="AQ155" s="47">
        <f t="shared" si="213"/>
        <v>216</v>
      </c>
      <c r="AR155" s="47">
        <f t="shared" si="213"/>
        <v>1523</v>
      </c>
      <c r="AS155" s="47">
        <f t="shared" si="213"/>
        <v>353</v>
      </c>
      <c r="AT155" s="47">
        <f t="shared" si="213"/>
        <v>1890</v>
      </c>
      <c r="AU155" s="47">
        <f t="shared" si="213"/>
        <v>1103</v>
      </c>
      <c r="AV155" s="47">
        <f t="shared" si="213"/>
        <v>600</v>
      </c>
      <c r="AW155" s="47">
        <f t="shared" si="213"/>
        <v>571</v>
      </c>
      <c r="AX155" s="47">
        <f t="shared" si="213"/>
        <v>856</v>
      </c>
      <c r="AY155" s="47">
        <f t="shared" si="213"/>
        <v>1196</v>
      </c>
      <c r="AZ155" s="47">
        <f t="shared" si="213"/>
        <v>736</v>
      </c>
      <c r="BA155" s="47">
        <f t="shared" si="213"/>
        <v>0</v>
      </c>
      <c r="BB155" s="47">
        <f t="shared" si="213"/>
        <v>1554</v>
      </c>
      <c r="BC155" s="47">
        <f t="shared" si="213"/>
        <v>1082</v>
      </c>
      <c r="BD155" s="47">
        <f t="shared" si="213"/>
        <v>361</v>
      </c>
      <c r="BE155" s="47">
        <f t="shared" si="213"/>
        <v>638</v>
      </c>
      <c r="BF155" s="47">
        <f t="shared" si="213"/>
        <v>2093</v>
      </c>
      <c r="BG155" s="47">
        <f t="shared" si="213"/>
        <v>924</v>
      </c>
      <c r="BH155" s="47">
        <f t="shared" si="213"/>
        <v>522</v>
      </c>
      <c r="BI155" s="47">
        <f t="shared" si="213"/>
        <v>1980</v>
      </c>
      <c r="BJ155" s="47">
        <f t="shared" si="213"/>
        <v>1334</v>
      </c>
      <c r="BK155" s="47">
        <f t="shared" si="213"/>
        <v>1708</v>
      </c>
      <c r="BL155" s="47">
        <f t="shared" si="213"/>
        <v>1062</v>
      </c>
    </row>
    <row r="156" ht="13.5" customHeight="1">
      <c r="A156" s="199">
        <v>42176.0</v>
      </c>
      <c r="B156" s="200" t="s">
        <v>75</v>
      </c>
      <c r="C156" s="98"/>
      <c r="D156" s="201" t="s">
        <v>22</v>
      </c>
      <c r="E156" s="216">
        <f t="shared" si="210"/>
        <v>2178</v>
      </c>
      <c r="F156" s="181">
        <v>5.0</v>
      </c>
      <c r="G156" s="181">
        <v>25.0</v>
      </c>
      <c r="H156" s="217">
        <f t="shared" si="3"/>
        <v>40</v>
      </c>
      <c r="I156" s="98"/>
      <c r="J156" s="226" t="s">
        <v>24</v>
      </c>
      <c r="K156" s="216">
        <f t="shared" si="211"/>
        <v>1708</v>
      </c>
      <c r="L156" s="183">
        <v>0.0</v>
      </c>
      <c r="M156" s="183">
        <v>16.0</v>
      </c>
      <c r="N156" s="217">
        <f t="shared" si="5"/>
        <v>16</v>
      </c>
      <c r="O156" s="94"/>
      <c r="P156" s="218" t="s">
        <v>72</v>
      </c>
      <c r="Q156" s="94"/>
      <c r="R156" s="212">
        <f>MIN(Rules!$E$2,(MAX(H156/N156,N156/H156)))</f>
        <v>2</v>
      </c>
      <c r="S156" s="208">
        <f>VLOOKUP(B156,Rules!A:B,2,FALSE)</f>
        <v>60</v>
      </c>
      <c r="T156" s="94"/>
      <c r="U156" s="209">
        <f>1/(10^(-(E156+(IF(P156="Y",Rules!$I$2,0))-K156)/Rules!$E$12)+1)</f>
        <v>0.9455871396</v>
      </c>
      <c r="V156" s="47">
        <f t="shared" si="6"/>
        <v>7</v>
      </c>
      <c r="W156" s="47">
        <f t="shared" si="7"/>
        <v>-7</v>
      </c>
      <c r="X156" s="94"/>
      <c r="Y156" s="94"/>
      <c r="Z156" s="94"/>
      <c r="AA156" s="47">
        <f t="shared" ref="AA156:BL156" si="214">IF($D156=AA$1,$E156+$V156,(IF($J156=AA$1,$K156+$W156,AA155)))</f>
        <v>1285</v>
      </c>
      <c r="AB156" s="47">
        <f t="shared" si="214"/>
        <v>1004</v>
      </c>
      <c r="AC156" s="47">
        <f t="shared" si="214"/>
        <v>1303</v>
      </c>
      <c r="AD156" s="47">
        <f t="shared" si="214"/>
        <v>292</v>
      </c>
      <c r="AE156" s="47">
        <f t="shared" si="214"/>
        <v>1832</v>
      </c>
      <c r="AF156" s="47">
        <f t="shared" si="214"/>
        <v>1956</v>
      </c>
      <c r="AG156" s="47">
        <f t="shared" si="214"/>
        <v>1193</v>
      </c>
      <c r="AH156" s="47">
        <f t="shared" si="214"/>
        <v>910</v>
      </c>
      <c r="AI156" s="47">
        <f t="shared" si="214"/>
        <v>1250</v>
      </c>
      <c r="AJ156" s="47">
        <f t="shared" si="214"/>
        <v>1859</v>
      </c>
      <c r="AK156" s="47">
        <f t="shared" si="214"/>
        <v>606</v>
      </c>
      <c r="AL156" s="47">
        <f t="shared" si="214"/>
        <v>764</v>
      </c>
      <c r="AM156" s="47">
        <f t="shared" si="214"/>
        <v>1950</v>
      </c>
      <c r="AN156" s="47">
        <f t="shared" si="214"/>
        <v>1538</v>
      </c>
      <c r="AO156" s="47">
        <f t="shared" si="214"/>
        <v>1293</v>
      </c>
      <c r="AP156" s="47">
        <f t="shared" si="214"/>
        <v>2185</v>
      </c>
      <c r="AQ156" s="47">
        <f t="shared" si="214"/>
        <v>216</v>
      </c>
      <c r="AR156" s="47">
        <f t="shared" si="214"/>
        <v>1523</v>
      </c>
      <c r="AS156" s="47">
        <f t="shared" si="214"/>
        <v>353</v>
      </c>
      <c r="AT156" s="47">
        <f t="shared" si="214"/>
        <v>1890</v>
      </c>
      <c r="AU156" s="47">
        <f t="shared" si="214"/>
        <v>1103</v>
      </c>
      <c r="AV156" s="47">
        <f t="shared" si="214"/>
        <v>600</v>
      </c>
      <c r="AW156" s="47">
        <f t="shared" si="214"/>
        <v>571</v>
      </c>
      <c r="AX156" s="47">
        <f t="shared" si="214"/>
        <v>856</v>
      </c>
      <c r="AY156" s="47">
        <f t="shared" si="214"/>
        <v>1196</v>
      </c>
      <c r="AZ156" s="47">
        <f t="shared" si="214"/>
        <v>736</v>
      </c>
      <c r="BA156" s="47">
        <f t="shared" si="214"/>
        <v>0</v>
      </c>
      <c r="BB156" s="47">
        <f t="shared" si="214"/>
        <v>1554</v>
      </c>
      <c r="BC156" s="47">
        <f t="shared" si="214"/>
        <v>1082</v>
      </c>
      <c r="BD156" s="47">
        <f t="shared" si="214"/>
        <v>361</v>
      </c>
      <c r="BE156" s="47">
        <f t="shared" si="214"/>
        <v>638</v>
      </c>
      <c r="BF156" s="47">
        <f t="shared" si="214"/>
        <v>2093</v>
      </c>
      <c r="BG156" s="47">
        <f t="shared" si="214"/>
        <v>924</v>
      </c>
      <c r="BH156" s="47">
        <f t="shared" si="214"/>
        <v>522</v>
      </c>
      <c r="BI156" s="47">
        <f t="shared" si="214"/>
        <v>1980</v>
      </c>
      <c r="BJ156" s="47">
        <f t="shared" si="214"/>
        <v>1334</v>
      </c>
      <c r="BK156" s="47">
        <f t="shared" si="214"/>
        <v>1701</v>
      </c>
      <c r="BL156" s="47">
        <f t="shared" si="214"/>
        <v>1062</v>
      </c>
    </row>
    <row r="157" ht="13.5" customHeight="1">
      <c r="A157" s="211">
        <v>42176.0</v>
      </c>
      <c r="B157" s="200" t="s">
        <v>75</v>
      </c>
      <c r="C157" s="98"/>
      <c r="D157" s="201" t="s">
        <v>20</v>
      </c>
      <c r="E157" s="216">
        <f t="shared" si="210"/>
        <v>1890</v>
      </c>
      <c r="F157" s="181">
        <v>1.0</v>
      </c>
      <c r="G157" s="181">
        <v>16.0</v>
      </c>
      <c r="H157" s="217">
        <f t="shared" si="3"/>
        <v>19</v>
      </c>
      <c r="I157" s="98"/>
      <c r="J157" s="226" t="s">
        <v>18</v>
      </c>
      <c r="K157" s="216">
        <f t="shared" si="211"/>
        <v>2093</v>
      </c>
      <c r="L157" s="183">
        <v>4.0</v>
      </c>
      <c r="M157" s="183">
        <v>23.0</v>
      </c>
      <c r="N157" s="217">
        <f t="shared" si="5"/>
        <v>35</v>
      </c>
      <c r="O157" s="94"/>
      <c r="P157" s="213" t="s">
        <v>72</v>
      </c>
      <c r="Q157" s="94"/>
      <c r="R157" s="212">
        <f>MIN(Rules!$E$2,(MAX(H157/N157,N157/H157)))</f>
        <v>1.842105263</v>
      </c>
      <c r="S157" s="208">
        <f>VLOOKUP(B157,Rules!A:B,2,FALSE)</f>
        <v>60</v>
      </c>
      <c r="T157" s="94"/>
      <c r="U157" s="209">
        <f>1/(10^(-(E157+(IF(P157="Y",Rules!$I$2,0))-K157)/Rules!$E$12)+1)</f>
        <v>0.4392826182</v>
      </c>
      <c r="V157" s="47">
        <f t="shared" si="6"/>
        <v>-49</v>
      </c>
      <c r="W157" s="47">
        <f t="shared" si="7"/>
        <v>49</v>
      </c>
      <c r="X157" s="94"/>
      <c r="Y157" s="94"/>
      <c r="Z157" s="94"/>
      <c r="AA157" s="47">
        <f t="shared" ref="AA157:BL157" si="215">IF($D157=AA$1,$E157+$V157,(IF($J157=AA$1,$K157+$W157,AA156)))</f>
        <v>1285</v>
      </c>
      <c r="AB157" s="47">
        <f t="shared" si="215"/>
        <v>1004</v>
      </c>
      <c r="AC157" s="47">
        <f t="shared" si="215"/>
        <v>1303</v>
      </c>
      <c r="AD157" s="47">
        <f t="shared" si="215"/>
        <v>292</v>
      </c>
      <c r="AE157" s="47">
        <f t="shared" si="215"/>
        <v>1832</v>
      </c>
      <c r="AF157" s="47">
        <f t="shared" si="215"/>
        <v>1956</v>
      </c>
      <c r="AG157" s="47">
        <f t="shared" si="215"/>
        <v>1193</v>
      </c>
      <c r="AH157" s="47">
        <f t="shared" si="215"/>
        <v>910</v>
      </c>
      <c r="AI157" s="47">
        <f t="shared" si="215"/>
        <v>1250</v>
      </c>
      <c r="AJ157" s="47">
        <f t="shared" si="215"/>
        <v>1859</v>
      </c>
      <c r="AK157" s="47">
        <f t="shared" si="215"/>
        <v>606</v>
      </c>
      <c r="AL157" s="47">
        <f t="shared" si="215"/>
        <v>764</v>
      </c>
      <c r="AM157" s="47">
        <f t="shared" si="215"/>
        <v>1950</v>
      </c>
      <c r="AN157" s="47">
        <f t="shared" si="215"/>
        <v>1538</v>
      </c>
      <c r="AO157" s="47">
        <f t="shared" si="215"/>
        <v>1293</v>
      </c>
      <c r="AP157" s="47">
        <f t="shared" si="215"/>
        <v>2185</v>
      </c>
      <c r="AQ157" s="47">
        <f t="shared" si="215"/>
        <v>216</v>
      </c>
      <c r="AR157" s="47">
        <f t="shared" si="215"/>
        <v>1523</v>
      </c>
      <c r="AS157" s="47">
        <f t="shared" si="215"/>
        <v>353</v>
      </c>
      <c r="AT157" s="47">
        <f t="shared" si="215"/>
        <v>1841</v>
      </c>
      <c r="AU157" s="47">
        <f t="shared" si="215"/>
        <v>1103</v>
      </c>
      <c r="AV157" s="47">
        <f t="shared" si="215"/>
        <v>600</v>
      </c>
      <c r="AW157" s="47">
        <f t="shared" si="215"/>
        <v>571</v>
      </c>
      <c r="AX157" s="47">
        <f t="shared" si="215"/>
        <v>856</v>
      </c>
      <c r="AY157" s="47">
        <f t="shared" si="215"/>
        <v>1196</v>
      </c>
      <c r="AZ157" s="47">
        <f t="shared" si="215"/>
        <v>736</v>
      </c>
      <c r="BA157" s="47">
        <f t="shared" si="215"/>
        <v>0</v>
      </c>
      <c r="BB157" s="47">
        <f t="shared" si="215"/>
        <v>1554</v>
      </c>
      <c r="BC157" s="47">
        <f t="shared" si="215"/>
        <v>1082</v>
      </c>
      <c r="BD157" s="47">
        <f t="shared" si="215"/>
        <v>361</v>
      </c>
      <c r="BE157" s="47">
        <f t="shared" si="215"/>
        <v>638</v>
      </c>
      <c r="BF157" s="47">
        <f t="shared" si="215"/>
        <v>2142</v>
      </c>
      <c r="BG157" s="47">
        <f t="shared" si="215"/>
        <v>924</v>
      </c>
      <c r="BH157" s="47">
        <f t="shared" si="215"/>
        <v>522</v>
      </c>
      <c r="BI157" s="47">
        <f t="shared" si="215"/>
        <v>1980</v>
      </c>
      <c r="BJ157" s="47">
        <f t="shared" si="215"/>
        <v>1334</v>
      </c>
      <c r="BK157" s="47">
        <f t="shared" si="215"/>
        <v>1701</v>
      </c>
      <c r="BL157" s="47">
        <f t="shared" si="215"/>
        <v>1062</v>
      </c>
    </row>
    <row r="158" ht="13.5" customHeight="1">
      <c r="A158" s="211">
        <v>42176.0</v>
      </c>
      <c r="B158" s="219" t="s">
        <v>82</v>
      </c>
      <c r="C158" s="98"/>
      <c r="D158" s="201" t="s">
        <v>35</v>
      </c>
      <c r="E158" s="216">
        <f t="shared" si="210"/>
        <v>1193</v>
      </c>
      <c r="F158" s="181">
        <v>3.0</v>
      </c>
      <c r="G158" s="181">
        <v>17.0</v>
      </c>
      <c r="H158" s="217">
        <f t="shared" si="3"/>
        <v>26</v>
      </c>
      <c r="I158" s="98"/>
      <c r="J158" s="226" t="s">
        <v>37</v>
      </c>
      <c r="K158" s="216">
        <f t="shared" si="211"/>
        <v>910</v>
      </c>
      <c r="L158" s="183">
        <v>5.0</v>
      </c>
      <c r="M158" s="183">
        <v>7.0</v>
      </c>
      <c r="N158" s="217">
        <f t="shared" si="5"/>
        <v>22</v>
      </c>
      <c r="O158" s="94"/>
      <c r="P158" s="213" t="s">
        <v>72</v>
      </c>
      <c r="Q158" s="94"/>
      <c r="R158" s="212">
        <f>MIN(Rules!$E$2,(MAX(H158/N158,N158/H158)))</f>
        <v>1.181818182</v>
      </c>
      <c r="S158" s="208">
        <f>VLOOKUP(B158,Rules!A:B,2,FALSE)</f>
        <v>35</v>
      </c>
      <c r="T158" s="94"/>
      <c r="U158" s="209">
        <f>1/(10^(-(E158+(IF(P158="Y",Rules!$I$2,0))-K158)/Rules!$E$12)+1)</f>
        <v>0.8801697565</v>
      </c>
      <c r="V158" s="47">
        <f t="shared" si="6"/>
        <v>5</v>
      </c>
      <c r="W158" s="47">
        <f t="shared" si="7"/>
        <v>-5</v>
      </c>
      <c r="X158" s="94"/>
      <c r="Y158" s="94"/>
      <c r="Z158" s="94"/>
      <c r="AA158" s="47">
        <f t="shared" ref="AA158:BL158" si="216">IF($D158=AA$1,$E158+$V158,(IF($J158=AA$1,$K158+$W158,AA157)))</f>
        <v>1285</v>
      </c>
      <c r="AB158" s="47">
        <f t="shared" si="216"/>
        <v>1004</v>
      </c>
      <c r="AC158" s="47">
        <f t="shared" si="216"/>
        <v>1303</v>
      </c>
      <c r="AD158" s="47">
        <f t="shared" si="216"/>
        <v>292</v>
      </c>
      <c r="AE158" s="47">
        <f t="shared" si="216"/>
        <v>1832</v>
      </c>
      <c r="AF158" s="47">
        <f t="shared" si="216"/>
        <v>1956</v>
      </c>
      <c r="AG158" s="47">
        <f t="shared" si="216"/>
        <v>1198</v>
      </c>
      <c r="AH158" s="47">
        <f t="shared" si="216"/>
        <v>905</v>
      </c>
      <c r="AI158" s="47">
        <f t="shared" si="216"/>
        <v>1250</v>
      </c>
      <c r="AJ158" s="47">
        <f t="shared" si="216"/>
        <v>1859</v>
      </c>
      <c r="AK158" s="47">
        <f t="shared" si="216"/>
        <v>606</v>
      </c>
      <c r="AL158" s="47">
        <f t="shared" si="216"/>
        <v>764</v>
      </c>
      <c r="AM158" s="47">
        <f t="shared" si="216"/>
        <v>1950</v>
      </c>
      <c r="AN158" s="47">
        <f t="shared" si="216"/>
        <v>1538</v>
      </c>
      <c r="AO158" s="47">
        <f t="shared" si="216"/>
        <v>1293</v>
      </c>
      <c r="AP158" s="47">
        <f t="shared" si="216"/>
        <v>2185</v>
      </c>
      <c r="AQ158" s="47">
        <f t="shared" si="216"/>
        <v>216</v>
      </c>
      <c r="AR158" s="47">
        <f t="shared" si="216"/>
        <v>1523</v>
      </c>
      <c r="AS158" s="47">
        <f t="shared" si="216"/>
        <v>353</v>
      </c>
      <c r="AT158" s="47">
        <f t="shared" si="216"/>
        <v>1841</v>
      </c>
      <c r="AU158" s="47">
        <f t="shared" si="216"/>
        <v>1103</v>
      </c>
      <c r="AV158" s="47">
        <f t="shared" si="216"/>
        <v>600</v>
      </c>
      <c r="AW158" s="47">
        <f t="shared" si="216"/>
        <v>571</v>
      </c>
      <c r="AX158" s="47">
        <f t="shared" si="216"/>
        <v>856</v>
      </c>
      <c r="AY158" s="47">
        <f t="shared" si="216"/>
        <v>1196</v>
      </c>
      <c r="AZ158" s="47">
        <f t="shared" si="216"/>
        <v>736</v>
      </c>
      <c r="BA158" s="47">
        <f t="shared" si="216"/>
        <v>0</v>
      </c>
      <c r="BB158" s="47">
        <f t="shared" si="216"/>
        <v>1554</v>
      </c>
      <c r="BC158" s="47">
        <f t="shared" si="216"/>
        <v>1082</v>
      </c>
      <c r="BD158" s="47">
        <f t="shared" si="216"/>
        <v>361</v>
      </c>
      <c r="BE158" s="47">
        <f t="shared" si="216"/>
        <v>638</v>
      </c>
      <c r="BF158" s="47">
        <f t="shared" si="216"/>
        <v>2142</v>
      </c>
      <c r="BG158" s="47">
        <f t="shared" si="216"/>
        <v>924</v>
      </c>
      <c r="BH158" s="47">
        <f t="shared" si="216"/>
        <v>522</v>
      </c>
      <c r="BI158" s="47">
        <f t="shared" si="216"/>
        <v>1980</v>
      </c>
      <c r="BJ158" s="47">
        <f t="shared" si="216"/>
        <v>1334</v>
      </c>
      <c r="BK158" s="47">
        <f t="shared" si="216"/>
        <v>1701</v>
      </c>
      <c r="BL158" s="47">
        <f t="shared" si="216"/>
        <v>1062</v>
      </c>
    </row>
    <row r="159" ht="13.5" customHeight="1">
      <c r="A159" s="211">
        <v>42176.0</v>
      </c>
      <c r="B159" s="219" t="s">
        <v>82</v>
      </c>
      <c r="C159" s="98"/>
      <c r="D159" s="201" t="s">
        <v>43</v>
      </c>
      <c r="E159" s="216">
        <f t="shared" si="210"/>
        <v>1004</v>
      </c>
      <c r="F159" s="181">
        <v>3.0</v>
      </c>
      <c r="G159" s="181">
        <v>14.0</v>
      </c>
      <c r="H159" s="217">
        <f t="shared" si="3"/>
        <v>23</v>
      </c>
      <c r="I159" s="98"/>
      <c r="J159" s="226" t="s">
        <v>33</v>
      </c>
      <c r="K159" s="216">
        <f t="shared" si="211"/>
        <v>1250</v>
      </c>
      <c r="L159" s="183">
        <v>5.0</v>
      </c>
      <c r="M159" s="183">
        <v>20.0</v>
      </c>
      <c r="N159" s="217">
        <f t="shared" si="5"/>
        <v>35</v>
      </c>
      <c r="O159" s="94"/>
      <c r="P159" s="213" t="s">
        <v>72</v>
      </c>
      <c r="Q159" s="186"/>
      <c r="R159" s="212">
        <f>MIN(Rules!$E$2,(MAX(H159/N159,N159/H159)))</f>
        <v>1.52173913</v>
      </c>
      <c r="S159" s="208">
        <f>VLOOKUP(B159,Rules!A:B,2,FALSE)</f>
        <v>35</v>
      </c>
      <c r="T159" s="94"/>
      <c r="U159" s="209">
        <f>1/(10^(-(E159+(IF(P159="Y",Rules!$I$2,0))-K159)/Rules!$E$12)+1)</f>
        <v>0.3912415674</v>
      </c>
      <c r="V159" s="47">
        <f t="shared" si="6"/>
        <v>-21</v>
      </c>
      <c r="W159" s="47">
        <f t="shared" si="7"/>
        <v>21</v>
      </c>
      <c r="X159" s="94"/>
      <c r="Y159" s="94"/>
      <c r="Z159" s="94"/>
      <c r="AA159" s="47">
        <f t="shared" ref="AA159:BL159" si="217">IF($D159=AA$1,$E159+$V159,(IF($J159=AA$1,$K159+$W159,AA158)))</f>
        <v>1285</v>
      </c>
      <c r="AB159" s="47">
        <f t="shared" si="217"/>
        <v>983</v>
      </c>
      <c r="AC159" s="47">
        <f t="shared" si="217"/>
        <v>1303</v>
      </c>
      <c r="AD159" s="47">
        <f t="shared" si="217"/>
        <v>292</v>
      </c>
      <c r="AE159" s="47">
        <f t="shared" si="217"/>
        <v>1832</v>
      </c>
      <c r="AF159" s="47">
        <f t="shared" si="217"/>
        <v>1956</v>
      </c>
      <c r="AG159" s="47">
        <f t="shared" si="217"/>
        <v>1198</v>
      </c>
      <c r="AH159" s="47">
        <f t="shared" si="217"/>
        <v>905</v>
      </c>
      <c r="AI159" s="47">
        <f t="shared" si="217"/>
        <v>1271</v>
      </c>
      <c r="AJ159" s="47">
        <f t="shared" si="217"/>
        <v>1859</v>
      </c>
      <c r="AK159" s="47">
        <f t="shared" si="217"/>
        <v>606</v>
      </c>
      <c r="AL159" s="47">
        <f t="shared" si="217"/>
        <v>764</v>
      </c>
      <c r="AM159" s="47">
        <f t="shared" si="217"/>
        <v>1950</v>
      </c>
      <c r="AN159" s="47">
        <f t="shared" si="217"/>
        <v>1538</v>
      </c>
      <c r="AO159" s="47">
        <f t="shared" si="217"/>
        <v>1293</v>
      </c>
      <c r="AP159" s="47">
        <f t="shared" si="217"/>
        <v>2185</v>
      </c>
      <c r="AQ159" s="47">
        <f t="shared" si="217"/>
        <v>216</v>
      </c>
      <c r="AR159" s="47">
        <f t="shared" si="217"/>
        <v>1523</v>
      </c>
      <c r="AS159" s="47">
        <f t="shared" si="217"/>
        <v>353</v>
      </c>
      <c r="AT159" s="47">
        <f t="shared" si="217"/>
        <v>1841</v>
      </c>
      <c r="AU159" s="47">
        <f t="shared" si="217"/>
        <v>1103</v>
      </c>
      <c r="AV159" s="47">
        <f t="shared" si="217"/>
        <v>600</v>
      </c>
      <c r="AW159" s="47">
        <f t="shared" si="217"/>
        <v>571</v>
      </c>
      <c r="AX159" s="47">
        <f t="shared" si="217"/>
        <v>856</v>
      </c>
      <c r="AY159" s="47">
        <f t="shared" si="217"/>
        <v>1196</v>
      </c>
      <c r="AZ159" s="47">
        <f t="shared" si="217"/>
        <v>736</v>
      </c>
      <c r="BA159" s="47">
        <f t="shared" si="217"/>
        <v>0</v>
      </c>
      <c r="BB159" s="47">
        <f t="shared" si="217"/>
        <v>1554</v>
      </c>
      <c r="BC159" s="47">
        <f t="shared" si="217"/>
        <v>1082</v>
      </c>
      <c r="BD159" s="47">
        <f t="shared" si="217"/>
        <v>361</v>
      </c>
      <c r="BE159" s="47">
        <f t="shared" si="217"/>
        <v>638</v>
      </c>
      <c r="BF159" s="47">
        <f t="shared" si="217"/>
        <v>2142</v>
      </c>
      <c r="BG159" s="47">
        <f t="shared" si="217"/>
        <v>924</v>
      </c>
      <c r="BH159" s="47">
        <f t="shared" si="217"/>
        <v>522</v>
      </c>
      <c r="BI159" s="47">
        <f t="shared" si="217"/>
        <v>1980</v>
      </c>
      <c r="BJ159" s="47">
        <f t="shared" si="217"/>
        <v>1334</v>
      </c>
      <c r="BK159" s="47">
        <f t="shared" si="217"/>
        <v>1701</v>
      </c>
      <c r="BL159" s="47">
        <f t="shared" si="217"/>
        <v>1062</v>
      </c>
    </row>
    <row r="160" ht="13.5" customHeight="1">
      <c r="A160" s="211">
        <v>42183.0</v>
      </c>
      <c r="B160" s="219" t="s">
        <v>82</v>
      </c>
      <c r="C160" s="98"/>
      <c r="D160" s="201" t="s">
        <v>35</v>
      </c>
      <c r="E160" s="216">
        <f t="shared" si="210"/>
        <v>1198</v>
      </c>
      <c r="F160" s="181">
        <v>1.0</v>
      </c>
      <c r="G160" s="181">
        <v>17.0</v>
      </c>
      <c r="H160" s="217">
        <f t="shared" si="3"/>
        <v>20</v>
      </c>
      <c r="I160" s="98"/>
      <c r="J160" s="226" t="s">
        <v>33</v>
      </c>
      <c r="K160" s="216">
        <f t="shared" si="211"/>
        <v>1271</v>
      </c>
      <c r="L160" s="183">
        <v>3.0</v>
      </c>
      <c r="M160" s="183">
        <v>16.0</v>
      </c>
      <c r="N160" s="217">
        <f t="shared" si="5"/>
        <v>25</v>
      </c>
      <c r="O160" s="94"/>
      <c r="P160" s="213" t="s">
        <v>72</v>
      </c>
      <c r="Q160" s="94"/>
      <c r="R160" s="212">
        <f>MIN(Rules!$E$2,(MAX(H160/N160,N160/H160)))</f>
        <v>1.25</v>
      </c>
      <c r="S160" s="208">
        <f>VLOOKUP(B160,Rules!A:B,2,FALSE)</f>
        <v>35</v>
      </c>
      <c r="T160" s="94"/>
      <c r="U160" s="209">
        <f>1/(10^(-(E160+(IF(P160="Y",Rules!$I$2,0))-K160)/Rules!$E$12)+1)</f>
        <v>0.5877321614</v>
      </c>
      <c r="V160" s="47">
        <f t="shared" si="6"/>
        <v>-26</v>
      </c>
      <c r="W160" s="47">
        <f t="shared" si="7"/>
        <v>26</v>
      </c>
      <c r="X160" s="94"/>
      <c r="Y160" s="94"/>
      <c r="Z160" s="94"/>
      <c r="AA160" s="47">
        <f t="shared" ref="AA160:BL160" si="218">IF($D160=AA$1,$E160+$V160,(IF($J160=AA$1,$K160+$W160,AA159)))</f>
        <v>1285</v>
      </c>
      <c r="AB160" s="47">
        <f t="shared" si="218"/>
        <v>983</v>
      </c>
      <c r="AC160" s="47">
        <f t="shared" si="218"/>
        <v>1303</v>
      </c>
      <c r="AD160" s="47">
        <f t="shared" si="218"/>
        <v>292</v>
      </c>
      <c r="AE160" s="47">
        <f t="shared" si="218"/>
        <v>1832</v>
      </c>
      <c r="AF160" s="47">
        <f t="shared" si="218"/>
        <v>1956</v>
      </c>
      <c r="AG160" s="47">
        <f t="shared" si="218"/>
        <v>1172</v>
      </c>
      <c r="AH160" s="47">
        <f t="shared" si="218"/>
        <v>905</v>
      </c>
      <c r="AI160" s="47">
        <f t="shared" si="218"/>
        <v>1297</v>
      </c>
      <c r="AJ160" s="47">
        <f t="shared" si="218"/>
        <v>1859</v>
      </c>
      <c r="AK160" s="47">
        <f t="shared" si="218"/>
        <v>606</v>
      </c>
      <c r="AL160" s="47">
        <f t="shared" si="218"/>
        <v>764</v>
      </c>
      <c r="AM160" s="47">
        <f t="shared" si="218"/>
        <v>1950</v>
      </c>
      <c r="AN160" s="47">
        <f t="shared" si="218"/>
        <v>1538</v>
      </c>
      <c r="AO160" s="47">
        <f t="shared" si="218"/>
        <v>1293</v>
      </c>
      <c r="AP160" s="47">
        <f t="shared" si="218"/>
        <v>2185</v>
      </c>
      <c r="AQ160" s="47">
        <f t="shared" si="218"/>
        <v>216</v>
      </c>
      <c r="AR160" s="47">
        <f t="shared" si="218"/>
        <v>1523</v>
      </c>
      <c r="AS160" s="47">
        <f t="shared" si="218"/>
        <v>353</v>
      </c>
      <c r="AT160" s="47">
        <f t="shared" si="218"/>
        <v>1841</v>
      </c>
      <c r="AU160" s="47">
        <f t="shared" si="218"/>
        <v>1103</v>
      </c>
      <c r="AV160" s="47">
        <f t="shared" si="218"/>
        <v>600</v>
      </c>
      <c r="AW160" s="47">
        <f t="shared" si="218"/>
        <v>571</v>
      </c>
      <c r="AX160" s="47">
        <f t="shared" si="218"/>
        <v>856</v>
      </c>
      <c r="AY160" s="47">
        <f t="shared" si="218"/>
        <v>1196</v>
      </c>
      <c r="AZ160" s="47">
        <f t="shared" si="218"/>
        <v>736</v>
      </c>
      <c r="BA160" s="47">
        <f t="shared" si="218"/>
        <v>0</v>
      </c>
      <c r="BB160" s="47">
        <f t="shared" si="218"/>
        <v>1554</v>
      </c>
      <c r="BC160" s="47">
        <f t="shared" si="218"/>
        <v>1082</v>
      </c>
      <c r="BD160" s="47">
        <f t="shared" si="218"/>
        <v>361</v>
      </c>
      <c r="BE160" s="47">
        <f t="shared" si="218"/>
        <v>638</v>
      </c>
      <c r="BF160" s="47">
        <f t="shared" si="218"/>
        <v>2142</v>
      </c>
      <c r="BG160" s="47">
        <f t="shared" si="218"/>
        <v>924</v>
      </c>
      <c r="BH160" s="47">
        <f t="shared" si="218"/>
        <v>522</v>
      </c>
      <c r="BI160" s="47">
        <f t="shared" si="218"/>
        <v>1980</v>
      </c>
      <c r="BJ160" s="47">
        <f t="shared" si="218"/>
        <v>1334</v>
      </c>
      <c r="BK160" s="47">
        <f t="shared" si="218"/>
        <v>1701</v>
      </c>
      <c r="BL160" s="47">
        <f t="shared" si="218"/>
        <v>1062</v>
      </c>
    </row>
    <row r="161" ht="13.5" customHeight="1">
      <c r="A161" s="211">
        <v>42189.0</v>
      </c>
      <c r="B161" s="219" t="s">
        <v>77</v>
      </c>
      <c r="C161" s="98"/>
      <c r="D161" s="201" t="s">
        <v>31</v>
      </c>
      <c r="E161" s="216">
        <f t="shared" si="210"/>
        <v>1523</v>
      </c>
      <c r="F161" s="181">
        <v>0.0</v>
      </c>
      <c r="G161" s="181">
        <v>19.0</v>
      </c>
      <c r="H161" s="217">
        <f t="shared" si="3"/>
        <v>19</v>
      </c>
      <c r="I161" s="98"/>
      <c r="J161" s="226" t="s">
        <v>26</v>
      </c>
      <c r="K161" s="216">
        <f t="shared" si="211"/>
        <v>1859</v>
      </c>
      <c r="L161" s="183">
        <v>4.0</v>
      </c>
      <c r="M161" s="183">
        <v>17.0</v>
      </c>
      <c r="N161" s="217">
        <f t="shared" si="5"/>
        <v>29</v>
      </c>
      <c r="O161" s="94"/>
      <c r="P161" s="213" t="s">
        <v>72</v>
      </c>
      <c r="Q161" s="94"/>
      <c r="R161" s="212">
        <f>MIN(Rules!$E$2,(MAX(H161/N161,N161/H161)))</f>
        <v>1.526315789</v>
      </c>
      <c r="S161" s="208">
        <f>VLOOKUP(B161,Rules!A:B,2,FALSE)</f>
        <v>60</v>
      </c>
      <c r="T161" s="94"/>
      <c r="U161" s="209">
        <f>1/(10^(-(E161+(IF(P161="Y",Rules!$I$2,0))-K161)/Rules!$E$12)+1)</f>
        <v>0.2980582148</v>
      </c>
      <c r="V161" s="47">
        <f t="shared" si="6"/>
        <v>-27</v>
      </c>
      <c r="W161" s="47">
        <f t="shared" si="7"/>
        <v>27</v>
      </c>
      <c r="X161" s="94"/>
      <c r="Y161" s="94"/>
      <c r="Z161" s="94"/>
      <c r="AA161" s="47">
        <f t="shared" ref="AA161:BL161" si="219">IF($D161=AA$1,$E161+$V161,(IF($J161=AA$1,$K161+$W161,AA160)))</f>
        <v>1285</v>
      </c>
      <c r="AB161" s="47">
        <f t="shared" si="219"/>
        <v>983</v>
      </c>
      <c r="AC161" s="47">
        <f t="shared" si="219"/>
        <v>1303</v>
      </c>
      <c r="AD161" s="47">
        <f t="shared" si="219"/>
        <v>292</v>
      </c>
      <c r="AE161" s="47">
        <f t="shared" si="219"/>
        <v>1832</v>
      </c>
      <c r="AF161" s="47">
        <f t="shared" si="219"/>
        <v>1956</v>
      </c>
      <c r="AG161" s="47">
        <f t="shared" si="219"/>
        <v>1172</v>
      </c>
      <c r="AH161" s="47">
        <f t="shared" si="219"/>
        <v>905</v>
      </c>
      <c r="AI161" s="47">
        <f t="shared" si="219"/>
        <v>1297</v>
      </c>
      <c r="AJ161" s="47">
        <f t="shared" si="219"/>
        <v>1886</v>
      </c>
      <c r="AK161" s="47">
        <f t="shared" si="219"/>
        <v>606</v>
      </c>
      <c r="AL161" s="47">
        <f t="shared" si="219"/>
        <v>764</v>
      </c>
      <c r="AM161" s="47">
        <f t="shared" si="219"/>
        <v>1950</v>
      </c>
      <c r="AN161" s="47">
        <f t="shared" si="219"/>
        <v>1538</v>
      </c>
      <c r="AO161" s="47">
        <f t="shared" si="219"/>
        <v>1293</v>
      </c>
      <c r="AP161" s="47">
        <f t="shared" si="219"/>
        <v>2185</v>
      </c>
      <c r="AQ161" s="47">
        <f t="shared" si="219"/>
        <v>216</v>
      </c>
      <c r="AR161" s="47">
        <f t="shared" si="219"/>
        <v>1496</v>
      </c>
      <c r="AS161" s="47">
        <f t="shared" si="219"/>
        <v>353</v>
      </c>
      <c r="AT161" s="47">
        <f t="shared" si="219"/>
        <v>1841</v>
      </c>
      <c r="AU161" s="47">
        <f t="shared" si="219"/>
        <v>1103</v>
      </c>
      <c r="AV161" s="47">
        <f t="shared" si="219"/>
        <v>600</v>
      </c>
      <c r="AW161" s="47">
        <f t="shared" si="219"/>
        <v>571</v>
      </c>
      <c r="AX161" s="47">
        <f t="shared" si="219"/>
        <v>856</v>
      </c>
      <c r="AY161" s="47">
        <f t="shared" si="219"/>
        <v>1196</v>
      </c>
      <c r="AZ161" s="47">
        <f t="shared" si="219"/>
        <v>736</v>
      </c>
      <c r="BA161" s="47">
        <f t="shared" si="219"/>
        <v>0</v>
      </c>
      <c r="BB161" s="47">
        <f t="shared" si="219"/>
        <v>1554</v>
      </c>
      <c r="BC161" s="47">
        <f t="shared" si="219"/>
        <v>1082</v>
      </c>
      <c r="BD161" s="47">
        <f t="shared" si="219"/>
        <v>361</v>
      </c>
      <c r="BE161" s="47">
        <f t="shared" si="219"/>
        <v>638</v>
      </c>
      <c r="BF161" s="47">
        <f t="shared" si="219"/>
        <v>2142</v>
      </c>
      <c r="BG161" s="47">
        <f t="shared" si="219"/>
        <v>924</v>
      </c>
      <c r="BH161" s="47">
        <f t="shared" si="219"/>
        <v>522</v>
      </c>
      <c r="BI161" s="47">
        <f t="shared" si="219"/>
        <v>1980</v>
      </c>
      <c r="BJ161" s="47">
        <f t="shared" si="219"/>
        <v>1334</v>
      </c>
      <c r="BK161" s="47">
        <f t="shared" si="219"/>
        <v>1701</v>
      </c>
      <c r="BL161" s="47">
        <f t="shared" si="219"/>
        <v>1062</v>
      </c>
    </row>
    <row r="162" ht="13.5" customHeight="1">
      <c r="A162" s="211">
        <v>42189.0</v>
      </c>
      <c r="B162" s="219" t="s">
        <v>77</v>
      </c>
      <c r="C162" s="98"/>
      <c r="D162" s="201" t="s">
        <v>21</v>
      </c>
      <c r="E162" s="216">
        <f t="shared" si="210"/>
        <v>1832</v>
      </c>
      <c r="F162" s="181">
        <v>3.0</v>
      </c>
      <c r="G162" s="181">
        <v>26.0</v>
      </c>
      <c r="H162" s="217">
        <f t="shared" si="3"/>
        <v>35</v>
      </c>
      <c r="I162" s="98"/>
      <c r="J162" s="226" t="s">
        <v>27</v>
      </c>
      <c r="K162" s="216">
        <f t="shared" si="211"/>
        <v>1554</v>
      </c>
      <c r="L162" s="183">
        <v>0.0</v>
      </c>
      <c r="M162" s="183">
        <v>14.0</v>
      </c>
      <c r="N162" s="217">
        <f t="shared" si="5"/>
        <v>14</v>
      </c>
      <c r="O162" s="94"/>
      <c r="P162" s="213" t="s">
        <v>72</v>
      </c>
      <c r="Q162" s="94"/>
      <c r="R162" s="212">
        <f>MIN(Rules!$E$2,(MAX(H162/N162,N162/H162)))</f>
        <v>2</v>
      </c>
      <c r="S162" s="208">
        <f>VLOOKUP(B162,Rules!A:B,2,FALSE)</f>
        <v>60</v>
      </c>
      <c r="T162" s="94"/>
      <c r="U162" s="209">
        <f>1/(10^(-(E162+(IF(P162="Y",Rules!$I$2,0))-K162)/Rules!$E$12)+1)</f>
        <v>0.8777198605</v>
      </c>
      <c r="V162" s="47">
        <f t="shared" si="6"/>
        <v>15</v>
      </c>
      <c r="W162" s="47">
        <f t="shared" si="7"/>
        <v>-15</v>
      </c>
      <c r="X162" s="94"/>
      <c r="Y162" s="94"/>
      <c r="Z162" s="94"/>
      <c r="AA162" s="47">
        <f t="shared" ref="AA162:BL162" si="220">IF($D162=AA$1,$E162+$V162,(IF($J162=AA$1,$K162+$W162,AA161)))</f>
        <v>1285</v>
      </c>
      <c r="AB162" s="47">
        <f t="shared" si="220"/>
        <v>983</v>
      </c>
      <c r="AC162" s="47">
        <f t="shared" si="220"/>
        <v>1303</v>
      </c>
      <c r="AD162" s="47">
        <f t="shared" si="220"/>
        <v>292</v>
      </c>
      <c r="AE162" s="47">
        <f t="shared" si="220"/>
        <v>1847</v>
      </c>
      <c r="AF162" s="47">
        <f t="shared" si="220"/>
        <v>1956</v>
      </c>
      <c r="AG162" s="47">
        <f t="shared" si="220"/>
        <v>1172</v>
      </c>
      <c r="AH162" s="47">
        <f t="shared" si="220"/>
        <v>905</v>
      </c>
      <c r="AI162" s="47">
        <f t="shared" si="220"/>
        <v>1297</v>
      </c>
      <c r="AJ162" s="47">
        <f t="shared" si="220"/>
        <v>1886</v>
      </c>
      <c r="AK162" s="47">
        <f t="shared" si="220"/>
        <v>606</v>
      </c>
      <c r="AL162" s="47">
        <f t="shared" si="220"/>
        <v>764</v>
      </c>
      <c r="AM162" s="47">
        <f t="shared" si="220"/>
        <v>1950</v>
      </c>
      <c r="AN162" s="47">
        <f t="shared" si="220"/>
        <v>1538</v>
      </c>
      <c r="AO162" s="47">
        <f t="shared" si="220"/>
        <v>1293</v>
      </c>
      <c r="AP162" s="47">
        <f t="shared" si="220"/>
        <v>2185</v>
      </c>
      <c r="AQ162" s="47">
        <f t="shared" si="220"/>
        <v>216</v>
      </c>
      <c r="AR162" s="47">
        <f t="shared" si="220"/>
        <v>1496</v>
      </c>
      <c r="AS162" s="47">
        <f t="shared" si="220"/>
        <v>353</v>
      </c>
      <c r="AT162" s="47">
        <f t="shared" si="220"/>
        <v>1841</v>
      </c>
      <c r="AU162" s="47">
        <f t="shared" si="220"/>
        <v>1103</v>
      </c>
      <c r="AV162" s="47">
        <f t="shared" si="220"/>
        <v>600</v>
      </c>
      <c r="AW162" s="47">
        <f t="shared" si="220"/>
        <v>571</v>
      </c>
      <c r="AX162" s="47">
        <f t="shared" si="220"/>
        <v>856</v>
      </c>
      <c r="AY162" s="47">
        <f t="shared" si="220"/>
        <v>1196</v>
      </c>
      <c r="AZ162" s="47">
        <f t="shared" si="220"/>
        <v>736</v>
      </c>
      <c r="BA162" s="47">
        <f t="shared" si="220"/>
        <v>0</v>
      </c>
      <c r="BB162" s="47">
        <f t="shared" si="220"/>
        <v>1539</v>
      </c>
      <c r="BC162" s="47">
        <f t="shared" si="220"/>
        <v>1082</v>
      </c>
      <c r="BD162" s="47">
        <f t="shared" si="220"/>
        <v>361</v>
      </c>
      <c r="BE162" s="47">
        <f t="shared" si="220"/>
        <v>638</v>
      </c>
      <c r="BF162" s="47">
        <f t="shared" si="220"/>
        <v>2142</v>
      </c>
      <c r="BG162" s="47">
        <f t="shared" si="220"/>
        <v>924</v>
      </c>
      <c r="BH162" s="47">
        <f t="shared" si="220"/>
        <v>522</v>
      </c>
      <c r="BI162" s="47">
        <f t="shared" si="220"/>
        <v>1980</v>
      </c>
      <c r="BJ162" s="47">
        <f t="shared" si="220"/>
        <v>1334</v>
      </c>
      <c r="BK162" s="47">
        <f t="shared" si="220"/>
        <v>1701</v>
      </c>
      <c r="BL162" s="47">
        <f t="shared" si="220"/>
        <v>1062</v>
      </c>
    </row>
    <row r="163" ht="13.5" customHeight="1">
      <c r="A163" s="211">
        <v>42189.0</v>
      </c>
      <c r="B163" s="219" t="s">
        <v>77</v>
      </c>
      <c r="C163" s="98"/>
      <c r="D163" s="201" t="s">
        <v>24</v>
      </c>
      <c r="E163" s="216">
        <f t="shared" si="210"/>
        <v>1701</v>
      </c>
      <c r="F163" s="181">
        <v>0.0</v>
      </c>
      <c r="G163" s="181">
        <v>20.0</v>
      </c>
      <c r="H163" s="217">
        <f t="shared" si="3"/>
        <v>20</v>
      </c>
      <c r="I163" s="98"/>
      <c r="J163" s="226" t="s">
        <v>19</v>
      </c>
      <c r="K163" s="216">
        <f t="shared" si="211"/>
        <v>1956</v>
      </c>
      <c r="L163" s="183">
        <v>2.0</v>
      </c>
      <c r="M163" s="183">
        <v>22.0</v>
      </c>
      <c r="N163" s="217">
        <f t="shared" si="5"/>
        <v>28</v>
      </c>
      <c r="O163" s="94"/>
      <c r="P163" s="213" t="s">
        <v>72</v>
      </c>
      <c r="Q163" s="94"/>
      <c r="R163" s="212">
        <f>MIN(Rules!$E$2,(MAX(H163/N163,N163/H163)))</f>
        <v>1.4</v>
      </c>
      <c r="S163" s="208">
        <f>VLOOKUP(B163,Rules!A:B,2,FALSE)</f>
        <v>60</v>
      </c>
      <c r="T163" s="94"/>
      <c r="U163" s="209">
        <f>1/(10^(-(E163+(IF(P163="Y",Rules!$I$2,0))-K163)/Rules!$E$12)+1)</f>
        <v>0.3814158779</v>
      </c>
      <c r="V163" s="47">
        <f t="shared" si="6"/>
        <v>-32</v>
      </c>
      <c r="W163" s="47">
        <f t="shared" si="7"/>
        <v>32</v>
      </c>
      <c r="X163" s="94"/>
      <c r="Y163" s="94"/>
      <c r="Z163" s="94"/>
      <c r="AA163" s="47">
        <f t="shared" ref="AA163:BL163" si="221">IF($D163=AA$1,$E163+$V163,(IF($J163=AA$1,$K163+$W163,AA162)))</f>
        <v>1285</v>
      </c>
      <c r="AB163" s="47">
        <f t="shared" si="221"/>
        <v>983</v>
      </c>
      <c r="AC163" s="47">
        <f t="shared" si="221"/>
        <v>1303</v>
      </c>
      <c r="AD163" s="47">
        <f t="shared" si="221"/>
        <v>292</v>
      </c>
      <c r="AE163" s="47">
        <f t="shared" si="221"/>
        <v>1847</v>
      </c>
      <c r="AF163" s="47">
        <f t="shared" si="221"/>
        <v>1988</v>
      </c>
      <c r="AG163" s="47">
        <f t="shared" si="221"/>
        <v>1172</v>
      </c>
      <c r="AH163" s="47">
        <f t="shared" si="221"/>
        <v>905</v>
      </c>
      <c r="AI163" s="47">
        <f t="shared" si="221"/>
        <v>1297</v>
      </c>
      <c r="AJ163" s="47">
        <f t="shared" si="221"/>
        <v>1886</v>
      </c>
      <c r="AK163" s="47">
        <f t="shared" si="221"/>
        <v>606</v>
      </c>
      <c r="AL163" s="47">
        <f t="shared" si="221"/>
        <v>764</v>
      </c>
      <c r="AM163" s="47">
        <f t="shared" si="221"/>
        <v>1950</v>
      </c>
      <c r="AN163" s="47">
        <f t="shared" si="221"/>
        <v>1538</v>
      </c>
      <c r="AO163" s="47">
        <f t="shared" si="221"/>
        <v>1293</v>
      </c>
      <c r="AP163" s="47">
        <f t="shared" si="221"/>
        <v>2185</v>
      </c>
      <c r="AQ163" s="47">
        <f t="shared" si="221"/>
        <v>216</v>
      </c>
      <c r="AR163" s="47">
        <f t="shared" si="221"/>
        <v>1496</v>
      </c>
      <c r="AS163" s="47">
        <f t="shared" si="221"/>
        <v>353</v>
      </c>
      <c r="AT163" s="47">
        <f t="shared" si="221"/>
        <v>1841</v>
      </c>
      <c r="AU163" s="47">
        <f t="shared" si="221"/>
        <v>1103</v>
      </c>
      <c r="AV163" s="47">
        <f t="shared" si="221"/>
        <v>600</v>
      </c>
      <c r="AW163" s="47">
        <f t="shared" si="221"/>
        <v>571</v>
      </c>
      <c r="AX163" s="47">
        <f t="shared" si="221"/>
        <v>856</v>
      </c>
      <c r="AY163" s="47">
        <f t="shared" si="221"/>
        <v>1196</v>
      </c>
      <c r="AZ163" s="47">
        <f t="shared" si="221"/>
        <v>736</v>
      </c>
      <c r="BA163" s="47">
        <f t="shared" si="221"/>
        <v>0</v>
      </c>
      <c r="BB163" s="47">
        <f t="shared" si="221"/>
        <v>1539</v>
      </c>
      <c r="BC163" s="47">
        <f t="shared" si="221"/>
        <v>1082</v>
      </c>
      <c r="BD163" s="47">
        <f t="shared" si="221"/>
        <v>361</v>
      </c>
      <c r="BE163" s="47">
        <f t="shared" si="221"/>
        <v>638</v>
      </c>
      <c r="BF163" s="47">
        <f t="shared" si="221"/>
        <v>2142</v>
      </c>
      <c r="BG163" s="47">
        <f t="shared" si="221"/>
        <v>924</v>
      </c>
      <c r="BH163" s="47">
        <f t="shared" si="221"/>
        <v>522</v>
      </c>
      <c r="BI163" s="47">
        <f t="shared" si="221"/>
        <v>1980</v>
      </c>
      <c r="BJ163" s="47">
        <f t="shared" si="221"/>
        <v>1334</v>
      </c>
      <c r="BK163" s="47">
        <f t="shared" si="221"/>
        <v>1669</v>
      </c>
      <c r="BL163" s="47">
        <f t="shared" si="221"/>
        <v>1062</v>
      </c>
    </row>
    <row r="164" ht="13.5" customHeight="1">
      <c r="A164" s="211">
        <v>42190.0</v>
      </c>
      <c r="B164" s="219" t="s">
        <v>77</v>
      </c>
      <c r="C164" s="98"/>
      <c r="D164" s="201" t="s">
        <v>32</v>
      </c>
      <c r="E164" s="216">
        <f t="shared" si="210"/>
        <v>1334</v>
      </c>
      <c r="F164" s="181">
        <v>1.0</v>
      </c>
      <c r="G164" s="181">
        <v>12.0</v>
      </c>
      <c r="H164" s="217">
        <f t="shared" si="3"/>
        <v>15</v>
      </c>
      <c r="I164" s="98"/>
      <c r="J164" s="226" t="s">
        <v>20</v>
      </c>
      <c r="K164" s="216">
        <f t="shared" si="211"/>
        <v>1841</v>
      </c>
      <c r="L164" s="183">
        <v>4.0</v>
      </c>
      <c r="M164" s="183">
        <v>15.0</v>
      </c>
      <c r="N164" s="217">
        <f t="shared" si="5"/>
        <v>27</v>
      </c>
      <c r="O164" s="94"/>
      <c r="P164" s="213" t="s">
        <v>72</v>
      </c>
      <c r="Q164" s="94"/>
      <c r="R164" s="212">
        <f>MIN(Rules!$E$2,(MAX(H164/N164,N164/H164)))</f>
        <v>1.8</v>
      </c>
      <c r="S164" s="208">
        <f>VLOOKUP(B164,Rules!A:B,2,FALSE)</f>
        <v>60</v>
      </c>
      <c r="T164" s="94"/>
      <c r="U164" s="209">
        <f>1/(10^(-(E164+(IF(P164="Y",Rules!$I$2,0))-K164)/Rules!$E$12)+1)</f>
        <v>0.1619153073</v>
      </c>
      <c r="V164" s="47">
        <f t="shared" si="6"/>
        <v>-17</v>
      </c>
      <c r="W164" s="47">
        <f t="shared" si="7"/>
        <v>17</v>
      </c>
      <c r="X164" s="94"/>
      <c r="Y164" s="94"/>
      <c r="Z164" s="94"/>
      <c r="AA164" s="47">
        <f t="shared" ref="AA164:BL164" si="222">IF($D164=AA$1,$E164+$V164,(IF($J164=AA$1,$K164+$W164,AA163)))</f>
        <v>1285</v>
      </c>
      <c r="AB164" s="47">
        <f t="shared" si="222"/>
        <v>983</v>
      </c>
      <c r="AC164" s="47">
        <f t="shared" si="222"/>
        <v>1303</v>
      </c>
      <c r="AD164" s="47">
        <f t="shared" si="222"/>
        <v>292</v>
      </c>
      <c r="AE164" s="47">
        <f t="shared" si="222"/>
        <v>1847</v>
      </c>
      <c r="AF164" s="47">
        <f t="shared" si="222"/>
        <v>1988</v>
      </c>
      <c r="AG164" s="47">
        <f t="shared" si="222"/>
        <v>1172</v>
      </c>
      <c r="AH164" s="47">
        <f t="shared" si="222"/>
        <v>905</v>
      </c>
      <c r="AI164" s="47">
        <f t="shared" si="222"/>
        <v>1297</v>
      </c>
      <c r="AJ164" s="47">
        <f t="shared" si="222"/>
        <v>1886</v>
      </c>
      <c r="AK164" s="47">
        <f t="shared" si="222"/>
        <v>606</v>
      </c>
      <c r="AL164" s="47">
        <f t="shared" si="222"/>
        <v>764</v>
      </c>
      <c r="AM164" s="47">
        <f t="shared" si="222"/>
        <v>1950</v>
      </c>
      <c r="AN164" s="47">
        <f t="shared" si="222"/>
        <v>1538</v>
      </c>
      <c r="AO164" s="47">
        <f t="shared" si="222"/>
        <v>1293</v>
      </c>
      <c r="AP164" s="47">
        <f t="shared" si="222"/>
        <v>2185</v>
      </c>
      <c r="AQ164" s="47">
        <f t="shared" si="222"/>
        <v>216</v>
      </c>
      <c r="AR164" s="47">
        <f t="shared" si="222"/>
        <v>1496</v>
      </c>
      <c r="AS164" s="47">
        <f t="shared" si="222"/>
        <v>353</v>
      </c>
      <c r="AT164" s="47">
        <f t="shared" si="222"/>
        <v>1858</v>
      </c>
      <c r="AU164" s="47">
        <f t="shared" si="222"/>
        <v>1103</v>
      </c>
      <c r="AV164" s="47">
        <f t="shared" si="222"/>
        <v>600</v>
      </c>
      <c r="AW164" s="47">
        <f t="shared" si="222"/>
        <v>571</v>
      </c>
      <c r="AX164" s="47">
        <f t="shared" si="222"/>
        <v>856</v>
      </c>
      <c r="AY164" s="47">
        <f t="shared" si="222"/>
        <v>1196</v>
      </c>
      <c r="AZ164" s="47">
        <f t="shared" si="222"/>
        <v>736</v>
      </c>
      <c r="BA164" s="47">
        <f t="shared" si="222"/>
        <v>0</v>
      </c>
      <c r="BB164" s="47">
        <f t="shared" si="222"/>
        <v>1539</v>
      </c>
      <c r="BC164" s="47">
        <f t="shared" si="222"/>
        <v>1082</v>
      </c>
      <c r="BD164" s="47">
        <f t="shared" si="222"/>
        <v>361</v>
      </c>
      <c r="BE164" s="47">
        <f t="shared" si="222"/>
        <v>638</v>
      </c>
      <c r="BF164" s="47">
        <f t="shared" si="222"/>
        <v>2142</v>
      </c>
      <c r="BG164" s="47">
        <f t="shared" si="222"/>
        <v>924</v>
      </c>
      <c r="BH164" s="47">
        <f t="shared" si="222"/>
        <v>522</v>
      </c>
      <c r="BI164" s="47">
        <f t="shared" si="222"/>
        <v>1980</v>
      </c>
      <c r="BJ164" s="47">
        <f t="shared" si="222"/>
        <v>1317</v>
      </c>
      <c r="BK164" s="47">
        <f t="shared" si="222"/>
        <v>1669</v>
      </c>
      <c r="BL164" s="47">
        <f t="shared" si="222"/>
        <v>1062</v>
      </c>
    </row>
    <row r="165" ht="13.5" customHeight="1">
      <c r="A165" s="211">
        <v>42190.0</v>
      </c>
      <c r="B165" s="200" t="s">
        <v>75</v>
      </c>
      <c r="C165" s="98"/>
      <c r="D165" s="201" t="s">
        <v>22</v>
      </c>
      <c r="E165" s="216">
        <f t="shared" si="210"/>
        <v>2185</v>
      </c>
      <c r="F165" s="181">
        <v>1.0</v>
      </c>
      <c r="G165" s="181">
        <v>25.0</v>
      </c>
      <c r="H165" s="217">
        <f t="shared" si="3"/>
        <v>28</v>
      </c>
      <c r="I165" s="98"/>
      <c r="J165" s="226" t="s">
        <v>23</v>
      </c>
      <c r="K165" s="216">
        <f t="shared" si="211"/>
        <v>1950</v>
      </c>
      <c r="L165" s="183">
        <v>2.0</v>
      </c>
      <c r="M165" s="183">
        <v>15.0</v>
      </c>
      <c r="N165" s="217">
        <f t="shared" si="5"/>
        <v>21</v>
      </c>
      <c r="O165" s="94"/>
      <c r="P165" s="213" t="s">
        <v>73</v>
      </c>
      <c r="Q165" s="94"/>
      <c r="R165" s="212">
        <f>MIN(Rules!$E$2,(MAX(H165/N165,N165/H165)))</f>
        <v>1.333333333</v>
      </c>
      <c r="S165" s="208">
        <f>VLOOKUP(B165,Rules!A:B,2,FALSE)</f>
        <v>60</v>
      </c>
      <c r="T165" s="94"/>
      <c r="U165" s="209">
        <f>1/(10^(-(E165+(IF(P165="Y",Rules!$I$2,0))-K165)/Rules!$E$12)+1)</f>
        <v>0.7469129214</v>
      </c>
      <c r="V165" s="47">
        <f t="shared" si="6"/>
        <v>20</v>
      </c>
      <c r="W165" s="47">
        <f t="shared" si="7"/>
        <v>-20</v>
      </c>
      <c r="X165" s="94"/>
      <c r="Y165" s="94"/>
      <c r="Z165" s="94"/>
      <c r="AA165" s="47">
        <f t="shared" ref="AA165:BL165" si="223">IF($D165=AA$1,$E165+$V165,(IF($J165=AA$1,$K165+$W165,AA164)))</f>
        <v>1285</v>
      </c>
      <c r="AB165" s="47">
        <f t="shared" si="223"/>
        <v>983</v>
      </c>
      <c r="AC165" s="47">
        <f t="shared" si="223"/>
        <v>1303</v>
      </c>
      <c r="AD165" s="47">
        <f t="shared" si="223"/>
        <v>292</v>
      </c>
      <c r="AE165" s="47">
        <f t="shared" si="223"/>
        <v>1847</v>
      </c>
      <c r="AF165" s="47">
        <f t="shared" si="223"/>
        <v>1988</v>
      </c>
      <c r="AG165" s="47">
        <f t="shared" si="223"/>
        <v>1172</v>
      </c>
      <c r="AH165" s="47">
        <f t="shared" si="223"/>
        <v>905</v>
      </c>
      <c r="AI165" s="47">
        <f t="shared" si="223"/>
        <v>1297</v>
      </c>
      <c r="AJ165" s="47">
        <f t="shared" si="223"/>
        <v>1886</v>
      </c>
      <c r="AK165" s="47">
        <f t="shared" si="223"/>
        <v>606</v>
      </c>
      <c r="AL165" s="47">
        <f t="shared" si="223"/>
        <v>764</v>
      </c>
      <c r="AM165" s="47">
        <f t="shared" si="223"/>
        <v>1930</v>
      </c>
      <c r="AN165" s="47">
        <f t="shared" si="223"/>
        <v>1538</v>
      </c>
      <c r="AO165" s="47">
        <f t="shared" si="223"/>
        <v>1293</v>
      </c>
      <c r="AP165" s="47">
        <f t="shared" si="223"/>
        <v>2205</v>
      </c>
      <c r="AQ165" s="47">
        <f t="shared" si="223"/>
        <v>216</v>
      </c>
      <c r="AR165" s="47">
        <f t="shared" si="223"/>
        <v>1496</v>
      </c>
      <c r="AS165" s="47">
        <f t="shared" si="223"/>
        <v>353</v>
      </c>
      <c r="AT165" s="47">
        <f t="shared" si="223"/>
        <v>1858</v>
      </c>
      <c r="AU165" s="47">
        <f t="shared" si="223"/>
        <v>1103</v>
      </c>
      <c r="AV165" s="47">
        <f t="shared" si="223"/>
        <v>600</v>
      </c>
      <c r="AW165" s="47">
        <f t="shared" si="223"/>
        <v>571</v>
      </c>
      <c r="AX165" s="47">
        <f t="shared" si="223"/>
        <v>856</v>
      </c>
      <c r="AY165" s="47">
        <f t="shared" si="223"/>
        <v>1196</v>
      </c>
      <c r="AZ165" s="47">
        <f t="shared" si="223"/>
        <v>736</v>
      </c>
      <c r="BA165" s="47">
        <f t="shared" si="223"/>
        <v>0</v>
      </c>
      <c r="BB165" s="47">
        <f t="shared" si="223"/>
        <v>1539</v>
      </c>
      <c r="BC165" s="47">
        <f t="shared" si="223"/>
        <v>1082</v>
      </c>
      <c r="BD165" s="47">
        <f t="shared" si="223"/>
        <v>361</v>
      </c>
      <c r="BE165" s="47">
        <f t="shared" si="223"/>
        <v>638</v>
      </c>
      <c r="BF165" s="47">
        <f t="shared" si="223"/>
        <v>2142</v>
      </c>
      <c r="BG165" s="47">
        <f t="shared" si="223"/>
        <v>924</v>
      </c>
      <c r="BH165" s="47">
        <f t="shared" si="223"/>
        <v>522</v>
      </c>
      <c r="BI165" s="47">
        <f t="shared" si="223"/>
        <v>1980</v>
      </c>
      <c r="BJ165" s="47">
        <f t="shared" si="223"/>
        <v>1317</v>
      </c>
      <c r="BK165" s="47">
        <f t="shared" si="223"/>
        <v>1669</v>
      </c>
      <c r="BL165" s="47">
        <f t="shared" si="223"/>
        <v>1062</v>
      </c>
    </row>
    <row r="166" ht="13.5" customHeight="1">
      <c r="A166" s="211">
        <v>42196.0</v>
      </c>
      <c r="B166" s="219" t="s">
        <v>77</v>
      </c>
      <c r="C166" s="98"/>
      <c r="D166" s="201" t="s">
        <v>26</v>
      </c>
      <c r="E166" s="216">
        <f t="shared" si="210"/>
        <v>1886</v>
      </c>
      <c r="F166" s="181">
        <v>1.0</v>
      </c>
      <c r="G166" s="181">
        <v>17.0</v>
      </c>
      <c r="H166" s="217">
        <f t="shared" si="3"/>
        <v>20</v>
      </c>
      <c r="I166" s="98"/>
      <c r="J166" s="226" t="s">
        <v>20</v>
      </c>
      <c r="K166" s="216">
        <f t="shared" si="211"/>
        <v>1858</v>
      </c>
      <c r="L166" s="183">
        <v>1.0</v>
      </c>
      <c r="M166" s="183">
        <v>16.0</v>
      </c>
      <c r="N166" s="217">
        <f t="shared" si="5"/>
        <v>19</v>
      </c>
      <c r="O166" s="94"/>
      <c r="P166" s="213" t="s">
        <v>73</v>
      </c>
      <c r="Q166" s="94"/>
      <c r="R166" s="212">
        <f>MIN(Rules!$E$2,(MAX(H166/N166,N166/H166)))</f>
        <v>1.052631579</v>
      </c>
      <c r="S166" s="208">
        <f>VLOOKUP(B166,Rules!A:B,2,FALSE)</f>
        <v>60</v>
      </c>
      <c r="T166" s="94"/>
      <c r="U166" s="209">
        <f>1/(10^(-(E166+(IF(P166="Y",Rules!$I$2,0))-K166)/Rules!$E$12)+1)</f>
        <v>0.5321916002</v>
      </c>
      <c r="V166" s="47">
        <f t="shared" si="6"/>
        <v>30</v>
      </c>
      <c r="W166" s="47">
        <f t="shared" si="7"/>
        <v>-30</v>
      </c>
      <c r="X166" s="94"/>
      <c r="Y166" s="94"/>
      <c r="Z166" s="94"/>
      <c r="AA166" s="47">
        <f t="shared" ref="AA166:BL166" si="224">IF($D166=AA$1,$E166+$V166,(IF($J166=AA$1,$K166+$W166,AA165)))</f>
        <v>1285</v>
      </c>
      <c r="AB166" s="47">
        <f t="shared" si="224"/>
        <v>983</v>
      </c>
      <c r="AC166" s="47">
        <f t="shared" si="224"/>
        <v>1303</v>
      </c>
      <c r="AD166" s="47">
        <f t="shared" si="224"/>
        <v>292</v>
      </c>
      <c r="AE166" s="47">
        <f t="shared" si="224"/>
        <v>1847</v>
      </c>
      <c r="AF166" s="47">
        <f t="shared" si="224"/>
        <v>1988</v>
      </c>
      <c r="AG166" s="47">
        <f t="shared" si="224"/>
        <v>1172</v>
      </c>
      <c r="AH166" s="47">
        <f t="shared" si="224"/>
        <v>905</v>
      </c>
      <c r="AI166" s="47">
        <f t="shared" si="224"/>
        <v>1297</v>
      </c>
      <c r="AJ166" s="47">
        <f t="shared" si="224"/>
        <v>1916</v>
      </c>
      <c r="AK166" s="47">
        <f t="shared" si="224"/>
        <v>606</v>
      </c>
      <c r="AL166" s="47">
        <f t="shared" si="224"/>
        <v>764</v>
      </c>
      <c r="AM166" s="47">
        <f t="shared" si="224"/>
        <v>1930</v>
      </c>
      <c r="AN166" s="47">
        <f t="shared" si="224"/>
        <v>1538</v>
      </c>
      <c r="AO166" s="47">
        <f t="shared" si="224"/>
        <v>1293</v>
      </c>
      <c r="AP166" s="47">
        <f t="shared" si="224"/>
        <v>2205</v>
      </c>
      <c r="AQ166" s="47">
        <f t="shared" si="224"/>
        <v>216</v>
      </c>
      <c r="AR166" s="47">
        <f t="shared" si="224"/>
        <v>1496</v>
      </c>
      <c r="AS166" s="47">
        <f t="shared" si="224"/>
        <v>353</v>
      </c>
      <c r="AT166" s="47">
        <f t="shared" si="224"/>
        <v>1828</v>
      </c>
      <c r="AU166" s="47">
        <f t="shared" si="224"/>
        <v>1103</v>
      </c>
      <c r="AV166" s="47">
        <f t="shared" si="224"/>
        <v>600</v>
      </c>
      <c r="AW166" s="47">
        <f t="shared" si="224"/>
        <v>571</v>
      </c>
      <c r="AX166" s="47">
        <f t="shared" si="224"/>
        <v>856</v>
      </c>
      <c r="AY166" s="47">
        <f t="shared" si="224"/>
        <v>1196</v>
      </c>
      <c r="AZ166" s="47">
        <f t="shared" si="224"/>
        <v>736</v>
      </c>
      <c r="BA166" s="47">
        <f t="shared" si="224"/>
        <v>0</v>
      </c>
      <c r="BB166" s="47">
        <f t="shared" si="224"/>
        <v>1539</v>
      </c>
      <c r="BC166" s="47">
        <f t="shared" si="224"/>
        <v>1082</v>
      </c>
      <c r="BD166" s="47">
        <f t="shared" si="224"/>
        <v>361</v>
      </c>
      <c r="BE166" s="47">
        <f t="shared" si="224"/>
        <v>638</v>
      </c>
      <c r="BF166" s="47">
        <f t="shared" si="224"/>
        <v>2142</v>
      </c>
      <c r="BG166" s="47">
        <f t="shared" si="224"/>
        <v>924</v>
      </c>
      <c r="BH166" s="47">
        <f t="shared" si="224"/>
        <v>522</v>
      </c>
      <c r="BI166" s="47">
        <f t="shared" si="224"/>
        <v>1980</v>
      </c>
      <c r="BJ166" s="47">
        <f t="shared" si="224"/>
        <v>1317</v>
      </c>
      <c r="BK166" s="47">
        <f t="shared" si="224"/>
        <v>1669</v>
      </c>
      <c r="BL166" s="47">
        <f t="shared" si="224"/>
        <v>1062</v>
      </c>
    </row>
    <row r="167" ht="13.5" customHeight="1">
      <c r="A167" s="211">
        <v>42196.0</v>
      </c>
      <c r="B167" s="219" t="s">
        <v>77</v>
      </c>
      <c r="C167" s="98"/>
      <c r="D167" s="201" t="s">
        <v>19</v>
      </c>
      <c r="E167" s="216">
        <f t="shared" si="210"/>
        <v>1988</v>
      </c>
      <c r="F167" s="181">
        <v>0.0</v>
      </c>
      <c r="G167" s="181">
        <v>20.0</v>
      </c>
      <c r="H167" s="217">
        <f t="shared" si="3"/>
        <v>20</v>
      </c>
      <c r="I167" s="98"/>
      <c r="J167" s="226" t="s">
        <v>21</v>
      </c>
      <c r="K167" s="216">
        <f t="shared" si="211"/>
        <v>1847</v>
      </c>
      <c r="L167" s="183">
        <v>0.0</v>
      </c>
      <c r="M167" s="183">
        <v>17.0</v>
      </c>
      <c r="N167" s="217">
        <f t="shared" si="5"/>
        <v>17</v>
      </c>
      <c r="O167" s="94"/>
      <c r="P167" s="213" t="s">
        <v>73</v>
      </c>
      <c r="Q167" s="94"/>
      <c r="R167" s="212">
        <f>MIN(Rules!$E$2,(MAX(H167/N167,N167/H167)))</f>
        <v>1.176470588</v>
      </c>
      <c r="S167" s="208">
        <f>VLOOKUP(B167,Rules!A:B,2,FALSE)</f>
        <v>60</v>
      </c>
      <c r="T167" s="94"/>
      <c r="U167" s="209">
        <f>1/(10^(-(E167+(IF(P167="Y",Rules!$I$2,0))-K167)/Rules!$E$12)+1)</f>
        <v>0.6568592376</v>
      </c>
      <c r="V167" s="47">
        <f t="shared" si="6"/>
        <v>24</v>
      </c>
      <c r="W167" s="47">
        <f t="shared" si="7"/>
        <v>-24</v>
      </c>
      <c r="X167" s="94"/>
      <c r="Y167" s="94"/>
      <c r="Z167" s="94"/>
      <c r="AA167" s="47">
        <f t="shared" ref="AA167:BL167" si="225">IF($D167=AA$1,$E167+$V167,(IF($J167=AA$1,$K167+$W167,AA166)))</f>
        <v>1285</v>
      </c>
      <c r="AB167" s="47">
        <f t="shared" si="225"/>
        <v>983</v>
      </c>
      <c r="AC167" s="47">
        <f t="shared" si="225"/>
        <v>1303</v>
      </c>
      <c r="AD167" s="47">
        <f t="shared" si="225"/>
        <v>292</v>
      </c>
      <c r="AE167" s="47">
        <f t="shared" si="225"/>
        <v>1823</v>
      </c>
      <c r="AF167" s="47">
        <f t="shared" si="225"/>
        <v>2012</v>
      </c>
      <c r="AG167" s="47">
        <f t="shared" si="225"/>
        <v>1172</v>
      </c>
      <c r="AH167" s="47">
        <f t="shared" si="225"/>
        <v>905</v>
      </c>
      <c r="AI167" s="47">
        <f t="shared" si="225"/>
        <v>1297</v>
      </c>
      <c r="AJ167" s="47">
        <f t="shared" si="225"/>
        <v>1916</v>
      </c>
      <c r="AK167" s="47">
        <f t="shared" si="225"/>
        <v>606</v>
      </c>
      <c r="AL167" s="47">
        <f t="shared" si="225"/>
        <v>764</v>
      </c>
      <c r="AM167" s="47">
        <f t="shared" si="225"/>
        <v>1930</v>
      </c>
      <c r="AN167" s="47">
        <f t="shared" si="225"/>
        <v>1538</v>
      </c>
      <c r="AO167" s="47">
        <f t="shared" si="225"/>
        <v>1293</v>
      </c>
      <c r="AP167" s="47">
        <f t="shared" si="225"/>
        <v>2205</v>
      </c>
      <c r="AQ167" s="47">
        <f t="shared" si="225"/>
        <v>216</v>
      </c>
      <c r="AR167" s="47">
        <f t="shared" si="225"/>
        <v>1496</v>
      </c>
      <c r="AS167" s="47">
        <f t="shared" si="225"/>
        <v>353</v>
      </c>
      <c r="AT167" s="47">
        <f t="shared" si="225"/>
        <v>1828</v>
      </c>
      <c r="AU167" s="47">
        <f t="shared" si="225"/>
        <v>1103</v>
      </c>
      <c r="AV167" s="47">
        <f t="shared" si="225"/>
        <v>600</v>
      </c>
      <c r="AW167" s="47">
        <f t="shared" si="225"/>
        <v>571</v>
      </c>
      <c r="AX167" s="47">
        <f t="shared" si="225"/>
        <v>856</v>
      </c>
      <c r="AY167" s="47">
        <f t="shared" si="225"/>
        <v>1196</v>
      </c>
      <c r="AZ167" s="47">
        <f t="shared" si="225"/>
        <v>736</v>
      </c>
      <c r="BA167" s="47">
        <f t="shared" si="225"/>
        <v>0</v>
      </c>
      <c r="BB167" s="47">
        <f t="shared" si="225"/>
        <v>1539</v>
      </c>
      <c r="BC167" s="47">
        <f t="shared" si="225"/>
        <v>1082</v>
      </c>
      <c r="BD167" s="47">
        <f t="shared" si="225"/>
        <v>361</v>
      </c>
      <c r="BE167" s="47">
        <f t="shared" si="225"/>
        <v>638</v>
      </c>
      <c r="BF167" s="47">
        <f t="shared" si="225"/>
        <v>2142</v>
      </c>
      <c r="BG167" s="47">
        <f t="shared" si="225"/>
        <v>924</v>
      </c>
      <c r="BH167" s="47">
        <f t="shared" si="225"/>
        <v>522</v>
      </c>
      <c r="BI167" s="47">
        <f t="shared" si="225"/>
        <v>1980</v>
      </c>
      <c r="BJ167" s="47">
        <f t="shared" si="225"/>
        <v>1317</v>
      </c>
      <c r="BK167" s="47">
        <f t="shared" si="225"/>
        <v>1669</v>
      </c>
      <c r="BL167" s="47">
        <f t="shared" si="225"/>
        <v>1062</v>
      </c>
    </row>
    <row r="168" ht="13.5" customHeight="1">
      <c r="A168" s="211">
        <v>42197.0</v>
      </c>
      <c r="B168" s="200" t="s">
        <v>75</v>
      </c>
      <c r="C168" s="98"/>
      <c r="D168" s="201" t="s">
        <v>18</v>
      </c>
      <c r="E168" s="216">
        <f t="shared" si="210"/>
        <v>2142</v>
      </c>
      <c r="F168" s="181">
        <v>0.0</v>
      </c>
      <c r="G168" s="181">
        <v>21.0</v>
      </c>
      <c r="H168" s="217">
        <f t="shared" si="3"/>
        <v>21</v>
      </c>
      <c r="I168" s="98"/>
      <c r="J168" s="226" t="s">
        <v>25</v>
      </c>
      <c r="K168" s="216">
        <f t="shared" si="211"/>
        <v>1980</v>
      </c>
      <c r="L168" s="183">
        <v>0.0</v>
      </c>
      <c r="M168" s="183">
        <v>16.0</v>
      </c>
      <c r="N168" s="217">
        <f t="shared" si="5"/>
        <v>16</v>
      </c>
      <c r="O168" s="94"/>
      <c r="P168" s="213" t="s">
        <v>72</v>
      </c>
      <c r="Q168" s="94"/>
      <c r="R168" s="212">
        <f>MIN(Rules!$E$2,(MAX(H168/N168,N168/H168)))</f>
        <v>1.3125</v>
      </c>
      <c r="S168" s="208">
        <f>VLOOKUP(B168,Rules!A:B,2,FALSE)</f>
        <v>60</v>
      </c>
      <c r="T168" s="94"/>
      <c r="U168" s="209">
        <f>1/(10^(-(E168+(IF(P168="Y",Rules!$I$2,0))-K168)/Rules!$E$12)+1)</f>
        <v>0.8079606562</v>
      </c>
      <c r="V168" s="47">
        <f t="shared" si="6"/>
        <v>15</v>
      </c>
      <c r="W168" s="47">
        <f t="shared" si="7"/>
        <v>-15</v>
      </c>
      <c r="X168" s="94"/>
      <c r="Y168" s="94"/>
      <c r="Z168" s="94"/>
      <c r="AA168" s="47">
        <f t="shared" ref="AA168:BL168" si="226">IF($D168=AA$1,$E168+$V168,(IF($J168=AA$1,$K168+$W168,AA167)))</f>
        <v>1285</v>
      </c>
      <c r="AB168" s="47">
        <f t="shared" si="226"/>
        <v>983</v>
      </c>
      <c r="AC168" s="47">
        <f t="shared" si="226"/>
        <v>1303</v>
      </c>
      <c r="AD168" s="47">
        <f t="shared" si="226"/>
        <v>292</v>
      </c>
      <c r="AE168" s="47">
        <f t="shared" si="226"/>
        <v>1823</v>
      </c>
      <c r="AF168" s="47">
        <f t="shared" si="226"/>
        <v>2012</v>
      </c>
      <c r="AG168" s="47">
        <f t="shared" si="226"/>
        <v>1172</v>
      </c>
      <c r="AH168" s="47">
        <f t="shared" si="226"/>
        <v>905</v>
      </c>
      <c r="AI168" s="47">
        <f t="shared" si="226"/>
        <v>1297</v>
      </c>
      <c r="AJ168" s="47">
        <f t="shared" si="226"/>
        <v>1916</v>
      </c>
      <c r="AK168" s="47">
        <f t="shared" si="226"/>
        <v>606</v>
      </c>
      <c r="AL168" s="47">
        <f t="shared" si="226"/>
        <v>764</v>
      </c>
      <c r="AM168" s="47">
        <f t="shared" si="226"/>
        <v>1930</v>
      </c>
      <c r="AN168" s="47">
        <f t="shared" si="226"/>
        <v>1538</v>
      </c>
      <c r="AO168" s="47">
        <f t="shared" si="226"/>
        <v>1293</v>
      </c>
      <c r="AP168" s="47">
        <f t="shared" si="226"/>
        <v>2205</v>
      </c>
      <c r="AQ168" s="47">
        <f t="shared" si="226"/>
        <v>216</v>
      </c>
      <c r="AR168" s="47">
        <f t="shared" si="226"/>
        <v>1496</v>
      </c>
      <c r="AS168" s="47">
        <f t="shared" si="226"/>
        <v>353</v>
      </c>
      <c r="AT168" s="47">
        <f t="shared" si="226"/>
        <v>1828</v>
      </c>
      <c r="AU168" s="47">
        <f t="shared" si="226"/>
        <v>1103</v>
      </c>
      <c r="AV168" s="47">
        <f t="shared" si="226"/>
        <v>600</v>
      </c>
      <c r="AW168" s="47">
        <f t="shared" si="226"/>
        <v>571</v>
      </c>
      <c r="AX168" s="47">
        <f t="shared" si="226"/>
        <v>856</v>
      </c>
      <c r="AY168" s="47">
        <f t="shared" si="226"/>
        <v>1196</v>
      </c>
      <c r="AZ168" s="47">
        <f t="shared" si="226"/>
        <v>736</v>
      </c>
      <c r="BA168" s="47">
        <f t="shared" si="226"/>
        <v>0</v>
      </c>
      <c r="BB168" s="47">
        <f t="shared" si="226"/>
        <v>1539</v>
      </c>
      <c r="BC168" s="47">
        <f t="shared" si="226"/>
        <v>1082</v>
      </c>
      <c r="BD168" s="47">
        <f t="shared" si="226"/>
        <v>361</v>
      </c>
      <c r="BE168" s="47">
        <f t="shared" si="226"/>
        <v>638</v>
      </c>
      <c r="BF168" s="47">
        <f t="shared" si="226"/>
        <v>2157</v>
      </c>
      <c r="BG168" s="47">
        <f t="shared" si="226"/>
        <v>924</v>
      </c>
      <c r="BH168" s="47">
        <f t="shared" si="226"/>
        <v>522</v>
      </c>
      <c r="BI168" s="47">
        <f t="shared" si="226"/>
        <v>1965</v>
      </c>
      <c r="BJ168" s="47">
        <f t="shared" si="226"/>
        <v>1317</v>
      </c>
      <c r="BK168" s="47">
        <f t="shared" si="226"/>
        <v>1669</v>
      </c>
      <c r="BL168" s="47">
        <f t="shared" si="226"/>
        <v>1062</v>
      </c>
    </row>
    <row r="169" ht="13.5" customHeight="1">
      <c r="A169" s="211">
        <v>42197.0</v>
      </c>
      <c r="B169" s="219" t="s">
        <v>82</v>
      </c>
      <c r="C169" s="98"/>
      <c r="D169" s="201" t="s">
        <v>30</v>
      </c>
      <c r="E169" s="216">
        <f t="shared" si="210"/>
        <v>1285</v>
      </c>
      <c r="F169" s="181">
        <v>1.0</v>
      </c>
      <c r="G169" s="181">
        <v>15.0</v>
      </c>
      <c r="H169" s="217">
        <f t="shared" si="3"/>
        <v>18</v>
      </c>
      <c r="I169" s="98"/>
      <c r="J169" s="226" t="s">
        <v>33</v>
      </c>
      <c r="K169" s="216">
        <f t="shared" si="211"/>
        <v>1297</v>
      </c>
      <c r="L169" s="183">
        <v>1.0</v>
      </c>
      <c r="M169" s="183">
        <v>14.0</v>
      </c>
      <c r="N169" s="217">
        <f t="shared" si="5"/>
        <v>17</v>
      </c>
      <c r="O169" s="94"/>
      <c r="P169" s="213" t="s">
        <v>73</v>
      </c>
      <c r="Q169" s="94"/>
      <c r="R169" s="212">
        <f>MIN(Rules!$E$2,(MAX(H169/N169,N169/H169)))</f>
        <v>1.058823529</v>
      </c>
      <c r="S169" s="208">
        <f>VLOOKUP(B169,Rules!A:B,2,FALSE)</f>
        <v>35</v>
      </c>
      <c r="T169" s="94"/>
      <c r="U169" s="209">
        <f>1/(10^(-(E169+(IF(P169="Y",Rules!$I$2,0))-K169)/Rules!$E$12)+1)</f>
        <v>0.4861880043</v>
      </c>
      <c r="V169" s="47">
        <f t="shared" si="6"/>
        <v>19</v>
      </c>
      <c r="W169" s="47">
        <f t="shared" si="7"/>
        <v>-19</v>
      </c>
      <c r="X169" s="94"/>
      <c r="Y169" s="94"/>
      <c r="Z169" s="94"/>
      <c r="AA169" s="47">
        <f t="shared" ref="AA169:BL169" si="227">IF($D169=AA$1,$E169+$V169,(IF($J169=AA$1,$K169+$W169,AA168)))</f>
        <v>1304</v>
      </c>
      <c r="AB169" s="47">
        <f t="shared" si="227"/>
        <v>983</v>
      </c>
      <c r="AC169" s="47">
        <f t="shared" si="227"/>
        <v>1303</v>
      </c>
      <c r="AD169" s="47">
        <f t="shared" si="227"/>
        <v>292</v>
      </c>
      <c r="AE169" s="47">
        <f t="shared" si="227"/>
        <v>1823</v>
      </c>
      <c r="AF169" s="47">
        <f t="shared" si="227"/>
        <v>2012</v>
      </c>
      <c r="AG169" s="47">
        <f t="shared" si="227"/>
        <v>1172</v>
      </c>
      <c r="AH169" s="47">
        <f t="shared" si="227"/>
        <v>905</v>
      </c>
      <c r="AI169" s="47">
        <f t="shared" si="227"/>
        <v>1278</v>
      </c>
      <c r="AJ169" s="47">
        <f t="shared" si="227"/>
        <v>1916</v>
      </c>
      <c r="AK169" s="47">
        <f t="shared" si="227"/>
        <v>606</v>
      </c>
      <c r="AL169" s="47">
        <f t="shared" si="227"/>
        <v>764</v>
      </c>
      <c r="AM169" s="47">
        <f t="shared" si="227"/>
        <v>1930</v>
      </c>
      <c r="AN169" s="47">
        <f t="shared" si="227"/>
        <v>1538</v>
      </c>
      <c r="AO169" s="47">
        <f t="shared" si="227"/>
        <v>1293</v>
      </c>
      <c r="AP169" s="47">
        <f t="shared" si="227"/>
        <v>2205</v>
      </c>
      <c r="AQ169" s="47">
        <f t="shared" si="227"/>
        <v>216</v>
      </c>
      <c r="AR169" s="47">
        <f t="shared" si="227"/>
        <v>1496</v>
      </c>
      <c r="AS169" s="47">
        <f t="shared" si="227"/>
        <v>353</v>
      </c>
      <c r="AT169" s="47">
        <f t="shared" si="227"/>
        <v>1828</v>
      </c>
      <c r="AU169" s="47">
        <f t="shared" si="227"/>
        <v>1103</v>
      </c>
      <c r="AV169" s="47">
        <f t="shared" si="227"/>
        <v>600</v>
      </c>
      <c r="AW169" s="47">
        <f t="shared" si="227"/>
        <v>571</v>
      </c>
      <c r="AX169" s="47">
        <f t="shared" si="227"/>
        <v>856</v>
      </c>
      <c r="AY169" s="47">
        <f t="shared" si="227"/>
        <v>1196</v>
      </c>
      <c r="AZ169" s="47">
        <f t="shared" si="227"/>
        <v>736</v>
      </c>
      <c r="BA169" s="47">
        <f t="shared" si="227"/>
        <v>0</v>
      </c>
      <c r="BB169" s="47">
        <f t="shared" si="227"/>
        <v>1539</v>
      </c>
      <c r="BC169" s="47">
        <f t="shared" si="227"/>
        <v>1082</v>
      </c>
      <c r="BD169" s="47">
        <f t="shared" si="227"/>
        <v>361</v>
      </c>
      <c r="BE169" s="47">
        <f t="shared" si="227"/>
        <v>638</v>
      </c>
      <c r="BF169" s="47">
        <f t="shared" si="227"/>
        <v>2157</v>
      </c>
      <c r="BG169" s="47">
        <f t="shared" si="227"/>
        <v>924</v>
      </c>
      <c r="BH169" s="47">
        <f t="shared" si="227"/>
        <v>522</v>
      </c>
      <c r="BI169" s="47">
        <f t="shared" si="227"/>
        <v>1965</v>
      </c>
      <c r="BJ169" s="47">
        <f t="shared" si="227"/>
        <v>1317</v>
      </c>
      <c r="BK169" s="47">
        <f t="shared" si="227"/>
        <v>1669</v>
      </c>
      <c r="BL169" s="47">
        <f t="shared" si="227"/>
        <v>1062</v>
      </c>
    </row>
    <row r="170" ht="13.5" customHeight="1">
      <c r="A170" s="211">
        <v>42211.0</v>
      </c>
      <c r="B170" s="219" t="s">
        <v>76</v>
      </c>
      <c r="C170" s="98"/>
      <c r="D170" s="201" t="s">
        <v>23</v>
      </c>
      <c r="E170" s="216">
        <f t="shared" si="210"/>
        <v>1930</v>
      </c>
      <c r="F170" s="181">
        <v>2.0</v>
      </c>
      <c r="G170" s="181">
        <v>28.0</v>
      </c>
      <c r="H170" s="217">
        <f t="shared" si="3"/>
        <v>34</v>
      </c>
      <c r="I170" s="98"/>
      <c r="J170" s="226" t="s">
        <v>19</v>
      </c>
      <c r="K170" s="216">
        <f t="shared" si="211"/>
        <v>2012</v>
      </c>
      <c r="L170" s="183">
        <v>0.0</v>
      </c>
      <c r="M170" s="183">
        <v>22.0</v>
      </c>
      <c r="N170" s="217">
        <f t="shared" si="5"/>
        <v>22</v>
      </c>
      <c r="O170" s="94"/>
      <c r="P170" s="213" t="s">
        <v>73</v>
      </c>
      <c r="Q170" s="94"/>
      <c r="R170" s="212">
        <f>MIN(Rules!$E$2,(MAX(H170/N170,N170/H170)))</f>
        <v>1.545454545</v>
      </c>
      <c r="S170" s="208">
        <f>VLOOKUP(B170,Rules!A:B,2,FALSE)</f>
        <v>80</v>
      </c>
      <c r="T170" s="94"/>
      <c r="U170" s="209">
        <f>1/(10^(-(E170+(IF(P170="Y",Rules!$I$2,0))-K170)/Rules!$E$12)+1)</f>
        <v>0.4067000977</v>
      </c>
      <c r="V170" s="47">
        <f t="shared" si="6"/>
        <v>73</v>
      </c>
      <c r="W170" s="47">
        <f t="shared" si="7"/>
        <v>-73</v>
      </c>
      <c r="X170" s="94"/>
      <c r="Y170" s="94"/>
      <c r="Z170" s="94"/>
      <c r="AA170" s="47">
        <f t="shared" ref="AA170:BL170" si="228">IF($D170=AA$1,$E170+$V170,(IF($J170=AA$1,$K170+$W170,AA169)))</f>
        <v>1304</v>
      </c>
      <c r="AB170" s="47">
        <f t="shared" si="228"/>
        <v>983</v>
      </c>
      <c r="AC170" s="47">
        <f t="shared" si="228"/>
        <v>1303</v>
      </c>
      <c r="AD170" s="47">
        <f t="shared" si="228"/>
        <v>292</v>
      </c>
      <c r="AE170" s="47">
        <f t="shared" si="228"/>
        <v>1823</v>
      </c>
      <c r="AF170" s="47">
        <f t="shared" si="228"/>
        <v>1939</v>
      </c>
      <c r="AG170" s="47">
        <f t="shared" si="228"/>
        <v>1172</v>
      </c>
      <c r="AH170" s="47">
        <f t="shared" si="228"/>
        <v>905</v>
      </c>
      <c r="AI170" s="47">
        <f t="shared" si="228"/>
        <v>1278</v>
      </c>
      <c r="AJ170" s="47">
        <f t="shared" si="228"/>
        <v>1916</v>
      </c>
      <c r="AK170" s="47">
        <f t="shared" si="228"/>
        <v>606</v>
      </c>
      <c r="AL170" s="47">
        <f t="shared" si="228"/>
        <v>764</v>
      </c>
      <c r="AM170" s="47">
        <f t="shared" si="228"/>
        <v>2003</v>
      </c>
      <c r="AN170" s="47">
        <f t="shared" si="228"/>
        <v>1538</v>
      </c>
      <c r="AO170" s="47">
        <f t="shared" si="228"/>
        <v>1293</v>
      </c>
      <c r="AP170" s="47">
        <f t="shared" si="228"/>
        <v>2205</v>
      </c>
      <c r="AQ170" s="47">
        <f t="shared" si="228"/>
        <v>216</v>
      </c>
      <c r="AR170" s="47">
        <f t="shared" si="228"/>
        <v>1496</v>
      </c>
      <c r="AS170" s="47">
        <f t="shared" si="228"/>
        <v>353</v>
      </c>
      <c r="AT170" s="47">
        <f t="shared" si="228"/>
        <v>1828</v>
      </c>
      <c r="AU170" s="47">
        <f t="shared" si="228"/>
        <v>1103</v>
      </c>
      <c r="AV170" s="47">
        <f t="shared" si="228"/>
        <v>600</v>
      </c>
      <c r="AW170" s="47">
        <f t="shared" si="228"/>
        <v>571</v>
      </c>
      <c r="AX170" s="47">
        <f t="shared" si="228"/>
        <v>856</v>
      </c>
      <c r="AY170" s="47">
        <f t="shared" si="228"/>
        <v>1196</v>
      </c>
      <c r="AZ170" s="47">
        <f t="shared" si="228"/>
        <v>736</v>
      </c>
      <c r="BA170" s="47">
        <f t="shared" si="228"/>
        <v>0</v>
      </c>
      <c r="BB170" s="47">
        <f t="shared" si="228"/>
        <v>1539</v>
      </c>
      <c r="BC170" s="47">
        <f t="shared" si="228"/>
        <v>1082</v>
      </c>
      <c r="BD170" s="47">
        <f t="shared" si="228"/>
        <v>361</v>
      </c>
      <c r="BE170" s="47">
        <f t="shared" si="228"/>
        <v>638</v>
      </c>
      <c r="BF170" s="47">
        <f t="shared" si="228"/>
        <v>2157</v>
      </c>
      <c r="BG170" s="47">
        <f t="shared" si="228"/>
        <v>924</v>
      </c>
      <c r="BH170" s="47">
        <f t="shared" si="228"/>
        <v>522</v>
      </c>
      <c r="BI170" s="47">
        <f t="shared" si="228"/>
        <v>1965</v>
      </c>
      <c r="BJ170" s="47">
        <f t="shared" si="228"/>
        <v>1317</v>
      </c>
      <c r="BK170" s="47">
        <f t="shared" si="228"/>
        <v>1669</v>
      </c>
      <c r="BL170" s="47">
        <f t="shared" si="228"/>
        <v>1062</v>
      </c>
    </row>
    <row r="171" ht="13.5" customHeight="1">
      <c r="A171" s="211">
        <v>42211.0</v>
      </c>
      <c r="B171" s="219" t="s">
        <v>76</v>
      </c>
      <c r="C171" s="98"/>
      <c r="D171" s="201" t="s">
        <v>25</v>
      </c>
      <c r="E171" s="216">
        <f t="shared" si="210"/>
        <v>1965</v>
      </c>
      <c r="F171" s="181">
        <v>2.0</v>
      </c>
      <c r="G171" s="181">
        <v>21.0</v>
      </c>
      <c r="H171" s="217">
        <f t="shared" si="3"/>
        <v>27</v>
      </c>
      <c r="I171" s="98"/>
      <c r="J171" s="226" t="s">
        <v>26</v>
      </c>
      <c r="K171" s="216">
        <f t="shared" si="211"/>
        <v>1916</v>
      </c>
      <c r="L171" s="183">
        <v>1.0</v>
      </c>
      <c r="M171" s="183">
        <v>19.0</v>
      </c>
      <c r="N171" s="217">
        <f t="shared" si="5"/>
        <v>22</v>
      </c>
      <c r="O171" s="94"/>
      <c r="P171" s="213" t="s">
        <v>73</v>
      </c>
      <c r="Q171" s="94"/>
      <c r="R171" s="212">
        <f>MIN(Rules!$E$2,(MAX(H171/N171,N171/H171)))</f>
        <v>1.227272727</v>
      </c>
      <c r="S171" s="208">
        <f>VLOOKUP(B171,Rules!A:B,2,FALSE)</f>
        <v>80</v>
      </c>
      <c r="T171" s="94"/>
      <c r="U171" s="209">
        <f>1/(10^(-(E171+(IF(P171="Y",Rules!$I$2,0))-K171)/Rules!$E$12)+1)</f>
        <v>0.5561751695</v>
      </c>
      <c r="V171" s="47">
        <f t="shared" si="6"/>
        <v>44</v>
      </c>
      <c r="W171" s="47">
        <f t="shared" si="7"/>
        <v>-44</v>
      </c>
      <c r="X171" s="94"/>
      <c r="Y171" s="94"/>
      <c r="Z171" s="94"/>
      <c r="AA171" s="47">
        <f t="shared" ref="AA171:BL171" si="229">IF($D171=AA$1,$E171+$V171,(IF($J171=AA$1,$K171+$W171,AA170)))</f>
        <v>1304</v>
      </c>
      <c r="AB171" s="47">
        <f t="shared" si="229"/>
        <v>983</v>
      </c>
      <c r="AC171" s="47">
        <f t="shared" si="229"/>
        <v>1303</v>
      </c>
      <c r="AD171" s="47">
        <f t="shared" si="229"/>
        <v>292</v>
      </c>
      <c r="AE171" s="47">
        <f t="shared" si="229"/>
        <v>1823</v>
      </c>
      <c r="AF171" s="47">
        <f t="shared" si="229"/>
        <v>1939</v>
      </c>
      <c r="AG171" s="47">
        <f t="shared" si="229"/>
        <v>1172</v>
      </c>
      <c r="AH171" s="47">
        <f t="shared" si="229"/>
        <v>905</v>
      </c>
      <c r="AI171" s="47">
        <f t="shared" si="229"/>
        <v>1278</v>
      </c>
      <c r="AJ171" s="47">
        <f t="shared" si="229"/>
        <v>1872</v>
      </c>
      <c r="AK171" s="47">
        <f t="shared" si="229"/>
        <v>606</v>
      </c>
      <c r="AL171" s="47">
        <f t="shared" si="229"/>
        <v>764</v>
      </c>
      <c r="AM171" s="47">
        <f t="shared" si="229"/>
        <v>2003</v>
      </c>
      <c r="AN171" s="47">
        <f t="shared" si="229"/>
        <v>1538</v>
      </c>
      <c r="AO171" s="47">
        <f t="shared" si="229"/>
        <v>1293</v>
      </c>
      <c r="AP171" s="47">
        <f t="shared" si="229"/>
        <v>2205</v>
      </c>
      <c r="AQ171" s="47">
        <f t="shared" si="229"/>
        <v>216</v>
      </c>
      <c r="AR171" s="47">
        <f t="shared" si="229"/>
        <v>1496</v>
      </c>
      <c r="AS171" s="47">
        <f t="shared" si="229"/>
        <v>353</v>
      </c>
      <c r="AT171" s="47">
        <f t="shared" si="229"/>
        <v>1828</v>
      </c>
      <c r="AU171" s="47">
        <f t="shared" si="229"/>
        <v>1103</v>
      </c>
      <c r="AV171" s="47">
        <f t="shared" si="229"/>
        <v>600</v>
      </c>
      <c r="AW171" s="47">
        <f t="shared" si="229"/>
        <v>571</v>
      </c>
      <c r="AX171" s="47">
        <f t="shared" si="229"/>
        <v>856</v>
      </c>
      <c r="AY171" s="47">
        <f t="shared" si="229"/>
        <v>1196</v>
      </c>
      <c r="AZ171" s="47">
        <f t="shared" si="229"/>
        <v>736</v>
      </c>
      <c r="BA171" s="47">
        <f t="shared" si="229"/>
        <v>0</v>
      </c>
      <c r="BB171" s="47">
        <f t="shared" si="229"/>
        <v>1539</v>
      </c>
      <c r="BC171" s="47">
        <f t="shared" si="229"/>
        <v>1082</v>
      </c>
      <c r="BD171" s="47">
        <f t="shared" si="229"/>
        <v>361</v>
      </c>
      <c r="BE171" s="47">
        <f t="shared" si="229"/>
        <v>638</v>
      </c>
      <c r="BF171" s="47">
        <f t="shared" si="229"/>
        <v>2157</v>
      </c>
      <c r="BG171" s="47">
        <f t="shared" si="229"/>
        <v>924</v>
      </c>
      <c r="BH171" s="47">
        <f t="shared" si="229"/>
        <v>522</v>
      </c>
      <c r="BI171" s="47">
        <f t="shared" si="229"/>
        <v>2009</v>
      </c>
      <c r="BJ171" s="47">
        <f t="shared" si="229"/>
        <v>1317</v>
      </c>
      <c r="BK171" s="47">
        <f t="shared" si="229"/>
        <v>1669</v>
      </c>
      <c r="BL171" s="47">
        <f t="shared" si="229"/>
        <v>1062</v>
      </c>
    </row>
    <row r="172" ht="13.5" customHeight="1">
      <c r="A172" s="211">
        <v>42225.0</v>
      </c>
      <c r="B172" s="219" t="s">
        <v>76</v>
      </c>
      <c r="C172" s="98"/>
      <c r="D172" s="201" t="s">
        <v>22</v>
      </c>
      <c r="E172" s="216">
        <f t="shared" si="210"/>
        <v>2205</v>
      </c>
      <c r="F172" s="181">
        <v>1.0</v>
      </c>
      <c r="G172" s="181">
        <v>21.0</v>
      </c>
      <c r="H172" s="217">
        <f t="shared" si="3"/>
        <v>24</v>
      </c>
      <c r="I172" s="98"/>
      <c r="J172" s="226" t="s">
        <v>25</v>
      </c>
      <c r="K172" s="216">
        <f t="shared" si="211"/>
        <v>2009</v>
      </c>
      <c r="L172" s="183">
        <v>0.0</v>
      </c>
      <c r="M172" s="183">
        <v>18.0</v>
      </c>
      <c r="N172" s="217">
        <f t="shared" si="5"/>
        <v>18</v>
      </c>
      <c r="O172" s="94"/>
      <c r="P172" s="213" t="s">
        <v>73</v>
      </c>
      <c r="Q172" s="94"/>
      <c r="R172" s="212">
        <f>MIN(Rules!$E$2,(MAX(H172/N172,N172/H172)))</f>
        <v>1.333333333</v>
      </c>
      <c r="S172" s="208">
        <f>VLOOKUP(B172,Rules!A:B,2,FALSE)</f>
        <v>80</v>
      </c>
      <c r="T172" s="94"/>
      <c r="U172" s="209">
        <f>1/(10^(-(E172+(IF(P172="Y",Rules!$I$2,0))-K172)/Rules!$E$12)+1)</f>
        <v>0.711486252</v>
      </c>
      <c r="V172" s="47">
        <f t="shared" si="6"/>
        <v>31</v>
      </c>
      <c r="W172" s="47">
        <f t="shared" si="7"/>
        <v>-31</v>
      </c>
      <c r="X172" s="94"/>
      <c r="Y172" s="94"/>
      <c r="Z172" s="94"/>
      <c r="AA172" s="47">
        <f t="shared" ref="AA172:BL172" si="230">IF($D172=AA$1,$E172+$V172,(IF($J172=AA$1,$K172+$W172,AA171)))</f>
        <v>1304</v>
      </c>
      <c r="AB172" s="47">
        <f t="shared" si="230"/>
        <v>983</v>
      </c>
      <c r="AC172" s="47">
        <f t="shared" si="230"/>
        <v>1303</v>
      </c>
      <c r="AD172" s="47">
        <f t="shared" si="230"/>
        <v>292</v>
      </c>
      <c r="AE172" s="47">
        <f t="shared" si="230"/>
        <v>1823</v>
      </c>
      <c r="AF172" s="47">
        <f t="shared" si="230"/>
        <v>1939</v>
      </c>
      <c r="AG172" s="47">
        <f t="shared" si="230"/>
        <v>1172</v>
      </c>
      <c r="AH172" s="47">
        <f t="shared" si="230"/>
        <v>905</v>
      </c>
      <c r="AI172" s="47">
        <f t="shared" si="230"/>
        <v>1278</v>
      </c>
      <c r="AJ172" s="47">
        <f t="shared" si="230"/>
        <v>1872</v>
      </c>
      <c r="AK172" s="47">
        <f t="shared" si="230"/>
        <v>606</v>
      </c>
      <c r="AL172" s="47">
        <f t="shared" si="230"/>
        <v>764</v>
      </c>
      <c r="AM172" s="47">
        <f t="shared" si="230"/>
        <v>2003</v>
      </c>
      <c r="AN172" s="47">
        <f t="shared" si="230"/>
        <v>1538</v>
      </c>
      <c r="AO172" s="47">
        <f t="shared" si="230"/>
        <v>1293</v>
      </c>
      <c r="AP172" s="47">
        <f t="shared" si="230"/>
        <v>2236</v>
      </c>
      <c r="AQ172" s="47">
        <f t="shared" si="230"/>
        <v>216</v>
      </c>
      <c r="AR172" s="47">
        <f t="shared" si="230"/>
        <v>1496</v>
      </c>
      <c r="AS172" s="47">
        <f t="shared" si="230"/>
        <v>353</v>
      </c>
      <c r="AT172" s="47">
        <f t="shared" si="230"/>
        <v>1828</v>
      </c>
      <c r="AU172" s="47">
        <f t="shared" si="230"/>
        <v>1103</v>
      </c>
      <c r="AV172" s="47">
        <f t="shared" si="230"/>
        <v>600</v>
      </c>
      <c r="AW172" s="47">
        <f t="shared" si="230"/>
        <v>571</v>
      </c>
      <c r="AX172" s="47">
        <f t="shared" si="230"/>
        <v>856</v>
      </c>
      <c r="AY172" s="47">
        <f t="shared" si="230"/>
        <v>1196</v>
      </c>
      <c r="AZ172" s="47">
        <f t="shared" si="230"/>
        <v>736</v>
      </c>
      <c r="BA172" s="47">
        <f t="shared" si="230"/>
        <v>0</v>
      </c>
      <c r="BB172" s="47">
        <f t="shared" si="230"/>
        <v>1539</v>
      </c>
      <c r="BC172" s="47">
        <f t="shared" si="230"/>
        <v>1082</v>
      </c>
      <c r="BD172" s="47">
        <f t="shared" si="230"/>
        <v>361</v>
      </c>
      <c r="BE172" s="47">
        <f t="shared" si="230"/>
        <v>638</v>
      </c>
      <c r="BF172" s="47">
        <f t="shared" si="230"/>
        <v>2157</v>
      </c>
      <c r="BG172" s="47">
        <f t="shared" si="230"/>
        <v>924</v>
      </c>
      <c r="BH172" s="47">
        <f t="shared" si="230"/>
        <v>522</v>
      </c>
      <c r="BI172" s="47">
        <f t="shared" si="230"/>
        <v>1978</v>
      </c>
      <c r="BJ172" s="47">
        <f t="shared" si="230"/>
        <v>1317</v>
      </c>
      <c r="BK172" s="47">
        <f t="shared" si="230"/>
        <v>1669</v>
      </c>
      <c r="BL172" s="47">
        <f t="shared" si="230"/>
        <v>1062</v>
      </c>
    </row>
    <row r="173" ht="13.5" customHeight="1">
      <c r="A173" s="211">
        <v>42232.0</v>
      </c>
      <c r="B173" s="219" t="s">
        <v>76</v>
      </c>
      <c r="C173" s="98"/>
      <c r="D173" s="201" t="s">
        <v>18</v>
      </c>
      <c r="E173" s="216">
        <f t="shared" si="210"/>
        <v>2157</v>
      </c>
      <c r="F173" s="181">
        <v>3.0</v>
      </c>
      <c r="G173" s="181">
        <v>16.0</v>
      </c>
      <c r="H173" s="217">
        <f t="shared" si="3"/>
        <v>25</v>
      </c>
      <c r="I173" s="98"/>
      <c r="J173" s="226" t="s">
        <v>23</v>
      </c>
      <c r="K173" s="216">
        <f t="shared" si="211"/>
        <v>2003</v>
      </c>
      <c r="L173" s="183">
        <v>0.0</v>
      </c>
      <c r="M173" s="183">
        <v>26.0</v>
      </c>
      <c r="N173" s="217">
        <f t="shared" si="5"/>
        <v>26</v>
      </c>
      <c r="O173" s="94"/>
      <c r="P173" s="213" t="s">
        <v>73</v>
      </c>
      <c r="Q173" s="94"/>
      <c r="R173" s="212">
        <f>MIN(Rules!$E$2,(MAX(H173/N173,N173/H173)))</f>
        <v>1.04</v>
      </c>
      <c r="S173" s="208">
        <f>VLOOKUP(B173,Rules!A:B,2,FALSE)</f>
        <v>80</v>
      </c>
      <c r="T173" s="94"/>
      <c r="U173" s="209">
        <f>1/(10^(-(E173+(IF(P173="Y",Rules!$I$2,0))-K173)/Rules!$E$12)+1)</f>
        <v>0.670223527</v>
      </c>
      <c r="V173" s="47">
        <f t="shared" si="6"/>
        <v>-56</v>
      </c>
      <c r="W173" s="47">
        <f t="shared" si="7"/>
        <v>56</v>
      </c>
      <c r="X173" s="94"/>
      <c r="Y173" s="94"/>
      <c r="Z173" s="94"/>
      <c r="AA173" s="47">
        <f t="shared" ref="AA173:BL173" si="231">IF($D173=AA$1,$E173+$V173,(IF($J173=AA$1,$K173+$W173,AA172)))</f>
        <v>1304</v>
      </c>
      <c r="AB173" s="47">
        <f t="shared" si="231"/>
        <v>983</v>
      </c>
      <c r="AC173" s="47">
        <f t="shared" si="231"/>
        <v>1303</v>
      </c>
      <c r="AD173" s="47">
        <f t="shared" si="231"/>
        <v>292</v>
      </c>
      <c r="AE173" s="47">
        <f t="shared" si="231"/>
        <v>1823</v>
      </c>
      <c r="AF173" s="47">
        <f t="shared" si="231"/>
        <v>1939</v>
      </c>
      <c r="AG173" s="47">
        <f t="shared" si="231"/>
        <v>1172</v>
      </c>
      <c r="AH173" s="47">
        <f t="shared" si="231"/>
        <v>905</v>
      </c>
      <c r="AI173" s="47">
        <f t="shared" si="231"/>
        <v>1278</v>
      </c>
      <c r="AJ173" s="47">
        <f t="shared" si="231"/>
        <v>1872</v>
      </c>
      <c r="AK173" s="47">
        <f t="shared" si="231"/>
        <v>606</v>
      </c>
      <c r="AL173" s="47">
        <f t="shared" si="231"/>
        <v>764</v>
      </c>
      <c r="AM173" s="47">
        <f t="shared" si="231"/>
        <v>2059</v>
      </c>
      <c r="AN173" s="47">
        <f t="shared" si="231"/>
        <v>1538</v>
      </c>
      <c r="AO173" s="47">
        <f t="shared" si="231"/>
        <v>1293</v>
      </c>
      <c r="AP173" s="47">
        <f t="shared" si="231"/>
        <v>2236</v>
      </c>
      <c r="AQ173" s="47">
        <f t="shared" si="231"/>
        <v>216</v>
      </c>
      <c r="AR173" s="47">
        <f t="shared" si="231"/>
        <v>1496</v>
      </c>
      <c r="AS173" s="47">
        <f t="shared" si="231"/>
        <v>353</v>
      </c>
      <c r="AT173" s="47">
        <f t="shared" si="231"/>
        <v>1828</v>
      </c>
      <c r="AU173" s="47">
        <f t="shared" si="231"/>
        <v>1103</v>
      </c>
      <c r="AV173" s="47">
        <f t="shared" si="231"/>
        <v>600</v>
      </c>
      <c r="AW173" s="47">
        <f t="shared" si="231"/>
        <v>571</v>
      </c>
      <c r="AX173" s="47">
        <f t="shared" si="231"/>
        <v>856</v>
      </c>
      <c r="AY173" s="47">
        <f t="shared" si="231"/>
        <v>1196</v>
      </c>
      <c r="AZ173" s="47">
        <f t="shared" si="231"/>
        <v>736</v>
      </c>
      <c r="BA173" s="47">
        <f t="shared" si="231"/>
        <v>0</v>
      </c>
      <c r="BB173" s="47">
        <f t="shared" si="231"/>
        <v>1539</v>
      </c>
      <c r="BC173" s="47">
        <f t="shared" si="231"/>
        <v>1082</v>
      </c>
      <c r="BD173" s="47">
        <f t="shared" si="231"/>
        <v>361</v>
      </c>
      <c r="BE173" s="47">
        <f t="shared" si="231"/>
        <v>638</v>
      </c>
      <c r="BF173" s="47">
        <f t="shared" si="231"/>
        <v>2101</v>
      </c>
      <c r="BG173" s="47">
        <f t="shared" si="231"/>
        <v>924</v>
      </c>
      <c r="BH173" s="47">
        <f t="shared" si="231"/>
        <v>522</v>
      </c>
      <c r="BI173" s="47">
        <f t="shared" si="231"/>
        <v>1978</v>
      </c>
      <c r="BJ173" s="47">
        <f t="shared" si="231"/>
        <v>1317</v>
      </c>
      <c r="BK173" s="47">
        <f t="shared" si="231"/>
        <v>1669</v>
      </c>
      <c r="BL173" s="47">
        <f t="shared" si="231"/>
        <v>1062</v>
      </c>
    </row>
    <row r="174" ht="13.5" customHeight="1">
      <c r="A174" s="211">
        <v>42253.0</v>
      </c>
      <c r="B174" s="219" t="s">
        <v>76</v>
      </c>
      <c r="C174" s="98"/>
      <c r="D174" s="201" t="s">
        <v>22</v>
      </c>
      <c r="E174" s="216">
        <f t="shared" si="210"/>
        <v>2236</v>
      </c>
      <c r="F174" s="181">
        <v>1.0</v>
      </c>
      <c r="G174" s="181">
        <v>22.0</v>
      </c>
      <c r="H174" s="217">
        <f t="shared" si="3"/>
        <v>25</v>
      </c>
      <c r="I174" s="98"/>
      <c r="J174" s="226" t="s">
        <v>23</v>
      </c>
      <c r="K174" s="216">
        <f t="shared" si="211"/>
        <v>2059</v>
      </c>
      <c r="L174" s="183">
        <v>1.0</v>
      </c>
      <c r="M174" s="183">
        <v>18.0</v>
      </c>
      <c r="N174" s="217">
        <f t="shared" si="5"/>
        <v>21</v>
      </c>
      <c r="O174" s="94"/>
      <c r="P174" s="213" t="s">
        <v>73</v>
      </c>
      <c r="Q174" s="94"/>
      <c r="R174" s="212">
        <f>MIN(Rules!$E$2,(MAX(H174/N174,N174/H174)))</f>
        <v>1.19047619</v>
      </c>
      <c r="S174" s="208">
        <f>VLOOKUP(B174,Rules!A:B,2,FALSE)</f>
        <v>80</v>
      </c>
      <c r="T174" s="94"/>
      <c r="U174" s="209">
        <f>1/(10^(-(E174+(IF(P174="Y",Rules!$I$2,0))-K174)/Rules!$E$12)+1)</f>
        <v>0.6931984336</v>
      </c>
      <c r="V174" s="47">
        <f t="shared" si="6"/>
        <v>29</v>
      </c>
      <c r="W174" s="47">
        <f t="shared" si="7"/>
        <v>-29</v>
      </c>
      <c r="X174" s="94"/>
      <c r="Y174" s="94"/>
      <c r="Z174" s="94"/>
      <c r="AA174" s="47">
        <f t="shared" ref="AA174:BL174" si="232">IF($D174=AA$1,$E174+$V174,(IF($J174=AA$1,$K174+$W174,AA173)))</f>
        <v>1304</v>
      </c>
      <c r="AB174" s="47">
        <f t="shared" si="232"/>
        <v>983</v>
      </c>
      <c r="AC174" s="47">
        <f t="shared" si="232"/>
        <v>1303</v>
      </c>
      <c r="AD174" s="47">
        <f t="shared" si="232"/>
        <v>292</v>
      </c>
      <c r="AE174" s="47">
        <f t="shared" si="232"/>
        <v>1823</v>
      </c>
      <c r="AF174" s="47">
        <f t="shared" si="232"/>
        <v>1939</v>
      </c>
      <c r="AG174" s="47">
        <f t="shared" si="232"/>
        <v>1172</v>
      </c>
      <c r="AH174" s="47">
        <f t="shared" si="232"/>
        <v>905</v>
      </c>
      <c r="AI174" s="47">
        <f t="shared" si="232"/>
        <v>1278</v>
      </c>
      <c r="AJ174" s="47">
        <f t="shared" si="232"/>
        <v>1872</v>
      </c>
      <c r="AK174" s="47">
        <f t="shared" si="232"/>
        <v>606</v>
      </c>
      <c r="AL174" s="47">
        <f t="shared" si="232"/>
        <v>764</v>
      </c>
      <c r="AM174" s="47">
        <f t="shared" si="232"/>
        <v>2030</v>
      </c>
      <c r="AN174" s="47">
        <f t="shared" si="232"/>
        <v>1538</v>
      </c>
      <c r="AO174" s="47">
        <f t="shared" si="232"/>
        <v>1293</v>
      </c>
      <c r="AP174" s="47">
        <f t="shared" si="232"/>
        <v>2265</v>
      </c>
      <c r="AQ174" s="47">
        <f t="shared" si="232"/>
        <v>216</v>
      </c>
      <c r="AR174" s="47">
        <f t="shared" si="232"/>
        <v>1496</v>
      </c>
      <c r="AS174" s="47">
        <f t="shared" si="232"/>
        <v>353</v>
      </c>
      <c r="AT174" s="47">
        <f t="shared" si="232"/>
        <v>1828</v>
      </c>
      <c r="AU174" s="47">
        <f t="shared" si="232"/>
        <v>1103</v>
      </c>
      <c r="AV174" s="47">
        <f t="shared" si="232"/>
        <v>600</v>
      </c>
      <c r="AW174" s="47">
        <f t="shared" si="232"/>
        <v>571</v>
      </c>
      <c r="AX174" s="47">
        <f t="shared" si="232"/>
        <v>856</v>
      </c>
      <c r="AY174" s="47">
        <f t="shared" si="232"/>
        <v>1196</v>
      </c>
      <c r="AZ174" s="47">
        <f t="shared" si="232"/>
        <v>736</v>
      </c>
      <c r="BA174" s="47">
        <f t="shared" si="232"/>
        <v>0</v>
      </c>
      <c r="BB174" s="47">
        <f t="shared" si="232"/>
        <v>1539</v>
      </c>
      <c r="BC174" s="47">
        <f t="shared" si="232"/>
        <v>1082</v>
      </c>
      <c r="BD174" s="47">
        <f t="shared" si="232"/>
        <v>361</v>
      </c>
      <c r="BE174" s="47">
        <f t="shared" si="232"/>
        <v>638</v>
      </c>
      <c r="BF174" s="47">
        <f t="shared" si="232"/>
        <v>2101</v>
      </c>
      <c r="BG174" s="47">
        <f t="shared" si="232"/>
        <v>924</v>
      </c>
      <c r="BH174" s="47">
        <f t="shared" si="232"/>
        <v>522</v>
      </c>
      <c r="BI174" s="47">
        <f t="shared" si="232"/>
        <v>1978</v>
      </c>
      <c r="BJ174" s="47">
        <f t="shared" si="232"/>
        <v>1317</v>
      </c>
      <c r="BK174" s="47">
        <f t="shared" si="232"/>
        <v>1669</v>
      </c>
      <c r="BL174" s="47">
        <f t="shared" si="232"/>
        <v>1062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7.29" defaultRowHeight="15.75"/>
  <cols>
    <col customWidth="1" min="1" max="1" width="10.43"/>
    <col customWidth="1" min="2" max="2" width="8.43"/>
    <col customWidth="1" min="3" max="3" width="3.86"/>
    <col customWidth="1" min="4" max="4" width="10.86"/>
    <col customWidth="1" min="5" max="5" width="6.43"/>
    <col customWidth="1" min="6" max="6" width="2.29"/>
    <col customWidth="1" min="7" max="7" width="3.14"/>
    <col customWidth="1" min="8" max="8" width="3.29"/>
    <col customWidth="1" min="9" max="9" width="3.0"/>
    <col customWidth="1" min="10" max="10" width="13.14"/>
    <col customWidth="1" min="11" max="11" width="6.43"/>
    <col customWidth="1" min="12" max="12" width="2.29"/>
    <col customWidth="1" min="13" max="13" width="3.14"/>
    <col customWidth="1" min="14" max="14" width="3.43"/>
    <col customWidth="1" min="15" max="17" width="5.0"/>
    <col customWidth="1" min="18" max="18" width="10.71"/>
    <col customWidth="1" min="19" max="19" width="6.29"/>
    <col customWidth="1" min="20" max="20" width="2.43"/>
    <col customWidth="1" min="21" max="23" width="10.43"/>
    <col customWidth="1" min="24" max="25" width="3.71"/>
    <col customWidth="1" min="26" max="26" width="10.43"/>
    <col customWidth="1" min="27" max="62" width="8.86"/>
  </cols>
  <sheetData>
    <row r="1" ht="13.5" customHeight="1">
      <c r="A1" s="65" t="s">
        <v>55</v>
      </c>
      <c r="B1" s="20" t="s">
        <v>56</v>
      </c>
      <c r="C1" s="20"/>
      <c r="D1" s="113" t="s">
        <v>57</v>
      </c>
      <c r="E1" s="22" t="s">
        <v>58</v>
      </c>
      <c r="F1" s="114" t="s">
        <v>59</v>
      </c>
      <c r="G1" s="114" t="s">
        <v>60</v>
      </c>
      <c r="H1" s="114" t="s">
        <v>61</v>
      </c>
      <c r="I1" s="20"/>
      <c r="J1" s="115" t="s">
        <v>62</v>
      </c>
      <c r="K1" s="22" t="s">
        <v>58</v>
      </c>
      <c r="L1" s="114" t="s">
        <v>59</v>
      </c>
      <c r="M1" s="114" t="s">
        <v>60</v>
      </c>
      <c r="N1" s="114" t="s">
        <v>61</v>
      </c>
      <c r="O1" s="20"/>
      <c r="P1" s="20" t="s">
        <v>63</v>
      </c>
      <c r="Q1" s="20"/>
      <c r="R1" s="20" t="s">
        <v>64</v>
      </c>
      <c r="S1" s="20" t="s">
        <v>65</v>
      </c>
      <c r="T1" s="20"/>
      <c r="U1" s="228" t="s">
        <v>78</v>
      </c>
      <c r="V1" s="20" t="s">
        <v>67</v>
      </c>
      <c r="W1" s="20" t="s">
        <v>68</v>
      </c>
      <c r="X1" s="20"/>
      <c r="Y1" s="20"/>
      <c r="Z1" s="26"/>
      <c r="AA1" s="20" t="s">
        <v>30</v>
      </c>
      <c r="AB1" s="20" t="s">
        <v>43</v>
      </c>
      <c r="AC1" s="20" t="s">
        <v>28</v>
      </c>
      <c r="AD1" s="20" t="s">
        <v>49</v>
      </c>
      <c r="AE1" s="20" t="s">
        <v>21</v>
      </c>
      <c r="AF1" s="20" t="s">
        <v>19</v>
      </c>
      <c r="AG1" s="20" t="s">
        <v>35</v>
      </c>
      <c r="AH1" s="20" t="s">
        <v>37</v>
      </c>
      <c r="AI1" s="20" t="s">
        <v>33</v>
      </c>
      <c r="AJ1" s="20" t="s">
        <v>26</v>
      </c>
      <c r="AK1" s="20" t="s">
        <v>48</v>
      </c>
      <c r="AL1" s="20" t="s">
        <v>45</v>
      </c>
      <c r="AM1" s="20" t="s">
        <v>23</v>
      </c>
      <c r="AN1" s="20" t="s">
        <v>34</v>
      </c>
      <c r="AO1" s="20" t="s">
        <v>29</v>
      </c>
      <c r="AP1" s="20" t="s">
        <v>22</v>
      </c>
      <c r="AQ1" s="20" t="s">
        <v>31</v>
      </c>
      <c r="AR1" s="20" t="s">
        <v>52</v>
      </c>
      <c r="AS1" s="20" t="s">
        <v>20</v>
      </c>
      <c r="AT1" s="20" t="s">
        <v>36</v>
      </c>
      <c r="AU1" s="20" t="s">
        <v>50</v>
      </c>
      <c r="AV1" s="20" t="s">
        <v>47</v>
      </c>
      <c r="AW1" s="20" t="s">
        <v>39</v>
      </c>
      <c r="AX1" s="20" t="s">
        <v>38</v>
      </c>
      <c r="AY1" s="20" t="s">
        <v>51</v>
      </c>
      <c r="AZ1" s="20" t="s">
        <v>27</v>
      </c>
      <c r="BA1" s="20" t="s">
        <v>41</v>
      </c>
      <c r="BB1" s="20" t="s">
        <v>44</v>
      </c>
      <c r="BC1" s="20" t="s">
        <v>46</v>
      </c>
      <c r="BD1" s="20" t="s">
        <v>18</v>
      </c>
      <c r="BE1" s="20" t="s">
        <v>42</v>
      </c>
      <c r="BF1" s="20" t="s">
        <v>53</v>
      </c>
      <c r="BG1" s="20" t="s">
        <v>25</v>
      </c>
      <c r="BH1" s="20" t="s">
        <v>32</v>
      </c>
      <c r="BI1" s="20" t="s">
        <v>24</v>
      </c>
      <c r="BJ1" s="20" t="s">
        <v>40</v>
      </c>
    </row>
    <row r="2" ht="13.5" customHeight="1">
      <c r="A2" s="195"/>
      <c r="B2" s="117"/>
      <c r="C2" s="117"/>
      <c r="D2" s="118"/>
      <c r="E2" s="119"/>
      <c r="F2" s="120"/>
      <c r="G2" s="120"/>
      <c r="H2" s="120"/>
      <c r="I2" s="117"/>
      <c r="J2" s="121"/>
      <c r="K2" s="119"/>
      <c r="L2" s="120"/>
      <c r="M2" s="120"/>
      <c r="N2" s="120"/>
      <c r="O2" s="117"/>
      <c r="P2" s="117"/>
      <c r="Q2" s="117"/>
      <c r="R2" s="117"/>
      <c r="S2" s="117"/>
      <c r="T2" s="117"/>
      <c r="U2" s="229"/>
      <c r="V2" s="117"/>
      <c r="W2" s="117"/>
      <c r="X2" s="117"/>
      <c r="Y2" s="117"/>
      <c r="Z2" s="123" t="s">
        <v>94</v>
      </c>
      <c r="AA2" s="117">
        <f>LOOKUP(9.999E+307,'2013'!AA:AA)</f>
        <v>1433</v>
      </c>
      <c r="AB2" s="117">
        <f>LOOKUP(9.999E+307,'2013'!AB:AB)</f>
        <v>969</v>
      </c>
      <c r="AC2" s="117">
        <f>LOOKUP(9.999E+307,'2013'!AC:AC)</f>
        <v>1275</v>
      </c>
      <c r="AD2" s="117">
        <f>LOOKUP(9.999E+307,'2013'!AD:AD)</f>
        <v>292</v>
      </c>
      <c r="AE2" s="117">
        <f>LOOKUP(9.999E+307,'2013'!AE:AE)</f>
        <v>2021</v>
      </c>
      <c r="AF2" s="117">
        <f>LOOKUP(9.999E+307,'2013'!AF:AF)</f>
        <v>1954</v>
      </c>
      <c r="AG2" s="117">
        <f>LOOKUP(9.999E+307,'2013'!AG:AG)</f>
        <v>1114</v>
      </c>
      <c r="AH2" s="117">
        <f>LOOKUP(9.999E+307,'2013'!AH:AH)</f>
        <v>933</v>
      </c>
      <c r="AI2" s="117">
        <f>LOOKUP(9.999E+307,'2013'!AI:AI)</f>
        <v>1327</v>
      </c>
      <c r="AJ2" s="117">
        <f>LOOKUP(9.999E+307,'2013'!AJ:AJ)</f>
        <v>1901</v>
      </c>
      <c r="AK2" s="117">
        <f>LOOKUP(9.999E+307,'2013'!AK:AK)</f>
        <v>618</v>
      </c>
      <c r="AL2" s="117">
        <f>LOOKUP(9.999E+307,'2013'!AL:AL)</f>
        <v>1018</v>
      </c>
      <c r="AM2" s="117">
        <f>LOOKUP(9.999E+307,'2013'!AM:AM)</f>
        <v>1903</v>
      </c>
      <c r="AN2" s="117">
        <f>LOOKUP(9.999E+307,'2013'!AN:AN)</f>
        <v>1349</v>
      </c>
      <c r="AO2" s="117">
        <f>LOOKUP(9.999E+307,'2013'!AO:AO)</f>
        <v>1177</v>
      </c>
      <c r="AP2" s="117">
        <f>LOOKUP(9.999E+307,'2013'!AP:AP)</f>
        <v>2129</v>
      </c>
      <c r="AQ2" s="117">
        <f>LOOKUP(9.999E+307,'2013'!AQ:AQ)</f>
        <v>1506</v>
      </c>
      <c r="AR2" s="117">
        <f>LOOKUP(9.999E+307,'2013'!AR:AR)</f>
        <v>275</v>
      </c>
      <c r="AS2" s="117">
        <f>LOOKUP(9.999E+307,'2013'!AS:AS)</f>
        <v>1827</v>
      </c>
      <c r="AT2" s="117">
        <f>LOOKUP(9.999E+307,'2013'!AT:AT)</f>
        <v>1216</v>
      </c>
      <c r="AU2" s="117">
        <f>LOOKUP(9.999E+307,'2013'!AU:AU)</f>
        <v>526</v>
      </c>
      <c r="AV2" s="117">
        <f>LOOKUP(9.999E+307,'2013'!AV:AV)</f>
        <v>891</v>
      </c>
      <c r="AW2" s="117">
        <f>LOOKUP(9.999E+307,'2013'!AW:AW)</f>
        <v>943</v>
      </c>
      <c r="AX2" s="117">
        <f>LOOKUP(9.999E+307,'2013'!AX:AX)</f>
        <v>1272</v>
      </c>
      <c r="AY2" s="117">
        <f>LOOKUP(9.999E+307,'2013'!AY:AY)</f>
        <v>659</v>
      </c>
      <c r="AZ2" s="117">
        <f>LOOKUP(9.999E+307,'2013'!AZ:AZ)</f>
        <v>1553</v>
      </c>
      <c r="BA2" s="117">
        <f>LOOKUP(9.999E+307,'2013'!BA:BA)</f>
        <v>847</v>
      </c>
      <c r="BB2" s="117">
        <f>LOOKUP(9.999E+307,'2013'!BB:BB)</f>
        <v>497</v>
      </c>
      <c r="BC2" s="117">
        <f>LOOKUP(9.999E+307,'2013'!BC:BC)</f>
        <v>638</v>
      </c>
      <c r="BD2" s="117">
        <f>LOOKUP(9.999E+307,'2013'!BD:BD)</f>
        <v>2005</v>
      </c>
      <c r="BE2" s="117">
        <f>LOOKUP(9.999E+307,'2013'!BE:BE)</f>
        <v>749</v>
      </c>
      <c r="BF2" s="117">
        <f>LOOKUP(9.999E+307,'2013'!BF:BF)</f>
        <v>605</v>
      </c>
      <c r="BG2" s="117">
        <f>LOOKUP(9.999E+307,'2013'!BG:BG)</f>
        <v>1845</v>
      </c>
      <c r="BH2" s="117">
        <f>LOOKUP(9.999E+307,'2013'!BH:BH)</f>
        <v>1343</v>
      </c>
      <c r="BI2" s="117">
        <f>LOOKUP(9.999E+307,'2013'!BI:BI)</f>
        <v>1553</v>
      </c>
      <c r="BJ2" s="117">
        <f>LOOKUP(9.999E+307,'2013'!BJ:BJ)</f>
        <v>1052</v>
      </c>
    </row>
    <row r="3" ht="13.5" customHeight="1">
      <c r="A3" s="88">
        <v>41672.0</v>
      </c>
      <c r="B3" s="84" t="s">
        <v>82</v>
      </c>
      <c r="C3" s="176"/>
      <c r="D3" s="230" t="s">
        <v>30</v>
      </c>
      <c r="E3" s="52">
        <f t="shared" ref="E3:E174" si="2">HLOOKUP(D3,AA$1:BZ$9976,ROW()-1,FALSE)</f>
        <v>1433</v>
      </c>
      <c r="F3" s="127">
        <v>4.0</v>
      </c>
      <c r="G3" s="127">
        <v>21.0</v>
      </c>
      <c r="H3" s="128">
        <f t="shared" ref="H3:H174" si="3">F3*3+G3</f>
        <v>33</v>
      </c>
      <c r="I3" s="176"/>
      <c r="J3" s="231" t="s">
        <v>33</v>
      </c>
      <c r="K3" s="52">
        <f t="shared" ref="K3:K174" si="4">HLOOKUP(J3,AA$1:BZ$9976,ROW()-1,FALSE)</f>
        <v>1327</v>
      </c>
      <c r="L3" s="130">
        <v>1.0</v>
      </c>
      <c r="M3" s="130">
        <v>17.0</v>
      </c>
      <c r="N3" s="232">
        <f t="shared" ref="N3:N174" si="5">L3*3+M3</f>
        <v>20</v>
      </c>
      <c r="O3" s="176"/>
      <c r="P3" s="45" t="s">
        <v>73</v>
      </c>
      <c r="Q3" s="176"/>
      <c r="R3" s="45">
        <f>MIN(Rules!$E$2,(MAX(H3/N3,N3/H3)))</f>
        <v>1.65</v>
      </c>
      <c r="S3" s="45">
        <f>VLOOKUP(B3,Rules!A:B,2,FALSE)</f>
        <v>35</v>
      </c>
      <c r="T3" s="176"/>
      <c r="U3" s="131">
        <f>1/(10^(-(E3+(IF(P3="Y",Rules!$I$2,0))-K3)/Rules!$E$12)+1)</f>
        <v>0.6196700609</v>
      </c>
      <c r="V3" s="47">
        <f t="shared" ref="V3:V174" si="6">ROUND(IF(H3&gt;N3,(S3*R3*(1-U3)),IF(H3&lt;N3,(S3*R3*(0-U3)),S3*R3*(0.5-U3))),0)</f>
        <v>22</v>
      </c>
      <c r="W3" s="47">
        <f t="shared" ref="W3:W174" si="7">-1*V3</f>
        <v>-22</v>
      </c>
      <c r="X3" s="47"/>
      <c r="Y3" s="47"/>
      <c r="Z3" s="48"/>
      <c r="AA3" s="145">
        <f t="shared" ref="AA3:BJ3" si="1">IF($D3=AA$1,$E3+$V3,(IF($J3=AA$1,$K3+$W3,AA2)))</f>
        <v>1455</v>
      </c>
      <c r="AB3" s="145">
        <f t="shared" si="1"/>
        <v>969</v>
      </c>
      <c r="AC3" s="145">
        <f t="shared" si="1"/>
        <v>1275</v>
      </c>
      <c r="AD3" s="145">
        <f t="shared" si="1"/>
        <v>292</v>
      </c>
      <c r="AE3" s="145">
        <f t="shared" si="1"/>
        <v>2021</v>
      </c>
      <c r="AF3" s="145">
        <f t="shared" si="1"/>
        <v>1954</v>
      </c>
      <c r="AG3" s="145">
        <f t="shared" si="1"/>
        <v>1114</v>
      </c>
      <c r="AH3" s="145">
        <f t="shared" si="1"/>
        <v>933</v>
      </c>
      <c r="AI3" s="145">
        <f t="shared" si="1"/>
        <v>1305</v>
      </c>
      <c r="AJ3" s="145">
        <f t="shared" si="1"/>
        <v>1901</v>
      </c>
      <c r="AK3" s="145">
        <f t="shared" si="1"/>
        <v>618</v>
      </c>
      <c r="AL3" s="145">
        <f t="shared" si="1"/>
        <v>1018</v>
      </c>
      <c r="AM3" s="145">
        <f t="shared" si="1"/>
        <v>1903</v>
      </c>
      <c r="AN3" s="145">
        <f t="shared" si="1"/>
        <v>1349</v>
      </c>
      <c r="AO3" s="145">
        <f t="shared" si="1"/>
        <v>1177</v>
      </c>
      <c r="AP3" s="145">
        <f t="shared" si="1"/>
        <v>2129</v>
      </c>
      <c r="AQ3" s="145">
        <f t="shared" si="1"/>
        <v>1506</v>
      </c>
      <c r="AR3" s="145">
        <f t="shared" si="1"/>
        <v>275</v>
      </c>
      <c r="AS3" s="145">
        <f t="shared" si="1"/>
        <v>1827</v>
      </c>
      <c r="AT3" s="145">
        <f t="shared" si="1"/>
        <v>1216</v>
      </c>
      <c r="AU3" s="145">
        <f t="shared" si="1"/>
        <v>526</v>
      </c>
      <c r="AV3" s="145">
        <f t="shared" si="1"/>
        <v>891</v>
      </c>
      <c r="AW3" s="145">
        <f t="shared" si="1"/>
        <v>943</v>
      </c>
      <c r="AX3" s="145">
        <f t="shared" si="1"/>
        <v>1272</v>
      </c>
      <c r="AY3" s="145">
        <f t="shared" si="1"/>
        <v>659</v>
      </c>
      <c r="AZ3" s="145">
        <f t="shared" si="1"/>
        <v>1553</v>
      </c>
      <c r="BA3" s="145">
        <f t="shared" si="1"/>
        <v>847</v>
      </c>
      <c r="BB3" s="145">
        <f t="shared" si="1"/>
        <v>497</v>
      </c>
      <c r="BC3" s="145">
        <f t="shared" si="1"/>
        <v>638</v>
      </c>
      <c r="BD3" s="145">
        <f t="shared" si="1"/>
        <v>2005</v>
      </c>
      <c r="BE3" s="145">
        <f t="shared" si="1"/>
        <v>749</v>
      </c>
      <c r="BF3" s="145">
        <f t="shared" si="1"/>
        <v>605</v>
      </c>
      <c r="BG3" s="145">
        <f t="shared" si="1"/>
        <v>1845</v>
      </c>
      <c r="BH3" s="145">
        <f t="shared" si="1"/>
        <v>1343</v>
      </c>
      <c r="BI3" s="145">
        <f t="shared" si="1"/>
        <v>1553</v>
      </c>
      <c r="BJ3" s="145">
        <f t="shared" si="1"/>
        <v>1052</v>
      </c>
    </row>
    <row r="4" ht="13.5" customHeight="1">
      <c r="A4" s="88">
        <v>41685.0</v>
      </c>
      <c r="B4" s="84" t="s">
        <v>71</v>
      </c>
      <c r="C4" s="176"/>
      <c r="D4" s="233" t="s">
        <v>18</v>
      </c>
      <c r="E4" s="52">
        <f t="shared" si="2"/>
        <v>2005</v>
      </c>
      <c r="F4" s="41">
        <v>2.0</v>
      </c>
      <c r="G4" s="41">
        <v>13.0</v>
      </c>
      <c r="H4" s="42">
        <f t="shared" si="3"/>
        <v>19</v>
      </c>
      <c r="I4" s="176"/>
      <c r="J4" s="234" t="s">
        <v>25</v>
      </c>
      <c r="K4" s="52">
        <f t="shared" si="4"/>
        <v>1845</v>
      </c>
      <c r="L4" s="44">
        <v>0.0</v>
      </c>
      <c r="M4" s="44">
        <v>16.0</v>
      </c>
      <c r="N4" s="23">
        <f t="shared" si="5"/>
        <v>16</v>
      </c>
      <c r="O4" s="176"/>
      <c r="P4" s="45" t="s">
        <v>72</v>
      </c>
      <c r="Q4" s="176"/>
      <c r="R4" s="45">
        <f>MIN(Rules!$E$2,(MAX(H4/N4,N4/H4)))</f>
        <v>1.1875</v>
      </c>
      <c r="S4" s="45">
        <f>VLOOKUP(B4,Rules!A:B,2,FALSE)</f>
        <v>40</v>
      </c>
      <c r="T4" s="176"/>
      <c r="U4" s="131">
        <f>1/(10^(-(E4+(IF(P4="Y",Rules!$I$2,0))-K4)/Rules!$E$12)+1)</f>
        <v>0.8065275228</v>
      </c>
      <c r="V4" s="47">
        <f t="shared" si="6"/>
        <v>9</v>
      </c>
      <c r="W4" s="47">
        <f t="shared" si="7"/>
        <v>-9</v>
      </c>
      <c r="X4" s="47"/>
      <c r="Y4" s="47"/>
      <c r="Z4" s="48"/>
      <c r="AA4" s="47">
        <f t="shared" ref="AA4:BJ4" si="8">IF($D4=AA$1,$E4+$V4,(IF($J4=AA$1,$K4+$W4,AA3)))</f>
        <v>1455</v>
      </c>
      <c r="AB4" s="47">
        <f t="shared" si="8"/>
        <v>969</v>
      </c>
      <c r="AC4" s="47">
        <f t="shared" si="8"/>
        <v>1275</v>
      </c>
      <c r="AD4" s="47">
        <f t="shared" si="8"/>
        <v>292</v>
      </c>
      <c r="AE4" s="47">
        <f t="shared" si="8"/>
        <v>2021</v>
      </c>
      <c r="AF4" s="47">
        <f t="shared" si="8"/>
        <v>1954</v>
      </c>
      <c r="AG4" s="47">
        <f t="shared" si="8"/>
        <v>1114</v>
      </c>
      <c r="AH4" s="47">
        <f t="shared" si="8"/>
        <v>933</v>
      </c>
      <c r="AI4" s="47">
        <f t="shared" si="8"/>
        <v>1305</v>
      </c>
      <c r="AJ4" s="47">
        <f t="shared" si="8"/>
        <v>1901</v>
      </c>
      <c r="AK4" s="47">
        <f t="shared" si="8"/>
        <v>618</v>
      </c>
      <c r="AL4" s="47">
        <f t="shared" si="8"/>
        <v>1018</v>
      </c>
      <c r="AM4" s="47">
        <f t="shared" si="8"/>
        <v>1903</v>
      </c>
      <c r="AN4" s="47">
        <f t="shared" si="8"/>
        <v>1349</v>
      </c>
      <c r="AO4" s="47">
        <f t="shared" si="8"/>
        <v>1177</v>
      </c>
      <c r="AP4" s="47">
        <f t="shared" si="8"/>
        <v>2129</v>
      </c>
      <c r="AQ4" s="47">
        <f t="shared" si="8"/>
        <v>1506</v>
      </c>
      <c r="AR4" s="47">
        <f t="shared" si="8"/>
        <v>275</v>
      </c>
      <c r="AS4" s="47">
        <f t="shared" si="8"/>
        <v>1827</v>
      </c>
      <c r="AT4" s="47">
        <f t="shared" si="8"/>
        <v>1216</v>
      </c>
      <c r="AU4" s="47">
        <f t="shared" si="8"/>
        <v>526</v>
      </c>
      <c r="AV4" s="47">
        <f t="shared" si="8"/>
        <v>891</v>
      </c>
      <c r="AW4" s="47">
        <f t="shared" si="8"/>
        <v>943</v>
      </c>
      <c r="AX4" s="47">
        <f t="shared" si="8"/>
        <v>1272</v>
      </c>
      <c r="AY4" s="47">
        <f t="shared" si="8"/>
        <v>659</v>
      </c>
      <c r="AZ4" s="47">
        <f t="shared" si="8"/>
        <v>1553</v>
      </c>
      <c r="BA4" s="47">
        <f t="shared" si="8"/>
        <v>847</v>
      </c>
      <c r="BB4" s="47">
        <f t="shared" si="8"/>
        <v>497</v>
      </c>
      <c r="BC4" s="47">
        <f t="shared" si="8"/>
        <v>638</v>
      </c>
      <c r="BD4" s="47">
        <f t="shared" si="8"/>
        <v>2014</v>
      </c>
      <c r="BE4" s="47">
        <f t="shared" si="8"/>
        <v>749</v>
      </c>
      <c r="BF4" s="47">
        <f t="shared" si="8"/>
        <v>605</v>
      </c>
      <c r="BG4" s="47">
        <f t="shared" si="8"/>
        <v>1836</v>
      </c>
      <c r="BH4" s="47">
        <f t="shared" si="8"/>
        <v>1343</v>
      </c>
      <c r="BI4" s="47">
        <f t="shared" si="8"/>
        <v>1553</v>
      </c>
      <c r="BJ4" s="47">
        <f t="shared" si="8"/>
        <v>1052</v>
      </c>
    </row>
    <row r="5" ht="13.5" customHeight="1">
      <c r="A5" s="88">
        <v>41685.0</v>
      </c>
      <c r="B5" s="84" t="s">
        <v>71</v>
      </c>
      <c r="C5" s="176"/>
      <c r="D5" s="233" t="s">
        <v>19</v>
      </c>
      <c r="E5" s="52">
        <f t="shared" si="2"/>
        <v>1954</v>
      </c>
      <c r="F5" s="41">
        <v>0.0</v>
      </c>
      <c r="G5" s="41">
        <v>17.0</v>
      </c>
      <c r="H5" s="42">
        <f t="shared" si="3"/>
        <v>17</v>
      </c>
      <c r="I5" s="176"/>
      <c r="J5" s="234" t="s">
        <v>20</v>
      </c>
      <c r="K5" s="52">
        <f t="shared" si="4"/>
        <v>1827</v>
      </c>
      <c r="L5" s="44">
        <v>0.0</v>
      </c>
      <c r="M5" s="44">
        <v>17.0</v>
      </c>
      <c r="N5" s="23">
        <f t="shared" si="5"/>
        <v>17</v>
      </c>
      <c r="O5" s="176"/>
      <c r="P5" s="45" t="s">
        <v>72</v>
      </c>
      <c r="Q5" s="176"/>
      <c r="R5" s="45">
        <f>MIN(Rules!$E$2,(MAX(H5/N5,N5/H5)))</f>
        <v>1</v>
      </c>
      <c r="S5" s="45">
        <f>VLOOKUP(B5,Rules!A:B,2,FALSE)</f>
        <v>40</v>
      </c>
      <c r="T5" s="176"/>
      <c r="U5" s="131">
        <f>1/(10^(-(E5+(IF(P5="Y",Rules!$I$2,0))-K5)/Rules!$E$12)+1)</f>
        <v>0.7817053531</v>
      </c>
      <c r="V5" s="47">
        <f t="shared" si="6"/>
        <v>-11</v>
      </c>
      <c r="W5" s="47">
        <f t="shared" si="7"/>
        <v>11</v>
      </c>
      <c r="X5" s="47"/>
      <c r="Y5" s="47"/>
      <c r="Z5" s="48"/>
      <c r="AA5" s="47">
        <f t="shared" ref="AA5:BJ5" si="9">IF($D5=AA$1,$E5+$V5,(IF($J5=AA$1,$K5+$W5,AA4)))</f>
        <v>1455</v>
      </c>
      <c r="AB5" s="47">
        <f t="shared" si="9"/>
        <v>969</v>
      </c>
      <c r="AC5" s="47">
        <f t="shared" si="9"/>
        <v>1275</v>
      </c>
      <c r="AD5" s="47">
        <f t="shared" si="9"/>
        <v>292</v>
      </c>
      <c r="AE5" s="47">
        <f t="shared" si="9"/>
        <v>2021</v>
      </c>
      <c r="AF5" s="47">
        <f t="shared" si="9"/>
        <v>1943</v>
      </c>
      <c r="AG5" s="47">
        <f t="shared" si="9"/>
        <v>1114</v>
      </c>
      <c r="AH5" s="47">
        <f t="shared" si="9"/>
        <v>933</v>
      </c>
      <c r="AI5" s="47">
        <f t="shared" si="9"/>
        <v>1305</v>
      </c>
      <c r="AJ5" s="47">
        <f t="shared" si="9"/>
        <v>1901</v>
      </c>
      <c r="AK5" s="47">
        <f t="shared" si="9"/>
        <v>618</v>
      </c>
      <c r="AL5" s="47">
        <f t="shared" si="9"/>
        <v>1018</v>
      </c>
      <c r="AM5" s="47">
        <f t="shared" si="9"/>
        <v>1903</v>
      </c>
      <c r="AN5" s="47">
        <f t="shared" si="9"/>
        <v>1349</v>
      </c>
      <c r="AO5" s="47">
        <f t="shared" si="9"/>
        <v>1177</v>
      </c>
      <c r="AP5" s="47">
        <f t="shared" si="9"/>
        <v>2129</v>
      </c>
      <c r="AQ5" s="47">
        <f t="shared" si="9"/>
        <v>1506</v>
      </c>
      <c r="AR5" s="47">
        <f t="shared" si="9"/>
        <v>275</v>
      </c>
      <c r="AS5" s="47">
        <f t="shared" si="9"/>
        <v>1838</v>
      </c>
      <c r="AT5" s="47">
        <f t="shared" si="9"/>
        <v>1216</v>
      </c>
      <c r="AU5" s="47">
        <f t="shared" si="9"/>
        <v>526</v>
      </c>
      <c r="AV5" s="47">
        <f t="shared" si="9"/>
        <v>891</v>
      </c>
      <c r="AW5" s="47">
        <f t="shared" si="9"/>
        <v>943</v>
      </c>
      <c r="AX5" s="47">
        <f t="shared" si="9"/>
        <v>1272</v>
      </c>
      <c r="AY5" s="47">
        <f t="shared" si="9"/>
        <v>659</v>
      </c>
      <c r="AZ5" s="47">
        <f t="shared" si="9"/>
        <v>1553</v>
      </c>
      <c r="BA5" s="47">
        <f t="shared" si="9"/>
        <v>847</v>
      </c>
      <c r="BB5" s="47">
        <f t="shared" si="9"/>
        <v>497</v>
      </c>
      <c r="BC5" s="47">
        <f t="shared" si="9"/>
        <v>638</v>
      </c>
      <c r="BD5" s="47">
        <f t="shared" si="9"/>
        <v>2014</v>
      </c>
      <c r="BE5" s="47">
        <f t="shared" si="9"/>
        <v>749</v>
      </c>
      <c r="BF5" s="47">
        <f t="shared" si="9"/>
        <v>605</v>
      </c>
      <c r="BG5" s="47">
        <f t="shared" si="9"/>
        <v>1836</v>
      </c>
      <c r="BH5" s="47">
        <f t="shared" si="9"/>
        <v>1343</v>
      </c>
      <c r="BI5" s="47">
        <f t="shared" si="9"/>
        <v>1553</v>
      </c>
      <c r="BJ5" s="47">
        <f t="shared" si="9"/>
        <v>1052</v>
      </c>
    </row>
    <row r="6" ht="13.5" customHeight="1">
      <c r="A6" s="88">
        <v>41685.0</v>
      </c>
      <c r="B6" s="84" t="s">
        <v>71</v>
      </c>
      <c r="C6" s="176"/>
      <c r="D6" s="233" t="s">
        <v>34</v>
      </c>
      <c r="E6" s="52">
        <f t="shared" si="2"/>
        <v>1349</v>
      </c>
      <c r="F6" s="41">
        <v>4.0</v>
      </c>
      <c r="G6" s="41">
        <v>24.0</v>
      </c>
      <c r="H6" s="42">
        <f t="shared" si="3"/>
        <v>36</v>
      </c>
      <c r="I6" s="176"/>
      <c r="J6" s="234" t="s">
        <v>35</v>
      </c>
      <c r="K6" s="52">
        <f t="shared" si="4"/>
        <v>1114</v>
      </c>
      <c r="L6" s="44">
        <v>3.0</v>
      </c>
      <c r="M6" s="44">
        <v>9.0</v>
      </c>
      <c r="N6" s="23">
        <f t="shared" si="5"/>
        <v>18</v>
      </c>
      <c r="O6" s="176"/>
      <c r="P6" s="45" t="s">
        <v>72</v>
      </c>
      <c r="Q6" s="176"/>
      <c r="R6" s="45">
        <f>MIN(Rules!$E$2,(MAX(H6/N6,N6/H6)))</f>
        <v>2</v>
      </c>
      <c r="S6" s="45">
        <f>VLOOKUP(B6,Rules!A:B,2,FALSE)</f>
        <v>40</v>
      </c>
      <c r="T6" s="176"/>
      <c r="U6" s="131">
        <f>1/(10^(-(E6+(IF(P6="Y",Rules!$I$2,0))-K6)/Rules!$E$12)+1)</f>
        <v>0.8548291775</v>
      </c>
      <c r="V6" s="47">
        <f t="shared" si="6"/>
        <v>12</v>
      </c>
      <c r="W6" s="47">
        <f t="shared" si="7"/>
        <v>-12</v>
      </c>
      <c r="X6" s="47"/>
      <c r="Y6" s="47"/>
      <c r="Z6" s="48"/>
      <c r="AA6" s="47">
        <f t="shared" ref="AA6:BJ6" si="10">IF($D6=AA$1,$E6+$V6,(IF($J6=AA$1,$K6+$W6,AA5)))</f>
        <v>1455</v>
      </c>
      <c r="AB6" s="47">
        <f t="shared" si="10"/>
        <v>969</v>
      </c>
      <c r="AC6" s="47">
        <f t="shared" si="10"/>
        <v>1275</v>
      </c>
      <c r="AD6" s="47">
        <f t="shared" si="10"/>
        <v>292</v>
      </c>
      <c r="AE6" s="47">
        <f t="shared" si="10"/>
        <v>2021</v>
      </c>
      <c r="AF6" s="47">
        <f t="shared" si="10"/>
        <v>1943</v>
      </c>
      <c r="AG6" s="47">
        <f t="shared" si="10"/>
        <v>1102</v>
      </c>
      <c r="AH6" s="47">
        <f t="shared" si="10"/>
        <v>933</v>
      </c>
      <c r="AI6" s="47">
        <f t="shared" si="10"/>
        <v>1305</v>
      </c>
      <c r="AJ6" s="47">
        <f t="shared" si="10"/>
        <v>1901</v>
      </c>
      <c r="AK6" s="47">
        <f t="shared" si="10"/>
        <v>618</v>
      </c>
      <c r="AL6" s="47">
        <f t="shared" si="10"/>
        <v>1018</v>
      </c>
      <c r="AM6" s="47">
        <f t="shared" si="10"/>
        <v>1903</v>
      </c>
      <c r="AN6" s="47">
        <f t="shared" si="10"/>
        <v>1361</v>
      </c>
      <c r="AO6" s="47">
        <f t="shared" si="10"/>
        <v>1177</v>
      </c>
      <c r="AP6" s="47">
        <f t="shared" si="10"/>
        <v>2129</v>
      </c>
      <c r="AQ6" s="47">
        <f t="shared" si="10"/>
        <v>1506</v>
      </c>
      <c r="AR6" s="47">
        <f t="shared" si="10"/>
        <v>275</v>
      </c>
      <c r="AS6" s="47">
        <f t="shared" si="10"/>
        <v>1838</v>
      </c>
      <c r="AT6" s="47">
        <f t="shared" si="10"/>
        <v>1216</v>
      </c>
      <c r="AU6" s="47">
        <f t="shared" si="10"/>
        <v>526</v>
      </c>
      <c r="AV6" s="47">
        <f t="shared" si="10"/>
        <v>891</v>
      </c>
      <c r="AW6" s="47">
        <f t="shared" si="10"/>
        <v>943</v>
      </c>
      <c r="AX6" s="47">
        <f t="shared" si="10"/>
        <v>1272</v>
      </c>
      <c r="AY6" s="47">
        <f t="shared" si="10"/>
        <v>659</v>
      </c>
      <c r="AZ6" s="47">
        <f t="shared" si="10"/>
        <v>1553</v>
      </c>
      <c r="BA6" s="47">
        <f t="shared" si="10"/>
        <v>847</v>
      </c>
      <c r="BB6" s="47">
        <f t="shared" si="10"/>
        <v>497</v>
      </c>
      <c r="BC6" s="47">
        <f t="shared" si="10"/>
        <v>638</v>
      </c>
      <c r="BD6" s="47">
        <f t="shared" si="10"/>
        <v>2014</v>
      </c>
      <c r="BE6" s="47">
        <f t="shared" si="10"/>
        <v>749</v>
      </c>
      <c r="BF6" s="47">
        <f t="shared" si="10"/>
        <v>605</v>
      </c>
      <c r="BG6" s="47">
        <f t="shared" si="10"/>
        <v>1836</v>
      </c>
      <c r="BH6" s="47">
        <f t="shared" si="10"/>
        <v>1343</v>
      </c>
      <c r="BI6" s="47">
        <f t="shared" si="10"/>
        <v>1553</v>
      </c>
      <c r="BJ6" s="47">
        <f t="shared" si="10"/>
        <v>1052</v>
      </c>
    </row>
    <row r="7" ht="13.5" customHeight="1">
      <c r="A7" s="88">
        <v>41685.0</v>
      </c>
      <c r="B7" s="84" t="s">
        <v>71</v>
      </c>
      <c r="C7" s="176"/>
      <c r="D7" s="233" t="s">
        <v>28</v>
      </c>
      <c r="E7" s="52">
        <f t="shared" si="2"/>
        <v>1275</v>
      </c>
      <c r="F7" s="41">
        <v>1.0</v>
      </c>
      <c r="G7" s="41">
        <v>18.0</v>
      </c>
      <c r="H7" s="42">
        <f t="shared" si="3"/>
        <v>21</v>
      </c>
      <c r="I7" s="176"/>
      <c r="J7" s="234" t="s">
        <v>29</v>
      </c>
      <c r="K7" s="52">
        <f t="shared" si="4"/>
        <v>1177</v>
      </c>
      <c r="L7" s="44">
        <v>1.0</v>
      </c>
      <c r="M7" s="44">
        <v>9.0</v>
      </c>
      <c r="N7" s="23">
        <f t="shared" si="5"/>
        <v>12</v>
      </c>
      <c r="O7" s="176"/>
      <c r="P7" s="45" t="s">
        <v>72</v>
      </c>
      <c r="Q7" s="176"/>
      <c r="R7" s="45">
        <f>MIN(Rules!$E$2,(MAX(H7/N7,N7/H7)))</f>
        <v>1.75</v>
      </c>
      <c r="S7" s="45">
        <f>VLOOKUP(B7,Rules!A:B,2,FALSE)</f>
        <v>40</v>
      </c>
      <c r="T7" s="176"/>
      <c r="U7" s="131">
        <f>1/(10^(-(E7+(IF(P7="Y",Rules!$I$2,0))-K7)/Rules!$E$12)+1)</f>
        <v>0.7580617294</v>
      </c>
      <c r="V7" s="47">
        <f t="shared" si="6"/>
        <v>17</v>
      </c>
      <c r="W7" s="47">
        <f t="shared" si="7"/>
        <v>-17</v>
      </c>
      <c r="X7" s="47"/>
      <c r="Y7" s="47"/>
      <c r="Z7" s="48"/>
      <c r="AA7" s="47">
        <f t="shared" ref="AA7:BJ7" si="11">IF($D7=AA$1,$E7+$V7,(IF($J7=AA$1,$K7+$W7,AA6)))</f>
        <v>1455</v>
      </c>
      <c r="AB7" s="47">
        <f t="shared" si="11"/>
        <v>969</v>
      </c>
      <c r="AC7" s="47">
        <f t="shared" si="11"/>
        <v>1292</v>
      </c>
      <c r="AD7" s="47">
        <f t="shared" si="11"/>
        <v>292</v>
      </c>
      <c r="AE7" s="47">
        <f t="shared" si="11"/>
        <v>2021</v>
      </c>
      <c r="AF7" s="47">
        <f t="shared" si="11"/>
        <v>1943</v>
      </c>
      <c r="AG7" s="47">
        <f t="shared" si="11"/>
        <v>1102</v>
      </c>
      <c r="AH7" s="47">
        <f t="shared" si="11"/>
        <v>933</v>
      </c>
      <c r="AI7" s="47">
        <f t="shared" si="11"/>
        <v>1305</v>
      </c>
      <c r="AJ7" s="47">
        <f t="shared" si="11"/>
        <v>1901</v>
      </c>
      <c r="AK7" s="47">
        <f t="shared" si="11"/>
        <v>618</v>
      </c>
      <c r="AL7" s="47">
        <f t="shared" si="11"/>
        <v>1018</v>
      </c>
      <c r="AM7" s="47">
        <f t="shared" si="11"/>
        <v>1903</v>
      </c>
      <c r="AN7" s="47">
        <f t="shared" si="11"/>
        <v>1361</v>
      </c>
      <c r="AO7" s="47">
        <f t="shared" si="11"/>
        <v>1160</v>
      </c>
      <c r="AP7" s="47">
        <f t="shared" si="11"/>
        <v>2129</v>
      </c>
      <c r="AQ7" s="47">
        <f t="shared" si="11"/>
        <v>1506</v>
      </c>
      <c r="AR7" s="47">
        <f t="shared" si="11"/>
        <v>275</v>
      </c>
      <c r="AS7" s="47">
        <f t="shared" si="11"/>
        <v>1838</v>
      </c>
      <c r="AT7" s="47">
        <f t="shared" si="11"/>
        <v>1216</v>
      </c>
      <c r="AU7" s="47">
        <f t="shared" si="11"/>
        <v>526</v>
      </c>
      <c r="AV7" s="47">
        <f t="shared" si="11"/>
        <v>891</v>
      </c>
      <c r="AW7" s="47">
        <f t="shared" si="11"/>
        <v>943</v>
      </c>
      <c r="AX7" s="47">
        <f t="shared" si="11"/>
        <v>1272</v>
      </c>
      <c r="AY7" s="47">
        <f t="shared" si="11"/>
        <v>659</v>
      </c>
      <c r="AZ7" s="47">
        <f t="shared" si="11"/>
        <v>1553</v>
      </c>
      <c r="BA7" s="47">
        <f t="shared" si="11"/>
        <v>847</v>
      </c>
      <c r="BB7" s="47">
        <f t="shared" si="11"/>
        <v>497</v>
      </c>
      <c r="BC7" s="47">
        <f t="shared" si="11"/>
        <v>638</v>
      </c>
      <c r="BD7" s="47">
        <f t="shared" si="11"/>
        <v>2014</v>
      </c>
      <c r="BE7" s="47">
        <f t="shared" si="11"/>
        <v>749</v>
      </c>
      <c r="BF7" s="47">
        <f t="shared" si="11"/>
        <v>605</v>
      </c>
      <c r="BG7" s="47">
        <f t="shared" si="11"/>
        <v>1836</v>
      </c>
      <c r="BH7" s="47">
        <f t="shared" si="11"/>
        <v>1343</v>
      </c>
      <c r="BI7" s="47">
        <f t="shared" si="11"/>
        <v>1553</v>
      </c>
      <c r="BJ7" s="47">
        <f t="shared" si="11"/>
        <v>1052</v>
      </c>
    </row>
    <row r="8" ht="13.5" customHeight="1">
      <c r="A8" s="88">
        <v>41685.0</v>
      </c>
      <c r="B8" s="84" t="s">
        <v>71</v>
      </c>
      <c r="C8" s="176"/>
      <c r="D8" s="233" t="s">
        <v>36</v>
      </c>
      <c r="E8" s="52">
        <f t="shared" si="2"/>
        <v>1216</v>
      </c>
      <c r="F8" s="41">
        <v>0.0</v>
      </c>
      <c r="G8" s="41">
        <v>13.0</v>
      </c>
      <c r="H8" s="42">
        <f t="shared" si="3"/>
        <v>13</v>
      </c>
      <c r="I8" s="176"/>
      <c r="J8" s="234" t="s">
        <v>32</v>
      </c>
      <c r="K8" s="52">
        <f t="shared" si="4"/>
        <v>1343</v>
      </c>
      <c r="L8" s="44">
        <v>0.0</v>
      </c>
      <c r="M8" s="44">
        <v>13.0</v>
      </c>
      <c r="N8" s="23">
        <f t="shared" si="5"/>
        <v>13</v>
      </c>
      <c r="O8" s="176"/>
      <c r="P8" s="45" t="s">
        <v>72</v>
      </c>
      <c r="Q8" s="176"/>
      <c r="R8" s="45">
        <f>MIN(Rules!$E$2,(MAX(H8/N8,N8/H8)))</f>
        <v>1</v>
      </c>
      <c r="S8" s="45">
        <f>VLOOKUP(B8,Rules!A:B,2,FALSE)</f>
        <v>40</v>
      </c>
      <c r="T8" s="176"/>
      <c r="U8" s="131">
        <f>1/(10^(-(E8+(IF(P8="Y",Rules!$I$2,0))-K8)/Rules!$E$12)+1)</f>
        <v>0.5264550004</v>
      </c>
      <c r="V8" s="47">
        <f t="shared" si="6"/>
        <v>-1</v>
      </c>
      <c r="W8" s="47">
        <f t="shared" si="7"/>
        <v>1</v>
      </c>
      <c r="X8" s="47"/>
      <c r="Y8" s="47"/>
      <c r="Z8" s="48"/>
      <c r="AA8" s="47">
        <f t="shared" ref="AA8:BJ8" si="12">IF($D8=AA$1,$E8+$V8,(IF($J8=AA$1,$K8+$W8,AA7)))</f>
        <v>1455</v>
      </c>
      <c r="AB8" s="47">
        <f t="shared" si="12"/>
        <v>969</v>
      </c>
      <c r="AC8" s="47">
        <f t="shared" si="12"/>
        <v>1292</v>
      </c>
      <c r="AD8" s="47">
        <f t="shared" si="12"/>
        <v>292</v>
      </c>
      <c r="AE8" s="47">
        <f t="shared" si="12"/>
        <v>2021</v>
      </c>
      <c r="AF8" s="47">
        <f t="shared" si="12"/>
        <v>1943</v>
      </c>
      <c r="AG8" s="47">
        <f t="shared" si="12"/>
        <v>1102</v>
      </c>
      <c r="AH8" s="47">
        <f t="shared" si="12"/>
        <v>933</v>
      </c>
      <c r="AI8" s="47">
        <f t="shared" si="12"/>
        <v>1305</v>
      </c>
      <c r="AJ8" s="47">
        <f t="shared" si="12"/>
        <v>1901</v>
      </c>
      <c r="AK8" s="47">
        <f t="shared" si="12"/>
        <v>618</v>
      </c>
      <c r="AL8" s="47">
        <f t="shared" si="12"/>
        <v>1018</v>
      </c>
      <c r="AM8" s="47">
        <f t="shared" si="12"/>
        <v>1903</v>
      </c>
      <c r="AN8" s="47">
        <f t="shared" si="12"/>
        <v>1361</v>
      </c>
      <c r="AO8" s="47">
        <f t="shared" si="12"/>
        <v>1160</v>
      </c>
      <c r="AP8" s="47">
        <f t="shared" si="12"/>
        <v>2129</v>
      </c>
      <c r="AQ8" s="47">
        <f t="shared" si="12"/>
        <v>1506</v>
      </c>
      <c r="AR8" s="47">
        <f t="shared" si="12"/>
        <v>275</v>
      </c>
      <c r="AS8" s="47">
        <f t="shared" si="12"/>
        <v>1838</v>
      </c>
      <c r="AT8" s="47">
        <f t="shared" si="12"/>
        <v>1215</v>
      </c>
      <c r="AU8" s="47">
        <f t="shared" si="12"/>
        <v>526</v>
      </c>
      <c r="AV8" s="47">
        <f t="shared" si="12"/>
        <v>891</v>
      </c>
      <c r="AW8" s="47">
        <f t="shared" si="12"/>
        <v>943</v>
      </c>
      <c r="AX8" s="47">
        <f t="shared" si="12"/>
        <v>1272</v>
      </c>
      <c r="AY8" s="47">
        <f t="shared" si="12"/>
        <v>659</v>
      </c>
      <c r="AZ8" s="47">
        <f t="shared" si="12"/>
        <v>1553</v>
      </c>
      <c r="BA8" s="47">
        <f t="shared" si="12"/>
        <v>847</v>
      </c>
      <c r="BB8" s="47">
        <f t="shared" si="12"/>
        <v>497</v>
      </c>
      <c r="BC8" s="47">
        <f t="shared" si="12"/>
        <v>638</v>
      </c>
      <c r="BD8" s="47">
        <f t="shared" si="12"/>
        <v>2014</v>
      </c>
      <c r="BE8" s="47">
        <f t="shared" si="12"/>
        <v>749</v>
      </c>
      <c r="BF8" s="47">
        <f t="shared" si="12"/>
        <v>605</v>
      </c>
      <c r="BG8" s="47">
        <f t="shared" si="12"/>
        <v>1836</v>
      </c>
      <c r="BH8" s="47">
        <f t="shared" si="12"/>
        <v>1344</v>
      </c>
      <c r="BI8" s="47">
        <f t="shared" si="12"/>
        <v>1553</v>
      </c>
      <c r="BJ8" s="47">
        <f t="shared" si="12"/>
        <v>1052</v>
      </c>
    </row>
    <row r="9" ht="13.5" customHeight="1">
      <c r="A9" s="88">
        <v>41686.0</v>
      </c>
      <c r="B9" s="84" t="s">
        <v>71</v>
      </c>
      <c r="C9" s="176"/>
      <c r="D9" s="233" t="s">
        <v>23</v>
      </c>
      <c r="E9" s="52">
        <f t="shared" si="2"/>
        <v>1903</v>
      </c>
      <c r="F9" s="41">
        <v>0.0</v>
      </c>
      <c r="G9" s="41">
        <v>28.0</v>
      </c>
      <c r="H9" s="42">
        <f t="shared" si="3"/>
        <v>28</v>
      </c>
      <c r="I9" s="176"/>
      <c r="J9" s="234" t="s">
        <v>26</v>
      </c>
      <c r="K9" s="52">
        <f t="shared" si="4"/>
        <v>1901</v>
      </c>
      <c r="L9" s="44">
        <v>1.0</v>
      </c>
      <c r="M9" s="44">
        <v>12.0</v>
      </c>
      <c r="N9" s="23">
        <f t="shared" si="5"/>
        <v>15</v>
      </c>
      <c r="O9" s="176"/>
      <c r="P9" s="45" t="s">
        <v>72</v>
      </c>
      <c r="Q9" s="176"/>
      <c r="R9" s="45">
        <f>MIN(Rules!$E$2,(MAX(H9/N9,N9/H9)))</f>
        <v>1.866666667</v>
      </c>
      <c r="S9" s="45">
        <f>VLOOKUP(B9,Rules!A:B,2,FALSE)</f>
        <v>40</v>
      </c>
      <c r="T9" s="176"/>
      <c r="U9" s="131">
        <f>1/(10^(-(E9+(IF(P9="Y",Rules!$I$2,0))-K9)/Rules!$E$12)+1)</f>
        <v>0.668184639</v>
      </c>
      <c r="V9" s="47">
        <f t="shared" si="6"/>
        <v>25</v>
      </c>
      <c r="W9" s="47">
        <f t="shared" si="7"/>
        <v>-25</v>
      </c>
      <c r="X9" s="47"/>
      <c r="Y9" s="47"/>
      <c r="Z9" s="48"/>
      <c r="AA9" s="47">
        <f t="shared" ref="AA9:BJ9" si="13">IF($D9=AA$1,$E9+$V9,(IF($J9=AA$1,$K9+$W9,AA8)))</f>
        <v>1455</v>
      </c>
      <c r="AB9" s="47">
        <f t="shared" si="13"/>
        <v>969</v>
      </c>
      <c r="AC9" s="47">
        <f t="shared" si="13"/>
        <v>1292</v>
      </c>
      <c r="AD9" s="47">
        <f t="shared" si="13"/>
        <v>292</v>
      </c>
      <c r="AE9" s="47">
        <f t="shared" si="13"/>
        <v>2021</v>
      </c>
      <c r="AF9" s="47">
        <f t="shared" si="13"/>
        <v>1943</v>
      </c>
      <c r="AG9" s="47">
        <f t="shared" si="13"/>
        <v>1102</v>
      </c>
      <c r="AH9" s="47">
        <f t="shared" si="13"/>
        <v>933</v>
      </c>
      <c r="AI9" s="47">
        <f t="shared" si="13"/>
        <v>1305</v>
      </c>
      <c r="AJ9" s="47">
        <f t="shared" si="13"/>
        <v>1876</v>
      </c>
      <c r="AK9" s="47">
        <f t="shared" si="13"/>
        <v>618</v>
      </c>
      <c r="AL9" s="47">
        <f t="shared" si="13"/>
        <v>1018</v>
      </c>
      <c r="AM9" s="47">
        <f t="shared" si="13"/>
        <v>1928</v>
      </c>
      <c r="AN9" s="47">
        <f t="shared" si="13"/>
        <v>1361</v>
      </c>
      <c r="AO9" s="47">
        <f t="shared" si="13"/>
        <v>1160</v>
      </c>
      <c r="AP9" s="47">
        <f t="shared" si="13"/>
        <v>2129</v>
      </c>
      <c r="AQ9" s="47">
        <f t="shared" si="13"/>
        <v>1506</v>
      </c>
      <c r="AR9" s="47">
        <f t="shared" si="13"/>
        <v>275</v>
      </c>
      <c r="AS9" s="47">
        <f t="shared" si="13"/>
        <v>1838</v>
      </c>
      <c r="AT9" s="47">
        <f t="shared" si="13"/>
        <v>1215</v>
      </c>
      <c r="AU9" s="47">
        <f t="shared" si="13"/>
        <v>526</v>
      </c>
      <c r="AV9" s="47">
        <f t="shared" si="13"/>
        <v>891</v>
      </c>
      <c r="AW9" s="47">
        <f t="shared" si="13"/>
        <v>943</v>
      </c>
      <c r="AX9" s="47">
        <f t="shared" si="13"/>
        <v>1272</v>
      </c>
      <c r="AY9" s="47">
        <f t="shared" si="13"/>
        <v>659</v>
      </c>
      <c r="AZ9" s="47">
        <f t="shared" si="13"/>
        <v>1553</v>
      </c>
      <c r="BA9" s="47">
        <f t="shared" si="13"/>
        <v>847</v>
      </c>
      <c r="BB9" s="47">
        <f t="shared" si="13"/>
        <v>497</v>
      </c>
      <c r="BC9" s="47">
        <f t="shared" si="13"/>
        <v>638</v>
      </c>
      <c r="BD9" s="47">
        <f t="shared" si="13"/>
        <v>2014</v>
      </c>
      <c r="BE9" s="47">
        <f t="shared" si="13"/>
        <v>749</v>
      </c>
      <c r="BF9" s="47">
        <f t="shared" si="13"/>
        <v>605</v>
      </c>
      <c r="BG9" s="47">
        <f t="shared" si="13"/>
        <v>1836</v>
      </c>
      <c r="BH9" s="47">
        <f t="shared" si="13"/>
        <v>1344</v>
      </c>
      <c r="BI9" s="47">
        <f t="shared" si="13"/>
        <v>1553</v>
      </c>
      <c r="BJ9" s="47">
        <f t="shared" si="13"/>
        <v>1052</v>
      </c>
    </row>
    <row r="10" ht="13.5" customHeight="1">
      <c r="A10" s="88">
        <v>41686.0</v>
      </c>
      <c r="B10" s="84" t="s">
        <v>71</v>
      </c>
      <c r="C10" s="176"/>
      <c r="D10" s="233" t="s">
        <v>21</v>
      </c>
      <c r="E10" s="52">
        <f t="shared" si="2"/>
        <v>2021</v>
      </c>
      <c r="F10" s="41">
        <v>1.0</v>
      </c>
      <c r="G10" s="41">
        <v>16.0</v>
      </c>
      <c r="H10" s="42">
        <f t="shared" si="3"/>
        <v>19</v>
      </c>
      <c r="I10" s="176"/>
      <c r="J10" s="234" t="s">
        <v>22</v>
      </c>
      <c r="K10" s="52">
        <f t="shared" si="4"/>
        <v>2129</v>
      </c>
      <c r="L10" s="44">
        <v>0.0</v>
      </c>
      <c r="M10" s="44">
        <v>18.0</v>
      </c>
      <c r="N10" s="23">
        <f t="shared" si="5"/>
        <v>18</v>
      </c>
      <c r="O10" s="176"/>
      <c r="P10" s="45" t="s">
        <v>72</v>
      </c>
      <c r="Q10" s="176"/>
      <c r="R10" s="45">
        <f>MIN(Rules!$E$2,(MAX(H10/N10,N10/H10)))</f>
        <v>1.055555556</v>
      </c>
      <c r="S10" s="45">
        <f>VLOOKUP(B10,Rules!A:B,2,FALSE)</f>
        <v>40</v>
      </c>
      <c r="T10" s="176"/>
      <c r="U10" s="131">
        <f>1/(10^(-(E10+(IF(P10="Y",Rules!$I$2,0))-K10)/Rules!$E$12)+1)</f>
        <v>0.5482041035</v>
      </c>
      <c r="V10" s="47">
        <f t="shared" si="6"/>
        <v>19</v>
      </c>
      <c r="W10" s="47">
        <f t="shared" si="7"/>
        <v>-19</v>
      </c>
      <c r="X10" s="47"/>
      <c r="Y10" s="47"/>
      <c r="Z10" s="48"/>
      <c r="AA10" s="47">
        <f t="shared" ref="AA10:BJ10" si="14">IF($D10=AA$1,$E10+$V10,(IF($J10=AA$1,$K10+$W10,AA9)))</f>
        <v>1455</v>
      </c>
      <c r="AB10" s="47">
        <f t="shared" si="14"/>
        <v>969</v>
      </c>
      <c r="AC10" s="47">
        <f t="shared" si="14"/>
        <v>1292</v>
      </c>
      <c r="AD10" s="47">
        <f t="shared" si="14"/>
        <v>292</v>
      </c>
      <c r="AE10" s="47">
        <f t="shared" si="14"/>
        <v>2040</v>
      </c>
      <c r="AF10" s="47">
        <f t="shared" si="14"/>
        <v>1943</v>
      </c>
      <c r="AG10" s="47">
        <f t="shared" si="14"/>
        <v>1102</v>
      </c>
      <c r="AH10" s="47">
        <f t="shared" si="14"/>
        <v>933</v>
      </c>
      <c r="AI10" s="47">
        <f t="shared" si="14"/>
        <v>1305</v>
      </c>
      <c r="AJ10" s="47">
        <f t="shared" si="14"/>
        <v>1876</v>
      </c>
      <c r="AK10" s="47">
        <f t="shared" si="14"/>
        <v>618</v>
      </c>
      <c r="AL10" s="47">
        <f t="shared" si="14"/>
        <v>1018</v>
      </c>
      <c r="AM10" s="47">
        <f t="shared" si="14"/>
        <v>1928</v>
      </c>
      <c r="AN10" s="47">
        <f t="shared" si="14"/>
        <v>1361</v>
      </c>
      <c r="AO10" s="47">
        <f t="shared" si="14"/>
        <v>1160</v>
      </c>
      <c r="AP10" s="47">
        <f t="shared" si="14"/>
        <v>2110</v>
      </c>
      <c r="AQ10" s="47">
        <f t="shared" si="14"/>
        <v>1506</v>
      </c>
      <c r="AR10" s="47">
        <f t="shared" si="14"/>
        <v>275</v>
      </c>
      <c r="AS10" s="47">
        <f t="shared" si="14"/>
        <v>1838</v>
      </c>
      <c r="AT10" s="47">
        <f t="shared" si="14"/>
        <v>1215</v>
      </c>
      <c r="AU10" s="47">
        <f t="shared" si="14"/>
        <v>526</v>
      </c>
      <c r="AV10" s="47">
        <f t="shared" si="14"/>
        <v>891</v>
      </c>
      <c r="AW10" s="47">
        <f t="shared" si="14"/>
        <v>943</v>
      </c>
      <c r="AX10" s="47">
        <f t="shared" si="14"/>
        <v>1272</v>
      </c>
      <c r="AY10" s="47">
        <f t="shared" si="14"/>
        <v>659</v>
      </c>
      <c r="AZ10" s="47">
        <f t="shared" si="14"/>
        <v>1553</v>
      </c>
      <c r="BA10" s="47">
        <f t="shared" si="14"/>
        <v>847</v>
      </c>
      <c r="BB10" s="47">
        <f t="shared" si="14"/>
        <v>497</v>
      </c>
      <c r="BC10" s="47">
        <f t="shared" si="14"/>
        <v>638</v>
      </c>
      <c r="BD10" s="47">
        <f t="shared" si="14"/>
        <v>2014</v>
      </c>
      <c r="BE10" s="47">
        <f t="shared" si="14"/>
        <v>749</v>
      </c>
      <c r="BF10" s="47">
        <f t="shared" si="14"/>
        <v>605</v>
      </c>
      <c r="BG10" s="47">
        <f t="shared" si="14"/>
        <v>1836</v>
      </c>
      <c r="BH10" s="47">
        <f t="shared" si="14"/>
        <v>1344</v>
      </c>
      <c r="BI10" s="47">
        <f t="shared" si="14"/>
        <v>1553</v>
      </c>
      <c r="BJ10" s="47">
        <f t="shared" si="14"/>
        <v>1052</v>
      </c>
    </row>
    <row r="11" ht="13.5" customHeight="1">
      <c r="A11" s="88">
        <v>41686.0</v>
      </c>
      <c r="B11" s="84" t="s">
        <v>71</v>
      </c>
      <c r="C11" s="176"/>
      <c r="D11" s="233" t="s">
        <v>30</v>
      </c>
      <c r="E11" s="52">
        <f t="shared" si="2"/>
        <v>1455</v>
      </c>
      <c r="F11" s="41">
        <v>1.0</v>
      </c>
      <c r="G11" s="41">
        <v>11.0</v>
      </c>
      <c r="H11" s="42">
        <f t="shared" si="3"/>
        <v>14</v>
      </c>
      <c r="I11" s="176"/>
      <c r="J11" s="234" t="s">
        <v>24</v>
      </c>
      <c r="K11" s="52">
        <f t="shared" si="4"/>
        <v>1553</v>
      </c>
      <c r="L11" s="44">
        <v>0.0</v>
      </c>
      <c r="M11" s="44">
        <v>15.0</v>
      </c>
      <c r="N11" s="23">
        <f t="shared" si="5"/>
        <v>15</v>
      </c>
      <c r="O11" s="176"/>
      <c r="P11" s="45" t="s">
        <v>72</v>
      </c>
      <c r="Q11" s="176"/>
      <c r="R11" s="45">
        <f>MIN(Rules!$E$2,(MAX(H11/N11,N11/H11)))</f>
        <v>1.071428571</v>
      </c>
      <c r="S11" s="45">
        <f>VLOOKUP(B11,Rules!A:B,2,FALSE)</f>
        <v>40</v>
      </c>
      <c r="T11" s="176"/>
      <c r="U11" s="131">
        <f>1/(10^(-(E11+(IF(P11="Y",Rules!$I$2,0))-K11)/Rules!$E$12)+1)</f>
        <v>0.5595827515</v>
      </c>
      <c r="V11" s="47">
        <f t="shared" si="6"/>
        <v>-24</v>
      </c>
      <c r="W11" s="47">
        <f t="shared" si="7"/>
        <v>24</v>
      </c>
      <c r="X11" s="47"/>
      <c r="Y11" s="47"/>
      <c r="Z11" s="48"/>
      <c r="AA11" s="47">
        <f t="shared" ref="AA11:BJ11" si="15">IF($D11=AA$1,$E11+$V11,(IF($J11=AA$1,$K11+$W11,AA10)))</f>
        <v>1431</v>
      </c>
      <c r="AB11" s="47">
        <f t="shared" si="15"/>
        <v>969</v>
      </c>
      <c r="AC11" s="47">
        <f t="shared" si="15"/>
        <v>1292</v>
      </c>
      <c r="AD11" s="47">
        <f t="shared" si="15"/>
        <v>292</v>
      </c>
      <c r="AE11" s="47">
        <f t="shared" si="15"/>
        <v>2040</v>
      </c>
      <c r="AF11" s="47">
        <f t="shared" si="15"/>
        <v>1943</v>
      </c>
      <c r="AG11" s="47">
        <f t="shared" si="15"/>
        <v>1102</v>
      </c>
      <c r="AH11" s="47">
        <f t="shared" si="15"/>
        <v>933</v>
      </c>
      <c r="AI11" s="47">
        <f t="shared" si="15"/>
        <v>1305</v>
      </c>
      <c r="AJ11" s="47">
        <f t="shared" si="15"/>
        <v>1876</v>
      </c>
      <c r="AK11" s="47">
        <f t="shared" si="15"/>
        <v>618</v>
      </c>
      <c r="AL11" s="47">
        <f t="shared" si="15"/>
        <v>1018</v>
      </c>
      <c r="AM11" s="47">
        <f t="shared" si="15"/>
        <v>1928</v>
      </c>
      <c r="AN11" s="47">
        <f t="shared" si="15"/>
        <v>1361</v>
      </c>
      <c r="AO11" s="47">
        <f t="shared" si="15"/>
        <v>1160</v>
      </c>
      <c r="AP11" s="47">
        <f t="shared" si="15"/>
        <v>2110</v>
      </c>
      <c r="AQ11" s="47">
        <f t="shared" si="15"/>
        <v>1506</v>
      </c>
      <c r="AR11" s="47">
        <f t="shared" si="15"/>
        <v>275</v>
      </c>
      <c r="AS11" s="47">
        <f t="shared" si="15"/>
        <v>1838</v>
      </c>
      <c r="AT11" s="47">
        <f t="shared" si="15"/>
        <v>1215</v>
      </c>
      <c r="AU11" s="47">
        <f t="shared" si="15"/>
        <v>526</v>
      </c>
      <c r="AV11" s="47">
        <f t="shared" si="15"/>
        <v>891</v>
      </c>
      <c r="AW11" s="47">
        <f t="shared" si="15"/>
        <v>943</v>
      </c>
      <c r="AX11" s="47">
        <f t="shared" si="15"/>
        <v>1272</v>
      </c>
      <c r="AY11" s="47">
        <f t="shared" si="15"/>
        <v>659</v>
      </c>
      <c r="AZ11" s="47">
        <f t="shared" si="15"/>
        <v>1553</v>
      </c>
      <c r="BA11" s="47">
        <f t="shared" si="15"/>
        <v>847</v>
      </c>
      <c r="BB11" s="47">
        <f t="shared" si="15"/>
        <v>497</v>
      </c>
      <c r="BC11" s="47">
        <f t="shared" si="15"/>
        <v>638</v>
      </c>
      <c r="BD11" s="47">
        <f t="shared" si="15"/>
        <v>2014</v>
      </c>
      <c r="BE11" s="47">
        <f t="shared" si="15"/>
        <v>749</v>
      </c>
      <c r="BF11" s="47">
        <f t="shared" si="15"/>
        <v>605</v>
      </c>
      <c r="BG11" s="47">
        <f t="shared" si="15"/>
        <v>1836</v>
      </c>
      <c r="BH11" s="47">
        <f t="shared" si="15"/>
        <v>1344</v>
      </c>
      <c r="BI11" s="47">
        <f t="shared" si="15"/>
        <v>1577</v>
      </c>
      <c r="BJ11" s="47">
        <f t="shared" si="15"/>
        <v>1052</v>
      </c>
    </row>
    <row r="12" ht="13.5" customHeight="1">
      <c r="A12" s="88">
        <v>41686.0</v>
      </c>
      <c r="B12" s="84" t="s">
        <v>71</v>
      </c>
      <c r="C12" s="176"/>
      <c r="D12" s="233" t="s">
        <v>27</v>
      </c>
      <c r="E12" s="52">
        <f t="shared" si="2"/>
        <v>1553</v>
      </c>
      <c r="F12" s="41">
        <v>2.0</v>
      </c>
      <c r="G12" s="41">
        <v>14.0</v>
      </c>
      <c r="H12" s="42">
        <f t="shared" si="3"/>
        <v>20</v>
      </c>
      <c r="I12" s="176"/>
      <c r="J12" s="234" t="s">
        <v>31</v>
      </c>
      <c r="K12" s="52">
        <f t="shared" si="4"/>
        <v>1506</v>
      </c>
      <c r="L12" s="44">
        <v>1.0</v>
      </c>
      <c r="M12" s="44">
        <v>19.0</v>
      </c>
      <c r="N12" s="23">
        <f t="shared" si="5"/>
        <v>22</v>
      </c>
      <c r="O12" s="176"/>
      <c r="P12" s="45" t="s">
        <v>72</v>
      </c>
      <c r="Q12" s="176"/>
      <c r="R12" s="45">
        <f>MIN(Rules!$E$2,(MAX(H12/N12,N12/H12)))</f>
        <v>1.1</v>
      </c>
      <c r="S12" s="45">
        <f>VLOOKUP(B12,Rules!A:B,2,FALSE)</f>
        <v>40</v>
      </c>
      <c r="T12" s="176"/>
      <c r="U12" s="131">
        <f>1/(10^(-(E12+(IF(P12="Y",Rules!$I$2,0))-K12)/Rules!$E$12)+1)</f>
        <v>0.7124306502</v>
      </c>
      <c r="V12" s="47">
        <f t="shared" si="6"/>
        <v>-31</v>
      </c>
      <c r="W12" s="47">
        <f t="shared" si="7"/>
        <v>31</v>
      </c>
      <c r="X12" s="47"/>
      <c r="Y12" s="47"/>
      <c r="Z12" s="48"/>
      <c r="AA12" s="47">
        <f t="shared" ref="AA12:BJ12" si="16">IF($D12=AA$1,$E12+$V12,(IF($J12=AA$1,$K12+$W12,AA11)))</f>
        <v>1431</v>
      </c>
      <c r="AB12" s="47">
        <f t="shared" si="16"/>
        <v>969</v>
      </c>
      <c r="AC12" s="47">
        <f t="shared" si="16"/>
        <v>1292</v>
      </c>
      <c r="AD12" s="47">
        <f t="shared" si="16"/>
        <v>292</v>
      </c>
      <c r="AE12" s="47">
        <f t="shared" si="16"/>
        <v>2040</v>
      </c>
      <c r="AF12" s="47">
        <f t="shared" si="16"/>
        <v>1943</v>
      </c>
      <c r="AG12" s="47">
        <f t="shared" si="16"/>
        <v>1102</v>
      </c>
      <c r="AH12" s="47">
        <f t="shared" si="16"/>
        <v>933</v>
      </c>
      <c r="AI12" s="47">
        <f t="shared" si="16"/>
        <v>1305</v>
      </c>
      <c r="AJ12" s="47">
        <f t="shared" si="16"/>
        <v>1876</v>
      </c>
      <c r="AK12" s="47">
        <f t="shared" si="16"/>
        <v>618</v>
      </c>
      <c r="AL12" s="47">
        <f t="shared" si="16"/>
        <v>1018</v>
      </c>
      <c r="AM12" s="47">
        <f t="shared" si="16"/>
        <v>1928</v>
      </c>
      <c r="AN12" s="47">
        <f t="shared" si="16"/>
        <v>1361</v>
      </c>
      <c r="AO12" s="47">
        <f t="shared" si="16"/>
        <v>1160</v>
      </c>
      <c r="AP12" s="47">
        <f t="shared" si="16"/>
        <v>2110</v>
      </c>
      <c r="AQ12" s="47">
        <f t="shared" si="16"/>
        <v>1537</v>
      </c>
      <c r="AR12" s="47">
        <f t="shared" si="16"/>
        <v>275</v>
      </c>
      <c r="AS12" s="47">
        <f t="shared" si="16"/>
        <v>1838</v>
      </c>
      <c r="AT12" s="47">
        <f t="shared" si="16"/>
        <v>1215</v>
      </c>
      <c r="AU12" s="47">
        <f t="shared" si="16"/>
        <v>526</v>
      </c>
      <c r="AV12" s="47">
        <f t="shared" si="16"/>
        <v>891</v>
      </c>
      <c r="AW12" s="47">
        <f t="shared" si="16"/>
        <v>943</v>
      </c>
      <c r="AX12" s="47">
        <f t="shared" si="16"/>
        <v>1272</v>
      </c>
      <c r="AY12" s="47">
        <f t="shared" si="16"/>
        <v>659</v>
      </c>
      <c r="AZ12" s="47">
        <f t="shared" si="16"/>
        <v>1522</v>
      </c>
      <c r="BA12" s="47">
        <f t="shared" si="16"/>
        <v>847</v>
      </c>
      <c r="BB12" s="47">
        <f t="shared" si="16"/>
        <v>497</v>
      </c>
      <c r="BC12" s="47">
        <f t="shared" si="16"/>
        <v>638</v>
      </c>
      <c r="BD12" s="47">
        <f t="shared" si="16"/>
        <v>2014</v>
      </c>
      <c r="BE12" s="47">
        <f t="shared" si="16"/>
        <v>749</v>
      </c>
      <c r="BF12" s="47">
        <f t="shared" si="16"/>
        <v>605</v>
      </c>
      <c r="BG12" s="47">
        <f t="shared" si="16"/>
        <v>1836</v>
      </c>
      <c r="BH12" s="47">
        <f t="shared" si="16"/>
        <v>1344</v>
      </c>
      <c r="BI12" s="47">
        <f t="shared" si="16"/>
        <v>1577</v>
      </c>
      <c r="BJ12" s="47">
        <f t="shared" si="16"/>
        <v>1052</v>
      </c>
    </row>
    <row r="13" ht="13.5" customHeight="1">
      <c r="A13" s="88">
        <v>41686.0</v>
      </c>
      <c r="B13" s="84" t="s">
        <v>71</v>
      </c>
      <c r="C13" s="176"/>
      <c r="D13" s="233" t="s">
        <v>39</v>
      </c>
      <c r="E13" s="52">
        <f t="shared" si="2"/>
        <v>943</v>
      </c>
      <c r="F13" s="41">
        <v>2.0</v>
      </c>
      <c r="G13" s="41">
        <v>13.0</v>
      </c>
      <c r="H13" s="42">
        <f t="shared" si="3"/>
        <v>19</v>
      </c>
      <c r="I13" s="176"/>
      <c r="J13" s="234" t="s">
        <v>45</v>
      </c>
      <c r="K13" s="52">
        <f t="shared" si="4"/>
        <v>1018</v>
      </c>
      <c r="L13" s="44">
        <v>3.0</v>
      </c>
      <c r="M13" s="44">
        <v>9.0</v>
      </c>
      <c r="N13" s="23">
        <f t="shared" si="5"/>
        <v>18</v>
      </c>
      <c r="O13" s="176"/>
      <c r="P13" s="45" t="s">
        <v>72</v>
      </c>
      <c r="Q13" s="176"/>
      <c r="R13" s="45">
        <f>MIN(Rules!$E$2,(MAX(H13/N13,N13/H13)))</f>
        <v>1.055555556</v>
      </c>
      <c r="S13" s="45">
        <f>VLOOKUP(B13,Rules!A:B,2,FALSE)</f>
        <v>40</v>
      </c>
      <c r="T13" s="176"/>
      <c r="U13" s="131">
        <f>1/(10^(-(E13+(IF(P13="Y",Rules!$I$2,0))-K13)/Rules!$E$12)+1)</f>
        <v>0.5854986787</v>
      </c>
      <c r="V13" s="47">
        <f t="shared" si="6"/>
        <v>18</v>
      </c>
      <c r="W13" s="47">
        <f t="shared" si="7"/>
        <v>-18</v>
      </c>
      <c r="X13" s="47"/>
      <c r="Y13" s="47"/>
      <c r="Z13" s="48"/>
      <c r="AA13" s="47">
        <f t="shared" ref="AA13:BJ13" si="17">IF($D13=AA$1,$E13+$V13,(IF($J13=AA$1,$K13+$W13,AA12)))</f>
        <v>1431</v>
      </c>
      <c r="AB13" s="47">
        <f t="shared" si="17"/>
        <v>969</v>
      </c>
      <c r="AC13" s="47">
        <f t="shared" si="17"/>
        <v>1292</v>
      </c>
      <c r="AD13" s="47">
        <f t="shared" si="17"/>
        <v>292</v>
      </c>
      <c r="AE13" s="47">
        <f t="shared" si="17"/>
        <v>2040</v>
      </c>
      <c r="AF13" s="47">
        <f t="shared" si="17"/>
        <v>1943</v>
      </c>
      <c r="AG13" s="47">
        <f t="shared" si="17"/>
        <v>1102</v>
      </c>
      <c r="AH13" s="47">
        <f t="shared" si="17"/>
        <v>933</v>
      </c>
      <c r="AI13" s="47">
        <f t="shared" si="17"/>
        <v>1305</v>
      </c>
      <c r="AJ13" s="47">
        <f t="shared" si="17"/>
        <v>1876</v>
      </c>
      <c r="AK13" s="47">
        <f t="shared" si="17"/>
        <v>618</v>
      </c>
      <c r="AL13" s="47">
        <f t="shared" si="17"/>
        <v>1000</v>
      </c>
      <c r="AM13" s="47">
        <f t="shared" si="17"/>
        <v>1928</v>
      </c>
      <c r="AN13" s="47">
        <f t="shared" si="17"/>
        <v>1361</v>
      </c>
      <c r="AO13" s="47">
        <f t="shared" si="17"/>
        <v>1160</v>
      </c>
      <c r="AP13" s="47">
        <f t="shared" si="17"/>
        <v>2110</v>
      </c>
      <c r="AQ13" s="47">
        <f t="shared" si="17"/>
        <v>1537</v>
      </c>
      <c r="AR13" s="47">
        <f t="shared" si="17"/>
        <v>275</v>
      </c>
      <c r="AS13" s="47">
        <f t="shared" si="17"/>
        <v>1838</v>
      </c>
      <c r="AT13" s="47">
        <f t="shared" si="17"/>
        <v>1215</v>
      </c>
      <c r="AU13" s="47">
        <f t="shared" si="17"/>
        <v>526</v>
      </c>
      <c r="AV13" s="47">
        <f t="shared" si="17"/>
        <v>891</v>
      </c>
      <c r="AW13" s="47">
        <f t="shared" si="17"/>
        <v>961</v>
      </c>
      <c r="AX13" s="47">
        <f t="shared" si="17"/>
        <v>1272</v>
      </c>
      <c r="AY13" s="47">
        <f t="shared" si="17"/>
        <v>659</v>
      </c>
      <c r="AZ13" s="47">
        <f t="shared" si="17"/>
        <v>1522</v>
      </c>
      <c r="BA13" s="47">
        <f t="shared" si="17"/>
        <v>847</v>
      </c>
      <c r="BB13" s="47">
        <f t="shared" si="17"/>
        <v>497</v>
      </c>
      <c r="BC13" s="47">
        <f t="shared" si="17"/>
        <v>638</v>
      </c>
      <c r="BD13" s="47">
        <f t="shared" si="17"/>
        <v>2014</v>
      </c>
      <c r="BE13" s="47">
        <f t="shared" si="17"/>
        <v>749</v>
      </c>
      <c r="BF13" s="47">
        <f t="shared" si="17"/>
        <v>605</v>
      </c>
      <c r="BG13" s="47">
        <f t="shared" si="17"/>
        <v>1836</v>
      </c>
      <c r="BH13" s="47">
        <f t="shared" si="17"/>
        <v>1344</v>
      </c>
      <c r="BI13" s="47">
        <f t="shared" si="17"/>
        <v>1577</v>
      </c>
      <c r="BJ13" s="47">
        <f t="shared" si="17"/>
        <v>1052</v>
      </c>
    </row>
    <row r="14" ht="13.5" customHeight="1">
      <c r="A14" s="88">
        <v>41686.0</v>
      </c>
      <c r="B14" s="84" t="s">
        <v>71</v>
      </c>
      <c r="C14" s="176"/>
      <c r="D14" s="233" t="s">
        <v>43</v>
      </c>
      <c r="E14" s="52">
        <f t="shared" si="2"/>
        <v>969</v>
      </c>
      <c r="F14" s="41">
        <v>1.0</v>
      </c>
      <c r="G14" s="41">
        <v>7.0</v>
      </c>
      <c r="H14" s="42">
        <f t="shared" si="3"/>
        <v>10</v>
      </c>
      <c r="I14" s="176"/>
      <c r="J14" s="234" t="s">
        <v>33</v>
      </c>
      <c r="K14" s="52">
        <f t="shared" si="4"/>
        <v>1305</v>
      </c>
      <c r="L14" s="44">
        <v>2.0</v>
      </c>
      <c r="M14" s="44">
        <v>20.0</v>
      </c>
      <c r="N14" s="23">
        <f t="shared" si="5"/>
        <v>26</v>
      </c>
      <c r="O14" s="176"/>
      <c r="P14" s="45" t="s">
        <v>72</v>
      </c>
      <c r="Q14" s="176"/>
      <c r="R14" s="45">
        <f>MIN(Rules!$E$2,(MAX(H14/N14,N14/H14)))</f>
        <v>2</v>
      </c>
      <c r="S14" s="45">
        <f>VLOOKUP(B14,Rules!A:B,2,FALSE)</f>
        <v>40</v>
      </c>
      <c r="T14" s="176"/>
      <c r="U14" s="131">
        <f>1/(10^(-(E14+(IF(P14="Y",Rules!$I$2,0))-K14)/Rules!$E$12)+1)</f>
        <v>0.2980582148</v>
      </c>
      <c r="V14" s="47">
        <f t="shared" si="6"/>
        <v>-24</v>
      </c>
      <c r="W14" s="47">
        <f t="shared" si="7"/>
        <v>24</v>
      </c>
      <c r="X14" s="47"/>
      <c r="Y14" s="47"/>
      <c r="Z14" s="48"/>
      <c r="AA14" s="47">
        <f t="shared" ref="AA14:BJ14" si="18">IF($D14=AA$1,$E14+$V14,(IF($J14=AA$1,$K14+$W14,AA13)))</f>
        <v>1431</v>
      </c>
      <c r="AB14" s="47">
        <f t="shared" si="18"/>
        <v>945</v>
      </c>
      <c r="AC14" s="47">
        <f t="shared" si="18"/>
        <v>1292</v>
      </c>
      <c r="AD14" s="47">
        <f t="shared" si="18"/>
        <v>292</v>
      </c>
      <c r="AE14" s="47">
        <f t="shared" si="18"/>
        <v>2040</v>
      </c>
      <c r="AF14" s="47">
        <f t="shared" si="18"/>
        <v>1943</v>
      </c>
      <c r="AG14" s="47">
        <f t="shared" si="18"/>
        <v>1102</v>
      </c>
      <c r="AH14" s="47">
        <f t="shared" si="18"/>
        <v>933</v>
      </c>
      <c r="AI14" s="47">
        <f t="shared" si="18"/>
        <v>1329</v>
      </c>
      <c r="AJ14" s="47">
        <f t="shared" si="18"/>
        <v>1876</v>
      </c>
      <c r="AK14" s="47">
        <f t="shared" si="18"/>
        <v>618</v>
      </c>
      <c r="AL14" s="47">
        <f t="shared" si="18"/>
        <v>1000</v>
      </c>
      <c r="AM14" s="47">
        <f t="shared" si="18"/>
        <v>1928</v>
      </c>
      <c r="AN14" s="47">
        <f t="shared" si="18"/>
        <v>1361</v>
      </c>
      <c r="AO14" s="47">
        <f t="shared" si="18"/>
        <v>1160</v>
      </c>
      <c r="AP14" s="47">
        <f t="shared" si="18"/>
        <v>2110</v>
      </c>
      <c r="AQ14" s="47">
        <f t="shared" si="18"/>
        <v>1537</v>
      </c>
      <c r="AR14" s="47">
        <f t="shared" si="18"/>
        <v>275</v>
      </c>
      <c r="AS14" s="47">
        <f t="shared" si="18"/>
        <v>1838</v>
      </c>
      <c r="AT14" s="47">
        <f t="shared" si="18"/>
        <v>1215</v>
      </c>
      <c r="AU14" s="47">
        <f t="shared" si="18"/>
        <v>526</v>
      </c>
      <c r="AV14" s="47">
        <f t="shared" si="18"/>
        <v>891</v>
      </c>
      <c r="AW14" s="47">
        <f t="shared" si="18"/>
        <v>961</v>
      </c>
      <c r="AX14" s="47">
        <f t="shared" si="18"/>
        <v>1272</v>
      </c>
      <c r="AY14" s="47">
        <f t="shared" si="18"/>
        <v>659</v>
      </c>
      <c r="AZ14" s="47">
        <f t="shared" si="18"/>
        <v>1522</v>
      </c>
      <c r="BA14" s="47">
        <f t="shared" si="18"/>
        <v>847</v>
      </c>
      <c r="BB14" s="47">
        <f t="shared" si="18"/>
        <v>497</v>
      </c>
      <c r="BC14" s="47">
        <f t="shared" si="18"/>
        <v>638</v>
      </c>
      <c r="BD14" s="47">
        <f t="shared" si="18"/>
        <v>2014</v>
      </c>
      <c r="BE14" s="47">
        <f t="shared" si="18"/>
        <v>749</v>
      </c>
      <c r="BF14" s="47">
        <f t="shared" si="18"/>
        <v>605</v>
      </c>
      <c r="BG14" s="47">
        <f t="shared" si="18"/>
        <v>1836</v>
      </c>
      <c r="BH14" s="47">
        <f t="shared" si="18"/>
        <v>1344</v>
      </c>
      <c r="BI14" s="47">
        <f t="shared" si="18"/>
        <v>1577</v>
      </c>
      <c r="BJ14" s="47">
        <f t="shared" si="18"/>
        <v>1052</v>
      </c>
    </row>
    <row r="15" ht="13.5" customHeight="1">
      <c r="A15" s="88">
        <v>41686.0</v>
      </c>
      <c r="B15" s="84" t="s">
        <v>71</v>
      </c>
      <c r="C15" s="176"/>
      <c r="D15" s="233" t="s">
        <v>40</v>
      </c>
      <c r="E15" s="52">
        <f t="shared" si="2"/>
        <v>1052</v>
      </c>
      <c r="F15" s="41">
        <v>1.0</v>
      </c>
      <c r="G15" s="41">
        <v>15.0</v>
      </c>
      <c r="H15" s="42">
        <f t="shared" si="3"/>
        <v>18</v>
      </c>
      <c r="I15" s="176"/>
      <c r="J15" s="234" t="s">
        <v>38</v>
      </c>
      <c r="K15" s="52">
        <f t="shared" si="4"/>
        <v>1272</v>
      </c>
      <c r="L15" s="44">
        <v>0.0</v>
      </c>
      <c r="M15" s="44">
        <v>8.0</v>
      </c>
      <c r="N15" s="23">
        <f t="shared" si="5"/>
        <v>8</v>
      </c>
      <c r="O15" s="176"/>
      <c r="P15" s="45" t="s">
        <v>72</v>
      </c>
      <c r="Q15" s="176"/>
      <c r="R15" s="45">
        <f>MIN(Rules!$E$2,(MAX(H15/N15,N15/H15)))</f>
        <v>2</v>
      </c>
      <c r="S15" s="45">
        <f>VLOOKUP(B15,Rules!A:B,2,FALSE)</f>
        <v>40</v>
      </c>
      <c r="T15" s="176"/>
      <c r="U15" s="131">
        <f>1/(10^(-(E15+(IF(P15="Y",Rules!$I$2,0))-K15)/Rules!$E$12)+1)</f>
        <v>0.4201002396</v>
      </c>
      <c r="V15" s="47">
        <f t="shared" si="6"/>
        <v>46</v>
      </c>
      <c r="W15" s="47">
        <f t="shared" si="7"/>
        <v>-46</v>
      </c>
      <c r="X15" s="47"/>
      <c r="Y15" s="47"/>
      <c r="Z15" s="48"/>
      <c r="AA15" s="47">
        <f t="shared" ref="AA15:BJ15" si="19">IF($D15=AA$1,$E15+$V15,(IF($J15=AA$1,$K15+$W15,AA14)))</f>
        <v>1431</v>
      </c>
      <c r="AB15" s="47">
        <f t="shared" si="19"/>
        <v>945</v>
      </c>
      <c r="AC15" s="47">
        <f t="shared" si="19"/>
        <v>1292</v>
      </c>
      <c r="AD15" s="47">
        <f t="shared" si="19"/>
        <v>292</v>
      </c>
      <c r="AE15" s="47">
        <f t="shared" si="19"/>
        <v>2040</v>
      </c>
      <c r="AF15" s="47">
        <f t="shared" si="19"/>
        <v>1943</v>
      </c>
      <c r="AG15" s="47">
        <f t="shared" si="19"/>
        <v>1102</v>
      </c>
      <c r="AH15" s="47">
        <f t="shared" si="19"/>
        <v>933</v>
      </c>
      <c r="AI15" s="47">
        <f t="shared" si="19"/>
        <v>1329</v>
      </c>
      <c r="AJ15" s="47">
        <f t="shared" si="19"/>
        <v>1876</v>
      </c>
      <c r="AK15" s="47">
        <f t="shared" si="19"/>
        <v>618</v>
      </c>
      <c r="AL15" s="47">
        <f t="shared" si="19"/>
        <v>1000</v>
      </c>
      <c r="AM15" s="47">
        <f t="shared" si="19"/>
        <v>1928</v>
      </c>
      <c r="AN15" s="47">
        <f t="shared" si="19"/>
        <v>1361</v>
      </c>
      <c r="AO15" s="47">
        <f t="shared" si="19"/>
        <v>1160</v>
      </c>
      <c r="AP15" s="47">
        <f t="shared" si="19"/>
        <v>2110</v>
      </c>
      <c r="AQ15" s="47">
        <f t="shared" si="19"/>
        <v>1537</v>
      </c>
      <c r="AR15" s="47">
        <f t="shared" si="19"/>
        <v>275</v>
      </c>
      <c r="AS15" s="47">
        <f t="shared" si="19"/>
        <v>1838</v>
      </c>
      <c r="AT15" s="47">
        <f t="shared" si="19"/>
        <v>1215</v>
      </c>
      <c r="AU15" s="47">
        <f t="shared" si="19"/>
        <v>526</v>
      </c>
      <c r="AV15" s="47">
        <f t="shared" si="19"/>
        <v>891</v>
      </c>
      <c r="AW15" s="47">
        <f t="shared" si="19"/>
        <v>961</v>
      </c>
      <c r="AX15" s="47">
        <f t="shared" si="19"/>
        <v>1226</v>
      </c>
      <c r="AY15" s="47">
        <f t="shared" si="19"/>
        <v>659</v>
      </c>
      <c r="AZ15" s="47">
        <f t="shared" si="19"/>
        <v>1522</v>
      </c>
      <c r="BA15" s="47">
        <f t="shared" si="19"/>
        <v>847</v>
      </c>
      <c r="BB15" s="47">
        <f t="shared" si="19"/>
        <v>497</v>
      </c>
      <c r="BC15" s="47">
        <f t="shared" si="19"/>
        <v>638</v>
      </c>
      <c r="BD15" s="47">
        <f t="shared" si="19"/>
        <v>2014</v>
      </c>
      <c r="BE15" s="47">
        <f t="shared" si="19"/>
        <v>749</v>
      </c>
      <c r="BF15" s="47">
        <f t="shared" si="19"/>
        <v>605</v>
      </c>
      <c r="BG15" s="47">
        <f t="shared" si="19"/>
        <v>1836</v>
      </c>
      <c r="BH15" s="47">
        <f t="shared" si="19"/>
        <v>1344</v>
      </c>
      <c r="BI15" s="47">
        <f t="shared" si="19"/>
        <v>1577</v>
      </c>
      <c r="BJ15" s="47">
        <f t="shared" si="19"/>
        <v>1098</v>
      </c>
    </row>
    <row r="16" ht="13.5" customHeight="1">
      <c r="A16" s="88">
        <v>41686.0</v>
      </c>
      <c r="B16" s="84" t="s">
        <v>71</v>
      </c>
      <c r="C16" s="176"/>
      <c r="D16" s="233" t="s">
        <v>47</v>
      </c>
      <c r="E16" s="52">
        <f t="shared" si="2"/>
        <v>891</v>
      </c>
      <c r="F16" s="41">
        <v>1.0</v>
      </c>
      <c r="G16" s="41">
        <v>15.0</v>
      </c>
      <c r="H16" s="42">
        <f t="shared" si="3"/>
        <v>18</v>
      </c>
      <c r="I16" s="176"/>
      <c r="J16" s="234" t="s">
        <v>41</v>
      </c>
      <c r="K16" s="52">
        <f t="shared" si="4"/>
        <v>847</v>
      </c>
      <c r="L16" s="44">
        <v>2.0</v>
      </c>
      <c r="M16" s="44">
        <v>16.0</v>
      </c>
      <c r="N16" s="23">
        <f t="shared" si="5"/>
        <v>22</v>
      </c>
      <c r="O16" s="176"/>
      <c r="P16" s="45" t="s">
        <v>72</v>
      </c>
      <c r="Q16" s="176"/>
      <c r="R16" s="45">
        <f>MIN(Rules!$E$2,(MAX(H16/N16,N16/H16)))</f>
        <v>1.222222222</v>
      </c>
      <c r="S16" s="45">
        <f>VLOOKUP(B16,Rules!A:B,2,FALSE)</f>
        <v>40</v>
      </c>
      <c r="T16" s="176"/>
      <c r="U16" s="131">
        <f>1/(10^(-(E16+(IF(P16="Y",Rules!$I$2,0))-K16)/Rules!$E$12)+1)</f>
        <v>0.7095919361</v>
      </c>
      <c r="V16" s="47">
        <f t="shared" si="6"/>
        <v>-35</v>
      </c>
      <c r="W16" s="47">
        <f t="shared" si="7"/>
        <v>35</v>
      </c>
      <c r="X16" s="47"/>
      <c r="Y16" s="47"/>
      <c r="Z16" s="48"/>
      <c r="AA16" s="47">
        <f t="shared" ref="AA16:BJ16" si="20">IF($D16=AA$1,$E16+$V16,(IF($J16=AA$1,$K16+$W16,AA15)))</f>
        <v>1431</v>
      </c>
      <c r="AB16" s="47">
        <f t="shared" si="20"/>
        <v>945</v>
      </c>
      <c r="AC16" s="47">
        <f t="shared" si="20"/>
        <v>1292</v>
      </c>
      <c r="AD16" s="47">
        <f t="shared" si="20"/>
        <v>292</v>
      </c>
      <c r="AE16" s="47">
        <f t="shared" si="20"/>
        <v>2040</v>
      </c>
      <c r="AF16" s="47">
        <f t="shared" si="20"/>
        <v>1943</v>
      </c>
      <c r="AG16" s="47">
        <f t="shared" si="20"/>
        <v>1102</v>
      </c>
      <c r="AH16" s="47">
        <f t="shared" si="20"/>
        <v>933</v>
      </c>
      <c r="AI16" s="47">
        <f t="shared" si="20"/>
        <v>1329</v>
      </c>
      <c r="AJ16" s="47">
        <f t="shared" si="20"/>
        <v>1876</v>
      </c>
      <c r="AK16" s="47">
        <f t="shared" si="20"/>
        <v>618</v>
      </c>
      <c r="AL16" s="47">
        <f t="shared" si="20"/>
        <v>1000</v>
      </c>
      <c r="AM16" s="47">
        <f t="shared" si="20"/>
        <v>1928</v>
      </c>
      <c r="AN16" s="47">
        <f t="shared" si="20"/>
        <v>1361</v>
      </c>
      <c r="AO16" s="47">
        <f t="shared" si="20"/>
        <v>1160</v>
      </c>
      <c r="AP16" s="47">
        <f t="shared" si="20"/>
        <v>2110</v>
      </c>
      <c r="AQ16" s="47">
        <f t="shared" si="20"/>
        <v>1537</v>
      </c>
      <c r="AR16" s="47">
        <f t="shared" si="20"/>
        <v>275</v>
      </c>
      <c r="AS16" s="47">
        <f t="shared" si="20"/>
        <v>1838</v>
      </c>
      <c r="AT16" s="47">
        <f t="shared" si="20"/>
        <v>1215</v>
      </c>
      <c r="AU16" s="47">
        <f t="shared" si="20"/>
        <v>526</v>
      </c>
      <c r="AV16" s="47">
        <f t="shared" si="20"/>
        <v>856</v>
      </c>
      <c r="AW16" s="47">
        <f t="shared" si="20"/>
        <v>961</v>
      </c>
      <c r="AX16" s="47">
        <f t="shared" si="20"/>
        <v>1226</v>
      </c>
      <c r="AY16" s="47">
        <f t="shared" si="20"/>
        <v>659</v>
      </c>
      <c r="AZ16" s="47">
        <f t="shared" si="20"/>
        <v>1522</v>
      </c>
      <c r="BA16" s="47">
        <f t="shared" si="20"/>
        <v>882</v>
      </c>
      <c r="BB16" s="47">
        <f t="shared" si="20"/>
        <v>497</v>
      </c>
      <c r="BC16" s="47">
        <f t="shared" si="20"/>
        <v>638</v>
      </c>
      <c r="BD16" s="47">
        <f t="shared" si="20"/>
        <v>2014</v>
      </c>
      <c r="BE16" s="47">
        <f t="shared" si="20"/>
        <v>749</v>
      </c>
      <c r="BF16" s="47">
        <f t="shared" si="20"/>
        <v>605</v>
      </c>
      <c r="BG16" s="47">
        <f t="shared" si="20"/>
        <v>1836</v>
      </c>
      <c r="BH16" s="47">
        <f t="shared" si="20"/>
        <v>1344</v>
      </c>
      <c r="BI16" s="47">
        <f t="shared" si="20"/>
        <v>1577</v>
      </c>
      <c r="BJ16" s="47">
        <f t="shared" si="20"/>
        <v>1098</v>
      </c>
    </row>
    <row r="17" ht="13.5" customHeight="1">
      <c r="A17" s="88">
        <v>41686.0</v>
      </c>
      <c r="B17" s="84" t="s">
        <v>71</v>
      </c>
      <c r="C17" s="176"/>
      <c r="D17" s="233" t="s">
        <v>37</v>
      </c>
      <c r="E17" s="52">
        <f t="shared" si="2"/>
        <v>933</v>
      </c>
      <c r="F17" s="41">
        <v>2.0</v>
      </c>
      <c r="G17" s="41">
        <v>19.0</v>
      </c>
      <c r="H17" s="42">
        <f t="shared" si="3"/>
        <v>25</v>
      </c>
      <c r="I17" s="176"/>
      <c r="J17" s="234" t="s">
        <v>48</v>
      </c>
      <c r="K17" s="52">
        <f t="shared" si="4"/>
        <v>618</v>
      </c>
      <c r="L17" s="44">
        <v>1.0</v>
      </c>
      <c r="M17" s="44">
        <v>13.0</v>
      </c>
      <c r="N17" s="23">
        <f t="shared" si="5"/>
        <v>16</v>
      </c>
      <c r="O17" s="176"/>
      <c r="P17" s="45" t="s">
        <v>72</v>
      </c>
      <c r="Q17" s="176"/>
      <c r="R17" s="45">
        <f>MIN(Rules!$E$2,(MAX(H17/N17,N17/H17)))</f>
        <v>1.5625</v>
      </c>
      <c r="S17" s="45">
        <f>VLOOKUP(B17,Rules!A:B,2,FALSE)</f>
        <v>40</v>
      </c>
      <c r="T17" s="176"/>
      <c r="U17" s="131">
        <f>1/(10^(-(E17+(IF(P17="Y",Rules!$I$2,0))-K17)/Rules!$E$12)+1)</f>
        <v>0.8948627896</v>
      </c>
      <c r="V17" s="47">
        <f t="shared" si="6"/>
        <v>7</v>
      </c>
      <c r="W17" s="47">
        <f t="shared" si="7"/>
        <v>-7</v>
      </c>
      <c r="X17" s="47"/>
      <c r="Y17" s="47"/>
      <c r="Z17" s="48"/>
      <c r="AA17" s="47">
        <f t="shared" ref="AA17:BJ17" si="21">IF($D17=AA$1,$E17+$V17,(IF($J17=AA$1,$K17+$W17,AA16)))</f>
        <v>1431</v>
      </c>
      <c r="AB17" s="47">
        <f t="shared" si="21"/>
        <v>945</v>
      </c>
      <c r="AC17" s="47">
        <f t="shared" si="21"/>
        <v>1292</v>
      </c>
      <c r="AD17" s="47">
        <f t="shared" si="21"/>
        <v>292</v>
      </c>
      <c r="AE17" s="47">
        <f t="shared" si="21"/>
        <v>2040</v>
      </c>
      <c r="AF17" s="47">
        <f t="shared" si="21"/>
        <v>1943</v>
      </c>
      <c r="AG17" s="47">
        <f t="shared" si="21"/>
        <v>1102</v>
      </c>
      <c r="AH17" s="47">
        <f t="shared" si="21"/>
        <v>940</v>
      </c>
      <c r="AI17" s="47">
        <f t="shared" si="21"/>
        <v>1329</v>
      </c>
      <c r="AJ17" s="47">
        <f t="shared" si="21"/>
        <v>1876</v>
      </c>
      <c r="AK17" s="47">
        <f t="shared" si="21"/>
        <v>611</v>
      </c>
      <c r="AL17" s="47">
        <f t="shared" si="21"/>
        <v>1000</v>
      </c>
      <c r="AM17" s="47">
        <f t="shared" si="21"/>
        <v>1928</v>
      </c>
      <c r="AN17" s="47">
        <f t="shared" si="21"/>
        <v>1361</v>
      </c>
      <c r="AO17" s="47">
        <f t="shared" si="21"/>
        <v>1160</v>
      </c>
      <c r="AP17" s="47">
        <f t="shared" si="21"/>
        <v>2110</v>
      </c>
      <c r="AQ17" s="47">
        <f t="shared" si="21"/>
        <v>1537</v>
      </c>
      <c r="AR17" s="47">
        <f t="shared" si="21"/>
        <v>275</v>
      </c>
      <c r="AS17" s="47">
        <f t="shared" si="21"/>
        <v>1838</v>
      </c>
      <c r="AT17" s="47">
        <f t="shared" si="21"/>
        <v>1215</v>
      </c>
      <c r="AU17" s="47">
        <f t="shared" si="21"/>
        <v>526</v>
      </c>
      <c r="AV17" s="47">
        <f t="shared" si="21"/>
        <v>856</v>
      </c>
      <c r="AW17" s="47">
        <f t="shared" si="21"/>
        <v>961</v>
      </c>
      <c r="AX17" s="47">
        <f t="shared" si="21"/>
        <v>1226</v>
      </c>
      <c r="AY17" s="47">
        <f t="shared" si="21"/>
        <v>659</v>
      </c>
      <c r="AZ17" s="47">
        <f t="shared" si="21"/>
        <v>1522</v>
      </c>
      <c r="BA17" s="47">
        <f t="shared" si="21"/>
        <v>882</v>
      </c>
      <c r="BB17" s="47">
        <f t="shared" si="21"/>
        <v>497</v>
      </c>
      <c r="BC17" s="47">
        <f t="shared" si="21"/>
        <v>638</v>
      </c>
      <c r="BD17" s="47">
        <f t="shared" si="21"/>
        <v>2014</v>
      </c>
      <c r="BE17" s="47">
        <f t="shared" si="21"/>
        <v>749</v>
      </c>
      <c r="BF17" s="47">
        <f t="shared" si="21"/>
        <v>605</v>
      </c>
      <c r="BG17" s="47">
        <f t="shared" si="21"/>
        <v>1836</v>
      </c>
      <c r="BH17" s="47">
        <f t="shared" si="21"/>
        <v>1344</v>
      </c>
      <c r="BI17" s="47">
        <f t="shared" si="21"/>
        <v>1577</v>
      </c>
      <c r="BJ17" s="47">
        <f t="shared" si="21"/>
        <v>1098</v>
      </c>
    </row>
    <row r="18" ht="13.5" customHeight="1">
      <c r="A18" s="88">
        <v>41686.0</v>
      </c>
      <c r="B18" s="84" t="s">
        <v>71</v>
      </c>
      <c r="C18" s="176"/>
      <c r="D18" s="233" t="s">
        <v>51</v>
      </c>
      <c r="E18" s="52">
        <f t="shared" si="2"/>
        <v>659</v>
      </c>
      <c r="F18" s="41">
        <v>2.0</v>
      </c>
      <c r="G18" s="41">
        <v>13.0</v>
      </c>
      <c r="H18" s="42">
        <f t="shared" si="3"/>
        <v>19</v>
      </c>
      <c r="I18" s="176"/>
      <c r="J18" s="234" t="s">
        <v>50</v>
      </c>
      <c r="K18" s="52">
        <f t="shared" si="4"/>
        <v>526</v>
      </c>
      <c r="L18" s="44">
        <v>3.0</v>
      </c>
      <c r="M18" s="44">
        <v>11.0</v>
      </c>
      <c r="N18" s="23">
        <f t="shared" si="5"/>
        <v>20</v>
      </c>
      <c r="O18" s="176"/>
      <c r="P18" s="45" t="s">
        <v>72</v>
      </c>
      <c r="Q18" s="176"/>
      <c r="R18" s="45">
        <f>MIN(Rules!$E$2,(MAX(H18/N18,N18/H18)))</f>
        <v>1.052631579</v>
      </c>
      <c r="S18" s="45">
        <f>VLOOKUP(B18,Rules!A:B,2,FALSE)</f>
        <v>40</v>
      </c>
      <c r="T18" s="176"/>
      <c r="U18" s="131">
        <f>1/(10^(-(E18+(IF(P18="Y",Rules!$I$2,0))-K18)/Rules!$E$12)+1)</f>
        <v>0.7863836557</v>
      </c>
      <c r="V18" s="47">
        <f t="shared" si="6"/>
        <v>-33</v>
      </c>
      <c r="W18" s="47">
        <f t="shared" si="7"/>
        <v>33</v>
      </c>
      <c r="X18" s="47"/>
      <c r="Y18" s="47"/>
      <c r="Z18" s="48"/>
      <c r="AA18" s="47">
        <f t="shared" ref="AA18:BJ18" si="22">IF($D18=AA$1,$E18+$V18,(IF($J18=AA$1,$K18+$W18,AA17)))</f>
        <v>1431</v>
      </c>
      <c r="AB18" s="47">
        <f t="shared" si="22"/>
        <v>945</v>
      </c>
      <c r="AC18" s="47">
        <f t="shared" si="22"/>
        <v>1292</v>
      </c>
      <c r="AD18" s="47">
        <f t="shared" si="22"/>
        <v>292</v>
      </c>
      <c r="AE18" s="47">
        <f t="shared" si="22"/>
        <v>2040</v>
      </c>
      <c r="AF18" s="47">
        <f t="shared" si="22"/>
        <v>1943</v>
      </c>
      <c r="AG18" s="47">
        <f t="shared" si="22"/>
        <v>1102</v>
      </c>
      <c r="AH18" s="47">
        <f t="shared" si="22"/>
        <v>940</v>
      </c>
      <c r="AI18" s="47">
        <f t="shared" si="22"/>
        <v>1329</v>
      </c>
      <c r="AJ18" s="47">
        <f t="shared" si="22"/>
        <v>1876</v>
      </c>
      <c r="AK18" s="47">
        <f t="shared" si="22"/>
        <v>611</v>
      </c>
      <c r="AL18" s="47">
        <f t="shared" si="22"/>
        <v>1000</v>
      </c>
      <c r="AM18" s="47">
        <f t="shared" si="22"/>
        <v>1928</v>
      </c>
      <c r="AN18" s="47">
        <f t="shared" si="22"/>
        <v>1361</v>
      </c>
      <c r="AO18" s="47">
        <f t="shared" si="22"/>
        <v>1160</v>
      </c>
      <c r="AP18" s="47">
        <f t="shared" si="22"/>
        <v>2110</v>
      </c>
      <c r="AQ18" s="47">
        <f t="shared" si="22"/>
        <v>1537</v>
      </c>
      <c r="AR18" s="47">
        <f t="shared" si="22"/>
        <v>275</v>
      </c>
      <c r="AS18" s="47">
        <f t="shared" si="22"/>
        <v>1838</v>
      </c>
      <c r="AT18" s="47">
        <f t="shared" si="22"/>
        <v>1215</v>
      </c>
      <c r="AU18" s="47">
        <f t="shared" si="22"/>
        <v>559</v>
      </c>
      <c r="AV18" s="47">
        <f t="shared" si="22"/>
        <v>856</v>
      </c>
      <c r="AW18" s="47">
        <f t="shared" si="22"/>
        <v>961</v>
      </c>
      <c r="AX18" s="47">
        <f t="shared" si="22"/>
        <v>1226</v>
      </c>
      <c r="AY18" s="47">
        <f t="shared" si="22"/>
        <v>626</v>
      </c>
      <c r="AZ18" s="47">
        <f t="shared" si="22"/>
        <v>1522</v>
      </c>
      <c r="BA18" s="47">
        <f t="shared" si="22"/>
        <v>882</v>
      </c>
      <c r="BB18" s="47">
        <f t="shared" si="22"/>
        <v>497</v>
      </c>
      <c r="BC18" s="47">
        <f t="shared" si="22"/>
        <v>638</v>
      </c>
      <c r="BD18" s="47">
        <f t="shared" si="22"/>
        <v>2014</v>
      </c>
      <c r="BE18" s="47">
        <f t="shared" si="22"/>
        <v>749</v>
      </c>
      <c r="BF18" s="47">
        <f t="shared" si="22"/>
        <v>605</v>
      </c>
      <c r="BG18" s="47">
        <f t="shared" si="22"/>
        <v>1836</v>
      </c>
      <c r="BH18" s="47">
        <f t="shared" si="22"/>
        <v>1344</v>
      </c>
      <c r="BI18" s="47">
        <f t="shared" si="22"/>
        <v>1577</v>
      </c>
      <c r="BJ18" s="47">
        <f t="shared" si="22"/>
        <v>1098</v>
      </c>
    </row>
    <row r="19" ht="13.5" customHeight="1">
      <c r="A19" s="88">
        <v>41692.0</v>
      </c>
      <c r="B19" s="84" t="s">
        <v>71</v>
      </c>
      <c r="C19" s="176"/>
      <c r="D19" s="233" t="s">
        <v>31</v>
      </c>
      <c r="E19" s="52">
        <f t="shared" si="2"/>
        <v>1537</v>
      </c>
      <c r="F19" s="41">
        <v>0.0</v>
      </c>
      <c r="G19" s="41">
        <v>7.0</v>
      </c>
      <c r="H19" s="42">
        <f t="shared" si="3"/>
        <v>7</v>
      </c>
      <c r="I19" s="176"/>
      <c r="J19" s="234" t="s">
        <v>19</v>
      </c>
      <c r="K19" s="52">
        <f t="shared" si="4"/>
        <v>1943</v>
      </c>
      <c r="L19" s="44">
        <v>0.0</v>
      </c>
      <c r="M19" s="44">
        <v>14.0</v>
      </c>
      <c r="N19" s="23">
        <f t="shared" si="5"/>
        <v>14</v>
      </c>
      <c r="O19" s="176"/>
      <c r="P19" s="45" t="s">
        <v>72</v>
      </c>
      <c r="Q19" s="176"/>
      <c r="R19" s="45">
        <f>MIN(Rules!$E$2,(MAX(H19/N19,N19/H19)))</f>
        <v>2</v>
      </c>
      <c r="S19" s="45">
        <f>VLOOKUP(B19,Rules!A:B,2,FALSE)</f>
        <v>40</v>
      </c>
      <c r="T19" s="176"/>
      <c r="U19" s="131">
        <f>1/(10^(-(E19+(IF(P19="Y",Rules!$I$2,0))-K19)/Rules!$E$12)+1)</f>
        <v>0.2352457968</v>
      </c>
      <c r="V19" s="47">
        <f t="shared" si="6"/>
        <v>-19</v>
      </c>
      <c r="W19" s="47">
        <f t="shared" si="7"/>
        <v>19</v>
      </c>
      <c r="X19" s="47"/>
      <c r="Y19" s="47"/>
      <c r="Z19" s="48"/>
      <c r="AA19" s="47">
        <f t="shared" ref="AA19:BJ19" si="23">IF($D19=AA$1,$E19+$V19,(IF($J19=AA$1,$K19+$W19,AA18)))</f>
        <v>1431</v>
      </c>
      <c r="AB19" s="47">
        <f t="shared" si="23"/>
        <v>945</v>
      </c>
      <c r="AC19" s="47">
        <f t="shared" si="23"/>
        <v>1292</v>
      </c>
      <c r="AD19" s="47">
        <f t="shared" si="23"/>
        <v>292</v>
      </c>
      <c r="AE19" s="47">
        <f t="shared" si="23"/>
        <v>2040</v>
      </c>
      <c r="AF19" s="47">
        <f t="shared" si="23"/>
        <v>1962</v>
      </c>
      <c r="AG19" s="47">
        <f t="shared" si="23"/>
        <v>1102</v>
      </c>
      <c r="AH19" s="47">
        <f t="shared" si="23"/>
        <v>940</v>
      </c>
      <c r="AI19" s="47">
        <f t="shared" si="23"/>
        <v>1329</v>
      </c>
      <c r="AJ19" s="47">
        <f t="shared" si="23"/>
        <v>1876</v>
      </c>
      <c r="AK19" s="47">
        <f t="shared" si="23"/>
        <v>611</v>
      </c>
      <c r="AL19" s="47">
        <f t="shared" si="23"/>
        <v>1000</v>
      </c>
      <c r="AM19" s="47">
        <f t="shared" si="23"/>
        <v>1928</v>
      </c>
      <c r="AN19" s="47">
        <f t="shared" si="23"/>
        <v>1361</v>
      </c>
      <c r="AO19" s="47">
        <f t="shared" si="23"/>
        <v>1160</v>
      </c>
      <c r="AP19" s="47">
        <f t="shared" si="23"/>
        <v>2110</v>
      </c>
      <c r="AQ19" s="47">
        <f t="shared" si="23"/>
        <v>1518</v>
      </c>
      <c r="AR19" s="47">
        <f t="shared" si="23"/>
        <v>275</v>
      </c>
      <c r="AS19" s="47">
        <f t="shared" si="23"/>
        <v>1838</v>
      </c>
      <c r="AT19" s="47">
        <f t="shared" si="23"/>
        <v>1215</v>
      </c>
      <c r="AU19" s="47">
        <f t="shared" si="23"/>
        <v>559</v>
      </c>
      <c r="AV19" s="47">
        <f t="shared" si="23"/>
        <v>856</v>
      </c>
      <c r="AW19" s="47">
        <f t="shared" si="23"/>
        <v>961</v>
      </c>
      <c r="AX19" s="47">
        <f t="shared" si="23"/>
        <v>1226</v>
      </c>
      <c r="AY19" s="47">
        <f t="shared" si="23"/>
        <v>626</v>
      </c>
      <c r="AZ19" s="47">
        <f t="shared" si="23"/>
        <v>1522</v>
      </c>
      <c r="BA19" s="47">
        <f t="shared" si="23"/>
        <v>882</v>
      </c>
      <c r="BB19" s="47">
        <f t="shared" si="23"/>
        <v>497</v>
      </c>
      <c r="BC19" s="47">
        <f t="shared" si="23"/>
        <v>638</v>
      </c>
      <c r="BD19" s="47">
        <f t="shared" si="23"/>
        <v>2014</v>
      </c>
      <c r="BE19" s="47">
        <f t="shared" si="23"/>
        <v>749</v>
      </c>
      <c r="BF19" s="47">
        <f t="shared" si="23"/>
        <v>605</v>
      </c>
      <c r="BG19" s="47">
        <f t="shared" si="23"/>
        <v>1836</v>
      </c>
      <c r="BH19" s="47">
        <f t="shared" si="23"/>
        <v>1344</v>
      </c>
      <c r="BI19" s="47">
        <f t="shared" si="23"/>
        <v>1577</v>
      </c>
      <c r="BJ19" s="47">
        <f t="shared" si="23"/>
        <v>1098</v>
      </c>
    </row>
    <row r="20" ht="13.5" customHeight="1">
      <c r="A20" s="88">
        <v>41693.0</v>
      </c>
      <c r="B20" s="84" t="s">
        <v>71</v>
      </c>
      <c r="C20" s="176"/>
      <c r="D20" s="233" t="s">
        <v>22</v>
      </c>
      <c r="E20" s="52">
        <f t="shared" si="2"/>
        <v>2110</v>
      </c>
      <c r="F20" s="41">
        <v>5.0</v>
      </c>
      <c r="G20" s="41">
        <v>20.0</v>
      </c>
      <c r="H20" s="42">
        <f t="shared" si="3"/>
        <v>35</v>
      </c>
      <c r="I20" s="176"/>
      <c r="J20" s="234" t="s">
        <v>18</v>
      </c>
      <c r="K20" s="52">
        <f t="shared" si="4"/>
        <v>2014</v>
      </c>
      <c r="L20" s="44">
        <v>5.0</v>
      </c>
      <c r="M20" s="44">
        <v>14.0</v>
      </c>
      <c r="N20" s="23">
        <f t="shared" si="5"/>
        <v>29</v>
      </c>
      <c r="O20" s="176"/>
      <c r="P20" s="45" t="s">
        <v>72</v>
      </c>
      <c r="Q20" s="176"/>
      <c r="R20" s="45">
        <f>MIN(Rules!$E$2,(MAX(H20/N20,N20/H20)))</f>
        <v>1.206896552</v>
      </c>
      <c r="S20" s="45">
        <f>VLOOKUP(B20,Rules!A:B,2,FALSE)</f>
        <v>40</v>
      </c>
      <c r="T20" s="176"/>
      <c r="U20" s="131">
        <f>1/(10^(-(E20+(IF(P20="Y",Rules!$I$2,0))-K20)/Rules!$E$12)+1)</f>
        <v>0.7563685023</v>
      </c>
      <c r="V20" s="47">
        <f t="shared" si="6"/>
        <v>12</v>
      </c>
      <c r="W20" s="47">
        <f t="shared" si="7"/>
        <v>-12</v>
      </c>
      <c r="X20" s="47"/>
      <c r="Y20" s="47"/>
      <c r="Z20" s="48"/>
      <c r="AA20" s="47">
        <f t="shared" ref="AA20:BJ20" si="24">IF($D20=AA$1,$E20+$V20,(IF($J20=AA$1,$K20+$W20,AA19)))</f>
        <v>1431</v>
      </c>
      <c r="AB20" s="47">
        <f t="shared" si="24"/>
        <v>945</v>
      </c>
      <c r="AC20" s="47">
        <f t="shared" si="24"/>
        <v>1292</v>
      </c>
      <c r="AD20" s="47">
        <f t="shared" si="24"/>
        <v>292</v>
      </c>
      <c r="AE20" s="47">
        <f t="shared" si="24"/>
        <v>2040</v>
      </c>
      <c r="AF20" s="47">
        <f t="shared" si="24"/>
        <v>1962</v>
      </c>
      <c r="AG20" s="47">
        <f t="shared" si="24"/>
        <v>1102</v>
      </c>
      <c r="AH20" s="47">
        <f t="shared" si="24"/>
        <v>940</v>
      </c>
      <c r="AI20" s="47">
        <f t="shared" si="24"/>
        <v>1329</v>
      </c>
      <c r="AJ20" s="47">
        <f t="shared" si="24"/>
        <v>1876</v>
      </c>
      <c r="AK20" s="47">
        <f t="shared" si="24"/>
        <v>611</v>
      </c>
      <c r="AL20" s="47">
        <f t="shared" si="24"/>
        <v>1000</v>
      </c>
      <c r="AM20" s="47">
        <f t="shared" si="24"/>
        <v>1928</v>
      </c>
      <c r="AN20" s="47">
        <f t="shared" si="24"/>
        <v>1361</v>
      </c>
      <c r="AO20" s="47">
        <f t="shared" si="24"/>
        <v>1160</v>
      </c>
      <c r="AP20" s="47">
        <f t="shared" si="24"/>
        <v>2122</v>
      </c>
      <c r="AQ20" s="47">
        <f t="shared" si="24"/>
        <v>1518</v>
      </c>
      <c r="AR20" s="47">
        <f t="shared" si="24"/>
        <v>275</v>
      </c>
      <c r="AS20" s="47">
        <f t="shared" si="24"/>
        <v>1838</v>
      </c>
      <c r="AT20" s="47">
        <f t="shared" si="24"/>
        <v>1215</v>
      </c>
      <c r="AU20" s="47">
        <f t="shared" si="24"/>
        <v>559</v>
      </c>
      <c r="AV20" s="47">
        <f t="shared" si="24"/>
        <v>856</v>
      </c>
      <c r="AW20" s="47">
        <f t="shared" si="24"/>
        <v>961</v>
      </c>
      <c r="AX20" s="47">
        <f t="shared" si="24"/>
        <v>1226</v>
      </c>
      <c r="AY20" s="47">
        <f t="shared" si="24"/>
        <v>626</v>
      </c>
      <c r="AZ20" s="47">
        <f t="shared" si="24"/>
        <v>1522</v>
      </c>
      <c r="BA20" s="47">
        <f t="shared" si="24"/>
        <v>882</v>
      </c>
      <c r="BB20" s="47">
        <f t="shared" si="24"/>
        <v>497</v>
      </c>
      <c r="BC20" s="47">
        <f t="shared" si="24"/>
        <v>638</v>
      </c>
      <c r="BD20" s="47">
        <f t="shared" si="24"/>
        <v>2002</v>
      </c>
      <c r="BE20" s="47">
        <f t="shared" si="24"/>
        <v>749</v>
      </c>
      <c r="BF20" s="47">
        <f t="shared" si="24"/>
        <v>605</v>
      </c>
      <c r="BG20" s="47">
        <f t="shared" si="24"/>
        <v>1836</v>
      </c>
      <c r="BH20" s="47">
        <f t="shared" si="24"/>
        <v>1344</v>
      </c>
      <c r="BI20" s="47">
        <f t="shared" si="24"/>
        <v>1577</v>
      </c>
      <c r="BJ20" s="47">
        <f t="shared" si="24"/>
        <v>1098</v>
      </c>
    </row>
    <row r="21" ht="13.5" customHeight="1">
      <c r="A21" s="88">
        <v>41693.0</v>
      </c>
      <c r="B21" s="84" t="s">
        <v>71</v>
      </c>
      <c r="C21" s="47"/>
      <c r="D21" s="233" t="s">
        <v>25</v>
      </c>
      <c r="E21" s="52">
        <f t="shared" si="2"/>
        <v>1836</v>
      </c>
      <c r="F21" s="41">
        <v>0.0</v>
      </c>
      <c r="G21" s="41">
        <v>22.0</v>
      </c>
      <c r="H21" s="42">
        <f t="shared" si="3"/>
        <v>22</v>
      </c>
      <c r="I21" s="47"/>
      <c r="J21" s="234" t="s">
        <v>23</v>
      </c>
      <c r="K21" s="52">
        <f t="shared" si="4"/>
        <v>1928</v>
      </c>
      <c r="L21" s="44">
        <v>1.0</v>
      </c>
      <c r="M21" s="44">
        <v>13.0</v>
      </c>
      <c r="N21" s="23">
        <f t="shared" si="5"/>
        <v>16</v>
      </c>
      <c r="O21" s="47"/>
      <c r="P21" s="47" t="s">
        <v>72</v>
      </c>
      <c r="Q21" s="47"/>
      <c r="R21" s="45">
        <f>MIN(Rules!$E$2,(MAX(H21/N21,N21/H21)))</f>
        <v>1.375</v>
      </c>
      <c r="S21" s="45">
        <f>VLOOKUP(B21,Rules!A:B,2,FALSE)</f>
        <v>40</v>
      </c>
      <c r="T21" s="45"/>
      <c r="U21" s="131">
        <f>1/(10^(-(E21+(IF(P21="Y",Rules!$I$2,0))-K21)/Rules!$E$12)+1)</f>
        <v>0.5663807894</v>
      </c>
      <c r="V21" s="47">
        <f t="shared" si="6"/>
        <v>24</v>
      </c>
      <c r="W21" s="47">
        <f t="shared" si="7"/>
        <v>-24</v>
      </c>
      <c r="X21" s="47"/>
      <c r="Y21" s="47"/>
      <c r="Z21" s="48"/>
      <c r="AA21" s="47">
        <f t="shared" ref="AA21:BJ21" si="25">IF($D21=AA$1,$E21+$V21,(IF($J21=AA$1,$K21+$W21,AA20)))</f>
        <v>1431</v>
      </c>
      <c r="AB21" s="47">
        <f t="shared" si="25"/>
        <v>945</v>
      </c>
      <c r="AC21" s="47">
        <f t="shared" si="25"/>
        <v>1292</v>
      </c>
      <c r="AD21" s="47">
        <f t="shared" si="25"/>
        <v>292</v>
      </c>
      <c r="AE21" s="47">
        <f t="shared" si="25"/>
        <v>2040</v>
      </c>
      <c r="AF21" s="47">
        <f t="shared" si="25"/>
        <v>1962</v>
      </c>
      <c r="AG21" s="47">
        <f t="shared" si="25"/>
        <v>1102</v>
      </c>
      <c r="AH21" s="47">
        <f t="shared" si="25"/>
        <v>940</v>
      </c>
      <c r="AI21" s="47">
        <f t="shared" si="25"/>
        <v>1329</v>
      </c>
      <c r="AJ21" s="47">
        <f t="shared" si="25"/>
        <v>1876</v>
      </c>
      <c r="AK21" s="47">
        <f t="shared" si="25"/>
        <v>611</v>
      </c>
      <c r="AL21" s="47">
        <f t="shared" si="25"/>
        <v>1000</v>
      </c>
      <c r="AM21" s="47">
        <f t="shared" si="25"/>
        <v>1904</v>
      </c>
      <c r="AN21" s="47">
        <f t="shared" si="25"/>
        <v>1361</v>
      </c>
      <c r="AO21" s="47">
        <f t="shared" si="25"/>
        <v>1160</v>
      </c>
      <c r="AP21" s="47">
        <f t="shared" si="25"/>
        <v>2122</v>
      </c>
      <c r="AQ21" s="47">
        <f t="shared" si="25"/>
        <v>1518</v>
      </c>
      <c r="AR21" s="47">
        <f t="shared" si="25"/>
        <v>275</v>
      </c>
      <c r="AS21" s="47">
        <f t="shared" si="25"/>
        <v>1838</v>
      </c>
      <c r="AT21" s="47">
        <f t="shared" si="25"/>
        <v>1215</v>
      </c>
      <c r="AU21" s="47">
        <f t="shared" si="25"/>
        <v>559</v>
      </c>
      <c r="AV21" s="47">
        <f t="shared" si="25"/>
        <v>856</v>
      </c>
      <c r="AW21" s="47">
        <f t="shared" si="25"/>
        <v>961</v>
      </c>
      <c r="AX21" s="47">
        <f t="shared" si="25"/>
        <v>1226</v>
      </c>
      <c r="AY21" s="47">
        <f t="shared" si="25"/>
        <v>626</v>
      </c>
      <c r="AZ21" s="47">
        <f t="shared" si="25"/>
        <v>1522</v>
      </c>
      <c r="BA21" s="47">
        <f t="shared" si="25"/>
        <v>882</v>
      </c>
      <c r="BB21" s="47">
        <f t="shared" si="25"/>
        <v>497</v>
      </c>
      <c r="BC21" s="47">
        <f t="shared" si="25"/>
        <v>638</v>
      </c>
      <c r="BD21" s="47">
        <f t="shared" si="25"/>
        <v>2002</v>
      </c>
      <c r="BE21" s="47">
        <f t="shared" si="25"/>
        <v>749</v>
      </c>
      <c r="BF21" s="47">
        <f t="shared" si="25"/>
        <v>605</v>
      </c>
      <c r="BG21" s="47">
        <f t="shared" si="25"/>
        <v>1860</v>
      </c>
      <c r="BH21" s="47">
        <f t="shared" si="25"/>
        <v>1344</v>
      </c>
      <c r="BI21" s="47">
        <f t="shared" si="25"/>
        <v>1577</v>
      </c>
      <c r="BJ21" s="47">
        <f t="shared" si="25"/>
        <v>1098</v>
      </c>
    </row>
    <row r="22" ht="13.5" customHeight="1">
      <c r="A22" s="88">
        <v>41693.0</v>
      </c>
      <c r="B22" s="84" t="s">
        <v>71</v>
      </c>
      <c r="C22" s="47"/>
      <c r="D22" s="233" t="s">
        <v>26</v>
      </c>
      <c r="E22" s="52">
        <f t="shared" si="2"/>
        <v>1876</v>
      </c>
      <c r="F22" s="41">
        <v>2.0</v>
      </c>
      <c r="G22" s="41">
        <v>17.0</v>
      </c>
      <c r="H22" s="42">
        <f t="shared" si="3"/>
        <v>23</v>
      </c>
      <c r="I22" s="47"/>
      <c r="J22" s="234" t="s">
        <v>21</v>
      </c>
      <c r="K22" s="52">
        <f t="shared" si="4"/>
        <v>2040</v>
      </c>
      <c r="L22" s="44">
        <v>0.0</v>
      </c>
      <c r="M22" s="44">
        <v>17.0</v>
      </c>
      <c r="N22" s="23">
        <f t="shared" si="5"/>
        <v>17</v>
      </c>
      <c r="O22" s="47"/>
      <c r="P22" s="47" t="s">
        <v>72</v>
      </c>
      <c r="Q22" s="47"/>
      <c r="R22" s="45">
        <f>MIN(Rules!$E$2,(MAX(H22/N22,N22/H22)))</f>
        <v>1.352941176</v>
      </c>
      <c r="S22" s="45">
        <f>VLOOKUP(B22,Rules!A:B,2,FALSE)</f>
        <v>40</v>
      </c>
      <c r="T22" s="45"/>
      <c r="U22" s="131">
        <f>1/(10^(-(E22+(IF(P22="Y",Rules!$I$2,0))-K22)/Rules!$E$12)+1)</f>
        <v>0.4838874852</v>
      </c>
      <c r="V22" s="47">
        <f t="shared" si="6"/>
        <v>28</v>
      </c>
      <c r="W22" s="47">
        <f t="shared" si="7"/>
        <v>-28</v>
      </c>
      <c r="X22" s="47"/>
      <c r="Y22" s="47"/>
      <c r="Z22" s="48"/>
      <c r="AA22" s="47">
        <f t="shared" ref="AA22:BJ22" si="26">IF($D22=AA$1,$E22+$V22,(IF($J22=AA$1,$K22+$W22,AA21)))</f>
        <v>1431</v>
      </c>
      <c r="AB22" s="47">
        <f t="shared" si="26"/>
        <v>945</v>
      </c>
      <c r="AC22" s="47">
        <f t="shared" si="26"/>
        <v>1292</v>
      </c>
      <c r="AD22" s="47">
        <f t="shared" si="26"/>
        <v>292</v>
      </c>
      <c r="AE22" s="47">
        <f t="shared" si="26"/>
        <v>2012</v>
      </c>
      <c r="AF22" s="47">
        <f t="shared" si="26"/>
        <v>1962</v>
      </c>
      <c r="AG22" s="47">
        <f t="shared" si="26"/>
        <v>1102</v>
      </c>
      <c r="AH22" s="47">
        <f t="shared" si="26"/>
        <v>940</v>
      </c>
      <c r="AI22" s="47">
        <f t="shared" si="26"/>
        <v>1329</v>
      </c>
      <c r="AJ22" s="47">
        <f t="shared" si="26"/>
        <v>1904</v>
      </c>
      <c r="AK22" s="47">
        <f t="shared" si="26"/>
        <v>611</v>
      </c>
      <c r="AL22" s="47">
        <f t="shared" si="26"/>
        <v>1000</v>
      </c>
      <c r="AM22" s="47">
        <f t="shared" si="26"/>
        <v>1904</v>
      </c>
      <c r="AN22" s="47">
        <f t="shared" si="26"/>
        <v>1361</v>
      </c>
      <c r="AO22" s="47">
        <f t="shared" si="26"/>
        <v>1160</v>
      </c>
      <c r="AP22" s="47">
        <f t="shared" si="26"/>
        <v>2122</v>
      </c>
      <c r="AQ22" s="47">
        <f t="shared" si="26"/>
        <v>1518</v>
      </c>
      <c r="AR22" s="47">
        <f t="shared" si="26"/>
        <v>275</v>
      </c>
      <c r="AS22" s="47">
        <f t="shared" si="26"/>
        <v>1838</v>
      </c>
      <c r="AT22" s="47">
        <f t="shared" si="26"/>
        <v>1215</v>
      </c>
      <c r="AU22" s="47">
        <f t="shared" si="26"/>
        <v>559</v>
      </c>
      <c r="AV22" s="47">
        <f t="shared" si="26"/>
        <v>856</v>
      </c>
      <c r="AW22" s="47">
        <f t="shared" si="26"/>
        <v>961</v>
      </c>
      <c r="AX22" s="47">
        <f t="shared" si="26"/>
        <v>1226</v>
      </c>
      <c r="AY22" s="47">
        <f t="shared" si="26"/>
        <v>626</v>
      </c>
      <c r="AZ22" s="47">
        <f t="shared" si="26"/>
        <v>1522</v>
      </c>
      <c r="BA22" s="47">
        <f t="shared" si="26"/>
        <v>882</v>
      </c>
      <c r="BB22" s="47">
        <f t="shared" si="26"/>
        <v>497</v>
      </c>
      <c r="BC22" s="47">
        <f t="shared" si="26"/>
        <v>638</v>
      </c>
      <c r="BD22" s="47">
        <f t="shared" si="26"/>
        <v>2002</v>
      </c>
      <c r="BE22" s="47">
        <f t="shared" si="26"/>
        <v>749</v>
      </c>
      <c r="BF22" s="47">
        <f t="shared" si="26"/>
        <v>605</v>
      </c>
      <c r="BG22" s="47">
        <f t="shared" si="26"/>
        <v>1860</v>
      </c>
      <c r="BH22" s="47">
        <f t="shared" si="26"/>
        <v>1344</v>
      </c>
      <c r="BI22" s="47">
        <f t="shared" si="26"/>
        <v>1577</v>
      </c>
      <c r="BJ22" s="47">
        <f t="shared" si="26"/>
        <v>1098</v>
      </c>
    </row>
    <row r="23" ht="13.5" customHeight="1">
      <c r="A23" s="88">
        <v>41693.0</v>
      </c>
      <c r="B23" s="84" t="s">
        <v>71</v>
      </c>
      <c r="C23" s="176"/>
      <c r="D23" s="233" t="s">
        <v>24</v>
      </c>
      <c r="E23" s="52">
        <f t="shared" si="2"/>
        <v>1577</v>
      </c>
      <c r="F23" s="41">
        <v>2.0</v>
      </c>
      <c r="G23" s="41">
        <v>19.0</v>
      </c>
      <c r="H23" s="42">
        <f t="shared" si="3"/>
        <v>25</v>
      </c>
      <c r="I23" s="176"/>
      <c r="J23" s="234" t="s">
        <v>27</v>
      </c>
      <c r="K23" s="52">
        <f t="shared" si="4"/>
        <v>1522</v>
      </c>
      <c r="L23" s="44">
        <v>2.0</v>
      </c>
      <c r="M23" s="44">
        <v>13.0</v>
      </c>
      <c r="N23" s="23">
        <f t="shared" si="5"/>
        <v>19</v>
      </c>
      <c r="O23" s="176"/>
      <c r="P23" s="45" t="s">
        <v>72</v>
      </c>
      <c r="Q23" s="176"/>
      <c r="R23" s="45">
        <f>MIN(Rules!$E$2,(MAX(H23/N23,N23/H23)))</f>
        <v>1.315789474</v>
      </c>
      <c r="S23" s="45">
        <f>VLOOKUP(B23,Rules!A:B,2,FALSE)</f>
        <v>40</v>
      </c>
      <c r="T23" s="176"/>
      <c r="U23" s="131">
        <f>1/(10^(-(E23+(IF(P23="Y",Rules!$I$2,0))-K23)/Rules!$E$12)+1)</f>
        <v>0.7199190059</v>
      </c>
      <c r="V23" s="47">
        <f t="shared" si="6"/>
        <v>15</v>
      </c>
      <c r="W23" s="47">
        <f t="shared" si="7"/>
        <v>-15</v>
      </c>
      <c r="X23" s="47"/>
      <c r="Y23" s="47"/>
      <c r="Z23" s="48"/>
      <c r="AA23" s="47">
        <f t="shared" ref="AA23:BJ23" si="27">IF($D23=AA$1,$E23+$V23,(IF($J23=AA$1,$K23+$W23,AA22)))</f>
        <v>1431</v>
      </c>
      <c r="AB23" s="47">
        <f t="shared" si="27"/>
        <v>945</v>
      </c>
      <c r="AC23" s="47">
        <f t="shared" si="27"/>
        <v>1292</v>
      </c>
      <c r="AD23" s="47">
        <f t="shared" si="27"/>
        <v>292</v>
      </c>
      <c r="AE23" s="47">
        <f t="shared" si="27"/>
        <v>2012</v>
      </c>
      <c r="AF23" s="47">
        <f t="shared" si="27"/>
        <v>1962</v>
      </c>
      <c r="AG23" s="47">
        <f t="shared" si="27"/>
        <v>1102</v>
      </c>
      <c r="AH23" s="47">
        <f t="shared" si="27"/>
        <v>940</v>
      </c>
      <c r="AI23" s="47">
        <f t="shared" si="27"/>
        <v>1329</v>
      </c>
      <c r="AJ23" s="47">
        <f t="shared" si="27"/>
        <v>1904</v>
      </c>
      <c r="AK23" s="47">
        <f t="shared" si="27"/>
        <v>611</v>
      </c>
      <c r="AL23" s="47">
        <f t="shared" si="27"/>
        <v>1000</v>
      </c>
      <c r="AM23" s="47">
        <f t="shared" si="27"/>
        <v>1904</v>
      </c>
      <c r="AN23" s="47">
        <f t="shared" si="27"/>
        <v>1361</v>
      </c>
      <c r="AO23" s="47">
        <f t="shared" si="27"/>
        <v>1160</v>
      </c>
      <c r="AP23" s="47">
        <f t="shared" si="27"/>
        <v>2122</v>
      </c>
      <c r="AQ23" s="47">
        <f t="shared" si="27"/>
        <v>1518</v>
      </c>
      <c r="AR23" s="47">
        <f t="shared" si="27"/>
        <v>275</v>
      </c>
      <c r="AS23" s="47">
        <f t="shared" si="27"/>
        <v>1838</v>
      </c>
      <c r="AT23" s="47">
        <f t="shared" si="27"/>
        <v>1215</v>
      </c>
      <c r="AU23" s="47">
        <f t="shared" si="27"/>
        <v>559</v>
      </c>
      <c r="AV23" s="47">
        <f t="shared" si="27"/>
        <v>856</v>
      </c>
      <c r="AW23" s="47">
        <f t="shared" si="27"/>
        <v>961</v>
      </c>
      <c r="AX23" s="47">
        <f t="shared" si="27"/>
        <v>1226</v>
      </c>
      <c r="AY23" s="47">
        <f t="shared" si="27"/>
        <v>626</v>
      </c>
      <c r="AZ23" s="47">
        <f t="shared" si="27"/>
        <v>1507</v>
      </c>
      <c r="BA23" s="47">
        <f t="shared" si="27"/>
        <v>882</v>
      </c>
      <c r="BB23" s="47">
        <f t="shared" si="27"/>
        <v>497</v>
      </c>
      <c r="BC23" s="47">
        <f t="shared" si="27"/>
        <v>638</v>
      </c>
      <c r="BD23" s="47">
        <f t="shared" si="27"/>
        <v>2002</v>
      </c>
      <c r="BE23" s="47">
        <f t="shared" si="27"/>
        <v>749</v>
      </c>
      <c r="BF23" s="47">
        <f t="shared" si="27"/>
        <v>605</v>
      </c>
      <c r="BG23" s="47">
        <f t="shared" si="27"/>
        <v>1860</v>
      </c>
      <c r="BH23" s="47">
        <f t="shared" si="27"/>
        <v>1344</v>
      </c>
      <c r="BI23" s="47">
        <f t="shared" si="27"/>
        <v>1592</v>
      </c>
      <c r="BJ23" s="47">
        <f t="shared" si="27"/>
        <v>1098</v>
      </c>
    </row>
    <row r="24" ht="13.5" customHeight="1">
      <c r="A24" s="88">
        <v>41693.0</v>
      </c>
      <c r="B24" s="84" t="s">
        <v>71</v>
      </c>
      <c r="C24" s="176"/>
      <c r="D24" s="233" t="s">
        <v>20</v>
      </c>
      <c r="E24" s="52">
        <f t="shared" si="2"/>
        <v>1838</v>
      </c>
      <c r="F24" s="41">
        <v>3.0</v>
      </c>
      <c r="G24" s="41">
        <v>28.0</v>
      </c>
      <c r="H24" s="42">
        <f t="shared" si="3"/>
        <v>37</v>
      </c>
      <c r="I24" s="47"/>
      <c r="J24" s="234" t="s">
        <v>30</v>
      </c>
      <c r="K24" s="52">
        <f t="shared" si="4"/>
        <v>1431</v>
      </c>
      <c r="L24" s="44">
        <v>0.0</v>
      </c>
      <c r="M24" s="44">
        <v>12.0</v>
      </c>
      <c r="N24" s="23">
        <f t="shared" si="5"/>
        <v>12</v>
      </c>
      <c r="O24" s="176"/>
      <c r="P24" s="45" t="s">
        <v>72</v>
      </c>
      <c r="Q24" s="176"/>
      <c r="R24" s="45">
        <f>MIN(Rules!$E$2,(MAX(H24/N24,N24/H24)))</f>
        <v>2</v>
      </c>
      <c r="S24" s="45">
        <f>VLOOKUP(B24,Rules!A:B,2,FALSE)</f>
        <v>40</v>
      </c>
      <c r="T24" s="176"/>
      <c r="U24" s="131">
        <f>1/(10^(-(E24+(IF(P24="Y",Rules!$I$2,0))-K24)/Rules!$E$12)+1)</f>
        <v>0.9285800795</v>
      </c>
      <c r="V24" s="47">
        <f t="shared" si="6"/>
        <v>6</v>
      </c>
      <c r="W24" s="47">
        <f t="shared" si="7"/>
        <v>-6</v>
      </c>
      <c r="X24" s="47"/>
      <c r="Y24" s="47"/>
      <c r="Z24" s="48"/>
      <c r="AA24" s="47">
        <f t="shared" ref="AA24:BJ24" si="28">IF($D24=AA$1,$E24+$V24,(IF($J24=AA$1,$K24+$W24,AA23)))</f>
        <v>1425</v>
      </c>
      <c r="AB24" s="47">
        <f t="shared" si="28"/>
        <v>945</v>
      </c>
      <c r="AC24" s="47">
        <f t="shared" si="28"/>
        <v>1292</v>
      </c>
      <c r="AD24" s="47">
        <f t="shared" si="28"/>
        <v>292</v>
      </c>
      <c r="AE24" s="47">
        <f t="shared" si="28"/>
        <v>2012</v>
      </c>
      <c r="AF24" s="47">
        <f t="shared" si="28"/>
        <v>1962</v>
      </c>
      <c r="AG24" s="47">
        <f t="shared" si="28"/>
        <v>1102</v>
      </c>
      <c r="AH24" s="47">
        <f t="shared" si="28"/>
        <v>940</v>
      </c>
      <c r="AI24" s="47">
        <f t="shared" si="28"/>
        <v>1329</v>
      </c>
      <c r="AJ24" s="47">
        <f t="shared" si="28"/>
        <v>1904</v>
      </c>
      <c r="AK24" s="47">
        <f t="shared" si="28"/>
        <v>611</v>
      </c>
      <c r="AL24" s="47">
        <f t="shared" si="28"/>
        <v>1000</v>
      </c>
      <c r="AM24" s="47">
        <f t="shared" si="28"/>
        <v>1904</v>
      </c>
      <c r="AN24" s="47">
        <f t="shared" si="28"/>
        <v>1361</v>
      </c>
      <c r="AO24" s="47">
        <f t="shared" si="28"/>
        <v>1160</v>
      </c>
      <c r="AP24" s="47">
        <f t="shared" si="28"/>
        <v>2122</v>
      </c>
      <c r="AQ24" s="47">
        <f t="shared" si="28"/>
        <v>1518</v>
      </c>
      <c r="AR24" s="47">
        <f t="shared" si="28"/>
        <v>275</v>
      </c>
      <c r="AS24" s="47">
        <f t="shared" si="28"/>
        <v>1844</v>
      </c>
      <c r="AT24" s="47">
        <f t="shared" si="28"/>
        <v>1215</v>
      </c>
      <c r="AU24" s="47">
        <f t="shared" si="28"/>
        <v>559</v>
      </c>
      <c r="AV24" s="47">
        <f t="shared" si="28"/>
        <v>856</v>
      </c>
      <c r="AW24" s="47">
        <f t="shared" si="28"/>
        <v>961</v>
      </c>
      <c r="AX24" s="47">
        <f t="shared" si="28"/>
        <v>1226</v>
      </c>
      <c r="AY24" s="47">
        <f t="shared" si="28"/>
        <v>626</v>
      </c>
      <c r="AZ24" s="47">
        <f t="shared" si="28"/>
        <v>1507</v>
      </c>
      <c r="BA24" s="47">
        <f t="shared" si="28"/>
        <v>882</v>
      </c>
      <c r="BB24" s="47">
        <f t="shared" si="28"/>
        <v>497</v>
      </c>
      <c r="BC24" s="47">
        <f t="shared" si="28"/>
        <v>638</v>
      </c>
      <c r="BD24" s="47">
        <f t="shared" si="28"/>
        <v>2002</v>
      </c>
      <c r="BE24" s="47">
        <f t="shared" si="28"/>
        <v>749</v>
      </c>
      <c r="BF24" s="47">
        <f t="shared" si="28"/>
        <v>605</v>
      </c>
      <c r="BG24" s="47">
        <f t="shared" si="28"/>
        <v>1860</v>
      </c>
      <c r="BH24" s="47">
        <f t="shared" si="28"/>
        <v>1344</v>
      </c>
      <c r="BI24" s="47">
        <f t="shared" si="28"/>
        <v>1592</v>
      </c>
      <c r="BJ24" s="47">
        <f t="shared" si="28"/>
        <v>1098</v>
      </c>
    </row>
    <row r="25" ht="13.5" customHeight="1">
      <c r="A25" s="88">
        <v>41693.0</v>
      </c>
      <c r="B25" s="84" t="s">
        <v>71</v>
      </c>
      <c r="C25" s="176"/>
      <c r="D25" s="233" t="s">
        <v>28</v>
      </c>
      <c r="E25" s="52">
        <f t="shared" si="2"/>
        <v>1292</v>
      </c>
      <c r="F25" s="41">
        <v>2.0</v>
      </c>
      <c r="G25" s="41">
        <v>12.0</v>
      </c>
      <c r="H25" s="42">
        <f t="shared" si="3"/>
        <v>18</v>
      </c>
      <c r="I25" s="47"/>
      <c r="J25" s="234" t="s">
        <v>36</v>
      </c>
      <c r="K25" s="52">
        <f t="shared" si="4"/>
        <v>1215</v>
      </c>
      <c r="L25" s="44">
        <v>0.0</v>
      </c>
      <c r="M25" s="44">
        <v>8.0</v>
      </c>
      <c r="N25" s="23">
        <f t="shared" si="5"/>
        <v>8</v>
      </c>
      <c r="O25" s="176"/>
      <c r="P25" s="45" t="s">
        <v>72</v>
      </c>
      <c r="Q25" s="176"/>
      <c r="R25" s="45">
        <f>MIN(Rules!$E$2,(MAX(H25/N25,N25/H25)))</f>
        <v>2</v>
      </c>
      <c r="S25" s="45">
        <f>VLOOKUP(B25,Rules!A:B,2,FALSE)</f>
        <v>40</v>
      </c>
      <c r="T25" s="176"/>
      <c r="U25" s="131">
        <f>1/(10^(-(E25+(IF(P25="Y",Rules!$I$2,0))-K25)/Rules!$E$12)+1)</f>
        <v>0.7398855205</v>
      </c>
      <c r="V25" s="47">
        <f t="shared" si="6"/>
        <v>21</v>
      </c>
      <c r="W25" s="47">
        <f t="shared" si="7"/>
        <v>-21</v>
      </c>
      <c r="X25" s="47"/>
      <c r="Y25" s="47"/>
      <c r="Z25" s="48"/>
      <c r="AA25" s="47">
        <f t="shared" ref="AA25:BJ25" si="29">IF($D25=AA$1,$E25+$V25,(IF($J25=AA$1,$K25+$W25,AA24)))</f>
        <v>1425</v>
      </c>
      <c r="AB25" s="47">
        <f t="shared" si="29"/>
        <v>945</v>
      </c>
      <c r="AC25" s="47">
        <f t="shared" si="29"/>
        <v>1313</v>
      </c>
      <c r="AD25" s="47">
        <f t="shared" si="29"/>
        <v>292</v>
      </c>
      <c r="AE25" s="47">
        <f t="shared" si="29"/>
        <v>2012</v>
      </c>
      <c r="AF25" s="47">
        <f t="shared" si="29"/>
        <v>1962</v>
      </c>
      <c r="AG25" s="47">
        <f t="shared" si="29"/>
        <v>1102</v>
      </c>
      <c r="AH25" s="47">
        <f t="shared" si="29"/>
        <v>940</v>
      </c>
      <c r="AI25" s="47">
        <f t="shared" si="29"/>
        <v>1329</v>
      </c>
      <c r="AJ25" s="47">
        <f t="shared" si="29"/>
        <v>1904</v>
      </c>
      <c r="AK25" s="47">
        <f t="shared" si="29"/>
        <v>611</v>
      </c>
      <c r="AL25" s="47">
        <f t="shared" si="29"/>
        <v>1000</v>
      </c>
      <c r="AM25" s="47">
        <f t="shared" si="29"/>
        <v>1904</v>
      </c>
      <c r="AN25" s="47">
        <f t="shared" si="29"/>
        <v>1361</v>
      </c>
      <c r="AO25" s="47">
        <f t="shared" si="29"/>
        <v>1160</v>
      </c>
      <c r="AP25" s="47">
        <f t="shared" si="29"/>
        <v>2122</v>
      </c>
      <c r="AQ25" s="47">
        <f t="shared" si="29"/>
        <v>1518</v>
      </c>
      <c r="AR25" s="47">
        <f t="shared" si="29"/>
        <v>275</v>
      </c>
      <c r="AS25" s="47">
        <f t="shared" si="29"/>
        <v>1844</v>
      </c>
      <c r="AT25" s="47">
        <f t="shared" si="29"/>
        <v>1194</v>
      </c>
      <c r="AU25" s="47">
        <f t="shared" si="29"/>
        <v>559</v>
      </c>
      <c r="AV25" s="47">
        <f t="shared" si="29"/>
        <v>856</v>
      </c>
      <c r="AW25" s="47">
        <f t="shared" si="29"/>
        <v>961</v>
      </c>
      <c r="AX25" s="47">
        <f t="shared" si="29"/>
        <v>1226</v>
      </c>
      <c r="AY25" s="47">
        <f t="shared" si="29"/>
        <v>626</v>
      </c>
      <c r="AZ25" s="47">
        <f t="shared" si="29"/>
        <v>1507</v>
      </c>
      <c r="BA25" s="47">
        <f t="shared" si="29"/>
        <v>882</v>
      </c>
      <c r="BB25" s="47">
        <f t="shared" si="29"/>
        <v>497</v>
      </c>
      <c r="BC25" s="47">
        <f t="shared" si="29"/>
        <v>638</v>
      </c>
      <c r="BD25" s="47">
        <f t="shared" si="29"/>
        <v>2002</v>
      </c>
      <c r="BE25" s="47">
        <f t="shared" si="29"/>
        <v>749</v>
      </c>
      <c r="BF25" s="47">
        <f t="shared" si="29"/>
        <v>605</v>
      </c>
      <c r="BG25" s="47">
        <f t="shared" si="29"/>
        <v>1860</v>
      </c>
      <c r="BH25" s="47">
        <f t="shared" si="29"/>
        <v>1344</v>
      </c>
      <c r="BI25" s="47">
        <f t="shared" si="29"/>
        <v>1592</v>
      </c>
      <c r="BJ25" s="47">
        <f t="shared" si="29"/>
        <v>1098</v>
      </c>
    </row>
    <row r="26" ht="13.5" customHeight="1">
      <c r="A26" s="88">
        <v>41693.0</v>
      </c>
      <c r="B26" s="84" t="s">
        <v>71</v>
      </c>
      <c r="C26" s="176"/>
      <c r="D26" s="233" t="s">
        <v>34</v>
      </c>
      <c r="E26" s="52">
        <f t="shared" si="2"/>
        <v>1361</v>
      </c>
      <c r="F26" s="41">
        <v>2.0</v>
      </c>
      <c r="G26" s="41">
        <v>24.0</v>
      </c>
      <c r="H26" s="42">
        <f t="shared" si="3"/>
        <v>30</v>
      </c>
      <c r="I26" s="47"/>
      <c r="J26" s="234" t="s">
        <v>29</v>
      </c>
      <c r="K26" s="52">
        <f t="shared" si="4"/>
        <v>1160</v>
      </c>
      <c r="L26" s="44">
        <v>0.0</v>
      </c>
      <c r="M26" s="44">
        <v>13.0</v>
      </c>
      <c r="N26" s="23">
        <f t="shared" si="5"/>
        <v>13</v>
      </c>
      <c r="O26" s="176"/>
      <c r="P26" s="45" t="s">
        <v>72</v>
      </c>
      <c r="Q26" s="176"/>
      <c r="R26" s="45">
        <f>MIN(Rules!$E$2,(MAX(H26/N26,N26/H26)))</f>
        <v>2</v>
      </c>
      <c r="S26" s="45">
        <f>VLOOKUP(B26,Rules!A:B,2,FALSE)</f>
        <v>40</v>
      </c>
      <c r="T26" s="176"/>
      <c r="U26" s="131">
        <f>1/(10^(-(E26+(IF(P26="Y",Rules!$I$2,0))-K26)/Rules!$E$12)+1)</f>
        <v>0.8343000843</v>
      </c>
      <c r="V26" s="47">
        <f t="shared" si="6"/>
        <v>13</v>
      </c>
      <c r="W26" s="47">
        <f t="shared" si="7"/>
        <v>-13</v>
      </c>
      <c r="X26" s="47"/>
      <c r="Y26" s="47"/>
      <c r="Z26" s="48"/>
      <c r="AA26" s="47">
        <f t="shared" ref="AA26:BJ26" si="30">IF($D26=AA$1,$E26+$V26,(IF($J26=AA$1,$K26+$W26,AA25)))</f>
        <v>1425</v>
      </c>
      <c r="AB26" s="47">
        <f t="shared" si="30"/>
        <v>945</v>
      </c>
      <c r="AC26" s="47">
        <f t="shared" si="30"/>
        <v>1313</v>
      </c>
      <c r="AD26" s="47">
        <f t="shared" si="30"/>
        <v>292</v>
      </c>
      <c r="AE26" s="47">
        <f t="shared" si="30"/>
        <v>2012</v>
      </c>
      <c r="AF26" s="47">
        <f t="shared" si="30"/>
        <v>1962</v>
      </c>
      <c r="AG26" s="47">
        <f t="shared" si="30"/>
        <v>1102</v>
      </c>
      <c r="AH26" s="47">
        <f t="shared" si="30"/>
        <v>940</v>
      </c>
      <c r="AI26" s="47">
        <f t="shared" si="30"/>
        <v>1329</v>
      </c>
      <c r="AJ26" s="47">
        <f t="shared" si="30"/>
        <v>1904</v>
      </c>
      <c r="AK26" s="47">
        <f t="shared" si="30"/>
        <v>611</v>
      </c>
      <c r="AL26" s="47">
        <f t="shared" si="30"/>
        <v>1000</v>
      </c>
      <c r="AM26" s="47">
        <f t="shared" si="30"/>
        <v>1904</v>
      </c>
      <c r="AN26" s="47">
        <f t="shared" si="30"/>
        <v>1374</v>
      </c>
      <c r="AO26" s="47">
        <f t="shared" si="30"/>
        <v>1147</v>
      </c>
      <c r="AP26" s="47">
        <f t="shared" si="30"/>
        <v>2122</v>
      </c>
      <c r="AQ26" s="47">
        <f t="shared" si="30"/>
        <v>1518</v>
      </c>
      <c r="AR26" s="47">
        <f t="shared" si="30"/>
        <v>275</v>
      </c>
      <c r="AS26" s="47">
        <f t="shared" si="30"/>
        <v>1844</v>
      </c>
      <c r="AT26" s="47">
        <f t="shared" si="30"/>
        <v>1194</v>
      </c>
      <c r="AU26" s="47">
        <f t="shared" si="30"/>
        <v>559</v>
      </c>
      <c r="AV26" s="47">
        <f t="shared" si="30"/>
        <v>856</v>
      </c>
      <c r="AW26" s="47">
        <f t="shared" si="30"/>
        <v>961</v>
      </c>
      <c r="AX26" s="47">
        <f t="shared" si="30"/>
        <v>1226</v>
      </c>
      <c r="AY26" s="47">
        <f t="shared" si="30"/>
        <v>626</v>
      </c>
      <c r="AZ26" s="47">
        <f t="shared" si="30"/>
        <v>1507</v>
      </c>
      <c r="BA26" s="47">
        <f t="shared" si="30"/>
        <v>882</v>
      </c>
      <c r="BB26" s="47">
        <f t="shared" si="30"/>
        <v>497</v>
      </c>
      <c r="BC26" s="47">
        <f t="shared" si="30"/>
        <v>638</v>
      </c>
      <c r="BD26" s="47">
        <f t="shared" si="30"/>
        <v>2002</v>
      </c>
      <c r="BE26" s="47">
        <f t="shared" si="30"/>
        <v>749</v>
      </c>
      <c r="BF26" s="47">
        <f t="shared" si="30"/>
        <v>605</v>
      </c>
      <c r="BG26" s="47">
        <f t="shared" si="30"/>
        <v>1860</v>
      </c>
      <c r="BH26" s="47">
        <f t="shared" si="30"/>
        <v>1344</v>
      </c>
      <c r="BI26" s="47">
        <f t="shared" si="30"/>
        <v>1592</v>
      </c>
      <c r="BJ26" s="47">
        <f t="shared" si="30"/>
        <v>1098</v>
      </c>
    </row>
    <row r="27" ht="13.5" customHeight="1">
      <c r="A27" s="88">
        <v>41693.0</v>
      </c>
      <c r="B27" s="84" t="s">
        <v>71</v>
      </c>
      <c r="C27" s="176"/>
      <c r="D27" s="233" t="s">
        <v>32</v>
      </c>
      <c r="E27" s="52">
        <f t="shared" si="2"/>
        <v>1344</v>
      </c>
      <c r="F27" s="41">
        <v>0.0</v>
      </c>
      <c r="G27" s="41">
        <v>8.0</v>
      </c>
      <c r="H27" s="42">
        <f t="shared" si="3"/>
        <v>8</v>
      </c>
      <c r="I27" s="47"/>
      <c r="J27" s="234" t="s">
        <v>35</v>
      </c>
      <c r="K27" s="52">
        <f t="shared" si="4"/>
        <v>1102</v>
      </c>
      <c r="L27" s="44">
        <v>3.0</v>
      </c>
      <c r="M27" s="44">
        <v>11.0</v>
      </c>
      <c r="N27" s="23">
        <f t="shared" si="5"/>
        <v>20</v>
      </c>
      <c r="O27" s="176"/>
      <c r="P27" s="45" t="s">
        <v>72</v>
      </c>
      <c r="Q27" s="176"/>
      <c r="R27" s="45">
        <f>MIN(Rules!$E$2,(MAX(H27/N27,N27/H27)))</f>
        <v>2</v>
      </c>
      <c r="S27" s="45">
        <f>VLOOKUP(B27,Rules!A:B,2,FALSE)</f>
        <v>40</v>
      </c>
      <c r="T27" s="176"/>
      <c r="U27" s="131">
        <f>1/(10^(-(E27+(IF(P27="Y",Rules!$I$2,0))-K27)/Rules!$E$12)+1)</f>
        <v>0.8587839892</v>
      </c>
      <c r="V27" s="47">
        <f t="shared" si="6"/>
        <v>-69</v>
      </c>
      <c r="W27" s="47">
        <f t="shared" si="7"/>
        <v>69</v>
      </c>
      <c r="X27" s="47"/>
      <c r="Y27" s="47"/>
      <c r="Z27" s="48"/>
      <c r="AA27" s="47">
        <f t="shared" ref="AA27:BJ27" si="31">IF($D27=AA$1,$E27+$V27,(IF($J27=AA$1,$K27+$W27,AA26)))</f>
        <v>1425</v>
      </c>
      <c r="AB27" s="47">
        <f t="shared" si="31"/>
        <v>945</v>
      </c>
      <c r="AC27" s="47">
        <f t="shared" si="31"/>
        <v>1313</v>
      </c>
      <c r="AD27" s="47">
        <f t="shared" si="31"/>
        <v>292</v>
      </c>
      <c r="AE27" s="47">
        <f t="shared" si="31"/>
        <v>2012</v>
      </c>
      <c r="AF27" s="47">
        <f t="shared" si="31"/>
        <v>1962</v>
      </c>
      <c r="AG27" s="47">
        <f t="shared" si="31"/>
        <v>1171</v>
      </c>
      <c r="AH27" s="47">
        <f t="shared" si="31"/>
        <v>940</v>
      </c>
      <c r="AI27" s="47">
        <f t="shared" si="31"/>
        <v>1329</v>
      </c>
      <c r="AJ27" s="47">
        <f t="shared" si="31"/>
        <v>1904</v>
      </c>
      <c r="AK27" s="47">
        <f t="shared" si="31"/>
        <v>611</v>
      </c>
      <c r="AL27" s="47">
        <f t="shared" si="31"/>
        <v>1000</v>
      </c>
      <c r="AM27" s="47">
        <f t="shared" si="31"/>
        <v>1904</v>
      </c>
      <c r="AN27" s="47">
        <f t="shared" si="31"/>
        <v>1374</v>
      </c>
      <c r="AO27" s="47">
        <f t="shared" si="31"/>
        <v>1147</v>
      </c>
      <c r="AP27" s="47">
        <f t="shared" si="31"/>
        <v>2122</v>
      </c>
      <c r="AQ27" s="47">
        <f t="shared" si="31"/>
        <v>1518</v>
      </c>
      <c r="AR27" s="47">
        <f t="shared" si="31"/>
        <v>275</v>
      </c>
      <c r="AS27" s="47">
        <f t="shared" si="31"/>
        <v>1844</v>
      </c>
      <c r="AT27" s="47">
        <f t="shared" si="31"/>
        <v>1194</v>
      </c>
      <c r="AU27" s="47">
        <f t="shared" si="31"/>
        <v>559</v>
      </c>
      <c r="AV27" s="47">
        <f t="shared" si="31"/>
        <v>856</v>
      </c>
      <c r="AW27" s="47">
        <f t="shared" si="31"/>
        <v>961</v>
      </c>
      <c r="AX27" s="47">
        <f t="shared" si="31"/>
        <v>1226</v>
      </c>
      <c r="AY27" s="47">
        <f t="shared" si="31"/>
        <v>626</v>
      </c>
      <c r="AZ27" s="47">
        <f t="shared" si="31"/>
        <v>1507</v>
      </c>
      <c r="BA27" s="47">
        <f t="shared" si="31"/>
        <v>882</v>
      </c>
      <c r="BB27" s="47">
        <f t="shared" si="31"/>
        <v>497</v>
      </c>
      <c r="BC27" s="47">
        <f t="shared" si="31"/>
        <v>638</v>
      </c>
      <c r="BD27" s="47">
        <f t="shared" si="31"/>
        <v>2002</v>
      </c>
      <c r="BE27" s="47">
        <f t="shared" si="31"/>
        <v>749</v>
      </c>
      <c r="BF27" s="47">
        <f t="shared" si="31"/>
        <v>605</v>
      </c>
      <c r="BG27" s="47">
        <f t="shared" si="31"/>
        <v>1860</v>
      </c>
      <c r="BH27" s="47">
        <f t="shared" si="31"/>
        <v>1275</v>
      </c>
      <c r="BI27" s="47">
        <f t="shared" si="31"/>
        <v>1592</v>
      </c>
      <c r="BJ27" s="47">
        <f t="shared" si="31"/>
        <v>1098</v>
      </c>
    </row>
    <row r="28" ht="13.5" customHeight="1">
      <c r="A28" s="88">
        <v>41693.0</v>
      </c>
      <c r="B28" s="84" t="s">
        <v>71</v>
      </c>
      <c r="C28" s="176"/>
      <c r="D28" s="233" t="s">
        <v>33</v>
      </c>
      <c r="E28" s="52">
        <f t="shared" si="2"/>
        <v>1329</v>
      </c>
      <c r="F28" s="41">
        <v>1.0</v>
      </c>
      <c r="G28" s="41">
        <v>15.0</v>
      </c>
      <c r="H28" s="42">
        <f t="shared" si="3"/>
        <v>18</v>
      </c>
      <c r="I28" s="47"/>
      <c r="J28" s="234" t="s">
        <v>40</v>
      </c>
      <c r="K28" s="52">
        <f t="shared" si="4"/>
        <v>1098</v>
      </c>
      <c r="L28" s="44">
        <v>0.0</v>
      </c>
      <c r="M28" s="44">
        <v>10.0</v>
      </c>
      <c r="N28" s="23">
        <f t="shared" si="5"/>
        <v>10</v>
      </c>
      <c r="O28" s="176"/>
      <c r="P28" s="45" t="s">
        <v>72</v>
      </c>
      <c r="Q28" s="176"/>
      <c r="R28" s="45">
        <f>MIN(Rules!$E$2,(MAX(H28/N28,N28/H28)))</f>
        <v>1.8</v>
      </c>
      <c r="S28" s="45">
        <f>VLOOKUP(B28,Rules!A:B,2,FALSE)</f>
        <v>40</v>
      </c>
      <c r="T28" s="176"/>
      <c r="U28" s="131">
        <f>1/(10^(-(E28+(IF(P28="Y",Rules!$I$2,0))-K28)/Rules!$E$12)+1)</f>
        <v>0.8525282659</v>
      </c>
      <c r="V28" s="47">
        <f t="shared" si="6"/>
        <v>11</v>
      </c>
      <c r="W28" s="47">
        <f t="shared" si="7"/>
        <v>-11</v>
      </c>
      <c r="X28" s="47"/>
      <c r="Y28" s="47"/>
      <c r="Z28" s="48"/>
      <c r="AA28" s="47">
        <f t="shared" ref="AA28:BJ28" si="32">IF($D28=AA$1,$E28+$V28,(IF($J28=AA$1,$K28+$W28,AA27)))</f>
        <v>1425</v>
      </c>
      <c r="AB28" s="47">
        <f t="shared" si="32"/>
        <v>945</v>
      </c>
      <c r="AC28" s="47">
        <f t="shared" si="32"/>
        <v>1313</v>
      </c>
      <c r="AD28" s="47">
        <f t="shared" si="32"/>
        <v>292</v>
      </c>
      <c r="AE28" s="47">
        <f t="shared" si="32"/>
        <v>2012</v>
      </c>
      <c r="AF28" s="47">
        <f t="shared" si="32"/>
        <v>1962</v>
      </c>
      <c r="AG28" s="47">
        <f t="shared" si="32"/>
        <v>1171</v>
      </c>
      <c r="AH28" s="47">
        <f t="shared" si="32"/>
        <v>940</v>
      </c>
      <c r="AI28" s="47">
        <f t="shared" si="32"/>
        <v>1340</v>
      </c>
      <c r="AJ28" s="47">
        <f t="shared" si="32"/>
        <v>1904</v>
      </c>
      <c r="AK28" s="47">
        <f t="shared" si="32"/>
        <v>611</v>
      </c>
      <c r="AL28" s="47">
        <f t="shared" si="32"/>
        <v>1000</v>
      </c>
      <c r="AM28" s="47">
        <f t="shared" si="32"/>
        <v>1904</v>
      </c>
      <c r="AN28" s="47">
        <f t="shared" si="32"/>
        <v>1374</v>
      </c>
      <c r="AO28" s="47">
        <f t="shared" si="32"/>
        <v>1147</v>
      </c>
      <c r="AP28" s="47">
        <f t="shared" si="32"/>
        <v>2122</v>
      </c>
      <c r="AQ28" s="47">
        <f t="shared" si="32"/>
        <v>1518</v>
      </c>
      <c r="AR28" s="47">
        <f t="shared" si="32"/>
        <v>275</v>
      </c>
      <c r="AS28" s="47">
        <f t="shared" si="32"/>
        <v>1844</v>
      </c>
      <c r="AT28" s="47">
        <f t="shared" si="32"/>
        <v>1194</v>
      </c>
      <c r="AU28" s="47">
        <f t="shared" si="32"/>
        <v>559</v>
      </c>
      <c r="AV28" s="47">
        <f t="shared" si="32"/>
        <v>856</v>
      </c>
      <c r="AW28" s="47">
        <f t="shared" si="32"/>
        <v>961</v>
      </c>
      <c r="AX28" s="47">
        <f t="shared" si="32"/>
        <v>1226</v>
      </c>
      <c r="AY28" s="47">
        <f t="shared" si="32"/>
        <v>626</v>
      </c>
      <c r="AZ28" s="47">
        <f t="shared" si="32"/>
        <v>1507</v>
      </c>
      <c r="BA28" s="47">
        <f t="shared" si="32"/>
        <v>882</v>
      </c>
      <c r="BB28" s="47">
        <f t="shared" si="32"/>
        <v>497</v>
      </c>
      <c r="BC28" s="47">
        <f t="shared" si="32"/>
        <v>638</v>
      </c>
      <c r="BD28" s="47">
        <f t="shared" si="32"/>
        <v>2002</v>
      </c>
      <c r="BE28" s="47">
        <f t="shared" si="32"/>
        <v>749</v>
      </c>
      <c r="BF28" s="47">
        <f t="shared" si="32"/>
        <v>605</v>
      </c>
      <c r="BG28" s="47">
        <f t="shared" si="32"/>
        <v>1860</v>
      </c>
      <c r="BH28" s="47">
        <f t="shared" si="32"/>
        <v>1275</v>
      </c>
      <c r="BI28" s="47">
        <f t="shared" si="32"/>
        <v>1592</v>
      </c>
      <c r="BJ28" s="47">
        <f t="shared" si="32"/>
        <v>1087</v>
      </c>
    </row>
    <row r="29" ht="13.5" customHeight="1">
      <c r="A29" s="88">
        <v>41693.0</v>
      </c>
      <c r="B29" s="84" t="s">
        <v>71</v>
      </c>
      <c r="C29" s="176"/>
      <c r="D29" s="233" t="s">
        <v>38</v>
      </c>
      <c r="E29" s="52">
        <f t="shared" si="2"/>
        <v>1226</v>
      </c>
      <c r="F29" s="41">
        <v>0.0</v>
      </c>
      <c r="G29" s="41">
        <v>12.0</v>
      </c>
      <c r="H29" s="42">
        <f t="shared" si="3"/>
        <v>12</v>
      </c>
      <c r="I29" s="47"/>
      <c r="J29" s="234" t="s">
        <v>39</v>
      </c>
      <c r="K29" s="52">
        <f t="shared" si="4"/>
        <v>961</v>
      </c>
      <c r="L29" s="44">
        <v>0.0</v>
      </c>
      <c r="M29" s="44">
        <v>7.0</v>
      </c>
      <c r="N29" s="23">
        <f t="shared" si="5"/>
        <v>7</v>
      </c>
      <c r="O29" s="176"/>
      <c r="P29" s="45" t="s">
        <v>72</v>
      </c>
      <c r="Q29" s="176"/>
      <c r="R29" s="45">
        <f>MIN(Rules!$E$2,(MAX(H29/N29,N29/H29)))</f>
        <v>1.714285714</v>
      </c>
      <c r="S29" s="45">
        <f>VLOOKUP(B29,Rules!A:B,2,FALSE)</f>
        <v>40</v>
      </c>
      <c r="T29" s="176"/>
      <c r="U29" s="131">
        <f>1/(10^(-(E29+(IF(P29="Y",Rules!$I$2,0))-K29)/Rules!$E$12)+1)</f>
        <v>0.8711477984</v>
      </c>
      <c r="V29" s="47">
        <f t="shared" si="6"/>
        <v>9</v>
      </c>
      <c r="W29" s="47">
        <f t="shared" si="7"/>
        <v>-9</v>
      </c>
      <c r="X29" s="47"/>
      <c r="Y29" s="47"/>
      <c r="Z29" s="48"/>
      <c r="AA29" s="47">
        <f t="shared" ref="AA29:BJ29" si="33">IF($D29=AA$1,$E29+$V29,(IF($J29=AA$1,$K29+$W29,AA28)))</f>
        <v>1425</v>
      </c>
      <c r="AB29" s="47">
        <f t="shared" si="33"/>
        <v>945</v>
      </c>
      <c r="AC29" s="47">
        <f t="shared" si="33"/>
        <v>1313</v>
      </c>
      <c r="AD29" s="47">
        <f t="shared" si="33"/>
        <v>292</v>
      </c>
      <c r="AE29" s="47">
        <f t="shared" si="33"/>
        <v>2012</v>
      </c>
      <c r="AF29" s="47">
        <f t="shared" si="33"/>
        <v>1962</v>
      </c>
      <c r="AG29" s="47">
        <f t="shared" si="33"/>
        <v>1171</v>
      </c>
      <c r="AH29" s="47">
        <f t="shared" si="33"/>
        <v>940</v>
      </c>
      <c r="AI29" s="47">
        <f t="shared" si="33"/>
        <v>1340</v>
      </c>
      <c r="AJ29" s="47">
        <f t="shared" si="33"/>
        <v>1904</v>
      </c>
      <c r="AK29" s="47">
        <f t="shared" si="33"/>
        <v>611</v>
      </c>
      <c r="AL29" s="47">
        <f t="shared" si="33"/>
        <v>1000</v>
      </c>
      <c r="AM29" s="47">
        <f t="shared" si="33"/>
        <v>1904</v>
      </c>
      <c r="AN29" s="47">
        <f t="shared" si="33"/>
        <v>1374</v>
      </c>
      <c r="AO29" s="47">
        <f t="shared" si="33"/>
        <v>1147</v>
      </c>
      <c r="AP29" s="47">
        <f t="shared" si="33"/>
        <v>2122</v>
      </c>
      <c r="AQ29" s="47">
        <f t="shared" si="33"/>
        <v>1518</v>
      </c>
      <c r="AR29" s="47">
        <f t="shared" si="33"/>
        <v>275</v>
      </c>
      <c r="AS29" s="47">
        <f t="shared" si="33"/>
        <v>1844</v>
      </c>
      <c r="AT29" s="47">
        <f t="shared" si="33"/>
        <v>1194</v>
      </c>
      <c r="AU29" s="47">
        <f t="shared" si="33"/>
        <v>559</v>
      </c>
      <c r="AV29" s="47">
        <f t="shared" si="33"/>
        <v>856</v>
      </c>
      <c r="AW29" s="47">
        <f t="shared" si="33"/>
        <v>952</v>
      </c>
      <c r="AX29" s="47">
        <f t="shared" si="33"/>
        <v>1235</v>
      </c>
      <c r="AY29" s="47">
        <f t="shared" si="33"/>
        <v>626</v>
      </c>
      <c r="AZ29" s="47">
        <f t="shared" si="33"/>
        <v>1507</v>
      </c>
      <c r="BA29" s="47">
        <f t="shared" si="33"/>
        <v>882</v>
      </c>
      <c r="BB29" s="47">
        <f t="shared" si="33"/>
        <v>497</v>
      </c>
      <c r="BC29" s="47">
        <f t="shared" si="33"/>
        <v>638</v>
      </c>
      <c r="BD29" s="47">
        <f t="shared" si="33"/>
        <v>2002</v>
      </c>
      <c r="BE29" s="47">
        <f t="shared" si="33"/>
        <v>749</v>
      </c>
      <c r="BF29" s="47">
        <f t="shared" si="33"/>
        <v>605</v>
      </c>
      <c r="BG29" s="47">
        <f t="shared" si="33"/>
        <v>1860</v>
      </c>
      <c r="BH29" s="47">
        <f t="shared" si="33"/>
        <v>1275</v>
      </c>
      <c r="BI29" s="47">
        <f t="shared" si="33"/>
        <v>1592</v>
      </c>
      <c r="BJ29" s="47">
        <f t="shared" si="33"/>
        <v>1087</v>
      </c>
    </row>
    <row r="30" ht="13.5" customHeight="1">
      <c r="A30" s="88">
        <v>41693.0</v>
      </c>
      <c r="B30" s="84" t="s">
        <v>71</v>
      </c>
      <c r="C30" s="176"/>
      <c r="D30" s="233" t="s">
        <v>45</v>
      </c>
      <c r="E30" s="52">
        <f t="shared" si="2"/>
        <v>1000</v>
      </c>
      <c r="F30" s="41">
        <v>2.0</v>
      </c>
      <c r="G30" s="41">
        <v>18.0</v>
      </c>
      <c r="H30" s="42">
        <f t="shared" si="3"/>
        <v>24</v>
      </c>
      <c r="I30" s="47"/>
      <c r="J30" s="234" t="s">
        <v>43</v>
      </c>
      <c r="K30" s="52">
        <f t="shared" si="4"/>
        <v>945</v>
      </c>
      <c r="L30" s="44">
        <v>2.0</v>
      </c>
      <c r="M30" s="44">
        <v>13.0</v>
      </c>
      <c r="N30" s="23">
        <f t="shared" si="5"/>
        <v>19</v>
      </c>
      <c r="O30" s="176"/>
      <c r="P30" s="45" t="s">
        <v>72</v>
      </c>
      <c r="Q30" s="176"/>
      <c r="R30" s="45">
        <f>MIN(Rules!$E$2,(MAX(H30/N30,N30/H30)))</f>
        <v>1.263157895</v>
      </c>
      <c r="S30" s="45">
        <f>VLOOKUP(B30,Rules!A:B,2,FALSE)</f>
        <v>40</v>
      </c>
      <c r="T30" s="176"/>
      <c r="U30" s="131">
        <f>1/(10^(-(E30+(IF(P30="Y",Rules!$I$2,0))-K30)/Rules!$E$12)+1)</f>
        <v>0.7199190059</v>
      </c>
      <c r="V30" s="47">
        <f t="shared" si="6"/>
        <v>14</v>
      </c>
      <c r="W30" s="47">
        <f t="shared" si="7"/>
        <v>-14</v>
      </c>
      <c r="X30" s="47"/>
      <c r="Y30" s="47"/>
      <c r="Z30" s="48"/>
      <c r="AA30" s="47">
        <f t="shared" ref="AA30:BJ30" si="34">IF($D30=AA$1,$E30+$V30,(IF($J30=AA$1,$K30+$W30,AA29)))</f>
        <v>1425</v>
      </c>
      <c r="AB30" s="47">
        <f t="shared" si="34"/>
        <v>931</v>
      </c>
      <c r="AC30" s="47">
        <f t="shared" si="34"/>
        <v>1313</v>
      </c>
      <c r="AD30" s="47">
        <f t="shared" si="34"/>
        <v>292</v>
      </c>
      <c r="AE30" s="47">
        <f t="shared" si="34"/>
        <v>2012</v>
      </c>
      <c r="AF30" s="47">
        <f t="shared" si="34"/>
        <v>1962</v>
      </c>
      <c r="AG30" s="47">
        <f t="shared" si="34"/>
        <v>1171</v>
      </c>
      <c r="AH30" s="47">
        <f t="shared" si="34"/>
        <v>940</v>
      </c>
      <c r="AI30" s="47">
        <f t="shared" si="34"/>
        <v>1340</v>
      </c>
      <c r="AJ30" s="47">
        <f t="shared" si="34"/>
        <v>1904</v>
      </c>
      <c r="AK30" s="47">
        <f t="shared" si="34"/>
        <v>611</v>
      </c>
      <c r="AL30" s="47">
        <f t="shared" si="34"/>
        <v>1014</v>
      </c>
      <c r="AM30" s="47">
        <f t="shared" si="34"/>
        <v>1904</v>
      </c>
      <c r="AN30" s="47">
        <f t="shared" si="34"/>
        <v>1374</v>
      </c>
      <c r="AO30" s="47">
        <f t="shared" si="34"/>
        <v>1147</v>
      </c>
      <c r="AP30" s="47">
        <f t="shared" si="34"/>
        <v>2122</v>
      </c>
      <c r="AQ30" s="47">
        <f t="shared" si="34"/>
        <v>1518</v>
      </c>
      <c r="AR30" s="47">
        <f t="shared" si="34"/>
        <v>275</v>
      </c>
      <c r="AS30" s="47">
        <f t="shared" si="34"/>
        <v>1844</v>
      </c>
      <c r="AT30" s="47">
        <f t="shared" si="34"/>
        <v>1194</v>
      </c>
      <c r="AU30" s="47">
        <f t="shared" si="34"/>
        <v>559</v>
      </c>
      <c r="AV30" s="47">
        <f t="shared" si="34"/>
        <v>856</v>
      </c>
      <c r="AW30" s="47">
        <f t="shared" si="34"/>
        <v>952</v>
      </c>
      <c r="AX30" s="47">
        <f t="shared" si="34"/>
        <v>1235</v>
      </c>
      <c r="AY30" s="47">
        <f t="shared" si="34"/>
        <v>626</v>
      </c>
      <c r="AZ30" s="47">
        <f t="shared" si="34"/>
        <v>1507</v>
      </c>
      <c r="BA30" s="47">
        <f t="shared" si="34"/>
        <v>882</v>
      </c>
      <c r="BB30" s="47">
        <f t="shared" si="34"/>
        <v>497</v>
      </c>
      <c r="BC30" s="47">
        <f t="shared" si="34"/>
        <v>638</v>
      </c>
      <c r="BD30" s="47">
        <f t="shared" si="34"/>
        <v>2002</v>
      </c>
      <c r="BE30" s="47">
        <f t="shared" si="34"/>
        <v>749</v>
      </c>
      <c r="BF30" s="47">
        <f t="shared" si="34"/>
        <v>605</v>
      </c>
      <c r="BG30" s="47">
        <f t="shared" si="34"/>
        <v>1860</v>
      </c>
      <c r="BH30" s="47">
        <f t="shared" si="34"/>
        <v>1275</v>
      </c>
      <c r="BI30" s="47">
        <f t="shared" si="34"/>
        <v>1592</v>
      </c>
      <c r="BJ30" s="47">
        <f t="shared" si="34"/>
        <v>1087</v>
      </c>
    </row>
    <row r="31" ht="13.5" customHeight="1">
      <c r="A31" s="88">
        <v>41693.0</v>
      </c>
      <c r="B31" s="84" t="s">
        <v>71</v>
      </c>
      <c r="C31" s="176"/>
      <c r="D31" s="233" t="s">
        <v>41</v>
      </c>
      <c r="E31" s="52">
        <f t="shared" si="2"/>
        <v>882</v>
      </c>
      <c r="F31" s="41">
        <v>1.0</v>
      </c>
      <c r="G31" s="41">
        <v>8.0</v>
      </c>
      <c r="H31" s="42">
        <f t="shared" si="3"/>
        <v>11</v>
      </c>
      <c r="I31" s="47"/>
      <c r="J31" s="234" t="s">
        <v>51</v>
      </c>
      <c r="K31" s="52">
        <f t="shared" si="4"/>
        <v>626</v>
      </c>
      <c r="L31" s="44">
        <v>1.0</v>
      </c>
      <c r="M31" s="44">
        <v>12.0</v>
      </c>
      <c r="N31" s="23">
        <f t="shared" si="5"/>
        <v>15</v>
      </c>
      <c r="O31" s="176"/>
      <c r="P31" s="45" t="s">
        <v>72</v>
      </c>
      <c r="Q31" s="176"/>
      <c r="R31" s="45">
        <f>MIN(Rules!$E$2,(MAX(H31/N31,N31/H31)))</f>
        <v>1.363636364</v>
      </c>
      <c r="S31" s="45">
        <f>VLOOKUP(B31,Rules!A:B,2,FALSE)</f>
        <v>40</v>
      </c>
      <c r="T31" s="176"/>
      <c r="U31" s="131">
        <f>1/(10^(-(E31+(IF(P31="Y",Rules!$I$2,0))-K31)/Rules!$E$12)+1)</f>
        <v>0.8664234565</v>
      </c>
      <c r="V31" s="47">
        <f t="shared" si="6"/>
        <v>-47</v>
      </c>
      <c r="W31" s="47">
        <f t="shared" si="7"/>
        <v>47</v>
      </c>
      <c r="X31" s="47"/>
      <c r="Y31" s="47"/>
      <c r="Z31" s="48"/>
      <c r="AA31" s="47">
        <f t="shared" ref="AA31:BJ31" si="35">IF($D31=AA$1,$E31+$V31,(IF($J31=AA$1,$K31+$W31,AA30)))</f>
        <v>1425</v>
      </c>
      <c r="AB31" s="47">
        <f t="shared" si="35"/>
        <v>931</v>
      </c>
      <c r="AC31" s="47">
        <f t="shared" si="35"/>
        <v>1313</v>
      </c>
      <c r="AD31" s="47">
        <f t="shared" si="35"/>
        <v>292</v>
      </c>
      <c r="AE31" s="47">
        <f t="shared" si="35"/>
        <v>2012</v>
      </c>
      <c r="AF31" s="47">
        <f t="shared" si="35"/>
        <v>1962</v>
      </c>
      <c r="AG31" s="47">
        <f t="shared" si="35"/>
        <v>1171</v>
      </c>
      <c r="AH31" s="47">
        <f t="shared" si="35"/>
        <v>940</v>
      </c>
      <c r="AI31" s="47">
        <f t="shared" si="35"/>
        <v>1340</v>
      </c>
      <c r="AJ31" s="47">
        <f t="shared" si="35"/>
        <v>1904</v>
      </c>
      <c r="AK31" s="47">
        <f t="shared" si="35"/>
        <v>611</v>
      </c>
      <c r="AL31" s="47">
        <f t="shared" si="35"/>
        <v>1014</v>
      </c>
      <c r="AM31" s="47">
        <f t="shared" si="35"/>
        <v>1904</v>
      </c>
      <c r="AN31" s="47">
        <f t="shared" si="35"/>
        <v>1374</v>
      </c>
      <c r="AO31" s="47">
        <f t="shared" si="35"/>
        <v>1147</v>
      </c>
      <c r="AP31" s="47">
        <f t="shared" si="35"/>
        <v>2122</v>
      </c>
      <c r="AQ31" s="47">
        <f t="shared" si="35"/>
        <v>1518</v>
      </c>
      <c r="AR31" s="47">
        <f t="shared" si="35"/>
        <v>275</v>
      </c>
      <c r="AS31" s="47">
        <f t="shared" si="35"/>
        <v>1844</v>
      </c>
      <c r="AT31" s="47">
        <f t="shared" si="35"/>
        <v>1194</v>
      </c>
      <c r="AU31" s="47">
        <f t="shared" si="35"/>
        <v>559</v>
      </c>
      <c r="AV31" s="47">
        <f t="shared" si="35"/>
        <v>856</v>
      </c>
      <c r="AW31" s="47">
        <f t="shared" si="35"/>
        <v>952</v>
      </c>
      <c r="AX31" s="47">
        <f t="shared" si="35"/>
        <v>1235</v>
      </c>
      <c r="AY31" s="47">
        <f t="shared" si="35"/>
        <v>673</v>
      </c>
      <c r="AZ31" s="47">
        <f t="shared" si="35"/>
        <v>1507</v>
      </c>
      <c r="BA31" s="47">
        <f t="shared" si="35"/>
        <v>835</v>
      </c>
      <c r="BB31" s="47">
        <f t="shared" si="35"/>
        <v>497</v>
      </c>
      <c r="BC31" s="47">
        <f t="shared" si="35"/>
        <v>638</v>
      </c>
      <c r="BD31" s="47">
        <f t="shared" si="35"/>
        <v>2002</v>
      </c>
      <c r="BE31" s="47">
        <f t="shared" si="35"/>
        <v>749</v>
      </c>
      <c r="BF31" s="47">
        <f t="shared" si="35"/>
        <v>605</v>
      </c>
      <c r="BG31" s="47">
        <f t="shared" si="35"/>
        <v>1860</v>
      </c>
      <c r="BH31" s="47">
        <f t="shared" si="35"/>
        <v>1275</v>
      </c>
      <c r="BI31" s="47">
        <f t="shared" si="35"/>
        <v>1592</v>
      </c>
      <c r="BJ31" s="47">
        <f t="shared" si="35"/>
        <v>1087</v>
      </c>
    </row>
    <row r="32" ht="13.5" customHeight="1">
      <c r="A32" s="88">
        <v>41693.0</v>
      </c>
      <c r="B32" s="84" t="s">
        <v>71</v>
      </c>
      <c r="C32" s="176"/>
      <c r="D32" s="233" t="s">
        <v>50</v>
      </c>
      <c r="E32" s="52">
        <f t="shared" si="2"/>
        <v>559</v>
      </c>
      <c r="F32" s="41">
        <v>3.0</v>
      </c>
      <c r="G32" s="41">
        <v>9.0</v>
      </c>
      <c r="H32" s="42">
        <f t="shared" si="3"/>
        <v>18</v>
      </c>
      <c r="I32" s="176"/>
      <c r="J32" s="234" t="s">
        <v>37</v>
      </c>
      <c r="K32" s="52">
        <f t="shared" si="4"/>
        <v>940</v>
      </c>
      <c r="L32" s="44">
        <v>1.0</v>
      </c>
      <c r="M32" s="44">
        <v>20.0</v>
      </c>
      <c r="N32" s="23">
        <f t="shared" si="5"/>
        <v>23</v>
      </c>
      <c r="O32" s="176"/>
      <c r="P32" s="45" t="s">
        <v>72</v>
      </c>
      <c r="Q32" s="176"/>
      <c r="R32" s="45">
        <f>MIN(Rules!$E$2,(MAX(H32/N32,N32/H32)))</f>
        <v>1.277777778</v>
      </c>
      <c r="S32" s="45">
        <f>VLOOKUP(B32,Rules!A:B,2,FALSE)</f>
        <v>40</v>
      </c>
      <c r="T32" s="176"/>
      <c r="U32" s="131">
        <f>1/(10^(-(E32+(IF(P32="Y",Rules!$I$2,0))-K32)/Rules!$E$12)+1)</f>
        <v>0.2565850245</v>
      </c>
      <c r="V32" s="47">
        <f t="shared" si="6"/>
        <v>-13</v>
      </c>
      <c r="W32" s="47">
        <f t="shared" si="7"/>
        <v>13</v>
      </c>
      <c r="X32" s="47"/>
      <c r="Y32" s="47"/>
      <c r="Z32" s="48"/>
      <c r="AA32" s="47">
        <f t="shared" ref="AA32:BJ32" si="36">IF($D32=AA$1,$E32+$V32,(IF($J32=AA$1,$K32+$W32,AA31)))</f>
        <v>1425</v>
      </c>
      <c r="AB32" s="47">
        <f t="shared" si="36"/>
        <v>931</v>
      </c>
      <c r="AC32" s="47">
        <f t="shared" si="36"/>
        <v>1313</v>
      </c>
      <c r="AD32" s="47">
        <f t="shared" si="36"/>
        <v>292</v>
      </c>
      <c r="AE32" s="47">
        <f t="shared" si="36"/>
        <v>2012</v>
      </c>
      <c r="AF32" s="47">
        <f t="shared" si="36"/>
        <v>1962</v>
      </c>
      <c r="AG32" s="47">
        <f t="shared" si="36"/>
        <v>1171</v>
      </c>
      <c r="AH32" s="47">
        <f t="shared" si="36"/>
        <v>953</v>
      </c>
      <c r="AI32" s="47">
        <f t="shared" si="36"/>
        <v>1340</v>
      </c>
      <c r="AJ32" s="47">
        <f t="shared" si="36"/>
        <v>1904</v>
      </c>
      <c r="AK32" s="47">
        <f t="shared" si="36"/>
        <v>611</v>
      </c>
      <c r="AL32" s="47">
        <f t="shared" si="36"/>
        <v>1014</v>
      </c>
      <c r="AM32" s="47">
        <f t="shared" si="36"/>
        <v>1904</v>
      </c>
      <c r="AN32" s="47">
        <f t="shared" si="36"/>
        <v>1374</v>
      </c>
      <c r="AO32" s="47">
        <f t="shared" si="36"/>
        <v>1147</v>
      </c>
      <c r="AP32" s="47">
        <f t="shared" si="36"/>
        <v>2122</v>
      </c>
      <c r="AQ32" s="47">
        <f t="shared" si="36"/>
        <v>1518</v>
      </c>
      <c r="AR32" s="47">
        <f t="shared" si="36"/>
        <v>275</v>
      </c>
      <c r="AS32" s="47">
        <f t="shared" si="36"/>
        <v>1844</v>
      </c>
      <c r="AT32" s="47">
        <f t="shared" si="36"/>
        <v>1194</v>
      </c>
      <c r="AU32" s="47">
        <f t="shared" si="36"/>
        <v>546</v>
      </c>
      <c r="AV32" s="47">
        <f t="shared" si="36"/>
        <v>856</v>
      </c>
      <c r="AW32" s="47">
        <f t="shared" si="36"/>
        <v>952</v>
      </c>
      <c r="AX32" s="47">
        <f t="shared" si="36"/>
        <v>1235</v>
      </c>
      <c r="AY32" s="47">
        <f t="shared" si="36"/>
        <v>673</v>
      </c>
      <c r="AZ32" s="47">
        <f t="shared" si="36"/>
        <v>1507</v>
      </c>
      <c r="BA32" s="47">
        <f t="shared" si="36"/>
        <v>835</v>
      </c>
      <c r="BB32" s="47">
        <f t="shared" si="36"/>
        <v>497</v>
      </c>
      <c r="BC32" s="47">
        <f t="shared" si="36"/>
        <v>638</v>
      </c>
      <c r="BD32" s="47">
        <f t="shared" si="36"/>
        <v>2002</v>
      </c>
      <c r="BE32" s="47">
        <f t="shared" si="36"/>
        <v>749</v>
      </c>
      <c r="BF32" s="47">
        <f t="shared" si="36"/>
        <v>605</v>
      </c>
      <c r="BG32" s="47">
        <f t="shared" si="36"/>
        <v>1860</v>
      </c>
      <c r="BH32" s="47">
        <f t="shared" si="36"/>
        <v>1275</v>
      </c>
      <c r="BI32" s="47">
        <f t="shared" si="36"/>
        <v>1592</v>
      </c>
      <c r="BJ32" s="47">
        <f t="shared" si="36"/>
        <v>1087</v>
      </c>
    </row>
    <row r="33" ht="13.5" customHeight="1">
      <c r="A33" s="88">
        <v>41700.0</v>
      </c>
      <c r="B33" s="84" t="s">
        <v>71</v>
      </c>
      <c r="C33" s="176"/>
      <c r="D33" s="233" t="s">
        <v>35</v>
      </c>
      <c r="E33" s="52">
        <f t="shared" si="2"/>
        <v>1171</v>
      </c>
      <c r="F33" s="41">
        <v>1.0</v>
      </c>
      <c r="G33" s="41">
        <v>13.0</v>
      </c>
      <c r="H33" s="42">
        <f t="shared" si="3"/>
        <v>16</v>
      </c>
      <c r="I33" s="176"/>
      <c r="J33" s="234" t="s">
        <v>36</v>
      </c>
      <c r="K33" s="52">
        <f t="shared" si="4"/>
        <v>1194</v>
      </c>
      <c r="L33" s="44">
        <v>0.0</v>
      </c>
      <c r="M33" s="44">
        <v>10.0</v>
      </c>
      <c r="N33" s="23">
        <f t="shared" si="5"/>
        <v>10</v>
      </c>
      <c r="O33" s="176"/>
      <c r="P33" s="45" t="s">
        <v>72</v>
      </c>
      <c r="Q33" s="176"/>
      <c r="R33" s="45">
        <f>MIN(Rules!$E$2,(MAX(H33/N33,N33/H33)))</f>
        <v>1.6</v>
      </c>
      <c r="S33" s="45">
        <f>VLOOKUP(B33,Rules!A:B,2,FALSE)</f>
        <v>40</v>
      </c>
      <c r="T33" s="176"/>
      <c r="U33" s="131">
        <f>1/(10^(-(E33+(IF(P33="Y",Rules!$I$2,0))-K33)/Rules!$E$12)+1)</f>
        <v>0.6421841458</v>
      </c>
      <c r="V33" s="47">
        <f t="shared" si="6"/>
        <v>23</v>
      </c>
      <c r="W33" s="47">
        <f t="shared" si="7"/>
        <v>-23</v>
      </c>
      <c r="X33" s="47"/>
      <c r="Y33" s="47"/>
      <c r="Z33" s="48"/>
      <c r="AA33" s="47">
        <f t="shared" ref="AA33:BJ33" si="37">IF($D33=AA$1,$E33+$V33,(IF($J33=AA$1,$K33+$W33,AA32)))</f>
        <v>1425</v>
      </c>
      <c r="AB33" s="47">
        <f t="shared" si="37"/>
        <v>931</v>
      </c>
      <c r="AC33" s="47">
        <f t="shared" si="37"/>
        <v>1313</v>
      </c>
      <c r="AD33" s="47">
        <f t="shared" si="37"/>
        <v>292</v>
      </c>
      <c r="AE33" s="47">
        <f t="shared" si="37"/>
        <v>2012</v>
      </c>
      <c r="AF33" s="47">
        <f t="shared" si="37"/>
        <v>1962</v>
      </c>
      <c r="AG33" s="47">
        <f t="shared" si="37"/>
        <v>1194</v>
      </c>
      <c r="AH33" s="47">
        <f t="shared" si="37"/>
        <v>953</v>
      </c>
      <c r="AI33" s="47">
        <f t="shared" si="37"/>
        <v>1340</v>
      </c>
      <c r="AJ33" s="47">
        <f t="shared" si="37"/>
        <v>1904</v>
      </c>
      <c r="AK33" s="47">
        <f t="shared" si="37"/>
        <v>611</v>
      </c>
      <c r="AL33" s="47">
        <f t="shared" si="37"/>
        <v>1014</v>
      </c>
      <c r="AM33" s="47">
        <f t="shared" si="37"/>
        <v>1904</v>
      </c>
      <c r="AN33" s="47">
        <f t="shared" si="37"/>
        <v>1374</v>
      </c>
      <c r="AO33" s="47">
        <f t="shared" si="37"/>
        <v>1147</v>
      </c>
      <c r="AP33" s="47">
        <f t="shared" si="37"/>
        <v>2122</v>
      </c>
      <c r="AQ33" s="47">
        <f t="shared" si="37"/>
        <v>1518</v>
      </c>
      <c r="AR33" s="47">
        <f t="shared" si="37"/>
        <v>275</v>
      </c>
      <c r="AS33" s="47">
        <f t="shared" si="37"/>
        <v>1844</v>
      </c>
      <c r="AT33" s="47">
        <f t="shared" si="37"/>
        <v>1171</v>
      </c>
      <c r="AU33" s="47">
        <f t="shared" si="37"/>
        <v>546</v>
      </c>
      <c r="AV33" s="47">
        <f t="shared" si="37"/>
        <v>856</v>
      </c>
      <c r="AW33" s="47">
        <f t="shared" si="37"/>
        <v>952</v>
      </c>
      <c r="AX33" s="47">
        <f t="shared" si="37"/>
        <v>1235</v>
      </c>
      <c r="AY33" s="47">
        <f t="shared" si="37"/>
        <v>673</v>
      </c>
      <c r="AZ33" s="47">
        <f t="shared" si="37"/>
        <v>1507</v>
      </c>
      <c r="BA33" s="47">
        <f t="shared" si="37"/>
        <v>835</v>
      </c>
      <c r="BB33" s="47">
        <f t="shared" si="37"/>
        <v>497</v>
      </c>
      <c r="BC33" s="47">
        <f t="shared" si="37"/>
        <v>638</v>
      </c>
      <c r="BD33" s="47">
        <f t="shared" si="37"/>
        <v>2002</v>
      </c>
      <c r="BE33" s="47">
        <f t="shared" si="37"/>
        <v>749</v>
      </c>
      <c r="BF33" s="47">
        <f t="shared" si="37"/>
        <v>605</v>
      </c>
      <c r="BG33" s="47">
        <f t="shared" si="37"/>
        <v>1860</v>
      </c>
      <c r="BH33" s="47">
        <f t="shared" si="37"/>
        <v>1275</v>
      </c>
      <c r="BI33" s="47">
        <f t="shared" si="37"/>
        <v>1592</v>
      </c>
      <c r="BJ33" s="47">
        <f t="shared" si="37"/>
        <v>1087</v>
      </c>
    </row>
    <row r="34" ht="13.5" customHeight="1">
      <c r="A34" s="88">
        <v>41700.0</v>
      </c>
      <c r="B34" s="84" t="s">
        <v>71</v>
      </c>
      <c r="C34" s="176"/>
      <c r="D34" s="233" t="s">
        <v>48</v>
      </c>
      <c r="E34" s="52">
        <f t="shared" si="2"/>
        <v>611</v>
      </c>
      <c r="F34" s="41">
        <v>5.0</v>
      </c>
      <c r="G34" s="41">
        <v>13.0</v>
      </c>
      <c r="H34" s="42">
        <f t="shared" si="3"/>
        <v>28</v>
      </c>
      <c r="I34" s="176"/>
      <c r="J34" s="234" t="s">
        <v>47</v>
      </c>
      <c r="K34" s="52">
        <f t="shared" si="4"/>
        <v>856</v>
      </c>
      <c r="L34" s="44">
        <v>2.0</v>
      </c>
      <c r="M34" s="44">
        <v>12.0</v>
      </c>
      <c r="N34" s="23">
        <f t="shared" si="5"/>
        <v>18</v>
      </c>
      <c r="O34" s="176"/>
      <c r="P34" s="45" t="s">
        <v>72</v>
      </c>
      <c r="Q34" s="176"/>
      <c r="R34" s="45">
        <f>MIN(Rules!$E$2,(MAX(H34/N34,N34/H34)))</f>
        <v>1.555555556</v>
      </c>
      <c r="S34" s="45">
        <f>VLOOKUP(B34,Rules!A:B,2,FALSE)</f>
        <v>40</v>
      </c>
      <c r="T34" s="176"/>
      <c r="U34" s="131">
        <f>1/(10^(-(E34+(IF(P34="Y",Rules!$I$2,0))-K34)/Rules!$E$12)+1)</f>
        <v>0.3923389359</v>
      </c>
      <c r="V34" s="47">
        <f t="shared" si="6"/>
        <v>38</v>
      </c>
      <c r="W34" s="47">
        <f t="shared" si="7"/>
        <v>-38</v>
      </c>
      <c r="X34" s="47"/>
      <c r="Y34" s="47"/>
      <c r="Z34" s="48"/>
      <c r="AA34" s="47">
        <f t="shared" ref="AA34:BJ34" si="38">IF($D34=AA$1,$E34+$V34,(IF($J34=AA$1,$K34+$W34,AA33)))</f>
        <v>1425</v>
      </c>
      <c r="AB34" s="47">
        <f t="shared" si="38"/>
        <v>931</v>
      </c>
      <c r="AC34" s="47">
        <f t="shared" si="38"/>
        <v>1313</v>
      </c>
      <c r="AD34" s="47">
        <f t="shared" si="38"/>
        <v>292</v>
      </c>
      <c r="AE34" s="47">
        <f t="shared" si="38"/>
        <v>2012</v>
      </c>
      <c r="AF34" s="47">
        <f t="shared" si="38"/>
        <v>1962</v>
      </c>
      <c r="AG34" s="47">
        <f t="shared" si="38"/>
        <v>1194</v>
      </c>
      <c r="AH34" s="47">
        <f t="shared" si="38"/>
        <v>953</v>
      </c>
      <c r="AI34" s="47">
        <f t="shared" si="38"/>
        <v>1340</v>
      </c>
      <c r="AJ34" s="47">
        <f t="shared" si="38"/>
        <v>1904</v>
      </c>
      <c r="AK34" s="47">
        <f t="shared" si="38"/>
        <v>649</v>
      </c>
      <c r="AL34" s="47">
        <f t="shared" si="38"/>
        <v>1014</v>
      </c>
      <c r="AM34" s="47">
        <f t="shared" si="38"/>
        <v>1904</v>
      </c>
      <c r="AN34" s="47">
        <f t="shared" si="38"/>
        <v>1374</v>
      </c>
      <c r="AO34" s="47">
        <f t="shared" si="38"/>
        <v>1147</v>
      </c>
      <c r="AP34" s="47">
        <f t="shared" si="38"/>
        <v>2122</v>
      </c>
      <c r="AQ34" s="47">
        <f t="shared" si="38"/>
        <v>1518</v>
      </c>
      <c r="AR34" s="47">
        <f t="shared" si="38"/>
        <v>275</v>
      </c>
      <c r="AS34" s="47">
        <f t="shared" si="38"/>
        <v>1844</v>
      </c>
      <c r="AT34" s="47">
        <f t="shared" si="38"/>
        <v>1171</v>
      </c>
      <c r="AU34" s="47">
        <f t="shared" si="38"/>
        <v>546</v>
      </c>
      <c r="AV34" s="47">
        <f t="shared" si="38"/>
        <v>818</v>
      </c>
      <c r="AW34" s="47">
        <f t="shared" si="38"/>
        <v>952</v>
      </c>
      <c r="AX34" s="47">
        <f t="shared" si="38"/>
        <v>1235</v>
      </c>
      <c r="AY34" s="47">
        <f t="shared" si="38"/>
        <v>673</v>
      </c>
      <c r="AZ34" s="47">
        <f t="shared" si="38"/>
        <v>1507</v>
      </c>
      <c r="BA34" s="47">
        <f t="shared" si="38"/>
        <v>835</v>
      </c>
      <c r="BB34" s="47">
        <f t="shared" si="38"/>
        <v>497</v>
      </c>
      <c r="BC34" s="47">
        <f t="shared" si="38"/>
        <v>638</v>
      </c>
      <c r="BD34" s="47">
        <f t="shared" si="38"/>
        <v>2002</v>
      </c>
      <c r="BE34" s="47">
        <f t="shared" si="38"/>
        <v>749</v>
      </c>
      <c r="BF34" s="47">
        <f t="shared" si="38"/>
        <v>605</v>
      </c>
      <c r="BG34" s="47">
        <f t="shared" si="38"/>
        <v>1860</v>
      </c>
      <c r="BH34" s="47">
        <f t="shared" si="38"/>
        <v>1275</v>
      </c>
      <c r="BI34" s="47">
        <f t="shared" si="38"/>
        <v>1592</v>
      </c>
      <c r="BJ34" s="47">
        <f t="shared" si="38"/>
        <v>1087</v>
      </c>
    </row>
    <row r="35" ht="13.5" customHeight="1">
      <c r="A35" s="88">
        <v>41700.0</v>
      </c>
      <c r="B35" s="84" t="s">
        <v>71</v>
      </c>
      <c r="C35" s="176"/>
      <c r="D35" s="233" t="s">
        <v>53</v>
      </c>
      <c r="E35" s="52">
        <f t="shared" si="2"/>
        <v>605</v>
      </c>
      <c r="F35" s="41">
        <v>1.0</v>
      </c>
      <c r="G35" s="41">
        <v>15.0</v>
      </c>
      <c r="H35" s="42">
        <f t="shared" si="3"/>
        <v>18</v>
      </c>
      <c r="I35" s="176"/>
      <c r="J35" s="234" t="s">
        <v>42</v>
      </c>
      <c r="K35" s="52">
        <f t="shared" si="4"/>
        <v>749</v>
      </c>
      <c r="L35" s="44">
        <v>4.0</v>
      </c>
      <c r="M35" s="44">
        <v>13.0</v>
      </c>
      <c r="N35" s="23">
        <f t="shared" si="5"/>
        <v>25</v>
      </c>
      <c r="O35" s="176"/>
      <c r="P35" s="45" t="s">
        <v>72</v>
      </c>
      <c r="Q35" s="176"/>
      <c r="R35" s="45">
        <f>MIN(Rules!$E$2,(MAX(H35/N35,N35/H35)))</f>
        <v>1.388888889</v>
      </c>
      <c r="S35" s="45">
        <f>VLOOKUP(B35,Rules!A:B,2,FALSE)</f>
        <v>40</v>
      </c>
      <c r="T35" s="176"/>
      <c r="U35" s="131">
        <f>1/(10^(-(E35+(IF(P35="Y",Rules!$I$2,0))-K35)/Rules!$E$12)+1)</f>
        <v>0.5069073158</v>
      </c>
      <c r="V35" s="47">
        <f t="shared" si="6"/>
        <v>-28</v>
      </c>
      <c r="W35" s="47">
        <f t="shared" si="7"/>
        <v>28</v>
      </c>
      <c r="X35" s="47"/>
      <c r="Y35" s="47"/>
      <c r="Z35" s="48"/>
      <c r="AA35" s="47">
        <f t="shared" ref="AA35:BJ35" si="39">IF($D35=AA$1,$E35+$V35,(IF($J35=AA$1,$K35+$W35,AA34)))</f>
        <v>1425</v>
      </c>
      <c r="AB35" s="47">
        <f t="shared" si="39"/>
        <v>931</v>
      </c>
      <c r="AC35" s="47">
        <f t="shared" si="39"/>
        <v>1313</v>
      </c>
      <c r="AD35" s="47">
        <f t="shared" si="39"/>
        <v>292</v>
      </c>
      <c r="AE35" s="47">
        <f t="shared" si="39"/>
        <v>2012</v>
      </c>
      <c r="AF35" s="47">
        <f t="shared" si="39"/>
        <v>1962</v>
      </c>
      <c r="AG35" s="47">
        <f t="shared" si="39"/>
        <v>1194</v>
      </c>
      <c r="AH35" s="47">
        <f t="shared" si="39"/>
        <v>953</v>
      </c>
      <c r="AI35" s="47">
        <f t="shared" si="39"/>
        <v>1340</v>
      </c>
      <c r="AJ35" s="47">
        <f t="shared" si="39"/>
        <v>1904</v>
      </c>
      <c r="AK35" s="47">
        <f t="shared" si="39"/>
        <v>649</v>
      </c>
      <c r="AL35" s="47">
        <f t="shared" si="39"/>
        <v>1014</v>
      </c>
      <c r="AM35" s="47">
        <f t="shared" si="39"/>
        <v>1904</v>
      </c>
      <c r="AN35" s="47">
        <f t="shared" si="39"/>
        <v>1374</v>
      </c>
      <c r="AO35" s="47">
        <f t="shared" si="39"/>
        <v>1147</v>
      </c>
      <c r="AP35" s="47">
        <f t="shared" si="39"/>
        <v>2122</v>
      </c>
      <c r="AQ35" s="47">
        <f t="shared" si="39"/>
        <v>1518</v>
      </c>
      <c r="AR35" s="47">
        <f t="shared" si="39"/>
        <v>275</v>
      </c>
      <c r="AS35" s="47">
        <f t="shared" si="39"/>
        <v>1844</v>
      </c>
      <c r="AT35" s="47">
        <f t="shared" si="39"/>
        <v>1171</v>
      </c>
      <c r="AU35" s="47">
        <f t="shared" si="39"/>
        <v>546</v>
      </c>
      <c r="AV35" s="47">
        <f t="shared" si="39"/>
        <v>818</v>
      </c>
      <c r="AW35" s="47">
        <f t="shared" si="39"/>
        <v>952</v>
      </c>
      <c r="AX35" s="47">
        <f t="shared" si="39"/>
        <v>1235</v>
      </c>
      <c r="AY35" s="47">
        <f t="shared" si="39"/>
        <v>673</v>
      </c>
      <c r="AZ35" s="47">
        <f t="shared" si="39"/>
        <v>1507</v>
      </c>
      <c r="BA35" s="47">
        <f t="shared" si="39"/>
        <v>835</v>
      </c>
      <c r="BB35" s="47">
        <f t="shared" si="39"/>
        <v>497</v>
      </c>
      <c r="BC35" s="47">
        <f t="shared" si="39"/>
        <v>638</v>
      </c>
      <c r="BD35" s="47">
        <f t="shared" si="39"/>
        <v>2002</v>
      </c>
      <c r="BE35" s="47">
        <f t="shared" si="39"/>
        <v>777</v>
      </c>
      <c r="BF35" s="47">
        <f t="shared" si="39"/>
        <v>577</v>
      </c>
      <c r="BG35" s="47">
        <f t="shared" si="39"/>
        <v>1860</v>
      </c>
      <c r="BH35" s="47">
        <f t="shared" si="39"/>
        <v>1275</v>
      </c>
      <c r="BI35" s="47">
        <f t="shared" si="39"/>
        <v>1592</v>
      </c>
      <c r="BJ35" s="47">
        <f t="shared" si="39"/>
        <v>1087</v>
      </c>
    </row>
    <row r="36" ht="13.5" customHeight="1">
      <c r="A36" s="88">
        <v>41707.0</v>
      </c>
      <c r="B36" s="84" t="s">
        <v>71</v>
      </c>
      <c r="C36" s="176"/>
      <c r="D36" s="233" t="s">
        <v>18</v>
      </c>
      <c r="E36" s="52">
        <f t="shared" si="2"/>
        <v>2002</v>
      </c>
      <c r="F36" s="41">
        <v>0.0</v>
      </c>
      <c r="G36" s="41">
        <v>20.0</v>
      </c>
      <c r="H36" s="42">
        <f t="shared" si="3"/>
        <v>20</v>
      </c>
      <c r="I36" s="176"/>
      <c r="J36" s="234" t="s">
        <v>21</v>
      </c>
      <c r="K36" s="52">
        <f t="shared" si="4"/>
        <v>2012</v>
      </c>
      <c r="L36" s="44">
        <v>4.0</v>
      </c>
      <c r="M36" s="44">
        <v>15.0</v>
      </c>
      <c r="N36" s="23">
        <f t="shared" si="5"/>
        <v>27</v>
      </c>
      <c r="O36" s="176"/>
      <c r="P36" s="45" t="s">
        <v>72</v>
      </c>
      <c r="Q36" s="176"/>
      <c r="R36" s="45">
        <f>MIN(Rules!$E$2,(MAX(H36/N36,N36/H36)))</f>
        <v>1.35</v>
      </c>
      <c r="S36" s="45">
        <f>VLOOKUP(B36,Rules!A:B,2,FALSE)</f>
        <v>40</v>
      </c>
      <c r="T36" s="176"/>
      <c r="U36" s="131">
        <f>1/(10^(-(E36+(IF(P36="Y",Rules!$I$2,0))-K36)/Rules!$E$12)+1)</f>
        <v>0.6558205059</v>
      </c>
      <c r="V36" s="47">
        <f t="shared" si="6"/>
        <v>-35</v>
      </c>
      <c r="W36" s="47">
        <f t="shared" si="7"/>
        <v>35</v>
      </c>
      <c r="X36" s="47"/>
      <c r="Y36" s="47"/>
      <c r="Z36" s="48"/>
      <c r="AA36" s="47">
        <f t="shared" ref="AA36:BJ36" si="40">IF($D36=AA$1,$E36+$V36,(IF($J36=AA$1,$K36+$W36,AA35)))</f>
        <v>1425</v>
      </c>
      <c r="AB36" s="47">
        <f t="shared" si="40"/>
        <v>931</v>
      </c>
      <c r="AC36" s="47">
        <f t="shared" si="40"/>
        <v>1313</v>
      </c>
      <c r="AD36" s="47">
        <f t="shared" si="40"/>
        <v>292</v>
      </c>
      <c r="AE36" s="47">
        <f t="shared" si="40"/>
        <v>2047</v>
      </c>
      <c r="AF36" s="47">
        <f t="shared" si="40"/>
        <v>1962</v>
      </c>
      <c r="AG36" s="47">
        <f t="shared" si="40"/>
        <v>1194</v>
      </c>
      <c r="AH36" s="47">
        <f t="shared" si="40"/>
        <v>953</v>
      </c>
      <c r="AI36" s="47">
        <f t="shared" si="40"/>
        <v>1340</v>
      </c>
      <c r="AJ36" s="47">
        <f t="shared" si="40"/>
        <v>1904</v>
      </c>
      <c r="AK36" s="47">
        <f t="shared" si="40"/>
        <v>649</v>
      </c>
      <c r="AL36" s="47">
        <f t="shared" si="40"/>
        <v>1014</v>
      </c>
      <c r="AM36" s="47">
        <f t="shared" si="40"/>
        <v>1904</v>
      </c>
      <c r="AN36" s="47">
        <f t="shared" si="40"/>
        <v>1374</v>
      </c>
      <c r="AO36" s="47">
        <f t="shared" si="40"/>
        <v>1147</v>
      </c>
      <c r="AP36" s="47">
        <f t="shared" si="40"/>
        <v>2122</v>
      </c>
      <c r="AQ36" s="47">
        <f t="shared" si="40"/>
        <v>1518</v>
      </c>
      <c r="AR36" s="47">
        <f t="shared" si="40"/>
        <v>275</v>
      </c>
      <c r="AS36" s="47">
        <f t="shared" si="40"/>
        <v>1844</v>
      </c>
      <c r="AT36" s="47">
        <f t="shared" si="40"/>
        <v>1171</v>
      </c>
      <c r="AU36" s="47">
        <f t="shared" si="40"/>
        <v>546</v>
      </c>
      <c r="AV36" s="47">
        <f t="shared" si="40"/>
        <v>818</v>
      </c>
      <c r="AW36" s="47">
        <f t="shared" si="40"/>
        <v>952</v>
      </c>
      <c r="AX36" s="47">
        <f t="shared" si="40"/>
        <v>1235</v>
      </c>
      <c r="AY36" s="47">
        <f t="shared" si="40"/>
        <v>673</v>
      </c>
      <c r="AZ36" s="47">
        <f t="shared" si="40"/>
        <v>1507</v>
      </c>
      <c r="BA36" s="47">
        <f t="shared" si="40"/>
        <v>835</v>
      </c>
      <c r="BB36" s="47">
        <f t="shared" si="40"/>
        <v>497</v>
      </c>
      <c r="BC36" s="47">
        <f t="shared" si="40"/>
        <v>638</v>
      </c>
      <c r="BD36" s="47">
        <f t="shared" si="40"/>
        <v>1967</v>
      </c>
      <c r="BE36" s="47">
        <f t="shared" si="40"/>
        <v>777</v>
      </c>
      <c r="BF36" s="47">
        <f t="shared" si="40"/>
        <v>577</v>
      </c>
      <c r="BG36" s="47">
        <f t="shared" si="40"/>
        <v>1860</v>
      </c>
      <c r="BH36" s="47">
        <f t="shared" si="40"/>
        <v>1275</v>
      </c>
      <c r="BI36" s="47">
        <f t="shared" si="40"/>
        <v>1592</v>
      </c>
      <c r="BJ36" s="47">
        <f t="shared" si="40"/>
        <v>1087</v>
      </c>
    </row>
    <row r="37" ht="13.5" customHeight="1">
      <c r="A37" s="88">
        <v>41707.0</v>
      </c>
      <c r="B37" s="84" t="s">
        <v>71</v>
      </c>
      <c r="C37" s="176"/>
      <c r="D37" s="233" t="s">
        <v>22</v>
      </c>
      <c r="E37" s="52">
        <f t="shared" si="2"/>
        <v>2122</v>
      </c>
      <c r="F37" s="41">
        <v>2.0</v>
      </c>
      <c r="G37" s="41">
        <v>16.0</v>
      </c>
      <c r="H37" s="42">
        <f t="shared" si="3"/>
        <v>22</v>
      </c>
      <c r="I37" s="176"/>
      <c r="J37" s="234" t="s">
        <v>23</v>
      </c>
      <c r="K37" s="52">
        <f t="shared" si="4"/>
        <v>1904</v>
      </c>
      <c r="L37" s="44">
        <v>1.0</v>
      </c>
      <c r="M37" s="44">
        <v>16.0</v>
      </c>
      <c r="N37" s="23">
        <f t="shared" si="5"/>
        <v>19</v>
      </c>
      <c r="O37" s="176"/>
      <c r="P37" s="45" t="s">
        <v>72</v>
      </c>
      <c r="Q37" s="176"/>
      <c r="R37" s="45">
        <f>MIN(Rules!$E$2,(MAX(H37/N37,N37/H37)))</f>
        <v>1.157894737</v>
      </c>
      <c r="S37" s="45">
        <f>VLOOKUP(B37,Rules!A:B,2,FALSE)</f>
        <v>40</v>
      </c>
      <c r="T37" s="176"/>
      <c r="U37" s="131">
        <f>1/(10^(-(E37+(IF(P37="Y",Rules!$I$2,0))-K37)/Rules!$E$12)+1)</f>
        <v>0.8448416006</v>
      </c>
      <c r="V37" s="47">
        <f t="shared" si="6"/>
        <v>7</v>
      </c>
      <c r="W37" s="47">
        <f t="shared" si="7"/>
        <v>-7</v>
      </c>
      <c r="X37" s="47"/>
      <c r="Y37" s="47"/>
      <c r="Z37" s="48"/>
      <c r="AA37" s="47">
        <f t="shared" ref="AA37:BJ37" si="41">IF($D37=AA$1,$E37+$V37,(IF($J37=AA$1,$K37+$W37,AA36)))</f>
        <v>1425</v>
      </c>
      <c r="AB37" s="47">
        <f t="shared" si="41"/>
        <v>931</v>
      </c>
      <c r="AC37" s="47">
        <f t="shared" si="41"/>
        <v>1313</v>
      </c>
      <c r="AD37" s="47">
        <f t="shared" si="41"/>
        <v>292</v>
      </c>
      <c r="AE37" s="47">
        <f t="shared" si="41"/>
        <v>2047</v>
      </c>
      <c r="AF37" s="47">
        <f t="shared" si="41"/>
        <v>1962</v>
      </c>
      <c r="AG37" s="47">
        <f t="shared" si="41"/>
        <v>1194</v>
      </c>
      <c r="AH37" s="47">
        <f t="shared" si="41"/>
        <v>953</v>
      </c>
      <c r="AI37" s="47">
        <f t="shared" si="41"/>
        <v>1340</v>
      </c>
      <c r="AJ37" s="47">
        <f t="shared" si="41"/>
        <v>1904</v>
      </c>
      <c r="AK37" s="47">
        <f t="shared" si="41"/>
        <v>649</v>
      </c>
      <c r="AL37" s="47">
        <f t="shared" si="41"/>
        <v>1014</v>
      </c>
      <c r="AM37" s="47">
        <f t="shared" si="41"/>
        <v>1897</v>
      </c>
      <c r="AN37" s="47">
        <f t="shared" si="41"/>
        <v>1374</v>
      </c>
      <c r="AO37" s="47">
        <f t="shared" si="41"/>
        <v>1147</v>
      </c>
      <c r="AP37" s="47">
        <f t="shared" si="41"/>
        <v>2129</v>
      </c>
      <c r="AQ37" s="47">
        <f t="shared" si="41"/>
        <v>1518</v>
      </c>
      <c r="AR37" s="47">
        <f t="shared" si="41"/>
        <v>275</v>
      </c>
      <c r="AS37" s="47">
        <f t="shared" si="41"/>
        <v>1844</v>
      </c>
      <c r="AT37" s="47">
        <f t="shared" si="41"/>
        <v>1171</v>
      </c>
      <c r="AU37" s="47">
        <f t="shared" si="41"/>
        <v>546</v>
      </c>
      <c r="AV37" s="47">
        <f t="shared" si="41"/>
        <v>818</v>
      </c>
      <c r="AW37" s="47">
        <f t="shared" si="41"/>
        <v>952</v>
      </c>
      <c r="AX37" s="47">
        <f t="shared" si="41"/>
        <v>1235</v>
      </c>
      <c r="AY37" s="47">
        <f t="shared" si="41"/>
        <v>673</v>
      </c>
      <c r="AZ37" s="47">
        <f t="shared" si="41"/>
        <v>1507</v>
      </c>
      <c r="BA37" s="47">
        <f t="shared" si="41"/>
        <v>835</v>
      </c>
      <c r="BB37" s="47">
        <f t="shared" si="41"/>
        <v>497</v>
      </c>
      <c r="BC37" s="47">
        <f t="shared" si="41"/>
        <v>638</v>
      </c>
      <c r="BD37" s="47">
        <f t="shared" si="41"/>
        <v>1967</v>
      </c>
      <c r="BE37" s="47">
        <f t="shared" si="41"/>
        <v>777</v>
      </c>
      <c r="BF37" s="47">
        <f t="shared" si="41"/>
        <v>577</v>
      </c>
      <c r="BG37" s="47">
        <f t="shared" si="41"/>
        <v>1860</v>
      </c>
      <c r="BH37" s="47">
        <f t="shared" si="41"/>
        <v>1275</v>
      </c>
      <c r="BI37" s="47">
        <f t="shared" si="41"/>
        <v>1592</v>
      </c>
      <c r="BJ37" s="47">
        <f t="shared" si="41"/>
        <v>1087</v>
      </c>
    </row>
    <row r="38" ht="13.5" customHeight="1">
      <c r="A38" s="88">
        <v>41707.0</v>
      </c>
      <c r="B38" s="84" t="s">
        <v>71</v>
      </c>
      <c r="C38" s="176"/>
      <c r="D38" s="233" t="s">
        <v>25</v>
      </c>
      <c r="E38" s="52">
        <f t="shared" si="2"/>
        <v>1860</v>
      </c>
      <c r="F38" s="41">
        <v>1.0</v>
      </c>
      <c r="G38" s="41">
        <v>13.0</v>
      </c>
      <c r="H38" s="42">
        <f t="shared" si="3"/>
        <v>16</v>
      </c>
      <c r="I38" s="176"/>
      <c r="J38" s="234" t="s">
        <v>26</v>
      </c>
      <c r="K38" s="52">
        <f t="shared" si="4"/>
        <v>1904</v>
      </c>
      <c r="L38" s="44">
        <v>1.0</v>
      </c>
      <c r="M38" s="44">
        <v>10.0</v>
      </c>
      <c r="N38" s="23">
        <f t="shared" si="5"/>
        <v>13</v>
      </c>
      <c r="O38" s="176"/>
      <c r="P38" s="45" t="s">
        <v>72</v>
      </c>
      <c r="Q38" s="176"/>
      <c r="R38" s="45">
        <f>MIN(Rules!$E$2,(MAX(H38/N38,N38/H38)))</f>
        <v>1.230769231</v>
      </c>
      <c r="S38" s="45">
        <f>VLOOKUP(B38,Rules!A:B,2,FALSE)</f>
        <v>40</v>
      </c>
      <c r="T38" s="176"/>
      <c r="U38" s="131">
        <f>1/(10^(-(E38+(IF(P38="Y",Rules!$I$2,0))-K38)/Rules!$E$12)+1)</f>
        <v>0.6196700609</v>
      </c>
      <c r="V38" s="47">
        <f t="shared" si="6"/>
        <v>19</v>
      </c>
      <c r="W38" s="47">
        <f t="shared" si="7"/>
        <v>-19</v>
      </c>
      <c r="X38" s="47"/>
      <c r="Y38" s="47"/>
      <c r="Z38" s="48"/>
      <c r="AA38" s="47">
        <f t="shared" ref="AA38:BJ38" si="42">IF($D38=AA$1,$E38+$V38,(IF($J38=AA$1,$K38+$W38,AA37)))</f>
        <v>1425</v>
      </c>
      <c r="AB38" s="47">
        <f t="shared" si="42"/>
        <v>931</v>
      </c>
      <c r="AC38" s="47">
        <f t="shared" si="42"/>
        <v>1313</v>
      </c>
      <c r="AD38" s="47">
        <f t="shared" si="42"/>
        <v>292</v>
      </c>
      <c r="AE38" s="47">
        <f t="shared" si="42"/>
        <v>2047</v>
      </c>
      <c r="AF38" s="47">
        <f t="shared" si="42"/>
        <v>1962</v>
      </c>
      <c r="AG38" s="47">
        <f t="shared" si="42"/>
        <v>1194</v>
      </c>
      <c r="AH38" s="47">
        <f t="shared" si="42"/>
        <v>953</v>
      </c>
      <c r="AI38" s="47">
        <f t="shared" si="42"/>
        <v>1340</v>
      </c>
      <c r="AJ38" s="47">
        <f t="shared" si="42"/>
        <v>1885</v>
      </c>
      <c r="AK38" s="47">
        <f t="shared" si="42"/>
        <v>649</v>
      </c>
      <c r="AL38" s="47">
        <f t="shared" si="42"/>
        <v>1014</v>
      </c>
      <c r="AM38" s="47">
        <f t="shared" si="42"/>
        <v>1897</v>
      </c>
      <c r="AN38" s="47">
        <f t="shared" si="42"/>
        <v>1374</v>
      </c>
      <c r="AO38" s="47">
        <f t="shared" si="42"/>
        <v>1147</v>
      </c>
      <c r="AP38" s="47">
        <f t="shared" si="42"/>
        <v>2129</v>
      </c>
      <c r="AQ38" s="47">
        <f t="shared" si="42"/>
        <v>1518</v>
      </c>
      <c r="AR38" s="47">
        <f t="shared" si="42"/>
        <v>275</v>
      </c>
      <c r="AS38" s="47">
        <f t="shared" si="42"/>
        <v>1844</v>
      </c>
      <c r="AT38" s="47">
        <f t="shared" si="42"/>
        <v>1171</v>
      </c>
      <c r="AU38" s="47">
        <f t="shared" si="42"/>
        <v>546</v>
      </c>
      <c r="AV38" s="47">
        <f t="shared" si="42"/>
        <v>818</v>
      </c>
      <c r="AW38" s="47">
        <f t="shared" si="42"/>
        <v>952</v>
      </c>
      <c r="AX38" s="47">
        <f t="shared" si="42"/>
        <v>1235</v>
      </c>
      <c r="AY38" s="47">
        <f t="shared" si="42"/>
        <v>673</v>
      </c>
      <c r="AZ38" s="47">
        <f t="shared" si="42"/>
        <v>1507</v>
      </c>
      <c r="BA38" s="47">
        <f t="shared" si="42"/>
        <v>835</v>
      </c>
      <c r="BB38" s="47">
        <f t="shared" si="42"/>
        <v>497</v>
      </c>
      <c r="BC38" s="47">
        <f t="shared" si="42"/>
        <v>638</v>
      </c>
      <c r="BD38" s="47">
        <f t="shared" si="42"/>
        <v>1967</v>
      </c>
      <c r="BE38" s="47">
        <f t="shared" si="42"/>
        <v>777</v>
      </c>
      <c r="BF38" s="47">
        <f t="shared" si="42"/>
        <v>577</v>
      </c>
      <c r="BG38" s="47">
        <f t="shared" si="42"/>
        <v>1879</v>
      </c>
      <c r="BH38" s="47">
        <f t="shared" si="42"/>
        <v>1275</v>
      </c>
      <c r="BI38" s="47">
        <f t="shared" si="42"/>
        <v>1592</v>
      </c>
      <c r="BJ38" s="47">
        <f t="shared" si="42"/>
        <v>1087</v>
      </c>
    </row>
    <row r="39" ht="13.5" customHeight="1">
      <c r="A39" s="88">
        <v>41707.0</v>
      </c>
      <c r="B39" s="84" t="s">
        <v>71</v>
      </c>
      <c r="C39" s="176"/>
      <c r="D39" s="233" t="s">
        <v>20</v>
      </c>
      <c r="E39" s="52">
        <f t="shared" si="2"/>
        <v>1844</v>
      </c>
      <c r="F39" s="41">
        <v>1.0</v>
      </c>
      <c r="G39" s="41">
        <v>14.0</v>
      </c>
      <c r="H39" s="42">
        <f t="shared" si="3"/>
        <v>17</v>
      </c>
      <c r="I39" s="176"/>
      <c r="J39" s="234" t="s">
        <v>24</v>
      </c>
      <c r="K39" s="52">
        <f t="shared" si="4"/>
        <v>1592</v>
      </c>
      <c r="L39" s="44">
        <v>2.0</v>
      </c>
      <c r="M39" s="44">
        <v>8.0</v>
      </c>
      <c r="N39" s="23">
        <f t="shared" si="5"/>
        <v>14</v>
      </c>
      <c r="O39" s="176"/>
      <c r="P39" s="45" t="s">
        <v>72</v>
      </c>
      <c r="Q39" s="176"/>
      <c r="R39" s="45">
        <f>MIN(Rules!$E$2,(MAX(H39/N39,N39/H39)))</f>
        <v>1.214285714</v>
      </c>
      <c r="S39" s="45">
        <f>VLOOKUP(B39,Rules!A:B,2,FALSE)</f>
        <v>40</v>
      </c>
      <c r="T39" s="176"/>
      <c r="U39" s="131">
        <f>1/(10^(-(E39+(IF(P39="Y",Rules!$I$2,0))-K39)/Rules!$E$12)+1)</f>
        <v>0.8642771337</v>
      </c>
      <c r="V39" s="47">
        <f t="shared" si="6"/>
        <v>7</v>
      </c>
      <c r="W39" s="47">
        <f t="shared" si="7"/>
        <v>-7</v>
      </c>
      <c r="X39" s="47"/>
      <c r="Y39" s="47"/>
      <c r="Z39" s="48"/>
      <c r="AA39" s="47">
        <f t="shared" ref="AA39:BJ39" si="43">IF($D39=AA$1,$E39+$V39,(IF($J39=AA$1,$K39+$W39,AA38)))</f>
        <v>1425</v>
      </c>
      <c r="AB39" s="47">
        <f t="shared" si="43"/>
        <v>931</v>
      </c>
      <c r="AC39" s="47">
        <f t="shared" si="43"/>
        <v>1313</v>
      </c>
      <c r="AD39" s="47">
        <f t="shared" si="43"/>
        <v>292</v>
      </c>
      <c r="AE39" s="47">
        <f t="shared" si="43"/>
        <v>2047</v>
      </c>
      <c r="AF39" s="47">
        <f t="shared" si="43"/>
        <v>1962</v>
      </c>
      <c r="AG39" s="47">
        <f t="shared" si="43"/>
        <v>1194</v>
      </c>
      <c r="AH39" s="47">
        <f t="shared" si="43"/>
        <v>953</v>
      </c>
      <c r="AI39" s="47">
        <f t="shared" si="43"/>
        <v>1340</v>
      </c>
      <c r="AJ39" s="47">
        <f t="shared" si="43"/>
        <v>1885</v>
      </c>
      <c r="AK39" s="47">
        <f t="shared" si="43"/>
        <v>649</v>
      </c>
      <c r="AL39" s="47">
        <f t="shared" si="43"/>
        <v>1014</v>
      </c>
      <c r="AM39" s="47">
        <f t="shared" si="43"/>
        <v>1897</v>
      </c>
      <c r="AN39" s="47">
        <f t="shared" si="43"/>
        <v>1374</v>
      </c>
      <c r="AO39" s="47">
        <f t="shared" si="43"/>
        <v>1147</v>
      </c>
      <c r="AP39" s="47">
        <f t="shared" si="43"/>
        <v>2129</v>
      </c>
      <c r="AQ39" s="47">
        <f t="shared" si="43"/>
        <v>1518</v>
      </c>
      <c r="AR39" s="47">
        <f t="shared" si="43"/>
        <v>275</v>
      </c>
      <c r="AS39" s="47">
        <f t="shared" si="43"/>
        <v>1851</v>
      </c>
      <c r="AT39" s="47">
        <f t="shared" si="43"/>
        <v>1171</v>
      </c>
      <c r="AU39" s="47">
        <f t="shared" si="43"/>
        <v>546</v>
      </c>
      <c r="AV39" s="47">
        <f t="shared" si="43"/>
        <v>818</v>
      </c>
      <c r="AW39" s="47">
        <f t="shared" si="43"/>
        <v>952</v>
      </c>
      <c r="AX39" s="47">
        <f t="shared" si="43"/>
        <v>1235</v>
      </c>
      <c r="AY39" s="47">
        <f t="shared" si="43"/>
        <v>673</v>
      </c>
      <c r="AZ39" s="47">
        <f t="shared" si="43"/>
        <v>1507</v>
      </c>
      <c r="BA39" s="47">
        <f t="shared" si="43"/>
        <v>835</v>
      </c>
      <c r="BB39" s="47">
        <f t="shared" si="43"/>
        <v>497</v>
      </c>
      <c r="BC39" s="47">
        <f t="shared" si="43"/>
        <v>638</v>
      </c>
      <c r="BD39" s="47">
        <f t="shared" si="43"/>
        <v>1967</v>
      </c>
      <c r="BE39" s="47">
        <f t="shared" si="43"/>
        <v>777</v>
      </c>
      <c r="BF39" s="47">
        <f t="shared" si="43"/>
        <v>577</v>
      </c>
      <c r="BG39" s="47">
        <f t="shared" si="43"/>
        <v>1879</v>
      </c>
      <c r="BH39" s="47">
        <f t="shared" si="43"/>
        <v>1275</v>
      </c>
      <c r="BI39" s="47">
        <f t="shared" si="43"/>
        <v>1585</v>
      </c>
      <c r="BJ39" s="47">
        <f t="shared" si="43"/>
        <v>1087</v>
      </c>
    </row>
    <row r="40" ht="13.5" customHeight="1">
      <c r="A40" s="88">
        <v>41707.0</v>
      </c>
      <c r="B40" s="84" t="s">
        <v>71</v>
      </c>
      <c r="C40" s="176"/>
      <c r="D40" s="233" t="s">
        <v>31</v>
      </c>
      <c r="E40" s="52">
        <f t="shared" si="2"/>
        <v>1518</v>
      </c>
      <c r="F40" s="41">
        <v>2.0</v>
      </c>
      <c r="G40" s="41">
        <v>21.0</v>
      </c>
      <c r="H40" s="42">
        <f t="shared" si="3"/>
        <v>27</v>
      </c>
      <c r="I40" s="176"/>
      <c r="J40" s="234" t="s">
        <v>30</v>
      </c>
      <c r="K40" s="52">
        <f t="shared" si="4"/>
        <v>1425</v>
      </c>
      <c r="L40" s="44">
        <v>0.0</v>
      </c>
      <c r="M40" s="44">
        <v>21.0</v>
      </c>
      <c r="N40" s="23">
        <f t="shared" si="5"/>
        <v>21</v>
      </c>
      <c r="O40" s="176"/>
      <c r="P40" s="45" t="s">
        <v>72</v>
      </c>
      <c r="Q40" s="176"/>
      <c r="R40" s="45">
        <f>MIN(Rules!$E$2,(MAX(H40/N40,N40/H40)))</f>
        <v>1.285714286</v>
      </c>
      <c r="S40" s="45">
        <f>VLOOKUP(B40,Rules!A:B,2,FALSE)</f>
        <v>40</v>
      </c>
      <c r="T40" s="176"/>
      <c r="U40" s="131">
        <f>1/(10^(-(E40+(IF(P40="Y",Rules!$I$2,0))-K40)/Rules!$E$12)+1)</f>
        <v>0.7538136381</v>
      </c>
      <c r="V40" s="47">
        <f t="shared" si="6"/>
        <v>13</v>
      </c>
      <c r="W40" s="47">
        <f t="shared" si="7"/>
        <v>-13</v>
      </c>
      <c r="X40" s="47"/>
      <c r="Y40" s="47"/>
      <c r="Z40" s="48"/>
      <c r="AA40" s="47">
        <f t="shared" ref="AA40:BJ40" si="44">IF($D40=AA$1,$E40+$V40,(IF($J40=AA$1,$K40+$W40,AA39)))</f>
        <v>1412</v>
      </c>
      <c r="AB40" s="47">
        <f t="shared" si="44"/>
        <v>931</v>
      </c>
      <c r="AC40" s="47">
        <f t="shared" si="44"/>
        <v>1313</v>
      </c>
      <c r="AD40" s="47">
        <f t="shared" si="44"/>
        <v>292</v>
      </c>
      <c r="AE40" s="47">
        <f t="shared" si="44"/>
        <v>2047</v>
      </c>
      <c r="AF40" s="47">
        <f t="shared" si="44"/>
        <v>1962</v>
      </c>
      <c r="AG40" s="47">
        <f t="shared" si="44"/>
        <v>1194</v>
      </c>
      <c r="AH40" s="47">
        <f t="shared" si="44"/>
        <v>953</v>
      </c>
      <c r="AI40" s="47">
        <f t="shared" si="44"/>
        <v>1340</v>
      </c>
      <c r="AJ40" s="47">
        <f t="shared" si="44"/>
        <v>1885</v>
      </c>
      <c r="AK40" s="47">
        <f t="shared" si="44"/>
        <v>649</v>
      </c>
      <c r="AL40" s="47">
        <f t="shared" si="44"/>
        <v>1014</v>
      </c>
      <c r="AM40" s="47">
        <f t="shared" si="44"/>
        <v>1897</v>
      </c>
      <c r="AN40" s="47">
        <f t="shared" si="44"/>
        <v>1374</v>
      </c>
      <c r="AO40" s="47">
        <f t="shared" si="44"/>
        <v>1147</v>
      </c>
      <c r="AP40" s="47">
        <f t="shared" si="44"/>
        <v>2129</v>
      </c>
      <c r="AQ40" s="47">
        <f t="shared" si="44"/>
        <v>1531</v>
      </c>
      <c r="AR40" s="47">
        <f t="shared" si="44"/>
        <v>275</v>
      </c>
      <c r="AS40" s="47">
        <f t="shared" si="44"/>
        <v>1851</v>
      </c>
      <c r="AT40" s="47">
        <f t="shared" si="44"/>
        <v>1171</v>
      </c>
      <c r="AU40" s="47">
        <f t="shared" si="44"/>
        <v>546</v>
      </c>
      <c r="AV40" s="47">
        <f t="shared" si="44"/>
        <v>818</v>
      </c>
      <c r="AW40" s="47">
        <f t="shared" si="44"/>
        <v>952</v>
      </c>
      <c r="AX40" s="47">
        <f t="shared" si="44"/>
        <v>1235</v>
      </c>
      <c r="AY40" s="47">
        <f t="shared" si="44"/>
        <v>673</v>
      </c>
      <c r="AZ40" s="47">
        <f t="shared" si="44"/>
        <v>1507</v>
      </c>
      <c r="BA40" s="47">
        <f t="shared" si="44"/>
        <v>835</v>
      </c>
      <c r="BB40" s="47">
        <f t="shared" si="44"/>
        <v>497</v>
      </c>
      <c r="BC40" s="47">
        <f t="shared" si="44"/>
        <v>638</v>
      </c>
      <c r="BD40" s="47">
        <f t="shared" si="44"/>
        <v>1967</v>
      </c>
      <c r="BE40" s="47">
        <f t="shared" si="44"/>
        <v>777</v>
      </c>
      <c r="BF40" s="47">
        <f t="shared" si="44"/>
        <v>577</v>
      </c>
      <c r="BG40" s="47">
        <f t="shared" si="44"/>
        <v>1879</v>
      </c>
      <c r="BH40" s="47">
        <f t="shared" si="44"/>
        <v>1275</v>
      </c>
      <c r="BI40" s="47">
        <f t="shared" si="44"/>
        <v>1585</v>
      </c>
      <c r="BJ40" s="47">
        <f t="shared" si="44"/>
        <v>1087</v>
      </c>
    </row>
    <row r="41" ht="13.5" customHeight="1">
      <c r="A41" s="88">
        <v>41707.0</v>
      </c>
      <c r="B41" s="84" t="s">
        <v>71</v>
      </c>
      <c r="C41" s="176"/>
      <c r="D41" s="233" t="s">
        <v>19</v>
      </c>
      <c r="E41" s="52">
        <f t="shared" si="2"/>
        <v>1962</v>
      </c>
      <c r="F41" s="41">
        <v>1.0</v>
      </c>
      <c r="G41" s="41">
        <v>24.0</v>
      </c>
      <c r="H41" s="42">
        <f t="shared" si="3"/>
        <v>27</v>
      </c>
      <c r="I41" s="176"/>
      <c r="J41" s="234" t="s">
        <v>27</v>
      </c>
      <c r="K41" s="52">
        <f t="shared" si="4"/>
        <v>1507</v>
      </c>
      <c r="L41" s="44">
        <v>1.0</v>
      </c>
      <c r="M41" s="44">
        <v>18.0</v>
      </c>
      <c r="N41" s="23">
        <f t="shared" si="5"/>
        <v>21</v>
      </c>
      <c r="O41" s="176"/>
      <c r="P41" s="45" t="s">
        <v>72</v>
      </c>
      <c r="Q41" s="176"/>
      <c r="R41" s="45">
        <f>MIN(Rules!$E$2,(MAX(H41/N41,N41/H41)))</f>
        <v>1.285714286</v>
      </c>
      <c r="S41" s="45">
        <f>VLOOKUP(B41,Rules!A:B,2,FALSE)</f>
        <v>40</v>
      </c>
      <c r="T41" s="176"/>
      <c r="U41" s="131">
        <f>1/(10^(-(E41+(IF(P41="Y",Rules!$I$2,0))-K41)/Rules!$E$12)+1)</f>
        <v>0.9419215858</v>
      </c>
      <c r="V41" s="47">
        <f t="shared" si="6"/>
        <v>3</v>
      </c>
      <c r="W41" s="47">
        <f t="shared" si="7"/>
        <v>-3</v>
      </c>
      <c r="X41" s="47"/>
      <c r="Y41" s="47"/>
      <c r="Z41" s="48"/>
      <c r="AA41" s="47">
        <f t="shared" ref="AA41:BJ41" si="45">IF($D41=AA$1,$E41+$V41,(IF($J41=AA$1,$K41+$W41,AA40)))</f>
        <v>1412</v>
      </c>
      <c r="AB41" s="47">
        <f t="shared" si="45"/>
        <v>931</v>
      </c>
      <c r="AC41" s="47">
        <f t="shared" si="45"/>
        <v>1313</v>
      </c>
      <c r="AD41" s="47">
        <f t="shared" si="45"/>
        <v>292</v>
      </c>
      <c r="AE41" s="47">
        <f t="shared" si="45"/>
        <v>2047</v>
      </c>
      <c r="AF41" s="47">
        <f t="shared" si="45"/>
        <v>1965</v>
      </c>
      <c r="AG41" s="47">
        <f t="shared" si="45"/>
        <v>1194</v>
      </c>
      <c r="AH41" s="47">
        <f t="shared" si="45"/>
        <v>953</v>
      </c>
      <c r="AI41" s="47">
        <f t="shared" si="45"/>
        <v>1340</v>
      </c>
      <c r="AJ41" s="47">
        <f t="shared" si="45"/>
        <v>1885</v>
      </c>
      <c r="AK41" s="47">
        <f t="shared" si="45"/>
        <v>649</v>
      </c>
      <c r="AL41" s="47">
        <f t="shared" si="45"/>
        <v>1014</v>
      </c>
      <c r="AM41" s="47">
        <f t="shared" si="45"/>
        <v>1897</v>
      </c>
      <c r="AN41" s="47">
        <f t="shared" si="45"/>
        <v>1374</v>
      </c>
      <c r="AO41" s="47">
        <f t="shared" si="45"/>
        <v>1147</v>
      </c>
      <c r="AP41" s="47">
        <f t="shared" si="45"/>
        <v>2129</v>
      </c>
      <c r="AQ41" s="47">
        <f t="shared" si="45"/>
        <v>1531</v>
      </c>
      <c r="AR41" s="47">
        <f t="shared" si="45"/>
        <v>275</v>
      </c>
      <c r="AS41" s="47">
        <f t="shared" si="45"/>
        <v>1851</v>
      </c>
      <c r="AT41" s="47">
        <f t="shared" si="45"/>
        <v>1171</v>
      </c>
      <c r="AU41" s="47">
        <f t="shared" si="45"/>
        <v>546</v>
      </c>
      <c r="AV41" s="47">
        <f t="shared" si="45"/>
        <v>818</v>
      </c>
      <c r="AW41" s="47">
        <f t="shared" si="45"/>
        <v>952</v>
      </c>
      <c r="AX41" s="47">
        <f t="shared" si="45"/>
        <v>1235</v>
      </c>
      <c r="AY41" s="47">
        <f t="shared" si="45"/>
        <v>673</v>
      </c>
      <c r="AZ41" s="47">
        <f t="shared" si="45"/>
        <v>1504</v>
      </c>
      <c r="BA41" s="47">
        <f t="shared" si="45"/>
        <v>835</v>
      </c>
      <c r="BB41" s="47">
        <f t="shared" si="45"/>
        <v>497</v>
      </c>
      <c r="BC41" s="47">
        <f t="shared" si="45"/>
        <v>638</v>
      </c>
      <c r="BD41" s="47">
        <f t="shared" si="45"/>
        <v>1967</v>
      </c>
      <c r="BE41" s="47">
        <f t="shared" si="45"/>
        <v>777</v>
      </c>
      <c r="BF41" s="47">
        <f t="shared" si="45"/>
        <v>577</v>
      </c>
      <c r="BG41" s="47">
        <f t="shared" si="45"/>
        <v>1879</v>
      </c>
      <c r="BH41" s="47">
        <f t="shared" si="45"/>
        <v>1275</v>
      </c>
      <c r="BI41" s="47">
        <f t="shared" si="45"/>
        <v>1585</v>
      </c>
      <c r="BJ41" s="47">
        <f t="shared" si="45"/>
        <v>1087</v>
      </c>
    </row>
    <row r="42" ht="13.5" customHeight="1">
      <c r="A42" s="88">
        <v>41707.0</v>
      </c>
      <c r="B42" s="84" t="s">
        <v>71</v>
      </c>
      <c r="C42" s="176"/>
      <c r="D42" s="233" t="s">
        <v>32</v>
      </c>
      <c r="E42" s="52">
        <f t="shared" si="2"/>
        <v>1275</v>
      </c>
      <c r="F42" s="41">
        <v>2.0</v>
      </c>
      <c r="G42" s="41">
        <v>15.0</v>
      </c>
      <c r="H42" s="42">
        <f t="shared" si="3"/>
        <v>21</v>
      </c>
      <c r="I42" s="176"/>
      <c r="J42" s="234" t="s">
        <v>34</v>
      </c>
      <c r="K42" s="52">
        <f t="shared" si="4"/>
        <v>1374</v>
      </c>
      <c r="L42" s="44">
        <v>3.0</v>
      </c>
      <c r="M42" s="44">
        <v>13.0</v>
      </c>
      <c r="N42" s="23">
        <f t="shared" si="5"/>
        <v>22</v>
      </c>
      <c r="O42" s="176"/>
      <c r="P42" s="45" t="s">
        <v>72</v>
      </c>
      <c r="Q42" s="176"/>
      <c r="R42" s="45">
        <f>MIN(Rules!$E$2,(MAX(H42/N42,N42/H42)))</f>
        <v>1.047619048</v>
      </c>
      <c r="S42" s="45">
        <f>VLOOKUP(B42,Rules!A:B,2,FALSE)</f>
        <v>40</v>
      </c>
      <c r="T42" s="176"/>
      <c r="U42" s="131">
        <f>1/(10^(-(E42+(IF(P42="Y",Rules!$I$2,0))-K42)/Rules!$E$12)+1)</f>
        <v>0.5584474983</v>
      </c>
      <c r="V42" s="47">
        <f t="shared" si="6"/>
        <v>-23</v>
      </c>
      <c r="W42" s="47">
        <f t="shared" si="7"/>
        <v>23</v>
      </c>
      <c r="X42" s="47"/>
      <c r="Y42" s="47"/>
      <c r="Z42" s="48"/>
      <c r="AA42" s="47">
        <f t="shared" ref="AA42:BJ42" si="46">IF($D42=AA$1,$E42+$V42,(IF($J42=AA$1,$K42+$W42,AA41)))</f>
        <v>1412</v>
      </c>
      <c r="AB42" s="47">
        <f t="shared" si="46"/>
        <v>931</v>
      </c>
      <c r="AC42" s="47">
        <f t="shared" si="46"/>
        <v>1313</v>
      </c>
      <c r="AD42" s="47">
        <f t="shared" si="46"/>
        <v>292</v>
      </c>
      <c r="AE42" s="47">
        <f t="shared" si="46"/>
        <v>2047</v>
      </c>
      <c r="AF42" s="47">
        <f t="shared" si="46"/>
        <v>1965</v>
      </c>
      <c r="AG42" s="47">
        <f t="shared" si="46"/>
        <v>1194</v>
      </c>
      <c r="AH42" s="47">
        <f t="shared" si="46"/>
        <v>953</v>
      </c>
      <c r="AI42" s="47">
        <f t="shared" si="46"/>
        <v>1340</v>
      </c>
      <c r="AJ42" s="47">
        <f t="shared" si="46"/>
        <v>1885</v>
      </c>
      <c r="AK42" s="47">
        <f t="shared" si="46"/>
        <v>649</v>
      </c>
      <c r="AL42" s="47">
        <f t="shared" si="46"/>
        <v>1014</v>
      </c>
      <c r="AM42" s="47">
        <f t="shared" si="46"/>
        <v>1897</v>
      </c>
      <c r="AN42" s="47">
        <f t="shared" si="46"/>
        <v>1397</v>
      </c>
      <c r="AO42" s="47">
        <f t="shared" si="46"/>
        <v>1147</v>
      </c>
      <c r="AP42" s="47">
        <f t="shared" si="46"/>
        <v>2129</v>
      </c>
      <c r="AQ42" s="47">
        <f t="shared" si="46"/>
        <v>1531</v>
      </c>
      <c r="AR42" s="47">
        <f t="shared" si="46"/>
        <v>275</v>
      </c>
      <c r="AS42" s="47">
        <f t="shared" si="46"/>
        <v>1851</v>
      </c>
      <c r="AT42" s="47">
        <f t="shared" si="46"/>
        <v>1171</v>
      </c>
      <c r="AU42" s="47">
        <f t="shared" si="46"/>
        <v>546</v>
      </c>
      <c r="AV42" s="47">
        <f t="shared" si="46"/>
        <v>818</v>
      </c>
      <c r="AW42" s="47">
        <f t="shared" si="46"/>
        <v>952</v>
      </c>
      <c r="AX42" s="47">
        <f t="shared" si="46"/>
        <v>1235</v>
      </c>
      <c r="AY42" s="47">
        <f t="shared" si="46"/>
        <v>673</v>
      </c>
      <c r="AZ42" s="47">
        <f t="shared" si="46"/>
        <v>1504</v>
      </c>
      <c r="BA42" s="47">
        <f t="shared" si="46"/>
        <v>835</v>
      </c>
      <c r="BB42" s="47">
        <f t="shared" si="46"/>
        <v>497</v>
      </c>
      <c r="BC42" s="47">
        <f t="shared" si="46"/>
        <v>638</v>
      </c>
      <c r="BD42" s="47">
        <f t="shared" si="46"/>
        <v>1967</v>
      </c>
      <c r="BE42" s="47">
        <f t="shared" si="46"/>
        <v>777</v>
      </c>
      <c r="BF42" s="47">
        <f t="shared" si="46"/>
        <v>577</v>
      </c>
      <c r="BG42" s="47">
        <f t="shared" si="46"/>
        <v>1879</v>
      </c>
      <c r="BH42" s="47">
        <f t="shared" si="46"/>
        <v>1252</v>
      </c>
      <c r="BI42" s="47">
        <f t="shared" si="46"/>
        <v>1585</v>
      </c>
      <c r="BJ42" s="47">
        <f t="shared" si="46"/>
        <v>1087</v>
      </c>
    </row>
    <row r="43" ht="13.5" customHeight="1">
      <c r="A43" s="88">
        <v>41707.0</v>
      </c>
      <c r="B43" s="84" t="s">
        <v>71</v>
      </c>
      <c r="C43" s="176"/>
      <c r="D43" s="233" t="s">
        <v>36</v>
      </c>
      <c r="E43" s="52">
        <f t="shared" si="2"/>
        <v>1171</v>
      </c>
      <c r="F43" s="41">
        <v>1.0</v>
      </c>
      <c r="G43" s="41">
        <v>21.0</v>
      </c>
      <c r="H43" s="42">
        <f t="shared" si="3"/>
        <v>24</v>
      </c>
      <c r="I43" s="176"/>
      <c r="J43" s="234" t="s">
        <v>29</v>
      </c>
      <c r="K43" s="52">
        <f t="shared" si="4"/>
        <v>1147</v>
      </c>
      <c r="L43" s="44">
        <v>0.0</v>
      </c>
      <c r="M43" s="44">
        <v>18.0</v>
      </c>
      <c r="N43" s="23">
        <f t="shared" si="5"/>
        <v>18</v>
      </c>
      <c r="O43" s="176"/>
      <c r="P43" s="45" t="s">
        <v>72</v>
      </c>
      <c r="Q43" s="176"/>
      <c r="R43" s="45">
        <f>MIN(Rules!$E$2,(MAX(H43/N43,N43/H43)))</f>
        <v>1.333333333</v>
      </c>
      <c r="S43" s="45">
        <f>VLOOKUP(B43,Rules!A:B,2,FALSE)</f>
        <v>40</v>
      </c>
      <c r="T43" s="176"/>
      <c r="U43" s="131">
        <f>1/(10^(-(E43+(IF(P43="Y",Rules!$I$2,0))-K43)/Rules!$E$12)+1)</f>
        <v>0.6902524122</v>
      </c>
      <c r="V43" s="47">
        <f t="shared" si="6"/>
        <v>17</v>
      </c>
      <c r="W43" s="47">
        <f t="shared" si="7"/>
        <v>-17</v>
      </c>
      <c r="X43" s="47"/>
      <c r="Y43" s="47"/>
      <c r="Z43" s="48"/>
      <c r="AA43" s="47">
        <f t="shared" ref="AA43:BJ43" si="47">IF($D43=AA$1,$E43+$V43,(IF($J43=AA$1,$K43+$W43,AA42)))</f>
        <v>1412</v>
      </c>
      <c r="AB43" s="47">
        <f t="shared" si="47"/>
        <v>931</v>
      </c>
      <c r="AC43" s="47">
        <f t="shared" si="47"/>
        <v>1313</v>
      </c>
      <c r="AD43" s="47">
        <f t="shared" si="47"/>
        <v>292</v>
      </c>
      <c r="AE43" s="47">
        <f t="shared" si="47"/>
        <v>2047</v>
      </c>
      <c r="AF43" s="47">
        <f t="shared" si="47"/>
        <v>1965</v>
      </c>
      <c r="AG43" s="47">
        <f t="shared" si="47"/>
        <v>1194</v>
      </c>
      <c r="AH43" s="47">
        <f t="shared" si="47"/>
        <v>953</v>
      </c>
      <c r="AI43" s="47">
        <f t="shared" si="47"/>
        <v>1340</v>
      </c>
      <c r="AJ43" s="47">
        <f t="shared" si="47"/>
        <v>1885</v>
      </c>
      <c r="AK43" s="47">
        <f t="shared" si="47"/>
        <v>649</v>
      </c>
      <c r="AL43" s="47">
        <f t="shared" si="47"/>
        <v>1014</v>
      </c>
      <c r="AM43" s="47">
        <f t="shared" si="47"/>
        <v>1897</v>
      </c>
      <c r="AN43" s="47">
        <f t="shared" si="47"/>
        <v>1397</v>
      </c>
      <c r="AO43" s="47">
        <f t="shared" si="47"/>
        <v>1130</v>
      </c>
      <c r="AP43" s="47">
        <f t="shared" si="47"/>
        <v>2129</v>
      </c>
      <c r="AQ43" s="47">
        <f t="shared" si="47"/>
        <v>1531</v>
      </c>
      <c r="AR43" s="47">
        <f t="shared" si="47"/>
        <v>275</v>
      </c>
      <c r="AS43" s="47">
        <f t="shared" si="47"/>
        <v>1851</v>
      </c>
      <c r="AT43" s="47">
        <f t="shared" si="47"/>
        <v>1188</v>
      </c>
      <c r="AU43" s="47">
        <f t="shared" si="47"/>
        <v>546</v>
      </c>
      <c r="AV43" s="47">
        <f t="shared" si="47"/>
        <v>818</v>
      </c>
      <c r="AW43" s="47">
        <f t="shared" si="47"/>
        <v>952</v>
      </c>
      <c r="AX43" s="47">
        <f t="shared" si="47"/>
        <v>1235</v>
      </c>
      <c r="AY43" s="47">
        <f t="shared" si="47"/>
        <v>673</v>
      </c>
      <c r="AZ43" s="47">
        <f t="shared" si="47"/>
        <v>1504</v>
      </c>
      <c r="BA43" s="47">
        <f t="shared" si="47"/>
        <v>835</v>
      </c>
      <c r="BB43" s="47">
        <f t="shared" si="47"/>
        <v>497</v>
      </c>
      <c r="BC43" s="47">
        <f t="shared" si="47"/>
        <v>638</v>
      </c>
      <c r="BD43" s="47">
        <f t="shared" si="47"/>
        <v>1967</v>
      </c>
      <c r="BE43" s="47">
        <f t="shared" si="47"/>
        <v>777</v>
      </c>
      <c r="BF43" s="47">
        <f t="shared" si="47"/>
        <v>577</v>
      </c>
      <c r="BG43" s="47">
        <f t="shared" si="47"/>
        <v>1879</v>
      </c>
      <c r="BH43" s="47">
        <f t="shared" si="47"/>
        <v>1252</v>
      </c>
      <c r="BI43" s="47">
        <f t="shared" si="47"/>
        <v>1585</v>
      </c>
      <c r="BJ43" s="47">
        <f t="shared" si="47"/>
        <v>1087</v>
      </c>
    </row>
    <row r="44" ht="13.5" customHeight="1">
      <c r="A44" s="88">
        <v>41707.0</v>
      </c>
      <c r="B44" s="84" t="s">
        <v>71</v>
      </c>
      <c r="C44" s="176"/>
      <c r="D44" s="233" t="s">
        <v>28</v>
      </c>
      <c r="E44" s="52">
        <f t="shared" si="2"/>
        <v>1313</v>
      </c>
      <c r="F44" s="41">
        <v>2.0</v>
      </c>
      <c r="G44" s="41">
        <v>20.0</v>
      </c>
      <c r="H44" s="42">
        <f t="shared" si="3"/>
        <v>26</v>
      </c>
      <c r="I44" s="176"/>
      <c r="J44" s="234" t="s">
        <v>35</v>
      </c>
      <c r="K44" s="52">
        <f t="shared" si="4"/>
        <v>1194</v>
      </c>
      <c r="L44" s="44">
        <v>0.0</v>
      </c>
      <c r="M44" s="44">
        <v>12.0</v>
      </c>
      <c r="N44" s="23">
        <f t="shared" si="5"/>
        <v>12</v>
      </c>
      <c r="O44" s="176"/>
      <c r="P44" s="45" t="s">
        <v>72</v>
      </c>
      <c r="Q44" s="176"/>
      <c r="R44" s="45">
        <f>MIN(Rules!$E$2,(MAX(H44/N44,N44/H44)))</f>
        <v>2</v>
      </c>
      <c r="S44" s="45">
        <f>VLOOKUP(B44,Rules!A:B,2,FALSE)</f>
        <v>40</v>
      </c>
      <c r="T44" s="176"/>
      <c r="U44" s="131">
        <f>1/(10^(-(E44+(IF(P44="Y",Rules!$I$2,0))-K44)/Rules!$E$12)+1)</f>
        <v>0.7753534619</v>
      </c>
      <c r="V44" s="47">
        <f t="shared" si="6"/>
        <v>18</v>
      </c>
      <c r="W44" s="47">
        <f t="shared" si="7"/>
        <v>-18</v>
      </c>
      <c r="X44" s="47"/>
      <c r="Y44" s="47"/>
      <c r="Z44" s="48"/>
      <c r="AA44" s="47">
        <f t="shared" ref="AA44:BJ44" si="48">IF($D44=AA$1,$E44+$V44,(IF($J44=AA$1,$K44+$W44,AA43)))</f>
        <v>1412</v>
      </c>
      <c r="AB44" s="47">
        <f t="shared" si="48"/>
        <v>931</v>
      </c>
      <c r="AC44" s="47">
        <f t="shared" si="48"/>
        <v>1331</v>
      </c>
      <c r="AD44" s="47">
        <f t="shared" si="48"/>
        <v>292</v>
      </c>
      <c r="AE44" s="47">
        <f t="shared" si="48"/>
        <v>2047</v>
      </c>
      <c r="AF44" s="47">
        <f t="shared" si="48"/>
        <v>1965</v>
      </c>
      <c r="AG44" s="47">
        <f t="shared" si="48"/>
        <v>1176</v>
      </c>
      <c r="AH44" s="47">
        <f t="shared" si="48"/>
        <v>953</v>
      </c>
      <c r="AI44" s="47">
        <f t="shared" si="48"/>
        <v>1340</v>
      </c>
      <c r="AJ44" s="47">
        <f t="shared" si="48"/>
        <v>1885</v>
      </c>
      <c r="AK44" s="47">
        <f t="shared" si="48"/>
        <v>649</v>
      </c>
      <c r="AL44" s="47">
        <f t="shared" si="48"/>
        <v>1014</v>
      </c>
      <c r="AM44" s="47">
        <f t="shared" si="48"/>
        <v>1897</v>
      </c>
      <c r="AN44" s="47">
        <f t="shared" si="48"/>
        <v>1397</v>
      </c>
      <c r="AO44" s="47">
        <f t="shared" si="48"/>
        <v>1130</v>
      </c>
      <c r="AP44" s="47">
        <f t="shared" si="48"/>
        <v>2129</v>
      </c>
      <c r="AQ44" s="47">
        <f t="shared" si="48"/>
        <v>1531</v>
      </c>
      <c r="AR44" s="47">
        <f t="shared" si="48"/>
        <v>275</v>
      </c>
      <c r="AS44" s="47">
        <f t="shared" si="48"/>
        <v>1851</v>
      </c>
      <c r="AT44" s="47">
        <f t="shared" si="48"/>
        <v>1188</v>
      </c>
      <c r="AU44" s="47">
        <f t="shared" si="48"/>
        <v>546</v>
      </c>
      <c r="AV44" s="47">
        <f t="shared" si="48"/>
        <v>818</v>
      </c>
      <c r="AW44" s="47">
        <f t="shared" si="48"/>
        <v>952</v>
      </c>
      <c r="AX44" s="47">
        <f t="shared" si="48"/>
        <v>1235</v>
      </c>
      <c r="AY44" s="47">
        <f t="shared" si="48"/>
        <v>673</v>
      </c>
      <c r="AZ44" s="47">
        <f t="shared" si="48"/>
        <v>1504</v>
      </c>
      <c r="BA44" s="47">
        <f t="shared" si="48"/>
        <v>835</v>
      </c>
      <c r="BB44" s="47">
        <f t="shared" si="48"/>
        <v>497</v>
      </c>
      <c r="BC44" s="47">
        <f t="shared" si="48"/>
        <v>638</v>
      </c>
      <c r="BD44" s="47">
        <f t="shared" si="48"/>
        <v>1967</v>
      </c>
      <c r="BE44" s="47">
        <f t="shared" si="48"/>
        <v>777</v>
      </c>
      <c r="BF44" s="47">
        <f t="shared" si="48"/>
        <v>577</v>
      </c>
      <c r="BG44" s="47">
        <f t="shared" si="48"/>
        <v>1879</v>
      </c>
      <c r="BH44" s="47">
        <f t="shared" si="48"/>
        <v>1252</v>
      </c>
      <c r="BI44" s="47">
        <f t="shared" si="48"/>
        <v>1585</v>
      </c>
      <c r="BJ44" s="47">
        <f t="shared" si="48"/>
        <v>1087</v>
      </c>
    </row>
    <row r="45" ht="13.5" customHeight="1">
      <c r="A45" s="88">
        <v>41707.0</v>
      </c>
      <c r="B45" s="84" t="s">
        <v>71</v>
      </c>
      <c r="C45" s="176"/>
      <c r="D45" s="233" t="s">
        <v>40</v>
      </c>
      <c r="E45" s="52">
        <f t="shared" si="2"/>
        <v>1087</v>
      </c>
      <c r="F45" s="41">
        <v>2.0</v>
      </c>
      <c r="G45" s="41">
        <v>14.0</v>
      </c>
      <c r="H45" s="42">
        <f t="shared" si="3"/>
        <v>20</v>
      </c>
      <c r="I45" s="176"/>
      <c r="J45" s="234" t="s">
        <v>43</v>
      </c>
      <c r="K45" s="52">
        <f t="shared" si="4"/>
        <v>931</v>
      </c>
      <c r="L45" s="44">
        <v>0.0</v>
      </c>
      <c r="M45" s="44">
        <v>15.0</v>
      </c>
      <c r="N45" s="23">
        <f t="shared" si="5"/>
        <v>15</v>
      </c>
      <c r="O45" s="176"/>
      <c r="P45" s="45" t="s">
        <v>72</v>
      </c>
      <c r="Q45" s="176"/>
      <c r="R45" s="45">
        <f>MIN(Rules!$E$2,(MAX(H45/N45,N45/H45)))</f>
        <v>1.333333333</v>
      </c>
      <c r="S45" s="45">
        <f>VLOOKUP(B45,Rules!A:B,2,FALSE)</f>
        <v>40</v>
      </c>
      <c r="T45" s="176"/>
      <c r="U45" s="131">
        <f>1/(10^(-(E45+(IF(P45="Y",Rules!$I$2,0))-K45)/Rules!$E$12)+1)</f>
        <v>0.8036369036</v>
      </c>
      <c r="V45" s="47">
        <f t="shared" si="6"/>
        <v>10</v>
      </c>
      <c r="W45" s="47">
        <f t="shared" si="7"/>
        <v>-10</v>
      </c>
      <c r="X45" s="47"/>
      <c r="Y45" s="47"/>
      <c r="Z45" s="48"/>
      <c r="AA45" s="47">
        <f t="shared" ref="AA45:BJ45" si="49">IF($D45=AA$1,$E45+$V45,(IF($J45=AA$1,$K45+$W45,AA44)))</f>
        <v>1412</v>
      </c>
      <c r="AB45" s="47">
        <f t="shared" si="49"/>
        <v>921</v>
      </c>
      <c r="AC45" s="47">
        <f t="shared" si="49"/>
        <v>1331</v>
      </c>
      <c r="AD45" s="47">
        <f t="shared" si="49"/>
        <v>292</v>
      </c>
      <c r="AE45" s="47">
        <f t="shared" si="49"/>
        <v>2047</v>
      </c>
      <c r="AF45" s="47">
        <f t="shared" si="49"/>
        <v>1965</v>
      </c>
      <c r="AG45" s="47">
        <f t="shared" si="49"/>
        <v>1176</v>
      </c>
      <c r="AH45" s="47">
        <f t="shared" si="49"/>
        <v>953</v>
      </c>
      <c r="AI45" s="47">
        <f t="shared" si="49"/>
        <v>1340</v>
      </c>
      <c r="AJ45" s="47">
        <f t="shared" si="49"/>
        <v>1885</v>
      </c>
      <c r="AK45" s="47">
        <f t="shared" si="49"/>
        <v>649</v>
      </c>
      <c r="AL45" s="47">
        <f t="shared" si="49"/>
        <v>1014</v>
      </c>
      <c r="AM45" s="47">
        <f t="shared" si="49"/>
        <v>1897</v>
      </c>
      <c r="AN45" s="47">
        <f t="shared" si="49"/>
        <v>1397</v>
      </c>
      <c r="AO45" s="47">
        <f t="shared" si="49"/>
        <v>1130</v>
      </c>
      <c r="AP45" s="47">
        <f t="shared" si="49"/>
        <v>2129</v>
      </c>
      <c r="AQ45" s="47">
        <f t="shared" si="49"/>
        <v>1531</v>
      </c>
      <c r="AR45" s="47">
        <f t="shared" si="49"/>
        <v>275</v>
      </c>
      <c r="AS45" s="47">
        <f t="shared" si="49"/>
        <v>1851</v>
      </c>
      <c r="AT45" s="47">
        <f t="shared" si="49"/>
        <v>1188</v>
      </c>
      <c r="AU45" s="47">
        <f t="shared" si="49"/>
        <v>546</v>
      </c>
      <c r="AV45" s="47">
        <f t="shared" si="49"/>
        <v>818</v>
      </c>
      <c r="AW45" s="47">
        <f t="shared" si="49"/>
        <v>952</v>
      </c>
      <c r="AX45" s="47">
        <f t="shared" si="49"/>
        <v>1235</v>
      </c>
      <c r="AY45" s="47">
        <f t="shared" si="49"/>
        <v>673</v>
      </c>
      <c r="AZ45" s="47">
        <f t="shared" si="49"/>
        <v>1504</v>
      </c>
      <c r="BA45" s="47">
        <f t="shared" si="49"/>
        <v>835</v>
      </c>
      <c r="BB45" s="47">
        <f t="shared" si="49"/>
        <v>497</v>
      </c>
      <c r="BC45" s="47">
        <f t="shared" si="49"/>
        <v>638</v>
      </c>
      <c r="BD45" s="47">
        <f t="shared" si="49"/>
        <v>1967</v>
      </c>
      <c r="BE45" s="47">
        <f t="shared" si="49"/>
        <v>777</v>
      </c>
      <c r="BF45" s="47">
        <f t="shared" si="49"/>
        <v>577</v>
      </c>
      <c r="BG45" s="47">
        <f t="shared" si="49"/>
        <v>1879</v>
      </c>
      <c r="BH45" s="47">
        <f t="shared" si="49"/>
        <v>1252</v>
      </c>
      <c r="BI45" s="47">
        <f t="shared" si="49"/>
        <v>1585</v>
      </c>
      <c r="BJ45" s="47">
        <f t="shared" si="49"/>
        <v>1097</v>
      </c>
    </row>
    <row r="46" ht="13.5" customHeight="1">
      <c r="A46" s="88">
        <v>41707.0</v>
      </c>
      <c r="B46" s="84" t="s">
        <v>71</v>
      </c>
      <c r="C46" s="176"/>
      <c r="D46" s="233" t="s">
        <v>33</v>
      </c>
      <c r="E46" s="52">
        <f t="shared" si="2"/>
        <v>1340</v>
      </c>
      <c r="F46" s="41">
        <v>0.0</v>
      </c>
      <c r="G46" s="41">
        <v>17.0</v>
      </c>
      <c r="H46" s="42">
        <f t="shared" si="3"/>
        <v>17</v>
      </c>
      <c r="I46" s="176"/>
      <c r="J46" s="234" t="s">
        <v>39</v>
      </c>
      <c r="K46" s="52">
        <f t="shared" si="4"/>
        <v>952</v>
      </c>
      <c r="L46" s="44">
        <v>0.0</v>
      </c>
      <c r="M46" s="44">
        <v>13.0</v>
      </c>
      <c r="N46" s="23">
        <f t="shared" si="5"/>
        <v>13</v>
      </c>
      <c r="O46" s="176"/>
      <c r="P46" s="45" t="s">
        <v>72</v>
      </c>
      <c r="Q46" s="176"/>
      <c r="R46" s="45">
        <f>MIN(Rules!$E$2,(MAX(H46/N46,N46/H46)))</f>
        <v>1.307692308</v>
      </c>
      <c r="S46" s="45">
        <f>VLOOKUP(B46,Rules!A:B,2,FALSE)</f>
        <v>40</v>
      </c>
      <c r="T46" s="176"/>
      <c r="U46" s="131">
        <f>1/(10^(-(E46+(IF(P46="Y",Rules!$I$2,0))-K46)/Rules!$E$12)+1)</f>
        <v>0.9225551838</v>
      </c>
      <c r="V46" s="47">
        <f t="shared" si="6"/>
        <v>4</v>
      </c>
      <c r="W46" s="47">
        <f t="shared" si="7"/>
        <v>-4</v>
      </c>
      <c r="X46" s="47"/>
      <c r="Y46" s="47"/>
      <c r="Z46" s="48"/>
      <c r="AA46" s="47">
        <f t="shared" ref="AA46:BJ46" si="50">IF($D46=AA$1,$E46+$V46,(IF($J46=AA$1,$K46+$W46,AA45)))</f>
        <v>1412</v>
      </c>
      <c r="AB46" s="47">
        <f t="shared" si="50"/>
        <v>921</v>
      </c>
      <c r="AC46" s="47">
        <f t="shared" si="50"/>
        <v>1331</v>
      </c>
      <c r="AD46" s="47">
        <f t="shared" si="50"/>
        <v>292</v>
      </c>
      <c r="AE46" s="47">
        <f t="shared" si="50"/>
        <v>2047</v>
      </c>
      <c r="AF46" s="47">
        <f t="shared" si="50"/>
        <v>1965</v>
      </c>
      <c r="AG46" s="47">
        <f t="shared" si="50"/>
        <v>1176</v>
      </c>
      <c r="AH46" s="47">
        <f t="shared" si="50"/>
        <v>953</v>
      </c>
      <c r="AI46" s="47">
        <f t="shared" si="50"/>
        <v>1344</v>
      </c>
      <c r="AJ46" s="47">
        <f t="shared" si="50"/>
        <v>1885</v>
      </c>
      <c r="AK46" s="47">
        <f t="shared" si="50"/>
        <v>649</v>
      </c>
      <c r="AL46" s="47">
        <f t="shared" si="50"/>
        <v>1014</v>
      </c>
      <c r="AM46" s="47">
        <f t="shared" si="50"/>
        <v>1897</v>
      </c>
      <c r="AN46" s="47">
        <f t="shared" si="50"/>
        <v>1397</v>
      </c>
      <c r="AO46" s="47">
        <f t="shared" si="50"/>
        <v>1130</v>
      </c>
      <c r="AP46" s="47">
        <f t="shared" si="50"/>
        <v>2129</v>
      </c>
      <c r="AQ46" s="47">
        <f t="shared" si="50"/>
        <v>1531</v>
      </c>
      <c r="AR46" s="47">
        <f t="shared" si="50"/>
        <v>275</v>
      </c>
      <c r="AS46" s="47">
        <f t="shared" si="50"/>
        <v>1851</v>
      </c>
      <c r="AT46" s="47">
        <f t="shared" si="50"/>
        <v>1188</v>
      </c>
      <c r="AU46" s="47">
        <f t="shared" si="50"/>
        <v>546</v>
      </c>
      <c r="AV46" s="47">
        <f t="shared" si="50"/>
        <v>818</v>
      </c>
      <c r="AW46" s="47">
        <f t="shared" si="50"/>
        <v>948</v>
      </c>
      <c r="AX46" s="47">
        <f t="shared" si="50"/>
        <v>1235</v>
      </c>
      <c r="AY46" s="47">
        <f t="shared" si="50"/>
        <v>673</v>
      </c>
      <c r="AZ46" s="47">
        <f t="shared" si="50"/>
        <v>1504</v>
      </c>
      <c r="BA46" s="47">
        <f t="shared" si="50"/>
        <v>835</v>
      </c>
      <c r="BB46" s="47">
        <f t="shared" si="50"/>
        <v>497</v>
      </c>
      <c r="BC46" s="47">
        <f t="shared" si="50"/>
        <v>638</v>
      </c>
      <c r="BD46" s="47">
        <f t="shared" si="50"/>
        <v>1967</v>
      </c>
      <c r="BE46" s="47">
        <f t="shared" si="50"/>
        <v>777</v>
      </c>
      <c r="BF46" s="47">
        <f t="shared" si="50"/>
        <v>577</v>
      </c>
      <c r="BG46" s="47">
        <f t="shared" si="50"/>
        <v>1879</v>
      </c>
      <c r="BH46" s="47">
        <f t="shared" si="50"/>
        <v>1252</v>
      </c>
      <c r="BI46" s="47">
        <f t="shared" si="50"/>
        <v>1585</v>
      </c>
      <c r="BJ46" s="47">
        <f t="shared" si="50"/>
        <v>1097</v>
      </c>
    </row>
    <row r="47" ht="13.5" customHeight="1">
      <c r="A47" s="88">
        <v>41707.0</v>
      </c>
      <c r="B47" s="84" t="s">
        <v>71</v>
      </c>
      <c r="C47" s="176"/>
      <c r="D47" s="233" t="s">
        <v>38</v>
      </c>
      <c r="E47" s="52">
        <f t="shared" si="2"/>
        <v>1235</v>
      </c>
      <c r="F47" s="41">
        <v>5.0</v>
      </c>
      <c r="G47" s="41">
        <v>22.0</v>
      </c>
      <c r="H47" s="42">
        <f t="shared" si="3"/>
        <v>37</v>
      </c>
      <c r="I47" s="176"/>
      <c r="J47" s="234" t="s">
        <v>45</v>
      </c>
      <c r="K47" s="52">
        <f t="shared" si="4"/>
        <v>1014</v>
      </c>
      <c r="L47" s="44">
        <v>1.0</v>
      </c>
      <c r="M47" s="44">
        <v>7.0</v>
      </c>
      <c r="N47" s="23">
        <f t="shared" si="5"/>
        <v>10</v>
      </c>
      <c r="O47" s="176"/>
      <c r="P47" s="45" t="s">
        <v>72</v>
      </c>
      <c r="Q47" s="176"/>
      <c r="R47" s="45">
        <f>MIN(Rules!$E$2,(MAX(H47/N47,N47/H47)))</f>
        <v>2</v>
      </c>
      <c r="S47" s="45">
        <f>VLOOKUP(B47,Rules!A:B,2,FALSE)</f>
        <v>40</v>
      </c>
      <c r="T47" s="176"/>
      <c r="U47" s="131">
        <f>1/(10^(-(E47+(IF(P47="Y",Rules!$I$2,0))-K47)/Rules!$E$12)+1)</f>
        <v>0.8466439813</v>
      </c>
      <c r="V47" s="47">
        <f t="shared" si="6"/>
        <v>12</v>
      </c>
      <c r="W47" s="47">
        <f t="shared" si="7"/>
        <v>-12</v>
      </c>
      <c r="X47" s="47"/>
      <c r="Y47" s="47"/>
      <c r="Z47" s="48"/>
      <c r="AA47" s="47">
        <f t="shared" ref="AA47:BJ47" si="51">IF($D47=AA$1,$E47+$V47,(IF($J47=AA$1,$K47+$W47,AA46)))</f>
        <v>1412</v>
      </c>
      <c r="AB47" s="47">
        <f t="shared" si="51"/>
        <v>921</v>
      </c>
      <c r="AC47" s="47">
        <f t="shared" si="51"/>
        <v>1331</v>
      </c>
      <c r="AD47" s="47">
        <f t="shared" si="51"/>
        <v>292</v>
      </c>
      <c r="AE47" s="47">
        <f t="shared" si="51"/>
        <v>2047</v>
      </c>
      <c r="AF47" s="47">
        <f t="shared" si="51"/>
        <v>1965</v>
      </c>
      <c r="AG47" s="47">
        <f t="shared" si="51"/>
        <v>1176</v>
      </c>
      <c r="AH47" s="47">
        <f t="shared" si="51"/>
        <v>953</v>
      </c>
      <c r="AI47" s="47">
        <f t="shared" si="51"/>
        <v>1344</v>
      </c>
      <c r="AJ47" s="47">
        <f t="shared" si="51"/>
        <v>1885</v>
      </c>
      <c r="AK47" s="47">
        <f t="shared" si="51"/>
        <v>649</v>
      </c>
      <c r="AL47" s="47">
        <f t="shared" si="51"/>
        <v>1002</v>
      </c>
      <c r="AM47" s="47">
        <f t="shared" si="51"/>
        <v>1897</v>
      </c>
      <c r="AN47" s="47">
        <f t="shared" si="51"/>
        <v>1397</v>
      </c>
      <c r="AO47" s="47">
        <f t="shared" si="51"/>
        <v>1130</v>
      </c>
      <c r="AP47" s="47">
        <f t="shared" si="51"/>
        <v>2129</v>
      </c>
      <c r="AQ47" s="47">
        <f t="shared" si="51"/>
        <v>1531</v>
      </c>
      <c r="AR47" s="47">
        <f t="shared" si="51"/>
        <v>275</v>
      </c>
      <c r="AS47" s="47">
        <f t="shared" si="51"/>
        <v>1851</v>
      </c>
      <c r="AT47" s="47">
        <f t="shared" si="51"/>
        <v>1188</v>
      </c>
      <c r="AU47" s="47">
        <f t="shared" si="51"/>
        <v>546</v>
      </c>
      <c r="AV47" s="47">
        <f t="shared" si="51"/>
        <v>818</v>
      </c>
      <c r="AW47" s="47">
        <f t="shared" si="51"/>
        <v>948</v>
      </c>
      <c r="AX47" s="47">
        <f t="shared" si="51"/>
        <v>1247</v>
      </c>
      <c r="AY47" s="47">
        <f t="shared" si="51"/>
        <v>673</v>
      </c>
      <c r="AZ47" s="47">
        <f t="shared" si="51"/>
        <v>1504</v>
      </c>
      <c r="BA47" s="47">
        <f t="shared" si="51"/>
        <v>835</v>
      </c>
      <c r="BB47" s="47">
        <f t="shared" si="51"/>
        <v>497</v>
      </c>
      <c r="BC47" s="47">
        <f t="shared" si="51"/>
        <v>638</v>
      </c>
      <c r="BD47" s="47">
        <f t="shared" si="51"/>
        <v>1967</v>
      </c>
      <c r="BE47" s="47">
        <f t="shared" si="51"/>
        <v>777</v>
      </c>
      <c r="BF47" s="47">
        <f t="shared" si="51"/>
        <v>577</v>
      </c>
      <c r="BG47" s="47">
        <f t="shared" si="51"/>
        <v>1879</v>
      </c>
      <c r="BH47" s="47">
        <f t="shared" si="51"/>
        <v>1252</v>
      </c>
      <c r="BI47" s="47">
        <f t="shared" si="51"/>
        <v>1585</v>
      </c>
      <c r="BJ47" s="47">
        <f t="shared" si="51"/>
        <v>1097</v>
      </c>
    </row>
    <row r="48" ht="13.5" customHeight="1">
      <c r="A48" s="88">
        <v>41707.0</v>
      </c>
      <c r="B48" s="84" t="s">
        <v>71</v>
      </c>
      <c r="C48" s="176"/>
      <c r="D48" s="233" t="s">
        <v>51</v>
      </c>
      <c r="E48" s="52">
        <f t="shared" si="2"/>
        <v>673</v>
      </c>
      <c r="F48" s="41">
        <v>0.0</v>
      </c>
      <c r="G48" s="41">
        <v>15.0</v>
      </c>
      <c r="H48" s="42">
        <f t="shared" si="3"/>
        <v>15</v>
      </c>
      <c r="I48" s="176"/>
      <c r="J48" s="234" t="s">
        <v>47</v>
      </c>
      <c r="K48" s="52">
        <f t="shared" si="4"/>
        <v>818</v>
      </c>
      <c r="L48" s="44">
        <v>1.0</v>
      </c>
      <c r="M48" s="44">
        <v>11.0</v>
      </c>
      <c r="N48" s="23">
        <f t="shared" si="5"/>
        <v>14</v>
      </c>
      <c r="O48" s="176"/>
      <c r="P48" s="45" t="s">
        <v>72</v>
      </c>
      <c r="Q48" s="176"/>
      <c r="R48" s="45">
        <f>MIN(Rules!$E$2,(MAX(H48/N48,N48/H48)))</f>
        <v>1.071428571</v>
      </c>
      <c r="S48" s="45">
        <f>VLOOKUP(B48,Rules!A:B,2,FALSE)</f>
        <v>40</v>
      </c>
      <c r="T48" s="176"/>
      <c r="U48" s="131">
        <f>1/(10^(-(E48+(IF(P48="Y",Rules!$I$2,0))-K48)/Rules!$E$12)+1)</f>
        <v>0.5057562084</v>
      </c>
      <c r="V48" s="47">
        <f t="shared" si="6"/>
        <v>21</v>
      </c>
      <c r="W48" s="47">
        <f t="shared" si="7"/>
        <v>-21</v>
      </c>
      <c r="X48" s="47"/>
      <c r="Y48" s="47"/>
      <c r="Z48" s="48"/>
      <c r="AA48" s="47">
        <f t="shared" ref="AA48:BJ48" si="52">IF($D48=AA$1,$E48+$V48,(IF($J48=AA$1,$K48+$W48,AA47)))</f>
        <v>1412</v>
      </c>
      <c r="AB48" s="47">
        <f t="shared" si="52"/>
        <v>921</v>
      </c>
      <c r="AC48" s="47">
        <f t="shared" si="52"/>
        <v>1331</v>
      </c>
      <c r="AD48" s="47">
        <f t="shared" si="52"/>
        <v>292</v>
      </c>
      <c r="AE48" s="47">
        <f t="shared" si="52"/>
        <v>2047</v>
      </c>
      <c r="AF48" s="47">
        <f t="shared" si="52"/>
        <v>1965</v>
      </c>
      <c r="AG48" s="47">
        <f t="shared" si="52"/>
        <v>1176</v>
      </c>
      <c r="AH48" s="47">
        <f t="shared" si="52"/>
        <v>953</v>
      </c>
      <c r="AI48" s="47">
        <f t="shared" si="52"/>
        <v>1344</v>
      </c>
      <c r="AJ48" s="47">
        <f t="shared" si="52"/>
        <v>1885</v>
      </c>
      <c r="AK48" s="47">
        <f t="shared" si="52"/>
        <v>649</v>
      </c>
      <c r="AL48" s="47">
        <f t="shared" si="52"/>
        <v>1002</v>
      </c>
      <c r="AM48" s="47">
        <f t="shared" si="52"/>
        <v>1897</v>
      </c>
      <c r="AN48" s="47">
        <f t="shared" si="52"/>
        <v>1397</v>
      </c>
      <c r="AO48" s="47">
        <f t="shared" si="52"/>
        <v>1130</v>
      </c>
      <c r="AP48" s="47">
        <f t="shared" si="52"/>
        <v>2129</v>
      </c>
      <c r="AQ48" s="47">
        <f t="shared" si="52"/>
        <v>1531</v>
      </c>
      <c r="AR48" s="47">
        <f t="shared" si="52"/>
        <v>275</v>
      </c>
      <c r="AS48" s="47">
        <f t="shared" si="52"/>
        <v>1851</v>
      </c>
      <c r="AT48" s="47">
        <f t="shared" si="52"/>
        <v>1188</v>
      </c>
      <c r="AU48" s="47">
        <f t="shared" si="52"/>
        <v>546</v>
      </c>
      <c r="AV48" s="47">
        <f t="shared" si="52"/>
        <v>797</v>
      </c>
      <c r="AW48" s="47">
        <f t="shared" si="52"/>
        <v>948</v>
      </c>
      <c r="AX48" s="47">
        <f t="shared" si="52"/>
        <v>1247</v>
      </c>
      <c r="AY48" s="47">
        <f t="shared" si="52"/>
        <v>694</v>
      </c>
      <c r="AZ48" s="47">
        <f t="shared" si="52"/>
        <v>1504</v>
      </c>
      <c r="BA48" s="47">
        <f t="shared" si="52"/>
        <v>835</v>
      </c>
      <c r="BB48" s="47">
        <f t="shared" si="52"/>
        <v>497</v>
      </c>
      <c r="BC48" s="47">
        <f t="shared" si="52"/>
        <v>638</v>
      </c>
      <c r="BD48" s="47">
        <f t="shared" si="52"/>
        <v>1967</v>
      </c>
      <c r="BE48" s="47">
        <f t="shared" si="52"/>
        <v>777</v>
      </c>
      <c r="BF48" s="47">
        <f t="shared" si="52"/>
        <v>577</v>
      </c>
      <c r="BG48" s="47">
        <f t="shared" si="52"/>
        <v>1879</v>
      </c>
      <c r="BH48" s="47">
        <f t="shared" si="52"/>
        <v>1252</v>
      </c>
      <c r="BI48" s="47">
        <f t="shared" si="52"/>
        <v>1585</v>
      </c>
      <c r="BJ48" s="47">
        <f t="shared" si="52"/>
        <v>1097</v>
      </c>
    </row>
    <row r="49" ht="13.5" customHeight="1">
      <c r="A49" s="88">
        <v>41707.0</v>
      </c>
      <c r="B49" s="84" t="s">
        <v>71</v>
      </c>
      <c r="C49" s="176"/>
      <c r="D49" s="233" t="s">
        <v>41</v>
      </c>
      <c r="E49" s="52">
        <f t="shared" si="2"/>
        <v>835</v>
      </c>
      <c r="F49" s="41">
        <v>3.0</v>
      </c>
      <c r="G49" s="41">
        <v>11.0</v>
      </c>
      <c r="H49" s="42">
        <f t="shared" si="3"/>
        <v>20</v>
      </c>
      <c r="I49" s="176"/>
      <c r="J49" s="234" t="s">
        <v>37</v>
      </c>
      <c r="K49" s="52">
        <f t="shared" si="4"/>
        <v>953</v>
      </c>
      <c r="L49" s="44">
        <v>0.0</v>
      </c>
      <c r="M49" s="44">
        <v>15.0</v>
      </c>
      <c r="N49" s="23">
        <f t="shared" si="5"/>
        <v>15</v>
      </c>
      <c r="O49" s="176"/>
      <c r="P49" s="45" t="s">
        <v>72</v>
      </c>
      <c r="Q49" s="176"/>
      <c r="R49" s="45">
        <f>MIN(Rules!$E$2,(MAX(H49/N49,N49/H49)))</f>
        <v>1.333333333</v>
      </c>
      <c r="S49" s="45">
        <f>VLOOKUP(B49,Rules!A:B,2,FALSE)</f>
        <v>40</v>
      </c>
      <c r="T49" s="176"/>
      <c r="U49" s="131">
        <f>1/(10^(-(E49+(IF(P49="Y",Rules!$I$2,0))-K49)/Rules!$E$12)+1)</f>
        <v>0.5367748336</v>
      </c>
      <c r="V49" s="47">
        <f t="shared" si="6"/>
        <v>25</v>
      </c>
      <c r="W49" s="47">
        <f t="shared" si="7"/>
        <v>-25</v>
      </c>
      <c r="X49" s="47"/>
      <c r="Y49" s="47"/>
      <c r="Z49" s="48"/>
      <c r="AA49" s="47">
        <f t="shared" ref="AA49:BJ49" si="53">IF($D49=AA$1,$E49+$V49,(IF($J49=AA$1,$K49+$W49,AA48)))</f>
        <v>1412</v>
      </c>
      <c r="AB49" s="47">
        <f t="shared" si="53"/>
        <v>921</v>
      </c>
      <c r="AC49" s="47">
        <f t="shared" si="53"/>
        <v>1331</v>
      </c>
      <c r="AD49" s="47">
        <f t="shared" si="53"/>
        <v>292</v>
      </c>
      <c r="AE49" s="47">
        <f t="shared" si="53"/>
        <v>2047</v>
      </c>
      <c r="AF49" s="47">
        <f t="shared" si="53"/>
        <v>1965</v>
      </c>
      <c r="AG49" s="47">
        <f t="shared" si="53"/>
        <v>1176</v>
      </c>
      <c r="AH49" s="47">
        <f t="shared" si="53"/>
        <v>928</v>
      </c>
      <c r="AI49" s="47">
        <f t="shared" si="53"/>
        <v>1344</v>
      </c>
      <c r="AJ49" s="47">
        <f t="shared" si="53"/>
        <v>1885</v>
      </c>
      <c r="AK49" s="47">
        <f t="shared" si="53"/>
        <v>649</v>
      </c>
      <c r="AL49" s="47">
        <f t="shared" si="53"/>
        <v>1002</v>
      </c>
      <c r="AM49" s="47">
        <f t="shared" si="53"/>
        <v>1897</v>
      </c>
      <c r="AN49" s="47">
        <f t="shared" si="53"/>
        <v>1397</v>
      </c>
      <c r="AO49" s="47">
        <f t="shared" si="53"/>
        <v>1130</v>
      </c>
      <c r="AP49" s="47">
        <f t="shared" si="53"/>
        <v>2129</v>
      </c>
      <c r="AQ49" s="47">
        <f t="shared" si="53"/>
        <v>1531</v>
      </c>
      <c r="AR49" s="47">
        <f t="shared" si="53"/>
        <v>275</v>
      </c>
      <c r="AS49" s="47">
        <f t="shared" si="53"/>
        <v>1851</v>
      </c>
      <c r="AT49" s="47">
        <f t="shared" si="53"/>
        <v>1188</v>
      </c>
      <c r="AU49" s="47">
        <f t="shared" si="53"/>
        <v>546</v>
      </c>
      <c r="AV49" s="47">
        <f t="shared" si="53"/>
        <v>797</v>
      </c>
      <c r="AW49" s="47">
        <f t="shared" si="53"/>
        <v>948</v>
      </c>
      <c r="AX49" s="47">
        <f t="shared" si="53"/>
        <v>1247</v>
      </c>
      <c r="AY49" s="47">
        <f t="shared" si="53"/>
        <v>694</v>
      </c>
      <c r="AZ49" s="47">
        <f t="shared" si="53"/>
        <v>1504</v>
      </c>
      <c r="BA49" s="47">
        <f t="shared" si="53"/>
        <v>860</v>
      </c>
      <c r="BB49" s="47">
        <f t="shared" si="53"/>
        <v>497</v>
      </c>
      <c r="BC49" s="47">
        <f t="shared" si="53"/>
        <v>638</v>
      </c>
      <c r="BD49" s="47">
        <f t="shared" si="53"/>
        <v>1967</v>
      </c>
      <c r="BE49" s="47">
        <f t="shared" si="53"/>
        <v>777</v>
      </c>
      <c r="BF49" s="47">
        <f t="shared" si="53"/>
        <v>577</v>
      </c>
      <c r="BG49" s="47">
        <f t="shared" si="53"/>
        <v>1879</v>
      </c>
      <c r="BH49" s="47">
        <f t="shared" si="53"/>
        <v>1252</v>
      </c>
      <c r="BI49" s="47">
        <f t="shared" si="53"/>
        <v>1585</v>
      </c>
      <c r="BJ49" s="47">
        <f t="shared" si="53"/>
        <v>1097</v>
      </c>
    </row>
    <row r="50" ht="13.5" customHeight="1">
      <c r="A50" s="88">
        <v>41707.0</v>
      </c>
      <c r="B50" s="84" t="s">
        <v>71</v>
      </c>
      <c r="C50" s="176"/>
      <c r="D50" s="233" t="s">
        <v>50</v>
      </c>
      <c r="E50" s="52">
        <f t="shared" si="2"/>
        <v>546</v>
      </c>
      <c r="F50" s="41">
        <v>0.0</v>
      </c>
      <c r="G50" s="41">
        <v>13.0</v>
      </c>
      <c r="H50" s="42">
        <f t="shared" si="3"/>
        <v>13</v>
      </c>
      <c r="I50" s="176"/>
      <c r="J50" s="234" t="s">
        <v>48</v>
      </c>
      <c r="K50" s="52">
        <f t="shared" si="4"/>
        <v>649</v>
      </c>
      <c r="L50" s="44">
        <v>2.0</v>
      </c>
      <c r="M50" s="44">
        <v>8.0</v>
      </c>
      <c r="N50" s="23">
        <f t="shared" si="5"/>
        <v>14</v>
      </c>
      <c r="O50" s="176"/>
      <c r="P50" s="45" t="s">
        <v>72</v>
      </c>
      <c r="Q50" s="176"/>
      <c r="R50" s="45">
        <f>MIN(Rules!$E$2,(MAX(H50/N50,N50/H50)))</f>
        <v>1.076923077</v>
      </c>
      <c r="S50" s="45">
        <f>VLOOKUP(B50,Rules!A:B,2,FALSE)</f>
        <v>40</v>
      </c>
      <c r="T50" s="176"/>
      <c r="U50" s="131">
        <f>1/(10^(-(E50+(IF(P50="Y",Rules!$I$2,0))-K50)/Rules!$E$12)+1)</f>
        <v>0.5539004882</v>
      </c>
      <c r="V50" s="47">
        <f t="shared" si="6"/>
        <v>-24</v>
      </c>
      <c r="W50" s="47">
        <f t="shared" si="7"/>
        <v>24</v>
      </c>
      <c r="X50" s="47"/>
      <c r="Y50" s="47"/>
      <c r="Z50" s="48"/>
      <c r="AA50" s="47">
        <f t="shared" ref="AA50:BJ50" si="54">IF($D50=AA$1,$E50+$V50,(IF($J50=AA$1,$K50+$W50,AA49)))</f>
        <v>1412</v>
      </c>
      <c r="AB50" s="47">
        <f t="shared" si="54"/>
        <v>921</v>
      </c>
      <c r="AC50" s="47">
        <f t="shared" si="54"/>
        <v>1331</v>
      </c>
      <c r="AD50" s="47">
        <f t="shared" si="54"/>
        <v>292</v>
      </c>
      <c r="AE50" s="47">
        <f t="shared" si="54"/>
        <v>2047</v>
      </c>
      <c r="AF50" s="47">
        <f t="shared" si="54"/>
        <v>1965</v>
      </c>
      <c r="AG50" s="47">
        <f t="shared" si="54"/>
        <v>1176</v>
      </c>
      <c r="AH50" s="47">
        <f t="shared" si="54"/>
        <v>928</v>
      </c>
      <c r="AI50" s="47">
        <f t="shared" si="54"/>
        <v>1344</v>
      </c>
      <c r="AJ50" s="47">
        <f t="shared" si="54"/>
        <v>1885</v>
      </c>
      <c r="AK50" s="47">
        <f t="shared" si="54"/>
        <v>673</v>
      </c>
      <c r="AL50" s="47">
        <f t="shared" si="54"/>
        <v>1002</v>
      </c>
      <c r="AM50" s="47">
        <f t="shared" si="54"/>
        <v>1897</v>
      </c>
      <c r="AN50" s="47">
        <f t="shared" si="54"/>
        <v>1397</v>
      </c>
      <c r="AO50" s="47">
        <f t="shared" si="54"/>
        <v>1130</v>
      </c>
      <c r="AP50" s="47">
        <f t="shared" si="54"/>
        <v>2129</v>
      </c>
      <c r="AQ50" s="47">
        <f t="shared" si="54"/>
        <v>1531</v>
      </c>
      <c r="AR50" s="47">
        <f t="shared" si="54"/>
        <v>275</v>
      </c>
      <c r="AS50" s="47">
        <f t="shared" si="54"/>
        <v>1851</v>
      </c>
      <c r="AT50" s="47">
        <f t="shared" si="54"/>
        <v>1188</v>
      </c>
      <c r="AU50" s="47">
        <f t="shared" si="54"/>
        <v>522</v>
      </c>
      <c r="AV50" s="47">
        <f t="shared" si="54"/>
        <v>797</v>
      </c>
      <c r="AW50" s="47">
        <f t="shared" si="54"/>
        <v>948</v>
      </c>
      <c r="AX50" s="47">
        <f t="shared" si="54"/>
        <v>1247</v>
      </c>
      <c r="AY50" s="47">
        <f t="shared" si="54"/>
        <v>694</v>
      </c>
      <c r="AZ50" s="47">
        <f t="shared" si="54"/>
        <v>1504</v>
      </c>
      <c r="BA50" s="47">
        <f t="shared" si="54"/>
        <v>860</v>
      </c>
      <c r="BB50" s="47">
        <f t="shared" si="54"/>
        <v>497</v>
      </c>
      <c r="BC50" s="47">
        <f t="shared" si="54"/>
        <v>638</v>
      </c>
      <c r="BD50" s="47">
        <f t="shared" si="54"/>
        <v>1967</v>
      </c>
      <c r="BE50" s="47">
        <f t="shared" si="54"/>
        <v>777</v>
      </c>
      <c r="BF50" s="47">
        <f t="shared" si="54"/>
        <v>577</v>
      </c>
      <c r="BG50" s="47">
        <f t="shared" si="54"/>
        <v>1879</v>
      </c>
      <c r="BH50" s="47">
        <f t="shared" si="54"/>
        <v>1252</v>
      </c>
      <c r="BI50" s="47">
        <f t="shared" si="54"/>
        <v>1585</v>
      </c>
      <c r="BJ50" s="47">
        <f t="shared" si="54"/>
        <v>1097</v>
      </c>
    </row>
    <row r="51" ht="13.5" customHeight="1">
      <c r="A51" s="88">
        <v>41707.0</v>
      </c>
      <c r="B51" s="84" t="s">
        <v>71</v>
      </c>
      <c r="C51" s="176"/>
      <c r="D51" s="233" t="s">
        <v>44</v>
      </c>
      <c r="E51" s="52">
        <f t="shared" si="2"/>
        <v>497</v>
      </c>
      <c r="F51" s="41">
        <v>2.0</v>
      </c>
      <c r="G51" s="41">
        <v>5.0</v>
      </c>
      <c r="H51" s="42">
        <f t="shared" si="3"/>
        <v>11</v>
      </c>
      <c r="I51" s="176"/>
      <c r="J51" s="234" t="s">
        <v>53</v>
      </c>
      <c r="K51" s="52">
        <f t="shared" si="4"/>
        <v>577</v>
      </c>
      <c r="L51" s="44">
        <v>0.0</v>
      </c>
      <c r="M51" s="44">
        <v>12.0</v>
      </c>
      <c r="N51" s="23">
        <f t="shared" si="5"/>
        <v>12</v>
      </c>
      <c r="O51" s="176"/>
      <c r="P51" s="45" t="s">
        <v>72</v>
      </c>
      <c r="Q51" s="176"/>
      <c r="R51" s="45">
        <f>MIN(Rules!$E$2,(MAX(H51/N51,N51/H51)))</f>
        <v>1.090909091</v>
      </c>
      <c r="S51" s="45">
        <f>VLOOKUP(B51,Rules!A:B,2,FALSE)</f>
        <v>40</v>
      </c>
      <c r="T51" s="176"/>
      <c r="U51" s="131">
        <f>1/(10^(-(E51+(IF(P51="Y",Rules!$I$2,0))-K51)/Rules!$E$12)+1)</f>
        <v>0.5798997604</v>
      </c>
      <c r="V51" s="47">
        <f t="shared" si="6"/>
        <v>-25</v>
      </c>
      <c r="W51" s="47">
        <f t="shared" si="7"/>
        <v>25</v>
      </c>
      <c r="X51" s="47"/>
      <c r="Y51" s="47"/>
      <c r="Z51" s="48"/>
      <c r="AA51" s="47">
        <f t="shared" ref="AA51:BJ51" si="55">IF($D51=AA$1,$E51+$V51,(IF($J51=AA$1,$K51+$W51,AA50)))</f>
        <v>1412</v>
      </c>
      <c r="AB51" s="47">
        <f t="shared" si="55"/>
        <v>921</v>
      </c>
      <c r="AC51" s="47">
        <f t="shared" si="55"/>
        <v>1331</v>
      </c>
      <c r="AD51" s="47">
        <f t="shared" si="55"/>
        <v>292</v>
      </c>
      <c r="AE51" s="47">
        <f t="shared" si="55"/>
        <v>2047</v>
      </c>
      <c r="AF51" s="47">
        <f t="shared" si="55"/>
        <v>1965</v>
      </c>
      <c r="AG51" s="47">
        <f t="shared" si="55"/>
        <v>1176</v>
      </c>
      <c r="AH51" s="47">
        <f t="shared" si="55"/>
        <v>928</v>
      </c>
      <c r="AI51" s="47">
        <f t="shared" si="55"/>
        <v>1344</v>
      </c>
      <c r="AJ51" s="47">
        <f t="shared" si="55"/>
        <v>1885</v>
      </c>
      <c r="AK51" s="47">
        <f t="shared" si="55"/>
        <v>673</v>
      </c>
      <c r="AL51" s="47">
        <f t="shared" si="55"/>
        <v>1002</v>
      </c>
      <c r="AM51" s="47">
        <f t="shared" si="55"/>
        <v>1897</v>
      </c>
      <c r="AN51" s="47">
        <f t="shared" si="55"/>
        <v>1397</v>
      </c>
      <c r="AO51" s="47">
        <f t="shared" si="55"/>
        <v>1130</v>
      </c>
      <c r="AP51" s="47">
        <f t="shared" si="55"/>
        <v>2129</v>
      </c>
      <c r="AQ51" s="47">
        <f t="shared" si="55"/>
        <v>1531</v>
      </c>
      <c r="AR51" s="47">
        <f t="shared" si="55"/>
        <v>275</v>
      </c>
      <c r="AS51" s="47">
        <f t="shared" si="55"/>
        <v>1851</v>
      </c>
      <c r="AT51" s="47">
        <f t="shared" si="55"/>
        <v>1188</v>
      </c>
      <c r="AU51" s="47">
        <f t="shared" si="55"/>
        <v>522</v>
      </c>
      <c r="AV51" s="47">
        <f t="shared" si="55"/>
        <v>797</v>
      </c>
      <c r="AW51" s="47">
        <f t="shared" si="55"/>
        <v>948</v>
      </c>
      <c r="AX51" s="47">
        <f t="shared" si="55"/>
        <v>1247</v>
      </c>
      <c r="AY51" s="47">
        <f t="shared" si="55"/>
        <v>694</v>
      </c>
      <c r="AZ51" s="47">
        <f t="shared" si="55"/>
        <v>1504</v>
      </c>
      <c r="BA51" s="47">
        <f t="shared" si="55"/>
        <v>860</v>
      </c>
      <c r="BB51" s="47">
        <f t="shared" si="55"/>
        <v>472</v>
      </c>
      <c r="BC51" s="47">
        <f t="shared" si="55"/>
        <v>638</v>
      </c>
      <c r="BD51" s="47">
        <f t="shared" si="55"/>
        <v>1967</v>
      </c>
      <c r="BE51" s="47">
        <f t="shared" si="55"/>
        <v>777</v>
      </c>
      <c r="BF51" s="47">
        <f t="shared" si="55"/>
        <v>602</v>
      </c>
      <c r="BG51" s="47">
        <f t="shared" si="55"/>
        <v>1879</v>
      </c>
      <c r="BH51" s="47">
        <f t="shared" si="55"/>
        <v>1252</v>
      </c>
      <c r="BI51" s="47">
        <f t="shared" si="55"/>
        <v>1585</v>
      </c>
      <c r="BJ51" s="47">
        <f t="shared" si="55"/>
        <v>1097</v>
      </c>
    </row>
    <row r="52" ht="13.5" customHeight="1">
      <c r="A52" s="88">
        <v>41707.0</v>
      </c>
      <c r="B52" s="84" t="s">
        <v>71</v>
      </c>
      <c r="C52" s="176"/>
      <c r="D52" s="233" t="s">
        <v>42</v>
      </c>
      <c r="E52" s="52">
        <f t="shared" si="2"/>
        <v>777</v>
      </c>
      <c r="F52" s="41">
        <v>0.0</v>
      </c>
      <c r="G52" s="41">
        <v>14.0</v>
      </c>
      <c r="H52" s="42">
        <f t="shared" si="3"/>
        <v>14</v>
      </c>
      <c r="I52" s="176"/>
      <c r="J52" s="234" t="s">
        <v>52</v>
      </c>
      <c r="K52" s="52">
        <f t="shared" si="4"/>
        <v>275</v>
      </c>
      <c r="L52" s="44">
        <v>1.0</v>
      </c>
      <c r="M52" s="44">
        <v>7.0</v>
      </c>
      <c r="N52" s="23">
        <f t="shared" si="5"/>
        <v>10</v>
      </c>
      <c r="O52" s="176"/>
      <c r="P52" s="45" t="s">
        <v>72</v>
      </c>
      <c r="Q52" s="176"/>
      <c r="R52" s="45">
        <f>MIN(Rules!$E$2,(MAX(H52/N52,N52/H52)))</f>
        <v>1.4</v>
      </c>
      <c r="S52" s="45">
        <f>VLOOKUP(B52,Rules!A:B,2,FALSE)</f>
        <v>40</v>
      </c>
      <c r="T52" s="176"/>
      <c r="U52" s="131">
        <f>1/(10^(-(E52+(IF(P52="Y",Rules!$I$2,0))-K52)/Rules!$E$12)+1)</f>
        <v>0.9526901392</v>
      </c>
      <c r="V52" s="47">
        <f t="shared" si="6"/>
        <v>3</v>
      </c>
      <c r="W52" s="47">
        <f t="shared" si="7"/>
        <v>-3</v>
      </c>
      <c r="X52" s="47"/>
      <c r="Y52" s="47"/>
      <c r="Z52" s="48"/>
      <c r="AA52" s="47">
        <f t="shared" ref="AA52:BJ52" si="56">IF($D52=AA$1,$E52+$V52,(IF($J52=AA$1,$K52+$W52,AA51)))</f>
        <v>1412</v>
      </c>
      <c r="AB52" s="47">
        <f t="shared" si="56"/>
        <v>921</v>
      </c>
      <c r="AC52" s="47">
        <f t="shared" si="56"/>
        <v>1331</v>
      </c>
      <c r="AD52" s="47">
        <f t="shared" si="56"/>
        <v>292</v>
      </c>
      <c r="AE52" s="47">
        <f t="shared" si="56"/>
        <v>2047</v>
      </c>
      <c r="AF52" s="47">
        <f t="shared" si="56"/>
        <v>1965</v>
      </c>
      <c r="AG52" s="47">
        <f t="shared" si="56"/>
        <v>1176</v>
      </c>
      <c r="AH52" s="47">
        <f t="shared" si="56"/>
        <v>928</v>
      </c>
      <c r="AI52" s="47">
        <f t="shared" si="56"/>
        <v>1344</v>
      </c>
      <c r="AJ52" s="47">
        <f t="shared" si="56"/>
        <v>1885</v>
      </c>
      <c r="AK52" s="47">
        <f t="shared" si="56"/>
        <v>673</v>
      </c>
      <c r="AL52" s="47">
        <f t="shared" si="56"/>
        <v>1002</v>
      </c>
      <c r="AM52" s="47">
        <f t="shared" si="56"/>
        <v>1897</v>
      </c>
      <c r="AN52" s="47">
        <f t="shared" si="56"/>
        <v>1397</v>
      </c>
      <c r="AO52" s="47">
        <f t="shared" si="56"/>
        <v>1130</v>
      </c>
      <c r="AP52" s="47">
        <f t="shared" si="56"/>
        <v>2129</v>
      </c>
      <c r="AQ52" s="47">
        <f t="shared" si="56"/>
        <v>1531</v>
      </c>
      <c r="AR52" s="47">
        <f t="shared" si="56"/>
        <v>272</v>
      </c>
      <c r="AS52" s="47">
        <f t="shared" si="56"/>
        <v>1851</v>
      </c>
      <c r="AT52" s="47">
        <f t="shared" si="56"/>
        <v>1188</v>
      </c>
      <c r="AU52" s="47">
        <f t="shared" si="56"/>
        <v>522</v>
      </c>
      <c r="AV52" s="47">
        <f t="shared" si="56"/>
        <v>797</v>
      </c>
      <c r="AW52" s="47">
        <f t="shared" si="56"/>
        <v>948</v>
      </c>
      <c r="AX52" s="47">
        <f t="shared" si="56"/>
        <v>1247</v>
      </c>
      <c r="AY52" s="47">
        <f t="shared" si="56"/>
        <v>694</v>
      </c>
      <c r="AZ52" s="47">
        <f t="shared" si="56"/>
        <v>1504</v>
      </c>
      <c r="BA52" s="47">
        <f t="shared" si="56"/>
        <v>860</v>
      </c>
      <c r="BB52" s="47">
        <f t="shared" si="56"/>
        <v>472</v>
      </c>
      <c r="BC52" s="47">
        <f t="shared" si="56"/>
        <v>638</v>
      </c>
      <c r="BD52" s="47">
        <f t="shared" si="56"/>
        <v>1967</v>
      </c>
      <c r="BE52" s="47">
        <f t="shared" si="56"/>
        <v>780</v>
      </c>
      <c r="BF52" s="47">
        <f t="shared" si="56"/>
        <v>602</v>
      </c>
      <c r="BG52" s="47">
        <f t="shared" si="56"/>
        <v>1879</v>
      </c>
      <c r="BH52" s="47">
        <f t="shared" si="56"/>
        <v>1252</v>
      </c>
      <c r="BI52" s="47">
        <f t="shared" si="56"/>
        <v>1585</v>
      </c>
      <c r="BJ52" s="47">
        <f t="shared" si="56"/>
        <v>1097</v>
      </c>
    </row>
    <row r="53" ht="13.5" customHeight="1">
      <c r="A53" s="88">
        <v>41713.0</v>
      </c>
      <c r="B53" s="84" t="s">
        <v>71</v>
      </c>
      <c r="C53" s="176"/>
      <c r="D53" s="233" t="s">
        <v>26</v>
      </c>
      <c r="E53" s="52">
        <f t="shared" si="2"/>
        <v>1885</v>
      </c>
      <c r="F53" s="41">
        <v>1.0</v>
      </c>
      <c r="G53" s="41">
        <v>22.0</v>
      </c>
      <c r="H53" s="42">
        <f t="shared" si="3"/>
        <v>25</v>
      </c>
      <c r="I53" s="176"/>
      <c r="J53" s="234" t="s">
        <v>22</v>
      </c>
      <c r="K53" s="52">
        <f t="shared" si="4"/>
        <v>2129</v>
      </c>
      <c r="L53" s="44">
        <v>3.0</v>
      </c>
      <c r="M53" s="44">
        <v>13.0</v>
      </c>
      <c r="N53" s="23">
        <f t="shared" si="5"/>
        <v>22</v>
      </c>
      <c r="O53" s="176"/>
      <c r="P53" s="45" t="s">
        <v>72</v>
      </c>
      <c r="Q53" s="176"/>
      <c r="R53" s="45">
        <f>MIN(Rules!$E$2,(MAX(H53/N53,N53/H53)))</f>
        <v>1.136363636</v>
      </c>
      <c r="S53" s="45">
        <f>VLOOKUP(B53,Rules!A:B,2,FALSE)</f>
        <v>40</v>
      </c>
      <c r="T53" s="176"/>
      <c r="U53" s="131">
        <f>1/(10^(-(E53+(IF(P53="Y",Rules!$I$2,0))-K53)/Rules!$E$12)+1)</f>
        <v>0.393437393</v>
      </c>
      <c r="V53" s="47">
        <f t="shared" si="6"/>
        <v>28</v>
      </c>
      <c r="W53" s="47">
        <f t="shared" si="7"/>
        <v>-28</v>
      </c>
      <c r="X53" s="47"/>
      <c r="Y53" s="47"/>
      <c r="Z53" s="48"/>
      <c r="AA53" s="47">
        <f t="shared" ref="AA53:BJ53" si="57">IF($D53=AA$1,$E53+$V53,(IF($J53=AA$1,$K53+$W53,AA52)))</f>
        <v>1412</v>
      </c>
      <c r="AB53" s="47">
        <f t="shared" si="57"/>
        <v>921</v>
      </c>
      <c r="AC53" s="47">
        <f t="shared" si="57"/>
        <v>1331</v>
      </c>
      <c r="AD53" s="47">
        <f t="shared" si="57"/>
        <v>292</v>
      </c>
      <c r="AE53" s="47">
        <f t="shared" si="57"/>
        <v>2047</v>
      </c>
      <c r="AF53" s="47">
        <f t="shared" si="57"/>
        <v>1965</v>
      </c>
      <c r="AG53" s="47">
        <f t="shared" si="57"/>
        <v>1176</v>
      </c>
      <c r="AH53" s="47">
        <f t="shared" si="57"/>
        <v>928</v>
      </c>
      <c r="AI53" s="47">
        <f t="shared" si="57"/>
        <v>1344</v>
      </c>
      <c r="AJ53" s="47">
        <f t="shared" si="57"/>
        <v>1913</v>
      </c>
      <c r="AK53" s="47">
        <f t="shared" si="57"/>
        <v>673</v>
      </c>
      <c r="AL53" s="47">
        <f t="shared" si="57"/>
        <v>1002</v>
      </c>
      <c r="AM53" s="47">
        <f t="shared" si="57"/>
        <v>1897</v>
      </c>
      <c r="AN53" s="47">
        <f t="shared" si="57"/>
        <v>1397</v>
      </c>
      <c r="AO53" s="47">
        <f t="shared" si="57"/>
        <v>1130</v>
      </c>
      <c r="AP53" s="47">
        <f t="shared" si="57"/>
        <v>2101</v>
      </c>
      <c r="AQ53" s="47">
        <f t="shared" si="57"/>
        <v>1531</v>
      </c>
      <c r="AR53" s="47">
        <f t="shared" si="57"/>
        <v>272</v>
      </c>
      <c r="AS53" s="47">
        <f t="shared" si="57"/>
        <v>1851</v>
      </c>
      <c r="AT53" s="47">
        <f t="shared" si="57"/>
        <v>1188</v>
      </c>
      <c r="AU53" s="47">
        <f t="shared" si="57"/>
        <v>522</v>
      </c>
      <c r="AV53" s="47">
        <f t="shared" si="57"/>
        <v>797</v>
      </c>
      <c r="AW53" s="47">
        <f t="shared" si="57"/>
        <v>948</v>
      </c>
      <c r="AX53" s="47">
        <f t="shared" si="57"/>
        <v>1247</v>
      </c>
      <c r="AY53" s="47">
        <f t="shared" si="57"/>
        <v>694</v>
      </c>
      <c r="AZ53" s="47">
        <f t="shared" si="57"/>
        <v>1504</v>
      </c>
      <c r="BA53" s="47">
        <f t="shared" si="57"/>
        <v>860</v>
      </c>
      <c r="BB53" s="47">
        <f t="shared" si="57"/>
        <v>472</v>
      </c>
      <c r="BC53" s="47">
        <f t="shared" si="57"/>
        <v>638</v>
      </c>
      <c r="BD53" s="47">
        <f t="shared" si="57"/>
        <v>1967</v>
      </c>
      <c r="BE53" s="47">
        <f t="shared" si="57"/>
        <v>780</v>
      </c>
      <c r="BF53" s="47">
        <f t="shared" si="57"/>
        <v>602</v>
      </c>
      <c r="BG53" s="47">
        <f t="shared" si="57"/>
        <v>1879</v>
      </c>
      <c r="BH53" s="47">
        <f t="shared" si="57"/>
        <v>1252</v>
      </c>
      <c r="BI53" s="47">
        <f t="shared" si="57"/>
        <v>1585</v>
      </c>
      <c r="BJ53" s="47">
        <f t="shared" si="57"/>
        <v>1097</v>
      </c>
    </row>
    <row r="54" ht="13.5" customHeight="1">
      <c r="A54" s="88">
        <v>41714.0</v>
      </c>
      <c r="B54" s="84" t="s">
        <v>71</v>
      </c>
      <c r="C54" s="176"/>
      <c r="D54" s="233" t="s">
        <v>21</v>
      </c>
      <c r="E54" s="52">
        <f t="shared" si="2"/>
        <v>2047</v>
      </c>
      <c r="F54" s="41">
        <v>5.0</v>
      </c>
      <c r="G54" s="41">
        <v>18.0</v>
      </c>
      <c r="H54" s="42">
        <f t="shared" si="3"/>
        <v>33</v>
      </c>
      <c r="I54" s="176"/>
      <c r="J54" s="234" t="s">
        <v>25</v>
      </c>
      <c r="K54" s="52">
        <f t="shared" si="4"/>
        <v>1879</v>
      </c>
      <c r="L54" s="44">
        <v>0.0</v>
      </c>
      <c r="M54" s="44">
        <v>20.0</v>
      </c>
      <c r="N54" s="23">
        <f t="shared" si="5"/>
        <v>20</v>
      </c>
      <c r="O54" s="176"/>
      <c r="P54" s="45" t="s">
        <v>72</v>
      </c>
      <c r="Q54" s="176"/>
      <c r="R54" s="45">
        <f>MIN(Rules!$E$2,(MAX(H54/N54,N54/H54)))</f>
        <v>1.65</v>
      </c>
      <c r="S54" s="45">
        <f>VLOOKUP(B54,Rules!A:B,2,FALSE)</f>
        <v>40</v>
      </c>
      <c r="T54" s="176"/>
      <c r="U54" s="131">
        <f>1/(10^(-(E54+(IF(P54="Y",Rules!$I$2,0))-K54)/Rules!$E$12)+1)</f>
        <v>0.8122114503</v>
      </c>
      <c r="V54" s="47">
        <f t="shared" si="6"/>
        <v>12</v>
      </c>
      <c r="W54" s="47">
        <f t="shared" si="7"/>
        <v>-12</v>
      </c>
      <c r="X54" s="47"/>
      <c r="Y54" s="47"/>
      <c r="Z54" s="48"/>
      <c r="AA54" s="47">
        <f t="shared" ref="AA54:BJ54" si="58">IF($D54=AA$1,$E54+$V54,(IF($J54=AA$1,$K54+$W54,AA53)))</f>
        <v>1412</v>
      </c>
      <c r="AB54" s="47">
        <f t="shared" si="58"/>
        <v>921</v>
      </c>
      <c r="AC54" s="47">
        <f t="shared" si="58"/>
        <v>1331</v>
      </c>
      <c r="AD54" s="47">
        <f t="shared" si="58"/>
        <v>292</v>
      </c>
      <c r="AE54" s="47">
        <f t="shared" si="58"/>
        <v>2059</v>
      </c>
      <c r="AF54" s="47">
        <f t="shared" si="58"/>
        <v>1965</v>
      </c>
      <c r="AG54" s="47">
        <f t="shared" si="58"/>
        <v>1176</v>
      </c>
      <c r="AH54" s="47">
        <f t="shared" si="58"/>
        <v>928</v>
      </c>
      <c r="AI54" s="47">
        <f t="shared" si="58"/>
        <v>1344</v>
      </c>
      <c r="AJ54" s="47">
        <f t="shared" si="58"/>
        <v>1913</v>
      </c>
      <c r="AK54" s="47">
        <f t="shared" si="58"/>
        <v>673</v>
      </c>
      <c r="AL54" s="47">
        <f t="shared" si="58"/>
        <v>1002</v>
      </c>
      <c r="AM54" s="47">
        <f t="shared" si="58"/>
        <v>1897</v>
      </c>
      <c r="AN54" s="47">
        <f t="shared" si="58"/>
        <v>1397</v>
      </c>
      <c r="AO54" s="47">
        <f t="shared" si="58"/>
        <v>1130</v>
      </c>
      <c r="AP54" s="47">
        <f t="shared" si="58"/>
        <v>2101</v>
      </c>
      <c r="AQ54" s="47">
        <f t="shared" si="58"/>
        <v>1531</v>
      </c>
      <c r="AR54" s="47">
        <f t="shared" si="58"/>
        <v>272</v>
      </c>
      <c r="AS54" s="47">
        <f t="shared" si="58"/>
        <v>1851</v>
      </c>
      <c r="AT54" s="47">
        <f t="shared" si="58"/>
        <v>1188</v>
      </c>
      <c r="AU54" s="47">
        <f t="shared" si="58"/>
        <v>522</v>
      </c>
      <c r="AV54" s="47">
        <f t="shared" si="58"/>
        <v>797</v>
      </c>
      <c r="AW54" s="47">
        <f t="shared" si="58"/>
        <v>948</v>
      </c>
      <c r="AX54" s="47">
        <f t="shared" si="58"/>
        <v>1247</v>
      </c>
      <c r="AY54" s="47">
        <f t="shared" si="58"/>
        <v>694</v>
      </c>
      <c r="AZ54" s="47">
        <f t="shared" si="58"/>
        <v>1504</v>
      </c>
      <c r="BA54" s="47">
        <f t="shared" si="58"/>
        <v>860</v>
      </c>
      <c r="BB54" s="47">
        <f t="shared" si="58"/>
        <v>472</v>
      </c>
      <c r="BC54" s="47">
        <f t="shared" si="58"/>
        <v>638</v>
      </c>
      <c r="BD54" s="47">
        <f t="shared" si="58"/>
        <v>1967</v>
      </c>
      <c r="BE54" s="47">
        <f t="shared" si="58"/>
        <v>780</v>
      </c>
      <c r="BF54" s="47">
        <f t="shared" si="58"/>
        <v>602</v>
      </c>
      <c r="BG54" s="47">
        <f t="shared" si="58"/>
        <v>1867</v>
      </c>
      <c r="BH54" s="47">
        <f t="shared" si="58"/>
        <v>1252</v>
      </c>
      <c r="BI54" s="47">
        <f t="shared" si="58"/>
        <v>1585</v>
      </c>
      <c r="BJ54" s="47">
        <f t="shared" si="58"/>
        <v>1097</v>
      </c>
    </row>
    <row r="55" ht="13.5" customHeight="1">
      <c r="A55" s="88">
        <v>41714.0</v>
      </c>
      <c r="B55" s="84" t="s">
        <v>71</v>
      </c>
      <c r="C55" s="176"/>
      <c r="D55" s="233" t="s">
        <v>23</v>
      </c>
      <c r="E55" s="52">
        <f t="shared" si="2"/>
        <v>1897</v>
      </c>
      <c r="F55" s="41">
        <v>3.0</v>
      </c>
      <c r="G55" s="41">
        <v>16.0</v>
      </c>
      <c r="H55" s="42">
        <f t="shared" si="3"/>
        <v>25</v>
      </c>
      <c r="I55" s="176"/>
      <c r="J55" s="234" t="s">
        <v>18</v>
      </c>
      <c r="K55" s="52">
        <f t="shared" si="4"/>
        <v>1967</v>
      </c>
      <c r="L55" s="44">
        <v>1.0</v>
      </c>
      <c r="M55" s="44">
        <v>19.0</v>
      </c>
      <c r="N55" s="23">
        <f t="shared" si="5"/>
        <v>22</v>
      </c>
      <c r="O55" s="176"/>
      <c r="P55" s="45" t="s">
        <v>72</v>
      </c>
      <c r="Q55" s="176"/>
      <c r="R55" s="45">
        <f>MIN(Rules!$E$2,(MAX(H55/N55,N55/H55)))</f>
        <v>1.136363636</v>
      </c>
      <c r="S55" s="45">
        <f>VLOOKUP(B55,Rules!A:B,2,FALSE)</f>
        <v>40</v>
      </c>
      <c r="T55" s="176"/>
      <c r="U55" s="131">
        <f>1/(10^(-(E55+(IF(P55="Y",Rules!$I$2,0))-K55)/Rules!$E$12)+1)</f>
        <v>0.5910755963</v>
      </c>
      <c r="V55" s="47">
        <f t="shared" si="6"/>
        <v>19</v>
      </c>
      <c r="W55" s="47">
        <f t="shared" si="7"/>
        <v>-19</v>
      </c>
      <c r="X55" s="47"/>
      <c r="Y55" s="47"/>
      <c r="Z55" s="48"/>
      <c r="AA55" s="47">
        <f t="shared" ref="AA55:BJ55" si="59">IF($D55=AA$1,$E55+$V55,(IF($J55=AA$1,$K55+$W55,AA54)))</f>
        <v>1412</v>
      </c>
      <c r="AB55" s="47">
        <f t="shared" si="59"/>
        <v>921</v>
      </c>
      <c r="AC55" s="47">
        <f t="shared" si="59"/>
        <v>1331</v>
      </c>
      <c r="AD55" s="47">
        <f t="shared" si="59"/>
        <v>292</v>
      </c>
      <c r="AE55" s="47">
        <f t="shared" si="59"/>
        <v>2059</v>
      </c>
      <c r="AF55" s="47">
        <f t="shared" si="59"/>
        <v>1965</v>
      </c>
      <c r="AG55" s="47">
        <f t="shared" si="59"/>
        <v>1176</v>
      </c>
      <c r="AH55" s="47">
        <f t="shared" si="59"/>
        <v>928</v>
      </c>
      <c r="AI55" s="47">
        <f t="shared" si="59"/>
        <v>1344</v>
      </c>
      <c r="AJ55" s="47">
        <f t="shared" si="59"/>
        <v>1913</v>
      </c>
      <c r="AK55" s="47">
        <f t="shared" si="59"/>
        <v>673</v>
      </c>
      <c r="AL55" s="47">
        <f t="shared" si="59"/>
        <v>1002</v>
      </c>
      <c r="AM55" s="47">
        <f t="shared" si="59"/>
        <v>1916</v>
      </c>
      <c r="AN55" s="47">
        <f t="shared" si="59"/>
        <v>1397</v>
      </c>
      <c r="AO55" s="47">
        <f t="shared" si="59"/>
        <v>1130</v>
      </c>
      <c r="AP55" s="47">
        <f t="shared" si="59"/>
        <v>2101</v>
      </c>
      <c r="AQ55" s="47">
        <f t="shared" si="59"/>
        <v>1531</v>
      </c>
      <c r="AR55" s="47">
        <f t="shared" si="59"/>
        <v>272</v>
      </c>
      <c r="AS55" s="47">
        <f t="shared" si="59"/>
        <v>1851</v>
      </c>
      <c r="AT55" s="47">
        <f t="shared" si="59"/>
        <v>1188</v>
      </c>
      <c r="AU55" s="47">
        <f t="shared" si="59"/>
        <v>522</v>
      </c>
      <c r="AV55" s="47">
        <f t="shared" si="59"/>
        <v>797</v>
      </c>
      <c r="AW55" s="47">
        <f t="shared" si="59"/>
        <v>948</v>
      </c>
      <c r="AX55" s="47">
        <f t="shared" si="59"/>
        <v>1247</v>
      </c>
      <c r="AY55" s="47">
        <f t="shared" si="59"/>
        <v>694</v>
      </c>
      <c r="AZ55" s="47">
        <f t="shared" si="59"/>
        <v>1504</v>
      </c>
      <c r="BA55" s="47">
        <f t="shared" si="59"/>
        <v>860</v>
      </c>
      <c r="BB55" s="47">
        <f t="shared" si="59"/>
        <v>472</v>
      </c>
      <c r="BC55" s="47">
        <f t="shared" si="59"/>
        <v>638</v>
      </c>
      <c r="BD55" s="47">
        <f t="shared" si="59"/>
        <v>1948</v>
      </c>
      <c r="BE55" s="47">
        <f t="shared" si="59"/>
        <v>780</v>
      </c>
      <c r="BF55" s="47">
        <f t="shared" si="59"/>
        <v>602</v>
      </c>
      <c r="BG55" s="47">
        <f t="shared" si="59"/>
        <v>1867</v>
      </c>
      <c r="BH55" s="47">
        <f t="shared" si="59"/>
        <v>1252</v>
      </c>
      <c r="BI55" s="47">
        <f t="shared" si="59"/>
        <v>1585</v>
      </c>
      <c r="BJ55" s="47">
        <f t="shared" si="59"/>
        <v>1097</v>
      </c>
    </row>
    <row r="56" ht="13.5" customHeight="1">
      <c r="A56" s="88">
        <v>41714.0</v>
      </c>
      <c r="B56" s="84" t="s">
        <v>71</v>
      </c>
      <c r="C56" s="176"/>
      <c r="D56" s="233" t="s">
        <v>27</v>
      </c>
      <c r="E56" s="52">
        <f t="shared" si="2"/>
        <v>1504</v>
      </c>
      <c r="F56" s="41">
        <v>2.0</v>
      </c>
      <c r="G56" s="41">
        <v>15.0</v>
      </c>
      <c r="H56" s="42">
        <f t="shared" si="3"/>
        <v>21</v>
      </c>
      <c r="I56" s="176"/>
      <c r="J56" s="234" t="s">
        <v>20</v>
      </c>
      <c r="K56" s="52">
        <f t="shared" si="4"/>
        <v>1851</v>
      </c>
      <c r="L56" s="44">
        <v>2.0</v>
      </c>
      <c r="M56" s="44">
        <v>15.0</v>
      </c>
      <c r="N56" s="23">
        <f t="shared" si="5"/>
        <v>21</v>
      </c>
      <c r="O56" s="176"/>
      <c r="P56" s="45" t="s">
        <v>72</v>
      </c>
      <c r="Q56" s="176"/>
      <c r="R56" s="45">
        <f>MIN(Rules!$E$2,(MAX(H56/N56,N56/H56)))</f>
        <v>1</v>
      </c>
      <c r="S56" s="45">
        <f>VLOOKUP(B56,Rules!A:B,2,FALSE)</f>
        <v>40</v>
      </c>
      <c r="T56" s="176"/>
      <c r="U56" s="131">
        <f>1/(10^(-(E56+(IF(P56="Y",Rules!$I$2,0))-K56)/Rules!$E$12)+1)</f>
        <v>0.2875693498</v>
      </c>
      <c r="V56" s="47">
        <f t="shared" si="6"/>
        <v>8</v>
      </c>
      <c r="W56" s="47">
        <f t="shared" si="7"/>
        <v>-8</v>
      </c>
      <c r="X56" s="47"/>
      <c r="Y56" s="47"/>
      <c r="Z56" s="48"/>
      <c r="AA56" s="47">
        <f t="shared" ref="AA56:BJ56" si="60">IF($D56=AA$1,$E56+$V56,(IF($J56=AA$1,$K56+$W56,AA55)))</f>
        <v>1412</v>
      </c>
      <c r="AB56" s="47">
        <f t="shared" si="60"/>
        <v>921</v>
      </c>
      <c r="AC56" s="47">
        <f t="shared" si="60"/>
        <v>1331</v>
      </c>
      <c r="AD56" s="47">
        <f t="shared" si="60"/>
        <v>292</v>
      </c>
      <c r="AE56" s="47">
        <f t="shared" si="60"/>
        <v>2059</v>
      </c>
      <c r="AF56" s="47">
        <f t="shared" si="60"/>
        <v>1965</v>
      </c>
      <c r="AG56" s="47">
        <f t="shared" si="60"/>
        <v>1176</v>
      </c>
      <c r="AH56" s="47">
        <f t="shared" si="60"/>
        <v>928</v>
      </c>
      <c r="AI56" s="47">
        <f t="shared" si="60"/>
        <v>1344</v>
      </c>
      <c r="AJ56" s="47">
        <f t="shared" si="60"/>
        <v>1913</v>
      </c>
      <c r="AK56" s="47">
        <f t="shared" si="60"/>
        <v>673</v>
      </c>
      <c r="AL56" s="47">
        <f t="shared" si="60"/>
        <v>1002</v>
      </c>
      <c r="AM56" s="47">
        <f t="shared" si="60"/>
        <v>1916</v>
      </c>
      <c r="AN56" s="47">
        <f t="shared" si="60"/>
        <v>1397</v>
      </c>
      <c r="AO56" s="47">
        <f t="shared" si="60"/>
        <v>1130</v>
      </c>
      <c r="AP56" s="47">
        <f t="shared" si="60"/>
        <v>2101</v>
      </c>
      <c r="AQ56" s="47">
        <f t="shared" si="60"/>
        <v>1531</v>
      </c>
      <c r="AR56" s="47">
        <f t="shared" si="60"/>
        <v>272</v>
      </c>
      <c r="AS56" s="47">
        <f t="shared" si="60"/>
        <v>1843</v>
      </c>
      <c r="AT56" s="47">
        <f t="shared" si="60"/>
        <v>1188</v>
      </c>
      <c r="AU56" s="47">
        <f t="shared" si="60"/>
        <v>522</v>
      </c>
      <c r="AV56" s="47">
        <f t="shared" si="60"/>
        <v>797</v>
      </c>
      <c r="AW56" s="47">
        <f t="shared" si="60"/>
        <v>948</v>
      </c>
      <c r="AX56" s="47">
        <f t="shared" si="60"/>
        <v>1247</v>
      </c>
      <c r="AY56" s="47">
        <f t="shared" si="60"/>
        <v>694</v>
      </c>
      <c r="AZ56" s="47">
        <f t="shared" si="60"/>
        <v>1512</v>
      </c>
      <c r="BA56" s="47">
        <f t="shared" si="60"/>
        <v>860</v>
      </c>
      <c r="BB56" s="47">
        <f t="shared" si="60"/>
        <v>472</v>
      </c>
      <c r="BC56" s="47">
        <f t="shared" si="60"/>
        <v>638</v>
      </c>
      <c r="BD56" s="47">
        <f t="shared" si="60"/>
        <v>1948</v>
      </c>
      <c r="BE56" s="47">
        <f t="shared" si="60"/>
        <v>780</v>
      </c>
      <c r="BF56" s="47">
        <f t="shared" si="60"/>
        <v>602</v>
      </c>
      <c r="BG56" s="47">
        <f t="shared" si="60"/>
        <v>1867</v>
      </c>
      <c r="BH56" s="47">
        <f t="shared" si="60"/>
        <v>1252</v>
      </c>
      <c r="BI56" s="47">
        <f t="shared" si="60"/>
        <v>1585</v>
      </c>
      <c r="BJ56" s="47">
        <f t="shared" si="60"/>
        <v>1097</v>
      </c>
    </row>
    <row r="57" ht="13.5" customHeight="1">
      <c r="A57" s="88">
        <v>41714.0</v>
      </c>
      <c r="B57" s="84" t="s">
        <v>71</v>
      </c>
      <c r="C57" s="176"/>
      <c r="D57" s="233" t="s">
        <v>30</v>
      </c>
      <c r="E57" s="52">
        <f t="shared" si="2"/>
        <v>1412</v>
      </c>
      <c r="F57" s="41">
        <v>1.0</v>
      </c>
      <c r="G57" s="41">
        <v>12.0</v>
      </c>
      <c r="H57" s="42">
        <f t="shared" si="3"/>
        <v>15</v>
      </c>
      <c r="I57" s="176"/>
      <c r="J57" s="234" t="s">
        <v>19</v>
      </c>
      <c r="K57" s="52">
        <f t="shared" si="4"/>
        <v>1965</v>
      </c>
      <c r="L57" s="44">
        <v>0.0</v>
      </c>
      <c r="M57" s="44">
        <v>18.0</v>
      </c>
      <c r="N57" s="23">
        <f t="shared" si="5"/>
        <v>18</v>
      </c>
      <c r="O57" s="176"/>
      <c r="P57" s="45" t="s">
        <v>72</v>
      </c>
      <c r="Q57" s="176"/>
      <c r="R57" s="45">
        <f>MIN(Rules!$E$2,(MAX(H57/N57,N57/H57)))</f>
        <v>1.2</v>
      </c>
      <c r="S57" s="45">
        <f>VLOOKUP(B57,Rules!A:B,2,FALSE)</f>
        <v>40</v>
      </c>
      <c r="T57" s="176"/>
      <c r="U57" s="131">
        <f>1/(10^(-(E57+(IF(P57="Y",Rules!$I$2,0))-K57)/Rules!$E$12)+1)</f>
        <v>0.1351835755</v>
      </c>
      <c r="V57" s="47">
        <f t="shared" si="6"/>
        <v>-6</v>
      </c>
      <c r="W57" s="47">
        <f t="shared" si="7"/>
        <v>6</v>
      </c>
      <c r="X57" s="47"/>
      <c r="Y57" s="47"/>
      <c r="Z57" s="48"/>
      <c r="AA57" s="47">
        <f t="shared" ref="AA57:BJ57" si="61">IF($D57=AA$1,$E57+$V57,(IF($J57=AA$1,$K57+$W57,AA56)))</f>
        <v>1406</v>
      </c>
      <c r="AB57" s="47">
        <f t="shared" si="61"/>
        <v>921</v>
      </c>
      <c r="AC57" s="47">
        <f t="shared" si="61"/>
        <v>1331</v>
      </c>
      <c r="AD57" s="47">
        <f t="shared" si="61"/>
        <v>292</v>
      </c>
      <c r="AE57" s="47">
        <f t="shared" si="61"/>
        <v>2059</v>
      </c>
      <c r="AF57" s="47">
        <f t="shared" si="61"/>
        <v>1971</v>
      </c>
      <c r="AG57" s="47">
        <f t="shared" si="61"/>
        <v>1176</v>
      </c>
      <c r="AH57" s="47">
        <f t="shared" si="61"/>
        <v>928</v>
      </c>
      <c r="AI57" s="47">
        <f t="shared" si="61"/>
        <v>1344</v>
      </c>
      <c r="AJ57" s="47">
        <f t="shared" si="61"/>
        <v>1913</v>
      </c>
      <c r="AK57" s="47">
        <f t="shared" si="61"/>
        <v>673</v>
      </c>
      <c r="AL57" s="47">
        <f t="shared" si="61"/>
        <v>1002</v>
      </c>
      <c r="AM57" s="47">
        <f t="shared" si="61"/>
        <v>1916</v>
      </c>
      <c r="AN57" s="47">
        <f t="shared" si="61"/>
        <v>1397</v>
      </c>
      <c r="AO57" s="47">
        <f t="shared" si="61"/>
        <v>1130</v>
      </c>
      <c r="AP57" s="47">
        <f t="shared" si="61"/>
        <v>2101</v>
      </c>
      <c r="AQ57" s="47">
        <f t="shared" si="61"/>
        <v>1531</v>
      </c>
      <c r="AR57" s="47">
        <f t="shared" si="61"/>
        <v>272</v>
      </c>
      <c r="AS57" s="47">
        <f t="shared" si="61"/>
        <v>1843</v>
      </c>
      <c r="AT57" s="47">
        <f t="shared" si="61"/>
        <v>1188</v>
      </c>
      <c r="AU57" s="47">
        <f t="shared" si="61"/>
        <v>522</v>
      </c>
      <c r="AV57" s="47">
        <f t="shared" si="61"/>
        <v>797</v>
      </c>
      <c r="AW57" s="47">
        <f t="shared" si="61"/>
        <v>948</v>
      </c>
      <c r="AX57" s="47">
        <f t="shared" si="61"/>
        <v>1247</v>
      </c>
      <c r="AY57" s="47">
        <f t="shared" si="61"/>
        <v>694</v>
      </c>
      <c r="AZ57" s="47">
        <f t="shared" si="61"/>
        <v>1512</v>
      </c>
      <c r="BA57" s="47">
        <f t="shared" si="61"/>
        <v>860</v>
      </c>
      <c r="BB57" s="47">
        <f t="shared" si="61"/>
        <v>472</v>
      </c>
      <c r="BC57" s="47">
        <f t="shared" si="61"/>
        <v>638</v>
      </c>
      <c r="BD57" s="47">
        <f t="shared" si="61"/>
        <v>1948</v>
      </c>
      <c r="BE57" s="47">
        <f t="shared" si="61"/>
        <v>780</v>
      </c>
      <c r="BF57" s="47">
        <f t="shared" si="61"/>
        <v>602</v>
      </c>
      <c r="BG57" s="47">
        <f t="shared" si="61"/>
        <v>1867</v>
      </c>
      <c r="BH57" s="47">
        <f t="shared" si="61"/>
        <v>1252</v>
      </c>
      <c r="BI57" s="47">
        <f t="shared" si="61"/>
        <v>1585</v>
      </c>
      <c r="BJ57" s="47">
        <f t="shared" si="61"/>
        <v>1097</v>
      </c>
    </row>
    <row r="58" ht="13.5" customHeight="1">
      <c r="A58" s="88">
        <v>41714.0</v>
      </c>
      <c r="B58" s="84" t="s">
        <v>71</v>
      </c>
      <c r="C58" s="176"/>
      <c r="D58" s="233" t="s">
        <v>24</v>
      </c>
      <c r="E58" s="52">
        <f t="shared" si="2"/>
        <v>1585</v>
      </c>
      <c r="F58" s="41">
        <v>2.0</v>
      </c>
      <c r="G58" s="41">
        <v>21.0</v>
      </c>
      <c r="H58" s="42">
        <f t="shared" si="3"/>
        <v>27</v>
      </c>
      <c r="I58" s="176"/>
      <c r="J58" s="234" t="s">
        <v>31</v>
      </c>
      <c r="K58" s="52">
        <f t="shared" si="4"/>
        <v>1531</v>
      </c>
      <c r="L58" s="44">
        <v>1.0</v>
      </c>
      <c r="M58" s="44">
        <v>18.0</v>
      </c>
      <c r="N58" s="23">
        <f t="shared" si="5"/>
        <v>21</v>
      </c>
      <c r="O58" s="176"/>
      <c r="P58" s="45" t="s">
        <v>72</v>
      </c>
      <c r="Q58" s="176"/>
      <c r="R58" s="45">
        <f>MIN(Rules!$E$2,(MAX(H58/N58,N58/H58)))</f>
        <v>1.285714286</v>
      </c>
      <c r="S58" s="45">
        <f>VLOOKUP(B58,Rules!A:B,2,FALSE)</f>
        <v>40</v>
      </c>
      <c r="T58" s="176"/>
      <c r="U58" s="131">
        <f>1/(10^(-(E58+(IF(P58="Y",Rules!$I$2,0))-K58)/Rules!$E$12)+1)</f>
        <v>0.7189894998</v>
      </c>
      <c r="V58" s="47">
        <f t="shared" si="6"/>
        <v>14</v>
      </c>
      <c r="W58" s="47">
        <f t="shared" si="7"/>
        <v>-14</v>
      </c>
      <c r="X58" s="47"/>
      <c r="Y58" s="47"/>
      <c r="Z58" s="48"/>
      <c r="AA58" s="47">
        <f t="shared" ref="AA58:BJ58" si="62">IF($D58=AA$1,$E58+$V58,(IF($J58=AA$1,$K58+$W58,AA57)))</f>
        <v>1406</v>
      </c>
      <c r="AB58" s="47">
        <f t="shared" si="62"/>
        <v>921</v>
      </c>
      <c r="AC58" s="47">
        <f t="shared" si="62"/>
        <v>1331</v>
      </c>
      <c r="AD58" s="47">
        <f t="shared" si="62"/>
        <v>292</v>
      </c>
      <c r="AE58" s="47">
        <f t="shared" si="62"/>
        <v>2059</v>
      </c>
      <c r="AF58" s="47">
        <f t="shared" si="62"/>
        <v>1971</v>
      </c>
      <c r="AG58" s="47">
        <f t="shared" si="62"/>
        <v>1176</v>
      </c>
      <c r="AH58" s="47">
        <f t="shared" si="62"/>
        <v>928</v>
      </c>
      <c r="AI58" s="47">
        <f t="shared" si="62"/>
        <v>1344</v>
      </c>
      <c r="AJ58" s="47">
        <f t="shared" si="62"/>
        <v>1913</v>
      </c>
      <c r="AK58" s="47">
        <f t="shared" si="62"/>
        <v>673</v>
      </c>
      <c r="AL58" s="47">
        <f t="shared" si="62"/>
        <v>1002</v>
      </c>
      <c r="AM58" s="47">
        <f t="shared" si="62"/>
        <v>1916</v>
      </c>
      <c r="AN58" s="47">
        <f t="shared" si="62"/>
        <v>1397</v>
      </c>
      <c r="AO58" s="47">
        <f t="shared" si="62"/>
        <v>1130</v>
      </c>
      <c r="AP58" s="47">
        <f t="shared" si="62"/>
        <v>2101</v>
      </c>
      <c r="AQ58" s="47">
        <f t="shared" si="62"/>
        <v>1517</v>
      </c>
      <c r="AR58" s="47">
        <f t="shared" si="62"/>
        <v>272</v>
      </c>
      <c r="AS58" s="47">
        <f t="shared" si="62"/>
        <v>1843</v>
      </c>
      <c r="AT58" s="47">
        <f t="shared" si="62"/>
        <v>1188</v>
      </c>
      <c r="AU58" s="47">
        <f t="shared" si="62"/>
        <v>522</v>
      </c>
      <c r="AV58" s="47">
        <f t="shared" si="62"/>
        <v>797</v>
      </c>
      <c r="AW58" s="47">
        <f t="shared" si="62"/>
        <v>948</v>
      </c>
      <c r="AX58" s="47">
        <f t="shared" si="62"/>
        <v>1247</v>
      </c>
      <c r="AY58" s="47">
        <f t="shared" si="62"/>
        <v>694</v>
      </c>
      <c r="AZ58" s="47">
        <f t="shared" si="62"/>
        <v>1512</v>
      </c>
      <c r="BA58" s="47">
        <f t="shared" si="62"/>
        <v>860</v>
      </c>
      <c r="BB58" s="47">
        <f t="shared" si="62"/>
        <v>472</v>
      </c>
      <c r="BC58" s="47">
        <f t="shared" si="62"/>
        <v>638</v>
      </c>
      <c r="BD58" s="47">
        <f t="shared" si="62"/>
        <v>1948</v>
      </c>
      <c r="BE58" s="47">
        <f t="shared" si="62"/>
        <v>780</v>
      </c>
      <c r="BF58" s="47">
        <f t="shared" si="62"/>
        <v>602</v>
      </c>
      <c r="BG58" s="47">
        <f t="shared" si="62"/>
        <v>1867</v>
      </c>
      <c r="BH58" s="47">
        <f t="shared" si="62"/>
        <v>1252</v>
      </c>
      <c r="BI58" s="47">
        <f t="shared" si="62"/>
        <v>1599</v>
      </c>
      <c r="BJ58" s="47">
        <f t="shared" si="62"/>
        <v>1097</v>
      </c>
    </row>
    <row r="59" ht="13.5" customHeight="1">
      <c r="A59" s="88">
        <v>41714.0</v>
      </c>
      <c r="B59" s="84" t="s">
        <v>71</v>
      </c>
      <c r="C59" s="176"/>
      <c r="D59" s="233" t="s">
        <v>29</v>
      </c>
      <c r="E59" s="52">
        <f t="shared" si="2"/>
        <v>1130</v>
      </c>
      <c r="F59" s="41">
        <v>1.0</v>
      </c>
      <c r="G59" s="41">
        <v>14.0</v>
      </c>
      <c r="H59" s="42">
        <f t="shared" si="3"/>
        <v>17</v>
      </c>
      <c r="I59" s="176"/>
      <c r="J59" s="234" t="s">
        <v>32</v>
      </c>
      <c r="K59" s="52">
        <f t="shared" si="4"/>
        <v>1252</v>
      </c>
      <c r="L59" s="44">
        <v>3.0</v>
      </c>
      <c r="M59" s="44">
        <v>11.0</v>
      </c>
      <c r="N59" s="23">
        <f t="shared" si="5"/>
        <v>20</v>
      </c>
      <c r="O59" s="176"/>
      <c r="P59" s="45" t="s">
        <v>72</v>
      </c>
      <c r="Q59" s="176"/>
      <c r="R59" s="45">
        <f>MIN(Rules!$E$2,(MAX(H59/N59,N59/H59)))</f>
        <v>1.176470588</v>
      </c>
      <c r="S59" s="45">
        <f>VLOOKUP(B59,Rules!A:B,2,FALSE)</f>
        <v>40</v>
      </c>
      <c r="T59" s="176"/>
      <c r="U59" s="131">
        <f>1/(10^(-(E59+(IF(P59="Y",Rules!$I$2,0))-K59)/Rules!$E$12)+1)</f>
        <v>0.5321916002</v>
      </c>
      <c r="V59" s="47">
        <f t="shared" si="6"/>
        <v>-25</v>
      </c>
      <c r="W59" s="47">
        <f t="shared" si="7"/>
        <v>25</v>
      </c>
      <c r="X59" s="47"/>
      <c r="Y59" s="47"/>
      <c r="Z59" s="48"/>
      <c r="AA59" s="47">
        <f t="shared" ref="AA59:BJ59" si="63">IF($D59=AA$1,$E59+$V59,(IF($J59=AA$1,$K59+$W59,AA58)))</f>
        <v>1406</v>
      </c>
      <c r="AB59" s="47">
        <f t="shared" si="63"/>
        <v>921</v>
      </c>
      <c r="AC59" s="47">
        <f t="shared" si="63"/>
        <v>1331</v>
      </c>
      <c r="AD59" s="47">
        <f t="shared" si="63"/>
        <v>292</v>
      </c>
      <c r="AE59" s="47">
        <f t="shared" si="63"/>
        <v>2059</v>
      </c>
      <c r="AF59" s="47">
        <f t="shared" si="63"/>
        <v>1971</v>
      </c>
      <c r="AG59" s="47">
        <f t="shared" si="63"/>
        <v>1176</v>
      </c>
      <c r="AH59" s="47">
        <f t="shared" si="63"/>
        <v>928</v>
      </c>
      <c r="AI59" s="47">
        <f t="shared" si="63"/>
        <v>1344</v>
      </c>
      <c r="AJ59" s="47">
        <f t="shared" si="63"/>
        <v>1913</v>
      </c>
      <c r="AK59" s="47">
        <f t="shared" si="63"/>
        <v>673</v>
      </c>
      <c r="AL59" s="47">
        <f t="shared" si="63"/>
        <v>1002</v>
      </c>
      <c r="AM59" s="47">
        <f t="shared" si="63"/>
        <v>1916</v>
      </c>
      <c r="AN59" s="47">
        <f t="shared" si="63"/>
        <v>1397</v>
      </c>
      <c r="AO59" s="47">
        <f t="shared" si="63"/>
        <v>1105</v>
      </c>
      <c r="AP59" s="47">
        <f t="shared" si="63"/>
        <v>2101</v>
      </c>
      <c r="AQ59" s="47">
        <f t="shared" si="63"/>
        <v>1517</v>
      </c>
      <c r="AR59" s="47">
        <f t="shared" si="63"/>
        <v>272</v>
      </c>
      <c r="AS59" s="47">
        <f t="shared" si="63"/>
        <v>1843</v>
      </c>
      <c r="AT59" s="47">
        <f t="shared" si="63"/>
        <v>1188</v>
      </c>
      <c r="AU59" s="47">
        <f t="shared" si="63"/>
        <v>522</v>
      </c>
      <c r="AV59" s="47">
        <f t="shared" si="63"/>
        <v>797</v>
      </c>
      <c r="AW59" s="47">
        <f t="shared" si="63"/>
        <v>948</v>
      </c>
      <c r="AX59" s="47">
        <f t="shared" si="63"/>
        <v>1247</v>
      </c>
      <c r="AY59" s="47">
        <f t="shared" si="63"/>
        <v>694</v>
      </c>
      <c r="AZ59" s="47">
        <f t="shared" si="63"/>
        <v>1512</v>
      </c>
      <c r="BA59" s="47">
        <f t="shared" si="63"/>
        <v>860</v>
      </c>
      <c r="BB59" s="47">
        <f t="shared" si="63"/>
        <v>472</v>
      </c>
      <c r="BC59" s="47">
        <f t="shared" si="63"/>
        <v>638</v>
      </c>
      <c r="BD59" s="47">
        <f t="shared" si="63"/>
        <v>1948</v>
      </c>
      <c r="BE59" s="47">
        <f t="shared" si="63"/>
        <v>780</v>
      </c>
      <c r="BF59" s="47">
        <f t="shared" si="63"/>
        <v>602</v>
      </c>
      <c r="BG59" s="47">
        <f t="shared" si="63"/>
        <v>1867</v>
      </c>
      <c r="BH59" s="47">
        <f t="shared" si="63"/>
        <v>1277</v>
      </c>
      <c r="BI59" s="47">
        <f t="shared" si="63"/>
        <v>1599</v>
      </c>
      <c r="BJ59" s="47">
        <f t="shared" si="63"/>
        <v>1097</v>
      </c>
    </row>
    <row r="60" ht="13.5" customHeight="1">
      <c r="A60" s="88">
        <v>41714.0</v>
      </c>
      <c r="B60" s="84" t="s">
        <v>71</v>
      </c>
      <c r="C60" s="176"/>
      <c r="D60" s="233" t="s">
        <v>34</v>
      </c>
      <c r="E60" s="52">
        <f t="shared" si="2"/>
        <v>1397</v>
      </c>
      <c r="F60" s="41">
        <v>3.0</v>
      </c>
      <c r="G60" s="41">
        <v>14.0</v>
      </c>
      <c r="H60" s="42">
        <f t="shared" si="3"/>
        <v>23</v>
      </c>
      <c r="I60" s="176"/>
      <c r="J60" s="234" t="s">
        <v>28</v>
      </c>
      <c r="K60" s="52">
        <f t="shared" si="4"/>
        <v>1331</v>
      </c>
      <c r="L60" s="44">
        <v>0.0</v>
      </c>
      <c r="M60" s="44">
        <v>17.0</v>
      </c>
      <c r="N60" s="23">
        <f t="shared" si="5"/>
        <v>17</v>
      </c>
      <c r="O60" s="176"/>
      <c r="P60" s="45" t="s">
        <v>72</v>
      </c>
      <c r="Q60" s="176"/>
      <c r="R60" s="45">
        <f>MIN(Rules!$E$2,(MAX(H60/N60,N60/H60)))</f>
        <v>1.352941176</v>
      </c>
      <c r="S60" s="45">
        <f>VLOOKUP(B60,Rules!A:B,2,FALSE)</f>
        <v>40</v>
      </c>
      <c r="T60" s="176"/>
      <c r="U60" s="131">
        <f>1/(10^(-(E60+(IF(P60="Y",Rules!$I$2,0))-K60)/Rules!$E$12)+1)</f>
        <v>0.7300185635</v>
      </c>
      <c r="V60" s="47">
        <f t="shared" si="6"/>
        <v>15</v>
      </c>
      <c r="W60" s="47">
        <f t="shared" si="7"/>
        <v>-15</v>
      </c>
      <c r="X60" s="47"/>
      <c r="Y60" s="47"/>
      <c r="Z60" s="48"/>
      <c r="AA60" s="47">
        <f t="shared" ref="AA60:BJ60" si="64">IF($D60=AA$1,$E60+$V60,(IF($J60=AA$1,$K60+$W60,AA59)))</f>
        <v>1406</v>
      </c>
      <c r="AB60" s="47">
        <f t="shared" si="64"/>
        <v>921</v>
      </c>
      <c r="AC60" s="47">
        <f t="shared" si="64"/>
        <v>1316</v>
      </c>
      <c r="AD60" s="47">
        <f t="shared" si="64"/>
        <v>292</v>
      </c>
      <c r="AE60" s="47">
        <f t="shared" si="64"/>
        <v>2059</v>
      </c>
      <c r="AF60" s="47">
        <f t="shared" si="64"/>
        <v>1971</v>
      </c>
      <c r="AG60" s="47">
        <f t="shared" si="64"/>
        <v>1176</v>
      </c>
      <c r="AH60" s="47">
        <f t="shared" si="64"/>
        <v>928</v>
      </c>
      <c r="AI60" s="47">
        <f t="shared" si="64"/>
        <v>1344</v>
      </c>
      <c r="AJ60" s="47">
        <f t="shared" si="64"/>
        <v>1913</v>
      </c>
      <c r="AK60" s="47">
        <f t="shared" si="64"/>
        <v>673</v>
      </c>
      <c r="AL60" s="47">
        <f t="shared" si="64"/>
        <v>1002</v>
      </c>
      <c r="AM60" s="47">
        <f t="shared" si="64"/>
        <v>1916</v>
      </c>
      <c r="AN60" s="47">
        <f t="shared" si="64"/>
        <v>1412</v>
      </c>
      <c r="AO60" s="47">
        <f t="shared" si="64"/>
        <v>1105</v>
      </c>
      <c r="AP60" s="47">
        <f t="shared" si="64"/>
        <v>2101</v>
      </c>
      <c r="AQ60" s="47">
        <f t="shared" si="64"/>
        <v>1517</v>
      </c>
      <c r="AR60" s="47">
        <f t="shared" si="64"/>
        <v>272</v>
      </c>
      <c r="AS60" s="47">
        <f t="shared" si="64"/>
        <v>1843</v>
      </c>
      <c r="AT60" s="47">
        <f t="shared" si="64"/>
        <v>1188</v>
      </c>
      <c r="AU60" s="47">
        <f t="shared" si="64"/>
        <v>522</v>
      </c>
      <c r="AV60" s="47">
        <f t="shared" si="64"/>
        <v>797</v>
      </c>
      <c r="AW60" s="47">
        <f t="shared" si="64"/>
        <v>948</v>
      </c>
      <c r="AX60" s="47">
        <f t="shared" si="64"/>
        <v>1247</v>
      </c>
      <c r="AY60" s="47">
        <f t="shared" si="64"/>
        <v>694</v>
      </c>
      <c r="AZ60" s="47">
        <f t="shared" si="64"/>
        <v>1512</v>
      </c>
      <c r="BA60" s="47">
        <f t="shared" si="64"/>
        <v>860</v>
      </c>
      <c r="BB60" s="47">
        <f t="shared" si="64"/>
        <v>472</v>
      </c>
      <c r="BC60" s="47">
        <f t="shared" si="64"/>
        <v>638</v>
      </c>
      <c r="BD60" s="47">
        <f t="shared" si="64"/>
        <v>1948</v>
      </c>
      <c r="BE60" s="47">
        <f t="shared" si="64"/>
        <v>780</v>
      </c>
      <c r="BF60" s="47">
        <f t="shared" si="64"/>
        <v>602</v>
      </c>
      <c r="BG60" s="47">
        <f t="shared" si="64"/>
        <v>1867</v>
      </c>
      <c r="BH60" s="47">
        <f t="shared" si="64"/>
        <v>1277</v>
      </c>
      <c r="BI60" s="47">
        <f t="shared" si="64"/>
        <v>1599</v>
      </c>
      <c r="BJ60" s="47">
        <f t="shared" si="64"/>
        <v>1097</v>
      </c>
    </row>
    <row r="61" ht="13.5" customHeight="1">
      <c r="A61" s="88">
        <v>41714.0</v>
      </c>
      <c r="B61" s="84" t="s">
        <v>71</v>
      </c>
      <c r="C61" s="176"/>
      <c r="D61" s="233" t="s">
        <v>39</v>
      </c>
      <c r="E61" s="52">
        <f t="shared" si="2"/>
        <v>948</v>
      </c>
      <c r="F61" s="41">
        <v>0.0</v>
      </c>
      <c r="G61" s="41">
        <v>9.0</v>
      </c>
      <c r="H61" s="42">
        <f t="shared" si="3"/>
        <v>9</v>
      </c>
      <c r="I61" s="176"/>
      <c r="J61" s="234" t="s">
        <v>40</v>
      </c>
      <c r="K61" s="52">
        <f t="shared" si="4"/>
        <v>1097</v>
      </c>
      <c r="L61" s="44">
        <v>0.0</v>
      </c>
      <c r="M61" s="44">
        <v>15.0</v>
      </c>
      <c r="N61" s="23">
        <f t="shared" si="5"/>
        <v>15</v>
      </c>
      <c r="O61" s="176"/>
      <c r="P61" s="45" t="s">
        <v>72</v>
      </c>
      <c r="Q61" s="176"/>
      <c r="R61" s="45">
        <f>MIN(Rules!$E$2,(MAX(H61/N61,N61/H61)))</f>
        <v>1.666666667</v>
      </c>
      <c r="S61" s="45">
        <f>VLOOKUP(B61,Rules!A:B,2,FALSE)</f>
        <v>40</v>
      </c>
      <c r="T61" s="176"/>
      <c r="U61" s="131">
        <f>1/(10^(-(E61+(IF(P61="Y",Rules!$I$2,0))-K61)/Rules!$E$12)+1)</f>
        <v>0.5011512905</v>
      </c>
      <c r="V61" s="47">
        <f t="shared" si="6"/>
        <v>-33</v>
      </c>
      <c r="W61" s="47">
        <f t="shared" si="7"/>
        <v>33</v>
      </c>
      <c r="X61" s="47"/>
      <c r="Y61" s="47"/>
      <c r="Z61" s="48"/>
      <c r="AA61" s="47">
        <f t="shared" ref="AA61:BJ61" si="65">IF($D61=AA$1,$E61+$V61,(IF($J61=AA$1,$K61+$W61,AA60)))</f>
        <v>1406</v>
      </c>
      <c r="AB61" s="47">
        <f t="shared" si="65"/>
        <v>921</v>
      </c>
      <c r="AC61" s="47">
        <f t="shared" si="65"/>
        <v>1316</v>
      </c>
      <c r="AD61" s="47">
        <f t="shared" si="65"/>
        <v>292</v>
      </c>
      <c r="AE61" s="47">
        <f t="shared" si="65"/>
        <v>2059</v>
      </c>
      <c r="AF61" s="47">
        <f t="shared" si="65"/>
        <v>1971</v>
      </c>
      <c r="AG61" s="47">
        <f t="shared" si="65"/>
        <v>1176</v>
      </c>
      <c r="AH61" s="47">
        <f t="shared" si="65"/>
        <v>928</v>
      </c>
      <c r="AI61" s="47">
        <f t="shared" si="65"/>
        <v>1344</v>
      </c>
      <c r="AJ61" s="47">
        <f t="shared" si="65"/>
        <v>1913</v>
      </c>
      <c r="AK61" s="47">
        <f t="shared" si="65"/>
        <v>673</v>
      </c>
      <c r="AL61" s="47">
        <f t="shared" si="65"/>
        <v>1002</v>
      </c>
      <c r="AM61" s="47">
        <f t="shared" si="65"/>
        <v>1916</v>
      </c>
      <c r="AN61" s="47">
        <f t="shared" si="65"/>
        <v>1412</v>
      </c>
      <c r="AO61" s="47">
        <f t="shared" si="65"/>
        <v>1105</v>
      </c>
      <c r="AP61" s="47">
        <f t="shared" si="65"/>
        <v>2101</v>
      </c>
      <c r="AQ61" s="47">
        <f t="shared" si="65"/>
        <v>1517</v>
      </c>
      <c r="AR61" s="47">
        <f t="shared" si="65"/>
        <v>272</v>
      </c>
      <c r="AS61" s="47">
        <f t="shared" si="65"/>
        <v>1843</v>
      </c>
      <c r="AT61" s="47">
        <f t="shared" si="65"/>
        <v>1188</v>
      </c>
      <c r="AU61" s="47">
        <f t="shared" si="65"/>
        <v>522</v>
      </c>
      <c r="AV61" s="47">
        <f t="shared" si="65"/>
        <v>797</v>
      </c>
      <c r="AW61" s="47">
        <f t="shared" si="65"/>
        <v>915</v>
      </c>
      <c r="AX61" s="47">
        <f t="shared" si="65"/>
        <v>1247</v>
      </c>
      <c r="AY61" s="47">
        <f t="shared" si="65"/>
        <v>694</v>
      </c>
      <c r="AZ61" s="47">
        <f t="shared" si="65"/>
        <v>1512</v>
      </c>
      <c r="BA61" s="47">
        <f t="shared" si="65"/>
        <v>860</v>
      </c>
      <c r="BB61" s="47">
        <f t="shared" si="65"/>
        <v>472</v>
      </c>
      <c r="BC61" s="47">
        <f t="shared" si="65"/>
        <v>638</v>
      </c>
      <c r="BD61" s="47">
        <f t="shared" si="65"/>
        <v>1948</v>
      </c>
      <c r="BE61" s="47">
        <f t="shared" si="65"/>
        <v>780</v>
      </c>
      <c r="BF61" s="47">
        <f t="shared" si="65"/>
        <v>602</v>
      </c>
      <c r="BG61" s="47">
        <f t="shared" si="65"/>
        <v>1867</v>
      </c>
      <c r="BH61" s="47">
        <f t="shared" si="65"/>
        <v>1277</v>
      </c>
      <c r="BI61" s="47">
        <f t="shared" si="65"/>
        <v>1599</v>
      </c>
      <c r="BJ61" s="47">
        <f t="shared" si="65"/>
        <v>1130</v>
      </c>
    </row>
    <row r="62" ht="13.5" customHeight="1">
      <c r="A62" s="88">
        <v>41714.0</v>
      </c>
      <c r="B62" s="84" t="s">
        <v>71</v>
      </c>
      <c r="C62" s="176"/>
      <c r="D62" s="233" t="s">
        <v>45</v>
      </c>
      <c r="E62" s="52">
        <f t="shared" si="2"/>
        <v>1002</v>
      </c>
      <c r="F62" s="41">
        <v>2.0</v>
      </c>
      <c r="G62" s="41">
        <v>10.0</v>
      </c>
      <c r="H62" s="42">
        <f t="shared" si="3"/>
        <v>16</v>
      </c>
      <c r="I62" s="176"/>
      <c r="J62" s="234" t="s">
        <v>33</v>
      </c>
      <c r="K62" s="52">
        <f t="shared" si="4"/>
        <v>1344</v>
      </c>
      <c r="L62" s="44">
        <v>4.0</v>
      </c>
      <c r="M62" s="44">
        <v>19.0</v>
      </c>
      <c r="N62" s="23">
        <f t="shared" si="5"/>
        <v>31</v>
      </c>
      <c r="O62" s="176"/>
      <c r="P62" s="45" t="s">
        <v>72</v>
      </c>
      <c r="Q62" s="176"/>
      <c r="R62" s="45">
        <f>MIN(Rules!$E$2,(MAX(H62/N62,N62/H62)))</f>
        <v>1.9375</v>
      </c>
      <c r="S62" s="45">
        <f>VLOOKUP(B62,Rules!A:B,2,FALSE)</f>
        <v>40</v>
      </c>
      <c r="T62" s="176"/>
      <c r="U62" s="131">
        <f>1/(10^(-(E62+(IF(P62="Y",Rules!$I$2,0))-K62)/Rules!$E$12)+1)</f>
        <v>0.2923097075</v>
      </c>
      <c r="V62" s="47">
        <f t="shared" si="6"/>
        <v>-23</v>
      </c>
      <c r="W62" s="47">
        <f t="shared" si="7"/>
        <v>23</v>
      </c>
      <c r="X62" s="47"/>
      <c r="Y62" s="47"/>
      <c r="Z62" s="48"/>
      <c r="AA62" s="47">
        <f t="shared" ref="AA62:BJ62" si="66">IF($D62=AA$1,$E62+$V62,(IF($J62=AA$1,$K62+$W62,AA61)))</f>
        <v>1406</v>
      </c>
      <c r="AB62" s="47">
        <f t="shared" si="66"/>
        <v>921</v>
      </c>
      <c r="AC62" s="47">
        <f t="shared" si="66"/>
        <v>1316</v>
      </c>
      <c r="AD62" s="47">
        <f t="shared" si="66"/>
        <v>292</v>
      </c>
      <c r="AE62" s="47">
        <f t="shared" si="66"/>
        <v>2059</v>
      </c>
      <c r="AF62" s="47">
        <f t="shared" si="66"/>
        <v>1971</v>
      </c>
      <c r="AG62" s="47">
        <f t="shared" si="66"/>
        <v>1176</v>
      </c>
      <c r="AH62" s="47">
        <f t="shared" si="66"/>
        <v>928</v>
      </c>
      <c r="AI62" s="47">
        <f t="shared" si="66"/>
        <v>1367</v>
      </c>
      <c r="AJ62" s="47">
        <f t="shared" si="66"/>
        <v>1913</v>
      </c>
      <c r="AK62" s="47">
        <f t="shared" si="66"/>
        <v>673</v>
      </c>
      <c r="AL62" s="47">
        <f t="shared" si="66"/>
        <v>979</v>
      </c>
      <c r="AM62" s="47">
        <f t="shared" si="66"/>
        <v>1916</v>
      </c>
      <c r="AN62" s="47">
        <f t="shared" si="66"/>
        <v>1412</v>
      </c>
      <c r="AO62" s="47">
        <f t="shared" si="66"/>
        <v>1105</v>
      </c>
      <c r="AP62" s="47">
        <f t="shared" si="66"/>
        <v>2101</v>
      </c>
      <c r="AQ62" s="47">
        <f t="shared" si="66"/>
        <v>1517</v>
      </c>
      <c r="AR62" s="47">
        <f t="shared" si="66"/>
        <v>272</v>
      </c>
      <c r="AS62" s="47">
        <f t="shared" si="66"/>
        <v>1843</v>
      </c>
      <c r="AT62" s="47">
        <f t="shared" si="66"/>
        <v>1188</v>
      </c>
      <c r="AU62" s="47">
        <f t="shared" si="66"/>
        <v>522</v>
      </c>
      <c r="AV62" s="47">
        <f t="shared" si="66"/>
        <v>797</v>
      </c>
      <c r="AW62" s="47">
        <f t="shared" si="66"/>
        <v>915</v>
      </c>
      <c r="AX62" s="47">
        <f t="shared" si="66"/>
        <v>1247</v>
      </c>
      <c r="AY62" s="47">
        <f t="shared" si="66"/>
        <v>694</v>
      </c>
      <c r="AZ62" s="47">
        <f t="shared" si="66"/>
        <v>1512</v>
      </c>
      <c r="BA62" s="47">
        <f t="shared" si="66"/>
        <v>860</v>
      </c>
      <c r="BB62" s="47">
        <f t="shared" si="66"/>
        <v>472</v>
      </c>
      <c r="BC62" s="47">
        <f t="shared" si="66"/>
        <v>638</v>
      </c>
      <c r="BD62" s="47">
        <f t="shared" si="66"/>
        <v>1948</v>
      </c>
      <c r="BE62" s="47">
        <f t="shared" si="66"/>
        <v>780</v>
      </c>
      <c r="BF62" s="47">
        <f t="shared" si="66"/>
        <v>602</v>
      </c>
      <c r="BG62" s="47">
        <f t="shared" si="66"/>
        <v>1867</v>
      </c>
      <c r="BH62" s="47">
        <f t="shared" si="66"/>
        <v>1277</v>
      </c>
      <c r="BI62" s="47">
        <f t="shared" si="66"/>
        <v>1599</v>
      </c>
      <c r="BJ62" s="47">
        <f t="shared" si="66"/>
        <v>1130</v>
      </c>
    </row>
    <row r="63" ht="13.5" customHeight="1">
      <c r="A63" s="88">
        <v>41714.0</v>
      </c>
      <c r="B63" s="84" t="s">
        <v>71</v>
      </c>
      <c r="C63" s="176"/>
      <c r="D63" s="233" t="s">
        <v>43</v>
      </c>
      <c r="E63" s="52">
        <f t="shared" si="2"/>
        <v>921</v>
      </c>
      <c r="F63" s="41">
        <v>3.0</v>
      </c>
      <c r="G63" s="41">
        <v>9.0</v>
      </c>
      <c r="H63" s="42">
        <f t="shared" si="3"/>
        <v>18</v>
      </c>
      <c r="I63" s="176"/>
      <c r="J63" s="234" t="s">
        <v>38</v>
      </c>
      <c r="K63" s="52">
        <f t="shared" si="4"/>
        <v>1247</v>
      </c>
      <c r="L63" s="44">
        <v>1.0</v>
      </c>
      <c r="M63" s="44">
        <v>21.0</v>
      </c>
      <c r="N63" s="23">
        <f t="shared" si="5"/>
        <v>24</v>
      </c>
      <c r="O63" s="176"/>
      <c r="P63" s="45" t="s">
        <v>72</v>
      </c>
      <c r="Q63" s="176"/>
      <c r="R63" s="45">
        <f>MIN(Rules!$E$2,(MAX(H63/N63,N63/H63)))</f>
        <v>1.333333333</v>
      </c>
      <c r="S63" s="45">
        <f>VLOOKUP(B63,Rules!A:B,2,FALSE)</f>
        <v>40</v>
      </c>
      <c r="T63" s="176"/>
      <c r="U63" s="131">
        <f>1/(10^(-(E63+(IF(P63="Y",Rules!$I$2,0))-K63)/Rules!$E$12)+1)</f>
        <v>0.3077818385</v>
      </c>
      <c r="V63" s="47">
        <f t="shared" si="6"/>
        <v>-16</v>
      </c>
      <c r="W63" s="47">
        <f t="shared" si="7"/>
        <v>16</v>
      </c>
      <c r="X63" s="47"/>
      <c r="Y63" s="47"/>
      <c r="Z63" s="48"/>
      <c r="AA63" s="47">
        <f t="shared" ref="AA63:BJ63" si="67">IF($D63=AA$1,$E63+$V63,(IF($J63=AA$1,$K63+$W63,AA62)))</f>
        <v>1406</v>
      </c>
      <c r="AB63" s="47">
        <f t="shared" si="67"/>
        <v>905</v>
      </c>
      <c r="AC63" s="47">
        <f t="shared" si="67"/>
        <v>1316</v>
      </c>
      <c r="AD63" s="47">
        <f t="shared" si="67"/>
        <v>292</v>
      </c>
      <c r="AE63" s="47">
        <f t="shared" si="67"/>
        <v>2059</v>
      </c>
      <c r="AF63" s="47">
        <f t="shared" si="67"/>
        <v>1971</v>
      </c>
      <c r="AG63" s="47">
        <f t="shared" si="67"/>
        <v>1176</v>
      </c>
      <c r="AH63" s="47">
        <f t="shared" si="67"/>
        <v>928</v>
      </c>
      <c r="AI63" s="47">
        <f t="shared" si="67"/>
        <v>1367</v>
      </c>
      <c r="AJ63" s="47">
        <f t="shared" si="67"/>
        <v>1913</v>
      </c>
      <c r="AK63" s="47">
        <f t="shared" si="67"/>
        <v>673</v>
      </c>
      <c r="AL63" s="47">
        <f t="shared" si="67"/>
        <v>979</v>
      </c>
      <c r="AM63" s="47">
        <f t="shared" si="67"/>
        <v>1916</v>
      </c>
      <c r="AN63" s="47">
        <f t="shared" si="67"/>
        <v>1412</v>
      </c>
      <c r="AO63" s="47">
        <f t="shared" si="67"/>
        <v>1105</v>
      </c>
      <c r="AP63" s="47">
        <f t="shared" si="67"/>
        <v>2101</v>
      </c>
      <c r="AQ63" s="47">
        <f t="shared" si="67"/>
        <v>1517</v>
      </c>
      <c r="AR63" s="47">
        <f t="shared" si="67"/>
        <v>272</v>
      </c>
      <c r="AS63" s="47">
        <f t="shared" si="67"/>
        <v>1843</v>
      </c>
      <c r="AT63" s="47">
        <f t="shared" si="67"/>
        <v>1188</v>
      </c>
      <c r="AU63" s="47">
        <f t="shared" si="67"/>
        <v>522</v>
      </c>
      <c r="AV63" s="47">
        <f t="shared" si="67"/>
        <v>797</v>
      </c>
      <c r="AW63" s="47">
        <f t="shared" si="67"/>
        <v>915</v>
      </c>
      <c r="AX63" s="47">
        <f t="shared" si="67"/>
        <v>1263</v>
      </c>
      <c r="AY63" s="47">
        <f t="shared" si="67"/>
        <v>694</v>
      </c>
      <c r="AZ63" s="47">
        <f t="shared" si="67"/>
        <v>1512</v>
      </c>
      <c r="BA63" s="47">
        <f t="shared" si="67"/>
        <v>860</v>
      </c>
      <c r="BB63" s="47">
        <f t="shared" si="67"/>
        <v>472</v>
      </c>
      <c r="BC63" s="47">
        <f t="shared" si="67"/>
        <v>638</v>
      </c>
      <c r="BD63" s="47">
        <f t="shared" si="67"/>
        <v>1948</v>
      </c>
      <c r="BE63" s="47">
        <f t="shared" si="67"/>
        <v>780</v>
      </c>
      <c r="BF63" s="47">
        <f t="shared" si="67"/>
        <v>602</v>
      </c>
      <c r="BG63" s="47">
        <f t="shared" si="67"/>
        <v>1867</v>
      </c>
      <c r="BH63" s="47">
        <f t="shared" si="67"/>
        <v>1277</v>
      </c>
      <c r="BI63" s="47">
        <f t="shared" si="67"/>
        <v>1599</v>
      </c>
      <c r="BJ63" s="47">
        <f t="shared" si="67"/>
        <v>1130</v>
      </c>
    </row>
    <row r="64" ht="13.5" customHeight="1">
      <c r="A64" s="88">
        <v>41714.0</v>
      </c>
      <c r="B64" s="84" t="s">
        <v>71</v>
      </c>
      <c r="C64" s="176"/>
      <c r="D64" s="233" t="s">
        <v>47</v>
      </c>
      <c r="E64" s="52">
        <f t="shared" si="2"/>
        <v>797</v>
      </c>
      <c r="F64" s="41">
        <v>3.0</v>
      </c>
      <c r="G64" s="41">
        <v>11.0</v>
      </c>
      <c r="H64" s="42">
        <f t="shared" si="3"/>
        <v>20</v>
      </c>
      <c r="I64" s="176"/>
      <c r="J64" s="234" t="s">
        <v>50</v>
      </c>
      <c r="K64" s="52">
        <f t="shared" si="4"/>
        <v>522</v>
      </c>
      <c r="L64" s="44">
        <v>1.0</v>
      </c>
      <c r="M64" s="44">
        <v>10.0</v>
      </c>
      <c r="N64" s="23">
        <f t="shared" si="5"/>
        <v>13</v>
      </c>
      <c r="O64" s="176"/>
      <c r="P64" s="45" t="s">
        <v>72</v>
      </c>
      <c r="Q64" s="176"/>
      <c r="R64" s="45">
        <f>MIN(Rules!$E$2,(MAX(H64/N64,N64/H64)))</f>
        <v>1.538461538</v>
      </c>
      <c r="S64" s="45">
        <f>VLOOKUP(B64,Rules!A:B,2,FALSE)</f>
        <v>40</v>
      </c>
      <c r="T64" s="176"/>
      <c r="U64" s="131">
        <f>1/(10^(-(E64+(IF(P64="Y",Rules!$I$2,0))-K64)/Rules!$E$12)+1)</f>
        <v>0.8762293189</v>
      </c>
      <c r="V64" s="47">
        <f t="shared" si="6"/>
        <v>8</v>
      </c>
      <c r="W64" s="47">
        <f t="shared" si="7"/>
        <v>-8</v>
      </c>
      <c r="X64" s="47"/>
      <c r="Y64" s="47"/>
      <c r="Z64" s="48"/>
      <c r="AA64" s="47">
        <f t="shared" ref="AA64:BJ64" si="68">IF($D64=AA$1,$E64+$V64,(IF($J64=AA$1,$K64+$W64,AA63)))</f>
        <v>1406</v>
      </c>
      <c r="AB64" s="47">
        <f t="shared" si="68"/>
        <v>905</v>
      </c>
      <c r="AC64" s="47">
        <f t="shared" si="68"/>
        <v>1316</v>
      </c>
      <c r="AD64" s="47">
        <f t="shared" si="68"/>
        <v>292</v>
      </c>
      <c r="AE64" s="47">
        <f t="shared" si="68"/>
        <v>2059</v>
      </c>
      <c r="AF64" s="47">
        <f t="shared" si="68"/>
        <v>1971</v>
      </c>
      <c r="AG64" s="47">
        <f t="shared" si="68"/>
        <v>1176</v>
      </c>
      <c r="AH64" s="47">
        <f t="shared" si="68"/>
        <v>928</v>
      </c>
      <c r="AI64" s="47">
        <f t="shared" si="68"/>
        <v>1367</v>
      </c>
      <c r="AJ64" s="47">
        <f t="shared" si="68"/>
        <v>1913</v>
      </c>
      <c r="AK64" s="47">
        <f t="shared" si="68"/>
        <v>673</v>
      </c>
      <c r="AL64" s="47">
        <f t="shared" si="68"/>
        <v>979</v>
      </c>
      <c r="AM64" s="47">
        <f t="shared" si="68"/>
        <v>1916</v>
      </c>
      <c r="AN64" s="47">
        <f t="shared" si="68"/>
        <v>1412</v>
      </c>
      <c r="AO64" s="47">
        <f t="shared" si="68"/>
        <v>1105</v>
      </c>
      <c r="AP64" s="47">
        <f t="shared" si="68"/>
        <v>2101</v>
      </c>
      <c r="AQ64" s="47">
        <f t="shared" si="68"/>
        <v>1517</v>
      </c>
      <c r="AR64" s="47">
        <f t="shared" si="68"/>
        <v>272</v>
      </c>
      <c r="AS64" s="47">
        <f t="shared" si="68"/>
        <v>1843</v>
      </c>
      <c r="AT64" s="47">
        <f t="shared" si="68"/>
        <v>1188</v>
      </c>
      <c r="AU64" s="47">
        <f t="shared" si="68"/>
        <v>514</v>
      </c>
      <c r="AV64" s="47">
        <f t="shared" si="68"/>
        <v>805</v>
      </c>
      <c r="AW64" s="47">
        <f t="shared" si="68"/>
        <v>915</v>
      </c>
      <c r="AX64" s="47">
        <f t="shared" si="68"/>
        <v>1263</v>
      </c>
      <c r="AY64" s="47">
        <f t="shared" si="68"/>
        <v>694</v>
      </c>
      <c r="AZ64" s="47">
        <f t="shared" si="68"/>
        <v>1512</v>
      </c>
      <c r="BA64" s="47">
        <f t="shared" si="68"/>
        <v>860</v>
      </c>
      <c r="BB64" s="47">
        <f t="shared" si="68"/>
        <v>472</v>
      </c>
      <c r="BC64" s="47">
        <f t="shared" si="68"/>
        <v>638</v>
      </c>
      <c r="BD64" s="47">
        <f t="shared" si="68"/>
        <v>1948</v>
      </c>
      <c r="BE64" s="47">
        <f t="shared" si="68"/>
        <v>780</v>
      </c>
      <c r="BF64" s="47">
        <f t="shared" si="68"/>
        <v>602</v>
      </c>
      <c r="BG64" s="47">
        <f t="shared" si="68"/>
        <v>1867</v>
      </c>
      <c r="BH64" s="47">
        <f t="shared" si="68"/>
        <v>1277</v>
      </c>
      <c r="BI64" s="47">
        <f t="shared" si="68"/>
        <v>1599</v>
      </c>
      <c r="BJ64" s="47">
        <f t="shared" si="68"/>
        <v>1130</v>
      </c>
    </row>
    <row r="65" ht="13.5" customHeight="1">
      <c r="A65" s="88">
        <v>41714.0</v>
      </c>
      <c r="B65" s="84" t="s">
        <v>71</v>
      </c>
      <c r="C65" s="176"/>
      <c r="D65" s="233" t="s">
        <v>48</v>
      </c>
      <c r="E65" s="52">
        <f t="shared" si="2"/>
        <v>673</v>
      </c>
      <c r="F65" s="41">
        <v>0.0</v>
      </c>
      <c r="G65" s="41">
        <v>10.0</v>
      </c>
      <c r="H65" s="42">
        <f t="shared" si="3"/>
        <v>10</v>
      </c>
      <c r="I65" s="176"/>
      <c r="J65" s="234" t="s">
        <v>41</v>
      </c>
      <c r="K65" s="52">
        <f t="shared" si="4"/>
        <v>860</v>
      </c>
      <c r="L65" s="44">
        <v>4.0</v>
      </c>
      <c r="M65" s="44">
        <v>20.0</v>
      </c>
      <c r="N65" s="23">
        <f t="shared" si="5"/>
        <v>32</v>
      </c>
      <c r="O65" s="176"/>
      <c r="P65" s="45" t="s">
        <v>72</v>
      </c>
      <c r="Q65" s="176"/>
      <c r="R65" s="45">
        <f>MIN(Rules!$E$2,(MAX(H65/N65,N65/H65)))</f>
        <v>2</v>
      </c>
      <c r="S65" s="45">
        <f>VLOOKUP(B65,Rules!A:B,2,FALSE)</f>
        <v>40</v>
      </c>
      <c r="T65" s="176"/>
      <c r="U65" s="131">
        <f>1/(10^(-(E65+(IF(P65="Y",Rules!$I$2,0))-K65)/Rules!$E$12)+1)</f>
        <v>0.45750494</v>
      </c>
      <c r="V65" s="47">
        <f t="shared" si="6"/>
        <v>-37</v>
      </c>
      <c r="W65" s="47">
        <f t="shared" si="7"/>
        <v>37</v>
      </c>
      <c r="X65" s="47"/>
      <c r="Y65" s="47"/>
      <c r="Z65" s="48"/>
      <c r="AA65" s="47">
        <f t="shared" ref="AA65:BJ65" si="69">IF($D65=AA$1,$E65+$V65,(IF($J65=AA$1,$K65+$W65,AA64)))</f>
        <v>1406</v>
      </c>
      <c r="AB65" s="47">
        <f t="shared" si="69"/>
        <v>905</v>
      </c>
      <c r="AC65" s="47">
        <f t="shared" si="69"/>
        <v>1316</v>
      </c>
      <c r="AD65" s="47">
        <f t="shared" si="69"/>
        <v>292</v>
      </c>
      <c r="AE65" s="47">
        <f t="shared" si="69"/>
        <v>2059</v>
      </c>
      <c r="AF65" s="47">
        <f t="shared" si="69"/>
        <v>1971</v>
      </c>
      <c r="AG65" s="47">
        <f t="shared" si="69"/>
        <v>1176</v>
      </c>
      <c r="AH65" s="47">
        <f t="shared" si="69"/>
        <v>928</v>
      </c>
      <c r="AI65" s="47">
        <f t="shared" si="69"/>
        <v>1367</v>
      </c>
      <c r="AJ65" s="47">
        <f t="shared" si="69"/>
        <v>1913</v>
      </c>
      <c r="AK65" s="47">
        <f t="shared" si="69"/>
        <v>636</v>
      </c>
      <c r="AL65" s="47">
        <f t="shared" si="69"/>
        <v>979</v>
      </c>
      <c r="AM65" s="47">
        <f t="shared" si="69"/>
        <v>1916</v>
      </c>
      <c r="AN65" s="47">
        <f t="shared" si="69"/>
        <v>1412</v>
      </c>
      <c r="AO65" s="47">
        <f t="shared" si="69"/>
        <v>1105</v>
      </c>
      <c r="AP65" s="47">
        <f t="shared" si="69"/>
        <v>2101</v>
      </c>
      <c r="AQ65" s="47">
        <f t="shared" si="69"/>
        <v>1517</v>
      </c>
      <c r="AR65" s="47">
        <f t="shared" si="69"/>
        <v>272</v>
      </c>
      <c r="AS65" s="47">
        <f t="shared" si="69"/>
        <v>1843</v>
      </c>
      <c r="AT65" s="47">
        <f t="shared" si="69"/>
        <v>1188</v>
      </c>
      <c r="AU65" s="47">
        <f t="shared" si="69"/>
        <v>514</v>
      </c>
      <c r="AV65" s="47">
        <f t="shared" si="69"/>
        <v>805</v>
      </c>
      <c r="AW65" s="47">
        <f t="shared" si="69"/>
        <v>915</v>
      </c>
      <c r="AX65" s="47">
        <f t="shared" si="69"/>
        <v>1263</v>
      </c>
      <c r="AY65" s="47">
        <f t="shared" si="69"/>
        <v>694</v>
      </c>
      <c r="AZ65" s="47">
        <f t="shared" si="69"/>
        <v>1512</v>
      </c>
      <c r="BA65" s="47">
        <f t="shared" si="69"/>
        <v>897</v>
      </c>
      <c r="BB65" s="47">
        <f t="shared" si="69"/>
        <v>472</v>
      </c>
      <c r="BC65" s="47">
        <f t="shared" si="69"/>
        <v>638</v>
      </c>
      <c r="BD65" s="47">
        <f t="shared" si="69"/>
        <v>1948</v>
      </c>
      <c r="BE65" s="47">
        <f t="shared" si="69"/>
        <v>780</v>
      </c>
      <c r="BF65" s="47">
        <f t="shared" si="69"/>
        <v>602</v>
      </c>
      <c r="BG65" s="47">
        <f t="shared" si="69"/>
        <v>1867</v>
      </c>
      <c r="BH65" s="47">
        <f t="shared" si="69"/>
        <v>1277</v>
      </c>
      <c r="BI65" s="47">
        <f t="shared" si="69"/>
        <v>1599</v>
      </c>
      <c r="BJ65" s="47">
        <f t="shared" si="69"/>
        <v>1130</v>
      </c>
    </row>
    <row r="66" ht="13.5" customHeight="1">
      <c r="A66" s="88">
        <v>41714.0</v>
      </c>
      <c r="B66" s="84" t="s">
        <v>71</v>
      </c>
      <c r="C66" s="176"/>
      <c r="D66" s="233" t="s">
        <v>37</v>
      </c>
      <c r="E66" s="52">
        <f t="shared" si="2"/>
        <v>928</v>
      </c>
      <c r="F66" s="41">
        <v>3.0</v>
      </c>
      <c r="G66" s="41">
        <v>16.0</v>
      </c>
      <c r="H66" s="42">
        <f t="shared" si="3"/>
        <v>25</v>
      </c>
      <c r="I66" s="176"/>
      <c r="J66" s="234" t="s">
        <v>51</v>
      </c>
      <c r="K66" s="52">
        <f t="shared" si="4"/>
        <v>694</v>
      </c>
      <c r="L66" s="44">
        <v>1.0</v>
      </c>
      <c r="M66" s="44">
        <v>7.0</v>
      </c>
      <c r="N66" s="23">
        <f t="shared" si="5"/>
        <v>10</v>
      </c>
      <c r="O66" s="176"/>
      <c r="P66" s="45" t="s">
        <v>72</v>
      </c>
      <c r="Q66" s="176"/>
      <c r="R66" s="45">
        <f>MIN(Rules!$E$2,(MAX(H66/N66,N66/H66)))</f>
        <v>2</v>
      </c>
      <c r="S66" s="45">
        <f>VLOOKUP(B66,Rules!A:B,2,FALSE)</f>
        <v>40</v>
      </c>
      <c r="T66" s="176"/>
      <c r="U66" s="131">
        <f>1/(10^(-(E66+(IF(P66="Y",Rules!$I$2,0))-K66)/Rules!$E$12)+1)</f>
        <v>0.8542567588</v>
      </c>
      <c r="V66" s="47">
        <f t="shared" si="6"/>
        <v>12</v>
      </c>
      <c r="W66" s="47">
        <f t="shared" si="7"/>
        <v>-12</v>
      </c>
      <c r="X66" s="47"/>
      <c r="Y66" s="47"/>
      <c r="Z66" s="48"/>
      <c r="AA66" s="47">
        <f t="shared" ref="AA66:BJ66" si="70">IF($D66=AA$1,$E66+$V66,(IF($J66=AA$1,$K66+$W66,AA65)))</f>
        <v>1406</v>
      </c>
      <c r="AB66" s="47">
        <f t="shared" si="70"/>
        <v>905</v>
      </c>
      <c r="AC66" s="47">
        <f t="shared" si="70"/>
        <v>1316</v>
      </c>
      <c r="AD66" s="47">
        <f t="shared" si="70"/>
        <v>292</v>
      </c>
      <c r="AE66" s="47">
        <f t="shared" si="70"/>
        <v>2059</v>
      </c>
      <c r="AF66" s="47">
        <f t="shared" si="70"/>
        <v>1971</v>
      </c>
      <c r="AG66" s="47">
        <f t="shared" si="70"/>
        <v>1176</v>
      </c>
      <c r="AH66" s="47">
        <f t="shared" si="70"/>
        <v>940</v>
      </c>
      <c r="AI66" s="47">
        <f t="shared" si="70"/>
        <v>1367</v>
      </c>
      <c r="AJ66" s="47">
        <f t="shared" si="70"/>
        <v>1913</v>
      </c>
      <c r="AK66" s="47">
        <f t="shared" si="70"/>
        <v>636</v>
      </c>
      <c r="AL66" s="47">
        <f t="shared" si="70"/>
        <v>979</v>
      </c>
      <c r="AM66" s="47">
        <f t="shared" si="70"/>
        <v>1916</v>
      </c>
      <c r="AN66" s="47">
        <f t="shared" si="70"/>
        <v>1412</v>
      </c>
      <c r="AO66" s="47">
        <f t="shared" si="70"/>
        <v>1105</v>
      </c>
      <c r="AP66" s="47">
        <f t="shared" si="70"/>
        <v>2101</v>
      </c>
      <c r="AQ66" s="47">
        <f t="shared" si="70"/>
        <v>1517</v>
      </c>
      <c r="AR66" s="47">
        <f t="shared" si="70"/>
        <v>272</v>
      </c>
      <c r="AS66" s="47">
        <f t="shared" si="70"/>
        <v>1843</v>
      </c>
      <c r="AT66" s="47">
        <f t="shared" si="70"/>
        <v>1188</v>
      </c>
      <c r="AU66" s="47">
        <f t="shared" si="70"/>
        <v>514</v>
      </c>
      <c r="AV66" s="47">
        <f t="shared" si="70"/>
        <v>805</v>
      </c>
      <c r="AW66" s="47">
        <f t="shared" si="70"/>
        <v>915</v>
      </c>
      <c r="AX66" s="47">
        <f t="shared" si="70"/>
        <v>1263</v>
      </c>
      <c r="AY66" s="47">
        <f t="shared" si="70"/>
        <v>682</v>
      </c>
      <c r="AZ66" s="47">
        <f t="shared" si="70"/>
        <v>1512</v>
      </c>
      <c r="BA66" s="47">
        <f t="shared" si="70"/>
        <v>897</v>
      </c>
      <c r="BB66" s="47">
        <f t="shared" si="70"/>
        <v>472</v>
      </c>
      <c r="BC66" s="47">
        <f t="shared" si="70"/>
        <v>638</v>
      </c>
      <c r="BD66" s="47">
        <f t="shared" si="70"/>
        <v>1948</v>
      </c>
      <c r="BE66" s="47">
        <f t="shared" si="70"/>
        <v>780</v>
      </c>
      <c r="BF66" s="47">
        <f t="shared" si="70"/>
        <v>602</v>
      </c>
      <c r="BG66" s="47">
        <f t="shared" si="70"/>
        <v>1867</v>
      </c>
      <c r="BH66" s="47">
        <f t="shared" si="70"/>
        <v>1277</v>
      </c>
      <c r="BI66" s="47">
        <f t="shared" si="70"/>
        <v>1599</v>
      </c>
      <c r="BJ66" s="47">
        <f t="shared" si="70"/>
        <v>1130</v>
      </c>
    </row>
    <row r="67" ht="13.5" customHeight="1">
      <c r="A67" s="88">
        <v>41714.0</v>
      </c>
      <c r="B67" s="84" t="s">
        <v>71</v>
      </c>
      <c r="C67" s="176"/>
      <c r="D67" s="233" t="s">
        <v>52</v>
      </c>
      <c r="E67" s="52">
        <f t="shared" si="2"/>
        <v>272</v>
      </c>
      <c r="F67" s="41">
        <v>2.0</v>
      </c>
      <c r="G67" s="41">
        <v>11.0</v>
      </c>
      <c r="H67" s="42">
        <f t="shared" si="3"/>
        <v>17</v>
      </c>
      <c r="I67" s="176"/>
      <c r="J67" s="234" t="s">
        <v>44</v>
      </c>
      <c r="K67" s="52">
        <f t="shared" si="4"/>
        <v>472</v>
      </c>
      <c r="L67" s="44">
        <v>2.0</v>
      </c>
      <c r="M67" s="44">
        <v>9.0</v>
      </c>
      <c r="N67" s="23">
        <f t="shared" si="5"/>
        <v>15</v>
      </c>
      <c r="O67" s="176"/>
      <c r="P67" s="45" t="s">
        <v>72</v>
      </c>
      <c r="Q67" s="176"/>
      <c r="R67" s="45">
        <f>MIN(Rules!$E$2,(MAX(H67/N67,N67/H67)))</f>
        <v>1.133333333</v>
      </c>
      <c r="S67" s="45">
        <f>VLOOKUP(B67,Rules!A:B,2,FALSE)</f>
        <v>40</v>
      </c>
      <c r="T67" s="176"/>
      <c r="U67" s="131">
        <f>1/(10^(-(E67+(IF(P67="Y",Rules!$I$2,0))-K67)/Rules!$E$12)+1)</f>
        <v>0.4426883662</v>
      </c>
      <c r="V67" s="47">
        <f t="shared" si="6"/>
        <v>25</v>
      </c>
      <c r="W67" s="47">
        <f t="shared" si="7"/>
        <v>-25</v>
      </c>
      <c r="X67" s="47"/>
      <c r="Y67" s="47"/>
      <c r="Z67" s="48"/>
      <c r="AA67" s="47">
        <f t="shared" ref="AA67:BJ67" si="71">IF($D67=AA$1,$E67+$V67,(IF($J67=AA$1,$K67+$W67,AA66)))</f>
        <v>1406</v>
      </c>
      <c r="AB67" s="47">
        <f t="shared" si="71"/>
        <v>905</v>
      </c>
      <c r="AC67" s="47">
        <f t="shared" si="71"/>
        <v>1316</v>
      </c>
      <c r="AD67" s="47">
        <f t="shared" si="71"/>
        <v>292</v>
      </c>
      <c r="AE67" s="47">
        <f t="shared" si="71"/>
        <v>2059</v>
      </c>
      <c r="AF67" s="47">
        <f t="shared" si="71"/>
        <v>1971</v>
      </c>
      <c r="AG67" s="47">
        <f t="shared" si="71"/>
        <v>1176</v>
      </c>
      <c r="AH67" s="47">
        <f t="shared" si="71"/>
        <v>940</v>
      </c>
      <c r="AI67" s="47">
        <f t="shared" si="71"/>
        <v>1367</v>
      </c>
      <c r="AJ67" s="47">
        <f t="shared" si="71"/>
        <v>1913</v>
      </c>
      <c r="AK67" s="47">
        <f t="shared" si="71"/>
        <v>636</v>
      </c>
      <c r="AL67" s="47">
        <f t="shared" si="71"/>
        <v>979</v>
      </c>
      <c r="AM67" s="47">
        <f t="shared" si="71"/>
        <v>1916</v>
      </c>
      <c r="AN67" s="47">
        <f t="shared" si="71"/>
        <v>1412</v>
      </c>
      <c r="AO67" s="47">
        <f t="shared" si="71"/>
        <v>1105</v>
      </c>
      <c r="AP67" s="47">
        <f t="shared" si="71"/>
        <v>2101</v>
      </c>
      <c r="AQ67" s="47">
        <f t="shared" si="71"/>
        <v>1517</v>
      </c>
      <c r="AR67" s="47">
        <f t="shared" si="71"/>
        <v>297</v>
      </c>
      <c r="AS67" s="47">
        <f t="shared" si="71"/>
        <v>1843</v>
      </c>
      <c r="AT67" s="47">
        <f t="shared" si="71"/>
        <v>1188</v>
      </c>
      <c r="AU67" s="47">
        <f t="shared" si="71"/>
        <v>514</v>
      </c>
      <c r="AV67" s="47">
        <f t="shared" si="71"/>
        <v>805</v>
      </c>
      <c r="AW67" s="47">
        <f t="shared" si="71"/>
        <v>915</v>
      </c>
      <c r="AX67" s="47">
        <f t="shared" si="71"/>
        <v>1263</v>
      </c>
      <c r="AY67" s="47">
        <f t="shared" si="71"/>
        <v>682</v>
      </c>
      <c r="AZ67" s="47">
        <f t="shared" si="71"/>
        <v>1512</v>
      </c>
      <c r="BA67" s="47">
        <f t="shared" si="71"/>
        <v>897</v>
      </c>
      <c r="BB67" s="47">
        <f t="shared" si="71"/>
        <v>447</v>
      </c>
      <c r="BC67" s="47">
        <f t="shared" si="71"/>
        <v>638</v>
      </c>
      <c r="BD67" s="47">
        <f t="shared" si="71"/>
        <v>1948</v>
      </c>
      <c r="BE67" s="47">
        <f t="shared" si="71"/>
        <v>780</v>
      </c>
      <c r="BF67" s="47">
        <f t="shared" si="71"/>
        <v>602</v>
      </c>
      <c r="BG67" s="47">
        <f t="shared" si="71"/>
        <v>1867</v>
      </c>
      <c r="BH67" s="47">
        <f t="shared" si="71"/>
        <v>1277</v>
      </c>
      <c r="BI67" s="47">
        <f t="shared" si="71"/>
        <v>1599</v>
      </c>
      <c r="BJ67" s="47">
        <f t="shared" si="71"/>
        <v>1130</v>
      </c>
    </row>
    <row r="68" ht="13.5" customHeight="1">
      <c r="A68" s="88">
        <v>41721.0</v>
      </c>
      <c r="B68" s="84" t="s">
        <v>71</v>
      </c>
      <c r="C68" s="176"/>
      <c r="D68" s="233" t="s">
        <v>18</v>
      </c>
      <c r="E68" s="52">
        <f t="shared" si="2"/>
        <v>1948</v>
      </c>
      <c r="F68" s="41">
        <v>1.0</v>
      </c>
      <c r="G68" s="41">
        <v>19.0</v>
      </c>
      <c r="H68" s="42">
        <f t="shared" si="3"/>
        <v>22</v>
      </c>
      <c r="I68" s="176"/>
      <c r="J68" s="234" t="s">
        <v>26</v>
      </c>
      <c r="K68" s="52">
        <f t="shared" si="4"/>
        <v>1913</v>
      </c>
      <c r="L68" s="44">
        <v>0.0</v>
      </c>
      <c r="M68" s="44">
        <v>19.0</v>
      </c>
      <c r="N68" s="23">
        <f t="shared" si="5"/>
        <v>19</v>
      </c>
      <c r="O68" s="176"/>
      <c r="P68" s="45" t="s">
        <v>72</v>
      </c>
      <c r="Q68" s="176"/>
      <c r="R68" s="45">
        <f>MIN(Rules!$E$2,(MAX(H68/N68,N68/H68)))</f>
        <v>1.157894737</v>
      </c>
      <c r="S68" s="45">
        <f>VLOOKUP(B68,Rules!A:B,2,FALSE)</f>
        <v>40</v>
      </c>
      <c r="T68" s="176"/>
      <c r="U68" s="131">
        <f>1/(10^(-(E68+(IF(P68="Y",Rules!$I$2,0))-K68)/Rules!$E$12)+1)</f>
        <v>0.7009773986</v>
      </c>
      <c r="V68" s="47">
        <f t="shared" si="6"/>
        <v>14</v>
      </c>
      <c r="W68" s="47">
        <f t="shared" si="7"/>
        <v>-14</v>
      </c>
      <c r="X68" s="47"/>
      <c r="Y68" s="47"/>
      <c r="Z68" s="48"/>
      <c r="AA68" s="47">
        <f t="shared" ref="AA68:BJ68" si="72">IF($D68=AA$1,$E68+$V68,(IF($J68=AA$1,$K68+$W68,AA67)))</f>
        <v>1406</v>
      </c>
      <c r="AB68" s="47">
        <f t="shared" si="72"/>
        <v>905</v>
      </c>
      <c r="AC68" s="47">
        <f t="shared" si="72"/>
        <v>1316</v>
      </c>
      <c r="AD68" s="47">
        <f t="shared" si="72"/>
        <v>292</v>
      </c>
      <c r="AE68" s="47">
        <f t="shared" si="72"/>
        <v>2059</v>
      </c>
      <c r="AF68" s="47">
        <f t="shared" si="72"/>
        <v>1971</v>
      </c>
      <c r="AG68" s="47">
        <f t="shared" si="72"/>
        <v>1176</v>
      </c>
      <c r="AH68" s="47">
        <f t="shared" si="72"/>
        <v>940</v>
      </c>
      <c r="AI68" s="47">
        <f t="shared" si="72"/>
        <v>1367</v>
      </c>
      <c r="AJ68" s="47">
        <f t="shared" si="72"/>
        <v>1899</v>
      </c>
      <c r="AK68" s="47">
        <f t="shared" si="72"/>
        <v>636</v>
      </c>
      <c r="AL68" s="47">
        <f t="shared" si="72"/>
        <v>979</v>
      </c>
      <c r="AM68" s="47">
        <f t="shared" si="72"/>
        <v>1916</v>
      </c>
      <c r="AN68" s="47">
        <f t="shared" si="72"/>
        <v>1412</v>
      </c>
      <c r="AO68" s="47">
        <f t="shared" si="72"/>
        <v>1105</v>
      </c>
      <c r="AP68" s="47">
        <f t="shared" si="72"/>
        <v>2101</v>
      </c>
      <c r="AQ68" s="47">
        <f t="shared" si="72"/>
        <v>1517</v>
      </c>
      <c r="AR68" s="47">
        <f t="shared" si="72"/>
        <v>297</v>
      </c>
      <c r="AS68" s="47">
        <f t="shared" si="72"/>
        <v>1843</v>
      </c>
      <c r="AT68" s="47">
        <f t="shared" si="72"/>
        <v>1188</v>
      </c>
      <c r="AU68" s="47">
        <f t="shared" si="72"/>
        <v>514</v>
      </c>
      <c r="AV68" s="47">
        <f t="shared" si="72"/>
        <v>805</v>
      </c>
      <c r="AW68" s="47">
        <f t="shared" si="72"/>
        <v>915</v>
      </c>
      <c r="AX68" s="47">
        <f t="shared" si="72"/>
        <v>1263</v>
      </c>
      <c r="AY68" s="47">
        <f t="shared" si="72"/>
        <v>682</v>
      </c>
      <c r="AZ68" s="47">
        <f t="shared" si="72"/>
        <v>1512</v>
      </c>
      <c r="BA68" s="47">
        <f t="shared" si="72"/>
        <v>897</v>
      </c>
      <c r="BB68" s="47">
        <f t="shared" si="72"/>
        <v>447</v>
      </c>
      <c r="BC68" s="47">
        <f t="shared" si="72"/>
        <v>638</v>
      </c>
      <c r="BD68" s="47">
        <f t="shared" si="72"/>
        <v>1962</v>
      </c>
      <c r="BE68" s="47">
        <f t="shared" si="72"/>
        <v>780</v>
      </c>
      <c r="BF68" s="47">
        <f t="shared" si="72"/>
        <v>602</v>
      </c>
      <c r="BG68" s="47">
        <f t="shared" si="72"/>
        <v>1867</v>
      </c>
      <c r="BH68" s="47">
        <f t="shared" si="72"/>
        <v>1277</v>
      </c>
      <c r="BI68" s="47">
        <f t="shared" si="72"/>
        <v>1599</v>
      </c>
      <c r="BJ68" s="47">
        <f t="shared" si="72"/>
        <v>1130</v>
      </c>
    </row>
    <row r="69" ht="13.5" customHeight="1">
      <c r="A69" s="88">
        <v>41721.0</v>
      </c>
      <c r="B69" s="84" t="s">
        <v>71</v>
      </c>
      <c r="C69" s="176"/>
      <c r="D69" s="233" t="s">
        <v>22</v>
      </c>
      <c r="E69" s="52">
        <f t="shared" si="2"/>
        <v>2101</v>
      </c>
      <c r="F69" s="41">
        <v>4.0</v>
      </c>
      <c r="G69" s="41">
        <v>22.0</v>
      </c>
      <c r="H69" s="42">
        <f t="shared" si="3"/>
        <v>34</v>
      </c>
      <c r="I69" s="176"/>
      <c r="J69" s="234" t="s">
        <v>25</v>
      </c>
      <c r="K69" s="52">
        <f t="shared" si="4"/>
        <v>1867</v>
      </c>
      <c r="L69" s="44">
        <v>0.0</v>
      </c>
      <c r="M69" s="44">
        <v>14.0</v>
      </c>
      <c r="N69" s="23">
        <f t="shared" si="5"/>
        <v>14</v>
      </c>
      <c r="O69" s="176"/>
      <c r="P69" s="45" t="s">
        <v>72</v>
      </c>
      <c r="Q69" s="176"/>
      <c r="R69" s="45">
        <f>MIN(Rules!$E$2,(MAX(H69/N69,N69/H69)))</f>
        <v>2</v>
      </c>
      <c r="S69" s="45">
        <f>VLOOKUP(B69,Rules!A:B,2,FALSE)</f>
        <v>40</v>
      </c>
      <c r="T69" s="176"/>
      <c r="U69" s="131">
        <f>1/(10^(-(E69+(IF(P69="Y",Rules!$I$2,0))-K69)/Rules!$E$12)+1)</f>
        <v>0.8542567588</v>
      </c>
      <c r="V69" s="47">
        <f t="shared" si="6"/>
        <v>12</v>
      </c>
      <c r="W69" s="47">
        <f t="shared" si="7"/>
        <v>-12</v>
      </c>
      <c r="X69" s="47"/>
      <c r="Y69" s="47"/>
      <c r="Z69" s="48"/>
      <c r="AA69" s="47">
        <f t="shared" ref="AA69:BJ69" si="73">IF($D69=AA$1,$E69+$V69,(IF($J69=AA$1,$K69+$W69,AA68)))</f>
        <v>1406</v>
      </c>
      <c r="AB69" s="47">
        <f t="shared" si="73"/>
        <v>905</v>
      </c>
      <c r="AC69" s="47">
        <f t="shared" si="73"/>
        <v>1316</v>
      </c>
      <c r="AD69" s="47">
        <f t="shared" si="73"/>
        <v>292</v>
      </c>
      <c r="AE69" s="47">
        <f t="shared" si="73"/>
        <v>2059</v>
      </c>
      <c r="AF69" s="47">
        <f t="shared" si="73"/>
        <v>1971</v>
      </c>
      <c r="AG69" s="47">
        <f t="shared" si="73"/>
        <v>1176</v>
      </c>
      <c r="AH69" s="47">
        <f t="shared" si="73"/>
        <v>940</v>
      </c>
      <c r="AI69" s="47">
        <f t="shared" si="73"/>
        <v>1367</v>
      </c>
      <c r="AJ69" s="47">
        <f t="shared" si="73"/>
        <v>1899</v>
      </c>
      <c r="AK69" s="47">
        <f t="shared" si="73"/>
        <v>636</v>
      </c>
      <c r="AL69" s="47">
        <f t="shared" si="73"/>
        <v>979</v>
      </c>
      <c r="AM69" s="47">
        <f t="shared" si="73"/>
        <v>1916</v>
      </c>
      <c r="AN69" s="47">
        <f t="shared" si="73"/>
        <v>1412</v>
      </c>
      <c r="AO69" s="47">
        <f t="shared" si="73"/>
        <v>1105</v>
      </c>
      <c r="AP69" s="47">
        <f t="shared" si="73"/>
        <v>2113</v>
      </c>
      <c r="AQ69" s="47">
        <f t="shared" si="73"/>
        <v>1517</v>
      </c>
      <c r="AR69" s="47">
        <f t="shared" si="73"/>
        <v>297</v>
      </c>
      <c r="AS69" s="47">
        <f t="shared" si="73"/>
        <v>1843</v>
      </c>
      <c r="AT69" s="47">
        <f t="shared" si="73"/>
        <v>1188</v>
      </c>
      <c r="AU69" s="47">
        <f t="shared" si="73"/>
        <v>514</v>
      </c>
      <c r="AV69" s="47">
        <f t="shared" si="73"/>
        <v>805</v>
      </c>
      <c r="AW69" s="47">
        <f t="shared" si="73"/>
        <v>915</v>
      </c>
      <c r="AX69" s="47">
        <f t="shared" si="73"/>
        <v>1263</v>
      </c>
      <c r="AY69" s="47">
        <f t="shared" si="73"/>
        <v>682</v>
      </c>
      <c r="AZ69" s="47">
        <f t="shared" si="73"/>
        <v>1512</v>
      </c>
      <c r="BA69" s="47">
        <f t="shared" si="73"/>
        <v>897</v>
      </c>
      <c r="BB69" s="47">
        <f t="shared" si="73"/>
        <v>447</v>
      </c>
      <c r="BC69" s="47">
        <f t="shared" si="73"/>
        <v>638</v>
      </c>
      <c r="BD69" s="47">
        <f t="shared" si="73"/>
        <v>1962</v>
      </c>
      <c r="BE69" s="47">
        <f t="shared" si="73"/>
        <v>780</v>
      </c>
      <c r="BF69" s="47">
        <f t="shared" si="73"/>
        <v>602</v>
      </c>
      <c r="BG69" s="47">
        <f t="shared" si="73"/>
        <v>1855</v>
      </c>
      <c r="BH69" s="47">
        <f t="shared" si="73"/>
        <v>1277</v>
      </c>
      <c r="BI69" s="47">
        <f t="shared" si="73"/>
        <v>1599</v>
      </c>
      <c r="BJ69" s="47">
        <f t="shared" si="73"/>
        <v>1130</v>
      </c>
    </row>
    <row r="70" ht="13.5" customHeight="1">
      <c r="A70" s="88">
        <v>41721.0</v>
      </c>
      <c r="B70" s="84" t="s">
        <v>71</v>
      </c>
      <c r="C70" s="176"/>
      <c r="D70" s="233" t="s">
        <v>21</v>
      </c>
      <c r="E70" s="52">
        <f t="shared" si="2"/>
        <v>2059</v>
      </c>
      <c r="F70" s="41">
        <v>0.0</v>
      </c>
      <c r="G70" s="41">
        <v>18.0</v>
      </c>
      <c r="H70" s="42">
        <f t="shared" si="3"/>
        <v>18</v>
      </c>
      <c r="I70" s="176"/>
      <c r="J70" s="234" t="s">
        <v>23</v>
      </c>
      <c r="K70" s="52">
        <f t="shared" si="4"/>
        <v>1916</v>
      </c>
      <c r="L70" s="44">
        <v>1.0</v>
      </c>
      <c r="M70" s="44">
        <v>15.0</v>
      </c>
      <c r="N70" s="23">
        <f t="shared" si="5"/>
        <v>18</v>
      </c>
      <c r="O70" s="176"/>
      <c r="P70" s="45" t="s">
        <v>72</v>
      </c>
      <c r="Q70" s="176"/>
      <c r="R70" s="45">
        <f>MIN(Rules!$E$2,(MAX(H70/N70,N70/H70)))</f>
        <v>1</v>
      </c>
      <c r="S70" s="45">
        <f>VLOOKUP(B70,Rules!A:B,2,FALSE)</f>
        <v>40</v>
      </c>
      <c r="T70" s="176"/>
      <c r="U70" s="131">
        <f>1/(10^(-(E70+(IF(P70="Y",Rules!$I$2,0))-K70)/Rules!$E$12)+1)</f>
        <v>0.7940175944</v>
      </c>
      <c r="V70" s="47">
        <f t="shared" si="6"/>
        <v>-12</v>
      </c>
      <c r="W70" s="47">
        <f t="shared" si="7"/>
        <v>12</v>
      </c>
      <c r="X70" s="47"/>
      <c r="Y70" s="47"/>
      <c r="Z70" s="48"/>
      <c r="AA70" s="47">
        <f t="shared" ref="AA70:BJ70" si="74">IF($D70=AA$1,$E70+$V70,(IF($J70=AA$1,$K70+$W70,AA69)))</f>
        <v>1406</v>
      </c>
      <c r="AB70" s="47">
        <f t="shared" si="74"/>
        <v>905</v>
      </c>
      <c r="AC70" s="47">
        <f t="shared" si="74"/>
        <v>1316</v>
      </c>
      <c r="AD70" s="47">
        <f t="shared" si="74"/>
        <v>292</v>
      </c>
      <c r="AE70" s="47">
        <f t="shared" si="74"/>
        <v>2047</v>
      </c>
      <c r="AF70" s="47">
        <f t="shared" si="74"/>
        <v>1971</v>
      </c>
      <c r="AG70" s="47">
        <f t="shared" si="74"/>
        <v>1176</v>
      </c>
      <c r="AH70" s="47">
        <f t="shared" si="74"/>
        <v>940</v>
      </c>
      <c r="AI70" s="47">
        <f t="shared" si="74"/>
        <v>1367</v>
      </c>
      <c r="AJ70" s="47">
        <f t="shared" si="74"/>
        <v>1899</v>
      </c>
      <c r="AK70" s="47">
        <f t="shared" si="74"/>
        <v>636</v>
      </c>
      <c r="AL70" s="47">
        <f t="shared" si="74"/>
        <v>979</v>
      </c>
      <c r="AM70" s="47">
        <f t="shared" si="74"/>
        <v>1928</v>
      </c>
      <c r="AN70" s="47">
        <f t="shared" si="74"/>
        <v>1412</v>
      </c>
      <c r="AO70" s="47">
        <f t="shared" si="74"/>
        <v>1105</v>
      </c>
      <c r="AP70" s="47">
        <f t="shared" si="74"/>
        <v>2113</v>
      </c>
      <c r="AQ70" s="47">
        <f t="shared" si="74"/>
        <v>1517</v>
      </c>
      <c r="AR70" s="47">
        <f t="shared" si="74"/>
        <v>297</v>
      </c>
      <c r="AS70" s="47">
        <f t="shared" si="74"/>
        <v>1843</v>
      </c>
      <c r="AT70" s="47">
        <f t="shared" si="74"/>
        <v>1188</v>
      </c>
      <c r="AU70" s="47">
        <f t="shared" si="74"/>
        <v>514</v>
      </c>
      <c r="AV70" s="47">
        <f t="shared" si="74"/>
        <v>805</v>
      </c>
      <c r="AW70" s="47">
        <f t="shared" si="74"/>
        <v>915</v>
      </c>
      <c r="AX70" s="47">
        <f t="shared" si="74"/>
        <v>1263</v>
      </c>
      <c r="AY70" s="47">
        <f t="shared" si="74"/>
        <v>682</v>
      </c>
      <c r="AZ70" s="47">
        <f t="shared" si="74"/>
        <v>1512</v>
      </c>
      <c r="BA70" s="47">
        <f t="shared" si="74"/>
        <v>897</v>
      </c>
      <c r="BB70" s="47">
        <f t="shared" si="74"/>
        <v>447</v>
      </c>
      <c r="BC70" s="47">
        <f t="shared" si="74"/>
        <v>638</v>
      </c>
      <c r="BD70" s="47">
        <f t="shared" si="74"/>
        <v>1962</v>
      </c>
      <c r="BE70" s="47">
        <f t="shared" si="74"/>
        <v>780</v>
      </c>
      <c r="BF70" s="47">
        <f t="shared" si="74"/>
        <v>602</v>
      </c>
      <c r="BG70" s="47">
        <f t="shared" si="74"/>
        <v>1855</v>
      </c>
      <c r="BH70" s="47">
        <f t="shared" si="74"/>
        <v>1277</v>
      </c>
      <c r="BI70" s="47">
        <f t="shared" si="74"/>
        <v>1599</v>
      </c>
      <c r="BJ70" s="47">
        <f t="shared" si="74"/>
        <v>1130</v>
      </c>
    </row>
    <row r="71" ht="13.5" customHeight="1">
      <c r="A71" s="88">
        <v>41721.0</v>
      </c>
      <c r="B71" s="84" t="s">
        <v>71</v>
      </c>
      <c r="C71" s="176"/>
      <c r="D71" s="233" t="s">
        <v>19</v>
      </c>
      <c r="E71" s="52">
        <f t="shared" si="2"/>
        <v>1971</v>
      </c>
      <c r="F71" s="41">
        <v>2.0</v>
      </c>
      <c r="G71" s="41">
        <v>24.0</v>
      </c>
      <c r="H71" s="42">
        <f t="shared" si="3"/>
        <v>30</v>
      </c>
      <c r="I71" s="176"/>
      <c r="J71" s="234" t="s">
        <v>24</v>
      </c>
      <c r="K71" s="52">
        <f t="shared" si="4"/>
        <v>1599</v>
      </c>
      <c r="L71" s="44">
        <v>1.0</v>
      </c>
      <c r="M71" s="44">
        <v>20.0</v>
      </c>
      <c r="N71" s="23">
        <f t="shared" si="5"/>
        <v>23</v>
      </c>
      <c r="O71" s="176"/>
      <c r="P71" s="45" t="s">
        <v>72</v>
      </c>
      <c r="Q71" s="176"/>
      <c r="R71" s="45">
        <f>MIN(Rules!$E$2,(MAX(H71/N71,N71/H71)))</f>
        <v>1.304347826</v>
      </c>
      <c r="S71" s="45">
        <f>VLOOKUP(B71,Rules!A:B,2,FALSE)</f>
        <v>40</v>
      </c>
      <c r="T71" s="176"/>
      <c r="U71" s="131">
        <f>1/(10^(-(E71+(IF(P71="Y",Rules!$I$2,0))-K71)/Rules!$E$12)+1)</f>
        <v>0.9171241266</v>
      </c>
      <c r="V71" s="47">
        <f t="shared" si="6"/>
        <v>4</v>
      </c>
      <c r="W71" s="47">
        <f t="shared" si="7"/>
        <v>-4</v>
      </c>
      <c r="X71" s="47"/>
      <c r="Y71" s="47"/>
      <c r="Z71" s="48"/>
      <c r="AA71" s="47">
        <f t="shared" ref="AA71:BJ71" si="75">IF($D71=AA$1,$E71+$V71,(IF($J71=AA$1,$K71+$W71,AA70)))</f>
        <v>1406</v>
      </c>
      <c r="AB71" s="47">
        <f t="shared" si="75"/>
        <v>905</v>
      </c>
      <c r="AC71" s="47">
        <f t="shared" si="75"/>
        <v>1316</v>
      </c>
      <c r="AD71" s="47">
        <f t="shared" si="75"/>
        <v>292</v>
      </c>
      <c r="AE71" s="47">
        <f t="shared" si="75"/>
        <v>2047</v>
      </c>
      <c r="AF71" s="47">
        <f t="shared" si="75"/>
        <v>1975</v>
      </c>
      <c r="AG71" s="47">
        <f t="shared" si="75"/>
        <v>1176</v>
      </c>
      <c r="AH71" s="47">
        <f t="shared" si="75"/>
        <v>940</v>
      </c>
      <c r="AI71" s="47">
        <f t="shared" si="75"/>
        <v>1367</v>
      </c>
      <c r="AJ71" s="47">
        <f t="shared" si="75"/>
        <v>1899</v>
      </c>
      <c r="AK71" s="47">
        <f t="shared" si="75"/>
        <v>636</v>
      </c>
      <c r="AL71" s="47">
        <f t="shared" si="75"/>
        <v>979</v>
      </c>
      <c r="AM71" s="47">
        <f t="shared" si="75"/>
        <v>1928</v>
      </c>
      <c r="AN71" s="47">
        <f t="shared" si="75"/>
        <v>1412</v>
      </c>
      <c r="AO71" s="47">
        <f t="shared" si="75"/>
        <v>1105</v>
      </c>
      <c r="AP71" s="47">
        <f t="shared" si="75"/>
        <v>2113</v>
      </c>
      <c r="AQ71" s="47">
        <f t="shared" si="75"/>
        <v>1517</v>
      </c>
      <c r="AR71" s="47">
        <f t="shared" si="75"/>
        <v>297</v>
      </c>
      <c r="AS71" s="47">
        <f t="shared" si="75"/>
        <v>1843</v>
      </c>
      <c r="AT71" s="47">
        <f t="shared" si="75"/>
        <v>1188</v>
      </c>
      <c r="AU71" s="47">
        <f t="shared" si="75"/>
        <v>514</v>
      </c>
      <c r="AV71" s="47">
        <f t="shared" si="75"/>
        <v>805</v>
      </c>
      <c r="AW71" s="47">
        <f t="shared" si="75"/>
        <v>915</v>
      </c>
      <c r="AX71" s="47">
        <f t="shared" si="75"/>
        <v>1263</v>
      </c>
      <c r="AY71" s="47">
        <f t="shared" si="75"/>
        <v>682</v>
      </c>
      <c r="AZ71" s="47">
        <f t="shared" si="75"/>
        <v>1512</v>
      </c>
      <c r="BA71" s="47">
        <f t="shared" si="75"/>
        <v>897</v>
      </c>
      <c r="BB71" s="47">
        <f t="shared" si="75"/>
        <v>447</v>
      </c>
      <c r="BC71" s="47">
        <f t="shared" si="75"/>
        <v>638</v>
      </c>
      <c r="BD71" s="47">
        <f t="shared" si="75"/>
        <v>1962</v>
      </c>
      <c r="BE71" s="47">
        <f t="shared" si="75"/>
        <v>780</v>
      </c>
      <c r="BF71" s="47">
        <f t="shared" si="75"/>
        <v>602</v>
      </c>
      <c r="BG71" s="47">
        <f t="shared" si="75"/>
        <v>1855</v>
      </c>
      <c r="BH71" s="47">
        <f t="shared" si="75"/>
        <v>1277</v>
      </c>
      <c r="BI71" s="47">
        <f t="shared" si="75"/>
        <v>1595</v>
      </c>
      <c r="BJ71" s="47">
        <f t="shared" si="75"/>
        <v>1130</v>
      </c>
    </row>
    <row r="72" ht="13.5" customHeight="1">
      <c r="A72" s="88">
        <v>41721.0</v>
      </c>
      <c r="B72" s="84" t="s">
        <v>71</v>
      </c>
      <c r="C72" s="176"/>
      <c r="D72" s="233" t="s">
        <v>31</v>
      </c>
      <c r="E72" s="52">
        <f t="shared" si="2"/>
        <v>1517</v>
      </c>
      <c r="F72" s="41">
        <v>1.0</v>
      </c>
      <c r="G72" s="41">
        <v>13.0</v>
      </c>
      <c r="H72" s="42">
        <f t="shared" si="3"/>
        <v>16</v>
      </c>
      <c r="I72" s="176"/>
      <c r="J72" s="234" t="s">
        <v>20</v>
      </c>
      <c r="K72" s="52">
        <f t="shared" si="4"/>
        <v>1843</v>
      </c>
      <c r="L72" s="44">
        <v>1.0</v>
      </c>
      <c r="M72" s="44">
        <v>17.0</v>
      </c>
      <c r="N72" s="23">
        <f t="shared" si="5"/>
        <v>20</v>
      </c>
      <c r="O72" s="176"/>
      <c r="P72" s="45" t="s">
        <v>72</v>
      </c>
      <c r="Q72" s="176"/>
      <c r="R72" s="45">
        <f>MIN(Rules!$E$2,(MAX(H72/N72,N72/H72)))</f>
        <v>1.25</v>
      </c>
      <c r="S72" s="45">
        <f>VLOOKUP(B72,Rules!A:B,2,FALSE)</f>
        <v>40</v>
      </c>
      <c r="T72" s="176"/>
      <c r="U72" s="131">
        <f>1/(10^(-(E72+(IF(P72="Y",Rules!$I$2,0))-K72)/Rules!$E$12)+1)</f>
        <v>0.3077818385</v>
      </c>
      <c r="V72" s="47">
        <f t="shared" si="6"/>
        <v>-15</v>
      </c>
      <c r="W72" s="47">
        <f t="shared" si="7"/>
        <v>15</v>
      </c>
      <c r="X72" s="47"/>
      <c r="Y72" s="47"/>
      <c r="Z72" s="48"/>
      <c r="AA72" s="47">
        <f t="shared" ref="AA72:BJ72" si="76">IF($D72=AA$1,$E72+$V72,(IF($J72=AA$1,$K72+$W72,AA71)))</f>
        <v>1406</v>
      </c>
      <c r="AB72" s="47">
        <f t="shared" si="76"/>
        <v>905</v>
      </c>
      <c r="AC72" s="47">
        <f t="shared" si="76"/>
        <v>1316</v>
      </c>
      <c r="AD72" s="47">
        <f t="shared" si="76"/>
        <v>292</v>
      </c>
      <c r="AE72" s="47">
        <f t="shared" si="76"/>
        <v>2047</v>
      </c>
      <c r="AF72" s="47">
        <f t="shared" si="76"/>
        <v>1975</v>
      </c>
      <c r="AG72" s="47">
        <f t="shared" si="76"/>
        <v>1176</v>
      </c>
      <c r="AH72" s="47">
        <f t="shared" si="76"/>
        <v>940</v>
      </c>
      <c r="AI72" s="47">
        <f t="shared" si="76"/>
        <v>1367</v>
      </c>
      <c r="AJ72" s="47">
        <f t="shared" si="76"/>
        <v>1899</v>
      </c>
      <c r="AK72" s="47">
        <f t="shared" si="76"/>
        <v>636</v>
      </c>
      <c r="AL72" s="47">
        <f t="shared" si="76"/>
        <v>979</v>
      </c>
      <c r="AM72" s="47">
        <f t="shared" si="76"/>
        <v>1928</v>
      </c>
      <c r="AN72" s="47">
        <f t="shared" si="76"/>
        <v>1412</v>
      </c>
      <c r="AO72" s="47">
        <f t="shared" si="76"/>
        <v>1105</v>
      </c>
      <c r="AP72" s="47">
        <f t="shared" si="76"/>
        <v>2113</v>
      </c>
      <c r="AQ72" s="47">
        <f t="shared" si="76"/>
        <v>1502</v>
      </c>
      <c r="AR72" s="47">
        <f t="shared" si="76"/>
        <v>297</v>
      </c>
      <c r="AS72" s="47">
        <f t="shared" si="76"/>
        <v>1858</v>
      </c>
      <c r="AT72" s="47">
        <f t="shared" si="76"/>
        <v>1188</v>
      </c>
      <c r="AU72" s="47">
        <f t="shared" si="76"/>
        <v>514</v>
      </c>
      <c r="AV72" s="47">
        <f t="shared" si="76"/>
        <v>805</v>
      </c>
      <c r="AW72" s="47">
        <f t="shared" si="76"/>
        <v>915</v>
      </c>
      <c r="AX72" s="47">
        <f t="shared" si="76"/>
        <v>1263</v>
      </c>
      <c r="AY72" s="47">
        <f t="shared" si="76"/>
        <v>682</v>
      </c>
      <c r="AZ72" s="47">
        <f t="shared" si="76"/>
        <v>1512</v>
      </c>
      <c r="BA72" s="47">
        <f t="shared" si="76"/>
        <v>897</v>
      </c>
      <c r="BB72" s="47">
        <f t="shared" si="76"/>
        <v>447</v>
      </c>
      <c r="BC72" s="47">
        <f t="shared" si="76"/>
        <v>638</v>
      </c>
      <c r="BD72" s="47">
        <f t="shared" si="76"/>
        <v>1962</v>
      </c>
      <c r="BE72" s="47">
        <f t="shared" si="76"/>
        <v>780</v>
      </c>
      <c r="BF72" s="47">
        <f t="shared" si="76"/>
        <v>602</v>
      </c>
      <c r="BG72" s="47">
        <f t="shared" si="76"/>
        <v>1855</v>
      </c>
      <c r="BH72" s="47">
        <f t="shared" si="76"/>
        <v>1277</v>
      </c>
      <c r="BI72" s="47">
        <f t="shared" si="76"/>
        <v>1595</v>
      </c>
      <c r="BJ72" s="47">
        <f t="shared" si="76"/>
        <v>1130</v>
      </c>
    </row>
    <row r="73" ht="13.5" customHeight="1">
      <c r="A73" s="88">
        <v>41721.0</v>
      </c>
      <c r="B73" s="84" t="s">
        <v>71</v>
      </c>
      <c r="C73" s="176"/>
      <c r="D73" s="233" t="s">
        <v>27</v>
      </c>
      <c r="E73" s="52">
        <f t="shared" si="2"/>
        <v>1512</v>
      </c>
      <c r="F73" s="41">
        <v>5.0</v>
      </c>
      <c r="G73" s="41">
        <v>27.0</v>
      </c>
      <c r="H73" s="42">
        <f t="shared" si="3"/>
        <v>42</v>
      </c>
      <c r="I73" s="176"/>
      <c r="J73" s="234" t="s">
        <v>30</v>
      </c>
      <c r="K73" s="52">
        <f t="shared" si="4"/>
        <v>1406</v>
      </c>
      <c r="L73" s="44">
        <v>4.0</v>
      </c>
      <c r="M73" s="44">
        <v>9.0</v>
      </c>
      <c r="N73" s="23">
        <f t="shared" si="5"/>
        <v>21</v>
      </c>
      <c r="O73" s="176"/>
      <c r="P73" s="45" t="s">
        <v>72</v>
      </c>
      <c r="Q73" s="176"/>
      <c r="R73" s="45">
        <f>MIN(Rules!$E$2,(MAX(H73/N73,N73/H73)))</f>
        <v>2</v>
      </c>
      <c r="S73" s="45">
        <f>VLOOKUP(B73,Rules!A:B,2,FALSE)</f>
        <v>40</v>
      </c>
      <c r="T73" s="176"/>
      <c r="U73" s="131">
        <f>1/(10^(-(E73+(IF(P73="Y",Rules!$I$2,0))-K73)/Rules!$E$12)+1)</f>
        <v>0.7647542032</v>
      </c>
      <c r="V73" s="47">
        <f t="shared" si="6"/>
        <v>19</v>
      </c>
      <c r="W73" s="47">
        <f t="shared" si="7"/>
        <v>-19</v>
      </c>
      <c r="X73" s="47"/>
      <c r="Y73" s="47"/>
      <c r="Z73" s="48"/>
      <c r="AA73" s="47">
        <f t="shared" ref="AA73:BJ73" si="77">IF($D73=AA$1,$E73+$V73,(IF($J73=AA$1,$K73+$W73,AA72)))</f>
        <v>1387</v>
      </c>
      <c r="AB73" s="47">
        <f t="shared" si="77"/>
        <v>905</v>
      </c>
      <c r="AC73" s="47">
        <f t="shared" si="77"/>
        <v>1316</v>
      </c>
      <c r="AD73" s="47">
        <f t="shared" si="77"/>
        <v>292</v>
      </c>
      <c r="AE73" s="47">
        <f t="shared" si="77"/>
        <v>2047</v>
      </c>
      <c r="AF73" s="47">
        <f t="shared" si="77"/>
        <v>1975</v>
      </c>
      <c r="AG73" s="47">
        <f t="shared" si="77"/>
        <v>1176</v>
      </c>
      <c r="AH73" s="47">
        <f t="shared" si="77"/>
        <v>940</v>
      </c>
      <c r="AI73" s="47">
        <f t="shared" si="77"/>
        <v>1367</v>
      </c>
      <c r="AJ73" s="47">
        <f t="shared" si="77"/>
        <v>1899</v>
      </c>
      <c r="AK73" s="47">
        <f t="shared" si="77"/>
        <v>636</v>
      </c>
      <c r="AL73" s="47">
        <f t="shared" si="77"/>
        <v>979</v>
      </c>
      <c r="AM73" s="47">
        <f t="shared" si="77"/>
        <v>1928</v>
      </c>
      <c r="AN73" s="47">
        <f t="shared" si="77"/>
        <v>1412</v>
      </c>
      <c r="AO73" s="47">
        <f t="shared" si="77"/>
        <v>1105</v>
      </c>
      <c r="AP73" s="47">
        <f t="shared" si="77"/>
        <v>2113</v>
      </c>
      <c r="AQ73" s="47">
        <f t="shared" si="77"/>
        <v>1502</v>
      </c>
      <c r="AR73" s="47">
        <f t="shared" si="77"/>
        <v>297</v>
      </c>
      <c r="AS73" s="47">
        <f t="shared" si="77"/>
        <v>1858</v>
      </c>
      <c r="AT73" s="47">
        <f t="shared" si="77"/>
        <v>1188</v>
      </c>
      <c r="AU73" s="47">
        <f t="shared" si="77"/>
        <v>514</v>
      </c>
      <c r="AV73" s="47">
        <f t="shared" si="77"/>
        <v>805</v>
      </c>
      <c r="AW73" s="47">
        <f t="shared" si="77"/>
        <v>915</v>
      </c>
      <c r="AX73" s="47">
        <f t="shared" si="77"/>
        <v>1263</v>
      </c>
      <c r="AY73" s="47">
        <f t="shared" si="77"/>
        <v>682</v>
      </c>
      <c r="AZ73" s="47">
        <f t="shared" si="77"/>
        <v>1531</v>
      </c>
      <c r="BA73" s="47">
        <f t="shared" si="77"/>
        <v>897</v>
      </c>
      <c r="BB73" s="47">
        <f t="shared" si="77"/>
        <v>447</v>
      </c>
      <c r="BC73" s="47">
        <f t="shared" si="77"/>
        <v>638</v>
      </c>
      <c r="BD73" s="47">
        <f t="shared" si="77"/>
        <v>1962</v>
      </c>
      <c r="BE73" s="47">
        <f t="shared" si="77"/>
        <v>780</v>
      </c>
      <c r="BF73" s="47">
        <f t="shared" si="77"/>
        <v>602</v>
      </c>
      <c r="BG73" s="47">
        <f t="shared" si="77"/>
        <v>1855</v>
      </c>
      <c r="BH73" s="47">
        <f t="shared" si="77"/>
        <v>1277</v>
      </c>
      <c r="BI73" s="47">
        <f t="shared" si="77"/>
        <v>1595</v>
      </c>
      <c r="BJ73" s="47">
        <f t="shared" si="77"/>
        <v>1130</v>
      </c>
    </row>
    <row r="74" ht="13.5" customHeight="1">
      <c r="A74" s="88">
        <v>41721.0</v>
      </c>
      <c r="B74" s="84" t="s">
        <v>71</v>
      </c>
      <c r="C74" s="176"/>
      <c r="D74" s="233" t="s">
        <v>36</v>
      </c>
      <c r="E74" s="52">
        <f t="shared" si="2"/>
        <v>1188</v>
      </c>
      <c r="F74" s="41">
        <v>1.0</v>
      </c>
      <c r="G74" s="41">
        <v>18.0</v>
      </c>
      <c r="H74" s="42">
        <f t="shared" si="3"/>
        <v>21</v>
      </c>
      <c r="I74" s="176"/>
      <c r="J74" s="234" t="s">
        <v>34</v>
      </c>
      <c r="K74" s="52">
        <f t="shared" si="4"/>
        <v>1412</v>
      </c>
      <c r="L74" s="44">
        <v>2.0</v>
      </c>
      <c r="M74" s="44">
        <v>17.0</v>
      </c>
      <c r="N74" s="23">
        <f t="shared" si="5"/>
        <v>23</v>
      </c>
      <c r="O74" s="176"/>
      <c r="P74" s="45" t="s">
        <v>72</v>
      </c>
      <c r="Q74" s="176"/>
      <c r="R74" s="45">
        <f>MIN(Rules!$E$2,(MAX(H74/N74,N74/H74)))</f>
        <v>1.095238095</v>
      </c>
      <c r="S74" s="45">
        <f>VLOOKUP(B74,Rules!A:B,2,FALSE)</f>
        <v>40</v>
      </c>
      <c r="T74" s="176"/>
      <c r="U74" s="131">
        <f>1/(10^(-(E74+(IF(P74="Y",Rules!$I$2,0))-K74)/Rules!$E$12)+1)</f>
        <v>0.4156193882</v>
      </c>
      <c r="V74" s="47">
        <f t="shared" si="6"/>
        <v>-18</v>
      </c>
      <c r="W74" s="47">
        <f t="shared" si="7"/>
        <v>18</v>
      </c>
      <c r="X74" s="47"/>
      <c r="Y74" s="47"/>
      <c r="Z74" s="48"/>
      <c r="AA74" s="47">
        <f t="shared" ref="AA74:BJ74" si="78">IF($D74=AA$1,$E74+$V74,(IF($J74=AA$1,$K74+$W74,AA73)))</f>
        <v>1387</v>
      </c>
      <c r="AB74" s="47">
        <f t="shared" si="78"/>
        <v>905</v>
      </c>
      <c r="AC74" s="47">
        <f t="shared" si="78"/>
        <v>1316</v>
      </c>
      <c r="AD74" s="47">
        <f t="shared" si="78"/>
        <v>292</v>
      </c>
      <c r="AE74" s="47">
        <f t="shared" si="78"/>
        <v>2047</v>
      </c>
      <c r="AF74" s="47">
        <f t="shared" si="78"/>
        <v>1975</v>
      </c>
      <c r="AG74" s="47">
        <f t="shared" si="78"/>
        <v>1176</v>
      </c>
      <c r="AH74" s="47">
        <f t="shared" si="78"/>
        <v>940</v>
      </c>
      <c r="AI74" s="47">
        <f t="shared" si="78"/>
        <v>1367</v>
      </c>
      <c r="AJ74" s="47">
        <f t="shared" si="78"/>
        <v>1899</v>
      </c>
      <c r="AK74" s="47">
        <f t="shared" si="78"/>
        <v>636</v>
      </c>
      <c r="AL74" s="47">
        <f t="shared" si="78"/>
        <v>979</v>
      </c>
      <c r="AM74" s="47">
        <f t="shared" si="78"/>
        <v>1928</v>
      </c>
      <c r="AN74" s="47">
        <f t="shared" si="78"/>
        <v>1430</v>
      </c>
      <c r="AO74" s="47">
        <f t="shared" si="78"/>
        <v>1105</v>
      </c>
      <c r="AP74" s="47">
        <f t="shared" si="78"/>
        <v>2113</v>
      </c>
      <c r="AQ74" s="47">
        <f t="shared" si="78"/>
        <v>1502</v>
      </c>
      <c r="AR74" s="47">
        <f t="shared" si="78"/>
        <v>297</v>
      </c>
      <c r="AS74" s="47">
        <f t="shared" si="78"/>
        <v>1858</v>
      </c>
      <c r="AT74" s="47">
        <f t="shared" si="78"/>
        <v>1170</v>
      </c>
      <c r="AU74" s="47">
        <f t="shared" si="78"/>
        <v>514</v>
      </c>
      <c r="AV74" s="47">
        <f t="shared" si="78"/>
        <v>805</v>
      </c>
      <c r="AW74" s="47">
        <f t="shared" si="78"/>
        <v>915</v>
      </c>
      <c r="AX74" s="47">
        <f t="shared" si="78"/>
        <v>1263</v>
      </c>
      <c r="AY74" s="47">
        <f t="shared" si="78"/>
        <v>682</v>
      </c>
      <c r="AZ74" s="47">
        <f t="shared" si="78"/>
        <v>1531</v>
      </c>
      <c r="BA74" s="47">
        <f t="shared" si="78"/>
        <v>897</v>
      </c>
      <c r="BB74" s="47">
        <f t="shared" si="78"/>
        <v>447</v>
      </c>
      <c r="BC74" s="47">
        <f t="shared" si="78"/>
        <v>638</v>
      </c>
      <c r="BD74" s="47">
        <f t="shared" si="78"/>
        <v>1962</v>
      </c>
      <c r="BE74" s="47">
        <f t="shared" si="78"/>
        <v>780</v>
      </c>
      <c r="BF74" s="47">
        <f t="shared" si="78"/>
        <v>602</v>
      </c>
      <c r="BG74" s="47">
        <f t="shared" si="78"/>
        <v>1855</v>
      </c>
      <c r="BH74" s="47">
        <f t="shared" si="78"/>
        <v>1277</v>
      </c>
      <c r="BI74" s="47">
        <f t="shared" si="78"/>
        <v>1595</v>
      </c>
      <c r="BJ74" s="47">
        <f t="shared" si="78"/>
        <v>1130</v>
      </c>
    </row>
    <row r="75" ht="13.5" customHeight="1">
      <c r="A75" s="88">
        <v>41721.0</v>
      </c>
      <c r="B75" s="84" t="s">
        <v>71</v>
      </c>
      <c r="C75" s="176"/>
      <c r="D75" s="233" t="s">
        <v>28</v>
      </c>
      <c r="E75" s="52">
        <f t="shared" si="2"/>
        <v>1316</v>
      </c>
      <c r="F75" s="41">
        <v>2.0</v>
      </c>
      <c r="G75" s="41">
        <v>21.0</v>
      </c>
      <c r="H75" s="42">
        <f t="shared" si="3"/>
        <v>27</v>
      </c>
      <c r="I75" s="176"/>
      <c r="J75" s="234" t="s">
        <v>32</v>
      </c>
      <c r="K75" s="52">
        <f t="shared" si="4"/>
        <v>1277</v>
      </c>
      <c r="L75" s="44">
        <v>0.0</v>
      </c>
      <c r="M75" s="44">
        <v>13.0</v>
      </c>
      <c r="N75" s="23">
        <f t="shared" si="5"/>
        <v>13</v>
      </c>
      <c r="O75" s="176"/>
      <c r="P75" s="45" t="s">
        <v>72</v>
      </c>
      <c r="Q75" s="176"/>
      <c r="R75" s="45">
        <f>MIN(Rules!$E$2,(MAX(H75/N75,N75/H75)))</f>
        <v>2</v>
      </c>
      <c r="S75" s="45">
        <f>VLOOKUP(B75,Rules!A:B,2,FALSE)</f>
        <v>40</v>
      </c>
      <c r="T75" s="176"/>
      <c r="U75" s="131">
        <f>1/(10^(-(E75+(IF(P75="Y",Rules!$I$2,0))-K75)/Rules!$E$12)+1)</f>
        <v>0.7048241722</v>
      </c>
      <c r="V75" s="47">
        <f t="shared" si="6"/>
        <v>24</v>
      </c>
      <c r="W75" s="47">
        <f t="shared" si="7"/>
        <v>-24</v>
      </c>
      <c r="X75" s="47"/>
      <c r="Y75" s="47"/>
      <c r="Z75" s="48"/>
      <c r="AA75" s="47">
        <f t="shared" ref="AA75:BJ75" si="79">IF($D75=AA$1,$E75+$V75,(IF($J75=AA$1,$K75+$W75,AA74)))</f>
        <v>1387</v>
      </c>
      <c r="AB75" s="47">
        <f t="shared" si="79"/>
        <v>905</v>
      </c>
      <c r="AC75" s="47">
        <f t="shared" si="79"/>
        <v>1340</v>
      </c>
      <c r="AD75" s="47">
        <f t="shared" si="79"/>
        <v>292</v>
      </c>
      <c r="AE75" s="47">
        <f t="shared" si="79"/>
        <v>2047</v>
      </c>
      <c r="AF75" s="47">
        <f t="shared" si="79"/>
        <v>1975</v>
      </c>
      <c r="AG75" s="47">
        <f t="shared" si="79"/>
        <v>1176</v>
      </c>
      <c r="AH75" s="47">
        <f t="shared" si="79"/>
        <v>940</v>
      </c>
      <c r="AI75" s="47">
        <f t="shared" si="79"/>
        <v>1367</v>
      </c>
      <c r="AJ75" s="47">
        <f t="shared" si="79"/>
        <v>1899</v>
      </c>
      <c r="AK75" s="47">
        <f t="shared" si="79"/>
        <v>636</v>
      </c>
      <c r="AL75" s="47">
        <f t="shared" si="79"/>
        <v>979</v>
      </c>
      <c r="AM75" s="47">
        <f t="shared" si="79"/>
        <v>1928</v>
      </c>
      <c r="AN75" s="47">
        <f t="shared" si="79"/>
        <v>1430</v>
      </c>
      <c r="AO75" s="47">
        <f t="shared" si="79"/>
        <v>1105</v>
      </c>
      <c r="AP75" s="47">
        <f t="shared" si="79"/>
        <v>2113</v>
      </c>
      <c r="AQ75" s="47">
        <f t="shared" si="79"/>
        <v>1502</v>
      </c>
      <c r="AR75" s="47">
        <f t="shared" si="79"/>
        <v>297</v>
      </c>
      <c r="AS75" s="47">
        <f t="shared" si="79"/>
        <v>1858</v>
      </c>
      <c r="AT75" s="47">
        <f t="shared" si="79"/>
        <v>1170</v>
      </c>
      <c r="AU75" s="47">
        <f t="shared" si="79"/>
        <v>514</v>
      </c>
      <c r="AV75" s="47">
        <f t="shared" si="79"/>
        <v>805</v>
      </c>
      <c r="AW75" s="47">
        <f t="shared" si="79"/>
        <v>915</v>
      </c>
      <c r="AX75" s="47">
        <f t="shared" si="79"/>
        <v>1263</v>
      </c>
      <c r="AY75" s="47">
        <f t="shared" si="79"/>
        <v>682</v>
      </c>
      <c r="AZ75" s="47">
        <f t="shared" si="79"/>
        <v>1531</v>
      </c>
      <c r="BA75" s="47">
        <f t="shared" si="79"/>
        <v>897</v>
      </c>
      <c r="BB75" s="47">
        <f t="shared" si="79"/>
        <v>447</v>
      </c>
      <c r="BC75" s="47">
        <f t="shared" si="79"/>
        <v>638</v>
      </c>
      <c r="BD75" s="47">
        <f t="shared" si="79"/>
        <v>1962</v>
      </c>
      <c r="BE75" s="47">
        <f t="shared" si="79"/>
        <v>780</v>
      </c>
      <c r="BF75" s="47">
        <f t="shared" si="79"/>
        <v>602</v>
      </c>
      <c r="BG75" s="47">
        <f t="shared" si="79"/>
        <v>1855</v>
      </c>
      <c r="BH75" s="47">
        <f t="shared" si="79"/>
        <v>1253</v>
      </c>
      <c r="BI75" s="47">
        <f t="shared" si="79"/>
        <v>1595</v>
      </c>
      <c r="BJ75" s="47">
        <f t="shared" si="79"/>
        <v>1130</v>
      </c>
    </row>
    <row r="76" ht="13.5" customHeight="1">
      <c r="A76" s="88">
        <v>41721.0</v>
      </c>
      <c r="B76" s="84" t="s">
        <v>71</v>
      </c>
      <c r="C76" s="176"/>
      <c r="D76" s="233" t="s">
        <v>29</v>
      </c>
      <c r="E76" s="52">
        <f t="shared" si="2"/>
        <v>1105</v>
      </c>
      <c r="F76" s="41">
        <v>3.0</v>
      </c>
      <c r="G76" s="41">
        <v>17.0</v>
      </c>
      <c r="H76" s="42">
        <f t="shared" si="3"/>
        <v>26</v>
      </c>
      <c r="I76" s="176"/>
      <c r="J76" s="234" t="s">
        <v>35</v>
      </c>
      <c r="K76" s="52">
        <f t="shared" si="4"/>
        <v>1176</v>
      </c>
      <c r="L76" s="44">
        <v>4.0</v>
      </c>
      <c r="M76" s="44">
        <v>14.0</v>
      </c>
      <c r="N76" s="23">
        <f t="shared" si="5"/>
        <v>26</v>
      </c>
      <c r="O76" s="176"/>
      <c r="P76" s="45" t="s">
        <v>72</v>
      </c>
      <c r="Q76" s="176"/>
      <c r="R76" s="45">
        <f>MIN(Rules!$E$2,(MAX(H76/N76,N76/H76)))</f>
        <v>1</v>
      </c>
      <c r="S76" s="45">
        <f>VLOOKUP(B76,Rules!A:B,2,FALSE)</f>
        <v>40</v>
      </c>
      <c r="T76" s="176"/>
      <c r="U76" s="131">
        <f>1/(10^(-(E76+(IF(P76="Y",Rules!$I$2,0))-K76)/Rules!$E$12)+1)</f>
        <v>0.5899620375</v>
      </c>
      <c r="V76" s="47">
        <f t="shared" si="6"/>
        <v>-4</v>
      </c>
      <c r="W76" s="47">
        <f t="shared" si="7"/>
        <v>4</v>
      </c>
      <c r="X76" s="47"/>
      <c r="Y76" s="47"/>
      <c r="Z76" s="48"/>
      <c r="AA76" s="47">
        <f t="shared" ref="AA76:BJ76" si="80">IF($D76=AA$1,$E76+$V76,(IF($J76=AA$1,$K76+$W76,AA75)))</f>
        <v>1387</v>
      </c>
      <c r="AB76" s="47">
        <f t="shared" si="80"/>
        <v>905</v>
      </c>
      <c r="AC76" s="47">
        <f t="shared" si="80"/>
        <v>1340</v>
      </c>
      <c r="AD76" s="47">
        <f t="shared" si="80"/>
        <v>292</v>
      </c>
      <c r="AE76" s="47">
        <f t="shared" si="80"/>
        <v>2047</v>
      </c>
      <c r="AF76" s="47">
        <f t="shared" si="80"/>
        <v>1975</v>
      </c>
      <c r="AG76" s="47">
        <f t="shared" si="80"/>
        <v>1180</v>
      </c>
      <c r="AH76" s="47">
        <f t="shared" si="80"/>
        <v>940</v>
      </c>
      <c r="AI76" s="47">
        <f t="shared" si="80"/>
        <v>1367</v>
      </c>
      <c r="AJ76" s="47">
        <f t="shared" si="80"/>
        <v>1899</v>
      </c>
      <c r="AK76" s="47">
        <f t="shared" si="80"/>
        <v>636</v>
      </c>
      <c r="AL76" s="47">
        <f t="shared" si="80"/>
        <v>979</v>
      </c>
      <c r="AM76" s="47">
        <f t="shared" si="80"/>
        <v>1928</v>
      </c>
      <c r="AN76" s="47">
        <f t="shared" si="80"/>
        <v>1430</v>
      </c>
      <c r="AO76" s="47">
        <f t="shared" si="80"/>
        <v>1101</v>
      </c>
      <c r="AP76" s="47">
        <f t="shared" si="80"/>
        <v>2113</v>
      </c>
      <c r="AQ76" s="47">
        <f t="shared" si="80"/>
        <v>1502</v>
      </c>
      <c r="AR76" s="47">
        <f t="shared" si="80"/>
        <v>297</v>
      </c>
      <c r="AS76" s="47">
        <f t="shared" si="80"/>
        <v>1858</v>
      </c>
      <c r="AT76" s="47">
        <f t="shared" si="80"/>
        <v>1170</v>
      </c>
      <c r="AU76" s="47">
        <f t="shared" si="80"/>
        <v>514</v>
      </c>
      <c r="AV76" s="47">
        <f t="shared" si="80"/>
        <v>805</v>
      </c>
      <c r="AW76" s="47">
        <f t="shared" si="80"/>
        <v>915</v>
      </c>
      <c r="AX76" s="47">
        <f t="shared" si="80"/>
        <v>1263</v>
      </c>
      <c r="AY76" s="47">
        <f t="shared" si="80"/>
        <v>682</v>
      </c>
      <c r="AZ76" s="47">
        <f t="shared" si="80"/>
        <v>1531</v>
      </c>
      <c r="BA76" s="47">
        <f t="shared" si="80"/>
        <v>897</v>
      </c>
      <c r="BB76" s="47">
        <f t="shared" si="80"/>
        <v>447</v>
      </c>
      <c r="BC76" s="47">
        <f t="shared" si="80"/>
        <v>638</v>
      </c>
      <c r="BD76" s="47">
        <f t="shared" si="80"/>
        <v>1962</v>
      </c>
      <c r="BE76" s="47">
        <f t="shared" si="80"/>
        <v>780</v>
      </c>
      <c r="BF76" s="47">
        <f t="shared" si="80"/>
        <v>602</v>
      </c>
      <c r="BG76" s="47">
        <f t="shared" si="80"/>
        <v>1855</v>
      </c>
      <c r="BH76" s="47">
        <f t="shared" si="80"/>
        <v>1253</v>
      </c>
      <c r="BI76" s="47">
        <f t="shared" si="80"/>
        <v>1595</v>
      </c>
      <c r="BJ76" s="47">
        <f t="shared" si="80"/>
        <v>1130</v>
      </c>
    </row>
    <row r="77" ht="13.5" customHeight="1">
      <c r="A77" s="88">
        <v>41721.0</v>
      </c>
      <c r="B77" s="84" t="s">
        <v>71</v>
      </c>
      <c r="C77" s="176"/>
      <c r="D77" s="233" t="s">
        <v>40</v>
      </c>
      <c r="E77" s="52">
        <f t="shared" si="2"/>
        <v>1130</v>
      </c>
      <c r="F77" s="41">
        <v>3.0</v>
      </c>
      <c r="G77" s="41">
        <v>32.0</v>
      </c>
      <c r="H77" s="42">
        <f t="shared" si="3"/>
        <v>41</v>
      </c>
      <c r="I77" s="176"/>
      <c r="J77" s="234" t="s">
        <v>45</v>
      </c>
      <c r="K77" s="52">
        <f t="shared" si="4"/>
        <v>979</v>
      </c>
      <c r="L77" s="44">
        <v>2.0</v>
      </c>
      <c r="M77" s="44">
        <v>8.0</v>
      </c>
      <c r="N77" s="23">
        <f t="shared" si="5"/>
        <v>14</v>
      </c>
      <c r="O77" s="176"/>
      <c r="P77" s="45" t="s">
        <v>72</v>
      </c>
      <c r="Q77" s="176"/>
      <c r="R77" s="45">
        <f>MIN(Rules!$E$2,(MAX(H77/N77,N77/H77)))</f>
        <v>2</v>
      </c>
      <c r="S77" s="45">
        <f>VLOOKUP(B77,Rules!A:B,2,FALSE)</f>
        <v>40</v>
      </c>
      <c r="T77" s="176"/>
      <c r="U77" s="131">
        <f>1/(10^(-(E77+(IF(P77="Y",Rules!$I$2,0))-K77)/Rules!$E$12)+1)</f>
        <v>0.7999778975</v>
      </c>
      <c r="V77" s="47">
        <f t="shared" si="6"/>
        <v>16</v>
      </c>
      <c r="W77" s="47">
        <f t="shared" si="7"/>
        <v>-16</v>
      </c>
      <c r="X77" s="47"/>
      <c r="Y77" s="47"/>
      <c r="Z77" s="48"/>
      <c r="AA77" s="47">
        <f t="shared" ref="AA77:BJ77" si="81">IF($D77=AA$1,$E77+$V77,(IF($J77=AA$1,$K77+$W77,AA76)))</f>
        <v>1387</v>
      </c>
      <c r="AB77" s="47">
        <f t="shared" si="81"/>
        <v>905</v>
      </c>
      <c r="AC77" s="47">
        <f t="shared" si="81"/>
        <v>1340</v>
      </c>
      <c r="AD77" s="47">
        <f t="shared" si="81"/>
        <v>292</v>
      </c>
      <c r="AE77" s="47">
        <f t="shared" si="81"/>
        <v>2047</v>
      </c>
      <c r="AF77" s="47">
        <f t="shared" si="81"/>
        <v>1975</v>
      </c>
      <c r="AG77" s="47">
        <f t="shared" si="81"/>
        <v>1180</v>
      </c>
      <c r="AH77" s="47">
        <f t="shared" si="81"/>
        <v>940</v>
      </c>
      <c r="AI77" s="47">
        <f t="shared" si="81"/>
        <v>1367</v>
      </c>
      <c r="AJ77" s="47">
        <f t="shared" si="81"/>
        <v>1899</v>
      </c>
      <c r="AK77" s="47">
        <f t="shared" si="81"/>
        <v>636</v>
      </c>
      <c r="AL77" s="47">
        <f t="shared" si="81"/>
        <v>963</v>
      </c>
      <c r="AM77" s="47">
        <f t="shared" si="81"/>
        <v>1928</v>
      </c>
      <c r="AN77" s="47">
        <f t="shared" si="81"/>
        <v>1430</v>
      </c>
      <c r="AO77" s="47">
        <f t="shared" si="81"/>
        <v>1101</v>
      </c>
      <c r="AP77" s="47">
        <f t="shared" si="81"/>
        <v>2113</v>
      </c>
      <c r="AQ77" s="47">
        <f t="shared" si="81"/>
        <v>1502</v>
      </c>
      <c r="AR77" s="47">
        <f t="shared" si="81"/>
        <v>297</v>
      </c>
      <c r="AS77" s="47">
        <f t="shared" si="81"/>
        <v>1858</v>
      </c>
      <c r="AT77" s="47">
        <f t="shared" si="81"/>
        <v>1170</v>
      </c>
      <c r="AU77" s="47">
        <f t="shared" si="81"/>
        <v>514</v>
      </c>
      <c r="AV77" s="47">
        <f t="shared" si="81"/>
        <v>805</v>
      </c>
      <c r="AW77" s="47">
        <f t="shared" si="81"/>
        <v>915</v>
      </c>
      <c r="AX77" s="47">
        <f t="shared" si="81"/>
        <v>1263</v>
      </c>
      <c r="AY77" s="47">
        <f t="shared" si="81"/>
        <v>682</v>
      </c>
      <c r="AZ77" s="47">
        <f t="shared" si="81"/>
        <v>1531</v>
      </c>
      <c r="BA77" s="47">
        <f t="shared" si="81"/>
        <v>897</v>
      </c>
      <c r="BB77" s="47">
        <f t="shared" si="81"/>
        <v>447</v>
      </c>
      <c r="BC77" s="47">
        <f t="shared" si="81"/>
        <v>638</v>
      </c>
      <c r="BD77" s="47">
        <f t="shared" si="81"/>
        <v>1962</v>
      </c>
      <c r="BE77" s="47">
        <f t="shared" si="81"/>
        <v>780</v>
      </c>
      <c r="BF77" s="47">
        <f t="shared" si="81"/>
        <v>602</v>
      </c>
      <c r="BG77" s="47">
        <f t="shared" si="81"/>
        <v>1855</v>
      </c>
      <c r="BH77" s="47">
        <f t="shared" si="81"/>
        <v>1253</v>
      </c>
      <c r="BI77" s="47">
        <f t="shared" si="81"/>
        <v>1595</v>
      </c>
      <c r="BJ77" s="47">
        <f t="shared" si="81"/>
        <v>1146</v>
      </c>
    </row>
    <row r="78" ht="13.5" customHeight="1">
      <c r="A78" s="88">
        <v>41721.0</v>
      </c>
      <c r="B78" s="84" t="s">
        <v>71</v>
      </c>
      <c r="C78" s="176"/>
      <c r="D78" s="233" t="s">
        <v>33</v>
      </c>
      <c r="E78" s="52">
        <f t="shared" si="2"/>
        <v>1367</v>
      </c>
      <c r="F78" s="41">
        <v>2.0</v>
      </c>
      <c r="G78" s="41">
        <v>8.0</v>
      </c>
      <c r="H78" s="42">
        <f t="shared" si="3"/>
        <v>14</v>
      </c>
      <c r="I78" s="176"/>
      <c r="J78" s="234" t="s">
        <v>38</v>
      </c>
      <c r="K78" s="52">
        <f t="shared" si="4"/>
        <v>1263</v>
      </c>
      <c r="L78" s="44">
        <v>0.0</v>
      </c>
      <c r="M78" s="44">
        <v>11.0</v>
      </c>
      <c r="N78" s="23">
        <f t="shared" si="5"/>
        <v>11</v>
      </c>
      <c r="O78" s="176"/>
      <c r="P78" s="45" t="s">
        <v>72</v>
      </c>
      <c r="Q78" s="176"/>
      <c r="R78" s="45">
        <f>MIN(Rules!$E$2,(MAX(H78/N78,N78/H78)))</f>
        <v>1.272727273</v>
      </c>
      <c r="S78" s="45">
        <f>VLOOKUP(B78,Rules!A:B,2,FALSE)</f>
        <v>40</v>
      </c>
      <c r="T78" s="176"/>
      <c r="U78" s="131">
        <f>1/(10^(-(E78+(IF(P78="Y",Rules!$I$2,0))-K78)/Rules!$E$12)+1)</f>
        <v>0.7630931763</v>
      </c>
      <c r="V78" s="47">
        <f t="shared" si="6"/>
        <v>12</v>
      </c>
      <c r="W78" s="47">
        <f t="shared" si="7"/>
        <v>-12</v>
      </c>
      <c r="X78" s="47"/>
      <c r="Y78" s="47"/>
      <c r="Z78" s="48"/>
      <c r="AA78" s="47">
        <f t="shared" ref="AA78:BJ78" si="82">IF($D78=AA$1,$E78+$V78,(IF($J78=AA$1,$K78+$W78,AA77)))</f>
        <v>1387</v>
      </c>
      <c r="AB78" s="47">
        <f t="shared" si="82"/>
        <v>905</v>
      </c>
      <c r="AC78" s="47">
        <f t="shared" si="82"/>
        <v>1340</v>
      </c>
      <c r="AD78" s="47">
        <f t="shared" si="82"/>
        <v>292</v>
      </c>
      <c r="AE78" s="47">
        <f t="shared" si="82"/>
        <v>2047</v>
      </c>
      <c r="AF78" s="47">
        <f t="shared" si="82"/>
        <v>1975</v>
      </c>
      <c r="AG78" s="47">
        <f t="shared" si="82"/>
        <v>1180</v>
      </c>
      <c r="AH78" s="47">
        <f t="shared" si="82"/>
        <v>940</v>
      </c>
      <c r="AI78" s="47">
        <f t="shared" si="82"/>
        <v>1379</v>
      </c>
      <c r="AJ78" s="47">
        <f t="shared" si="82"/>
        <v>1899</v>
      </c>
      <c r="AK78" s="47">
        <f t="shared" si="82"/>
        <v>636</v>
      </c>
      <c r="AL78" s="47">
        <f t="shared" si="82"/>
        <v>963</v>
      </c>
      <c r="AM78" s="47">
        <f t="shared" si="82"/>
        <v>1928</v>
      </c>
      <c r="AN78" s="47">
        <f t="shared" si="82"/>
        <v>1430</v>
      </c>
      <c r="AO78" s="47">
        <f t="shared" si="82"/>
        <v>1101</v>
      </c>
      <c r="AP78" s="47">
        <f t="shared" si="82"/>
        <v>2113</v>
      </c>
      <c r="AQ78" s="47">
        <f t="shared" si="82"/>
        <v>1502</v>
      </c>
      <c r="AR78" s="47">
        <f t="shared" si="82"/>
        <v>297</v>
      </c>
      <c r="AS78" s="47">
        <f t="shared" si="82"/>
        <v>1858</v>
      </c>
      <c r="AT78" s="47">
        <f t="shared" si="82"/>
        <v>1170</v>
      </c>
      <c r="AU78" s="47">
        <f t="shared" si="82"/>
        <v>514</v>
      </c>
      <c r="AV78" s="47">
        <f t="shared" si="82"/>
        <v>805</v>
      </c>
      <c r="AW78" s="47">
        <f t="shared" si="82"/>
        <v>915</v>
      </c>
      <c r="AX78" s="47">
        <f t="shared" si="82"/>
        <v>1251</v>
      </c>
      <c r="AY78" s="47">
        <f t="shared" si="82"/>
        <v>682</v>
      </c>
      <c r="AZ78" s="47">
        <f t="shared" si="82"/>
        <v>1531</v>
      </c>
      <c r="BA78" s="47">
        <f t="shared" si="82"/>
        <v>897</v>
      </c>
      <c r="BB78" s="47">
        <f t="shared" si="82"/>
        <v>447</v>
      </c>
      <c r="BC78" s="47">
        <f t="shared" si="82"/>
        <v>638</v>
      </c>
      <c r="BD78" s="47">
        <f t="shared" si="82"/>
        <v>1962</v>
      </c>
      <c r="BE78" s="47">
        <f t="shared" si="82"/>
        <v>780</v>
      </c>
      <c r="BF78" s="47">
        <f t="shared" si="82"/>
        <v>602</v>
      </c>
      <c r="BG78" s="47">
        <f t="shared" si="82"/>
        <v>1855</v>
      </c>
      <c r="BH78" s="47">
        <f t="shared" si="82"/>
        <v>1253</v>
      </c>
      <c r="BI78" s="47">
        <f t="shared" si="82"/>
        <v>1595</v>
      </c>
      <c r="BJ78" s="47">
        <f t="shared" si="82"/>
        <v>1146</v>
      </c>
    </row>
    <row r="79" ht="13.5" customHeight="1">
      <c r="A79" s="88">
        <v>41721.0</v>
      </c>
      <c r="B79" s="84" t="s">
        <v>71</v>
      </c>
      <c r="C79" s="176"/>
      <c r="D79" s="233" t="s">
        <v>43</v>
      </c>
      <c r="E79" s="52">
        <f t="shared" si="2"/>
        <v>905</v>
      </c>
      <c r="F79" s="41">
        <v>1.0</v>
      </c>
      <c r="G79" s="41">
        <v>11.0</v>
      </c>
      <c r="H79" s="42">
        <f t="shared" si="3"/>
        <v>14</v>
      </c>
      <c r="I79" s="176"/>
      <c r="J79" s="234" t="s">
        <v>39</v>
      </c>
      <c r="K79" s="52">
        <f t="shared" si="4"/>
        <v>915</v>
      </c>
      <c r="L79" s="44">
        <v>1.0</v>
      </c>
      <c r="M79" s="44">
        <v>19.0</v>
      </c>
      <c r="N79" s="23">
        <f t="shared" si="5"/>
        <v>22</v>
      </c>
      <c r="O79" s="176"/>
      <c r="P79" s="45" t="s">
        <v>72</v>
      </c>
      <c r="Q79" s="176"/>
      <c r="R79" s="45">
        <f>MIN(Rules!$E$2,(MAX(H79/N79,N79/H79)))</f>
        <v>1.571428571</v>
      </c>
      <c r="S79" s="45">
        <f>VLOOKUP(B79,Rules!A:B,2,FALSE)</f>
        <v>40</v>
      </c>
      <c r="T79" s="176"/>
      <c r="U79" s="131">
        <f>1/(10^(-(E79+(IF(P79="Y",Rules!$I$2,0))-K79)/Rules!$E$12)+1)</f>
        <v>0.6558205059</v>
      </c>
      <c r="V79" s="47">
        <f t="shared" si="6"/>
        <v>-41</v>
      </c>
      <c r="W79" s="47">
        <f t="shared" si="7"/>
        <v>41</v>
      </c>
      <c r="X79" s="47"/>
      <c r="Y79" s="47"/>
      <c r="Z79" s="48"/>
      <c r="AA79" s="47">
        <f t="shared" ref="AA79:BJ79" si="83">IF($D79=AA$1,$E79+$V79,(IF($J79=AA$1,$K79+$W79,AA78)))</f>
        <v>1387</v>
      </c>
      <c r="AB79" s="47">
        <f t="shared" si="83"/>
        <v>864</v>
      </c>
      <c r="AC79" s="47">
        <f t="shared" si="83"/>
        <v>1340</v>
      </c>
      <c r="AD79" s="47">
        <f t="shared" si="83"/>
        <v>292</v>
      </c>
      <c r="AE79" s="47">
        <f t="shared" si="83"/>
        <v>2047</v>
      </c>
      <c r="AF79" s="47">
        <f t="shared" si="83"/>
        <v>1975</v>
      </c>
      <c r="AG79" s="47">
        <f t="shared" si="83"/>
        <v>1180</v>
      </c>
      <c r="AH79" s="47">
        <f t="shared" si="83"/>
        <v>940</v>
      </c>
      <c r="AI79" s="47">
        <f t="shared" si="83"/>
        <v>1379</v>
      </c>
      <c r="AJ79" s="47">
        <f t="shared" si="83"/>
        <v>1899</v>
      </c>
      <c r="AK79" s="47">
        <f t="shared" si="83"/>
        <v>636</v>
      </c>
      <c r="AL79" s="47">
        <f t="shared" si="83"/>
        <v>963</v>
      </c>
      <c r="AM79" s="47">
        <f t="shared" si="83"/>
        <v>1928</v>
      </c>
      <c r="AN79" s="47">
        <f t="shared" si="83"/>
        <v>1430</v>
      </c>
      <c r="AO79" s="47">
        <f t="shared" si="83"/>
        <v>1101</v>
      </c>
      <c r="AP79" s="47">
        <f t="shared" si="83"/>
        <v>2113</v>
      </c>
      <c r="AQ79" s="47">
        <f t="shared" si="83"/>
        <v>1502</v>
      </c>
      <c r="AR79" s="47">
        <f t="shared" si="83"/>
        <v>297</v>
      </c>
      <c r="AS79" s="47">
        <f t="shared" si="83"/>
        <v>1858</v>
      </c>
      <c r="AT79" s="47">
        <f t="shared" si="83"/>
        <v>1170</v>
      </c>
      <c r="AU79" s="47">
        <f t="shared" si="83"/>
        <v>514</v>
      </c>
      <c r="AV79" s="47">
        <f t="shared" si="83"/>
        <v>805</v>
      </c>
      <c r="AW79" s="47">
        <f t="shared" si="83"/>
        <v>956</v>
      </c>
      <c r="AX79" s="47">
        <f t="shared" si="83"/>
        <v>1251</v>
      </c>
      <c r="AY79" s="47">
        <f t="shared" si="83"/>
        <v>682</v>
      </c>
      <c r="AZ79" s="47">
        <f t="shared" si="83"/>
        <v>1531</v>
      </c>
      <c r="BA79" s="47">
        <f t="shared" si="83"/>
        <v>897</v>
      </c>
      <c r="BB79" s="47">
        <f t="shared" si="83"/>
        <v>447</v>
      </c>
      <c r="BC79" s="47">
        <f t="shared" si="83"/>
        <v>638</v>
      </c>
      <c r="BD79" s="47">
        <f t="shared" si="83"/>
        <v>1962</v>
      </c>
      <c r="BE79" s="47">
        <f t="shared" si="83"/>
        <v>780</v>
      </c>
      <c r="BF79" s="47">
        <f t="shared" si="83"/>
        <v>602</v>
      </c>
      <c r="BG79" s="47">
        <f t="shared" si="83"/>
        <v>1855</v>
      </c>
      <c r="BH79" s="47">
        <f t="shared" si="83"/>
        <v>1253</v>
      </c>
      <c r="BI79" s="47">
        <f t="shared" si="83"/>
        <v>1595</v>
      </c>
      <c r="BJ79" s="47">
        <f t="shared" si="83"/>
        <v>1146</v>
      </c>
    </row>
    <row r="80" ht="13.5" customHeight="1">
      <c r="A80" s="88">
        <v>41721.0</v>
      </c>
      <c r="B80" s="84" t="s">
        <v>71</v>
      </c>
      <c r="C80" s="176"/>
      <c r="D80" s="233" t="s">
        <v>51</v>
      </c>
      <c r="E80" s="52">
        <f t="shared" si="2"/>
        <v>682</v>
      </c>
      <c r="F80" s="41">
        <v>1.0</v>
      </c>
      <c r="G80" s="41">
        <v>11.0</v>
      </c>
      <c r="H80" s="42">
        <f t="shared" si="3"/>
        <v>14</v>
      </c>
      <c r="I80" s="176"/>
      <c r="J80" s="234" t="s">
        <v>48</v>
      </c>
      <c r="K80" s="52">
        <f t="shared" si="4"/>
        <v>636</v>
      </c>
      <c r="L80" s="44">
        <v>2.0</v>
      </c>
      <c r="M80" s="44">
        <v>15.0</v>
      </c>
      <c r="N80" s="23">
        <f t="shared" si="5"/>
        <v>21</v>
      </c>
      <c r="O80" s="176"/>
      <c r="P80" s="45" t="s">
        <v>72</v>
      </c>
      <c r="Q80" s="176"/>
      <c r="R80" s="45">
        <f>MIN(Rules!$E$2,(MAX(H80/N80,N80/H80)))</f>
        <v>1.5</v>
      </c>
      <c r="S80" s="45">
        <f>VLOOKUP(B80,Rules!A:B,2,FALSE)</f>
        <v>40</v>
      </c>
      <c r="T80" s="176"/>
      <c r="U80" s="131">
        <f>1/(10^(-(E80+(IF(P80="Y",Rules!$I$2,0))-K80)/Rules!$E$12)+1)</f>
        <v>0.711486252</v>
      </c>
      <c r="V80" s="47">
        <f t="shared" si="6"/>
        <v>-43</v>
      </c>
      <c r="W80" s="47">
        <f t="shared" si="7"/>
        <v>43</v>
      </c>
      <c r="X80" s="47"/>
      <c r="Y80" s="47"/>
      <c r="Z80" s="48"/>
      <c r="AA80" s="47">
        <f t="shared" ref="AA80:BJ80" si="84">IF($D80=AA$1,$E80+$V80,(IF($J80=AA$1,$K80+$W80,AA79)))</f>
        <v>1387</v>
      </c>
      <c r="AB80" s="47">
        <f t="shared" si="84"/>
        <v>864</v>
      </c>
      <c r="AC80" s="47">
        <f t="shared" si="84"/>
        <v>1340</v>
      </c>
      <c r="AD80" s="47">
        <f t="shared" si="84"/>
        <v>292</v>
      </c>
      <c r="AE80" s="47">
        <f t="shared" si="84"/>
        <v>2047</v>
      </c>
      <c r="AF80" s="47">
        <f t="shared" si="84"/>
        <v>1975</v>
      </c>
      <c r="AG80" s="47">
        <f t="shared" si="84"/>
        <v>1180</v>
      </c>
      <c r="AH80" s="47">
        <f t="shared" si="84"/>
        <v>940</v>
      </c>
      <c r="AI80" s="47">
        <f t="shared" si="84"/>
        <v>1379</v>
      </c>
      <c r="AJ80" s="47">
        <f t="shared" si="84"/>
        <v>1899</v>
      </c>
      <c r="AK80" s="47">
        <f t="shared" si="84"/>
        <v>679</v>
      </c>
      <c r="AL80" s="47">
        <f t="shared" si="84"/>
        <v>963</v>
      </c>
      <c r="AM80" s="47">
        <f t="shared" si="84"/>
        <v>1928</v>
      </c>
      <c r="AN80" s="47">
        <f t="shared" si="84"/>
        <v>1430</v>
      </c>
      <c r="AO80" s="47">
        <f t="shared" si="84"/>
        <v>1101</v>
      </c>
      <c r="AP80" s="47">
        <f t="shared" si="84"/>
        <v>2113</v>
      </c>
      <c r="AQ80" s="47">
        <f t="shared" si="84"/>
        <v>1502</v>
      </c>
      <c r="AR80" s="47">
        <f t="shared" si="84"/>
        <v>297</v>
      </c>
      <c r="AS80" s="47">
        <f t="shared" si="84"/>
        <v>1858</v>
      </c>
      <c r="AT80" s="47">
        <f t="shared" si="84"/>
        <v>1170</v>
      </c>
      <c r="AU80" s="47">
        <f t="shared" si="84"/>
        <v>514</v>
      </c>
      <c r="AV80" s="47">
        <f t="shared" si="84"/>
        <v>805</v>
      </c>
      <c r="AW80" s="47">
        <f t="shared" si="84"/>
        <v>956</v>
      </c>
      <c r="AX80" s="47">
        <f t="shared" si="84"/>
        <v>1251</v>
      </c>
      <c r="AY80" s="47">
        <f t="shared" si="84"/>
        <v>639</v>
      </c>
      <c r="AZ80" s="47">
        <f t="shared" si="84"/>
        <v>1531</v>
      </c>
      <c r="BA80" s="47">
        <f t="shared" si="84"/>
        <v>897</v>
      </c>
      <c r="BB80" s="47">
        <f t="shared" si="84"/>
        <v>447</v>
      </c>
      <c r="BC80" s="47">
        <f t="shared" si="84"/>
        <v>638</v>
      </c>
      <c r="BD80" s="47">
        <f t="shared" si="84"/>
        <v>1962</v>
      </c>
      <c r="BE80" s="47">
        <f t="shared" si="84"/>
        <v>780</v>
      </c>
      <c r="BF80" s="47">
        <f t="shared" si="84"/>
        <v>602</v>
      </c>
      <c r="BG80" s="47">
        <f t="shared" si="84"/>
        <v>1855</v>
      </c>
      <c r="BH80" s="47">
        <f t="shared" si="84"/>
        <v>1253</v>
      </c>
      <c r="BI80" s="47">
        <f t="shared" si="84"/>
        <v>1595</v>
      </c>
      <c r="BJ80" s="47">
        <f t="shared" si="84"/>
        <v>1146</v>
      </c>
    </row>
    <row r="81" ht="13.5" customHeight="1">
      <c r="A81" s="88">
        <v>41721.0</v>
      </c>
      <c r="B81" s="84" t="s">
        <v>71</v>
      </c>
      <c r="C81" s="176"/>
      <c r="D81" s="233" t="s">
        <v>41</v>
      </c>
      <c r="E81" s="52">
        <f t="shared" si="2"/>
        <v>897</v>
      </c>
      <c r="F81" s="41">
        <v>3.0</v>
      </c>
      <c r="G81" s="41">
        <v>14.0</v>
      </c>
      <c r="H81" s="42">
        <f t="shared" si="3"/>
        <v>23</v>
      </c>
      <c r="I81" s="176"/>
      <c r="J81" s="234" t="s">
        <v>50</v>
      </c>
      <c r="K81" s="52">
        <f t="shared" si="4"/>
        <v>514</v>
      </c>
      <c r="L81" s="44">
        <v>0.0</v>
      </c>
      <c r="M81" s="44">
        <v>10.0</v>
      </c>
      <c r="N81" s="23">
        <f t="shared" si="5"/>
        <v>10</v>
      </c>
      <c r="O81" s="176"/>
      <c r="P81" s="45" t="s">
        <v>72</v>
      </c>
      <c r="Q81" s="176"/>
      <c r="R81" s="45">
        <f>MIN(Rules!$E$2,(MAX(H81/N81,N81/H81)))</f>
        <v>2</v>
      </c>
      <c r="S81" s="45">
        <f>VLOOKUP(B81,Rules!A:B,2,FALSE)</f>
        <v>40</v>
      </c>
      <c r="T81" s="176"/>
      <c r="U81" s="131">
        <f>1/(10^(-(E81+(IF(P81="Y",Rules!$I$2,0))-K81)/Rules!$E$12)+1)</f>
        <v>0.9208939634</v>
      </c>
      <c r="V81" s="47">
        <f t="shared" si="6"/>
        <v>6</v>
      </c>
      <c r="W81" s="47">
        <f t="shared" si="7"/>
        <v>-6</v>
      </c>
      <c r="X81" s="47"/>
      <c r="Y81" s="47"/>
      <c r="Z81" s="48"/>
      <c r="AA81" s="47">
        <f t="shared" ref="AA81:BJ81" si="85">IF($D81=AA$1,$E81+$V81,(IF($J81=AA$1,$K81+$W81,AA80)))</f>
        <v>1387</v>
      </c>
      <c r="AB81" s="47">
        <f t="shared" si="85"/>
        <v>864</v>
      </c>
      <c r="AC81" s="47">
        <f t="shared" si="85"/>
        <v>1340</v>
      </c>
      <c r="AD81" s="47">
        <f t="shared" si="85"/>
        <v>292</v>
      </c>
      <c r="AE81" s="47">
        <f t="shared" si="85"/>
        <v>2047</v>
      </c>
      <c r="AF81" s="47">
        <f t="shared" si="85"/>
        <v>1975</v>
      </c>
      <c r="AG81" s="47">
        <f t="shared" si="85"/>
        <v>1180</v>
      </c>
      <c r="AH81" s="47">
        <f t="shared" si="85"/>
        <v>940</v>
      </c>
      <c r="AI81" s="47">
        <f t="shared" si="85"/>
        <v>1379</v>
      </c>
      <c r="AJ81" s="47">
        <f t="shared" si="85"/>
        <v>1899</v>
      </c>
      <c r="AK81" s="47">
        <f t="shared" si="85"/>
        <v>679</v>
      </c>
      <c r="AL81" s="47">
        <f t="shared" si="85"/>
        <v>963</v>
      </c>
      <c r="AM81" s="47">
        <f t="shared" si="85"/>
        <v>1928</v>
      </c>
      <c r="AN81" s="47">
        <f t="shared" si="85"/>
        <v>1430</v>
      </c>
      <c r="AO81" s="47">
        <f t="shared" si="85"/>
        <v>1101</v>
      </c>
      <c r="AP81" s="47">
        <f t="shared" si="85"/>
        <v>2113</v>
      </c>
      <c r="AQ81" s="47">
        <f t="shared" si="85"/>
        <v>1502</v>
      </c>
      <c r="AR81" s="47">
        <f t="shared" si="85"/>
        <v>297</v>
      </c>
      <c r="AS81" s="47">
        <f t="shared" si="85"/>
        <v>1858</v>
      </c>
      <c r="AT81" s="47">
        <f t="shared" si="85"/>
        <v>1170</v>
      </c>
      <c r="AU81" s="47">
        <f t="shared" si="85"/>
        <v>508</v>
      </c>
      <c r="AV81" s="47">
        <f t="shared" si="85"/>
        <v>805</v>
      </c>
      <c r="AW81" s="47">
        <f t="shared" si="85"/>
        <v>956</v>
      </c>
      <c r="AX81" s="47">
        <f t="shared" si="85"/>
        <v>1251</v>
      </c>
      <c r="AY81" s="47">
        <f t="shared" si="85"/>
        <v>639</v>
      </c>
      <c r="AZ81" s="47">
        <f t="shared" si="85"/>
        <v>1531</v>
      </c>
      <c r="BA81" s="47">
        <f t="shared" si="85"/>
        <v>903</v>
      </c>
      <c r="BB81" s="47">
        <f t="shared" si="85"/>
        <v>447</v>
      </c>
      <c r="BC81" s="47">
        <f t="shared" si="85"/>
        <v>638</v>
      </c>
      <c r="BD81" s="47">
        <f t="shared" si="85"/>
        <v>1962</v>
      </c>
      <c r="BE81" s="47">
        <f t="shared" si="85"/>
        <v>780</v>
      </c>
      <c r="BF81" s="47">
        <f t="shared" si="85"/>
        <v>602</v>
      </c>
      <c r="BG81" s="47">
        <f t="shared" si="85"/>
        <v>1855</v>
      </c>
      <c r="BH81" s="47">
        <f t="shared" si="85"/>
        <v>1253</v>
      </c>
      <c r="BI81" s="47">
        <f t="shared" si="85"/>
        <v>1595</v>
      </c>
      <c r="BJ81" s="47">
        <f t="shared" si="85"/>
        <v>1146</v>
      </c>
    </row>
    <row r="82" ht="13.5" customHeight="1">
      <c r="A82" s="88">
        <v>41721.0</v>
      </c>
      <c r="B82" s="84" t="s">
        <v>71</v>
      </c>
      <c r="C82" s="176"/>
      <c r="D82" s="233" t="s">
        <v>47</v>
      </c>
      <c r="E82" s="52">
        <f t="shared" si="2"/>
        <v>805</v>
      </c>
      <c r="F82" s="41">
        <v>1.0</v>
      </c>
      <c r="G82" s="41">
        <v>15.0</v>
      </c>
      <c r="H82" s="42">
        <f t="shared" si="3"/>
        <v>18</v>
      </c>
      <c r="I82" s="176"/>
      <c r="J82" s="234" t="s">
        <v>37</v>
      </c>
      <c r="K82" s="52">
        <f t="shared" si="4"/>
        <v>940</v>
      </c>
      <c r="L82" s="44">
        <v>2.0</v>
      </c>
      <c r="M82" s="44">
        <v>15.0</v>
      </c>
      <c r="N82" s="23">
        <f t="shared" si="5"/>
        <v>21</v>
      </c>
      <c r="O82" s="176"/>
      <c r="P82" s="45" t="s">
        <v>72</v>
      </c>
      <c r="Q82" s="176"/>
      <c r="R82" s="45">
        <f>MIN(Rules!$E$2,(MAX(H82/N82,N82/H82)))</f>
        <v>1.166666667</v>
      </c>
      <c r="S82" s="45">
        <f>VLOOKUP(B82,Rules!A:B,2,FALSE)</f>
        <v>40</v>
      </c>
      <c r="T82" s="176"/>
      <c r="U82" s="131">
        <f>1/(10^(-(E82+(IF(P82="Y",Rules!$I$2,0))-K82)/Rules!$E$12)+1)</f>
        <v>0.5172625244</v>
      </c>
      <c r="V82" s="47">
        <f t="shared" si="6"/>
        <v>-24</v>
      </c>
      <c r="W82" s="47">
        <f t="shared" si="7"/>
        <v>24</v>
      </c>
      <c r="X82" s="47"/>
      <c r="Y82" s="47"/>
      <c r="Z82" s="48"/>
      <c r="AA82" s="47">
        <f t="shared" ref="AA82:BJ82" si="86">IF($D82=AA$1,$E82+$V82,(IF($J82=AA$1,$K82+$W82,AA81)))</f>
        <v>1387</v>
      </c>
      <c r="AB82" s="47">
        <f t="shared" si="86"/>
        <v>864</v>
      </c>
      <c r="AC82" s="47">
        <f t="shared" si="86"/>
        <v>1340</v>
      </c>
      <c r="AD82" s="47">
        <f t="shared" si="86"/>
        <v>292</v>
      </c>
      <c r="AE82" s="47">
        <f t="shared" si="86"/>
        <v>2047</v>
      </c>
      <c r="AF82" s="47">
        <f t="shared" si="86"/>
        <v>1975</v>
      </c>
      <c r="AG82" s="47">
        <f t="shared" si="86"/>
        <v>1180</v>
      </c>
      <c r="AH82" s="47">
        <f t="shared" si="86"/>
        <v>964</v>
      </c>
      <c r="AI82" s="47">
        <f t="shared" si="86"/>
        <v>1379</v>
      </c>
      <c r="AJ82" s="47">
        <f t="shared" si="86"/>
        <v>1899</v>
      </c>
      <c r="AK82" s="47">
        <f t="shared" si="86"/>
        <v>679</v>
      </c>
      <c r="AL82" s="47">
        <f t="shared" si="86"/>
        <v>963</v>
      </c>
      <c r="AM82" s="47">
        <f t="shared" si="86"/>
        <v>1928</v>
      </c>
      <c r="AN82" s="47">
        <f t="shared" si="86"/>
        <v>1430</v>
      </c>
      <c r="AO82" s="47">
        <f t="shared" si="86"/>
        <v>1101</v>
      </c>
      <c r="AP82" s="47">
        <f t="shared" si="86"/>
        <v>2113</v>
      </c>
      <c r="AQ82" s="47">
        <f t="shared" si="86"/>
        <v>1502</v>
      </c>
      <c r="AR82" s="47">
        <f t="shared" si="86"/>
        <v>297</v>
      </c>
      <c r="AS82" s="47">
        <f t="shared" si="86"/>
        <v>1858</v>
      </c>
      <c r="AT82" s="47">
        <f t="shared" si="86"/>
        <v>1170</v>
      </c>
      <c r="AU82" s="47">
        <f t="shared" si="86"/>
        <v>508</v>
      </c>
      <c r="AV82" s="47">
        <f t="shared" si="86"/>
        <v>781</v>
      </c>
      <c r="AW82" s="47">
        <f t="shared" si="86"/>
        <v>956</v>
      </c>
      <c r="AX82" s="47">
        <f t="shared" si="86"/>
        <v>1251</v>
      </c>
      <c r="AY82" s="47">
        <f t="shared" si="86"/>
        <v>639</v>
      </c>
      <c r="AZ82" s="47">
        <f t="shared" si="86"/>
        <v>1531</v>
      </c>
      <c r="BA82" s="47">
        <f t="shared" si="86"/>
        <v>903</v>
      </c>
      <c r="BB82" s="47">
        <f t="shared" si="86"/>
        <v>447</v>
      </c>
      <c r="BC82" s="47">
        <f t="shared" si="86"/>
        <v>638</v>
      </c>
      <c r="BD82" s="47">
        <f t="shared" si="86"/>
        <v>1962</v>
      </c>
      <c r="BE82" s="47">
        <f t="shared" si="86"/>
        <v>780</v>
      </c>
      <c r="BF82" s="47">
        <f t="shared" si="86"/>
        <v>602</v>
      </c>
      <c r="BG82" s="47">
        <f t="shared" si="86"/>
        <v>1855</v>
      </c>
      <c r="BH82" s="47">
        <f t="shared" si="86"/>
        <v>1253</v>
      </c>
      <c r="BI82" s="47">
        <f t="shared" si="86"/>
        <v>1595</v>
      </c>
      <c r="BJ82" s="47">
        <f t="shared" si="86"/>
        <v>1146</v>
      </c>
    </row>
    <row r="83" ht="13.5" customHeight="1">
      <c r="A83" s="88">
        <v>41721.0</v>
      </c>
      <c r="B83" s="84" t="s">
        <v>71</v>
      </c>
      <c r="C83" s="176"/>
      <c r="D83" s="233" t="s">
        <v>52</v>
      </c>
      <c r="E83" s="52">
        <f t="shared" si="2"/>
        <v>297</v>
      </c>
      <c r="F83" s="41">
        <v>0.0</v>
      </c>
      <c r="G83" s="41">
        <v>15.0</v>
      </c>
      <c r="H83" s="42">
        <f t="shared" si="3"/>
        <v>15</v>
      </c>
      <c r="I83" s="176"/>
      <c r="J83" s="234" t="s">
        <v>53</v>
      </c>
      <c r="K83" s="52">
        <f t="shared" si="4"/>
        <v>602</v>
      </c>
      <c r="L83" s="44">
        <v>1.0</v>
      </c>
      <c r="M83" s="44">
        <v>11.0</v>
      </c>
      <c r="N83" s="23">
        <f t="shared" si="5"/>
        <v>14</v>
      </c>
      <c r="O83" s="176"/>
      <c r="P83" s="45" t="s">
        <v>72</v>
      </c>
      <c r="Q83" s="176"/>
      <c r="R83" s="45">
        <f>MIN(Rules!$E$2,(MAX(H83/N83,N83/H83)))</f>
        <v>1.071428571</v>
      </c>
      <c r="S83" s="45">
        <f>VLOOKUP(B83,Rules!A:B,2,FALSE)</f>
        <v>40</v>
      </c>
      <c r="T83" s="176"/>
      <c r="U83" s="131">
        <f>1/(10^(-(E83+(IF(P83="Y",Rules!$I$2,0))-K83)/Rules!$E$12)+1)</f>
        <v>0.3287594192</v>
      </c>
      <c r="V83" s="47">
        <f t="shared" si="6"/>
        <v>29</v>
      </c>
      <c r="W83" s="47">
        <f t="shared" si="7"/>
        <v>-29</v>
      </c>
      <c r="X83" s="47"/>
      <c r="Y83" s="47"/>
      <c r="Z83" s="48"/>
      <c r="AA83" s="47">
        <f t="shared" ref="AA83:BJ83" si="87">IF($D83=AA$1,$E83+$V83,(IF($J83=AA$1,$K83+$W83,AA82)))</f>
        <v>1387</v>
      </c>
      <c r="AB83" s="47">
        <f t="shared" si="87"/>
        <v>864</v>
      </c>
      <c r="AC83" s="47">
        <f t="shared" si="87"/>
        <v>1340</v>
      </c>
      <c r="AD83" s="47">
        <f t="shared" si="87"/>
        <v>292</v>
      </c>
      <c r="AE83" s="47">
        <f t="shared" si="87"/>
        <v>2047</v>
      </c>
      <c r="AF83" s="47">
        <f t="shared" si="87"/>
        <v>1975</v>
      </c>
      <c r="AG83" s="47">
        <f t="shared" si="87"/>
        <v>1180</v>
      </c>
      <c r="AH83" s="47">
        <f t="shared" si="87"/>
        <v>964</v>
      </c>
      <c r="AI83" s="47">
        <f t="shared" si="87"/>
        <v>1379</v>
      </c>
      <c r="AJ83" s="47">
        <f t="shared" si="87"/>
        <v>1899</v>
      </c>
      <c r="AK83" s="47">
        <f t="shared" si="87"/>
        <v>679</v>
      </c>
      <c r="AL83" s="47">
        <f t="shared" si="87"/>
        <v>963</v>
      </c>
      <c r="AM83" s="47">
        <f t="shared" si="87"/>
        <v>1928</v>
      </c>
      <c r="AN83" s="47">
        <f t="shared" si="87"/>
        <v>1430</v>
      </c>
      <c r="AO83" s="47">
        <f t="shared" si="87"/>
        <v>1101</v>
      </c>
      <c r="AP83" s="47">
        <f t="shared" si="87"/>
        <v>2113</v>
      </c>
      <c r="AQ83" s="47">
        <f t="shared" si="87"/>
        <v>1502</v>
      </c>
      <c r="AR83" s="47">
        <f t="shared" si="87"/>
        <v>326</v>
      </c>
      <c r="AS83" s="47">
        <f t="shared" si="87"/>
        <v>1858</v>
      </c>
      <c r="AT83" s="47">
        <f t="shared" si="87"/>
        <v>1170</v>
      </c>
      <c r="AU83" s="47">
        <f t="shared" si="87"/>
        <v>508</v>
      </c>
      <c r="AV83" s="47">
        <f t="shared" si="87"/>
        <v>781</v>
      </c>
      <c r="AW83" s="47">
        <f t="shared" si="87"/>
        <v>956</v>
      </c>
      <c r="AX83" s="47">
        <f t="shared" si="87"/>
        <v>1251</v>
      </c>
      <c r="AY83" s="47">
        <f t="shared" si="87"/>
        <v>639</v>
      </c>
      <c r="AZ83" s="47">
        <f t="shared" si="87"/>
        <v>1531</v>
      </c>
      <c r="BA83" s="47">
        <f t="shared" si="87"/>
        <v>903</v>
      </c>
      <c r="BB83" s="47">
        <f t="shared" si="87"/>
        <v>447</v>
      </c>
      <c r="BC83" s="47">
        <f t="shared" si="87"/>
        <v>638</v>
      </c>
      <c r="BD83" s="47">
        <f t="shared" si="87"/>
        <v>1962</v>
      </c>
      <c r="BE83" s="47">
        <f t="shared" si="87"/>
        <v>780</v>
      </c>
      <c r="BF83" s="47">
        <f t="shared" si="87"/>
        <v>573</v>
      </c>
      <c r="BG83" s="47">
        <f t="shared" si="87"/>
        <v>1855</v>
      </c>
      <c r="BH83" s="47">
        <f t="shared" si="87"/>
        <v>1253</v>
      </c>
      <c r="BI83" s="47">
        <f t="shared" si="87"/>
        <v>1595</v>
      </c>
      <c r="BJ83" s="47">
        <f t="shared" si="87"/>
        <v>1146</v>
      </c>
    </row>
    <row r="84" ht="13.5" customHeight="1">
      <c r="A84" s="88">
        <v>41721.0</v>
      </c>
      <c r="B84" s="84" t="s">
        <v>71</v>
      </c>
      <c r="C84" s="176"/>
      <c r="D84" s="233" t="s">
        <v>44</v>
      </c>
      <c r="E84" s="52">
        <f t="shared" si="2"/>
        <v>447</v>
      </c>
      <c r="F84" s="41">
        <v>1.0</v>
      </c>
      <c r="G84" s="41">
        <v>10.0</v>
      </c>
      <c r="H84" s="42">
        <f t="shared" si="3"/>
        <v>13</v>
      </c>
      <c r="I84" s="176"/>
      <c r="J84" s="234" t="s">
        <v>42</v>
      </c>
      <c r="K84" s="52">
        <f t="shared" si="4"/>
        <v>780</v>
      </c>
      <c r="L84" s="44">
        <v>2.0</v>
      </c>
      <c r="M84" s="44">
        <v>16.0</v>
      </c>
      <c r="N84" s="23">
        <f t="shared" si="5"/>
        <v>22</v>
      </c>
      <c r="O84" s="176"/>
      <c r="P84" s="45" t="s">
        <v>72</v>
      </c>
      <c r="Q84" s="176"/>
      <c r="R84" s="45">
        <f>MIN(Rules!$E$2,(MAX(H84/N84,N84/H84)))</f>
        <v>1.692307692</v>
      </c>
      <c r="S84" s="45">
        <f>VLOOKUP(B84,Rules!A:B,2,FALSE)</f>
        <v>40</v>
      </c>
      <c r="T84" s="176"/>
      <c r="U84" s="131">
        <f>1/(10^(-(E84+(IF(P84="Y",Rules!$I$2,0))-K84)/Rules!$E$12)+1)</f>
        <v>0.3009567297</v>
      </c>
      <c r="V84" s="47">
        <f t="shared" si="6"/>
        <v>-20</v>
      </c>
      <c r="W84" s="47">
        <f t="shared" si="7"/>
        <v>20</v>
      </c>
      <c r="X84" s="47"/>
      <c r="Y84" s="47"/>
      <c r="Z84" s="48"/>
      <c r="AA84" s="47">
        <f t="shared" ref="AA84:BJ84" si="88">IF($D84=AA$1,$E84+$V84,(IF($J84=AA$1,$K84+$W84,AA83)))</f>
        <v>1387</v>
      </c>
      <c r="AB84" s="47">
        <f t="shared" si="88"/>
        <v>864</v>
      </c>
      <c r="AC84" s="47">
        <f t="shared" si="88"/>
        <v>1340</v>
      </c>
      <c r="AD84" s="47">
        <f t="shared" si="88"/>
        <v>292</v>
      </c>
      <c r="AE84" s="47">
        <f t="shared" si="88"/>
        <v>2047</v>
      </c>
      <c r="AF84" s="47">
        <f t="shared" si="88"/>
        <v>1975</v>
      </c>
      <c r="AG84" s="47">
        <f t="shared" si="88"/>
        <v>1180</v>
      </c>
      <c r="AH84" s="47">
        <f t="shared" si="88"/>
        <v>964</v>
      </c>
      <c r="AI84" s="47">
        <f t="shared" si="88"/>
        <v>1379</v>
      </c>
      <c r="AJ84" s="47">
        <f t="shared" si="88"/>
        <v>1899</v>
      </c>
      <c r="AK84" s="47">
        <f t="shared" si="88"/>
        <v>679</v>
      </c>
      <c r="AL84" s="47">
        <f t="shared" si="88"/>
        <v>963</v>
      </c>
      <c r="AM84" s="47">
        <f t="shared" si="88"/>
        <v>1928</v>
      </c>
      <c r="AN84" s="47">
        <f t="shared" si="88"/>
        <v>1430</v>
      </c>
      <c r="AO84" s="47">
        <f t="shared" si="88"/>
        <v>1101</v>
      </c>
      <c r="AP84" s="47">
        <f t="shared" si="88"/>
        <v>2113</v>
      </c>
      <c r="AQ84" s="47">
        <f t="shared" si="88"/>
        <v>1502</v>
      </c>
      <c r="AR84" s="47">
        <f t="shared" si="88"/>
        <v>326</v>
      </c>
      <c r="AS84" s="47">
        <f t="shared" si="88"/>
        <v>1858</v>
      </c>
      <c r="AT84" s="47">
        <f t="shared" si="88"/>
        <v>1170</v>
      </c>
      <c r="AU84" s="47">
        <f t="shared" si="88"/>
        <v>508</v>
      </c>
      <c r="AV84" s="47">
        <f t="shared" si="88"/>
        <v>781</v>
      </c>
      <c r="AW84" s="47">
        <f t="shared" si="88"/>
        <v>956</v>
      </c>
      <c r="AX84" s="47">
        <f t="shared" si="88"/>
        <v>1251</v>
      </c>
      <c r="AY84" s="47">
        <f t="shared" si="88"/>
        <v>639</v>
      </c>
      <c r="AZ84" s="47">
        <f t="shared" si="88"/>
        <v>1531</v>
      </c>
      <c r="BA84" s="47">
        <f t="shared" si="88"/>
        <v>903</v>
      </c>
      <c r="BB84" s="47">
        <f t="shared" si="88"/>
        <v>427</v>
      </c>
      <c r="BC84" s="47">
        <f t="shared" si="88"/>
        <v>638</v>
      </c>
      <c r="BD84" s="47">
        <f t="shared" si="88"/>
        <v>1962</v>
      </c>
      <c r="BE84" s="47">
        <f t="shared" si="88"/>
        <v>800</v>
      </c>
      <c r="BF84" s="47">
        <f t="shared" si="88"/>
        <v>573</v>
      </c>
      <c r="BG84" s="47">
        <f t="shared" si="88"/>
        <v>1855</v>
      </c>
      <c r="BH84" s="47">
        <f t="shared" si="88"/>
        <v>1253</v>
      </c>
      <c r="BI84" s="47">
        <f t="shared" si="88"/>
        <v>1595</v>
      </c>
      <c r="BJ84" s="47">
        <f t="shared" si="88"/>
        <v>1146</v>
      </c>
    </row>
    <row r="85" ht="13.5" customHeight="1">
      <c r="A85" s="88">
        <v>41728.0</v>
      </c>
      <c r="B85" s="84" t="s">
        <v>71</v>
      </c>
      <c r="C85" s="176"/>
      <c r="D85" s="233" t="s">
        <v>25</v>
      </c>
      <c r="E85" s="52">
        <f t="shared" si="2"/>
        <v>1855</v>
      </c>
      <c r="F85" s="41">
        <v>1.0</v>
      </c>
      <c r="G85" s="41">
        <v>17.0</v>
      </c>
      <c r="H85" s="42">
        <f t="shared" si="3"/>
        <v>20</v>
      </c>
      <c r="I85" s="176"/>
      <c r="J85" s="234" t="s">
        <v>26</v>
      </c>
      <c r="K85" s="52">
        <f t="shared" si="4"/>
        <v>1899</v>
      </c>
      <c r="L85" s="44">
        <v>4.0</v>
      </c>
      <c r="M85" s="44">
        <v>13.0</v>
      </c>
      <c r="N85" s="23">
        <f t="shared" si="5"/>
        <v>25</v>
      </c>
      <c r="O85" s="176"/>
      <c r="P85" s="45" t="s">
        <v>72</v>
      </c>
      <c r="Q85" s="176"/>
      <c r="R85" s="45">
        <f>MIN(Rules!$E$2,(MAX(H85/N85,N85/H85)))</f>
        <v>1.25</v>
      </c>
      <c r="S85" s="45">
        <f>VLOOKUP(B85,Rules!A:B,2,FALSE)</f>
        <v>40</v>
      </c>
      <c r="T85" s="176"/>
      <c r="U85" s="131">
        <f>1/(10^(-(E85+(IF(P85="Y",Rules!$I$2,0))-K85)/Rules!$E$12)+1)</f>
        <v>0.6196700609</v>
      </c>
      <c r="V85" s="47">
        <f t="shared" si="6"/>
        <v>-31</v>
      </c>
      <c r="W85" s="47">
        <f t="shared" si="7"/>
        <v>31</v>
      </c>
      <c r="X85" s="47"/>
      <c r="Y85" s="47"/>
      <c r="Z85" s="48"/>
      <c r="AA85" s="47">
        <f t="shared" ref="AA85:BJ85" si="89">IF($D85=AA$1,$E85+$V85,(IF($J85=AA$1,$K85+$W85,AA84)))</f>
        <v>1387</v>
      </c>
      <c r="AB85" s="47">
        <f t="shared" si="89"/>
        <v>864</v>
      </c>
      <c r="AC85" s="47">
        <f t="shared" si="89"/>
        <v>1340</v>
      </c>
      <c r="AD85" s="47">
        <f t="shared" si="89"/>
        <v>292</v>
      </c>
      <c r="AE85" s="47">
        <f t="shared" si="89"/>
        <v>2047</v>
      </c>
      <c r="AF85" s="47">
        <f t="shared" si="89"/>
        <v>1975</v>
      </c>
      <c r="AG85" s="47">
        <f t="shared" si="89"/>
        <v>1180</v>
      </c>
      <c r="AH85" s="47">
        <f t="shared" si="89"/>
        <v>964</v>
      </c>
      <c r="AI85" s="47">
        <f t="shared" si="89"/>
        <v>1379</v>
      </c>
      <c r="AJ85" s="47">
        <f t="shared" si="89"/>
        <v>1930</v>
      </c>
      <c r="AK85" s="47">
        <f t="shared" si="89"/>
        <v>679</v>
      </c>
      <c r="AL85" s="47">
        <f t="shared" si="89"/>
        <v>963</v>
      </c>
      <c r="AM85" s="47">
        <f t="shared" si="89"/>
        <v>1928</v>
      </c>
      <c r="AN85" s="47">
        <f t="shared" si="89"/>
        <v>1430</v>
      </c>
      <c r="AO85" s="47">
        <f t="shared" si="89"/>
        <v>1101</v>
      </c>
      <c r="AP85" s="47">
        <f t="shared" si="89"/>
        <v>2113</v>
      </c>
      <c r="AQ85" s="47">
        <f t="shared" si="89"/>
        <v>1502</v>
      </c>
      <c r="AR85" s="47">
        <f t="shared" si="89"/>
        <v>326</v>
      </c>
      <c r="AS85" s="47">
        <f t="shared" si="89"/>
        <v>1858</v>
      </c>
      <c r="AT85" s="47">
        <f t="shared" si="89"/>
        <v>1170</v>
      </c>
      <c r="AU85" s="47">
        <f t="shared" si="89"/>
        <v>508</v>
      </c>
      <c r="AV85" s="47">
        <f t="shared" si="89"/>
        <v>781</v>
      </c>
      <c r="AW85" s="47">
        <f t="shared" si="89"/>
        <v>956</v>
      </c>
      <c r="AX85" s="47">
        <f t="shared" si="89"/>
        <v>1251</v>
      </c>
      <c r="AY85" s="47">
        <f t="shared" si="89"/>
        <v>639</v>
      </c>
      <c r="AZ85" s="47">
        <f t="shared" si="89"/>
        <v>1531</v>
      </c>
      <c r="BA85" s="47">
        <f t="shared" si="89"/>
        <v>903</v>
      </c>
      <c r="BB85" s="47">
        <f t="shared" si="89"/>
        <v>427</v>
      </c>
      <c r="BC85" s="47">
        <f t="shared" si="89"/>
        <v>638</v>
      </c>
      <c r="BD85" s="47">
        <f t="shared" si="89"/>
        <v>1962</v>
      </c>
      <c r="BE85" s="47">
        <f t="shared" si="89"/>
        <v>800</v>
      </c>
      <c r="BF85" s="47">
        <f t="shared" si="89"/>
        <v>573</v>
      </c>
      <c r="BG85" s="47">
        <f t="shared" si="89"/>
        <v>1824</v>
      </c>
      <c r="BH85" s="47">
        <f t="shared" si="89"/>
        <v>1253</v>
      </c>
      <c r="BI85" s="47">
        <f t="shared" si="89"/>
        <v>1595</v>
      </c>
      <c r="BJ85" s="47">
        <f t="shared" si="89"/>
        <v>1146</v>
      </c>
    </row>
    <row r="86" ht="13.5" customHeight="1">
      <c r="A86" s="88">
        <v>41728.0</v>
      </c>
      <c r="B86" s="84" t="s">
        <v>71</v>
      </c>
      <c r="C86" s="176"/>
      <c r="D86" s="233" t="s">
        <v>24</v>
      </c>
      <c r="E86" s="52">
        <f t="shared" si="2"/>
        <v>1595</v>
      </c>
      <c r="F86" s="41">
        <v>2.0</v>
      </c>
      <c r="G86" s="41">
        <v>16.0</v>
      </c>
      <c r="H86" s="42">
        <f t="shared" si="3"/>
        <v>22</v>
      </c>
      <c r="I86" s="176"/>
      <c r="J86" s="234" t="s">
        <v>22</v>
      </c>
      <c r="K86" s="52">
        <f t="shared" si="4"/>
        <v>2113</v>
      </c>
      <c r="L86" s="44">
        <v>4.0</v>
      </c>
      <c r="M86" s="44">
        <v>22.0</v>
      </c>
      <c r="N86" s="23">
        <f t="shared" si="5"/>
        <v>34</v>
      </c>
      <c r="O86" s="176"/>
      <c r="P86" s="45" t="s">
        <v>72</v>
      </c>
      <c r="Q86" s="176"/>
      <c r="R86" s="45">
        <f>MIN(Rules!$E$2,(MAX(H86/N86,N86/H86)))</f>
        <v>1.545454545</v>
      </c>
      <c r="S86" s="45">
        <f>VLOOKUP(B86,Rules!A:B,2,FALSE)</f>
        <v>40</v>
      </c>
      <c r="T86" s="176"/>
      <c r="U86" s="131">
        <f>1/(10^(-(E86+(IF(P86="Y",Rules!$I$2,0))-K86)/Rules!$E$12)+1)</f>
        <v>0.1551583994</v>
      </c>
      <c r="V86" s="47">
        <f t="shared" si="6"/>
        <v>-10</v>
      </c>
      <c r="W86" s="47">
        <f t="shared" si="7"/>
        <v>10</v>
      </c>
      <c r="X86" s="47"/>
      <c r="Y86" s="47"/>
      <c r="Z86" s="48"/>
      <c r="AA86" s="47">
        <f t="shared" ref="AA86:BJ86" si="90">IF($D86=AA$1,$E86+$V86,(IF($J86=AA$1,$K86+$W86,AA85)))</f>
        <v>1387</v>
      </c>
      <c r="AB86" s="47">
        <f t="shared" si="90"/>
        <v>864</v>
      </c>
      <c r="AC86" s="47">
        <f t="shared" si="90"/>
        <v>1340</v>
      </c>
      <c r="AD86" s="47">
        <f t="shared" si="90"/>
        <v>292</v>
      </c>
      <c r="AE86" s="47">
        <f t="shared" si="90"/>
        <v>2047</v>
      </c>
      <c r="AF86" s="47">
        <f t="shared" si="90"/>
        <v>1975</v>
      </c>
      <c r="AG86" s="47">
        <f t="shared" si="90"/>
        <v>1180</v>
      </c>
      <c r="AH86" s="47">
        <f t="shared" si="90"/>
        <v>964</v>
      </c>
      <c r="AI86" s="47">
        <f t="shared" si="90"/>
        <v>1379</v>
      </c>
      <c r="AJ86" s="47">
        <f t="shared" si="90"/>
        <v>1930</v>
      </c>
      <c r="AK86" s="47">
        <f t="shared" si="90"/>
        <v>679</v>
      </c>
      <c r="AL86" s="47">
        <f t="shared" si="90"/>
        <v>963</v>
      </c>
      <c r="AM86" s="47">
        <f t="shared" si="90"/>
        <v>1928</v>
      </c>
      <c r="AN86" s="47">
        <f t="shared" si="90"/>
        <v>1430</v>
      </c>
      <c r="AO86" s="47">
        <f t="shared" si="90"/>
        <v>1101</v>
      </c>
      <c r="AP86" s="47">
        <f t="shared" si="90"/>
        <v>2123</v>
      </c>
      <c r="AQ86" s="47">
        <f t="shared" si="90"/>
        <v>1502</v>
      </c>
      <c r="AR86" s="47">
        <f t="shared" si="90"/>
        <v>326</v>
      </c>
      <c r="AS86" s="47">
        <f t="shared" si="90"/>
        <v>1858</v>
      </c>
      <c r="AT86" s="47">
        <f t="shared" si="90"/>
        <v>1170</v>
      </c>
      <c r="AU86" s="47">
        <f t="shared" si="90"/>
        <v>508</v>
      </c>
      <c r="AV86" s="47">
        <f t="shared" si="90"/>
        <v>781</v>
      </c>
      <c r="AW86" s="47">
        <f t="shared" si="90"/>
        <v>956</v>
      </c>
      <c r="AX86" s="47">
        <f t="shared" si="90"/>
        <v>1251</v>
      </c>
      <c r="AY86" s="47">
        <f t="shared" si="90"/>
        <v>639</v>
      </c>
      <c r="AZ86" s="47">
        <f t="shared" si="90"/>
        <v>1531</v>
      </c>
      <c r="BA86" s="47">
        <f t="shared" si="90"/>
        <v>903</v>
      </c>
      <c r="BB86" s="47">
        <f t="shared" si="90"/>
        <v>427</v>
      </c>
      <c r="BC86" s="47">
        <f t="shared" si="90"/>
        <v>638</v>
      </c>
      <c r="BD86" s="47">
        <f t="shared" si="90"/>
        <v>1962</v>
      </c>
      <c r="BE86" s="47">
        <f t="shared" si="90"/>
        <v>800</v>
      </c>
      <c r="BF86" s="47">
        <f t="shared" si="90"/>
        <v>573</v>
      </c>
      <c r="BG86" s="47">
        <f t="shared" si="90"/>
        <v>1824</v>
      </c>
      <c r="BH86" s="47">
        <f t="shared" si="90"/>
        <v>1253</v>
      </c>
      <c r="BI86" s="47">
        <f t="shared" si="90"/>
        <v>1585</v>
      </c>
      <c r="BJ86" s="47">
        <f t="shared" si="90"/>
        <v>1146</v>
      </c>
    </row>
    <row r="87" ht="13.5" customHeight="1">
      <c r="A87" s="88">
        <v>41728.0</v>
      </c>
      <c r="B87" s="84" t="s">
        <v>71</v>
      </c>
      <c r="C87" s="176"/>
      <c r="D87" s="233" t="s">
        <v>18</v>
      </c>
      <c r="E87" s="52">
        <f t="shared" si="2"/>
        <v>1962</v>
      </c>
      <c r="F87" s="41">
        <v>3.0</v>
      </c>
      <c r="G87" s="41">
        <v>25.0</v>
      </c>
      <c r="H87" s="42">
        <f t="shared" si="3"/>
        <v>34</v>
      </c>
      <c r="I87" s="176"/>
      <c r="J87" s="234" t="s">
        <v>19</v>
      </c>
      <c r="K87" s="52">
        <f t="shared" si="4"/>
        <v>1975</v>
      </c>
      <c r="L87" s="44">
        <v>4.0</v>
      </c>
      <c r="M87" s="44">
        <v>19.0</v>
      </c>
      <c r="N87" s="23">
        <f t="shared" si="5"/>
        <v>31</v>
      </c>
      <c r="O87" s="176"/>
      <c r="P87" s="45" t="s">
        <v>72</v>
      </c>
      <c r="Q87" s="176"/>
      <c r="R87" s="45">
        <f>MIN(Rules!$E$2,(MAX(H87/N87,N87/H87)))</f>
        <v>1.096774194</v>
      </c>
      <c r="S87" s="45">
        <f>VLOOKUP(B87,Rules!A:B,2,FALSE)</f>
        <v>40</v>
      </c>
      <c r="T87" s="176"/>
      <c r="U87" s="131">
        <f>1/(10^(-(E87+(IF(P87="Y",Rules!$I$2,0))-K87)/Rules!$E$12)+1)</f>
        <v>0.6526953914</v>
      </c>
      <c r="V87" s="47">
        <f t="shared" si="6"/>
        <v>15</v>
      </c>
      <c r="W87" s="47">
        <f t="shared" si="7"/>
        <v>-15</v>
      </c>
      <c r="X87" s="47"/>
      <c r="Y87" s="47"/>
      <c r="Z87" s="48"/>
      <c r="AA87" s="47">
        <f t="shared" ref="AA87:BJ87" si="91">IF($D87=AA$1,$E87+$V87,(IF($J87=AA$1,$K87+$W87,AA86)))</f>
        <v>1387</v>
      </c>
      <c r="AB87" s="47">
        <f t="shared" si="91"/>
        <v>864</v>
      </c>
      <c r="AC87" s="47">
        <f t="shared" si="91"/>
        <v>1340</v>
      </c>
      <c r="AD87" s="47">
        <f t="shared" si="91"/>
        <v>292</v>
      </c>
      <c r="AE87" s="47">
        <f t="shared" si="91"/>
        <v>2047</v>
      </c>
      <c r="AF87" s="47">
        <f t="shared" si="91"/>
        <v>1960</v>
      </c>
      <c r="AG87" s="47">
        <f t="shared" si="91"/>
        <v>1180</v>
      </c>
      <c r="AH87" s="47">
        <f t="shared" si="91"/>
        <v>964</v>
      </c>
      <c r="AI87" s="47">
        <f t="shared" si="91"/>
        <v>1379</v>
      </c>
      <c r="AJ87" s="47">
        <f t="shared" si="91"/>
        <v>1930</v>
      </c>
      <c r="AK87" s="47">
        <f t="shared" si="91"/>
        <v>679</v>
      </c>
      <c r="AL87" s="47">
        <f t="shared" si="91"/>
        <v>963</v>
      </c>
      <c r="AM87" s="47">
        <f t="shared" si="91"/>
        <v>1928</v>
      </c>
      <c r="AN87" s="47">
        <f t="shared" si="91"/>
        <v>1430</v>
      </c>
      <c r="AO87" s="47">
        <f t="shared" si="91"/>
        <v>1101</v>
      </c>
      <c r="AP87" s="47">
        <f t="shared" si="91"/>
        <v>2123</v>
      </c>
      <c r="AQ87" s="47">
        <f t="shared" si="91"/>
        <v>1502</v>
      </c>
      <c r="AR87" s="47">
        <f t="shared" si="91"/>
        <v>326</v>
      </c>
      <c r="AS87" s="47">
        <f t="shared" si="91"/>
        <v>1858</v>
      </c>
      <c r="AT87" s="47">
        <f t="shared" si="91"/>
        <v>1170</v>
      </c>
      <c r="AU87" s="47">
        <f t="shared" si="91"/>
        <v>508</v>
      </c>
      <c r="AV87" s="47">
        <f t="shared" si="91"/>
        <v>781</v>
      </c>
      <c r="AW87" s="47">
        <f t="shared" si="91"/>
        <v>956</v>
      </c>
      <c r="AX87" s="47">
        <f t="shared" si="91"/>
        <v>1251</v>
      </c>
      <c r="AY87" s="47">
        <f t="shared" si="91"/>
        <v>639</v>
      </c>
      <c r="AZ87" s="47">
        <f t="shared" si="91"/>
        <v>1531</v>
      </c>
      <c r="BA87" s="47">
        <f t="shared" si="91"/>
        <v>903</v>
      </c>
      <c r="BB87" s="47">
        <f t="shared" si="91"/>
        <v>427</v>
      </c>
      <c r="BC87" s="47">
        <f t="shared" si="91"/>
        <v>638</v>
      </c>
      <c r="BD87" s="47">
        <f t="shared" si="91"/>
        <v>1977</v>
      </c>
      <c r="BE87" s="47">
        <f t="shared" si="91"/>
        <v>800</v>
      </c>
      <c r="BF87" s="47">
        <f t="shared" si="91"/>
        <v>573</v>
      </c>
      <c r="BG87" s="47">
        <f t="shared" si="91"/>
        <v>1824</v>
      </c>
      <c r="BH87" s="47">
        <f t="shared" si="91"/>
        <v>1253</v>
      </c>
      <c r="BI87" s="47">
        <f t="shared" si="91"/>
        <v>1585</v>
      </c>
      <c r="BJ87" s="47">
        <f t="shared" si="91"/>
        <v>1146</v>
      </c>
    </row>
    <row r="88" ht="13.5" customHeight="1">
      <c r="A88" s="88">
        <v>41728.0</v>
      </c>
      <c r="B88" s="84" t="s">
        <v>71</v>
      </c>
      <c r="C88" s="176"/>
      <c r="D88" s="233" t="s">
        <v>31</v>
      </c>
      <c r="E88" s="52">
        <f t="shared" si="2"/>
        <v>1502</v>
      </c>
      <c r="F88" s="41">
        <v>2.0</v>
      </c>
      <c r="G88" s="41">
        <v>19.0</v>
      </c>
      <c r="H88" s="42">
        <f t="shared" si="3"/>
        <v>25</v>
      </c>
      <c r="I88" s="176"/>
      <c r="J88" s="234" t="s">
        <v>21</v>
      </c>
      <c r="K88" s="52">
        <f t="shared" si="4"/>
        <v>2047</v>
      </c>
      <c r="L88" s="44">
        <v>2.0</v>
      </c>
      <c r="M88" s="44">
        <v>23.0</v>
      </c>
      <c r="N88" s="23">
        <f t="shared" si="5"/>
        <v>29</v>
      </c>
      <c r="O88" s="176"/>
      <c r="P88" s="45" t="s">
        <v>72</v>
      </c>
      <c r="Q88" s="176"/>
      <c r="R88" s="45">
        <f>MIN(Rules!$E$2,(MAX(H88/N88,N88/H88)))</f>
        <v>1.16</v>
      </c>
      <c r="S88" s="45">
        <f>VLOOKUP(B88,Rules!A:B,2,FALSE)</f>
        <v>40</v>
      </c>
      <c r="T88" s="176"/>
      <c r="U88" s="131">
        <f>1/(10^(-(E88+(IF(P88="Y",Rules!$I$2,0))-K88)/Rules!$E$12)+1)</f>
        <v>0.1395488382</v>
      </c>
      <c r="V88" s="47">
        <f t="shared" si="6"/>
        <v>-6</v>
      </c>
      <c r="W88" s="47">
        <f t="shared" si="7"/>
        <v>6</v>
      </c>
      <c r="X88" s="47"/>
      <c r="Y88" s="47"/>
      <c r="Z88" s="48"/>
      <c r="AA88" s="47">
        <f t="shared" ref="AA88:BJ88" si="92">IF($D88=AA$1,$E88+$V88,(IF($J88=AA$1,$K88+$W88,AA87)))</f>
        <v>1387</v>
      </c>
      <c r="AB88" s="47">
        <f t="shared" si="92"/>
        <v>864</v>
      </c>
      <c r="AC88" s="47">
        <f t="shared" si="92"/>
        <v>1340</v>
      </c>
      <c r="AD88" s="47">
        <f t="shared" si="92"/>
        <v>292</v>
      </c>
      <c r="AE88" s="47">
        <f t="shared" si="92"/>
        <v>2053</v>
      </c>
      <c r="AF88" s="47">
        <f t="shared" si="92"/>
        <v>1960</v>
      </c>
      <c r="AG88" s="47">
        <f t="shared" si="92"/>
        <v>1180</v>
      </c>
      <c r="AH88" s="47">
        <f t="shared" si="92"/>
        <v>964</v>
      </c>
      <c r="AI88" s="47">
        <f t="shared" si="92"/>
        <v>1379</v>
      </c>
      <c r="AJ88" s="47">
        <f t="shared" si="92"/>
        <v>1930</v>
      </c>
      <c r="AK88" s="47">
        <f t="shared" si="92"/>
        <v>679</v>
      </c>
      <c r="AL88" s="47">
        <f t="shared" si="92"/>
        <v>963</v>
      </c>
      <c r="AM88" s="47">
        <f t="shared" si="92"/>
        <v>1928</v>
      </c>
      <c r="AN88" s="47">
        <f t="shared" si="92"/>
        <v>1430</v>
      </c>
      <c r="AO88" s="47">
        <f t="shared" si="92"/>
        <v>1101</v>
      </c>
      <c r="AP88" s="47">
        <f t="shared" si="92"/>
        <v>2123</v>
      </c>
      <c r="AQ88" s="47">
        <f t="shared" si="92"/>
        <v>1496</v>
      </c>
      <c r="AR88" s="47">
        <f t="shared" si="92"/>
        <v>326</v>
      </c>
      <c r="AS88" s="47">
        <f t="shared" si="92"/>
        <v>1858</v>
      </c>
      <c r="AT88" s="47">
        <f t="shared" si="92"/>
        <v>1170</v>
      </c>
      <c r="AU88" s="47">
        <f t="shared" si="92"/>
        <v>508</v>
      </c>
      <c r="AV88" s="47">
        <f t="shared" si="92"/>
        <v>781</v>
      </c>
      <c r="AW88" s="47">
        <f t="shared" si="92"/>
        <v>956</v>
      </c>
      <c r="AX88" s="47">
        <f t="shared" si="92"/>
        <v>1251</v>
      </c>
      <c r="AY88" s="47">
        <f t="shared" si="92"/>
        <v>639</v>
      </c>
      <c r="AZ88" s="47">
        <f t="shared" si="92"/>
        <v>1531</v>
      </c>
      <c r="BA88" s="47">
        <f t="shared" si="92"/>
        <v>903</v>
      </c>
      <c r="BB88" s="47">
        <f t="shared" si="92"/>
        <v>427</v>
      </c>
      <c r="BC88" s="47">
        <f t="shared" si="92"/>
        <v>638</v>
      </c>
      <c r="BD88" s="47">
        <f t="shared" si="92"/>
        <v>1977</v>
      </c>
      <c r="BE88" s="47">
        <f t="shared" si="92"/>
        <v>800</v>
      </c>
      <c r="BF88" s="47">
        <f t="shared" si="92"/>
        <v>573</v>
      </c>
      <c r="BG88" s="47">
        <f t="shared" si="92"/>
        <v>1824</v>
      </c>
      <c r="BH88" s="47">
        <f t="shared" si="92"/>
        <v>1253</v>
      </c>
      <c r="BI88" s="47">
        <f t="shared" si="92"/>
        <v>1585</v>
      </c>
      <c r="BJ88" s="47">
        <f t="shared" si="92"/>
        <v>1146</v>
      </c>
    </row>
    <row r="89" ht="13.5" customHeight="1">
      <c r="A89" s="88">
        <v>41728.0</v>
      </c>
      <c r="B89" s="84" t="s">
        <v>71</v>
      </c>
      <c r="C89" s="176"/>
      <c r="D89" s="233" t="s">
        <v>20</v>
      </c>
      <c r="E89" s="52">
        <f t="shared" si="2"/>
        <v>1858</v>
      </c>
      <c r="F89" s="41">
        <v>1.0</v>
      </c>
      <c r="G89" s="41">
        <v>12.0</v>
      </c>
      <c r="H89" s="42">
        <f t="shared" si="3"/>
        <v>15</v>
      </c>
      <c r="I89" s="176"/>
      <c r="J89" s="234" t="s">
        <v>23</v>
      </c>
      <c r="K89" s="52">
        <f t="shared" si="4"/>
        <v>1928</v>
      </c>
      <c r="L89" s="44">
        <v>1.0</v>
      </c>
      <c r="M89" s="44">
        <v>20.0</v>
      </c>
      <c r="N89" s="23">
        <f t="shared" si="5"/>
        <v>23</v>
      </c>
      <c r="O89" s="176"/>
      <c r="P89" s="45" t="s">
        <v>72</v>
      </c>
      <c r="Q89" s="176"/>
      <c r="R89" s="45">
        <f>MIN(Rules!$E$2,(MAX(H89/N89,N89/H89)))</f>
        <v>1.533333333</v>
      </c>
      <c r="S89" s="45">
        <f>VLOOKUP(B89,Rules!A:B,2,FALSE)</f>
        <v>40</v>
      </c>
      <c r="T89" s="176"/>
      <c r="U89" s="131">
        <f>1/(10^(-(E89+(IF(P89="Y",Rules!$I$2,0))-K89)/Rules!$E$12)+1)</f>
        <v>0.5910755963</v>
      </c>
      <c r="V89" s="47">
        <f t="shared" si="6"/>
        <v>-36</v>
      </c>
      <c r="W89" s="47">
        <f t="shared" si="7"/>
        <v>36</v>
      </c>
      <c r="X89" s="47"/>
      <c r="Y89" s="47"/>
      <c r="Z89" s="48"/>
      <c r="AA89" s="47">
        <f t="shared" ref="AA89:BJ89" si="93">IF($D89=AA$1,$E89+$V89,(IF($J89=AA$1,$K89+$W89,AA88)))</f>
        <v>1387</v>
      </c>
      <c r="AB89" s="47">
        <f t="shared" si="93"/>
        <v>864</v>
      </c>
      <c r="AC89" s="47">
        <f t="shared" si="93"/>
        <v>1340</v>
      </c>
      <c r="AD89" s="47">
        <f t="shared" si="93"/>
        <v>292</v>
      </c>
      <c r="AE89" s="47">
        <f t="shared" si="93"/>
        <v>2053</v>
      </c>
      <c r="AF89" s="47">
        <f t="shared" si="93"/>
        <v>1960</v>
      </c>
      <c r="AG89" s="47">
        <f t="shared" si="93"/>
        <v>1180</v>
      </c>
      <c r="AH89" s="47">
        <f t="shared" si="93"/>
        <v>964</v>
      </c>
      <c r="AI89" s="47">
        <f t="shared" si="93"/>
        <v>1379</v>
      </c>
      <c r="AJ89" s="47">
        <f t="shared" si="93"/>
        <v>1930</v>
      </c>
      <c r="AK89" s="47">
        <f t="shared" si="93"/>
        <v>679</v>
      </c>
      <c r="AL89" s="47">
        <f t="shared" si="93"/>
        <v>963</v>
      </c>
      <c r="AM89" s="47">
        <f t="shared" si="93"/>
        <v>1964</v>
      </c>
      <c r="AN89" s="47">
        <f t="shared" si="93"/>
        <v>1430</v>
      </c>
      <c r="AO89" s="47">
        <f t="shared" si="93"/>
        <v>1101</v>
      </c>
      <c r="AP89" s="47">
        <f t="shared" si="93"/>
        <v>2123</v>
      </c>
      <c r="AQ89" s="47">
        <f t="shared" si="93"/>
        <v>1496</v>
      </c>
      <c r="AR89" s="47">
        <f t="shared" si="93"/>
        <v>326</v>
      </c>
      <c r="AS89" s="47">
        <f t="shared" si="93"/>
        <v>1822</v>
      </c>
      <c r="AT89" s="47">
        <f t="shared" si="93"/>
        <v>1170</v>
      </c>
      <c r="AU89" s="47">
        <f t="shared" si="93"/>
        <v>508</v>
      </c>
      <c r="AV89" s="47">
        <f t="shared" si="93"/>
        <v>781</v>
      </c>
      <c r="AW89" s="47">
        <f t="shared" si="93"/>
        <v>956</v>
      </c>
      <c r="AX89" s="47">
        <f t="shared" si="93"/>
        <v>1251</v>
      </c>
      <c r="AY89" s="47">
        <f t="shared" si="93"/>
        <v>639</v>
      </c>
      <c r="AZ89" s="47">
        <f t="shared" si="93"/>
        <v>1531</v>
      </c>
      <c r="BA89" s="47">
        <f t="shared" si="93"/>
        <v>903</v>
      </c>
      <c r="BB89" s="47">
        <f t="shared" si="93"/>
        <v>427</v>
      </c>
      <c r="BC89" s="47">
        <f t="shared" si="93"/>
        <v>638</v>
      </c>
      <c r="BD89" s="47">
        <f t="shared" si="93"/>
        <v>1977</v>
      </c>
      <c r="BE89" s="47">
        <f t="shared" si="93"/>
        <v>800</v>
      </c>
      <c r="BF89" s="47">
        <f t="shared" si="93"/>
        <v>573</v>
      </c>
      <c r="BG89" s="47">
        <f t="shared" si="93"/>
        <v>1824</v>
      </c>
      <c r="BH89" s="47">
        <f t="shared" si="93"/>
        <v>1253</v>
      </c>
      <c r="BI89" s="47">
        <f t="shared" si="93"/>
        <v>1585</v>
      </c>
      <c r="BJ89" s="47">
        <f t="shared" si="93"/>
        <v>1146</v>
      </c>
    </row>
    <row r="90" ht="13.5" customHeight="1">
      <c r="A90" s="88">
        <v>41728.0</v>
      </c>
      <c r="B90" s="84" t="s">
        <v>71</v>
      </c>
      <c r="C90" s="176"/>
      <c r="D90" s="233" t="s">
        <v>30</v>
      </c>
      <c r="E90" s="52">
        <f t="shared" si="2"/>
        <v>1387</v>
      </c>
      <c r="F90" s="41">
        <v>1.0</v>
      </c>
      <c r="G90" s="41">
        <v>18.0</v>
      </c>
      <c r="H90" s="42">
        <f t="shared" si="3"/>
        <v>21</v>
      </c>
      <c r="I90" s="176"/>
      <c r="J90" s="234" t="s">
        <v>27</v>
      </c>
      <c r="K90" s="52">
        <f t="shared" si="4"/>
        <v>1531</v>
      </c>
      <c r="L90" s="44">
        <v>1.0</v>
      </c>
      <c r="M90" s="44">
        <v>14.0</v>
      </c>
      <c r="N90" s="23">
        <f t="shared" si="5"/>
        <v>17</v>
      </c>
      <c r="O90" s="176"/>
      <c r="P90" s="45" t="s">
        <v>72</v>
      </c>
      <c r="Q90" s="176"/>
      <c r="R90" s="45">
        <f>MIN(Rules!$E$2,(MAX(H90/N90,N90/H90)))</f>
        <v>1.235294118</v>
      </c>
      <c r="S90" s="45">
        <f>VLOOKUP(B90,Rules!A:B,2,FALSE)</f>
        <v>40</v>
      </c>
      <c r="T90" s="176"/>
      <c r="U90" s="131">
        <f>1/(10^(-(E90+(IF(P90="Y",Rules!$I$2,0))-K90)/Rules!$E$12)+1)</f>
        <v>0.5069073158</v>
      </c>
      <c r="V90" s="47">
        <f t="shared" si="6"/>
        <v>24</v>
      </c>
      <c r="W90" s="47">
        <f t="shared" si="7"/>
        <v>-24</v>
      </c>
      <c r="X90" s="47"/>
      <c r="Y90" s="47"/>
      <c r="Z90" s="48"/>
      <c r="AA90" s="47">
        <f t="shared" ref="AA90:BJ90" si="94">IF($D90=AA$1,$E90+$V90,(IF($J90=AA$1,$K90+$W90,AA89)))</f>
        <v>1411</v>
      </c>
      <c r="AB90" s="47">
        <f t="shared" si="94"/>
        <v>864</v>
      </c>
      <c r="AC90" s="47">
        <f t="shared" si="94"/>
        <v>1340</v>
      </c>
      <c r="AD90" s="47">
        <f t="shared" si="94"/>
        <v>292</v>
      </c>
      <c r="AE90" s="47">
        <f t="shared" si="94"/>
        <v>2053</v>
      </c>
      <c r="AF90" s="47">
        <f t="shared" si="94"/>
        <v>1960</v>
      </c>
      <c r="AG90" s="47">
        <f t="shared" si="94"/>
        <v>1180</v>
      </c>
      <c r="AH90" s="47">
        <f t="shared" si="94"/>
        <v>964</v>
      </c>
      <c r="AI90" s="47">
        <f t="shared" si="94"/>
        <v>1379</v>
      </c>
      <c r="AJ90" s="47">
        <f t="shared" si="94"/>
        <v>1930</v>
      </c>
      <c r="AK90" s="47">
        <f t="shared" si="94"/>
        <v>679</v>
      </c>
      <c r="AL90" s="47">
        <f t="shared" si="94"/>
        <v>963</v>
      </c>
      <c r="AM90" s="47">
        <f t="shared" si="94"/>
        <v>1964</v>
      </c>
      <c r="AN90" s="47">
        <f t="shared" si="94"/>
        <v>1430</v>
      </c>
      <c r="AO90" s="47">
        <f t="shared" si="94"/>
        <v>1101</v>
      </c>
      <c r="AP90" s="47">
        <f t="shared" si="94"/>
        <v>2123</v>
      </c>
      <c r="AQ90" s="47">
        <f t="shared" si="94"/>
        <v>1496</v>
      </c>
      <c r="AR90" s="47">
        <f t="shared" si="94"/>
        <v>326</v>
      </c>
      <c r="AS90" s="47">
        <f t="shared" si="94"/>
        <v>1822</v>
      </c>
      <c r="AT90" s="47">
        <f t="shared" si="94"/>
        <v>1170</v>
      </c>
      <c r="AU90" s="47">
        <f t="shared" si="94"/>
        <v>508</v>
      </c>
      <c r="AV90" s="47">
        <f t="shared" si="94"/>
        <v>781</v>
      </c>
      <c r="AW90" s="47">
        <f t="shared" si="94"/>
        <v>956</v>
      </c>
      <c r="AX90" s="47">
        <f t="shared" si="94"/>
        <v>1251</v>
      </c>
      <c r="AY90" s="47">
        <f t="shared" si="94"/>
        <v>639</v>
      </c>
      <c r="AZ90" s="47">
        <f t="shared" si="94"/>
        <v>1507</v>
      </c>
      <c r="BA90" s="47">
        <f t="shared" si="94"/>
        <v>903</v>
      </c>
      <c r="BB90" s="47">
        <f t="shared" si="94"/>
        <v>427</v>
      </c>
      <c r="BC90" s="47">
        <f t="shared" si="94"/>
        <v>638</v>
      </c>
      <c r="BD90" s="47">
        <f t="shared" si="94"/>
        <v>1977</v>
      </c>
      <c r="BE90" s="47">
        <f t="shared" si="94"/>
        <v>800</v>
      </c>
      <c r="BF90" s="47">
        <f t="shared" si="94"/>
        <v>573</v>
      </c>
      <c r="BG90" s="47">
        <f t="shared" si="94"/>
        <v>1824</v>
      </c>
      <c r="BH90" s="47">
        <f t="shared" si="94"/>
        <v>1253</v>
      </c>
      <c r="BI90" s="47">
        <f t="shared" si="94"/>
        <v>1585</v>
      </c>
      <c r="BJ90" s="47">
        <f t="shared" si="94"/>
        <v>1146</v>
      </c>
    </row>
    <row r="91" ht="13.5" customHeight="1">
      <c r="A91" s="88">
        <v>41728.0</v>
      </c>
      <c r="B91" s="84" t="s">
        <v>71</v>
      </c>
      <c r="C91" s="176"/>
      <c r="D91" s="233" t="s">
        <v>45</v>
      </c>
      <c r="E91" s="52">
        <f t="shared" si="2"/>
        <v>963</v>
      </c>
      <c r="F91" s="41">
        <v>0.0</v>
      </c>
      <c r="G91" s="41">
        <v>8.0</v>
      </c>
      <c r="H91" s="42">
        <f t="shared" si="3"/>
        <v>8</v>
      </c>
      <c r="I91" s="176"/>
      <c r="J91" s="234" t="s">
        <v>43</v>
      </c>
      <c r="K91" s="52">
        <f t="shared" si="4"/>
        <v>864</v>
      </c>
      <c r="L91" s="44">
        <v>4.0</v>
      </c>
      <c r="M91" s="44">
        <v>12.0</v>
      </c>
      <c r="N91" s="23">
        <f t="shared" si="5"/>
        <v>24</v>
      </c>
      <c r="O91" s="176"/>
      <c r="P91" s="45" t="s">
        <v>73</v>
      </c>
      <c r="Q91" s="176"/>
      <c r="R91" s="45">
        <f>MIN(Rules!$E$2,(MAX(H91/N91,N91/H91)))</f>
        <v>2</v>
      </c>
      <c r="S91" s="45">
        <f>VLOOKUP(B91,Rules!A:B,2,FALSE)</f>
        <v>40</v>
      </c>
      <c r="T91" s="176"/>
      <c r="U91" s="131">
        <f>1/(10^(-(E91+(IF(P91="Y",Rules!$I$2,0))-K91)/Rules!$E$12)+1)</f>
        <v>0.612043906</v>
      </c>
      <c r="V91" s="47">
        <f t="shared" si="6"/>
        <v>-49</v>
      </c>
      <c r="W91" s="47">
        <f t="shared" si="7"/>
        <v>49</v>
      </c>
      <c r="X91" s="47"/>
      <c r="Y91" s="47"/>
      <c r="Z91" s="48"/>
      <c r="AA91" s="47">
        <f t="shared" ref="AA91:BJ91" si="95">IF($D91=AA$1,$E91+$V91,(IF($J91=AA$1,$K91+$W91,AA90)))</f>
        <v>1411</v>
      </c>
      <c r="AB91" s="47">
        <f t="shared" si="95"/>
        <v>913</v>
      </c>
      <c r="AC91" s="47">
        <f t="shared" si="95"/>
        <v>1340</v>
      </c>
      <c r="AD91" s="47">
        <f t="shared" si="95"/>
        <v>292</v>
      </c>
      <c r="AE91" s="47">
        <f t="shared" si="95"/>
        <v>2053</v>
      </c>
      <c r="AF91" s="47">
        <f t="shared" si="95"/>
        <v>1960</v>
      </c>
      <c r="AG91" s="47">
        <f t="shared" si="95"/>
        <v>1180</v>
      </c>
      <c r="AH91" s="47">
        <f t="shared" si="95"/>
        <v>964</v>
      </c>
      <c r="AI91" s="47">
        <f t="shared" si="95"/>
        <v>1379</v>
      </c>
      <c r="AJ91" s="47">
        <f t="shared" si="95"/>
        <v>1930</v>
      </c>
      <c r="AK91" s="47">
        <f t="shared" si="95"/>
        <v>679</v>
      </c>
      <c r="AL91" s="47">
        <f t="shared" si="95"/>
        <v>914</v>
      </c>
      <c r="AM91" s="47">
        <f t="shared" si="95"/>
        <v>1964</v>
      </c>
      <c r="AN91" s="47">
        <f t="shared" si="95"/>
        <v>1430</v>
      </c>
      <c r="AO91" s="47">
        <f t="shared" si="95"/>
        <v>1101</v>
      </c>
      <c r="AP91" s="47">
        <f t="shared" si="95"/>
        <v>2123</v>
      </c>
      <c r="AQ91" s="47">
        <f t="shared" si="95"/>
        <v>1496</v>
      </c>
      <c r="AR91" s="47">
        <f t="shared" si="95"/>
        <v>326</v>
      </c>
      <c r="AS91" s="47">
        <f t="shared" si="95"/>
        <v>1822</v>
      </c>
      <c r="AT91" s="47">
        <f t="shared" si="95"/>
        <v>1170</v>
      </c>
      <c r="AU91" s="47">
        <f t="shared" si="95"/>
        <v>508</v>
      </c>
      <c r="AV91" s="47">
        <f t="shared" si="95"/>
        <v>781</v>
      </c>
      <c r="AW91" s="47">
        <f t="shared" si="95"/>
        <v>956</v>
      </c>
      <c r="AX91" s="47">
        <f t="shared" si="95"/>
        <v>1251</v>
      </c>
      <c r="AY91" s="47">
        <f t="shared" si="95"/>
        <v>639</v>
      </c>
      <c r="AZ91" s="47">
        <f t="shared" si="95"/>
        <v>1507</v>
      </c>
      <c r="BA91" s="47">
        <f t="shared" si="95"/>
        <v>903</v>
      </c>
      <c r="BB91" s="47">
        <f t="shared" si="95"/>
        <v>427</v>
      </c>
      <c r="BC91" s="47">
        <f t="shared" si="95"/>
        <v>638</v>
      </c>
      <c r="BD91" s="47">
        <f t="shared" si="95"/>
        <v>1977</v>
      </c>
      <c r="BE91" s="47">
        <f t="shared" si="95"/>
        <v>800</v>
      </c>
      <c r="BF91" s="47">
        <f t="shared" si="95"/>
        <v>573</v>
      </c>
      <c r="BG91" s="47">
        <f t="shared" si="95"/>
        <v>1824</v>
      </c>
      <c r="BH91" s="47">
        <f t="shared" si="95"/>
        <v>1253</v>
      </c>
      <c r="BI91" s="47">
        <f t="shared" si="95"/>
        <v>1585</v>
      </c>
      <c r="BJ91" s="47">
        <f t="shared" si="95"/>
        <v>1146</v>
      </c>
    </row>
    <row r="92" ht="13.5" customHeight="1">
      <c r="A92" s="88">
        <v>41734.0</v>
      </c>
      <c r="B92" s="84" t="s">
        <v>71</v>
      </c>
      <c r="C92" s="176"/>
      <c r="D92" s="233" t="s">
        <v>34</v>
      </c>
      <c r="E92" s="52">
        <f t="shared" si="2"/>
        <v>1430</v>
      </c>
      <c r="F92" s="41">
        <v>3.0</v>
      </c>
      <c r="G92" s="41">
        <v>16.0</v>
      </c>
      <c r="H92" s="42">
        <f t="shared" si="3"/>
        <v>25</v>
      </c>
      <c r="I92" s="176"/>
      <c r="J92" s="234" t="s">
        <v>28</v>
      </c>
      <c r="K92" s="52">
        <f t="shared" si="4"/>
        <v>1340</v>
      </c>
      <c r="L92" s="44">
        <v>3.0</v>
      </c>
      <c r="M92" s="44">
        <v>13.0</v>
      </c>
      <c r="N92" s="23">
        <f t="shared" si="5"/>
        <v>22</v>
      </c>
      <c r="O92" s="176"/>
      <c r="P92" s="45" t="s">
        <v>73</v>
      </c>
      <c r="Q92" s="176"/>
      <c r="R92" s="45">
        <f>MIN(Rules!$E$2,(MAX(H92/N92,N92/H92)))</f>
        <v>1.136363636</v>
      </c>
      <c r="S92" s="45">
        <f>VLOOKUP(B92,Rules!A:B,2,FALSE)</f>
        <v>40</v>
      </c>
      <c r="T92" s="176"/>
      <c r="U92" s="131">
        <f>1/(10^(-(E92+(IF(P92="Y",Rules!$I$2,0))-K92)/Rules!$E$12)+1)</f>
        <v>0.6021580932</v>
      </c>
      <c r="V92" s="47">
        <f t="shared" si="6"/>
        <v>18</v>
      </c>
      <c r="W92" s="47">
        <f t="shared" si="7"/>
        <v>-18</v>
      </c>
      <c r="X92" s="47"/>
      <c r="Y92" s="47"/>
      <c r="Z92" s="48"/>
      <c r="AA92" s="47">
        <f t="shared" ref="AA92:BJ92" si="96">IF($D92=AA$1,$E92+$V92,(IF($J92=AA$1,$K92+$W92,AA91)))</f>
        <v>1411</v>
      </c>
      <c r="AB92" s="47">
        <f t="shared" si="96"/>
        <v>913</v>
      </c>
      <c r="AC92" s="47">
        <f t="shared" si="96"/>
        <v>1322</v>
      </c>
      <c r="AD92" s="47">
        <f t="shared" si="96"/>
        <v>292</v>
      </c>
      <c r="AE92" s="47">
        <f t="shared" si="96"/>
        <v>2053</v>
      </c>
      <c r="AF92" s="47">
        <f t="shared" si="96"/>
        <v>1960</v>
      </c>
      <c r="AG92" s="47">
        <f t="shared" si="96"/>
        <v>1180</v>
      </c>
      <c r="AH92" s="47">
        <f t="shared" si="96"/>
        <v>964</v>
      </c>
      <c r="AI92" s="47">
        <f t="shared" si="96"/>
        <v>1379</v>
      </c>
      <c r="AJ92" s="47">
        <f t="shared" si="96"/>
        <v>1930</v>
      </c>
      <c r="AK92" s="47">
        <f t="shared" si="96"/>
        <v>679</v>
      </c>
      <c r="AL92" s="47">
        <f t="shared" si="96"/>
        <v>914</v>
      </c>
      <c r="AM92" s="47">
        <f t="shared" si="96"/>
        <v>1964</v>
      </c>
      <c r="AN92" s="47">
        <f t="shared" si="96"/>
        <v>1448</v>
      </c>
      <c r="AO92" s="47">
        <f t="shared" si="96"/>
        <v>1101</v>
      </c>
      <c r="AP92" s="47">
        <f t="shared" si="96"/>
        <v>2123</v>
      </c>
      <c r="AQ92" s="47">
        <f t="shared" si="96"/>
        <v>1496</v>
      </c>
      <c r="AR92" s="47">
        <f t="shared" si="96"/>
        <v>326</v>
      </c>
      <c r="AS92" s="47">
        <f t="shared" si="96"/>
        <v>1822</v>
      </c>
      <c r="AT92" s="47">
        <f t="shared" si="96"/>
        <v>1170</v>
      </c>
      <c r="AU92" s="47">
        <f t="shared" si="96"/>
        <v>508</v>
      </c>
      <c r="AV92" s="47">
        <f t="shared" si="96"/>
        <v>781</v>
      </c>
      <c r="AW92" s="47">
        <f t="shared" si="96"/>
        <v>956</v>
      </c>
      <c r="AX92" s="47">
        <f t="shared" si="96"/>
        <v>1251</v>
      </c>
      <c r="AY92" s="47">
        <f t="shared" si="96"/>
        <v>639</v>
      </c>
      <c r="AZ92" s="47">
        <f t="shared" si="96"/>
        <v>1507</v>
      </c>
      <c r="BA92" s="47">
        <f t="shared" si="96"/>
        <v>903</v>
      </c>
      <c r="BB92" s="47">
        <f t="shared" si="96"/>
        <v>427</v>
      </c>
      <c r="BC92" s="47">
        <f t="shared" si="96"/>
        <v>638</v>
      </c>
      <c r="BD92" s="47">
        <f t="shared" si="96"/>
        <v>1977</v>
      </c>
      <c r="BE92" s="47">
        <f t="shared" si="96"/>
        <v>800</v>
      </c>
      <c r="BF92" s="47">
        <f t="shared" si="96"/>
        <v>573</v>
      </c>
      <c r="BG92" s="47">
        <f t="shared" si="96"/>
        <v>1824</v>
      </c>
      <c r="BH92" s="47">
        <f t="shared" si="96"/>
        <v>1253</v>
      </c>
      <c r="BI92" s="47">
        <f t="shared" si="96"/>
        <v>1585</v>
      </c>
      <c r="BJ92" s="47">
        <f t="shared" si="96"/>
        <v>1146</v>
      </c>
    </row>
    <row r="93" ht="13.5" customHeight="1">
      <c r="A93" s="88">
        <v>41734.0</v>
      </c>
      <c r="B93" s="84" t="s">
        <v>71</v>
      </c>
      <c r="C93" s="176"/>
      <c r="D93" s="233" t="s">
        <v>33</v>
      </c>
      <c r="E93" s="52">
        <f t="shared" si="2"/>
        <v>1379</v>
      </c>
      <c r="F93" s="41">
        <v>1.0</v>
      </c>
      <c r="G93" s="41">
        <v>18.0</v>
      </c>
      <c r="H93" s="42">
        <f t="shared" si="3"/>
        <v>21</v>
      </c>
      <c r="I93" s="176"/>
      <c r="J93" s="234" t="s">
        <v>40</v>
      </c>
      <c r="K93" s="52">
        <f t="shared" si="4"/>
        <v>1146</v>
      </c>
      <c r="L93" s="44">
        <v>0.0</v>
      </c>
      <c r="M93" s="44">
        <v>23.0</v>
      </c>
      <c r="N93" s="23">
        <f t="shared" si="5"/>
        <v>23</v>
      </c>
      <c r="O93" s="176"/>
      <c r="P93" s="45" t="s">
        <v>73</v>
      </c>
      <c r="Q93" s="176"/>
      <c r="R93" s="45">
        <f>MIN(Rules!$E$2,(MAX(H93/N93,N93/H93)))</f>
        <v>1.095238095</v>
      </c>
      <c r="S93" s="45">
        <f>VLOOKUP(B93,Rules!A:B,2,FALSE)</f>
        <v>40</v>
      </c>
      <c r="T93" s="176"/>
      <c r="U93" s="131">
        <f>1/(10^(-(E93+(IF(P93="Y",Rules!$I$2,0))-K93)/Rules!$E$12)+1)</f>
        <v>0.7451678977</v>
      </c>
      <c r="V93" s="47">
        <f t="shared" si="6"/>
        <v>-33</v>
      </c>
      <c r="W93" s="47">
        <f t="shared" si="7"/>
        <v>33</v>
      </c>
      <c r="X93" s="47"/>
      <c r="Y93" s="47"/>
      <c r="Z93" s="48"/>
      <c r="AA93" s="47">
        <f t="shared" ref="AA93:BJ93" si="97">IF($D93=AA$1,$E93+$V93,(IF($J93=AA$1,$K93+$W93,AA92)))</f>
        <v>1411</v>
      </c>
      <c r="AB93" s="47">
        <f t="shared" si="97"/>
        <v>913</v>
      </c>
      <c r="AC93" s="47">
        <f t="shared" si="97"/>
        <v>1322</v>
      </c>
      <c r="AD93" s="47">
        <f t="shared" si="97"/>
        <v>292</v>
      </c>
      <c r="AE93" s="47">
        <f t="shared" si="97"/>
        <v>2053</v>
      </c>
      <c r="AF93" s="47">
        <f t="shared" si="97"/>
        <v>1960</v>
      </c>
      <c r="AG93" s="47">
        <f t="shared" si="97"/>
        <v>1180</v>
      </c>
      <c r="AH93" s="47">
        <f t="shared" si="97"/>
        <v>964</v>
      </c>
      <c r="AI93" s="47">
        <f t="shared" si="97"/>
        <v>1346</v>
      </c>
      <c r="AJ93" s="47">
        <f t="shared" si="97"/>
        <v>1930</v>
      </c>
      <c r="AK93" s="47">
        <f t="shared" si="97"/>
        <v>679</v>
      </c>
      <c r="AL93" s="47">
        <f t="shared" si="97"/>
        <v>914</v>
      </c>
      <c r="AM93" s="47">
        <f t="shared" si="97"/>
        <v>1964</v>
      </c>
      <c r="AN93" s="47">
        <f t="shared" si="97"/>
        <v>1448</v>
      </c>
      <c r="AO93" s="47">
        <f t="shared" si="97"/>
        <v>1101</v>
      </c>
      <c r="AP93" s="47">
        <f t="shared" si="97"/>
        <v>2123</v>
      </c>
      <c r="AQ93" s="47">
        <f t="shared" si="97"/>
        <v>1496</v>
      </c>
      <c r="AR93" s="47">
        <f t="shared" si="97"/>
        <v>326</v>
      </c>
      <c r="AS93" s="47">
        <f t="shared" si="97"/>
        <v>1822</v>
      </c>
      <c r="AT93" s="47">
        <f t="shared" si="97"/>
        <v>1170</v>
      </c>
      <c r="AU93" s="47">
        <f t="shared" si="97"/>
        <v>508</v>
      </c>
      <c r="AV93" s="47">
        <f t="shared" si="97"/>
        <v>781</v>
      </c>
      <c r="AW93" s="47">
        <f t="shared" si="97"/>
        <v>956</v>
      </c>
      <c r="AX93" s="47">
        <f t="shared" si="97"/>
        <v>1251</v>
      </c>
      <c r="AY93" s="47">
        <f t="shared" si="97"/>
        <v>639</v>
      </c>
      <c r="AZ93" s="47">
        <f t="shared" si="97"/>
        <v>1507</v>
      </c>
      <c r="BA93" s="47">
        <f t="shared" si="97"/>
        <v>903</v>
      </c>
      <c r="BB93" s="47">
        <f t="shared" si="97"/>
        <v>427</v>
      </c>
      <c r="BC93" s="47">
        <f t="shared" si="97"/>
        <v>638</v>
      </c>
      <c r="BD93" s="47">
        <f t="shared" si="97"/>
        <v>1977</v>
      </c>
      <c r="BE93" s="47">
        <f t="shared" si="97"/>
        <v>800</v>
      </c>
      <c r="BF93" s="47">
        <f t="shared" si="97"/>
        <v>573</v>
      </c>
      <c r="BG93" s="47">
        <f t="shared" si="97"/>
        <v>1824</v>
      </c>
      <c r="BH93" s="47">
        <f t="shared" si="97"/>
        <v>1253</v>
      </c>
      <c r="BI93" s="47">
        <f t="shared" si="97"/>
        <v>1585</v>
      </c>
      <c r="BJ93" s="47">
        <f t="shared" si="97"/>
        <v>1179</v>
      </c>
    </row>
    <row r="94" ht="13.5" customHeight="1">
      <c r="A94" s="88">
        <v>41734.0</v>
      </c>
      <c r="B94" s="84" t="s">
        <v>71</v>
      </c>
      <c r="C94" s="176"/>
      <c r="D94" s="233" t="s">
        <v>41</v>
      </c>
      <c r="E94" s="52">
        <f t="shared" si="2"/>
        <v>903</v>
      </c>
      <c r="F94" s="41">
        <v>2.0</v>
      </c>
      <c r="G94" s="41">
        <v>14.0</v>
      </c>
      <c r="H94" s="42">
        <f t="shared" si="3"/>
        <v>20</v>
      </c>
      <c r="I94" s="176"/>
      <c r="J94" s="234" t="s">
        <v>37</v>
      </c>
      <c r="K94" s="52">
        <f t="shared" si="4"/>
        <v>964</v>
      </c>
      <c r="L94" s="44">
        <v>4.0</v>
      </c>
      <c r="M94" s="44">
        <v>12.0</v>
      </c>
      <c r="N94" s="23">
        <f t="shared" si="5"/>
        <v>24</v>
      </c>
      <c r="O94" s="176"/>
      <c r="P94" s="45" t="s">
        <v>73</v>
      </c>
      <c r="Q94" s="176"/>
      <c r="R94" s="45">
        <f>MIN(Rules!$E$2,(MAX(H94/N94,N94/H94)))</f>
        <v>1.2</v>
      </c>
      <c r="S94" s="45">
        <f>VLOOKUP(B94,Rules!A:B,2,FALSE)</f>
        <v>40</v>
      </c>
      <c r="T94" s="176"/>
      <c r="U94" s="131">
        <f>1/(10^(-(E94+(IF(P94="Y",Rules!$I$2,0))-K94)/Rules!$E$12)+1)</f>
        <v>0.4302293724</v>
      </c>
      <c r="V94" s="47">
        <f t="shared" si="6"/>
        <v>-21</v>
      </c>
      <c r="W94" s="47">
        <f t="shared" si="7"/>
        <v>21</v>
      </c>
      <c r="X94" s="47"/>
      <c r="Y94" s="47"/>
      <c r="Z94" s="48"/>
      <c r="AA94" s="47">
        <f t="shared" ref="AA94:BJ94" si="98">IF($D94=AA$1,$E94+$V94,(IF($J94=AA$1,$K94+$W94,AA93)))</f>
        <v>1411</v>
      </c>
      <c r="AB94" s="47">
        <f t="shared" si="98"/>
        <v>913</v>
      </c>
      <c r="AC94" s="47">
        <f t="shared" si="98"/>
        <v>1322</v>
      </c>
      <c r="AD94" s="47">
        <f t="shared" si="98"/>
        <v>292</v>
      </c>
      <c r="AE94" s="47">
        <f t="shared" si="98"/>
        <v>2053</v>
      </c>
      <c r="AF94" s="47">
        <f t="shared" si="98"/>
        <v>1960</v>
      </c>
      <c r="AG94" s="47">
        <f t="shared" si="98"/>
        <v>1180</v>
      </c>
      <c r="AH94" s="47">
        <f t="shared" si="98"/>
        <v>985</v>
      </c>
      <c r="AI94" s="47">
        <f t="shared" si="98"/>
        <v>1346</v>
      </c>
      <c r="AJ94" s="47">
        <f t="shared" si="98"/>
        <v>1930</v>
      </c>
      <c r="AK94" s="47">
        <f t="shared" si="98"/>
        <v>679</v>
      </c>
      <c r="AL94" s="47">
        <f t="shared" si="98"/>
        <v>914</v>
      </c>
      <c r="AM94" s="47">
        <f t="shared" si="98"/>
        <v>1964</v>
      </c>
      <c r="AN94" s="47">
        <f t="shared" si="98"/>
        <v>1448</v>
      </c>
      <c r="AO94" s="47">
        <f t="shared" si="98"/>
        <v>1101</v>
      </c>
      <c r="AP94" s="47">
        <f t="shared" si="98"/>
        <v>2123</v>
      </c>
      <c r="AQ94" s="47">
        <f t="shared" si="98"/>
        <v>1496</v>
      </c>
      <c r="AR94" s="47">
        <f t="shared" si="98"/>
        <v>326</v>
      </c>
      <c r="AS94" s="47">
        <f t="shared" si="98"/>
        <v>1822</v>
      </c>
      <c r="AT94" s="47">
        <f t="shared" si="98"/>
        <v>1170</v>
      </c>
      <c r="AU94" s="47">
        <f t="shared" si="98"/>
        <v>508</v>
      </c>
      <c r="AV94" s="47">
        <f t="shared" si="98"/>
        <v>781</v>
      </c>
      <c r="AW94" s="47">
        <f t="shared" si="98"/>
        <v>956</v>
      </c>
      <c r="AX94" s="47">
        <f t="shared" si="98"/>
        <v>1251</v>
      </c>
      <c r="AY94" s="47">
        <f t="shared" si="98"/>
        <v>639</v>
      </c>
      <c r="AZ94" s="47">
        <f t="shared" si="98"/>
        <v>1507</v>
      </c>
      <c r="BA94" s="47">
        <f t="shared" si="98"/>
        <v>882</v>
      </c>
      <c r="BB94" s="47">
        <f t="shared" si="98"/>
        <v>427</v>
      </c>
      <c r="BC94" s="47">
        <f t="shared" si="98"/>
        <v>638</v>
      </c>
      <c r="BD94" s="47">
        <f t="shared" si="98"/>
        <v>1977</v>
      </c>
      <c r="BE94" s="47">
        <f t="shared" si="98"/>
        <v>800</v>
      </c>
      <c r="BF94" s="47">
        <f t="shared" si="98"/>
        <v>573</v>
      </c>
      <c r="BG94" s="47">
        <f t="shared" si="98"/>
        <v>1824</v>
      </c>
      <c r="BH94" s="47">
        <f t="shared" si="98"/>
        <v>1253</v>
      </c>
      <c r="BI94" s="47">
        <f t="shared" si="98"/>
        <v>1585</v>
      </c>
      <c r="BJ94" s="47">
        <f t="shared" si="98"/>
        <v>1179</v>
      </c>
    </row>
    <row r="95" ht="13.5" customHeight="1">
      <c r="A95" s="88">
        <v>41735.0</v>
      </c>
      <c r="B95" s="84" t="s">
        <v>71</v>
      </c>
      <c r="C95" s="176"/>
      <c r="D95" s="233" t="s">
        <v>42</v>
      </c>
      <c r="E95" s="52">
        <f t="shared" si="2"/>
        <v>800</v>
      </c>
      <c r="F95" s="41">
        <v>0.0</v>
      </c>
      <c r="G95" s="41">
        <v>13.0</v>
      </c>
      <c r="H95" s="42">
        <f t="shared" si="3"/>
        <v>13</v>
      </c>
      <c r="I95" s="176"/>
      <c r="J95" s="234" t="s">
        <v>52</v>
      </c>
      <c r="K95" s="52">
        <f t="shared" si="4"/>
        <v>326</v>
      </c>
      <c r="L95" s="44">
        <v>1.0</v>
      </c>
      <c r="M95" s="44">
        <v>9.0</v>
      </c>
      <c r="N95" s="23">
        <f t="shared" si="5"/>
        <v>12</v>
      </c>
      <c r="O95" s="176"/>
      <c r="P95" s="45" t="s">
        <v>73</v>
      </c>
      <c r="Q95" s="176"/>
      <c r="R95" s="45">
        <f>MIN(Rules!$E$2,(MAX(H95/N95,N95/H95)))</f>
        <v>1.083333333</v>
      </c>
      <c r="S95" s="45">
        <f>VLOOKUP(B95,Rules!A:B,2,FALSE)</f>
        <v>40</v>
      </c>
      <c r="T95" s="176"/>
      <c r="U95" s="131">
        <f>1/(10^(-(E95+(IF(P95="Y",Rules!$I$2,0))-K95)/Rules!$E$12)+1)</f>
        <v>0.8986988898</v>
      </c>
      <c r="V95" s="47">
        <f t="shared" si="6"/>
        <v>4</v>
      </c>
      <c r="W95" s="47">
        <f t="shared" si="7"/>
        <v>-4</v>
      </c>
      <c r="X95" s="47"/>
      <c r="Y95" s="47"/>
      <c r="Z95" s="48"/>
      <c r="AA95" s="47">
        <f t="shared" ref="AA95:BJ95" si="99">IF($D95=AA$1,$E95+$V95,(IF($J95=AA$1,$K95+$W95,AA94)))</f>
        <v>1411</v>
      </c>
      <c r="AB95" s="47">
        <f t="shared" si="99"/>
        <v>913</v>
      </c>
      <c r="AC95" s="47">
        <f t="shared" si="99"/>
        <v>1322</v>
      </c>
      <c r="AD95" s="47">
        <f t="shared" si="99"/>
        <v>292</v>
      </c>
      <c r="AE95" s="47">
        <f t="shared" si="99"/>
        <v>2053</v>
      </c>
      <c r="AF95" s="47">
        <f t="shared" si="99"/>
        <v>1960</v>
      </c>
      <c r="AG95" s="47">
        <f t="shared" si="99"/>
        <v>1180</v>
      </c>
      <c r="AH95" s="47">
        <f t="shared" si="99"/>
        <v>985</v>
      </c>
      <c r="AI95" s="47">
        <f t="shared" si="99"/>
        <v>1346</v>
      </c>
      <c r="AJ95" s="47">
        <f t="shared" si="99"/>
        <v>1930</v>
      </c>
      <c r="AK95" s="47">
        <f t="shared" si="99"/>
        <v>679</v>
      </c>
      <c r="AL95" s="47">
        <f t="shared" si="99"/>
        <v>914</v>
      </c>
      <c r="AM95" s="47">
        <f t="shared" si="99"/>
        <v>1964</v>
      </c>
      <c r="AN95" s="47">
        <f t="shared" si="99"/>
        <v>1448</v>
      </c>
      <c r="AO95" s="47">
        <f t="shared" si="99"/>
        <v>1101</v>
      </c>
      <c r="AP95" s="47">
        <f t="shared" si="99"/>
        <v>2123</v>
      </c>
      <c r="AQ95" s="47">
        <f t="shared" si="99"/>
        <v>1496</v>
      </c>
      <c r="AR95" s="47">
        <f t="shared" si="99"/>
        <v>322</v>
      </c>
      <c r="AS95" s="47">
        <f t="shared" si="99"/>
        <v>1822</v>
      </c>
      <c r="AT95" s="47">
        <f t="shared" si="99"/>
        <v>1170</v>
      </c>
      <c r="AU95" s="47">
        <f t="shared" si="99"/>
        <v>508</v>
      </c>
      <c r="AV95" s="47">
        <f t="shared" si="99"/>
        <v>781</v>
      </c>
      <c r="AW95" s="47">
        <f t="shared" si="99"/>
        <v>956</v>
      </c>
      <c r="AX95" s="47">
        <f t="shared" si="99"/>
        <v>1251</v>
      </c>
      <c r="AY95" s="47">
        <f t="shared" si="99"/>
        <v>639</v>
      </c>
      <c r="AZ95" s="47">
        <f t="shared" si="99"/>
        <v>1507</v>
      </c>
      <c r="BA95" s="47">
        <f t="shared" si="99"/>
        <v>882</v>
      </c>
      <c r="BB95" s="47">
        <f t="shared" si="99"/>
        <v>427</v>
      </c>
      <c r="BC95" s="47">
        <f t="shared" si="99"/>
        <v>638</v>
      </c>
      <c r="BD95" s="47">
        <f t="shared" si="99"/>
        <v>1977</v>
      </c>
      <c r="BE95" s="47">
        <f t="shared" si="99"/>
        <v>804</v>
      </c>
      <c r="BF95" s="47">
        <f t="shared" si="99"/>
        <v>573</v>
      </c>
      <c r="BG95" s="47">
        <f t="shared" si="99"/>
        <v>1824</v>
      </c>
      <c r="BH95" s="47">
        <f t="shared" si="99"/>
        <v>1253</v>
      </c>
      <c r="BI95" s="47">
        <f t="shared" si="99"/>
        <v>1585</v>
      </c>
      <c r="BJ95" s="47">
        <f t="shared" si="99"/>
        <v>1179</v>
      </c>
    </row>
    <row r="96" ht="13.5" customHeight="1">
      <c r="A96" s="88">
        <v>41741.0</v>
      </c>
      <c r="B96" s="84" t="s">
        <v>71</v>
      </c>
      <c r="C96" s="176"/>
      <c r="D96" s="233" t="s">
        <v>27</v>
      </c>
      <c r="E96" s="52">
        <f t="shared" si="2"/>
        <v>1507</v>
      </c>
      <c r="F96" s="41">
        <v>3.0</v>
      </c>
      <c r="G96" s="41">
        <v>19.0</v>
      </c>
      <c r="H96" s="42">
        <f t="shared" si="3"/>
        <v>28</v>
      </c>
      <c r="I96" s="176"/>
      <c r="J96" s="234" t="s">
        <v>34</v>
      </c>
      <c r="K96" s="52">
        <f t="shared" si="4"/>
        <v>1448</v>
      </c>
      <c r="L96" s="44">
        <v>0.0</v>
      </c>
      <c r="M96" s="44">
        <v>14.0</v>
      </c>
      <c r="N96" s="23">
        <f t="shared" si="5"/>
        <v>14</v>
      </c>
      <c r="O96" s="176"/>
      <c r="P96" s="45" t="s">
        <v>73</v>
      </c>
      <c r="Q96" s="176"/>
      <c r="R96" s="45">
        <f>MIN(Rules!$E$2,(MAX(H96/N96,N96/H96)))</f>
        <v>2</v>
      </c>
      <c r="S96" s="45">
        <f>VLOOKUP(B96,Rules!A:B,2,FALSE)</f>
        <v>40</v>
      </c>
      <c r="T96" s="176"/>
      <c r="U96" s="131">
        <f>1/(10^(-(E96+(IF(P96="Y",Rules!$I$2,0))-K96)/Rules!$E$12)+1)</f>
        <v>0.5675114421</v>
      </c>
      <c r="V96" s="47">
        <f t="shared" si="6"/>
        <v>35</v>
      </c>
      <c r="W96" s="47">
        <f t="shared" si="7"/>
        <v>-35</v>
      </c>
      <c r="X96" s="47"/>
      <c r="Y96" s="47"/>
      <c r="Z96" s="48"/>
      <c r="AA96" s="47">
        <f t="shared" ref="AA96:BJ96" si="100">IF($D96=AA$1,$E96+$V96,(IF($J96=AA$1,$K96+$W96,AA95)))</f>
        <v>1411</v>
      </c>
      <c r="AB96" s="47">
        <f t="shared" si="100"/>
        <v>913</v>
      </c>
      <c r="AC96" s="47">
        <f t="shared" si="100"/>
        <v>1322</v>
      </c>
      <c r="AD96" s="47">
        <f t="shared" si="100"/>
        <v>292</v>
      </c>
      <c r="AE96" s="47">
        <f t="shared" si="100"/>
        <v>2053</v>
      </c>
      <c r="AF96" s="47">
        <f t="shared" si="100"/>
        <v>1960</v>
      </c>
      <c r="AG96" s="47">
        <f t="shared" si="100"/>
        <v>1180</v>
      </c>
      <c r="AH96" s="47">
        <f t="shared" si="100"/>
        <v>985</v>
      </c>
      <c r="AI96" s="47">
        <f t="shared" si="100"/>
        <v>1346</v>
      </c>
      <c r="AJ96" s="47">
        <f t="shared" si="100"/>
        <v>1930</v>
      </c>
      <c r="AK96" s="47">
        <f t="shared" si="100"/>
        <v>679</v>
      </c>
      <c r="AL96" s="47">
        <f t="shared" si="100"/>
        <v>914</v>
      </c>
      <c r="AM96" s="47">
        <f t="shared" si="100"/>
        <v>1964</v>
      </c>
      <c r="AN96" s="47">
        <f t="shared" si="100"/>
        <v>1413</v>
      </c>
      <c r="AO96" s="47">
        <f t="shared" si="100"/>
        <v>1101</v>
      </c>
      <c r="AP96" s="47">
        <f t="shared" si="100"/>
        <v>2123</v>
      </c>
      <c r="AQ96" s="47">
        <f t="shared" si="100"/>
        <v>1496</v>
      </c>
      <c r="AR96" s="47">
        <f t="shared" si="100"/>
        <v>322</v>
      </c>
      <c r="AS96" s="47">
        <f t="shared" si="100"/>
        <v>1822</v>
      </c>
      <c r="AT96" s="47">
        <f t="shared" si="100"/>
        <v>1170</v>
      </c>
      <c r="AU96" s="47">
        <f t="shared" si="100"/>
        <v>508</v>
      </c>
      <c r="AV96" s="47">
        <f t="shared" si="100"/>
        <v>781</v>
      </c>
      <c r="AW96" s="47">
        <f t="shared" si="100"/>
        <v>956</v>
      </c>
      <c r="AX96" s="47">
        <f t="shared" si="100"/>
        <v>1251</v>
      </c>
      <c r="AY96" s="47">
        <f t="shared" si="100"/>
        <v>639</v>
      </c>
      <c r="AZ96" s="47">
        <f t="shared" si="100"/>
        <v>1542</v>
      </c>
      <c r="BA96" s="47">
        <f t="shared" si="100"/>
        <v>882</v>
      </c>
      <c r="BB96" s="47">
        <f t="shared" si="100"/>
        <v>427</v>
      </c>
      <c r="BC96" s="47">
        <f t="shared" si="100"/>
        <v>638</v>
      </c>
      <c r="BD96" s="47">
        <f t="shared" si="100"/>
        <v>1977</v>
      </c>
      <c r="BE96" s="47">
        <f t="shared" si="100"/>
        <v>804</v>
      </c>
      <c r="BF96" s="47">
        <f t="shared" si="100"/>
        <v>573</v>
      </c>
      <c r="BG96" s="47">
        <f t="shared" si="100"/>
        <v>1824</v>
      </c>
      <c r="BH96" s="47">
        <f t="shared" si="100"/>
        <v>1253</v>
      </c>
      <c r="BI96" s="47">
        <f t="shared" si="100"/>
        <v>1585</v>
      </c>
      <c r="BJ96" s="47">
        <f t="shared" si="100"/>
        <v>1179</v>
      </c>
    </row>
    <row r="97" ht="13.5" customHeight="1">
      <c r="A97" s="88">
        <v>41742.0</v>
      </c>
      <c r="B97" s="84" t="s">
        <v>71</v>
      </c>
      <c r="C97" s="176"/>
      <c r="D97" s="233" t="s">
        <v>45</v>
      </c>
      <c r="E97" s="52">
        <f t="shared" si="2"/>
        <v>914</v>
      </c>
      <c r="F97" s="41">
        <v>0.0</v>
      </c>
      <c r="G97" s="41">
        <v>8.0</v>
      </c>
      <c r="H97" s="42">
        <f t="shared" si="3"/>
        <v>8</v>
      </c>
      <c r="I97" s="176"/>
      <c r="J97" s="234" t="s">
        <v>37</v>
      </c>
      <c r="K97" s="52">
        <f t="shared" si="4"/>
        <v>985</v>
      </c>
      <c r="L97" s="44">
        <v>2.0</v>
      </c>
      <c r="M97" s="44">
        <v>16.0</v>
      </c>
      <c r="N97" s="23">
        <f t="shared" si="5"/>
        <v>22</v>
      </c>
      <c r="O97" s="176"/>
      <c r="P97" s="45" t="s">
        <v>73</v>
      </c>
      <c r="Q97" s="176"/>
      <c r="R97" s="45">
        <f>MIN(Rules!$E$2,(MAX(H97/N97,N97/H97)))</f>
        <v>2</v>
      </c>
      <c r="S97" s="45">
        <f>VLOOKUP(B97,Rules!A:B,2,FALSE)</f>
        <v>40</v>
      </c>
      <c r="T97" s="176"/>
      <c r="U97" s="131">
        <f>1/(10^(-(E97+(IF(P97="Y",Rules!$I$2,0))-K97)/Rules!$E$12)+1)</f>
        <v>0.418978761</v>
      </c>
      <c r="V97" s="47">
        <f t="shared" si="6"/>
        <v>-34</v>
      </c>
      <c r="W97" s="47">
        <f t="shared" si="7"/>
        <v>34</v>
      </c>
      <c r="X97" s="47"/>
      <c r="Y97" s="47"/>
      <c r="Z97" s="48"/>
      <c r="AA97" s="47">
        <f t="shared" ref="AA97:BJ97" si="101">IF($D97=AA$1,$E97+$V97,(IF($J97=AA$1,$K97+$W97,AA96)))</f>
        <v>1411</v>
      </c>
      <c r="AB97" s="47">
        <f t="shared" si="101"/>
        <v>913</v>
      </c>
      <c r="AC97" s="47">
        <f t="shared" si="101"/>
        <v>1322</v>
      </c>
      <c r="AD97" s="47">
        <f t="shared" si="101"/>
        <v>292</v>
      </c>
      <c r="AE97" s="47">
        <f t="shared" si="101"/>
        <v>2053</v>
      </c>
      <c r="AF97" s="47">
        <f t="shared" si="101"/>
        <v>1960</v>
      </c>
      <c r="AG97" s="47">
        <f t="shared" si="101"/>
        <v>1180</v>
      </c>
      <c r="AH97" s="47">
        <f t="shared" si="101"/>
        <v>1019</v>
      </c>
      <c r="AI97" s="47">
        <f t="shared" si="101"/>
        <v>1346</v>
      </c>
      <c r="AJ97" s="47">
        <f t="shared" si="101"/>
        <v>1930</v>
      </c>
      <c r="AK97" s="47">
        <f t="shared" si="101"/>
        <v>679</v>
      </c>
      <c r="AL97" s="47">
        <f t="shared" si="101"/>
        <v>880</v>
      </c>
      <c r="AM97" s="47">
        <f t="shared" si="101"/>
        <v>1964</v>
      </c>
      <c r="AN97" s="47">
        <f t="shared" si="101"/>
        <v>1413</v>
      </c>
      <c r="AO97" s="47">
        <f t="shared" si="101"/>
        <v>1101</v>
      </c>
      <c r="AP97" s="47">
        <f t="shared" si="101"/>
        <v>2123</v>
      </c>
      <c r="AQ97" s="47">
        <f t="shared" si="101"/>
        <v>1496</v>
      </c>
      <c r="AR97" s="47">
        <f t="shared" si="101"/>
        <v>322</v>
      </c>
      <c r="AS97" s="47">
        <f t="shared" si="101"/>
        <v>1822</v>
      </c>
      <c r="AT97" s="47">
        <f t="shared" si="101"/>
        <v>1170</v>
      </c>
      <c r="AU97" s="47">
        <f t="shared" si="101"/>
        <v>508</v>
      </c>
      <c r="AV97" s="47">
        <f t="shared" si="101"/>
        <v>781</v>
      </c>
      <c r="AW97" s="47">
        <f t="shared" si="101"/>
        <v>956</v>
      </c>
      <c r="AX97" s="47">
        <f t="shared" si="101"/>
        <v>1251</v>
      </c>
      <c r="AY97" s="47">
        <f t="shared" si="101"/>
        <v>639</v>
      </c>
      <c r="AZ97" s="47">
        <f t="shared" si="101"/>
        <v>1542</v>
      </c>
      <c r="BA97" s="47">
        <f t="shared" si="101"/>
        <v>882</v>
      </c>
      <c r="BB97" s="47">
        <f t="shared" si="101"/>
        <v>427</v>
      </c>
      <c r="BC97" s="47">
        <f t="shared" si="101"/>
        <v>638</v>
      </c>
      <c r="BD97" s="47">
        <f t="shared" si="101"/>
        <v>1977</v>
      </c>
      <c r="BE97" s="47">
        <f t="shared" si="101"/>
        <v>804</v>
      </c>
      <c r="BF97" s="47">
        <f t="shared" si="101"/>
        <v>573</v>
      </c>
      <c r="BG97" s="47">
        <f t="shared" si="101"/>
        <v>1824</v>
      </c>
      <c r="BH97" s="47">
        <f t="shared" si="101"/>
        <v>1253</v>
      </c>
      <c r="BI97" s="47">
        <f t="shared" si="101"/>
        <v>1585</v>
      </c>
      <c r="BJ97" s="47">
        <f t="shared" si="101"/>
        <v>1179</v>
      </c>
    </row>
    <row r="98" ht="13.5" customHeight="1">
      <c r="A98" s="88">
        <v>41749.0</v>
      </c>
      <c r="B98" s="84" t="s">
        <v>71</v>
      </c>
      <c r="C98" s="176"/>
      <c r="D98" s="233" t="s">
        <v>22</v>
      </c>
      <c r="E98" s="52">
        <f t="shared" si="2"/>
        <v>2123</v>
      </c>
      <c r="F98" s="41">
        <v>1.0</v>
      </c>
      <c r="G98" s="41">
        <v>16.0</v>
      </c>
      <c r="H98" s="42">
        <f t="shared" si="3"/>
        <v>19</v>
      </c>
      <c r="I98" s="176"/>
      <c r="J98" s="234" t="s">
        <v>23</v>
      </c>
      <c r="K98" s="52">
        <f t="shared" si="4"/>
        <v>1964</v>
      </c>
      <c r="L98" s="44">
        <v>0.0</v>
      </c>
      <c r="M98" s="44">
        <v>15.0</v>
      </c>
      <c r="N98" s="23">
        <f t="shared" si="5"/>
        <v>15</v>
      </c>
      <c r="O98" s="176"/>
      <c r="P98" s="45" t="s">
        <v>73</v>
      </c>
      <c r="Q98" s="176"/>
      <c r="R98" s="45">
        <f>MIN(Rules!$E$2,(MAX(H98/N98,N98/H98)))</f>
        <v>1.266666667</v>
      </c>
      <c r="S98" s="45">
        <f>VLOOKUP(B98,Rules!A:B,2,FALSE)</f>
        <v>40</v>
      </c>
      <c r="T98" s="176"/>
      <c r="U98" s="131">
        <f>1/(10^(-(E98+(IF(P98="Y",Rules!$I$2,0))-K98)/Rules!$E$12)+1)</f>
        <v>0.6752926987</v>
      </c>
      <c r="V98" s="47">
        <f t="shared" si="6"/>
        <v>16</v>
      </c>
      <c r="W98" s="47">
        <f t="shared" si="7"/>
        <v>-16</v>
      </c>
      <c r="X98" s="47"/>
      <c r="Y98" s="47"/>
      <c r="Z98" s="48"/>
      <c r="AA98" s="47">
        <f t="shared" ref="AA98:BJ98" si="102">IF($D98=AA$1,$E98+$V98,(IF($J98=AA$1,$K98+$W98,AA97)))</f>
        <v>1411</v>
      </c>
      <c r="AB98" s="47">
        <f t="shared" si="102"/>
        <v>913</v>
      </c>
      <c r="AC98" s="47">
        <f t="shared" si="102"/>
        <v>1322</v>
      </c>
      <c r="AD98" s="47">
        <f t="shared" si="102"/>
        <v>292</v>
      </c>
      <c r="AE98" s="47">
        <f t="shared" si="102"/>
        <v>2053</v>
      </c>
      <c r="AF98" s="47">
        <f t="shared" si="102"/>
        <v>1960</v>
      </c>
      <c r="AG98" s="47">
        <f t="shared" si="102"/>
        <v>1180</v>
      </c>
      <c r="AH98" s="47">
        <f t="shared" si="102"/>
        <v>1019</v>
      </c>
      <c r="AI98" s="47">
        <f t="shared" si="102"/>
        <v>1346</v>
      </c>
      <c r="AJ98" s="47">
        <f t="shared" si="102"/>
        <v>1930</v>
      </c>
      <c r="AK98" s="47">
        <f t="shared" si="102"/>
        <v>679</v>
      </c>
      <c r="AL98" s="47">
        <f t="shared" si="102"/>
        <v>880</v>
      </c>
      <c r="AM98" s="47">
        <f t="shared" si="102"/>
        <v>1948</v>
      </c>
      <c r="AN98" s="47">
        <f t="shared" si="102"/>
        <v>1413</v>
      </c>
      <c r="AO98" s="47">
        <f t="shared" si="102"/>
        <v>1101</v>
      </c>
      <c r="AP98" s="47">
        <f t="shared" si="102"/>
        <v>2139</v>
      </c>
      <c r="AQ98" s="47">
        <f t="shared" si="102"/>
        <v>1496</v>
      </c>
      <c r="AR98" s="47">
        <f t="shared" si="102"/>
        <v>322</v>
      </c>
      <c r="AS98" s="47">
        <f t="shared" si="102"/>
        <v>1822</v>
      </c>
      <c r="AT98" s="47">
        <f t="shared" si="102"/>
        <v>1170</v>
      </c>
      <c r="AU98" s="47">
        <f t="shared" si="102"/>
        <v>508</v>
      </c>
      <c r="AV98" s="47">
        <f t="shared" si="102"/>
        <v>781</v>
      </c>
      <c r="AW98" s="47">
        <f t="shared" si="102"/>
        <v>956</v>
      </c>
      <c r="AX98" s="47">
        <f t="shared" si="102"/>
        <v>1251</v>
      </c>
      <c r="AY98" s="47">
        <f t="shared" si="102"/>
        <v>639</v>
      </c>
      <c r="AZ98" s="47">
        <f t="shared" si="102"/>
        <v>1542</v>
      </c>
      <c r="BA98" s="47">
        <f t="shared" si="102"/>
        <v>882</v>
      </c>
      <c r="BB98" s="47">
        <f t="shared" si="102"/>
        <v>427</v>
      </c>
      <c r="BC98" s="47">
        <f t="shared" si="102"/>
        <v>638</v>
      </c>
      <c r="BD98" s="47">
        <f t="shared" si="102"/>
        <v>1977</v>
      </c>
      <c r="BE98" s="47">
        <f t="shared" si="102"/>
        <v>804</v>
      </c>
      <c r="BF98" s="47">
        <f t="shared" si="102"/>
        <v>573</v>
      </c>
      <c r="BG98" s="47">
        <f t="shared" si="102"/>
        <v>1824</v>
      </c>
      <c r="BH98" s="47">
        <f t="shared" si="102"/>
        <v>1253</v>
      </c>
      <c r="BI98" s="47">
        <f t="shared" si="102"/>
        <v>1585</v>
      </c>
      <c r="BJ98" s="47">
        <f t="shared" si="102"/>
        <v>1179</v>
      </c>
    </row>
    <row r="99" ht="13.5" customHeight="1">
      <c r="A99" s="88">
        <v>41749.0</v>
      </c>
      <c r="B99" s="84" t="s">
        <v>71</v>
      </c>
      <c r="C99" s="176"/>
      <c r="D99" s="233" t="s">
        <v>18</v>
      </c>
      <c r="E99" s="52">
        <f t="shared" si="2"/>
        <v>1977</v>
      </c>
      <c r="F99" s="41">
        <v>2.0</v>
      </c>
      <c r="G99" s="41">
        <v>24.0</v>
      </c>
      <c r="H99" s="42">
        <f t="shared" si="3"/>
        <v>30</v>
      </c>
      <c r="I99" s="176"/>
      <c r="J99" s="234" t="s">
        <v>21</v>
      </c>
      <c r="K99" s="52">
        <f t="shared" si="4"/>
        <v>2053</v>
      </c>
      <c r="L99" s="44">
        <v>2.0</v>
      </c>
      <c r="M99" s="44">
        <v>17.0</v>
      </c>
      <c r="N99" s="23">
        <f t="shared" si="5"/>
        <v>23</v>
      </c>
      <c r="O99" s="176"/>
      <c r="P99" s="45" t="s">
        <v>73</v>
      </c>
      <c r="Q99" s="176"/>
      <c r="R99" s="45">
        <f>MIN(Rules!$E$2,(MAX(H99/N99,N99/H99)))</f>
        <v>1.304347826</v>
      </c>
      <c r="S99" s="45">
        <f>VLOOKUP(B99,Rules!A:B,2,FALSE)</f>
        <v>40</v>
      </c>
      <c r="T99" s="176"/>
      <c r="U99" s="131">
        <f>1/(10^(-(E99+(IF(P99="Y",Rules!$I$2,0))-K99)/Rules!$E$12)+1)</f>
        <v>0.4133841345</v>
      </c>
      <c r="V99" s="47">
        <f t="shared" si="6"/>
        <v>31</v>
      </c>
      <c r="W99" s="47">
        <f t="shared" si="7"/>
        <v>-31</v>
      </c>
      <c r="X99" s="47"/>
      <c r="Y99" s="47"/>
      <c r="Z99" s="48"/>
      <c r="AA99" s="47">
        <f t="shared" ref="AA99:BJ99" si="103">IF($D99=AA$1,$E99+$V99,(IF($J99=AA$1,$K99+$W99,AA98)))</f>
        <v>1411</v>
      </c>
      <c r="AB99" s="47">
        <f t="shared" si="103"/>
        <v>913</v>
      </c>
      <c r="AC99" s="47">
        <f t="shared" si="103"/>
        <v>1322</v>
      </c>
      <c r="AD99" s="47">
        <f t="shared" si="103"/>
        <v>292</v>
      </c>
      <c r="AE99" s="47">
        <f t="shared" si="103"/>
        <v>2022</v>
      </c>
      <c r="AF99" s="47">
        <f t="shared" si="103"/>
        <v>1960</v>
      </c>
      <c r="AG99" s="47">
        <f t="shared" si="103"/>
        <v>1180</v>
      </c>
      <c r="AH99" s="47">
        <f t="shared" si="103"/>
        <v>1019</v>
      </c>
      <c r="AI99" s="47">
        <f t="shared" si="103"/>
        <v>1346</v>
      </c>
      <c r="AJ99" s="47">
        <f t="shared" si="103"/>
        <v>1930</v>
      </c>
      <c r="AK99" s="47">
        <f t="shared" si="103"/>
        <v>679</v>
      </c>
      <c r="AL99" s="47">
        <f t="shared" si="103"/>
        <v>880</v>
      </c>
      <c r="AM99" s="47">
        <f t="shared" si="103"/>
        <v>1948</v>
      </c>
      <c r="AN99" s="47">
        <f t="shared" si="103"/>
        <v>1413</v>
      </c>
      <c r="AO99" s="47">
        <f t="shared" si="103"/>
        <v>1101</v>
      </c>
      <c r="AP99" s="47">
        <f t="shared" si="103"/>
        <v>2139</v>
      </c>
      <c r="AQ99" s="47">
        <f t="shared" si="103"/>
        <v>1496</v>
      </c>
      <c r="AR99" s="47">
        <f t="shared" si="103"/>
        <v>322</v>
      </c>
      <c r="AS99" s="47">
        <f t="shared" si="103"/>
        <v>1822</v>
      </c>
      <c r="AT99" s="47">
        <f t="shared" si="103"/>
        <v>1170</v>
      </c>
      <c r="AU99" s="47">
        <f t="shared" si="103"/>
        <v>508</v>
      </c>
      <c r="AV99" s="47">
        <f t="shared" si="103"/>
        <v>781</v>
      </c>
      <c r="AW99" s="47">
        <f t="shared" si="103"/>
        <v>956</v>
      </c>
      <c r="AX99" s="47">
        <f t="shared" si="103"/>
        <v>1251</v>
      </c>
      <c r="AY99" s="47">
        <f t="shared" si="103"/>
        <v>639</v>
      </c>
      <c r="AZ99" s="47">
        <f t="shared" si="103"/>
        <v>1542</v>
      </c>
      <c r="BA99" s="47">
        <f t="shared" si="103"/>
        <v>882</v>
      </c>
      <c r="BB99" s="47">
        <f t="shared" si="103"/>
        <v>427</v>
      </c>
      <c r="BC99" s="47">
        <f t="shared" si="103"/>
        <v>638</v>
      </c>
      <c r="BD99" s="47">
        <f t="shared" si="103"/>
        <v>2008</v>
      </c>
      <c r="BE99" s="47">
        <f t="shared" si="103"/>
        <v>804</v>
      </c>
      <c r="BF99" s="47">
        <f t="shared" si="103"/>
        <v>573</v>
      </c>
      <c r="BG99" s="47">
        <f t="shared" si="103"/>
        <v>1824</v>
      </c>
      <c r="BH99" s="47">
        <f t="shared" si="103"/>
        <v>1253</v>
      </c>
      <c r="BI99" s="47">
        <f t="shared" si="103"/>
        <v>1585</v>
      </c>
      <c r="BJ99" s="47">
        <f t="shared" si="103"/>
        <v>1179</v>
      </c>
    </row>
    <row r="100" ht="13.5" customHeight="1">
      <c r="A100" s="88">
        <v>41755.0</v>
      </c>
      <c r="B100" s="84" t="s">
        <v>74</v>
      </c>
      <c r="C100" s="176"/>
      <c r="D100" s="233" t="s">
        <v>41</v>
      </c>
      <c r="E100" s="52">
        <f t="shared" si="2"/>
        <v>882</v>
      </c>
      <c r="F100" s="41">
        <v>1.0</v>
      </c>
      <c r="G100" s="41">
        <v>12.0</v>
      </c>
      <c r="H100" s="42">
        <f t="shared" si="3"/>
        <v>15</v>
      </c>
      <c r="I100" s="176"/>
      <c r="J100" s="234" t="s">
        <v>37</v>
      </c>
      <c r="K100" s="52">
        <f t="shared" si="4"/>
        <v>1019</v>
      </c>
      <c r="L100" s="44">
        <v>1.0</v>
      </c>
      <c r="M100" s="44">
        <v>11.0</v>
      </c>
      <c r="N100" s="23">
        <f t="shared" si="5"/>
        <v>14</v>
      </c>
      <c r="O100" s="176"/>
      <c r="P100" s="45" t="s">
        <v>72</v>
      </c>
      <c r="Q100" s="176"/>
      <c r="R100" s="45">
        <f>MIN(Rules!$E$2,(MAX(H100/N100,N100/H100)))</f>
        <v>1.071428571</v>
      </c>
      <c r="S100" s="45">
        <f>VLOOKUP(B100,Rules!A:B,2,FALSE)</f>
        <v>50</v>
      </c>
      <c r="T100" s="176"/>
      <c r="U100" s="131">
        <f>1/(10^(-(E100+(IF(P100="Y",Rules!$I$2,0))-K100)/Rules!$E$12)+1)</f>
        <v>0.5149623345</v>
      </c>
      <c r="V100" s="47">
        <f t="shared" si="6"/>
        <v>26</v>
      </c>
      <c r="W100" s="47">
        <f t="shared" si="7"/>
        <v>-26</v>
      </c>
      <c r="X100" s="47"/>
      <c r="Y100" s="47"/>
      <c r="Z100" s="48"/>
      <c r="AA100" s="47">
        <f t="shared" ref="AA100:BJ100" si="104">IF($D100=AA$1,$E100+$V100,(IF($J100=AA$1,$K100+$W100,AA99)))</f>
        <v>1411</v>
      </c>
      <c r="AB100" s="47">
        <f t="shared" si="104"/>
        <v>913</v>
      </c>
      <c r="AC100" s="47">
        <f t="shared" si="104"/>
        <v>1322</v>
      </c>
      <c r="AD100" s="47">
        <f t="shared" si="104"/>
        <v>292</v>
      </c>
      <c r="AE100" s="47">
        <f t="shared" si="104"/>
        <v>2022</v>
      </c>
      <c r="AF100" s="47">
        <f t="shared" si="104"/>
        <v>1960</v>
      </c>
      <c r="AG100" s="47">
        <f t="shared" si="104"/>
        <v>1180</v>
      </c>
      <c r="AH100" s="47">
        <f t="shared" si="104"/>
        <v>993</v>
      </c>
      <c r="AI100" s="47">
        <f t="shared" si="104"/>
        <v>1346</v>
      </c>
      <c r="AJ100" s="47">
        <f t="shared" si="104"/>
        <v>1930</v>
      </c>
      <c r="AK100" s="47">
        <f t="shared" si="104"/>
        <v>679</v>
      </c>
      <c r="AL100" s="47">
        <f t="shared" si="104"/>
        <v>880</v>
      </c>
      <c r="AM100" s="47">
        <f t="shared" si="104"/>
        <v>1948</v>
      </c>
      <c r="AN100" s="47">
        <f t="shared" si="104"/>
        <v>1413</v>
      </c>
      <c r="AO100" s="47">
        <f t="shared" si="104"/>
        <v>1101</v>
      </c>
      <c r="AP100" s="47">
        <f t="shared" si="104"/>
        <v>2139</v>
      </c>
      <c r="AQ100" s="47">
        <f t="shared" si="104"/>
        <v>1496</v>
      </c>
      <c r="AR100" s="47">
        <f t="shared" si="104"/>
        <v>322</v>
      </c>
      <c r="AS100" s="47">
        <f t="shared" si="104"/>
        <v>1822</v>
      </c>
      <c r="AT100" s="47">
        <f t="shared" si="104"/>
        <v>1170</v>
      </c>
      <c r="AU100" s="47">
        <f t="shared" si="104"/>
        <v>508</v>
      </c>
      <c r="AV100" s="47">
        <f t="shared" si="104"/>
        <v>781</v>
      </c>
      <c r="AW100" s="47">
        <f t="shared" si="104"/>
        <v>956</v>
      </c>
      <c r="AX100" s="47">
        <f t="shared" si="104"/>
        <v>1251</v>
      </c>
      <c r="AY100" s="47">
        <f t="shared" si="104"/>
        <v>639</v>
      </c>
      <c r="AZ100" s="47">
        <f t="shared" si="104"/>
        <v>1542</v>
      </c>
      <c r="BA100" s="47">
        <f t="shared" si="104"/>
        <v>908</v>
      </c>
      <c r="BB100" s="47">
        <f t="shared" si="104"/>
        <v>427</v>
      </c>
      <c r="BC100" s="47">
        <f t="shared" si="104"/>
        <v>638</v>
      </c>
      <c r="BD100" s="47">
        <f t="shared" si="104"/>
        <v>2008</v>
      </c>
      <c r="BE100" s="47">
        <f t="shared" si="104"/>
        <v>804</v>
      </c>
      <c r="BF100" s="47">
        <f t="shared" si="104"/>
        <v>573</v>
      </c>
      <c r="BG100" s="47">
        <f t="shared" si="104"/>
        <v>1824</v>
      </c>
      <c r="BH100" s="47">
        <f t="shared" si="104"/>
        <v>1253</v>
      </c>
      <c r="BI100" s="47">
        <f t="shared" si="104"/>
        <v>1585</v>
      </c>
      <c r="BJ100" s="47">
        <f t="shared" si="104"/>
        <v>1179</v>
      </c>
    </row>
    <row r="101" ht="13.5" customHeight="1">
      <c r="A101" s="88">
        <v>41756.0</v>
      </c>
      <c r="B101" s="84" t="s">
        <v>75</v>
      </c>
      <c r="C101" s="176"/>
      <c r="D101" s="233" t="s">
        <v>36</v>
      </c>
      <c r="E101" s="52">
        <f t="shared" si="2"/>
        <v>1170</v>
      </c>
      <c r="F101" s="41">
        <v>2.0</v>
      </c>
      <c r="G101" s="41">
        <v>17.0</v>
      </c>
      <c r="H101" s="42">
        <f t="shared" si="3"/>
        <v>23</v>
      </c>
      <c r="I101" s="176"/>
      <c r="J101" s="234" t="s">
        <v>28</v>
      </c>
      <c r="K101" s="52">
        <f t="shared" si="4"/>
        <v>1322</v>
      </c>
      <c r="L101" s="44">
        <v>2.0</v>
      </c>
      <c r="M101" s="44">
        <v>17.0</v>
      </c>
      <c r="N101" s="23">
        <f t="shared" si="5"/>
        <v>23</v>
      </c>
      <c r="O101" s="176"/>
      <c r="P101" s="45" t="s">
        <v>72</v>
      </c>
      <c r="Q101" s="176"/>
      <c r="R101" s="45">
        <f>MIN(Rules!$E$2,(MAX(H101/N101,N101/H101)))</f>
        <v>1</v>
      </c>
      <c r="S101" s="45">
        <f>VLOOKUP(B101,Rules!A:B,2,FALSE)</f>
        <v>60</v>
      </c>
      <c r="T101" s="176"/>
      <c r="U101" s="131">
        <f>1/(10^(-(E101+(IF(P101="Y",Rules!$I$2,0))-K101)/Rules!$E$12)+1)</f>
        <v>0.4976974312</v>
      </c>
      <c r="V101" s="47">
        <f t="shared" si="6"/>
        <v>0</v>
      </c>
      <c r="W101" s="47">
        <f t="shared" si="7"/>
        <v>0</v>
      </c>
      <c r="X101" s="47"/>
      <c r="Y101" s="47"/>
      <c r="Z101" s="48"/>
      <c r="AA101" s="47">
        <f t="shared" ref="AA101:BJ101" si="105">IF($D101=AA$1,$E101+$V101,(IF($J101=AA$1,$K101+$W101,AA100)))</f>
        <v>1411</v>
      </c>
      <c r="AB101" s="47">
        <f t="shared" si="105"/>
        <v>913</v>
      </c>
      <c r="AC101" s="47">
        <f t="shared" si="105"/>
        <v>1322</v>
      </c>
      <c r="AD101" s="47">
        <f t="shared" si="105"/>
        <v>292</v>
      </c>
      <c r="AE101" s="47">
        <f t="shared" si="105"/>
        <v>2022</v>
      </c>
      <c r="AF101" s="47">
        <f t="shared" si="105"/>
        <v>1960</v>
      </c>
      <c r="AG101" s="47">
        <f t="shared" si="105"/>
        <v>1180</v>
      </c>
      <c r="AH101" s="47">
        <f t="shared" si="105"/>
        <v>993</v>
      </c>
      <c r="AI101" s="47">
        <f t="shared" si="105"/>
        <v>1346</v>
      </c>
      <c r="AJ101" s="47">
        <f t="shared" si="105"/>
        <v>1930</v>
      </c>
      <c r="AK101" s="47">
        <f t="shared" si="105"/>
        <v>679</v>
      </c>
      <c r="AL101" s="47">
        <f t="shared" si="105"/>
        <v>880</v>
      </c>
      <c r="AM101" s="47">
        <f t="shared" si="105"/>
        <v>1948</v>
      </c>
      <c r="AN101" s="47">
        <f t="shared" si="105"/>
        <v>1413</v>
      </c>
      <c r="AO101" s="47">
        <f t="shared" si="105"/>
        <v>1101</v>
      </c>
      <c r="AP101" s="47">
        <f t="shared" si="105"/>
        <v>2139</v>
      </c>
      <c r="AQ101" s="47">
        <f t="shared" si="105"/>
        <v>1496</v>
      </c>
      <c r="AR101" s="47">
        <f t="shared" si="105"/>
        <v>322</v>
      </c>
      <c r="AS101" s="47">
        <f t="shared" si="105"/>
        <v>1822</v>
      </c>
      <c r="AT101" s="47">
        <f t="shared" si="105"/>
        <v>1170</v>
      </c>
      <c r="AU101" s="47">
        <f t="shared" si="105"/>
        <v>508</v>
      </c>
      <c r="AV101" s="47">
        <f t="shared" si="105"/>
        <v>781</v>
      </c>
      <c r="AW101" s="47">
        <f t="shared" si="105"/>
        <v>956</v>
      </c>
      <c r="AX101" s="47">
        <f t="shared" si="105"/>
        <v>1251</v>
      </c>
      <c r="AY101" s="47">
        <f t="shared" si="105"/>
        <v>639</v>
      </c>
      <c r="AZ101" s="47">
        <f t="shared" si="105"/>
        <v>1542</v>
      </c>
      <c r="BA101" s="47">
        <f t="shared" si="105"/>
        <v>908</v>
      </c>
      <c r="BB101" s="47">
        <f t="shared" si="105"/>
        <v>427</v>
      </c>
      <c r="BC101" s="47">
        <f t="shared" si="105"/>
        <v>638</v>
      </c>
      <c r="BD101" s="47">
        <f t="shared" si="105"/>
        <v>2008</v>
      </c>
      <c r="BE101" s="47">
        <f t="shared" si="105"/>
        <v>804</v>
      </c>
      <c r="BF101" s="47">
        <f t="shared" si="105"/>
        <v>573</v>
      </c>
      <c r="BG101" s="47">
        <f t="shared" si="105"/>
        <v>1824</v>
      </c>
      <c r="BH101" s="47">
        <f t="shared" si="105"/>
        <v>1253</v>
      </c>
      <c r="BI101" s="47">
        <f t="shared" si="105"/>
        <v>1585</v>
      </c>
      <c r="BJ101" s="47">
        <f t="shared" si="105"/>
        <v>1179</v>
      </c>
    </row>
    <row r="102" ht="13.5" customHeight="1">
      <c r="A102" s="88">
        <v>41756.0</v>
      </c>
      <c r="B102" s="84" t="s">
        <v>75</v>
      </c>
      <c r="C102" s="176"/>
      <c r="D102" s="233" t="s">
        <v>30</v>
      </c>
      <c r="E102" s="52">
        <f t="shared" si="2"/>
        <v>1411</v>
      </c>
      <c r="F102" s="41">
        <v>0.0</v>
      </c>
      <c r="G102" s="41">
        <v>23.0</v>
      </c>
      <c r="H102" s="42">
        <f t="shared" si="3"/>
        <v>23</v>
      </c>
      <c r="I102" s="176"/>
      <c r="J102" s="234" t="s">
        <v>32</v>
      </c>
      <c r="K102" s="52">
        <f t="shared" si="4"/>
        <v>1253</v>
      </c>
      <c r="L102" s="44">
        <v>2.0</v>
      </c>
      <c r="M102" s="44">
        <v>11.0</v>
      </c>
      <c r="N102" s="23">
        <f t="shared" si="5"/>
        <v>17</v>
      </c>
      <c r="O102" s="176"/>
      <c r="P102" s="45" t="s">
        <v>72</v>
      </c>
      <c r="Q102" s="176"/>
      <c r="R102" s="45">
        <f>MIN(Rules!$E$2,(MAX(H102/N102,N102/H102)))</f>
        <v>1.352941176</v>
      </c>
      <c r="S102" s="45">
        <f>VLOOKUP(B102,Rules!A:B,2,FALSE)</f>
        <v>60</v>
      </c>
      <c r="T102" s="176"/>
      <c r="U102" s="131">
        <f>1/(10^(-(E102+(IF(P102="Y",Rules!$I$2,0))-K102)/Rules!$E$12)+1)</f>
        <v>0.8050862744</v>
      </c>
      <c r="V102" s="47">
        <f t="shared" si="6"/>
        <v>16</v>
      </c>
      <c r="W102" s="47">
        <f t="shared" si="7"/>
        <v>-16</v>
      </c>
      <c r="X102" s="47"/>
      <c r="Y102" s="47"/>
      <c r="Z102" s="48"/>
      <c r="AA102" s="47">
        <f t="shared" ref="AA102:BJ102" si="106">IF($D102=AA$1,$E102+$V102,(IF($J102=AA$1,$K102+$W102,AA101)))</f>
        <v>1427</v>
      </c>
      <c r="AB102" s="47">
        <f t="shared" si="106"/>
        <v>913</v>
      </c>
      <c r="AC102" s="47">
        <f t="shared" si="106"/>
        <v>1322</v>
      </c>
      <c r="AD102" s="47">
        <f t="shared" si="106"/>
        <v>292</v>
      </c>
      <c r="AE102" s="47">
        <f t="shared" si="106"/>
        <v>2022</v>
      </c>
      <c r="AF102" s="47">
        <f t="shared" si="106"/>
        <v>1960</v>
      </c>
      <c r="AG102" s="47">
        <f t="shared" si="106"/>
        <v>1180</v>
      </c>
      <c r="AH102" s="47">
        <f t="shared" si="106"/>
        <v>993</v>
      </c>
      <c r="AI102" s="47">
        <f t="shared" si="106"/>
        <v>1346</v>
      </c>
      <c r="AJ102" s="47">
        <f t="shared" si="106"/>
        <v>1930</v>
      </c>
      <c r="AK102" s="47">
        <f t="shared" si="106"/>
        <v>679</v>
      </c>
      <c r="AL102" s="47">
        <f t="shared" si="106"/>
        <v>880</v>
      </c>
      <c r="AM102" s="47">
        <f t="shared" si="106"/>
        <v>1948</v>
      </c>
      <c r="AN102" s="47">
        <f t="shared" si="106"/>
        <v>1413</v>
      </c>
      <c r="AO102" s="47">
        <f t="shared" si="106"/>
        <v>1101</v>
      </c>
      <c r="AP102" s="47">
        <f t="shared" si="106"/>
        <v>2139</v>
      </c>
      <c r="AQ102" s="47">
        <f t="shared" si="106"/>
        <v>1496</v>
      </c>
      <c r="AR102" s="47">
        <f t="shared" si="106"/>
        <v>322</v>
      </c>
      <c r="AS102" s="47">
        <f t="shared" si="106"/>
        <v>1822</v>
      </c>
      <c r="AT102" s="47">
        <f t="shared" si="106"/>
        <v>1170</v>
      </c>
      <c r="AU102" s="47">
        <f t="shared" si="106"/>
        <v>508</v>
      </c>
      <c r="AV102" s="47">
        <f t="shared" si="106"/>
        <v>781</v>
      </c>
      <c r="AW102" s="47">
        <f t="shared" si="106"/>
        <v>956</v>
      </c>
      <c r="AX102" s="47">
        <f t="shared" si="106"/>
        <v>1251</v>
      </c>
      <c r="AY102" s="47">
        <f t="shared" si="106"/>
        <v>639</v>
      </c>
      <c r="AZ102" s="47">
        <f t="shared" si="106"/>
        <v>1542</v>
      </c>
      <c r="BA102" s="47">
        <f t="shared" si="106"/>
        <v>908</v>
      </c>
      <c r="BB102" s="47">
        <f t="shared" si="106"/>
        <v>427</v>
      </c>
      <c r="BC102" s="47">
        <f t="shared" si="106"/>
        <v>638</v>
      </c>
      <c r="BD102" s="47">
        <f t="shared" si="106"/>
        <v>2008</v>
      </c>
      <c r="BE102" s="47">
        <f t="shared" si="106"/>
        <v>804</v>
      </c>
      <c r="BF102" s="47">
        <f t="shared" si="106"/>
        <v>573</v>
      </c>
      <c r="BG102" s="47">
        <f t="shared" si="106"/>
        <v>1824</v>
      </c>
      <c r="BH102" s="47">
        <f t="shared" si="106"/>
        <v>1237</v>
      </c>
      <c r="BI102" s="47">
        <f t="shared" si="106"/>
        <v>1585</v>
      </c>
      <c r="BJ102" s="47">
        <f t="shared" si="106"/>
        <v>1179</v>
      </c>
    </row>
    <row r="103" ht="13.5" customHeight="1">
      <c r="A103" s="88">
        <v>41762.0</v>
      </c>
      <c r="B103" s="84" t="s">
        <v>74</v>
      </c>
      <c r="C103" s="176"/>
      <c r="D103" s="233" t="s">
        <v>34</v>
      </c>
      <c r="E103" s="52">
        <f t="shared" si="2"/>
        <v>1413</v>
      </c>
      <c r="F103" s="41">
        <v>4.0</v>
      </c>
      <c r="G103" s="41">
        <v>31.0</v>
      </c>
      <c r="H103" s="42">
        <f t="shared" si="3"/>
        <v>43</v>
      </c>
      <c r="I103" s="176"/>
      <c r="J103" s="234" t="s">
        <v>35</v>
      </c>
      <c r="K103" s="52">
        <f t="shared" si="4"/>
        <v>1180</v>
      </c>
      <c r="L103" s="44">
        <v>0.0</v>
      </c>
      <c r="M103" s="44">
        <v>11.0</v>
      </c>
      <c r="N103" s="23">
        <f t="shared" si="5"/>
        <v>11</v>
      </c>
      <c r="O103" s="176"/>
      <c r="P103" s="45" t="s">
        <v>72</v>
      </c>
      <c r="Q103" s="176"/>
      <c r="R103" s="45">
        <f>MIN(Rules!$E$2,(MAX(H103/N103,N103/H103)))</f>
        <v>2</v>
      </c>
      <c r="S103" s="45">
        <f>VLOOKUP(B103,Rules!A:B,2,FALSE)</f>
        <v>50</v>
      </c>
      <c r="T103" s="176"/>
      <c r="U103" s="131">
        <f>1/(10^(-(E103+(IF(P103="Y",Rules!$I$2,0))-K103)/Rules!$E$12)+1)</f>
        <v>0.8536824693</v>
      </c>
      <c r="V103" s="47">
        <f t="shared" si="6"/>
        <v>15</v>
      </c>
      <c r="W103" s="47">
        <f t="shared" si="7"/>
        <v>-15</v>
      </c>
      <c r="X103" s="47"/>
      <c r="Y103" s="47"/>
      <c r="Z103" s="48"/>
      <c r="AA103" s="47">
        <f t="shared" ref="AA103:BJ103" si="107">IF($D103=AA$1,$E103+$V103,(IF($J103=AA$1,$K103+$W103,AA102)))</f>
        <v>1427</v>
      </c>
      <c r="AB103" s="47">
        <f t="shared" si="107"/>
        <v>913</v>
      </c>
      <c r="AC103" s="47">
        <f t="shared" si="107"/>
        <v>1322</v>
      </c>
      <c r="AD103" s="47">
        <f t="shared" si="107"/>
        <v>292</v>
      </c>
      <c r="AE103" s="47">
        <f t="shared" si="107"/>
        <v>2022</v>
      </c>
      <c r="AF103" s="47">
        <f t="shared" si="107"/>
        <v>1960</v>
      </c>
      <c r="AG103" s="47">
        <f t="shared" si="107"/>
        <v>1165</v>
      </c>
      <c r="AH103" s="47">
        <f t="shared" si="107"/>
        <v>993</v>
      </c>
      <c r="AI103" s="47">
        <f t="shared" si="107"/>
        <v>1346</v>
      </c>
      <c r="AJ103" s="47">
        <f t="shared" si="107"/>
        <v>1930</v>
      </c>
      <c r="AK103" s="47">
        <f t="shared" si="107"/>
        <v>679</v>
      </c>
      <c r="AL103" s="47">
        <f t="shared" si="107"/>
        <v>880</v>
      </c>
      <c r="AM103" s="47">
        <f t="shared" si="107"/>
        <v>1948</v>
      </c>
      <c r="AN103" s="47">
        <f t="shared" si="107"/>
        <v>1428</v>
      </c>
      <c r="AO103" s="47">
        <f t="shared" si="107"/>
        <v>1101</v>
      </c>
      <c r="AP103" s="47">
        <f t="shared" si="107"/>
        <v>2139</v>
      </c>
      <c r="AQ103" s="47">
        <f t="shared" si="107"/>
        <v>1496</v>
      </c>
      <c r="AR103" s="47">
        <f t="shared" si="107"/>
        <v>322</v>
      </c>
      <c r="AS103" s="47">
        <f t="shared" si="107"/>
        <v>1822</v>
      </c>
      <c r="AT103" s="47">
        <f t="shared" si="107"/>
        <v>1170</v>
      </c>
      <c r="AU103" s="47">
        <f t="shared" si="107"/>
        <v>508</v>
      </c>
      <c r="AV103" s="47">
        <f t="shared" si="107"/>
        <v>781</v>
      </c>
      <c r="AW103" s="47">
        <f t="shared" si="107"/>
        <v>956</v>
      </c>
      <c r="AX103" s="47">
        <f t="shared" si="107"/>
        <v>1251</v>
      </c>
      <c r="AY103" s="47">
        <f t="shared" si="107"/>
        <v>639</v>
      </c>
      <c r="AZ103" s="47">
        <f t="shared" si="107"/>
        <v>1542</v>
      </c>
      <c r="BA103" s="47">
        <f t="shared" si="107"/>
        <v>908</v>
      </c>
      <c r="BB103" s="47">
        <f t="shared" si="107"/>
        <v>427</v>
      </c>
      <c r="BC103" s="47">
        <f t="shared" si="107"/>
        <v>638</v>
      </c>
      <c r="BD103" s="47">
        <f t="shared" si="107"/>
        <v>2008</v>
      </c>
      <c r="BE103" s="47">
        <f t="shared" si="107"/>
        <v>804</v>
      </c>
      <c r="BF103" s="47">
        <f t="shared" si="107"/>
        <v>573</v>
      </c>
      <c r="BG103" s="47">
        <f t="shared" si="107"/>
        <v>1824</v>
      </c>
      <c r="BH103" s="47">
        <f t="shared" si="107"/>
        <v>1237</v>
      </c>
      <c r="BI103" s="47">
        <f t="shared" si="107"/>
        <v>1585</v>
      </c>
      <c r="BJ103" s="47">
        <f t="shared" si="107"/>
        <v>1179</v>
      </c>
    </row>
    <row r="104" ht="13.5" customHeight="1">
      <c r="A104" s="88">
        <v>41762.0</v>
      </c>
      <c r="B104" s="84" t="s">
        <v>74</v>
      </c>
      <c r="C104" s="176"/>
      <c r="D104" s="233" t="s">
        <v>38</v>
      </c>
      <c r="E104" s="52">
        <f t="shared" si="2"/>
        <v>1251</v>
      </c>
      <c r="F104" s="41">
        <v>0.0</v>
      </c>
      <c r="G104" s="41">
        <v>17.0</v>
      </c>
      <c r="H104" s="42">
        <f t="shared" si="3"/>
        <v>17</v>
      </c>
      <c r="I104" s="176"/>
      <c r="J104" s="234" t="s">
        <v>33</v>
      </c>
      <c r="K104" s="52">
        <f t="shared" si="4"/>
        <v>1346</v>
      </c>
      <c r="L104" s="44">
        <v>1.0</v>
      </c>
      <c r="M104" s="44">
        <v>8.0</v>
      </c>
      <c r="N104" s="23">
        <f t="shared" si="5"/>
        <v>11</v>
      </c>
      <c r="O104" s="176"/>
      <c r="P104" s="45" t="s">
        <v>72</v>
      </c>
      <c r="Q104" s="176"/>
      <c r="R104" s="45">
        <f>MIN(Rules!$E$2,(MAX(H104/N104,N104/H104)))</f>
        <v>1.545454545</v>
      </c>
      <c r="S104" s="45">
        <f>VLOOKUP(B104,Rules!A:B,2,FALSE)</f>
        <v>50</v>
      </c>
      <c r="T104" s="176"/>
      <c r="U104" s="131">
        <f>1/(10^(-(E104+(IF(P104="Y",Rules!$I$2,0))-K104)/Rules!$E$12)+1)</f>
        <v>0.5629847281</v>
      </c>
      <c r="V104" s="47">
        <f t="shared" si="6"/>
        <v>34</v>
      </c>
      <c r="W104" s="47">
        <f t="shared" si="7"/>
        <v>-34</v>
      </c>
      <c r="X104" s="47"/>
      <c r="Y104" s="47"/>
      <c r="Z104" s="48"/>
      <c r="AA104" s="47">
        <f t="shared" ref="AA104:BJ104" si="108">IF($D104=AA$1,$E104+$V104,(IF($J104=AA$1,$K104+$W104,AA103)))</f>
        <v>1427</v>
      </c>
      <c r="AB104" s="47">
        <f t="shared" si="108"/>
        <v>913</v>
      </c>
      <c r="AC104" s="47">
        <f t="shared" si="108"/>
        <v>1322</v>
      </c>
      <c r="AD104" s="47">
        <f t="shared" si="108"/>
        <v>292</v>
      </c>
      <c r="AE104" s="47">
        <f t="shared" si="108"/>
        <v>2022</v>
      </c>
      <c r="AF104" s="47">
        <f t="shared" si="108"/>
        <v>1960</v>
      </c>
      <c r="AG104" s="47">
        <f t="shared" si="108"/>
        <v>1165</v>
      </c>
      <c r="AH104" s="47">
        <f t="shared" si="108"/>
        <v>993</v>
      </c>
      <c r="AI104" s="47">
        <f t="shared" si="108"/>
        <v>1312</v>
      </c>
      <c r="AJ104" s="47">
        <f t="shared" si="108"/>
        <v>1930</v>
      </c>
      <c r="AK104" s="47">
        <f t="shared" si="108"/>
        <v>679</v>
      </c>
      <c r="AL104" s="47">
        <f t="shared" si="108"/>
        <v>880</v>
      </c>
      <c r="AM104" s="47">
        <f t="shared" si="108"/>
        <v>1948</v>
      </c>
      <c r="AN104" s="47">
        <f t="shared" si="108"/>
        <v>1428</v>
      </c>
      <c r="AO104" s="47">
        <f t="shared" si="108"/>
        <v>1101</v>
      </c>
      <c r="AP104" s="47">
        <f t="shared" si="108"/>
        <v>2139</v>
      </c>
      <c r="AQ104" s="47">
        <f t="shared" si="108"/>
        <v>1496</v>
      </c>
      <c r="AR104" s="47">
        <f t="shared" si="108"/>
        <v>322</v>
      </c>
      <c r="AS104" s="47">
        <f t="shared" si="108"/>
        <v>1822</v>
      </c>
      <c r="AT104" s="47">
        <f t="shared" si="108"/>
        <v>1170</v>
      </c>
      <c r="AU104" s="47">
        <f t="shared" si="108"/>
        <v>508</v>
      </c>
      <c r="AV104" s="47">
        <f t="shared" si="108"/>
        <v>781</v>
      </c>
      <c r="AW104" s="47">
        <f t="shared" si="108"/>
        <v>956</v>
      </c>
      <c r="AX104" s="47">
        <f t="shared" si="108"/>
        <v>1285</v>
      </c>
      <c r="AY104" s="47">
        <f t="shared" si="108"/>
        <v>639</v>
      </c>
      <c r="AZ104" s="47">
        <f t="shared" si="108"/>
        <v>1542</v>
      </c>
      <c r="BA104" s="47">
        <f t="shared" si="108"/>
        <v>908</v>
      </c>
      <c r="BB104" s="47">
        <f t="shared" si="108"/>
        <v>427</v>
      </c>
      <c r="BC104" s="47">
        <f t="shared" si="108"/>
        <v>638</v>
      </c>
      <c r="BD104" s="47">
        <f t="shared" si="108"/>
        <v>2008</v>
      </c>
      <c r="BE104" s="47">
        <f t="shared" si="108"/>
        <v>804</v>
      </c>
      <c r="BF104" s="47">
        <f t="shared" si="108"/>
        <v>573</v>
      </c>
      <c r="BG104" s="47">
        <f t="shared" si="108"/>
        <v>1824</v>
      </c>
      <c r="BH104" s="47">
        <f t="shared" si="108"/>
        <v>1237</v>
      </c>
      <c r="BI104" s="47">
        <f t="shared" si="108"/>
        <v>1585</v>
      </c>
      <c r="BJ104" s="47">
        <f t="shared" si="108"/>
        <v>1179</v>
      </c>
    </row>
    <row r="105" ht="13.5" customHeight="1">
      <c r="A105" s="88">
        <v>41762.0</v>
      </c>
      <c r="B105" s="84" t="s">
        <v>74</v>
      </c>
      <c r="C105" s="176"/>
      <c r="D105" s="233" t="s">
        <v>39</v>
      </c>
      <c r="E105" s="52">
        <f t="shared" si="2"/>
        <v>956</v>
      </c>
      <c r="F105" s="41">
        <v>0.0</v>
      </c>
      <c r="G105" s="41">
        <v>20.0</v>
      </c>
      <c r="H105" s="42">
        <f t="shared" si="3"/>
        <v>20</v>
      </c>
      <c r="I105" s="176"/>
      <c r="J105" s="234" t="s">
        <v>43</v>
      </c>
      <c r="K105" s="52">
        <f t="shared" si="4"/>
        <v>913</v>
      </c>
      <c r="L105" s="44">
        <v>1.0</v>
      </c>
      <c r="M105" s="44">
        <v>14.0</v>
      </c>
      <c r="N105" s="23">
        <f t="shared" si="5"/>
        <v>17</v>
      </c>
      <c r="O105" s="176"/>
      <c r="P105" s="45" t="s">
        <v>72</v>
      </c>
      <c r="Q105" s="176"/>
      <c r="R105" s="45">
        <f>MIN(Rules!$E$2,(MAX(H105/N105,N105/H105)))</f>
        <v>1.176470588</v>
      </c>
      <c r="S105" s="45">
        <f>VLOOKUP(B105,Rules!A:B,2,FALSE)</f>
        <v>50</v>
      </c>
      <c r="T105" s="176"/>
      <c r="U105" s="131">
        <f>1/(10^(-(E105+(IF(P105="Y",Rules!$I$2,0))-K105)/Rules!$E$12)+1)</f>
        <v>0.7086420279</v>
      </c>
      <c r="V105" s="47">
        <f t="shared" si="6"/>
        <v>17</v>
      </c>
      <c r="W105" s="47">
        <f t="shared" si="7"/>
        <v>-17</v>
      </c>
      <c r="X105" s="47"/>
      <c r="Y105" s="47"/>
      <c r="Z105" s="48"/>
      <c r="AA105" s="47">
        <f t="shared" ref="AA105:BJ105" si="109">IF($D105=AA$1,$E105+$V105,(IF($J105=AA$1,$K105+$W105,AA104)))</f>
        <v>1427</v>
      </c>
      <c r="AB105" s="47">
        <f t="shared" si="109"/>
        <v>896</v>
      </c>
      <c r="AC105" s="47">
        <f t="shared" si="109"/>
        <v>1322</v>
      </c>
      <c r="AD105" s="47">
        <f t="shared" si="109"/>
        <v>292</v>
      </c>
      <c r="AE105" s="47">
        <f t="shared" si="109"/>
        <v>2022</v>
      </c>
      <c r="AF105" s="47">
        <f t="shared" si="109"/>
        <v>1960</v>
      </c>
      <c r="AG105" s="47">
        <f t="shared" si="109"/>
        <v>1165</v>
      </c>
      <c r="AH105" s="47">
        <f t="shared" si="109"/>
        <v>993</v>
      </c>
      <c r="AI105" s="47">
        <f t="shared" si="109"/>
        <v>1312</v>
      </c>
      <c r="AJ105" s="47">
        <f t="shared" si="109"/>
        <v>1930</v>
      </c>
      <c r="AK105" s="47">
        <f t="shared" si="109"/>
        <v>679</v>
      </c>
      <c r="AL105" s="47">
        <f t="shared" si="109"/>
        <v>880</v>
      </c>
      <c r="AM105" s="47">
        <f t="shared" si="109"/>
        <v>1948</v>
      </c>
      <c r="AN105" s="47">
        <f t="shared" si="109"/>
        <v>1428</v>
      </c>
      <c r="AO105" s="47">
        <f t="shared" si="109"/>
        <v>1101</v>
      </c>
      <c r="AP105" s="47">
        <f t="shared" si="109"/>
        <v>2139</v>
      </c>
      <c r="AQ105" s="47">
        <f t="shared" si="109"/>
        <v>1496</v>
      </c>
      <c r="AR105" s="47">
        <f t="shared" si="109"/>
        <v>322</v>
      </c>
      <c r="AS105" s="47">
        <f t="shared" si="109"/>
        <v>1822</v>
      </c>
      <c r="AT105" s="47">
        <f t="shared" si="109"/>
        <v>1170</v>
      </c>
      <c r="AU105" s="47">
        <f t="shared" si="109"/>
        <v>508</v>
      </c>
      <c r="AV105" s="47">
        <f t="shared" si="109"/>
        <v>781</v>
      </c>
      <c r="AW105" s="47">
        <f t="shared" si="109"/>
        <v>973</v>
      </c>
      <c r="AX105" s="47">
        <f t="shared" si="109"/>
        <v>1285</v>
      </c>
      <c r="AY105" s="47">
        <f t="shared" si="109"/>
        <v>639</v>
      </c>
      <c r="AZ105" s="47">
        <f t="shared" si="109"/>
        <v>1542</v>
      </c>
      <c r="BA105" s="47">
        <f t="shared" si="109"/>
        <v>908</v>
      </c>
      <c r="BB105" s="47">
        <f t="shared" si="109"/>
        <v>427</v>
      </c>
      <c r="BC105" s="47">
        <f t="shared" si="109"/>
        <v>638</v>
      </c>
      <c r="BD105" s="47">
        <f t="shared" si="109"/>
        <v>2008</v>
      </c>
      <c r="BE105" s="47">
        <f t="shared" si="109"/>
        <v>804</v>
      </c>
      <c r="BF105" s="47">
        <f t="shared" si="109"/>
        <v>573</v>
      </c>
      <c r="BG105" s="47">
        <f t="shared" si="109"/>
        <v>1824</v>
      </c>
      <c r="BH105" s="47">
        <f t="shared" si="109"/>
        <v>1237</v>
      </c>
      <c r="BI105" s="47">
        <f t="shared" si="109"/>
        <v>1585</v>
      </c>
      <c r="BJ105" s="47">
        <f t="shared" si="109"/>
        <v>1179</v>
      </c>
    </row>
    <row r="106" ht="13.5" customHeight="1">
      <c r="A106" s="88">
        <v>41762.0</v>
      </c>
      <c r="B106" s="84" t="s">
        <v>74</v>
      </c>
      <c r="C106" s="176"/>
      <c r="D106" s="233" t="s">
        <v>29</v>
      </c>
      <c r="E106" s="52">
        <f t="shared" si="2"/>
        <v>1101</v>
      </c>
      <c r="F106" s="41">
        <v>1.0</v>
      </c>
      <c r="G106" s="41">
        <v>27.0</v>
      </c>
      <c r="H106" s="42">
        <f t="shared" si="3"/>
        <v>30</v>
      </c>
      <c r="I106" s="176"/>
      <c r="J106" s="234" t="s">
        <v>40</v>
      </c>
      <c r="K106" s="52">
        <f t="shared" si="4"/>
        <v>1179</v>
      </c>
      <c r="L106" s="44">
        <v>2.0</v>
      </c>
      <c r="M106" s="44">
        <v>24.0</v>
      </c>
      <c r="N106" s="23">
        <f t="shared" si="5"/>
        <v>30</v>
      </c>
      <c r="O106" s="176"/>
      <c r="P106" s="45" t="s">
        <v>72</v>
      </c>
      <c r="Q106" s="176"/>
      <c r="R106" s="45">
        <f>MIN(Rules!$E$2,(MAX(H106/N106,N106/H106)))</f>
        <v>1</v>
      </c>
      <c r="S106" s="45">
        <f>VLOOKUP(B106,Rules!A:B,2,FALSE)</f>
        <v>50</v>
      </c>
      <c r="T106" s="176"/>
      <c r="U106" s="131">
        <f>1/(10^(-(E106+(IF(P106="Y",Rules!$I$2,0))-K106)/Rules!$E$12)+1)</f>
        <v>0.5821418811</v>
      </c>
      <c r="V106" s="47">
        <f t="shared" si="6"/>
        <v>-4</v>
      </c>
      <c r="W106" s="47">
        <f t="shared" si="7"/>
        <v>4</v>
      </c>
      <c r="X106" s="47"/>
      <c r="Y106" s="47"/>
      <c r="Z106" s="48"/>
      <c r="AA106" s="47">
        <f t="shared" ref="AA106:BJ106" si="110">IF($D106=AA$1,$E106+$V106,(IF($J106=AA$1,$K106+$W106,AA105)))</f>
        <v>1427</v>
      </c>
      <c r="AB106" s="47">
        <f t="shared" si="110"/>
        <v>896</v>
      </c>
      <c r="AC106" s="47">
        <f t="shared" si="110"/>
        <v>1322</v>
      </c>
      <c r="AD106" s="47">
        <f t="shared" si="110"/>
        <v>292</v>
      </c>
      <c r="AE106" s="47">
        <f t="shared" si="110"/>
        <v>2022</v>
      </c>
      <c r="AF106" s="47">
        <f t="shared" si="110"/>
        <v>1960</v>
      </c>
      <c r="AG106" s="47">
        <f t="shared" si="110"/>
        <v>1165</v>
      </c>
      <c r="AH106" s="47">
        <f t="shared" si="110"/>
        <v>993</v>
      </c>
      <c r="AI106" s="47">
        <f t="shared" si="110"/>
        <v>1312</v>
      </c>
      <c r="AJ106" s="47">
        <f t="shared" si="110"/>
        <v>1930</v>
      </c>
      <c r="AK106" s="47">
        <f t="shared" si="110"/>
        <v>679</v>
      </c>
      <c r="AL106" s="47">
        <f t="shared" si="110"/>
        <v>880</v>
      </c>
      <c r="AM106" s="47">
        <f t="shared" si="110"/>
        <v>1948</v>
      </c>
      <c r="AN106" s="47">
        <f t="shared" si="110"/>
        <v>1428</v>
      </c>
      <c r="AO106" s="47">
        <f t="shared" si="110"/>
        <v>1097</v>
      </c>
      <c r="AP106" s="47">
        <f t="shared" si="110"/>
        <v>2139</v>
      </c>
      <c r="AQ106" s="47">
        <f t="shared" si="110"/>
        <v>1496</v>
      </c>
      <c r="AR106" s="47">
        <f t="shared" si="110"/>
        <v>322</v>
      </c>
      <c r="AS106" s="47">
        <f t="shared" si="110"/>
        <v>1822</v>
      </c>
      <c r="AT106" s="47">
        <f t="shared" si="110"/>
        <v>1170</v>
      </c>
      <c r="AU106" s="47">
        <f t="shared" si="110"/>
        <v>508</v>
      </c>
      <c r="AV106" s="47">
        <f t="shared" si="110"/>
        <v>781</v>
      </c>
      <c r="AW106" s="47">
        <f t="shared" si="110"/>
        <v>973</v>
      </c>
      <c r="AX106" s="47">
        <f t="shared" si="110"/>
        <v>1285</v>
      </c>
      <c r="AY106" s="47">
        <f t="shared" si="110"/>
        <v>639</v>
      </c>
      <c r="AZ106" s="47">
        <f t="shared" si="110"/>
        <v>1542</v>
      </c>
      <c r="BA106" s="47">
        <f t="shared" si="110"/>
        <v>908</v>
      </c>
      <c r="BB106" s="47">
        <f t="shared" si="110"/>
        <v>427</v>
      </c>
      <c r="BC106" s="47">
        <f t="shared" si="110"/>
        <v>638</v>
      </c>
      <c r="BD106" s="47">
        <f t="shared" si="110"/>
        <v>2008</v>
      </c>
      <c r="BE106" s="47">
        <f t="shared" si="110"/>
        <v>804</v>
      </c>
      <c r="BF106" s="47">
        <f t="shared" si="110"/>
        <v>573</v>
      </c>
      <c r="BG106" s="47">
        <f t="shared" si="110"/>
        <v>1824</v>
      </c>
      <c r="BH106" s="47">
        <f t="shared" si="110"/>
        <v>1237</v>
      </c>
      <c r="BI106" s="47">
        <f t="shared" si="110"/>
        <v>1585</v>
      </c>
      <c r="BJ106" s="47">
        <f t="shared" si="110"/>
        <v>1183</v>
      </c>
    </row>
    <row r="107" ht="13.5" customHeight="1">
      <c r="A107" s="88">
        <v>41762.0</v>
      </c>
      <c r="B107" s="84" t="s">
        <v>74</v>
      </c>
      <c r="C107" s="176"/>
      <c r="D107" s="233" t="s">
        <v>42</v>
      </c>
      <c r="E107" s="52">
        <f t="shared" si="2"/>
        <v>804</v>
      </c>
      <c r="F107" s="41">
        <v>1.0</v>
      </c>
      <c r="G107" s="41">
        <v>27.0</v>
      </c>
      <c r="H107" s="42">
        <f t="shared" si="3"/>
        <v>30</v>
      </c>
      <c r="I107" s="176"/>
      <c r="J107" s="234" t="s">
        <v>44</v>
      </c>
      <c r="K107" s="52">
        <f t="shared" si="4"/>
        <v>427</v>
      </c>
      <c r="L107" s="44">
        <v>2.0</v>
      </c>
      <c r="M107" s="44">
        <v>21.0</v>
      </c>
      <c r="N107" s="23">
        <f t="shared" si="5"/>
        <v>27</v>
      </c>
      <c r="O107" s="176"/>
      <c r="P107" s="45" t="s">
        <v>72</v>
      </c>
      <c r="Q107" s="176"/>
      <c r="R107" s="45">
        <f>MIN(Rules!$E$2,(MAX(H107/N107,N107/H107)))</f>
        <v>1.111111111</v>
      </c>
      <c r="S107" s="45">
        <f>VLOOKUP(B107,Rules!A:B,2,FALSE)</f>
        <v>50</v>
      </c>
      <c r="T107" s="176"/>
      <c r="U107" s="131">
        <f>1/(10^(-(E107+(IF(P107="Y",Rules!$I$2,0))-K107)/Rules!$E$12)+1)</f>
        <v>0.9188575377</v>
      </c>
      <c r="V107" s="47">
        <f t="shared" si="6"/>
        <v>5</v>
      </c>
      <c r="W107" s="47">
        <f t="shared" si="7"/>
        <v>-5</v>
      </c>
      <c r="X107" s="47"/>
      <c r="Y107" s="47"/>
      <c r="Z107" s="48"/>
      <c r="AA107" s="47">
        <f t="shared" ref="AA107:BJ107" si="111">IF($D107=AA$1,$E107+$V107,(IF($J107=AA$1,$K107+$W107,AA106)))</f>
        <v>1427</v>
      </c>
      <c r="AB107" s="47">
        <f t="shared" si="111"/>
        <v>896</v>
      </c>
      <c r="AC107" s="47">
        <f t="shared" si="111"/>
        <v>1322</v>
      </c>
      <c r="AD107" s="47">
        <f t="shared" si="111"/>
        <v>292</v>
      </c>
      <c r="AE107" s="47">
        <f t="shared" si="111"/>
        <v>2022</v>
      </c>
      <c r="AF107" s="47">
        <f t="shared" si="111"/>
        <v>1960</v>
      </c>
      <c r="AG107" s="47">
        <f t="shared" si="111"/>
        <v>1165</v>
      </c>
      <c r="AH107" s="47">
        <f t="shared" si="111"/>
        <v>993</v>
      </c>
      <c r="AI107" s="47">
        <f t="shared" si="111"/>
        <v>1312</v>
      </c>
      <c r="AJ107" s="47">
        <f t="shared" si="111"/>
        <v>1930</v>
      </c>
      <c r="AK107" s="47">
        <f t="shared" si="111"/>
        <v>679</v>
      </c>
      <c r="AL107" s="47">
        <f t="shared" si="111"/>
        <v>880</v>
      </c>
      <c r="AM107" s="47">
        <f t="shared" si="111"/>
        <v>1948</v>
      </c>
      <c r="AN107" s="47">
        <f t="shared" si="111"/>
        <v>1428</v>
      </c>
      <c r="AO107" s="47">
        <f t="shared" si="111"/>
        <v>1097</v>
      </c>
      <c r="AP107" s="47">
        <f t="shared" si="111"/>
        <v>2139</v>
      </c>
      <c r="AQ107" s="47">
        <f t="shared" si="111"/>
        <v>1496</v>
      </c>
      <c r="AR107" s="47">
        <f t="shared" si="111"/>
        <v>322</v>
      </c>
      <c r="AS107" s="47">
        <f t="shared" si="111"/>
        <v>1822</v>
      </c>
      <c r="AT107" s="47">
        <f t="shared" si="111"/>
        <v>1170</v>
      </c>
      <c r="AU107" s="47">
        <f t="shared" si="111"/>
        <v>508</v>
      </c>
      <c r="AV107" s="47">
        <f t="shared" si="111"/>
        <v>781</v>
      </c>
      <c r="AW107" s="47">
        <f t="shared" si="111"/>
        <v>973</v>
      </c>
      <c r="AX107" s="47">
        <f t="shared" si="111"/>
        <v>1285</v>
      </c>
      <c r="AY107" s="47">
        <f t="shared" si="111"/>
        <v>639</v>
      </c>
      <c r="AZ107" s="47">
        <f t="shared" si="111"/>
        <v>1542</v>
      </c>
      <c r="BA107" s="47">
        <f t="shared" si="111"/>
        <v>908</v>
      </c>
      <c r="BB107" s="47">
        <f t="shared" si="111"/>
        <v>422</v>
      </c>
      <c r="BC107" s="47">
        <f t="shared" si="111"/>
        <v>638</v>
      </c>
      <c r="BD107" s="47">
        <f t="shared" si="111"/>
        <v>2008</v>
      </c>
      <c r="BE107" s="47">
        <f t="shared" si="111"/>
        <v>809</v>
      </c>
      <c r="BF107" s="47">
        <f t="shared" si="111"/>
        <v>573</v>
      </c>
      <c r="BG107" s="47">
        <f t="shared" si="111"/>
        <v>1824</v>
      </c>
      <c r="BH107" s="47">
        <f t="shared" si="111"/>
        <v>1237</v>
      </c>
      <c r="BI107" s="47">
        <f t="shared" si="111"/>
        <v>1585</v>
      </c>
      <c r="BJ107" s="47">
        <f t="shared" si="111"/>
        <v>1183</v>
      </c>
    </row>
    <row r="108" ht="13.5" customHeight="1">
      <c r="A108" s="88">
        <v>41762.0</v>
      </c>
      <c r="B108" s="84" t="s">
        <v>74</v>
      </c>
      <c r="C108" s="176"/>
      <c r="D108" s="233" t="s">
        <v>45</v>
      </c>
      <c r="E108" s="52">
        <f t="shared" si="2"/>
        <v>880</v>
      </c>
      <c r="F108" s="41">
        <v>0.0</v>
      </c>
      <c r="G108" s="41">
        <v>12.0</v>
      </c>
      <c r="H108" s="42">
        <f t="shared" si="3"/>
        <v>12</v>
      </c>
      <c r="I108" s="176"/>
      <c r="J108" s="234" t="s">
        <v>47</v>
      </c>
      <c r="K108" s="52">
        <f t="shared" si="4"/>
        <v>781</v>
      </c>
      <c r="L108" s="44">
        <v>0.0</v>
      </c>
      <c r="M108" s="44">
        <v>10.0</v>
      </c>
      <c r="N108" s="23">
        <f t="shared" si="5"/>
        <v>10</v>
      </c>
      <c r="O108" s="176"/>
      <c r="P108" s="45" t="s">
        <v>72</v>
      </c>
      <c r="Q108" s="176"/>
      <c r="R108" s="45">
        <f>MIN(Rules!$E$2,(MAX(H108/N108,N108/H108)))</f>
        <v>1.2</v>
      </c>
      <c r="S108" s="45">
        <f>VLOOKUP(B108,Rules!A:B,2,FALSE)</f>
        <v>50</v>
      </c>
      <c r="T108" s="176"/>
      <c r="U108" s="131">
        <f>1/(10^(-(E108+(IF(P108="Y",Rules!$I$2,0))-K108)/Rules!$E$12)+1)</f>
        <v>0.7589053327</v>
      </c>
      <c r="V108" s="47">
        <f t="shared" si="6"/>
        <v>14</v>
      </c>
      <c r="W108" s="47">
        <f t="shared" si="7"/>
        <v>-14</v>
      </c>
      <c r="X108" s="47"/>
      <c r="Y108" s="47"/>
      <c r="Z108" s="48"/>
      <c r="AA108" s="47">
        <f t="shared" ref="AA108:BJ108" si="112">IF($D108=AA$1,$E108+$V108,(IF($J108=AA$1,$K108+$W108,AA107)))</f>
        <v>1427</v>
      </c>
      <c r="AB108" s="47">
        <f t="shared" si="112"/>
        <v>896</v>
      </c>
      <c r="AC108" s="47">
        <f t="shared" si="112"/>
        <v>1322</v>
      </c>
      <c r="AD108" s="47">
        <f t="shared" si="112"/>
        <v>292</v>
      </c>
      <c r="AE108" s="47">
        <f t="shared" si="112"/>
        <v>2022</v>
      </c>
      <c r="AF108" s="47">
        <f t="shared" si="112"/>
        <v>1960</v>
      </c>
      <c r="AG108" s="47">
        <f t="shared" si="112"/>
        <v>1165</v>
      </c>
      <c r="AH108" s="47">
        <f t="shared" si="112"/>
        <v>993</v>
      </c>
      <c r="AI108" s="47">
        <f t="shared" si="112"/>
        <v>1312</v>
      </c>
      <c r="AJ108" s="47">
        <f t="shared" si="112"/>
        <v>1930</v>
      </c>
      <c r="AK108" s="47">
        <f t="shared" si="112"/>
        <v>679</v>
      </c>
      <c r="AL108" s="47">
        <f t="shared" si="112"/>
        <v>894</v>
      </c>
      <c r="AM108" s="47">
        <f t="shared" si="112"/>
        <v>1948</v>
      </c>
      <c r="AN108" s="47">
        <f t="shared" si="112"/>
        <v>1428</v>
      </c>
      <c r="AO108" s="47">
        <f t="shared" si="112"/>
        <v>1097</v>
      </c>
      <c r="AP108" s="47">
        <f t="shared" si="112"/>
        <v>2139</v>
      </c>
      <c r="AQ108" s="47">
        <f t="shared" si="112"/>
        <v>1496</v>
      </c>
      <c r="AR108" s="47">
        <f t="shared" si="112"/>
        <v>322</v>
      </c>
      <c r="AS108" s="47">
        <f t="shared" si="112"/>
        <v>1822</v>
      </c>
      <c r="AT108" s="47">
        <f t="shared" si="112"/>
        <v>1170</v>
      </c>
      <c r="AU108" s="47">
        <f t="shared" si="112"/>
        <v>508</v>
      </c>
      <c r="AV108" s="47">
        <f t="shared" si="112"/>
        <v>767</v>
      </c>
      <c r="AW108" s="47">
        <f t="shared" si="112"/>
        <v>973</v>
      </c>
      <c r="AX108" s="47">
        <f t="shared" si="112"/>
        <v>1285</v>
      </c>
      <c r="AY108" s="47">
        <f t="shared" si="112"/>
        <v>639</v>
      </c>
      <c r="AZ108" s="47">
        <f t="shared" si="112"/>
        <v>1542</v>
      </c>
      <c r="BA108" s="47">
        <f t="shared" si="112"/>
        <v>908</v>
      </c>
      <c r="BB108" s="47">
        <f t="shared" si="112"/>
        <v>422</v>
      </c>
      <c r="BC108" s="47">
        <f t="shared" si="112"/>
        <v>638</v>
      </c>
      <c r="BD108" s="47">
        <f t="shared" si="112"/>
        <v>2008</v>
      </c>
      <c r="BE108" s="47">
        <f t="shared" si="112"/>
        <v>809</v>
      </c>
      <c r="BF108" s="47">
        <f t="shared" si="112"/>
        <v>573</v>
      </c>
      <c r="BG108" s="47">
        <f t="shared" si="112"/>
        <v>1824</v>
      </c>
      <c r="BH108" s="47">
        <f t="shared" si="112"/>
        <v>1237</v>
      </c>
      <c r="BI108" s="47">
        <f t="shared" si="112"/>
        <v>1585</v>
      </c>
      <c r="BJ108" s="47">
        <f t="shared" si="112"/>
        <v>1183</v>
      </c>
    </row>
    <row r="109" ht="13.5" customHeight="1">
      <c r="A109" s="88">
        <v>41762.0</v>
      </c>
      <c r="B109" s="84" t="s">
        <v>74</v>
      </c>
      <c r="C109" s="176"/>
      <c r="D109" s="233" t="s">
        <v>51</v>
      </c>
      <c r="E109" s="52">
        <f t="shared" si="2"/>
        <v>639</v>
      </c>
      <c r="F109" s="41">
        <v>0.0</v>
      </c>
      <c r="G109" s="41">
        <v>9.0</v>
      </c>
      <c r="H109" s="42">
        <f t="shared" si="3"/>
        <v>9</v>
      </c>
      <c r="I109" s="176"/>
      <c r="J109" s="234" t="s">
        <v>41</v>
      </c>
      <c r="K109" s="52">
        <f t="shared" si="4"/>
        <v>908</v>
      </c>
      <c r="L109" s="44">
        <v>2.0</v>
      </c>
      <c r="M109" s="44">
        <v>15.0</v>
      </c>
      <c r="N109" s="23">
        <f t="shared" si="5"/>
        <v>21</v>
      </c>
      <c r="O109" s="176"/>
      <c r="P109" s="45" t="s">
        <v>72</v>
      </c>
      <c r="Q109" s="176"/>
      <c r="R109" s="45">
        <f>MIN(Rules!$E$2,(MAX(H109/N109,N109/H109)))</f>
        <v>2</v>
      </c>
      <c r="S109" s="45">
        <f>VLOOKUP(B109,Rules!A:B,2,FALSE)</f>
        <v>50</v>
      </c>
      <c r="T109" s="176"/>
      <c r="U109" s="131">
        <f>1/(10^(-(E109+(IF(P109="Y",Rules!$I$2,0))-K109)/Rules!$E$12)+1)</f>
        <v>0.3663250081</v>
      </c>
      <c r="V109" s="47">
        <f t="shared" si="6"/>
        <v>-37</v>
      </c>
      <c r="W109" s="47">
        <f t="shared" si="7"/>
        <v>37</v>
      </c>
      <c r="X109" s="47"/>
      <c r="Y109" s="47"/>
      <c r="Z109" s="48"/>
      <c r="AA109" s="47">
        <f t="shared" ref="AA109:BJ109" si="113">IF($D109=AA$1,$E109+$V109,(IF($J109=AA$1,$K109+$W109,AA108)))</f>
        <v>1427</v>
      </c>
      <c r="AB109" s="47">
        <f t="shared" si="113"/>
        <v>896</v>
      </c>
      <c r="AC109" s="47">
        <f t="shared" si="113"/>
        <v>1322</v>
      </c>
      <c r="AD109" s="47">
        <f t="shared" si="113"/>
        <v>292</v>
      </c>
      <c r="AE109" s="47">
        <f t="shared" si="113"/>
        <v>2022</v>
      </c>
      <c r="AF109" s="47">
        <f t="shared" si="113"/>
        <v>1960</v>
      </c>
      <c r="AG109" s="47">
        <f t="shared" si="113"/>
        <v>1165</v>
      </c>
      <c r="AH109" s="47">
        <f t="shared" si="113"/>
        <v>993</v>
      </c>
      <c r="AI109" s="47">
        <f t="shared" si="113"/>
        <v>1312</v>
      </c>
      <c r="AJ109" s="47">
        <f t="shared" si="113"/>
        <v>1930</v>
      </c>
      <c r="AK109" s="47">
        <f t="shared" si="113"/>
        <v>679</v>
      </c>
      <c r="AL109" s="47">
        <f t="shared" si="113"/>
        <v>894</v>
      </c>
      <c r="AM109" s="47">
        <f t="shared" si="113"/>
        <v>1948</v>
      </c>
      <c r="AN109" s="47">
        <f t="shared" si="113"/>
        <v>1428</v>
      </c>
      <c r="AO109" s="47">
        <f t="shared" si="113"/>
        <v>1097</v>
      </c>
      <c r="AP109" s="47">
        <f t="shared" si="113"/>
        <v>2139</v>
      </c>
      <c r="AQ109" s="47">
        <f t="shared" si="113"/>
        <v>1496</v>
      </c>
      <c r="AR109" s="47">
        <f t="shared" si="113"/>
        <v>322</v>
      </c>
      <c r="AS109" s="47">
        <f t="shared" si="113"/>
        <v>1822</v>
      </c>
      <c r="AT109" s="47">
        <f t="shared" si="113"/>
        <v>1170</v>
      </c>
      <c r="AU109" s="47">
        <f t="shared" si="113"/>
        <v>508</v>
      </c>
      <c r="AV109" s="47">
        <f t="shared" si="113"/>
        <v>767</v>
      </c>
      <c r="AW109" s="47">
        <f t="shared" si="113"/>
        <v>973</v>
      </c>
      <c r="AX109" s="47">
        <f t="shared" si="113"/>
        <v>1285</v>
      </c>
      <c r="AY109" s="47">
        <f t="shared" si="113"/>
        <v>602</v>
      </c>
      <c r="AZ109" s="47">
        <f t="shared" si="113"/>
        <v>1542</v>
      </c>
      <c r="BA109" s="47">
        <f t="shared" si="113"/>
        <v>945</v>
      </c>
      <c r="BB109" s="47">
        <f t="shared" si="113"/>
        <v>422</v>
      </c>
      <c r="BC109" s="47">
        <f t="shared" si="113"/>
        <v>638</v>
      </c>
      <c r="BD109" s="47">
        <f t="shared" si="113"/>
        <v>2008</v>
      </c>
      <c r="BE109" s="47">
        <f t="shared" si="113"/>
        <v>809</v>
      </c>
      <c r="BF109" s="47">
        <f t="shared" si="113"/>
        <v>573</v>
      </c>
      <c r="BG109" s="47">
        <f t="shared" si="113"/>
        <v>1824</v>
      </c>
      <c r="BH109" s="47">
        <f t="shared" si="113"/>
        <v>1237</v>
      </c>
      <c r="BI109" s="47">
        <f t="shared" si="113"/>
        <v>1585</v>
      </c>
      <c r="BJ109" s="47">
        <f t="shared" si="113"/>
        <v>1183</v>
      </c>
    </row>
    <row r="110" ht="13.5" customHeight="1">
      <c r="A110" s="88">
        <v>41762.0</v>
      </c>
      <c r="B110" s="84" t="s">
        <v>74</v>
      </c>
      <c r="C110" s="176"/>
      <c r="D110" s="233" t="s">
        <v>53</v>
      </c>
      <c r="E110" s="52">
        <f t="shared" si="2"/>
        <v>573</v>
      </c>
      <c r="F110" s="41">
        <v>0.0</v>
      </c>
      <c r="G110" s="41">
        <v>18.0</v>
      </c>
      <c r="H110" s="42">
        <f t="shared" si="3"/>
        <v>18</v>
      </c>
      <c r="I110" s="176"/>
      <c r="J110" s="234" t="s">
        <v>48</v>
      </c>
      <c r="K110" s="52">
        <f t="shared" si="4"/>
        <v>679</v>
      </c>
      <c r="L110" s="44">
        <v>2.0</v>
      </c>
      <c r="M110" s="44">
        <v>17.0</v>
      </c>
      <c r="N110" s="23">
        <f t="shared" si="5"/>
        <v>23</v>
      </c>
      <c r="O110" s="176"/>
      <c r="P110" s="45" t="s">
        <v>72</v>
      </c>
      <c r="Q110" s="176"/>
      <c r="R110" s="45">
        <f>MIN(Rules!$E$2,(MAX(H110/N110,N110/H110)))</f>
        <v>1.277777778</v>
      </c>
      <c r="S110" s="45">
        <f>VLOOKUP(B110,Rules!A:B,2,FALSE)</f>
        <v>50</v>
      </c>
      <c r="T110" s="176"/>
      <c r="U110" s="131">
        <f>1/(10^(-(E110+(IF(P110="Y",Rules!$I$2,0))-K110)/Rules!$E$12)+1)</f>
        <v>0.5504842587</v>
      </c>
      <c r="V110" s="47">
        <f t="shared" si="6"/>
        <v>-35</v>
      </c>
      <c r="W110" s="47">
        <f t="shared" si="7"/>
        <v>35</v>
      </c>
      <c r="X110" s="47"/>
      <c r="Y110" s="47"/>
      <c r="Z110" s="48"/>
      <c r="AA110" s="47">
        <f t="shared" ref="AA110:BJ110" si="114">IF($D110=AA$1,$E110+$V110,(IF($J110=AA$1,$K110+$W110,AA109)))</f>
        <v>1427</v>
      </c>
      <c r="AB110" s="47">
        <f t="shared" si="114"/>
        <v>896</v>
      </c>
      <c r="AC110" s="47">
        <f t="shared" si="114"/>
        <v>1322</v>
      </c>
      <c r="AD110" s="47">
        <f t="shared" si="114"/>
        <v>292</v>
      </c>
      <c r="AE110" s="47">
        <f t="shared" si="114"/>
        <v>2022</v>
      </c>
      <c r="AF110" s="47">
        <f t="shared" si="114"/>
        <v>1960</v>
      </c>
      <c r="AG110" s="47">
        <f t="shared" si="114"/>
        <v>1165</v>
      </c>
      <c r="AH110" s="47">
        <f t="shared" si="114"/>
        <v>993</v>
      </c>
      <c r="AI110" s="47">
        <f t="shared" si="114"/>
        <v>1312</v>
      </c>
      <c r="AJ110" s="47">
        <f t="shared" si="114"/>
        <v>1930</v>
      </c>
      <c r="AK110" s="47">
        <f t="shared" si="114"/>
        <v>714</v>
      </c>
      <c r="AL110" s="47">
        <f t="shared" si="114"/>
        <v>894</v>
      </c>
      <c r="AM110" s="47">
        <f t="shared" si="114"/>
        <v>1948</v>
      </c>
      <c r="AN110" s="47">
        <f t="shared" si="114"/>
        <v>1428</v>
      </c>
      <c r="AO110" s="47">
        <f t="shared" si="114"/>
        <v>1097</v>
      </c>
      <c r="AP110" s="47">
        <f t="shared" si="114"/>
        <v>2139</v>
      </c>
      <c r="AQ110" s="47">
        <f t="shared" si="114"/>
        <v>1496</v>
      </c>
      <c r="AR110" s="47">
        <f t="shared" si="114"/>
        <v>322</v>
      </c>
      <c r="AS110" s="47">
        <f t="shared" si="114"/>
        <v>1822</v>
      </c>
      <c r="AT110" s="47">
        <f t="shared" si="114"/>
        <v>1170</v>
      </c>
      <c r="AU110" s="47">
        <f t="shared" si="114"/>
        <v>508</v>
      </c>
      <c r="AV110" s="47">
        <f t="shared" si="114"/>
        <v>767</v>
      </c>
      <c r="AW110" s="47">
        <f t="shared" si="114"/>
        <v>973</v>
      </c>
      <c r="AX110" s="47">
        <f t="shared" si="114"/>
        <v>1285</v>
      </c>
      <c r="AY110" s="47">
        <f t="shared" si="114"/>
        <v>602</v>
      </c>
      <c r="AZ110" s="47">
        <f t="shared" si="114"/>
        <v>1542</v>
      </c>
      <c r="BA110" s="47">
        <f t="shared" si="114"/>
        <v>945</v>
      </c>
      <c r="BB110" s="47">
        <f t="shared" si="114"/>
        <v>422</v>
      </c>
      <c r="BC110" s="47">
        <f t="shared" si="114"/>
        <v>638</v>
      </c>
      <c r="BD110" s="47">
        <f t="shared" si="114"/>
        <v>2008</v>
      </c>
      <c r="BE110" s="47">
        <f t="shared" si="114"/>
        <v>809</v>
      </c>
      <c r="BF110" s="47">
        <f t="shared" si="114"/>
        <v>538</v>
      </c>
      <c r="BG110" s="47">
        <f t="shared" si="114"/>
        <v>1824</v>
      </c>
      <c r="BH110" s="47">
        <f t="shared" si="114"/>
        <v>1237</v>
      </c>
      <c r="BI110" s="47">
        <f t="shared" si="114"/>
        <v>1585</v>
      </c>
      <c r="BJ110" s="47">
        <f t="shared" si="114"/>
        <v>1183</v>
      </c>
    </row>
    <row r="111" ht="13.5" customHeight="1">
      <c r="A111" s="88">
        <v>41762.0</v>
      </c>
      <c r="B111" s="84" t="s">
        <v>74</v>
      </c>
      <c r="C111" s="176"/>
      <c r="D111" s="233" t="s">
        <v>52</v>
      </c>
      <c r="E111" s="52">
        <f t="shared" si="2"/>
        <v>322</v>
      </c>
      <c r="F111" s="41">
        <v>0.0</v>
      </c>
      <c r="G111" s="41">
        <v>9.0</v>
      </c>
      <c r="H111" s="42">
        <f t="shared" si="3"/>
        <v>9</v>
      </c>
      <c r="I111" s="176"/>
      <c r="J111" s="234" t="s">
        <v>50</v>
      </c>
      <c r="K111" s="52">
        <f t="shared" si="4"/>
        <v>508</v>
      </c>
      <c r="L111" s="44">
        <v>0.0</v>
      </c>
      <c r="M111" s="44">
        <v>12.0</v>
      </c>
      <c r="N111" s="23">
        <f t="shared" si="5"/>
        <v>12</v>
      </c>
      <c r="O111" s="176"/>
      <c r="P111" s="45" t="s">
        <v>72</v>
      </c>
      <c r="Q111" s="176"/>
      <c r="R111" s="45">
        <f>MIN(Rules!$E$2,(MAX(H111/N111,N111/H111)))</f>
        <v>1.333333333</v>
      </c>
      <c r="S111" s="45">
        <f>VLOOKUP(B111,Rules!A:B,2,FALSE)</f>
        <v>50</v>
      </c>
      <c r="T111" s="176"/>
      <c r="U111" s="131">
        <f>1/(10^(-(E111+(IF(P111="Y",Rules!$I$2,0))-K111)/Rules!$E$12)+1)</f>
        <v>0.4586481381</v>
      </c>
      <c r="V111" s="47">
        <f t="shared" si="6"/>
        <v>-31</v>
      </c>
      <c r="W111" s="47">
        <f t="shared" si="7"/>
        <v>31</v>
      </c>
      <c r="X111" s="47"/>
      <c r="Y111" s="47"/>
      <c r="Z111" s="48"/>
      <c r="AA111" s="47">
        <f t="shared" ref="AA111:BJ111" si="115">IF($D111=AA$1,$E111+$V111,(IF($J111=AA$1,$K111+$W111,AA110)))</f>
        <v>1427</v>
      </c>
      <c r="AB111" s="47">
        <f t="shared" si="115"/>
        <v>896</v>
      </c>
      <c r="AC111" s="47">
        <f t="shared" si="115"/>
        <v>1322</v>
      </c>
      <c r="AD111" s="47">
        <f t="shared" si="115"/>
        <v>292</v>
      </c>
      <c r="AE111" s="47">
        <f t="shared" si="115"/>
        <v>2022</v>
      </c>
      <c r="AF111" s="47">
        <f t="shared" si="115"/>
        <v>1960</v>
      </c>
      <c r="AG111" s="47">
        <f t="shared" si="115"/>
        <v>1165</v>
      </c>
      <c r="AH111" s="47">
        <f t="shared" si="115"/>
        <v>993</v>
      </c>
      <c r="AI111" s="47">
        <f t="shared" si="115"/>
        <v>1312</v>
      </c>
      <c r="AJ111" s="47">
        <f t="shared" si="115"/>
        <v>1930</v>
      </c>
      <c r="AK111" s="47">
        <f t="shared" si="115"/>
        <v>714</v>
      </c>
      <c r="AL111" s="47">
        <f t="shared" si="115"/>
        <v>894</v>
      </c>
      <c r="AM111" s="47">
        <f t="shared" si="115"/>
        <v>1948</v>
      </c>
      <c r="AN111" s="47">
        <f t="shared" si="115"/>
        <v>1428</v>
      </c>
      <c r="AO111" s="47">
        <f t="shared" si="115"/>
        <v>1097</v>
      </c>
      <c r="AP111" s="47">
        <f t="shared" si="115"/>
        <v>2139</v>
      </c>
      <c r="AQ111" s="47">
        <f t="shared" si="115"/>
        <v>1496</v>
      </c>
      <c r="AR111" s="47">
        <f t="shared" si="115"/>
        <v>291</v>
      </c>
      <c r="AS111" s="47">
        <f t="shared" si="115"/>
        <v>1822</v>
      </c>
      <c r="AT111" s="47">
        <f t="shared" si="115"/>
        <v>1170</v>
      </c>
      <c r="AU111" s="47">
        <f t="shared" si="115"/>
        <v>539</v>
      </c>
      <c r="AV111" s="47">
        <f t="shared" si="115"/>
        <v>767</v>
      </c>
      <c r="AW111" s="47">
        <f t="shared" si="115"/>
        <v>973</v>
      </c>
      <c r="AX111" s="47">
        <f t="shared" si="115"/>
        <v>1285</v>
      </c>
      <c r="AY111" s="47">
        <f t="shared" si="115"/>
        <v>602</v>
      </c>
      <c r="AZ111" s="47">
        <f t="shared" si="115"/>
        <v>1542</v>
      </c>
      <c r="BA111" s="47">
        <f t="shared" si="115"/>
        <v>945</v>
      </c>
      <c r="BB111" s="47">
        <f t="shared" si="115"/>
        <v>422</v>
      </c>
      <c r="BC111" s="47">
        <f t="shared" si="115"/>
        <v>638</v>
      </c>
      <c r="BD111" s="47">
        <f t="shared" si="115"/>
        <v>2008</v>
      </c>
      <c r="BE111" s="47">
        <f t="shared" si="115"/>
        <v>809</v>
      </c>
      <c r="BF111" s="47">
        <f t="shared" si="115"/>
        <v>538</v>
      </c>
      <c r="BG111" s="47">
        <f t="shared" si="115"/>
        <v>1824</v>
      </c>
      <c r="BH111" s="47">
        <f t="shared" si="115"/>
        <v>1237</v>
      </c>
      <c r="BI111" s="47">
        <f t="shared" si="115"/>
        <v>1585</v>
      </c>
      <c r="BJ111" s="47">
        <f t="shared" si="115"/>
        <v>1183</v>
      </c>
    </row>
    <row r="112" ht="13.5" customHeight="1">
      <c r="A112" s="88">
        <v>41763.0</v>
      </c>
      <c r="B112" s="84" t="s">
        <v>71</v>
      </c>
      <c r="C112" s="176"/>
      <c r="D112" s="233" t="s">
        <v>18</v>
      </c>
      <c r="E112" s="52">
        <f t="shared" si="2"/>
        <v>2008</v>
      </c>
      <c r="F112" s="41">
        <v>1.0</v>
      </c>
      <c r="G112" s="41">
        <v>27.0</v>
      </c>
      <c r="H112" s="42">
        <f t="shared" si="3"/>
        <v>30</v>
      </c>
      <c r="I112" s="176"/>
      <c r="J112" s="234" t="s">
        <v>22</v>
      </c>
      <c r="K112" s="52">
        <f t="shared" si="4"/>
        <v>2139</v>
      </c>
      <c r="L112" s="44">
        <v>2.0</v>
      </c>
      <c r="M112" s="44">
        <v>25.0</v>
      </c>
      <c r="N112" s="23">
        <f t="shared" si="5"/>
        <v>31</v>
      </c>
      <c r="O112" s="176"/>
      <c r="P112" s="45" t="s">
        <v>72</v>
      </c>
      <c r="Q112" s="176"/>
      <c r="R112" s="45">
        <f>MIN(Rules!$E$2,(MAX(H112/N112,N112/H112)))</f>
        <v>1.033333333</v>
      </c>
      <c r="S112" s="45">
        <f>VLOOKUP(B112,Rules!A:B,2,FALSE)</f>
        <v>40</v>
      </c>
      <c r="T112" s="176"/>
      <c r="U112" s="131">
        <f>1/(10^(-(E112+(IF(P112="Y",Rules!$I$2,0))-K112)/Rules!$E$12)+1)</f>
        <v>0.5218606132</v>
      </c>
      <c r="V112" s="47">
        <f t="shared" si="6"/>
        <v>-22</v>
      </c>
      <c r="W112" s="47">
        <f t="shared" si="7"/>
        <v>22</v>
      </c>
      <c r="X112" s="47"/>
      <c r="Y112" s="47"/>
      <c r="Z112" s="48"/>
      <c r="AA112" s="47">
        <f t="shared" ref="AA112:BJ112" si="116">IF($D112=AA$1,$E112+$V112,(IF($J112=AA$1,$K112+$W112,AA111)))</f>
        <v>1427</v>
      </c>
      <c r="AB112" s="47">
        <f t="shared" si="116"/>
        <v>896</v>
      </c>
      <c r="AC112" s="47">
        <f t="shared" si="116"/>
        <v>1322</v>
      </c>
      <c r="AD112" s="47">
        <f t="shared" si="116"/>
        <v>292</v>
      </c>
      <c r="AE112" s="47">
        <f t="shared" si="116"/>
        <v>2022</v>
      </c>
      <c r="AF112" s="47">
        <f t="shared" si="116"/>
        <v>1960</v>
      </c>
      <c r="AG112" s="47">
        <f t="shared" si="116"/>
        <v>1165</v>
      </c>
      <c r="AH112" s="47">
        <f t="shared" si="116"/>
        <v>993</v>
      </c>
      <c r="AI112" s="47">
        <f t="shared" si="116"/>
        <v>1312</v>
      </c>
      <c r="AJ112" s="47">
        <f t="shared" si="116"/>
        <v>1930</v>
      </c>
      <c r="AK112" s="47">
        <f t="shared" si="116"/>
        <v>714</v>
      </c>
      <c r="AL112" s="47">
        <f t="shared" si="116"/>
        <v>894</v>
      </c>
      <c r="AM112" s="47">
        <f t="shared" si="116"/>
        <v>1948</v>
      </c>
      <c r="AN112" s="47">
        <f t="shared" si="116"/>
        <v>1428</v>
      </c>
      <c r="AO112" s="47">
        <f t="shared" si="116"/>
        <v>1097</v>
      </c>
      <c r="AP112" s="47">
        <f t="shared" si="116"/>
        <v>2161</v>
      </c>
      <c r="AQ112" s="47">
        <f t="shared" si="116"/>
        <v>1496</v>
      </c>
      <c r="AR112" s="47">
        <f t="shared" si="116"/>
        <v>291</v>
      </c>
      <c r="AS112" s="47">
        <f t="shared" si="116"/>
        <v>1822</v>
      </c>
      <c r="AT112" s="47">
        <f t="shared" si="116"/>
        <v>1170</v>
      </c>
      <c r="AU112" s="47">
        <f t="shared" si="116"/>
        <v>539</v>
      </c>
      <c r="AV112" s="47">
        <f t="shared" si="116"/>
        <v>767</v>
      </c>
      <c r="AW112" s="47">
        <f t="shared" si="116"/>
        <v>973</v>
      </c>
      <c r="AX112" s="47">
        <f t="shared" si="116"/>
        <v>1285</v>
      </c>
      <c r="AY112" s="47">
        <f t="shared" si="116"/>
        <v>602</v>
      </c>
      <c r="AZ112" s="47">
        <f t="shared" si="116"/>
        <v>1542</v>
      </c>
      <c r="BA112" s="47">
        <f t="shared" si="116"/>
        <v>945</v>
      </c>
      <c r="BB112" s="47">
        <f t="shared" si="116"/>
        <v>422</v>
      </c>
      <c r="BC112" s="47">
        <f t="shared" si="116"/>
        <v>638</v>
      </c>
      <c r="BD112" s="47">
        <f t="shared" si="116"/>
        <v>1986</v>
      </c>
      <c r="BE112" s="47">
        <f t="shared" si="116"/>
        <v>809</v>
      </c>
      <c r="BF112" s="47">
        <f t="shared" si="116"/>
        <v>538</v>
      </c>
      <c r="BG112" s="47">
        <f t="shared" si="116"/>
        <v>1824</v>
      </c>
      <c r="BH112" s="47">
        <f t="shared" si="116"/>
        <v>1237</v>
      </c>
      <c r="BI112" s="47">
        <f t="shared" si="116"/>
        <v>1585</v>
      </c>
      <c r="BJ112" s="47">
        <f t="shared" si="116"/>
        <v>1183</v>
      </c>
    </row>
    <row r="113" ht="13.5" customHeight="1">
      <c r="A113" s="88">
        <v>41763.0</v>
      </c>
      <c r="B113" s="84" t="s">
        <v>75</v>
      </c>
      <c r="C113" s="176"/>
      <c r="D113" s="233" t="s">
        <v>32</v>
      </c>
      <c r="E113" s="52">
        <f t="shared" si="2"/>
        <v>1237</v>
      </c>
      <c r="F113" s="41">
        <v>1.0</v>
      </c>
      <c r="G113" s="41">
        <v>9.0</v>
      </c>
      <c r="H113" s="42">
        <f t="shared" si="3"/>
        <v>12</v>
      </c>
      <c r="I113" s="176"/>
      <c r="J113" s="234" t="s">
        <v>31</v>
      </c>
      <c r="K113" s="52">
        <f t="shared" si="4"/>
        <v>1496</v>
      </c>
      <c r="L113" s="44">
        <v>1.0</v>
      </c>
      <c r="M113" s="44">
        <v>15.0</v>
      </c>
      <c r="N113" s="23">
        <f t="shared" si="5"/>
        <v>18</v>
      </c>
      <c r="O113" s="176"/>
      <c r="P113" s="45" t="s">
        <v>72</v>
      </c>
      <c r="Q113" s="176"/>
      <c r="R113" s="45">
        <f>MIN(Rules!$E$2,(MAX(H113/N113,N113/H113)))</f>
        <v>1.5</v>
      </c>
      <c r="S113" s="45">
        <f>VLOOKUP(B113,Rules!A:B,2,FALSE)</f>
        <v>60</v>
      </c>
      <c r="T113" s="176"/>
      <c r="U113" s="131">
        <f>1/(10^(-(E113+(IF(P113="Y",Rules!$I$2,0))-K113)/Rules!$E$12)+1)</f>
        <v>0.3770793383</v>
      </c>
      <c r="V113" s="47">
        <f t="shared" si="6"/>
        <v>-34</v>
      </c>
      <c r="W113" s="47">
        <f t="shared" si="7"/>
        <v>34</v>
      </c>
      <c r="X113" s="47"/>
      <c r="Y113" s="47"/>
      <c r="Z113" s="48"/>
      <c r="AA113" s="47">
        <f t="shared" ref="AA113:BJ113" si="117">IF($D113=AA$1,$E113+$V113,(IF($J113=AA$1,$K113+$W113,AA112)))</f>
        <v>1427</v>
      </c>
      <c r="AB113" s="47">
        <f t="shared" si="117"/>
        <v>896</v>
      </c>
      <c r="AC113" s="47">
        <f t="shared" si="117"/>
        <v>1322</v>
      </c>
      <c r="AD113" s="47">
        <f t="shared" si="117"/>
        <v>292</v>
      </c>
      <c r="AE113" s="47">
        <f t="shared" si="117"/>
        <v>2022</v>
      </c>
      <c r="AF113" s="47">
        <f t="shared" si="117"/>
        <v>1960</v>
      </c>
      <c r="AG113" s="47">
        <f t="shared" si="117"/>
        <v>1165</v>
      </c>
      <c r="AH113" s="47">
        <f t="shared" si="117"/>
        <v>993</v>
      </c>
      <c r="AI113" s="47">
        <f t="shared" si="117"/>
        <v>1312</v>
      </c>
      <c r="AJ113" s="47">
        <f t="shared" si="117"/>
        <v>1930</v>
      </c>
      <c r="AK113" s="47">
        <f t="shared" si="117"/>
        <v>714</v>
      </c>
      <c r="AL113" s="47">
        <f t="shared" si="117"/>
        <v>894</v>
      </c>
      <c r="AM113" s="47">
        <f t="shared" si="117"/>
        <v>1948</v>
      </c>
      <c r="AN113" s="47">
        <f t="shared" si="117"/>
        <v>1428</v>
      </c>
      <c r="AO113" s="47">
        <f t="shared" si="117"/>
        <v>1097</v>
      </c>
      <c r="AP113" s="47">
        <f t="shared" si="117"/>
        <v>2161</v>
      </c>
      <c r="AQ113" s="47">
        <f t="shared" si="117"/>
        <v>1530</v>
      </c>
      <c r="AR113" s="47">
        <f t="shared" si="117"/>
        <v>291</v>
      </c>
      <c r="AS113" s="47">
        <f t="shared" si="117"/>
        <v>1822</v>
      </c>
      <c r="AT113" s="47">
        <f t="shared" si="117"/>
        <v>1170</v>
      </c>
      <c r="AU113" s="47">
        <f t="shared" si="117"/>
        <v>539</v>
      </c>
      <c r="AV113" s="47">
        <f t="shared" si="117"/>
        <v>767</v>
      </c>
      <c r="AW113" s="47">
        <f t="shared" si="117"/>
        <v>973</v>
      </c>
      <c r="AX113" s="47">
        <f t="shared" si="117"/>
        <v>1285</v>
      </c>
      <c r="AY113" s="47">
        <f t="shared" si="117"/>
        <v>602</v>
      </c>
      <c r="AZ113" s="47">
        <f t="shared" si="117"/>
        <v>1542</v>
      </c>
      <c r="BA113" s="47">
        <f t="shared" si="117"/>
        <v>945</v>
      </c>
      <c r="BB113" s="47">
        <f t="shared" si="117"/>
        <v>422</v>
      </c>
      <c r="BC113" s="47">
        <f t="shared" si="117"/>
        <v>638</v>
      </c>
      <c r="BD113" s="47">
        <f t="shared" si="117"/>
        <v>1986</v>
      </c>
      <c r="BE113" s="47">
        <f t="shared" si="117"/>
        <v>809</v>
      </c>
      <c r="BF113" s="47">
        <f t="shared" si="117"/>
        <v>538</v>
      </c>
      <c r="BG113" s="47">
        <f t="shared" si="117"/>
        <v>1824</v>
      </c>
      <c r="BH113" s="47">
        <f t="shared" si="117"/>
        <v>1203</v>
      </c>
      <c r="BI113" s="47">
        <f t="shared" si="117"/>
        <v>1585</v>
      </c>
      <c r="BJ113" s="47">
        <f t="shared" si="117"/>
        <v>1183</v>
      </c>
    </row>
    <row r="114" ht="13.5" customHeight="1">
      <c r="A114" s="88">
        <v>41763.0</v>
      </c>
      <c r="B114" s="84" t="s">
        <v>75</v>
      </c>
      <c r="C114" s="176"/>
      <c r="D114" s="233" t="s">
        <v>28</v>
      </c>
      <c r="E114" s="52">
        <f t="shared" si="2"/>
        <v>1322</v>
      </c>
      <c r="F114" s="41">
        <v>1.0</v>
      </c>
      <c r="G114" s="41">
        <v>17.0</v>
      </c>
      <c r="H114" s="42">
        <f t="shared" si="3"/>
        <v>20</v>
      </c>
      <c r="I114" s="176"/>
      <c r="J114" s="234" t="s">
        <v>30</v>
      </c>
      <c r="K114" s="52">
        <f t="shared" si="4"/>
        <v>1427</v>
      </c>
      <c r="L114" s="44">
        <v>2.0</v>
      </c>
      <c r="M114" s="44">
        <v>18.0</v>
      </c>
      <c r="N114" s="23">
        <f t="shared" si="5"/>
        <v>24</v>
      </c>
      <c r="O114" s="176"/>
      <c r="P114" s="45" t="s">
        <v>72</v>
      </c>
      <c r="Q114" s="176"/>
      <c r="R114" s="45">
        <f>MIN(Rules!$E$2,(MAX(H114/N114,N114/H114)))</f>
        <v>1.2</v>
      </c>
      <c r="S114" s="45">
        <f>VLOOKUP(B114,Rules!A:B,2,FALSE)</f>
        <v>60</v>
      </c>
      <c r="T114" s="176"/>
      <c r="U114" s="131">
        <f>1/(10^(-(E114+(IF(P114="Y",Rules!$I$2,0))-K114)/Rules!$E$12)+1)</f>
        <v>0.5516235473</v>
      </c>
      <c r="V114" s="47">
        <f t="shared" si="6"/>
        <v>-40</v>
      </c>
      <c r="W114" s="47">
        <f t="shared" si="7"/>
        <v>40</v>
      </c>
      <c r="X114" s="47"/>
      <c r="Y114" s="47"/>
      <c r="Z114" s="48"/>
      <c r="AA114" s="47">
        <f t="shared" ref="AA114:BJ114" si="118">IF($D114=AA$1,$E114+$V114,(IF($J114=AA$1,$K114+$W114,AA113)))</f>
        <v>1467</v>
      </c>
      <c r="AB114" s="47">
        <f t="shared" si="118"/>
        <v>896</v>
      </c>
      <c r="AC114" s="47">
        <f t="shared" si="118"/>
        <v>1282</v>
      </c>
      <c r="AD114" s="47">
        <f t="shared" si="118"/>
        <v>292</v>
      </c>
      <c r="AE114" s="47">
        <f t="shared" si="118"/>
        <v>2022</v>
      </c>
      <c r="AF114" s="47">
        <f t="shared" si="118"/>
        <v>1960</v>
      </c>
      <c r="AG114" s="47">
        <f t="shared" si="118"/>
        <v>1165</v>
      </c>
      <c r="AH114" s="47">
        <f t="shared" si="118"/>
        <v>993</v>
      </c>
      <c r="AI114" s="47">
        <f t="shared" si="118"/>
        <v>1312</v>
      </c>
      <c r="AJ114" s="47">
        <f t="shared" si="118"/>
        <v>1930</v>
      </c>
      <c r="AK114" s="47">
        <f t="shared" si="118"/>
        <v>714</v>
      </c>
      <c r="AL114" s="47">
        <f t="shared" si="118"/>
        <v>894</v>
      </c>
      <c r="AM114" s="47">
        <f t="shared" si="118"/>
        <v>1948</v>
      </c>
      <c r="AN114" s="47">
        <f t="shared" si="118"/>
        <v>1428</v>
      </c>
      <c r="AO114" s="47">
        <f t="shared" si="118"/>
        <v>1097</v>
      </c>
      <c r="AP114" s="47">
        <f t="shared" si="118"/>
        <v>2161</v>
      </c>
      <c r="AQ114" s="47">
        <f t="shared" si="118"/>
        <v>1530</v>
      </c>
      <c r="AR114" s="47">
        <f t="shared" si="118"/>
        <v>291</v>
      </c>
      <c r="AS114" s="47">
        <f t="shared" si="118"/>
        <v>1822</v>
      </c>
      <c r="AT114" s="47">
        <f t="shared" si="118"/>
        <v>1170</v>
      </c>
      <c r="AU114" s="47">
        <f t="shared" si="118"/>
        <v>539</v>
      </c>
      <c r="AV114" s="47">
        <f t="shared" si="118"/>
        <v>767</v>
      </c>
      <c r="AW114" s="47">
        <f t="shared" si="118"/>
        <v>973</v>
      </c>
      <c r="AX114" s="47">
        <f t="shared" si="118"/>
        <v>1285</v>
      </c>
      <c r="AY114" s="47">
        <f t="shared" si="118"/>
        <v>602</v>
      </c>
      <c r="AZ114" s="47">
        <f t="shared" si="118"/>
        <v>1542</v>
      </c>
      <c r="BA114" s="47">
        <f t="shared" si="118"/>
        <v>945</v>
      </c>
      <c r="BB114" s="47">
        <f t="shared" si="118"/>
        <v>422</v>
      </c>
      <c r="BC114" s="47">
        <f t="shared" si="118"/>
        <v>638</v>
      </c>
      <c r="BD114" s="47">
        <f t="shared" si="118"/>
        <v>1986</v>
      </c>
      <c r="BE114" s="47">
        <f t="shared" si="118"/>
        <v>809</v>
      </c>
      <c r="BF114" s="47">
        <f t="shared" si="118"/>
        <v>538</v>
      </c>
      <c r="BG114" s="47">
        <f t="shared" si="118"/>
        <v>1824</v>
      </c>
      <c r="BH114" s="47">
        <f t="shared" si="118"/>
        <v>1203</v>
      </c>
      <c r="BI114" s="47">
        <f t="shared" si="118"/>
        <v>1585</v>
      </c>
      <c r="BJ114" s="47">
        <f t="shared" si="118"/>
        <v>1183</v>
      </c>
    </row>
    <row r="115" ht="13.5" customHeight="1">
      <c r="A115" s="88">
        <v>41769.0</v>
      </c>
      <c r="B115" s="84" t="s">
        <v>74</v>
      </c>
      <c r="C115" s="176"/>
      <c r="D115" s="233" t="s">
        <v>40</v>
      </c>
      <c r="E115" s="52">
        <f t="shared" si="2"/>
        <v>1183</v>
      </c>
      <c r="F115" s="41">
        <v>3.0</v>
      </c>
      <c r="G115" s="41">
        <v>13.0</v>
      </c>
      <c r="H115" s="42">
        <f t="shared" si="3"/>
        <v>22</v>
      </c>
      <c r="I115" s="176"/>
      <c r="J115" s="234" t="s">
        <v>29</v>
      </c>
      <c r="K115" s="52">
        <f t="shared" si="4"/>
        <v>1097</v>
      </c>
      <c r="L115" s="44">
        <v>1.0</v>
      </c>
      <c r="M115" s="44">
        <v>20.0</v>
      </c>
      <c r="N115" s="23">
        <f t="shared" si="5"/>
        <v>23</v>
      </c>
      <c r="O115" s="176"/>
      <c r="P115" s="45" t="s">
        <v>72</v>
      </c>
      <c r="Q115" s="176"/>
      <c r="R115" s="45">
        <f>MIN(Rules!$E$2,(MAX(H115/N115,N115/H115)))</f>
        <v>1.045454545</v>
      </c>
      <c r="S115" s="45">
        <f>VLOOKUP(B115,Rules!A:B,2,FALSE)</f>
        <v>50</v>
      </c>
      <c r="T115" s="176"/>
      <c r="U115" s="131">
        <f>1/(10^(-(E115+(IF(P115="Y",Rules!$I$2,0))-K115)/Rules!$E$12)+1)</f>
        <v>0.7477824649</v>
      </c>
      <c r="V115" s="47">
        <f t="shared" si="6"/>
        <v>-39</v>
      </c>
      <c r="W115" s="47">
        <f t="shared" si="7"/>
        <v>39</v>
      </c>
      <c r="X115" s="47"/>
      <c r="Y115" s="47"/>
      <c r="Z115" s="48"/>
      <c r="AA115" s="47">
        <f t="shared" ref="AA115:BJ115" si="119">IF($D115=AA$1,$E115+$V115,(IF($J115=AA$1,$K115+$W115,AA114)))</f>
        <v>1467</v>
      </c>
      <c r="AB115" s="47">
        <f t="shared" si="119"/>
        <v>896</v>
      </c>
      <c r="AC115" s="47">
        <f t="shared" si="119"/>
        <v>1282</v>
      </c>
      <c r="AD115" s="47">
        <f t="shared" si="119"/>
        <v>292</v>
      </c>
      <c r="AE115" s="47">
        <f t="shared" si="119"/>
        <v>2022</v>
      </c>
      <c r="AF115" s="47">
        <f t="shared" si="119"/>
        <v>1960</v>
      </c>
      <c r="AG115" s="47">
        <f t="shared" si="119"/>
        <v>1165</v>
      </c>
      <c r="AH115" s="47">
        <f t="shared" si="119"/>
        <v>993</v>
      </c>
      <c r="AI115" s="47">
        <f t="shared" si="119"/>
        <v>1312</v>
      </c>
      <c r="AJ115" s="47">
        <f t="shared" si="119"/>
        <v>1930</v>
      </c>
      <c r="AK115" s="47">
        <f t="shared" si="119"/>
        <v>714</v>
      </c>
      <c r="AL115" s="47">
        <f t="shared" si="119"/>
        <v>894</v>
      </c>
      <c r="AM115" s="47">
        <f t="shared" si="119"/>
        <v>1948</v>
      </c>
      <c r="AN115" s="47">
        <f t="shared" si="119"/>
        <v>1428</v>
      </c>
      <c r="AO115" s="47">
        <f t="shared" si="119"/>
        <v>1136</v>
      </c>
      <c r="AP115" s="47">
        <f t="shared" si="119"/>
        <v>2161</v>
      </c>
      <c r="AQ115" s="47">
        <f t="shared" si="119"/>
        <v>1530</v>
      </c>
      <c r="AR115" s="47">
        <f t="shared" si="119"/>
        <v>291</v>
      </c>
      <c r="AS115" s="47">
        <f t="shared" si="119"/>
        <v>1822</v>
      </c>
      <c r="AT115" s="47">
        <f t="shared" si="119"/>
        <v>1170</v>
      </c>
      <c r="AU115" s="47">
        <f t="shared" si="119"/>
        <v>539</v>
      </c>
      <c r="AV115" s="47">
        <f t="shared" si="119"/>
        <v>767</v>
      </c>
      <c r="AW115" s="47">
        <f t="shared" si="119"/>
        <v>973</v>
      </c>
      <c r="AX115" s="47">
        <f t="shared" si="119"/>
        <v>1285</v>
      </c>
      <c r="AY115" s="47">
        <f t="shared" si="119"/>
        <v>602</v>
      </c>
      <c r="AZ115" s="47">
        <f t="shared" si="119"/>
        <v>1542</v>
      </c>
      <c r="BA115" s="47">
        <f t="shared" si="119"/>
        <v>945</v>
      </c>
      <c r="BB115" s="47">
        <f t="shared" si="119"/>
        <v>422</v>
      </c>
      <c r="BC115" s="47">
        <f t="shared" si="119"/>
        <v>638</v>
      </c>
      <c r="BD115" s="47">
        <f t="shared" si="119"/>
        <v>1986</v>
      </c>
      <c r="BE115" s="47">
        <f t="shared" si="119"/>
        <v>809</v>
      </c>
      <c r="BF115" s="47">
        <f t="shared" si="119"/>
        <v>538</v>
      </c>
      <c r="BG115" s="47">
        <f t="shared" si="119"/>
        <v>1824</v>
      </c>
      <c r="BH115" s="47">
        <f t="shared" si="119"/>
        <v>1203</v>
      </c>
      <c r="BI115" s="47">
        <f t="shared" si="119"/>
        <v>1585</v>
      </c>
      <c r="BJ115" s="47">
        <f t="shared" si="119"/>
        <v>1144</v>
      </c>
    </row>
    <row r="116" ht="13.5" customHeight="1">
      <c r="A116" s="88">
        <v>41769.0</v>
      </c>
      <c r="B116" s="84" t="s">
        <v>74</v>
      </c>
      <c r="C116" s="176"/>
      <c r="D116" s="233" t="s">
        <v>39</v>
      </c>
      <c r="E116" s="52">
        <f t="shared" si="2"/>
        <v>973</v>
      </c>
      <c r="F116" s="41">
        <v>0.0</v>
      </c>
      <c r="G116" s="41">
        <v>15.0</v>
      </c>
      <c r="H116" s="42">
        <f t="shared" si="3"/>
        <v>15</v>
      </c>
      <c r="I116" s="176"/>
      <c r="J116" s="234" t="s">
        <v>38</v>
      </c>
      <c r="K116" s="52">
        <f t="shared" si="4"/>
        <v>1285</v>
      </c>
      <c r="L116" s="44">
        <v>0.0</v>
      </c>
      <c r="M116" s="44">
        <v>16.0</v>
      </c>
      <c r="N116" s="23">
        <f t="shared" si="5"/>
        <v>16</v>
      </c>
      <c r="O116" s="176"/>
      <c r="P116" s="45" t="s">
        <v>72</v>
      </c>
      <c r="Q116" s="176"/>
      <c r="R116" s="45">
        <f>MIN(Rules!$E$2,(MAX(H116/N116,N116/H116)))</f>
        <v>1.066666667</v>
      </c>
      <c r="S116" s="45">
        <f>VLOOKUP(B116,Rules!A:B,2,FALSE)</f>
        <v>50</v>
      </c>
      <c r="T116" s="176"/>
      <c r="U116" s="131">
        <f>1/(10^(-(E116+(IF(P116="Y",Rules!$I$2,0))-K116)/Rules!$E$12)+1)</f>
        <v>0.3216853068</v>
      </c>
      <c r="V116" s="47">
        <f t="shared" si="6"/>
        <v>-17</v>
      </c>
      <c r="W116" s="47">
        <f t="shared" si="7"/>
        <v>17</v>
      </c>
      <c r="X116" s="47"/>
      <c r="Y116" s="47"/>
      <c r="Z116" s="48"/>
      <c r="AA116" s="47">
        <f t="shared" ref="AA116:BJ116" si="120">IF($D116=AA$1,$E116+$V116,(IF($J116=AA$1,$K116+$W116,AA115)))</f>
        <v>1467</v>
      </c>
      <c r="AB116" s="47">
        <f t="shared" si="120"/>
        <v>896</v>
      </c>
      <c r="AC116" s="47">
        <f t="shared" si="120"/>
        <v>1282</v>
      </c>
      <c r="AD116" s="47">
        <f t="shared" si="120"/>
        <v>292</v>
      </c>
      <c r="AE116" s="47">
        <f t="shared" si="120"/>
        <v>2022</v>
      </c>
      <c r="AF116" s="47">
        <f t="shared" si="120"/>
        <v>1960</v>
      </c>
      <c r="AG116" s="47">
        <f t="shared" si="120"/>
        <v>1165</v>
      </c>
      <c r="AH116" s="47">
        <f t="shared" si="120"/>
        <v>993</v>
      </c>
      <c r="AI116" s="47">
        <f t="shared" si="120"/>
        <v>1312</v>
      </c>
      <c r="AJ116" s="47">
        <f t="shared" si="120"/>
        <v>1930</v>
      </c>
      <c r="AK116" s="47">
        <f t="shared" si="120"/>
        <v>714</v>
      </c>
      <c r="AL116" s="47">
        <f t="shared" si="120"/>
        <v>894</v>
      </c>
      <c r="AM116" s="47">
        <f t="shared" si="120"/>
        <v>1948</v>
      </c>
      <c r="AN116" s="47">
        <f t="shared" si="120"/>
        <v>1428</v>
      </c>
      <c r="AO116" s="47">
        <f t="shared" si="120"/>
        <v>1136</v>
      </c>
      <c r="AP116" s="47">
        <f t="shared" si="120"/>
        <v>2161</v>
      </c>
      <c r="AQ116" s="47">
        <f t="shared" si="120"/>
        <v>1530</v>
      </c>
      <c r="AR116" s="47">
        <f t="shared" si="120"/>
        <v>291</v>
      </c>
      <c r="AS116" s="47">
        <f t="shared" si="120"/>
        <v>1822</v>
      </c>
      <c r="AT116" s="47">
        <f t="shared" si="120"/>
        <v>1170</v>
      </c>
      <c r="AU116" s="47">
        <f t="shared" si="120"/>
        <v>539</v>
      </c>
      <c r="AV116" s="47">
        <f t="shared" si="120"/>
        <v>767</v>
      </c>
      <c r="AW116" s="47">
        <f t="shared" si="120"/>
        <v>956</v>
      </c>
      <c r="AX116" s="47">
        <f t="shared" si="120"/>
        <v>1302</v>
      </c>
      <c r="AY116" s="47">
        <f t="shared" si="120"/>
        <v>602</v>
      </c>
      <c r="AZ116" s="47">
        <f t="shared" si="120"/>
        <v>1542</v>
      </c>
      <c r="BA116" s="47">
        <f t="shared" si="120"/>
        <v>945</v>
      </c>
      <c r="BB116" s="47">
        <f t="shared" si="120"/>
        <v>422</v>
      </c>
      <c r="BC116" s="47">
        <f t="shared" si="120"/>
        <v>638</v>
      </c>
      <c r="BD116" s="47">
        <f t="shared" si="120"/>
        <v>1986</v>
      </c>
      <c r="BE116" s="47">
        <f t="shared" si="120"/>
        <v>809</v>
      </c>
      <c r="BF116" s="47">
        <f t="shared" si="120"/>
        <v>538</v>
      </c>
      <c r="BG116" s="47">
        <f t="shared" si="120"/>
        <v>1824</v>
      </c>
      <c r="BH116" s="47">
        <f t="shared" si="120"/>
        <v>1203</v>
      </c>
      <c r="BI116" s="47">
        <f t="shared" si="120"/>
        <v>1585</v>
      </c>
      <c r="BJ116" s="47">
        <f t="shared" si="120"/>
        <v>1144</v>
      </c>
    </row>
    <row r="117" ht="13.5" customHeight="1">
      <c r="A117" s="88">
        <v>41769.0</v>
      </c>
      <c r="B117" s="84" t="s">
        <v>74</v>
      </c>
      <c r="C117" s="176"/>
      <c r="D117" s="233" t="s">
        <v>35</v>
      </c>
      <c r="E117" s="52">
        <f t="shared" si="2"/>
        <v>1165</v>
      </c>
      <c r="F117" s="41">
        <v>2.0</v>
      </c>
      <c r="G117" s="41">
        <v>16.0</v>
      </c>
      <c r="H117" s="42">
        <f t="shared" si="3"/>
        <v>22</v>
      </c>
      <c r="I117" s="176"/>
      <c r="J117" s="234" t="s">
        <v>33</v>
      </c>
      <c r="K117" s="52">
        <f t="shared" si="4"/>
        <v>1312</v>
      </c>
      <c r="L117" s="44">
        <v>3.0</v>
      </c>
      <c r="M117" s="44">
        <v>12.0</v>
      </c>
      <c r="N117" s="23">
        <f t="shared" si="5"/>
        <v>21</v>
      </c>
      <c r="O117" s="176"/>
      <c r="P117" s="45" t="s">
        <v>72</v>
      </c>
      <c r="Q117" s="176"/>
      <c r="R117" s="45">
        <f>MIN(Rules!$E$2,(MAX(H117/N117,N117/H117)))</f>
        <v>1.047619048</v>
      </c>
      <c r="S117" s="45">
        <f>VLOOKUP(B117,Rules!A:B,2,FALSE)</f>
        <v>50</v>
      </c>
      <c r="T117" s="176"/>
      <c r="U117" s="131">
        <f>1/(10^(-(E117+(IF(P117="Y",Rules!$I$2,0))-K117)/Rules!$E$12)+1)</f>
        <v>0.5034538227</v>
      </c>
      <c r="V117" s="47">
        <f t="shared" si="6"/>
        <v>26</v>
      </c>
      <c r="W117" s="47">
        <f t="shared" si="7"/>
        <v>-26</v>
      </c>
      <c r="X117" s="47"/>
      <c r="Y117" s="47"/>
      <c r="Z117" s="48"/>
      <c r="AA117" s="47">
        <f t="shared" ref="AA117:BJ117" si="121">IF($D117=AA$1,$E117+$V117,(IF($J117=AA$1,$K117+$W117,AA116)))</f>
        <v>1467</v>
      </c>
      <c r="AB117" s="47">
        <f t="shared" si="121"/>
        <v>896</v>
      </c>
      <c r="AC117" s="47">
        <f t="shared" si="121"/>
        <v>1282</v>
      </c>
      <c r="AD117" s="47">
        <f t="shared" si="121"/>
        <v>292</v>
      </c>
      <c r="AE117" s="47">
        <f t="shared" si="121"/>
        <v>2022</v>
      </c>
      <c r="AF117" s="47">
        <f t="shared" si="121"/>
        <v>1960</v>
      </c>
      <c r="AG117" s="47">
        <f t="shared" si="121"/>
        <v>1191</v>
      </c>
      <c r="AH117" s="47">
        <f t="shared" si="121"/>
        <v>993</v>
      </c>
      <c r="AI117" s="47">
        <f t="shared" si="121"/>
        <v>1286</v>
      </c>
      <c r="AJ117" s="47">
        <f t="shared" si="121"/>
        <v>1930</v>
      </c>
      <c r="AK117" s="47">
        <f t="shared" si="121"/>
        <v>714</v>
      </c>
      <c r="AL117" s="47">
        <f t="shared" si="121"/>
        <v>894</v>
      </c>
      <c r="AM117" s="47">
        <f t="shared" si="121"/>
        <v>1948</v>
      </c>
      <c r="AN117" s="47">
        <f t="shared" si="121"/>
        <v>1428</v>
      </c>
      <c r="AO117" s="47">
        <f t="shared" si="121"/>
        <v>1136</v>
      </c>
      <c r="AP117" s="47">
        <f t="shared" si="121"/>
        <v>2161</v>
      </c>
      <c r="AQ117" s="47">
        <f t="shared" si="121"/>
        <v>1530</v>
      </c>
      <c r="AR117" s="47">
        <f t="shared" si="121"/>
        <v>291</v>
      </c>
      <c r="AS117" s="47">
        <f t="shared" si="121"/>
        <v>1822</v>
      </c>
      <c r="AT117" s="47">
        <f t="shared" si="121"/>
        <v>1170</v>
      </c>
      <c r="AU117" s="47">
        <f t="shared" si="121"/>
        <v>539</v>
      </c>
      <c r="AV117" s="47">
        <f t="shared" si="121"/>
        <v>767</v>
      </c>
      <c r="AW117" s="47">
        <f t="shared" si="121"/>
        <v>956</v>
      </c>
      <c r="AX117" s="47">
        <f t="shared" si="121"/>
        <v>1302</v>
      </c>
      <c r="AY117" s="47">
        <f t="shared" si="121"/>
        <v>602</v>
      </c>
      <c r="AZ117" s="47">
        <f t="shared" si="121"/>
        <v>1542</v>
      </c>
      <c r="BA117" s="47">
        <f t="shared" si="121"/>
        <v>945</v>
      </c>
      <c r="BB117" s="47">
        <f t="shared" si="121"/>
        <v>422</v>
      </c>
      <c r="BC117" s="47">
        <f t="shared" si="121"/>
        <v>638</v>
      </c>
      <c r="BD117" s="47">
        <f t="shared" si="121"/>
        <v>1986</v>
      </c>
      <c r="BE117" s="47">
        <f t="shared" si="121"/>
        <v>809</v>
      </c>
      <c r="BF117" s="47">
        <f t="shared" si="121"/>
        <v>538</v>
      </c>
      <c r="BG117" s="47">
        <f t="shared" si="121"/>
        <v>1824</v>
      </c>
      <c r="BH117" s="47">
        <f t="shared" si="121"/>
        <v>1203</v>
      </c>
      <c r="BI117" s="47">
        <f t="shared" si="121"/>
        <v>1585</v>
      </c>
      <c r="BJ117" s="47">
        <f t="shared" si="121"/>
        <v>1144</v>
      </c>
    </row>
    <row r="118" ht="13.5" customHeight="1">
      <c r="A118" s="88">
        <v>41769.0</v>
      </c>
      <c r="B118" s="84" t="s">
        <v>74</v>
      </c>
      <c r="C118" s="176"/>
      <c r="D118" s="233" t="s">
        <v>47</v>
      </c>
      <c r="E118" s="52">
        <f t="shared" si="2"/>
        <v>767</v>
      </c>
      <c r="F118" s="41">
        <v>4.0</v>
      </c>
      <c r="G118" s="41">
        <v>19.0</v>
      </c>
      <c r="H118" s="42">
        <f t="shared" si="3"/>
        <v>31</v>
      </c>
      <c r="I118" s="176"/>
      <c r="J118" s="234" t="s">
        <v>44</v>
      </c>
      <c r="K118" s="52">
        <f t="shared" si="4"/>
        <v>422</v>
      </c>
      <c r="L118" s="44">
        <v>0.0</v>
      </c>
      <c r="M118" s="44">
        <v>7.0</v>
      </c>
      <c r="N118" s="23">
        <f t="shared" si="5"/>
        <v>7</v>
      </c>
      <c r="O118" s="176"/>
      <c r="P118" s="45" t="s">
        <v>72</v>
      </c>
      <c r="Q118" s="176"/>
      <c r="R118" s="45">
        <f>MIN(Rules!$E$2,(MAX(H118/N118,N118/H118)))</f>
        <v>2</v>
      </c>
      <c r="S118" s="45">
        <f>VLOOKUP(B118,Rules!A:B,2,FALSE)</f>
        <v>50</v>
      </c>
      <c r="T118" s="176"/>
      <c r="U118" s="131">
        <f>1/(10^(-(E118+(IF(P118="Y",Rules!$I$2,0))-K118)/Rules!$E$12)+1)</f>
        <v>0.9071699362</v>
      </c>
      <c r="V118" s="47">
        <f t="shared" si="6"/>
        <v>9</v>
      </c>
      <c r="W118" s="47">
        <f t="shared" si="7"/>
        <v>-9</v>
      </c>
      <c r="X118" s="47"/>
      <c r="Y118" s="47"/>
      <c r="Z118" s="48"/>
      <c r="AA118" s="47">
        <f t="shared" ref="AA118:BJ118" si="122">IF($D118=AA$1,$E118+$V118,(IF($J118=AA$1,$K118+$W118,AA117)))</f>
        <v>1467</v>
      </c>
      <c r="AB118" s="47">
        <f t="shared" si="122"/>
        <v>896</v>
      </c>
      <c r="AC118" s="47">
        <f t="shared" si="122"/>
        <v>1282</v>
      </c>
      <c r="AD118" s="47">
        <f t="shared" si="122"/>
        <v>292</v>
      </c>
      <c r="AE118" s="47">
        <f t="shared" si="122"/>
        <v>2022</v>
      </c>
      <c r="AF118" s="47">
        <f t="shared" si="122"/>
        <v>1960</v>
      </c>
      <c r="AG118" s="47">
        <f t="shared" si="122"/>
        <v>1191</v>
      </c>
      <c r="AH118" s="47">
        <f t="shared" si="122"/>
        <v>993</v>
      </c>
      <c r="AI118" s="47">
        <f t="shared" si="122"/>
        <v>1286</v>
      </c>
      <c r="AJ118" s="47">
        <f t="shared" si="122"/>
        <v>1930</v>
      </c>
      <c r="AK118" s="47">
        <f t="shared" si="122"/>
        <v>714</v>
      </c>
      <c r="AL118" s="47">
        <f t="shared" si="122"/>
        <v>894</v>
      </c>
      <c r="AM118" s="47">
        <f t="shared" si="122"/>
        <v>1948</v>
      </c>
      <c r="AN118" s="47">
        <f t="shared" si="122"/>
        <v>1428</v>
      </c>
      <c r="AO118" s="47">
        <f t="shared" si="122"/>
        <v>1136</v>
      </c>
      <c r="AP118" s="47">
        <f t="shared" si="122"/>
        <v>2161</v>
      </c>
      <c r="AQ118" s="47">
        <f t="shared" si="122"/>
        <v>1530</v>
      </c>
      <c r="AR118" s="47">
        <f t="shared" si="122"/>
        <v>291</v>
      </c>
      <c r="AS118" s="47">
        <f t="shared" si="122"/>
        <v>1822</v>
      </c>
      <c r="AT118" s="47">
        <f t="shared" si="122"/>
        <v>1170</v>
      </c>
      <c r="AU118" s="47">
        <f t="shared" si="122"/>
        <v>539</v>
      </c>
      <c r="AV118" s="47">
        <f t="shared" si="122"/>
        <v>776</v>
      </c>
      <c r="AW118" s="47">
        <f t="shared" si="122"/>
        <v>956</v>
      </c>
      <c r="AX118" s="47">
        <f t="shared" si="122"/>
        <v>1302</v>
      </c>
      <c r="AY118" s="47">
        <f t="shared" si="122"/>
        <v>602</v>
      </c>
      <c r="AZ118" s="47">
        <f t="shared" si="122"/>
        <v>1542</v>
      </c>
      <c r="BA118" s="47">
        <f t="shared" si="122"/>
        <v>945</v>
      </c>
      <c r="BB118" s="47">
        <f t="shared" si="122"/>
        <v>413</v>
      </c>
      <c r="BC118" s="47">
        <f t="shared" si="122"/>
        <v>638</v>
      </c>
      <c r="BD118" s="47">
        <f t="shared" si="122"/>
        <v>1986</v>
      </c>
      <c r="BE118" s="47">
        <f t="shared" si="122"/>
        <v>809</v>
      </c>
      <c r="BF118" s="47">
        <f t="shared" si="122"/>
        <v>538</v>
      </c>
      <c r="BG118" s="47">
        <f t="shared" si="122"/>
        <v>1824</v>
      </c>
      <c r="BH118" s="47">
        <f t="shared" si="122"/>
        <v>1203</v>
      </c>
      <c r="BI118" s="47">
        <f t="shared" si="122"/>
        <v>1585</v>
      </c>
      <c r="BJ118" s="47">
        <f t="shared" si="122"/>
        <v>1144</v>
      </c>
    </row>
    <row r="119" ht="13.5" customHeight="1">
      <c r="A119" s="88">
        <v>41769.0</v>
      </c>
      <c r="B119" s="84" t="s">
        <v>74</v>
      </c>
      <c r="C119" s="176"/>
      <c r="D119" s="233" t="s">
        <v>37</v>
      </c>
      <c r="E119" s="52">
        <f t="shared" si="2"/>
        <v>993</v>
      </c>
      <c r="F119" s="41">
        <v>3.0</v>
      </c>
      <c r="G119" s="41">
        <v>26.0</v>
      </c>
      <c r="H119" s="42">
        <f t="shared" si="3"/>
        <v>35</v>
      </c>
      <c r="I119" s="176"/>
      <c r="J119" s="234" t="s">
        <v>51</v>
      </c>
      <c r="K119" s="52">
        <f t="shared" si="4"/>
        <v>602</v>
      </c>
      <c r="L119" s="44">
        <v>0.0</v>
      </c>
      <c r="M119" s="44">
        <v>15.0</v>
      </c>
      <c r="N119" s="23">
        <f t="shared" si="5"/>
        <v>15</v>
      </c>
      <c r="O119" s="176"/>
      <c r="P119" s="45" t="s">
        <v>72</v>
      </c>
      <c r="Q119" s="176"/>
      <c r="R119" s="45">
        <f>MIN(Rules!$E$2,(MAX(H119/N119,N119/H119)))</f>
        <v>2</v>
      </c>
      <c r="S119" s="45">
        <f>VLOOKUP(B119,Rules!A:B,2,FALSE)</f>
        <v>50</v>
      </c>
      <c r="T119" s="176"/>
      <c r="U119" s="131">
        <f>1/(10^(-(E119+(IF(P119="Y",Rules!$I$2,0))-K119)/Rules!$E$12)+1)</f>
        <v>0.9235365177</v>
      </c>
      <c r="V119" s="47">
        <f t="shared" si="6"/>
        <v>8</v>
      </c>
      <c r="W119" s="47">
        <f t="shared" si="7"/>
        <v>-8</v>
      </c>
      <c r="X119" s="47"/>
      <c r="Y119" s="47"/>
      <c r="Z119" s="48"/>
      <c r="AA119" s="47">
        <f t="shared" ref="AA119:BJ119" si="123">IF($D119=AA$1,$E119+$V119,(IF($J119=AA$1,$K119+$W119,AA118)))</f>
        <v>1467</v>
      </c>
      <c r="AB119" s="47">
        <f t="shared" si="123"/>
        <v>896</v>
      </c>
      <c r="AC119" s="47">
        <f t="shared" si="123"/>
        <v>1282</v>
      </c>
      <c r="AD119" s="47">
        <f t="shared" si="123"/>
        <v>292</v>
      </c>
      <c r="AE119" s="47">
        <f t="shared" si="123"/>
        <v>2022</v>
      </c>
      <c r="AF119" s="47">
        <f t="shared" si="123"/>
        <v>1960</v>
      </c>
      <c r="AG119" s="47">
        <f t="shared" si="123"/>
        <v>1191</v>
      </c>
      <c r="AH119" s="47">
        <f t="shared" si="123"/>
        <v>1001</v>
      </c>
      <c r="AI119" s="47">
        <f t="shared" si="123"/>
        <v>1286</v>
      </c>
      <c r="AJ119" s="47">
        <f t="shared" si="123"/>
        <v>1930</v>
      </c>
      <c r="AK119" s="47">
        <f t="shared" si="123"/>
        <v>714</v>
      </c>
      <c r="AL119" s="47">
        <f t="shared" si="123"/>
        <v>894</v>
      </c>
      <c r="AM119" s="47">
        <f t="shared" si="123"/>
        <v>1948</v>
      </c>
      <c r="AN119" s="47">
        <f t="shared" si="123"/>
        <v>1428</v>
      </c>
      <c r="AO119" s="47">
        <f t="shared" si="123"/>
        <v>1136</v>
      </c>
      <c r="AP119" s="47">
        <f t="shared" si="123"/>
        <v>2161</v>
      </c>
      <c r="AQ119" s="47">
        <f t="shared" si="123"/>
        <v>1530</v>
      </c>
      <c r="AR119" s="47">
        <f t="shared" si="123"/>
        <v>291</v>
      </c>
      <c r="AS119" s="47">
        <f t="shared" si="123"/>
        <v>1822</v>
      </c>
      <c r="AT119" s="47">
        <f t="shared" si="123"/>
        <v>1170</v>
      </c>
      <c r="AU119" s="47">
        <f t="shared" si="123"/>
        <v>539</v>
      </c>
      <c r="AV119" s="47">
        <f t="shared" si="123"/>
        <v>776</v>
      </c>
      <c r="AW119" s="47">
        <f t="shared" si="123"/>
        <v>956</v>
      </c>
      <c r="AX119" s="47">
        <f t="shared" si="123"/>
        <v>1302</v>
      </c>
      <c r="AY119" s="47">
        <f t="shared" si="123"/>
        <v>594</v>
      </c>
      <c r="AZ119" s="47">
        <f t="shared" si="123"/>
        <v>1542</v>
      </c>
      <c r="BA119" s="47">
        <f t="shared" si="123"/>
        <v>945</v>
      </c>
      <c r="BB119" s="47">
        <f t="shared" si="123"/>
        <v>413</v>
      </c>
      <c r="BC119" s="47">
        <f t="shared" si="123"/>
        <v>638</v>
      </c>
      <c r="BD119" s="47">
        <f t="shared" si="123"/>
        <v>1986</v>
      </c>
      <c r="BE119" s="47">
        <f t="shared" si="123"/>
        <v>809</v>
      </c>
      <c r="BF119" s="47">
        <f t="shared" si="123"/>
        <v>538</v>
      </c>
      <c r="BG119" s="47">
        <f t="shared" si="123"/>
        <v>1824</v>
      </c>
      <c r="BH119" s="47">
        <f t="shared" si="123"/>
        <v>1203</v>
      </c>
      <c r="BI119" s="47">
        <f t="shared" si="123"/>
        <v>1585</v>
      </c>
      <c r="BJ119" s="47">
        <f t="shared" si="123"/>
        <v>1144</v>
      </c>
    </row>
    <row r="120" ht="13.5" customHeight="1">
      <c r="A120" s="88">
        <v>41769.0</v>
      </c>
      <c r="B120" s="84" t="s">
        <v>74</v>
      </c>
      <c r="C120" s="176"/>
      <c r="D120" s="233" t="s">
        <v>50</v>
      </c>
      <c r="E120" s="52">
        <f t="shared" si="2"/>
        <v>539</v>
      </c>
      <c r="F120" s="41">
        <v>2.0</v>
      </c>
      <c r="G120" s="41">
        <v>17.0</v>
      </c>
      <c r="H120" s="42">
        <f t="shared" si="3"/>
        <v>23</v>
      </c>
      <c r="I120" s="176"/>
      <c r="J120" s="234" t="s">
        <v>53</v>
      </c>
      <c r="K120" s="52">
        <f t="shared" si="4"/>
        <v>538</v>
      </c>
      <c r="L120" s="44">
        <v>0.0</v>
      </c>
      <c r="M120" s="44">
        <v>4.0</v>
      </c>
      <c r="N120" s="23">
        <f t="shared" si="5"/>
        <v>4</v>
      </c>
      <c r="O120" s="176"/>
      <c r="P120" s="45" t="s">
        <v>72</v>
      </c>
      <c r="Q120" s="176"/>
      <c r="R120" s="45">
        <f>MIN(Rules!$E$2,(MAX(H120/N120,N120/H120)))</f>
        <v>2</v>
      </c>
      <c r="S120" s="45">
        <f>VLOOKUP(B120,Rules!A:B,2,FALSE)</f>
        <v>50</v>
      </c>
      <c r="T120" s="176"/>
      <c r="U120" s="131">
        <f>1/(10^(-(E120+(IF(P120="Y",Rules!$I$2,0))-K120)/Rules!$E$12)+1)</f>
        <v>0.667162819</v>
      </c>
      <c r="V120" s="47">
        <f t="shared" si="6"/>
        <v>33</v>
      </c>
      <c r="W120" s="47">
        <f t="shared" si="7"/>
        <v>-33</v>
      </c>
      <c r="X120" s="47"/>
      <c r="Y120" s="47"/>
      <c r="Z120" s="48"/>
      <c r="AA120" s="47">
        <f t="shared" ref="AA120:BJ120" si="124">IF($D120=AA$1,$E120+$V120,(IF($J120=AA$1,$K120+$W120,AA119)))</f>
        <v>1467</v>
      </c>
      <c r="AB120" s="47">
        <f t="shared" si="124"/>
        <v>896</v>
      </c>
      <c r="AC120" s="47">
        <f t="shared" si="124"/>
        <v>1282</v>
      </c>
      <c r="AD120" s="47">
        <f t="shared" si="124"/>
        <v>292</v>
      </c>
      <c r="AE120" s="47">
        <f t="shared" si="124"/>
        <v>2022</v>
      </c>
      <c r="AF120" s="47">
        <f t="shared" si="124"/>
        <v>1960</v>
      </c>
      <c r="AG120" s="47">
        <f t="shared" si="124"/>
        <v>1191</v>
      </c>
      <c r="AH120" s="47">
        <f t="shared" si="124"/>
        <v>1001</v>
      </c>
      <c r="AI120" s="47">
        <f t="shared" si="124"/>
        <v>1286</v>
      </c>
      <c r="AJ120" s="47">
        <f t="shared" si="124"/>
        <v>1930</v>
      </c>
      <c r="AK120" s="47">
        <f t="shared" si="124"/>
        <v>714</v>
      </c>
      <c r="AL120" s="47">
        <f t="shared" si="124"/>
        <v>894</v>
      </c>
      <c r="AM120" s="47">
        <f t="shared" si="124"/>
        <v>1948</v>
      </c>
      <c r="AN120" s="47">
        <f t="shared" si="124"/>
        <v>1428</v>
      </c>
      <c r="AO120" s="47">
        <f t="shared" si="124"/>
        <v>1136</v>
      </c>
      <c r="AP120" s="47">
        <f t="shared" si="124"/>
        <v>2161</v>
      </c>
      <c r="AQ120" s="47">
        <f t="shared" si="124"/>
        <v>1530</v>
      </c>
      <c r="AR120" s="47">
        <f t="shared" si="124"/>
        <v>291</v>
      </c>
      <c r="AS120" s="47">
        <f t="shared" si="124"/>
        <v>1822</v>
      </c>
      <c r="AT120" s="47">
        <f t="shared" si="124"/>
        <v>1170</v>
      </c>
      <c r="AU120" s="47">
        <f t="shared" si="124"/>
        <v>572</v>
      </c>
      <c r="AV120" s="47">
        <f t="shared" si="124"/>
        <v>776</v>
      </c>
      <c r="AW120" s="47">
        <f t="shared" si="124"/>
        <v>956</v>
      </c>
      <c r="AX120" s="47">
        <f t="shared" si="124"/>
        <v>1302</v>
      </c>
      <c r="AY120" s="47">
        <f t="shared" si="124"/>
        <v>594</v>
      </c>
      <c r="AZ120" s="47">
        <f t="shared" si="124"/>
        <v>1542</v>
      </c>
      <c r="BA120" s="47">
        <f t="shared" si="124"/>
        <v>945</v>
      </c>
      <c r="BB120" s="47">
        <f t="shared" si="124"/>
        <v>413</v>
      </c>
      <c r="BC120" s="47">
        <f t="shared" si="124"/>
        <v>638</v>
      </c>
      <c r="BD120" s="47">
        <f t="shared" si="124"/>
        <v>1986</v>
      </c>
      <c r="BE120" s="47">
        <f t="shared" si="124"/>
        <v>809</v>
      </c>
      <c r="BF120" s="47">
        <f t="shared" si="124"/>
        <v>505</v>
      </c>
      <c r="BG120" s="47">
        <f t="shared" si="124"/>
        <v>1824</v>
      </c>
      <c r="BH120" s="47">
        <f t="shared" si="124"/>
        <v>1203</v>
      </c>
      <c r="BI120" s="47">
        <f t="shared" si="124"/>
        <v>1585</v>
      </c>
      <c r="BJ120" s="47">
        <f t="shared" si="124"/>
        <v>1144</v>
      </c>
    </row>
    <row r="121" ht="13.5" customHeight="1">
      <c r="A121" s="88">
        <v>41769.0</v>
      </c>
      <c r="B121" s="84" t="s">
        <v>74</v>
      </c>
      <c r="C121" s="176"/>
      <c r="D121" s="233" t="s">
        <v>48</v>
      </c>
      <c r="E121" s="52">
        <f t="shared" si="2"/>
        <v>714</v>
      </c>
      <c r="F121" s="41">
        <v>3.0</v>
      </c>
      <c r="G121" s="41">
        <v>16.0</v>
      </c>
      <c r="H121" s="42">
        <f t="shared" si="3"/>
        <v>25</v>
      </c>
      <c r="I121" s="176"/>
      <c r="J121" s="234" t="s">
        <v>52</v>
      </c>
      <c r="K121" s="52">
        <f t="shared" si="4"/>
        <v>291</v>
      </c>
      <c r="L121" s="44">
        <v>1.0</v>
      </c>
      <c r="M121" s="44">
        <v>9.0</v>
      </c>
      <c r="N121" s="23">
        <f t="shared" si="5"/>
        <v>12</v>
      </c>
      <c r="O121" s="176"/>
      <c r="P121" s="45" t="s">
        <v>72</v>
      </c>
      <c r="Q121" s="176"/>
      <c r="R121" s="45">
        <f>MIN(Rules!$E$2,(MAX(H121/N121,N121/H121)))</f>
        <v>2</v>
      </c>
      <c r="S121" s="45">
        <f>VLOOKUP(B121,Rules!A:B,2,FALSE)</f>
        <v>50</v>
      </c>
      <c r="T121" s="176"/>
      <c r="U121" s="131">
        <f>1/(10^(-(E121+(IF(P121="Y",Rules!$I$2,0))-K121)/Rules!$E$12)+1)</f>
        <v>0.9333149871</v>
      </c>
      <c r="V121" s="47">
        <f t="shared" si="6"/>
        <v>7</v>
      </c>
      <c r="W121" s="47">
        <f t="shared" si="7"/>
        <v>-7</v>
      </c>
      <c r="X121" s="47"/>
      <c r="Y121" s="47"/>
      <c r="Z121" s="48"/>
      <c r="AA121" s="47">
        <f t="shared" ref="AA121:BJ121" si="125">IF($D121=AA$1,$E121+$V121,(IF($J121=AA$1,$K121+$W121,AA120)))</f>
        <v>1467</v>
      </c>
      <c r="AB121" s="47">
        <f t="shared" si="125"/>
        <v>896</v>
      </c>
      <c r="AC121" s="47">
        <f t="shared" si="125"/>
        <v>1282</v>
      </c>
      <c r="AD121" s="47">
        <f t="shared" si="125"/>
        <v>292</v>
      </c>
      <c r="AE121" s="47">
        <f t="shared" si="125"/>
        <v>2022</v>
      </c>
      <c r="AF121" s="47">
        <f t="shared" si="125"/>
        <v>1960</v>
      </c>
      <c r="AG121" s="47">
        <f t="shared" si="125"/>
        <v>1191</v>
      </c>
      <c r="AH121" s="47">
        <f t="shared" si="125"/>
        <v>1001</v>
      </c>
      <c r="AI121" s="47">
        <f t="shared" si="125"/>
        <v>1286</v>
      </c>
      <c r="AJ121" s="47">
        <f t="shared" si="125"/>
        <v>1930</v>
      </c>
      <c r="AK121" s="47">
        <f t="shared" si="125"/>
        <v>721</v>
      </c>
      <c r="AL121" s="47">
        <f t="shared" si="125"/>
        <v>894</v>
      </c>
      <c r="AM121" s="47">
        <f t="shared" si="125"/>
        <v>1948</v>
      </c>
      <c r="AN121" s="47">
        <f t="shared" si="125"/>
        <v>1428</v>
      </c>
      <c r="AO121" s="47">
        <f t="shared" si="125"/>
        <v>1136</v>
      </c>
      <c r="AP121" s="47">
        <f t="shared" si="125"/>
        <v>2161</v>
      </c>
      <c r="AQ121" s="47">
        <f t="shared" si="125"/>
        <v>1530</v>
      </c>
      <c r="AR121" s="47">
        <f t="shared" si="125"/>
        <v>284</v>
      </c>
      <c r="AS121" s="47">
        <f t="shared" si="125"/>
        <v>1822</v>
      </c>
      <c r="AT121" s="47">
        <f t="shared" si="125"/>
        <v>1170</v>
      </c>
      <c r="AU121" s="47">
        <f t="shared" si="125"/>
        <v>572</v>
      </c>
      <c r="AV121" s="47">
        <f t="shared" si="125"/>
        <v>776</v>
      </c>
      <c r="AW121" s="47">
        <f t="shared" si="125"/>
        <v>956</v>
      </c>
      <c r="AX121" s="47">
        <f t="shared" si="125"/>
        <v>1302</v>
      </c>
      <c r="AY121" s="47">
        <f t="shared" si="125"/>
        <v>594</v>
      </c>
      <c r="AZ121" s="47">
        <f t="shared" si="125"/>
        <v>1542</v>
      </c>
      <c r="BA121" s="47">
        <f t="shared" si="125"/>
        <v>945</v>
      </c>
      <c r="BB121" s="47">
        <f t="shared" si="125"/>
        <v>413</v>
      </c>
      <c r="BC121" s="47">
        <f t="shared" si="125"/>
        <v>638</v>
      </c>
      <c r="BD121" s="47">
        <f t="shared" si="125"/>
        <v>1986</v>
      </c>
      <c r="BE121" s="47">
        <f t="shared" si="125"/>
        <v>809</v>
      </c>
      <c r="BF121" s="47">
        <f t="shared" si="125"/>
        <v>505</v>
      </c>
      <c r="BG121" s="47">
        <f t="shared" si="125"/>
        <v>1824</v>
      </c>
      <c r="BH121" s="47">
        <f t="shared" si="125"/>
        <v>1203</v>
      </c>
      <c r="BI121" s="47">
        <f t="shared" si="125"/>
        <v>1585</v>
      </c>
      <c r="BJ121" s="47">
        <f t="shared" si="125"/>
        <v>1144</v>
      </c>
    </row>
    <row r="122" ht="13.5" customHeight="1">
      <c r="A122" s="88">
        <v>41770.0</v>
      </c>
      <c r="B122" s="84" t="s">
        <v>75</v>
      </c>
      <c r="C122" s="176"/>
      <c r="D122" s="233" t="s">
        <v>30</v>
      </c>
      <c r="E122" s="52">
        <f t="shared" si="2"/>
        <v>1467</v>
      </c>
      <c r="F122" s="41">
        <v>1.0</v>
      </c>
      <c r="G122" s="41">
        <v>17.0</v>
      </c>
      <c r="H122" s="42">
        <f t="shared" si="3"/>
        <v>20</v>
      </c>
      <c r="I122" s="176"/>
      <c r="J122" s="234" t="s">
        <v>36</v>
      </c>
      <c r="K122" s="52">
        <f t="shared" si="4"/>
        <v>1170</v>
      </c>
      <c r="L122" s="44">
        <v>2.0</v>
      </c>
      <c r="M122" s="44">
        <v>7.0</v>
      </c>
      <c r="N122" s="23">
        <f t="shared" si="5"/>
        <v>13</v>
      </c>
      <c r="O122" s="176"/>
      <c r="P122" s="45" t="s">
        <v>72</v>
      </c>
      <c r="Q122" s="176"/>
      <c r="R122" s="45">
        <f>MIN(Rules!$E$2,(MAX(H122/N122,N122/H122)))</f>
        <v>1.538461538</v>
      </c>
      <c r="S122" s="45">
        <f>VLOOKUP(B122,Rules!A:B,2,FALSE)</f>
        <v>60</v>
      </c>
      <c r="T122" s="176"/>
      <c r="U122" s="131">
        <f>1/(10^(-(E122+(IF(P122="Y",Rules!$I$2,0))-K122)/Rules!$E$12)+1)</f>
        <v>0.8868047945</v>
      </c>
      <c r="V122" s="47">
        <f t="shared" si="6"/>
        <v>10</v>
      </c>
      <c r="W122" s="47">
        <f t="shared" si="7"/>
        <v>-10</v>
      </c>
      <c r="X122" s="47"/>
      <c r="Y122" s="47"/>
      <c r="Z122" s="48"/>
      <c r="AA122" s="47">
        <f t="shared" ref="AA122:BJ122" si="126">IF($D122=AA$1,$E122+$V122,(IF($J122=AA$1,$K122+$W122,AA121)))</f>
        <v>1477</v>
      </c>
      <c r="AB122" s="47">
        <f t="shared" si="126"/>
        <v>896</v>
      </c>
      <c r="AC122" s="47">
        <f t="shared" si="126"/>
        <v>1282</v>
      </c>
      <c r="AD122" s="47">
        <f t="shared" si="126"/>
        <v>292</v>
      </c>
      <c r="AE122" s="47">
        <f t="shared" si="126"/>
        <v>2022</v>
      </c>
      <c r="AF122" s="47">
        <f t="shared" si="126"/>
        <v>1960</v>
      </c>
      <c r="AG122" s="47">
        <f t="shared" si="126"/>
        <v>1191</v>
      </c>
      <c r="AH122" s="47">
        <f t="shared" si="126"/>
        <v>1001</v>
      </c>
      <c r="AI122" s="47">
        <f t="shared" si="126"/>
        <v>1286</v>
      </c>
      <c r="AJ122" s="47">
        <f t="shared" si="126"/>
        <v>1930</v>
      </c>
      <c r="AK122" s="47">
        <f t="shared" si="126"/>
        <v>721</v>
      </c>
      <c r="AL122" s="47">
        <f t="shared" si="126"/>
        <v>894</v>
      </c>
      <c r="AM122" s="47">
        <f t="shared" si="126"/>
        <v>1948</v>
      </c>
      <c r="AN122" s="47">
        <f t="shared" si="126"/>
        <v>1428</v>
      </c>
      <c r="AO122" s="47">
        <f t="shared" si="126"/>
        <v>1136</v>
      </c>
      <c r="AP122" s="47">
        <f t="shared" si="126"/>
        <v>2161</v>
      </c>
      <c r="AQ122" s="47">
        <f t="shared" si="126"/>
        <v>1530</v>
      </c>
      <c r="AR122" s="47">
        <f t="shared" si="126"/>
        <v>284</v>
      </c>
      <c r="AS122" s="47">
        <f t="shared" si="126"/>
        <v>1822</v>
      </c>
      <c r="AT122" s="47">
        <f t="shared" si="126"/>
        <v>1160</v>
      </c>
      <c r="AU122" s="47">
        <f t="shared" si="126"/>
        <v>572</v>
      </c>
      <c r="AV122" s="47">
        <f t="shared" si="126"/>
        <v>776</v>
      </c>
      <c r="AW122" s="47">
        <f t="shared" si="126"/>
        <v>956</v>
      </c>
      <c r="AX122" s="47">
        <f t="shared" si="126"/>
        <v>1302</v>
      </c>
      <c r="AY122" s="47">
        <f t="shared" si="126"/>
        <v>594</v>
      </c>
      <c r="AZ122" s="47">
        <f t="shared" si="126"/>
        <v>1542</v>
      </c>
      <c r="BA122" s="47">
        <f t="shared" si="126"/>
        <v>945</v>
      </c>
      <c r="BB122" s="47">
        <f t="shared" si="126"/>
        <v>413</v>
      </c>
      <c r="BC122" s="47">
        <f t="shared" si="126"/>
        <v>638</v>
      </c>
      <c r="BD122" s="47">
        <f t="shared" si="126"/>
        <v>1986</v>
      </c>
      <c r="BE122" s="47">
        <f t="shared" si="126"/>
        <v>809</v>
      </c>
      <c r="BF122" s="47">
        <f t="shared" si="126"/>
        <v>505</v>
      </c>
      <c r="BG122" s="47">
        <f t="shared" si="126"/>
        <v>1824</v>
      </c>
      <c r="BH122" s="47">
        <f t="shared" si="126"/>
        <v>1203</v>
      </c>
      <c r="BI122" s="47">
        <f t="shared" si="126"/>
        <v>1585</v>
      </c>
      <c r="BJ122" s="47">
        <f t="shared" si="126"/>
        <v>1144</v>
      </c>
    </row>
    <row r="123" ht="13.5" customHeight="1">
      <c r="A123" s="88">
        <v>41770.0</v>
      </c>
      <c r="B123" s="84" t="s">
        <v>75</v>
      </c>
      <c r="C123" s="176"/>
      <c r="D123" s="233" t="s">
        <v>31</v>
      </c>
      <c r="E123" s="52">
        <f t="shared" si="2"/>
        <v>1530</v>
      </c>
      <c r="F123" s="41">
        <v>1.0</v>
      </c>
      <c r="G123" s="41">
        <v>22.0</v>
      </c>
      <c r="H123" s="42">
        <f t="shared" si="3"/>
        <v>25</v>
      </c>
      <c r="I123" s="176"/>
      <c r="J123" s="234" t="s">
        <v>28</v>
      </c>
      <c r="K123" s="52">
        <f t="shared" si="4"/>
        <v>1282</v>
      </c>
      <c r="L123" s="44">
        <v>0.0</v>
      </c>
      <c r="M123" s="44">
        <v>14.0</v>
      </c>
      <c r="N123" s="23">
        <f t="shared" si="5"/>
        <v>14</v>
      </c>
      <c r="O123" s="176"/>
      <c r="P123" s="45" t="s">
        <v>72</v>
      </c>
      <c r="Q123" s="176"/>
      <c r="R123" s="45">
        <f>MIN(Rules!$E$2,(MAX(H123/N123,N123/H123)))</f>
        <v>1.785714286</v>
      </c>
      <c r="S123" s="45">
        <f>VLOOKUP(B123,Rules!A:B,2,FALSE)</f>
        <v>60</v>
      </c>
      <c r="T123" s="176"/>
      <c r="U123" s="131">
        <f>1/(10^(-(E123+(IF(P123="Y",Rules!$I$2,0))-K123)/Rules!$E$12)+1)</f>
        <v>0.8621018124</v>
      </c>
      <c r="V123" s="47">
        <f t="shared" si="6"/>
        <v>15</v>
      </c>
      <c r="W123" s="47">
        <f t="shared" si="7"/>
        <v>-15</v>
      </c>
      <c r="X123" s="47"/>
      <c r="Y123" s="47"/>
      <c r="Z123" s="48"/>
      <c r="AA123" s="47">
        <f t="shared" ref="AA123:BJ123" si="127">IF($D123=AA$1,$E123+$V123,(IF($J123=AA$1,$K123+$W123,AA122)))</f>
        <v>1477</v>
      </c>
      <c r="AB123" s="47">
        <f t="shared" si="127"/>
        <v>896</v>
      </c>
      <c r="AC123" s="47">
        <f t="shared" si="127"/>
        <v>1267</v>
      </c>
      <c r="AD123" s="47">
        <f t="shared" si="127"/>
        <v>292</v>
      </c>
      <c r="AE123" s="47">
        <f t="shared" si="127"/>
        <v>2022</v>
      </c>
      <c r="AF123" s="47">
        <f t="shared" si="127"/>
        <v>1960</v>
      </c>
      <c r="AG123" s="47">
        <f t="shared" si="127"/>
        <v>1191</v>
      </c>
      <c r="AH123" s="47">
        <f t="shared" si="127"/>
        <v>1001</v>
      </c>
      <c r="AI123" s="47">
        <f t="shared" si="127"/>
        <v>1286</v>
      </c>
      <c r="AJ123" s="47">
        <f t="shared" si="127"/>
        <v>1930</v>
      </c>
      <c r="AK123" s="47">
        <f t="shared" si="127"/>
        <v>721</v>
      </c>
      <c r="AL123" s="47">
        <f t="shared" si="127"/>
        <v>894</v>
      </c>
      <c r="AM123" s="47">
        <f t="shared" si="127"/>
        <v>1948</v>
      </c>
      <c r="AN123" s="47">
        <f t="shared" si="127"/>
        <v>1428</v>
      </c>
      <c r="AO123" s="47">
        <f t="shared" si="127"/>
        <v>1136</v>
      </c>
      <c r="AP123" s="47">
        <f t="shared" si="127"/>
        <v>2161</v>
      </c>
      <c r="AQ123" s="47">
        <f t="shared" si="127"/>
        <v>1545</v>
      </c>
      <c r="AR123" s="47">
        <f t="shared" si="127"/>
        <v>284</v>
      </c>
      <c r="AS123" s="47">
        <f t="shared" si="127"/>
        <v>1822</v>
      </c>
      <c r="AT123" s="47">
        <f t="shared" si="127"/>
        <v>1160</v>
      </c>
      <c r="AU123" s="47">
        <f t="shared" si="127"/>
        <v>572</v>
      </c>
      <c r="AV123" s="47">
        <f t="shared" si="127"/>
        <v>776</v>
      </c>
      <c r="AW123" s="47">
        <f t="shared" si="127"/>
        <v>956</v>
      </c>
      <c r="AX123" s="47">
        <f t="shared" si="127"/>
        <v>1302</v>
      </c>
      <c r="AY123" s="47">
        <f t="shared" si="127"/>
        <v>594</v>
      </c>
      <c r="AZ123" s="47">
        <f t="shared" si="127"/>
        <v>1542</v>
      </c>
      <c r="BA123" s="47">
        <f t="shared" si="127"/>
        <v>945</v>
      </c>
      <c r="BB123" s="47">
        <f t="shared" si="127"/>
        <v>413</v>
      </c>
      <c r="BC123" s="47">
        <f t="shared" si="127"/>
        <v>638</v>
      </c>
      <c r="BD123" s="47">
        <f t="shared" si="127"/>
        <v>1986</v>
      </c>
      <c r="BE123" s="47">
        <f t="shared" si="127"/>
        <v>809</v>
      </c>
      <c r="BF123" s="47">
        <f t="shared" si="127"/>
        <v>505</v>
      </c>
      <c r="BG123" s="47">
        <f t="shared" si="127"/>
        <v>1824</v>
      </c>
      <c r="BH123" s="47">
        <f t="shared" si="127"/>
        <v>1203</v>
      </c>
      <c r="BI123" s="47">
        <f t="shared" si="127"/>
        <v>1585</v>
      </c>
      <c r="BJ123" s="47">
        <f t="shared" si="127"/>
        <v>1144</v>
      </c>
    </row>
    <row r="124" ht="13.5" customHeight="1">
      <c r="A124" s="88">
        <v>41776.0</v>
      </c>
      <c r="B124" s="84" t="s">
        <v>74</v>
      </c>
      <c r="C124" s="176"/>
      <c r="D124" s="233" t="s">
        <v>29</v>
      </c>
      <c r="E124" s="52">
        <f t="shared" si="2"/>
        <v>1136</v>
      </c>
      <c r="F124" s="41">
        <v>1.0</v>
      </c>
      <c r="G124" s="41">
        <v>16.0</v>
      </c>
      <c r="H124" s="42">
        <f t="shared" si="3"/>
        <v>19</v>
      </c>
      <c r="I124" s="176"/>
      <c r="J124" s="234" t="s">
        <v>34</v>
      </c>
      <c r="K124" s="52">
        <f t="shared" si="4"/>
        <v>1428</v>
      </c>
      <c r="L124" s="44">
        <v>3.0</v>
      </c>
      <c r="M124" s="44">
        <v>18.0</v>
      </c>
      <c r="N124" s="23">
        <f t="shared" si="5"/>
        <v>27</v>
      </c>
      <c r="O124" s="176"/>
      <c r="P124" s="45" t="s">
        <v>72</v>
      </c>
      <c r="Q124" s="176"/>
      <c r="R124" s="45">
        <f>MIN(Rules!$E$2,(MAX(H124/N124,N124/H124)))</f>
        <v>1.421052632</v>
      </c>
      <c r="S124" s="45">
        <f>VLOOKUP(B124,Rules!A:B,2,FALSE)</f>
        <v>50</v>
      </c>
      <c r="T124" s="176"/>
      <c r="U124" s="131">
        <f>1/(10^(-(E124+(IF(P124="Y",Rules!$I$2,0))-K124)/Rules!$E$12)+1)</f>
        <v>0.3421035304</v>
      </c>
      <c r="V124" s="47">
        <f t="shared" si="6"/>
        <v>-24</v>
      </c>
      <c r="W124" s="47">
        <f t="shared" si="7"/>
        <v>24</v>
      </c>
      <c r="X124" s="47"/>
      <c r="Y124" s="47"/>
      <c r="Z124" s="48"/>
      <c r="AA124" s="47">
        <f t="shared" ref="AA124:BJ124" si="128">IF($D124=AA$1,$E124+$V124,(IF($J124=AA$1,$K124+$W124,AA123)))</f>
        <v>1477</v>
      </c>
      <c r="AB124" s="47">
        <f t="shared" si="128"/>
        <v>896</v>
      </c>
      <c r="AC124" s="47">
        <f t="shared" si="128"/>
        <v>1267</v>
      </c>
      <c r="AD124" s="47">
        <f t="shared" si="128"/>
        <v>292</v>
      </c>
      <c r="AE124" s="47">
        <f t="shared" si="128"/>
        <v>2022</v>
      </c>
      <c r="AF124" s="47">
        <f t="shared" si="128"/>
        <v>1960</v>
      </c>
      <c r="AG124" s="47">
        <f t="shared" si="128"/>
        <v>1191</v>
      </c>
      <c r="AH124" s="47">
        <f t="shared" si="128"/>
        <v>1001</v>
      </c>
      <c r="AI124" s="47">
        <f t="shared" si="128"/>
        <v>1286</v>
      </c>
      <c r="AJ124" s="47">
        <f t="shared" si="128"/>
        <v>1930</v>
      </c>
      <c r="AK124" s="47">
        <f t="shared" si="128"/>
        <v>721</v>
      </c>
      <c r="AL124" s="47">
        <f t="shared" si="128"/>
        <v>894</v>
      </c>
      <c r="AM124" s="47">
        <f t="shared" si="128"/>
        <v>1948</v>
      </c>
      <c r="AN124" s="47">
        <f t="shared" si="128"/>
        <v>1452</v>
      </c>
      <c r="AO124" s="47">
        <f t="shared" si="128"/>
        <v>1112</v>
      </c>
      <c r="AP124" s="47">
        <f t="shared" si="128"/>
        <v>2161</v>
      </c>
      <c r="AQ124" s="47">
        <f t="shared" si="128"/>
        <v>1545</v>
      </c>
      <c r="AR124" s="47">
        <f t="shared" si="128"/>
        <v>284</v>
      </c>
      <c r="AS124" s="47">
        <f t="shared" si="128"/>
        <v>1822</v>
      </c>
      <c r="AT124" s="47">
        <f t="shared" si="128"/>
        <v>1160</v>
      </c>
      <c r="AU124" s="47">
        <f t="shared" si="128"/>
        <v>572</v>
      </c>
      <c r="AV124" s="47">
        <f t="shared" si="128"/>
        <v>776</v>
      </c>
      <c r="AW124" s="47">
        <f t="shared" si="128"/>
        <v>956</v>
      </c>
      <c r="AX124" s="47">
        <f t="shared" si="128"/>
        <v>1302</v>
      </c>
      <c r="AY124" s="47">
        <f t="shared" si="128"/>
        <v>594</v>
      </c>
      <c r="AZ124" s="47">
        <f t="shared" si="128"/>
        <v>1542</v>
      </c>
      <c r="BA124" s="47">
        <f t="shared" si="128"/>
        <v>945</v>
      </c>
      <c r="BB124" s="47">
        <f t="shared" si="128"/>
        <v>413</v>
      </c>
      <c r="BC124" s="47">
        <f t="shared" si="128"/>
        <v>638</v>
      </c>
      <c r="BD124" s="47">
        <f t="shared" si="128"/>
        <v>1986</v>
      </c>
      <c r="BE124" s="47">
        <f t="shared" si="128"/>
        <v>809</v>
      </c>
      <c r="BF124" s="47">
        <f t="shared" si="128"/>
        <v>505</v>
      </c>
      <c r="BG124" s="47">
        <f t="shared" si="128"/>
        <v>1824</v>
      </c>
      <c r="BH124" s="47">
        <f t="shared" si="128"/>
        <v>1203</v>
      </c>
      <c r="BI124" s="47">
        <f t="shared" si="128"/>
        <v>1585</v>
      </c>
      <c r="BJ124" s="47">
        <f t="shared" si="128"/>
        <v>1144</v>
      </c>
    </row>
    <row r="125" ht="13.5" customHeight="1">
      <c r="A125" s="88">
        <v>41776.0</v>
      </c>
      <c r="B125" s="84" t="s">
        <v>74</v>
      </c>
      <c r="C125" s="176"/>
      <c r="D125" s="233" t="s">
        <v>43</v>
      </c>
      <c r="E125" s="52">
        <f t="shared" si="2"/>
        <v>896</v>
      </c>
      <c r="F125" s="41">
        <v>3.0</v>
      </c>
      <c r="G125" s="41">
        <v>13.0</v>
      </c>
      <c r="H125" s="42">
        <f t="shared" si="3"/>
        <v>22</v>
      </c>
      <c r="I125" s="176"/>
      <c r="J125" s="234" t="s">
        <v>40</v>
      </c>
      <c r="K125" s="52">
        <f t="shared" si="4"/>
        <v>1144</v>
      </c>
      <c r="L125" s="44">
        <v>3.0</v>
      </c>
      <c r="M125" s="44">
        <v>19.0</v>
      </c>
      <c r="N125" s="23">
        <f t="shared" si="5"/>
        <v>28</v>
      </c>
      <c r="O125" s="176"/>
      <c r="P125" s="45" t="s">
        <v>72</v>
      </c>
      <c r="Q125" s="176"/>
      <c r="R125" s="45">
        <f>MIN(Rules!$E$2,(MAX(H125/N125,N125/H125)))</f>
        <v>1.272727273</v>
      </c>
      <c r="S125" s="45">
        <f>VLOOKUP(B125,Rules!A:B,2,FALSE)</f>
        <v>50</v>
      </c>
      <c r="T125" s="176"/>
      <c r="U125" s="131">
        <f>1/(10^(-(E125+(IF(P125="Y",Rules!$I$2,0))-K125)/Rules!$E$12)+1)</f>
        <v>0.3890501365</v>
      </c>
      <c r="V125" s="47">
        <f t="shared" si="6"/>
        <v>-25</v>
      </c>
      <c r="W125" s="47">
        <f t="shared" si="7"/>
        <v>25</v>
      </c>
      <c r="X125" s="47"/>
      <c r="Y125" s="47"/>
      <c r="Z125" s="48"/>
      <c r="AA125" s="47">
        <f t="shared" ref="AA125:BJ125" si="129">IF($D125=AA$1,$E125+$V125,(IF($J125=AA$1,$K125+$W125,AA124)))</f>
        <v>1477</v>
      </c>
      <c r="AB125" s="47">
        <f t="shared" si="129"/>
        <v>871</v>
      </c>
      <c r="AC125" s="47">
        <f t="shared" si="129"/>
        <v>1267</v>
      </c>
      <c r="AD125" s="47">
        <f t="shared" si="129"/>
        <v>292</v>
      </c>
      <c r="AE125" s="47">
        <f t="shared" si="129"/>
        <v>2022</v>
      </c>
      <c r="AF125" s="47">
        <f t="shared" si="129"/>
        <v>1960</v>
      </c>
      <c r="AG125" s="47">
        <f t="shared" si="129"/>
        <v>1191</v>
      </c>
      <c r="AH125" s="47">
        <f t="shared" si="129"/>
        <v>1001</v>
      </c>
      <c r="AI125" s="47">
        <f t="shared" si="129"/>
        <v>1286</v>
      </c>
      <c r="AJ125" s="47">
        <f t="shared" si="129"/>
        <v>1930</v>
      </c>
      <c r="AK125" s="47">
        <f t="shared" si="129"/>
        <v>721</v>
      </c>
      <c r="AL125" s="47">
        <f t="shared" si="129"/>
        <v>894</v>
      </c>
      <c r="AM125" s="47">
        <f t="shared" si="129"/>
        <v>1948</v>
      </c>
      <c r="AN125" s="47">
        <f t="shared" si="129"/>
        <v>1452</v>
      </c>
      <c r="AO125" s="47">
        <f t="shared" si="129"/>
        <v>1112</v>
      </c>
      <c r="AP125" s="47">
        <f t="shared" si="129"/>
        <v>2161</v>
      </c>
      <c r="AQ125" s="47">
        <f t="shared" si="129"/>
        <v>1545</v>
      </c>
      <c r="AR125" s="47">
        <f t="shared" si="129"/>
        <v>284</v>
      </c>
      <c r="AS125" s="47">
        <f t="shared" si="129"/>
        <v>1822</v>
      </c>
      <c r="AT125" s="47">
        <f t="shared" si="129"/>
        <v>1160</v>
      </c>
      <c r="AU125" s="47">
        <f t="shared" si="129"/>
        <v>572</v>
      </c>
      <c r="AV125" s="47">
        <f t="shared" si="129"/>
        <v>776</v>
      </c>
      <c r="AW125" s="47">
        <f t="shared" si="129"/>
        <v>956</v>
      </c>
      <c r="AX125" s="47">
        <f t="shared" si="129"/>
        <v>1302</v>
      </c>
      <c r="AY125" s="47">
        <f t="shared" si="129"/>
        <v>594</v>
      </c>
      <c r="AZ125" s="47">
        <f t="shared" si="129"/>
        <v>1542</v>
      </c>
      <c r="BA125" s="47">
        <f t="shared" si="129"/>
        <v>945</v>
      </c>
      <c r="BB125" s="47">
        <f t="shared" si="129"/>
        <v>413</v>
      </c>
      <c r="BC125" s="47">
        <f t="shared" si="129"/>
        <v>638</v>
      </c>
      <c r="BD125" s="47">
        <f t="shared" si="129"/>
        <v>1986</v>
      </c>
      <c r="BE125" s="47">
        <f t="shared" si="129"/>
        <v>809</v>
      </c>
      <c r="BF125" s="47">
        <f t="shared" si="129"/>
        <v>505</v>
      </c>
      <c r="BG125" s="47">
        <f t="shared" si="129"/>
        <v>1824</v>
      </c>
      <c r="BH125" s="47">
        <f t="shared" si="129"/>
        <v>1203</v>
      </c>
      <c r="BI125" s="47">
        <f t="shared" si="129"/>
        <v>1585</v>
      </c>
      <c r="BJ125" s="47">
        <f t="shared" si="129"/>
        <v>1169</v>
      </c>
    </row>
    <row r="126" ht="13.5" customHeight="1">
      <c r="A126" s="88">
        <v>41776.0</v>
      </c>
      <c r="B126" s="84" t="s">
        <v>74</v>
      </c>
      <c r="C126" s="176"/>
      <c r="D126" s="233" t="s">
        <v>47</v>
      </c>
      <c r="E126" s="52">
        <f t="shared" si="2"/>
        <v>776</v>
      </c>
      <c r="F126" s="41">
        <v>1.0</v>
      </c>
      <c r="G126" s="41">
        <v>9.0</v>
      </c>
      <c r="H126" s="42">
        <f t="shared" si="3"/>
        <v>12</v>
      </c>
      <c r="I126" s="176"/>
      <c r="J126" s="234" t="s">
        <v>37</v>
      </c>
      <c r="K126" s="52">
        <f t="shared" si="4"/>
        <v>1001</v>
      </c>
      <c r="L126" s="44">
        <v>5.0</v>
      </c>
      <c r="M126" s="44">
        <v>14.0</v>
      </c>
      <c r="N126" s="23">
        <f t="shared" si="5"/>
        <v>29</v>
      </c>
      <c r="O126" s="176"/>
      <c r="P126" s="45" t="s">
        <v>72</v>
      </c>
      <c r="Q126" s="176"/>
      <c r="R126" s="45">
        <f>MIN(Rules!$E$2,(MAX(H126/N126,N126/H126)))</f>
        <v>2</v>
      </c>
      <c r="S126" s="45">
        <f>VLOOKUP(B126,Rules!A:B,2,FALSE)</f>
        <v>50</v>
      </c>
      <c r="T126" s="176"/>
      <c r="U126" s="131">
        <f>1/(10^(-(E126+(IF(P126="Y",Rules!$I$2,0))-K126)/Rules!$E$12)+1)</f>
        <v>0.4145013213</v>
      </c>
      <c r="V126" s="47">
        <f t="shared" si="6"/>
        <v>-41</v>
      </c>
      <c r="W126" s="47">
        <f t="shared" si="7"/>
        <v>41</v>
      </c>
      <c r="X126" s="47"/>
      <c r="Y126" s="47"/>
      <c r="Z126" s="48"/>
      <c r="AA126" s="47">
        <f t="shared" ref="AA126:BJ126" si="130">IF($D126=AA$1,$E126+$V126,(IF($J126=AA$1,$K126+$W126,AA125)))</f>
        <v>1477</v>
      </c>
      <c r="AB126" s="47">
        <f t="shared" si="130"/>
        <v>871</v>
      </c>
      <c r="AC126" s="47">
        <f t="shared" si="130"/>
        <v>1267</v>
      </c>
      <c r="AD126" s="47">
        <f t="shared" si="130"/>
        <v>292</v>
      </c>
      <c r="AE126" s="47">
        <f t="shared" si="130"/>
        <v>2022</v>
      </c>
      <c r="AF126" s="47">
        <f t="shared" si="130"/>
        <v>1960</v>
      </c>
      <c r="AG126" s="47">
        <f t="shared" si="130"/>
        <v>1191</v>
      </c>
      <c r="AH126" s="47">
        <f t="shared" si="130"/>
        <v>1042</v>
      </c>
      <c r="AI126" s="47">
        <f t="shared" si="130"/>
        <v>1286</v>
      </c>
      <c r="AJ126" s="47">
        <f t="shared" si="130"/>
        <v>1930</v>
      </c>
      <c r="AK126" s="47">
        <f t="shared" si="130"/>
        <v>721</v>
      </c>
      <c r="AL126" s="47">
        <f t="shared" si="130"/>
        <v>894</v>
      </c>
      <c r="AM126" s="47">
        <f t="shared" si="130"/>
        <v>1948</v>
      </c>
      <c r="AN126" s="47">
        <f t="shared" si="130"/>
        <v>1452</v>
      </c>
      <c r="AO126" s="47">
        <f t="shared" si="130"/>
        <v>1112</v>
      </c>
      <c r="AP126" s="47">
        <f t="shared" si="130"/>
        <v>2161</v>
      </c>
      <c r="AQ126" s="47">
        <f t="shared" si="130"/>
        <v>1545</v>
      </c>
      <c r="AR126" s="47">
        <f t="shared" si="130"/>
        <v>284</v>
      </c>
      <c r="AS126" s="47">
        <f t="shared" si="130"/>
        <v>1822</v>
      </c>
      <c r="AT126" s="47">
        <f t="shared" si="130"/>
        <v>1160</v>
      </c>
      <c r="AU126" s="47">
        <f t="shared" si="130"/>
        <v>572</v>
      </c>
      <c r="AV126" s="47">
        <f t="shared" si="130"/>
        <v>735</v>
      </c>
      <c r="AW126" s="47">
        <f t="shared" si="130"/>
        <v>956</v>
      </c>
      <c r="AX126" s="47">
        <f t="shared" si="130"/>
        <v>1302</v>
      </c>
      <c r="AY126" s="47">
        <f t="shared" si="130"/>
        <v>594</v>
      </c>
      <c r="AZ126" s="47">
        <f t="shared" si="130"/>
        <v>1542</v>
      </c>
      <c r="BA126" s="47">
        <f t="shared" si="130"/>
        <v>945</v>
      </c>
      <c r="BB126" s="47">
        <f t="shared" si="130"/>
        <v>413</v>
      </c>
      <c r="BC126" s="47">
        <f t="shared" si="130"/>
        <v>638</v>
      </c>
      <c r="BD126" s="47">
        <f t="shared" si="130"/>
        <v>1986</v>
      </c>
      <c r="BE126" s="47">
        <f t="shared" si="130"/>
        <v>809</v>
      </c>
      <c r="BF126" s="47">
        <f t="shared" si="130"/>
        <v>505</v>
      </c>
      <c r="BG126" s="47">
        <f t="shared" si="130"/>
        <v>1824</v>
      </c>
      <c r="BH126" s="47">
        <f t="shared" si="130"/>
        <v>1203</v>
      </c>
      <c r="BI126" s="47">
        <f t="shared" si="130"/>
        <v>1585</v>
      </c>
      <c r="BJ126" s="47">
        <f t="shared" si="130"/>
        <v>1169</v>
      </c>
    </row>
    <row r="127" ht="13.5" customHeight="1">
      <c r="A127" s="88">
        <v>41776.0</v>
      </c>
      <c r="B127" s="84" t="s">
        <v>74</v>
      </c>
      <c r="C127" s="176"/>
      <c r="D127" s="233" t="s">
        <v>52</v>
      </c>
      <c r="E127" s="52">
        <f t="shared" si="2"/>
        <v>284</v>
      </c>
      <c r="F127" s="41">
        <v>2.0</v>
      </c>
      <c r="G127" s="41">
        <v>9.0</v>
      </c>
      <c r="H127" s="42">
        <f t="shared" si="3"/>
        <v>15</v>
      </c>
      <c r="I127" s="176"/>
      <c r="J127" s="234" t="s">
        <v>53</v>
      </c>
      <c r="K127" s="52">
        <f t="shared" si="4"/>
        <v>505</v>
      </c>
      <c r="L127" s="44">
        <v>1.0</v>
      </c>
      <c r="M127" s="44">
        <v>15.0</v>
      </c>
      <c r="N127" s="23">
        <f t="shared" si="5"/>
        <v>18</v>
      </c>
      <c r="O127" s="176"/>
      <c r="P127" s="45" t="s">
        <v>72</v>
      </c>
      <c r="Q127" s="176"/>
      <c r="R127" s="45">
        <f>MIN(Rules!$E$2,(MAX(H127/N127,N127/H127)))</f>
        <v>1.2</v>
      </c>
      <c r="S127" s="45">
        <f>VLOOKUP(B127,Rules!A:B,2,FALSE)</f>
        <v>50</v>
      </c>
      <c r="T127" s="176"/>
      <c r="U127" s="131">
        <f>1/(10^(-(E127+(IF(P127="Y",Rules!$I$2,0))-K127)/Rules!$E$12)+1)</f>
        <v>0.418978761</v>
      </c>
      <c r="V127" s="47">
        <f t="shared" si="6"/>
        <v>-25</v>
      </c>
      <c r="W127" s="47">
        <f t="shared" si="7"/>
        <v>25</v>
      </c>
      <c r="X127" s="47"/>
      <c r="Y127" s="47"/>
      <c r="Z127" s="48"/>
      <c r="AA127" s="47">
        <f t="shared" ref="AA127:BJ127" si="131">IF($D127=AA$1,$E127+$V127,(IF($J127=AA$1,$K127+$W127,AA126)))</f>
        <v>1477</v>
      </c>
      <c r="AB127" s="47">
        <f t="shared" si="131"/>
        <v>871</v>
      </c>
      <c r="AC127" s="47">
        <f t="shared" si="131"/>
        <v>1267</v>
      </c>
      <c r="AD127" s="47">
        <f t="shared" si="131"/>
        <v>292</v>
      </c>
      <c r="AE127" s="47">
        <f t="shared" si="131"/>
        <v>2022</v>
      </c>
      <c r="AF127" s="47">
        <f t="shared" si="131"/>
        <v>1960</v>
      </c>
      <c r="AG127" s="47">
        <f t="shared" si="131"/>
        <v>1191</v>
      </c>
      <c r="AH127" s="47">
        <f t="shared" si="131"/>
        <v>1042</v>
      </c>
      <c r="AI127" s="47">
        <f t="shared" si="131"/>
        <v>1286</v>
      </c>
      <c r="AJ127" s="47">
        <f t="shared" si="131"/>
        <v>1930</v>
      </c>
      <c r="AK127" s="47">
        <f t="shared" si="131"/>
        <v>721</v>
      </c>
      <c r="AL127" s="47">
        <f t="shared" si="131"/>
        <v>894</v>
      </c>
      <c r="AM127" s="47">
        <f t="shared" si="131"/>
        <v>1948</v>
      </c>
      <c r="AN127" s="47">
        <f t="shared" si="131"/>
        <v>1452</v>
      </c>
      <c r="AO127" s="47">
        <f t="shared" si="131"/>
        <v>1112</v>
      </c>
      <c r="AP127" s="47">
        <f t="shared" si="131"/>
        <v>2161</v>
      </c>
      <c r="AQ127" s="47">
        <f t="shared" si="131"/>
        <v>1545</v>
      </c>
      <c r="AR127" s="47">
        <f t="shared" si="131"/>
        <v>259</v>
      </c>
      <c r="AS127" s="47">
        <f t="shared" si="131"/>
        <v>1822</v>
      </c>
      <c r="AT127" s="47">
        <f t="shared" si="131"/>
        <v>1160</v>
      </c>
      <c r="AU127" s="47">
        <f t="shared" si="131"/>
        <v>572</v>
      </c>
      <c r="AV127" s="47">
        <f t="shared" si="131"/>
        <v>735</v>
      </c>
      <c r="AW127" s="47">
        <f t="shared" si="131"/>
        <v>956</v>
      </c>
      <c r="AX127" s="47">
        <f t="shared" si="131"/>
        <v>1302</v>
      </c>
      <c r="AY127" s="47">
        <f t="shared" si="131"/>
        <v>594</v>
      </c>
      <c r="AZ127" s="47">
        <f t="shared" si="131"/>
        <v>1542</v>
      </c>
      <c r="BA127" s="47">
        <f t="shared" si="131"/>
        <v>945</v>
      </c>
      <c r="BB127" s="47">
        <f t="shared" si="131"/>
        <v>413</v>
      </c>
      <c r="BC127" s="47">
        <f t="shared" si="131"/>
        <v>638</v>
      </c>
      <c r="BD127" s="47">
        <f t="shared" si="131"/>
        <v>1986</v>
      </c>
      <c r="BE127" s="47">
        <f t="shared" si="131"/>
        <v>809</v>
      </c>
      <c r="BF127" s="47">
        <f t="shared" si="131"/>
        <v>530</v>
      </c>
      <c r="BG127" s="47">
        <f t="shared" si="131"/>
        <v>1824</v>
      </c>
      <c r="BH127" s="47">
        <f t="shared" si="131"/>
        <v>1203</v>
      </c>
      <c r="BI127" s="47">
        <f t="shared" si="131"/>
        <v>1585</v>
      </c>
      <c r="BJ127" s="47">
        <f t="shared" si="131"/>
        <v>1169</v>
      </c>
    </row>
    <row r="128" ht="13.5" customHeight="1">
      <c r="A128" s="88">
        <v>41776.0</v>
      </c>
      <c r="B128" s="84" t="s">
        <v>74</v>
      </c>
      <c r="C128" s="176"/>
      <c r="D128" s="233" t="s">
        <v>50</v>
      </c>
      <c r="E128" s="52">
        <f t="shared" si="2"/>
        <v>572</v>
      </c>
      <c r="F128" s="41">
        <v>1.0</v>
      </c>
      <c r="G128" s="41">
        <v>18.0</v>
      </c>
      <c r="H128" s="42">
        <f t="shared" si="3"/>
        <v>21</v>
      </c>
      <c r="I128" s="176"/>
      <c r="J128" s="234" t="s">
        <v>48</v>
      </c>
      <c r="K128" s="52">
        <f t="shared" si="4"/>
        <v>721</v>
      </c>
      <c r="L128" s="44">
        <v>2.0</v>
      </c>
      <c r="M128" s="44">
        <v>15.0</v>
      </c>
      <c r="N128" s="23">
        <f t="shared" si="5"/>
        <v>21</v>
      </c>
      <c r="O128" s="176"/>
      <c r="P128" s="45" t="s">
        <v>72</v>
      </c>
      <c r="Q128" s="176"/>
      <c r="R128" s="45">
        <f>MIN(Rules!$E$2,(MAX(H128/N128,N128/H128)))</f>
        <v>1</v>
      </c>
      <c r="S128" s="45">
        <f>VLOOKUP(B128,Rules!A:B,2,FALSE)</f>
        <v>50</v>
      </c>
      <c r="T128" s="176"/>
      <c r="U128" s="131">
        <f>1/(10^(-(E128+(IF(P128="Y",Rules!$I$2,0))-K128)/Rules!$E$12)+1)</f>
        <v>0.5011512905</v>
      </c>
      <c r="V128" s="47">
        <f t="shared" si="6"/>
        <v>0</v>
      </c>
      <c r="W128" s="47">
        <f t="shared" si="7"/>
        <v>0</v>
      </c>
      <c r="X128" s="47"/>
      <c r="Y128" s="47"/>
      <c r="Z128" s="48"/>
      <c r="AA128" s="47">
        <f t="shared" ref="AA128:BJ128" si="132">IF($D128=AA$1,$E128+$V128,(IF($J128=AA$1,$K128+$W128,AA127)))</f>
        <v>1477</v>
      </c>
      <c r="AB128" s="47">
        <f t="shared" si="132"/>
        <v>871</v>
      </c>
      <c r="AC128" s="47">
        <f t="shared" si="132"/>
        <v>1267</v>
      </c>
      <c r="AD128" s="47">
        <f t="shared" si="132"/>
        <v>292</v>
      </c>
      <c r="AE128" s="47">
        <f t="shared" si="132"/>
        <v>2022</v>
      </c>
      <c r="AF128" s="47">
        <f t="shared" si="132"/>
        <v>1960</v>
      </c>
      <c r="AG128" s="47">
        <f t="shared" si="132"/>
        <v>1191</v>
      </c>
      <c r="AH128" s="47">
        <f t="shared" si="132"/>
        <v>1042</v>
      </c>
      <c r="AI128" s="47">
        <f t="shared" si="132"/>
        <v>1286</v>
      </c>
      <c r="AJ128" s="47">
        <f t="shared" si="132"/>
        <v>1930</v>
      </c>
      <c r="AK128" s="47">
        <f t="shared" si="132"/>
        <v>721</v>
      </c>
      <c r="AL128" s="47">
        <f t="shared" si="132"/>
        <v>894</v>
      </c>
      <c r="AM128" s="47">
        <f t="shared" si="132"/>
        <v>1948</v>
      </c>
      <c r="AN128" s="47">
        <f t="shared" si="132"/>
        <v>1452</v>
      </c>
      <c r="AO128" s="47">
        <f t="shared" si="132"/>
        <v>1112</v>
      </c>
      <c r="AP128" s="47">
        <f t="shared" si="132"/>
        <v>2161</v>
      </c>
      <c r="AQ128" s="47">
        <f t="shared" si="132"/>
        <v>1545</v>
      </c>
      <c r="AR128" s="47">
        <f t="shared" si="132"/>
        <v>259</v>
      </c>
      <c r="AS128" s="47">
        <f t="shared" si="132"/>
        <v>1822</v>
      </c>
      <c r="AT128" s="47">
        <f t="shared" si="132"/>
        <v>1160</v>
      </c>
      <c r="AU128" s="47">
        <f t="shared" si="132"/>
        <v>572</v>
      </c>
      <c r="AV128" s="47">
        <f t="shared" si="132"/>
        <v>735</v>
      </c>
      <c r="AW128" s="47">
        <f t="shared" si="132"/>
        <v>956</v>
      </c>
      <c r="AX128" s="47">
        <f t="shared" si="132"/>
        <v>1302</v>
      </c>
      <c r="AY128" s="47">
        <f t="shared" si="132"/>
        <v>594</v>
      </c>
      <c r="AZ128" s="47">
        <f t="shared" si="132"/>
        <v>1542</v>
      </c>
      <c r="BA128" s="47">
        <f t="shared" si="132"/>
        <v>945</v>
      </c>
      <c r="BB128" s="47">
        <f t="shared" si="132"/>
        <v>413</v>
      </c>
      <c r="BC128" s="47">
        <f t="shared" si="132"/>
        <v>638</v>
      </c>
      <c r="BD128" s="47">
        <f t="shared" si="132"/>
        <v>1986</v>
      </c>
      <c r="BE128" s="47">
        <f t="shared" si="132"/>
        <v>809</v>
      </c>
      <c r="BF128" s="47">
        <f t="shared" si="132"/>
        <v>530</v>
      </c>
      <c r="BG128" s="47">
        <f t="shared" si="132"/>
        <v>1824</v>
      </c>
      <c r="BH128" s="47">
        <f t="shared" si="132"/>
        <v>1203</v>
      </c>
      <c r="BI128" s="47">
        <f t="shared" si="132"/>
        <v>1585</v>
      </c>
      <c r="BJ128" s="47">
        <f t="shared" si="132"/>
        <v>1169</v>
      </c>
    </row>
    <row r="129" ht="13.5" customHeight="1">
      <c r="A129" s="88">
        <v>41777.0</v>
      </c>
      <c r="B129" s="84" t="s">
        <v>75</v>
      </c>
      <c r="C129" s="176"/>
      <c r="D129" s="233" t="s">
        <v>36</v>
      </c>
      <c r="E129" s="52">
        <f t="shared" si="2"/>
        <v>1160</v>
      </c>
      <c r="F129" s="41">
        <v>0.0</v>
      </c>
      <c r="G129" s="41">
        <v>16.0</v>
      </c>
      <c r="H129" s="42">
        <f t="shared" si="3"/>
        <v>16</v>
      </c>
      <c r="I129" s="176"/>
      <c r="J129" s="234" t="s">
        <v>31</v>
      </c>
      <c r="K129" s="52">
        <f t="shared" si="4"/>
        <v>1545</v>
      </c>
      <c r="L129" s="44">
        <v>2.0</v>
      </c>
      <c r="M129" s="44">
        <v>13.0</v>
      </c>
      <c r="N129" s="23">
        <f t="shared" si="5"/>
        <v>19</v>
      </c>
      <c r="O129" s="176"/>
      <c r="P129" s="45" t="s">
        <v>72</v>
      </c>
      <c r="Q129" s="176"/>
      <c r="R129" s="45">
        <f>MIN(Rules!$E$2,(MAX(H129/N129,N129/H129)))</f>
        <v>1.1875</v>
      </c>
      <c r="S129" s="45">
        <f>VLOOKUP(B129,Rules!A:B,2,FALSE)</f>
        <v>60</v>
      </c>
      <c r="T129" s="176"/>
      <c r="U129" s="131">
        <f>1/(10^(-(E129+(IF(P129="Y",Rules!$I$2,0))-K129)/Rules!$E$12)+1)</f>
        <v>0.2530870786</v>
      </c>
      <c r="V129" s="47">
        <f t="shared" si="6"/>
        <v>-18</v>
      </c>
      <c r="W129" s="47">
        <f t="shared" si="7"/>
        <v>18</v>
      </c>
      <c r="X129" s="47"/>
      <c r="Y129" s="47"/>
      <c r="Z129" s="48"/>
      <c r="AA129" s="47">
        <f t="shared" ref="AA129:BJ129" si="133">IF($D129=AA$1,$E129+$V129,(IF($J129=AA$1,$K129+$W129,AA128)))</f>
        <v>1477</v>
      </c>
      <c r="AB129" s="47">
        <f t="shared" si="133"/>
        <v>871</v>
      </c>
      <c r="AC129" s="47">
        <f t="shared" si="133"/>
        <v>1267</v>
      </c>
      <c r="AD129" s="47">
        <f t="shared" si="133"/>
        <v>292</v>
      </c>
      <c r="AE129" s="47">
        <f t="shared" si="133"/>
        <v>2022</v>
      </c>
      <c r="AF129" s="47">
        <f t="shared" si="133"/>
        <v>1960</v>
      </c>
      <c r="AG129" s="47">
        <f t="shared" si="133"/>
        <v>1191</v>
      </c>
      <c r="AH129" s="47">
        <f t="shared" si="133"/>
        <v>1042</v>
      </c>
      <c r="AI129" s="47">
        <f t="shared" si="133"/>
        <v>1286</v>
      </c>
      <c r="AJ129" s="47">
        <f t="shared" si="133"/>
        <v>1930</v>
      </c>
      <c r="AK129" s="47">
        <f t="shared" si="133"/>
        <v>721</v>
      </c>
      <c r="AL129" s="47">
        <f t="shared" si="133"/>
        <v>894</v>
      </c>
      <c r="AM129" s="47">
        <f t="shared" si="133"/>
        <v>1948</v>
      </c>
      <c r="AN129" s="47">
        <f t="shared" si="133"/>
        <v>1452</v>
      </c>
      <c r="AO129" s="47">
        <f t="shared" si="133"/>
        <v>1112</v>
      </c>
      <c r="AP129" s="47">
        <f t="shared" si="133"/>
        <v>2161</v>
      </c>
      <c r="AQ129" s="47">
        <f t="shared" si="133"/>
        <v>1563</v>
      </c>
      <c r="AR129" s="47">
        <f t="shared" si="133"/>
        <v>259</v>
      </c>
      <c r="AS129" s="47">
        <f t="shared" si="133"/>
        <v>1822</v>
      </c>
      <c r="AT129" s="47">
        <f t="shared" si="133"/>
        <v>1142</v>
      </c>
      <c r="AU129" s="47">
        <f t="shared" si="133"/>
        <v>572</v>
      </c>
      <c r="AV129" s="47">
        <f t="shared" si="133"/>
        <v>735</v>
      </c>
      <c r="AW129" s="47">
        <f t="shared" si="133"/>
        <v>956</v>
      </c>
      <c r="AX129" s="47">
        <f t="shared" si="133"/>
        <v>1302</v>
      </c>
      <c r="AY129" s="47">
        <f t="shared" si="133"/>
        <v>594</v>
      </c>
      <c r="AZ129" s="47">
        <f t="shared" si="133"/>
        <v>1542</v>
      </c>
      <c r="BA129" s="47">
        <f t="shared" si="133"/>
        <v>945</v>
      </c>
      <c r="BB129" s="47">
        <f t="shared" si="133"/>
        <v>413</v>
      </c>
      <c r="BC129" s="47">
        <f t="shared" si="133"/>
        <v>638</v>
      </c>
      <c r="BD129" s="47">
        <f t="shared" si="133"/>
        <v>1986</v>
      </c>
      <c r="BE129" s="47">
        <f t="shared" si="133"/>
        <v>809</v>
      </c>
      <c r="BF129" s="47">
        <f t="shared" si="133"/>
        <v>530</v>
      </c>
      <c r="BG129" s="47">
        <f t="shared" si="133"/>
        <v>1824</v>
      </c>
      <c r="BH129" s="47">
        <f t="shared" si="133"/>
        <v>1203</v>
      </c>
      <c r="BI129" s="47">
        <f t="shared" si="133"/>
        <v>1585</v>
      </c>
      <c r="BJ129" s="47">
        <f t="shared" si="133"/>
        <v>1169</v>
      </c>
    </row>
    <row r="130" ht="13.5" customHeight="1">
      <c r="A130" s="88">
        <v>41777.0</v>
      </c>
      <c r="B130" s="84" t="s">
        <v>75</v>
      </c>
      <c r="C130" s="176"/>
      <c r="D130" s="233" t="s">
        <v>28</v>
      </c>
      <c r="E130" s="52">
        <f t="shared" si="2"/>
        <v>1267</v>
      </c>
      <c r="F130" s="41">
        <v>0.0</v>
      </c>
      <c r="G130" s="41">
        <v>14.0</v>
      </c>
      <c r="H130" s="42">
        <f t="shared" si="3"/>
        <v>14</v>
      </c>
      <c r="I130" s="176"/>
      <c r="J130" s="234" t="s">
        <v>32</v>
      </c>
      <c r="K130" s="52">
        <f t="shared" si="4"/>
        <v>1203</v>
      </c>
      <c r="L130" s="44">
        <v>1.0</v>
      </c>
      <c r="M130" s="44">
        <v>9.0</v>
      </c>
      <c r="N130" s="23">
        <f t="shared" si="5"/>
        <v>12</v>
      </c>
      <c r="O130" s="176"/>
      <c r="P130" s="45" t="s">
        <v>72</v>
      </c>
      <c r="Q130" s="176"/>
      <c r="R130" s="45">
        <f>MIN(Rules!$E$2,(MAX(H130/N130,N130/H130)))</f>
        <v>1.166666667</v>
      </c>
      <c r="S130" s="45">
        <f>VLOOKUP(B130,Rules!A:B,2,FALSE)</f>
        <v>60</v>
      </c>
      <c r="T130" s="176"/>
      <c r="U130" s="131">
        <f>1/(10^(-(E130+(IF(P130="Y",Rules!$I$2,0))-K130)/Rules!$E$12)+1)</f>
        <v>0.728199443</v>
      </c>
      <c r="V130" s="47">
        <f t="shared" si="6"/>
        <v>19</v>
      </c>
      <c r="W130" s="47">
        <f t="shared" si="7"/>
        <v>-19</v>
      </c>
      <c r="X130" s="47"/>
      <c r="Y130" s="47"/>
      <c r="Z130" s="48"/>
      <c r="AA130" s="47">
        <f t="shared" ref="AA130:BJ130" si="134">IF($D130=AA$1,$E130+$V130,(IF($J130=AA$1,$K130+$W130,AA129)))</f>
        <v>1477</v>
      </c>
      <c r="AB130" s="47">
        <f t="shared" si="134"/>
        <v>871</v>
      </c>
      <c r="AC130" s="47">
        <f t="shared" si="134"/>
        <v>1286</v>
      </c>
      <c r="AD130" s="47">
        <f t="shared" si="134"/>
        <v>292</v>
      </c>
      <c r="AE130" s="47">
        <f t="shared" si="134"/>
        <v>2022</v>
      </c>
      <c r="AF130" s="47">
        <f t="shared" si="134"/>
        <v>1960</v>
      </c>
      <c r="AG130" s="47">
        <f t="shared" si="134"/>
        <v>1191</v>
      </c>
      <c r="AH130" s="47">
        <f t="shared" si="134"/>
        <v>1042</v>
      </c>
      <c r="AI130" s="47">
        <f t="shared" si="134"/>
        <v>1286</v>
      </c>
      <c r="AJ130" s="47">
        <f t="shared" si="134"/>
        <v>1930</v>
      </c>
      <c r="AK130" s="47">
        <f t="shared" si="134"/>
        <v>721</v>
      </c>
      <c r="AL130" s="47">
        <f t="shared" si="134"/>
        <v>894</v>
      </c>
      <c r="AM130" s="47">
        <f t="shared" si="134"/>
        <v>1948</v>
      </c>
      <c r="AN130" s="47">
        <f t="shared" si="134"/>
        <v>1452</v>
      </c>
      <c r="AO130" s="47">
        <f t="shared" si="134"/>
        <v>1112</v>
      </c>
      <c r="AP130" s="47">
        <f t="shared" si="134"/>
        <v>2161</v>
      </c>
      <c r="AQ130" s="47">
        <f t="shared" si="134"/>
        <v>1563</v>
      </c>
      <c r="AR130" s="47">
        <f t="shared" si="134"/>
        <v>259</v>
      </c>
      <c r="AS130" s="47">
        <f t="shared" si="134"/>
        <v>1822</v>
      </c>
      <c r="AT130" s="47">
        <f t="shared" si="134"/>
        <v>1142</v>
      </c>
      <c r="AU130" s="47">
        <f t="shared" si="134"/>
        <v>572</v>
      </c>
      <c r="AV130" s="47">
        <f t="shared" si="134"/>
        <v>735</v>
      </c>
      <c r="AW130" s="47">
        <f t="shared" si="134"/>
        <v>956</v>
      </c>
      <c r="AX130" s="47">
        <f t="shared" si="134"/>
        <v>1302</v>
      </c>
      <c r="AY130" s="47">
        <f t="shared" si="134"/>
        <v>594</v>
      </c>
      <c r="AZ130" s="47">
        <f t="shared" si="134"/>
        <v>1542</v>
      </c>
      <c r="BA130" s="47">
        <f t="shared" si="134"/>
        <v>945</v>
      </c>
      <c r="BB130" s="47">
        <f t="shared" si="134"/>
        <v>413</v>
      </c>
      <c r="BC130" s="47">
        <f t="shared" si="134"/>
        <v>638</v>
      </c>
      <c r="BD130" s="47">
        <f t="shared" si="134"/>
        <v>1986</v>
      </c>
      <c r="BE130" s="47">
        <f t="shared" si="134"/>
        <v>809</v>
      </c>
      <c r="BF130" s="47">
        <f t="shared" si="134"/>
        <v>530</v>
      </c>
      <c r="BG130" s="47">
        <f t="shared" si="134"/>
        <v>1824</v>
      </c>
      <c r="BH130" s="47">
        <f t="shared" si="134"/>
        <v>1184</v>
      </c>
      <c r="BI130" s="47">
        <f t="shared" si="134"/>
        <v>1585</v>
      </c>
      <c r="BJ130" s="47">
        <f t="shared" si="134"/>
        <v>1169</v>
      </c>
    </row>
    <row r="131" ht="13.5" customHeight="1">
      <c r="A131" s="88">
        <v>41783.0</v>
      </c>
      <c r="B131" s="84" t="s">
        <v>75</v>
      </c>
      <c r="C131" s="176"/>
      <c r="D131" s="233" t="s">
        <v>32</v>
      </c>
      <c r="E131" s="52">
        <f t="shared" si="2"/>
        <v>1184</v>
      </c>
      <c r="F131" s="41">
        <v>2.0</v>
      </c>
      <c r="G131" s="41">
        <v>12.0</v>
      </c>
      <c r="H131" s="42">
        <f t="shared" si="3"/>
        <v>18</v>
      </c>
      <c r="I131" s="176"/>
      <c r="J131" s="234" t="s">
        <v>36</v>
      </c>
      <c r="K131" s="52">
        <f t="shared" si="4"/>
        <v>1142</v>
      </c>
      <c r="L131" s="44">
        <v>1.0</v>
      </c>
      <c r="M131" s="44">
        <v>12.0</v>
      </c>
      <c r="N131" s="23">
        <f t="shared" si="5"/>
        <v>15</v>
      </c>
      <c r="O131" s="176"/>
      <c r="P131" s="45" t="s">
        <v>72</v>
      </c>
      <c r="Q131" s="176"/>
      <c r="R131" s="45">
        <f>MIN(Rules!$E$2,(MAX(H131/N131,N131/H131)))</f>
        <v>1.2</v>
      </c>
      <c r="S131" s="45">
        <f>VLOOKUP(B131,Rules!A:B,2,FALSE)</f>
        <v>60</v>
      </c>
      <c r="T131" s="176"/>
      <c r="U131" s="131">
        <f>1/(10^(-(E131+(IF(P131="Y",Rules!$I$2,0))-K131)/Rules!$E$12)+1)</f>
        <v>0.7076902925</v>
      </c>
      <c r="V131" s="47">
        <f t="shared" si="6"/>
        <v>21</v>
      </c>
      <c r="W131" s="47">
        <f t="shared" si="7"/>
        <v>-21</v>
      </c>
      <c r="X131" s="47"/>
      <c r="Y131" s="47"/>
      <c r="Z131" s="48"/>
      <c r="AA131" s="47">
        <f t="shared" ref="AA131:BJ131" si="135">IF($D131=AA$1,$E131+$V131,(IF($J131=AA$1,$K131+$W131,AA130)))</f>
        <v>1477</v>
      </c>
      <c r="AB131" s="47">
        <f t="shared" si="135"/>
        <v>871</v>
      </c>
      <c r="AC131" s="47">
        <f t="shared" si="135"/>
        <v>1286</v>
      </c>
      <c r="AD131" s="47">
        <f t="shared" si="135"/>
        <v>292</v>
      </c>
      <c r="AE131" s="47">
        <f t="shared" si="135"/>
        <v>2022</v>
      </c>
      <c r="AF131" s="47">
        <f t="shared" si="135"/>
        <v>1960</v>
      </c>
      <c r="AG131" s="47">
        <f t="shared" si="135"/>
        <v>1191</v>
      </c>
      <c r="AH131" s="47">
        <f t="shared" si="135"/>
        <v>1042</v>
      </c>
      <c r="AI131" s="47">
        <f t="shared" si="135"/>
        <v>1286</v>
      </c>
      <c r="AJ131" s="47">
        <f t="shared" si="135"/>
        <v>1930</v>
      </c>
      <c r="AK131" s="47">
        <f t="shared" si="135"/>
        <v>721</v>
      </c>
      <c r="AL131" s="47">
        <f t="shared" si="135"/>
        <v>894</v>
      </c>
      <c r="AM131" s="47">
        <f t="shared" si="135"/>
        <v>1948</v>
      </c>
      <c r="AN131" s="47">
        <f t="shared" si="135"/>
        <v>1452</v>
      </c>
      <c r="AO131" s="47">
        <f t="shared" si="135"/>
        <v>1112</v>
      </c>
      <c r="AP131" s="47">
        <f t="shared" si="135"/>
        <v>2161</v>
      </c>
      <c r="AQ131" s="47">
        <f t="shared" si="135"/>
        <v>1563</v>
      </c>
      <c r="AR131" s="47">
        <f t="shared" si="135"/>
        <v>259</v>
      </c>
      <c r="AS131" s="47">
        <f t="shared" si="135"/>
        <v>1822</v>
      </c>
      <c r="AT131" s="47">
        <f t="shared" si="135"/>
        <v>1121</v>
      </c>
      <c r="AU131" s="47">
        <f t="shared" si="135"/>
        <v>572</v>
      </c>
      <c r="AV131" s="47">
        <f t="shared" si="135"/>
        <v>735</v>
      </c>
      <c r="AW131" s="47">
        <f t="shared" si="135"/>
        <v>956</v>
      </c>
      <c r="AX131" s="47">
        <f t="shared" si="135"/>
        <v>1302</v>
      </c>
      <c r="AY131" s="47">
        <f t="shared" si="135"/>
        <v>594</v>
      </c>
      <c r="AZ131" s="47">
        <f t="shared" si="135"/>
        <v>1542</v>
      </c>
      <c r="BA131" s="47">
        <f t="shared" si="135"/>
        <v>945</v>
      </c>
      <c r="BB131" s="47">
        <f t="shared" si="135"/>
        <v>413</v>
      </c>
      <c r="BC131" s="47">
        <f t="shared" si="135"/>
        <v>638</v>
      </c>
      <c r="BD131" s="47">
        <f t="shared" si="135"/>
        <v>1986</v>
      </c>
      <c r="BE131" s="47">
        <f t="shared" si="135"/>
        <v>809</v>
      </c>
      <c r="BF131" s="47">
        <f t="shared" si="135"/>
        <v>530</v>
      </c>
      <c r="BG131" s="47">
        <f t="shared" si="135"/>
        <v>1824</v>
      </c>
      <c r="BH131" s="47">
        <f t="shared" si="135"/>
        <v>1205</v>
      </c>
      <c r="BI131" s="47">
        <f t="shared" si="135"/>
        <v>1585</v>
      </c>
      <c r="BJ131" s="47">
        <f t="shared" si="135"/>
        <v>1169</v>
      </c>
    </row>
    <row r="132" ht="13.5" customHeight="1">
      <c r="A132" s="88">
        <v>41783.0</v>
      </c>
      <c r="B132" s="84" t="s">
        <v>74</v>
      </c>
      <c r="C132" s="176"/>
      <c r="D132" s="233" t="s">
        <v>40</v>
      </c>
      <c r="E132" s="52">
        <f t="shared" si="2"/>
        <v>1169</v>
      </c>
      <c r="F132" s="41">
        <v>0.0</v>
      </c>
      <c r="G132" s="41">
        <v>14.0</v>
      </c>
      <c r="H132" s="42">
        <f t="shared" si="3"/>
        <v>14</v>
      </c>
      <c r="I132" s="176"/>
      <c r="J132" s="234" t="s">
        <v>39</v>
      </c>
      <c r="K132" s="52">
        <f t="shared" si="4"/>
        <v>956</v>
      </c>
      <c r="L132" s="44">
        <v>1.0</v>
      </c>
      <c r="M132" s="44">
        <v>15.0</v>
      </c>
      <c r="N132" s="23">
        <f t="shared" si="5"/>
        <v>18</v>
      </c>
      <c r="O132" s="176"/>
      <c r="P132" s="45" t="s">
        <v>72</v>
      </c>
      <c r="Q132" s="176"/>
      <c r="R132" s="45">
        <f>MIN(Rules!$E$2,(MAX(H132/N132,N132/H132)))</f>
        <v>1.285714286</v>
      </c>
      <c r="S132" s="45">
        <f>VLOOKUP(B132,Rules!A:B,2,FALSE)</f>
        <v>50</v>
      </c>
      <c r="T132" s="176"/>
      <c r="U132" s="131">
        <f>1/(10^(-(E132+(IF(P132="Y",Rules!$I$2,0))-K132)/Rules!$E$12)+1)</f>
        <v>0.8417992511</v>
      </c>
      <c r="V132" s="47">
        <f t="shared" si="6"/>
        <v>-54</v>
      </c>
      <c r="W132" s="47">
        <f t="shared" si="7"/>
        <v>54</v>
      </c>
      <c r="X132" s="47"/>
      <c r="Y132" s="47"/>
      <c r="Z132" s="48"/>
      <c r="AA132" s="47">
        <f t="shared" ref="AA132:BJ132" si="136">IF($D132=AA$1,$E132+$V132,(IF($J132=AA$1,$K132+$W132,AA131)))</f>
        <v>1477</v>
      </c>
      <c r="AB132" s="47">
        <f t="shared" si="136"/>
        <v>871</v>
      </c>
      <c r="AC132" s="47">
        <f t="shared" si="136"/>
        <v>1286</v>
      </c>
      <c r="AD132" s="47">
        <f t="shared" si="136"/>
        <v>292</v>
      </c>
      <c r="AE132" s="47">
        <f t="shared" si="136"/>
        <v>2022</v>
      </c>
      <c r="AF132" s="47">
        <f t="shared" si="136"/>
        <v>1960</v>
      </c>
      <c r="AG132" s="47">
        <f t="shared" si="136"/>
        <v>1191</v>
      </c>
      <c r="AH132" s="47">
        <f t="shared" si="136"/>
        <v>1042</v>
      </c>
      <c r="AI132" s="47">
        <f t="shared" si="136"/>
        <v>1286</v>
      </c>
      <c r="AJ132" s="47">
        <f t="shared" si="136"/>
        <v>1930</v>
      </c>
      <c r="AK132" s="47">
        <f t="shared" si="136"/>
        <v>721</v>
      </c>
      <c r="AL132" s="47">
        <f t="shared" si="136"/>
        <v>894</v>
      </c>
      <c r="AM132" s="47">
        <f t="shared" si="136"/>
        <v>1948</v>
      </c>
      <c r="AN132" s="47">
        <f t="shared" si="136"/>
        <v>1452</v>
      </c>
      <c r="AO132" s="47">
        <f t="shared" si="136"/>
        <v>1112</v>
      </c>
      <c r="AP132" s="47">
        <f t="shared" si="136"/>
        <v>2161</v>
      </c>
      <c r="AQ132" s="47">
        <f t="shared" si="136"/>
        <v>1563</v>
      </c>
      <c r="AR132" s="47">
        <f t="shared" si="136"/>
        <v>259</v>
      </c>
      <c r="AS132" s="47">
        <f t="shared" si="136"/>
        <v>1822</v>
      </c>
      <c r="AT132" s="47">
        <f t="shared" si="136"/>
        <v>1121</v>
      </c>
      <c r="AU132" s="47">
        <f t="shared" si="136"/>
        <v>572</v>
      </c>
      <c r="AV132" s="47">
        <f t="shared" si="136"/>
        <v>735</v>
      </c>
      <c r="AW132" s="47">
        <f t="shared" si="136"/>
        <v>1010</v>
      </c>
      <c r="AX132" s="47">
        <f t="shared" si="136"/>
        <v>1302</v>
      </c>
      <c r="AY132" s="47">
        <f t="shared" si="136"/>
        <v>594</v>
      </c>
      <c r="AZ132" s="47">
        <f t="shared" si="136"/>
        <v>1542</v>
      </c>
      <c r="BA132" s="47">
        <f t="shared" si="136"/>
        <v>945</v>
      </c>
      <c r="BB132" s="47">
        <f t="shared" si="136"/>
        <v>413</v>
      </c>
      <c r="BC132" s="47">
        <f t="shared" si="136"/>
        <v>638</v>
      </c>
      <c r="BD132" s="47">
        <f t="shared" si="136"/>
        <v>1986</v>
      </c>
      <c r="BE132" s="47">
        <f t="shared" si="136"/>
        <v>809</v>
      </c>
      <c r="BF132" s="47">
        <f t="shared" si="136"/>
        <v>530</v>
      </c>
      <c r="BG132" s="47">
        <f t="shared" si="136"/>
        <v>1824</v>
      </c>
      <c r="BH132" s="47">
        <f t="shared" si="136"/>
        <v>1205</v>
      </c>
      <c r="BI132" s="47">
        <f t="shared" si="136"/>
        <v>1585</v>
      </c>
      <c r="BJ132" s="47">
        <f t="shared" si="136"/>
        <v>1115</v>
      </c>
    </row>
    <row r="133" ht="13.5" customHeight="1">
      <c r="A133" s="88">
        <v>41783.0</v>
      </c>
      <c r="B133" s="84" t="s">
        <v>74</v>
      </c>
      <c r="C133" s="176"/>
      <c r="D133" s="233" t="s">
        <v>35</v>
      </c>
      <c r="E133" s="52">
        <f t="shared" si="2"/>
        <v>1191</v>
      </c>
      <c r="F133" s="41">
        <v>0.0</v>
      </c>
      <c r="G133" s="41">
        <v>10.0</v>
      </c>
      <c r="H133" s="42">
        <f t="shared" si="3"/>
        <v>10</v>
      </c>
      <c r="I133" s="176"/>
      <c r="J133" s="234" t="s">
        <v>29</v>
      </c>
      <c r="K133" s="52">
        <f t="shared" si="4"/>
        <v>1112</v>
      </c>
      <c r="L133" s="44">
        <v>2.0</v>
      </c>
      <c r="M133" s="44">
        <v>16.0</v>
      </c>
      <c r="N133" s="23">
        <f t="shared" si="5"/>
        <v>22</v>
      </c>
      <c r="O133" s="176"/>
      <c r="P133" s="45" t="s">
        <v>72</v>
      </c>
      <c r="Q133" s="176"/>
      <c r="R133" s="45">
        <f>MIN(Rules!$E$2,(MAX(H133/N133,N133/H133)))</f>
        <v>2</v>
      </c>
      <c r="S133" s="45">
        <f>VLOOKUP(B133,Rules!A:B,2,FALSE)</f>
        <v>50</v>
      </c>
      <c r="T133" s="176"/>
      <c r="U133" s="131">
        <f>1/(10^(-(E133+(IF(P133="Y",Rules!$I$2,0))-K133)/Rules!$E$12)+1)</f>
        <v>0.7416541757</v>
      </c>
      <c r="V133" s="47">
        <f t="shared" si="6"/>
        <v>-74</v>
      </c>
      <c r="W133" s="47">
        <f t="shared" si="7"/>
        <v>74</v>
      </c>
      <c r="X133" s="47"/>
      <c r="Y133" s="47"/>
      <c r="Z133" s="48"/>
      <c r="AA133" s="47">
        <f t="shared" ref="AA133:BJ133" si="137">IF($D133=AA$1,$E133+$V133,(IF($J133=AA$1,$K133+$W133,AA132)))</f>
        <v>1477</v>
      </c>
      <c r="AB133" s="47">
        <f t="shared" si="137"/>
        <v>871</v>
      </c>
      <c r="AC133" s="47">
        <f t="shared" si="137"/>
        <v>1286</v>
      </c>
      <c r="AD133" s="47">
        <f t="shared" si="137"/>
        <v>292</v>
      </c>
      <c r="AE133" s="47">
        <f t="shared" si="137"/>
        <v>2022</v>
      </c>
      <c r="AF133" s="47">
        <f t="shared" si="137"/>
        <v>1960</v>
      </c>
      <c r="AG133" s="47">
        <f t="shared" si="137"/>
        <v>1117</v>
      </c>
      <c r="AH133" s="47">
        <f t="shared" si="137"/>
        <v>1042</v>
      </c>
      <c r="AI133" s="47">
        <f t="shared" si="137"/>
        <v>1286</v>
      </c>
      <c r="AJ133" s="47">
        <f t="shared" si="137"/>
        <v>1930</v>
      </c>
      <c r="AK133" s="47">
        <f t="shared" si="137"/>
        <v>721</v>
      </c>
      <c r="AL133" s="47">
        <f t="shared" si="137"/>
        <v>894</v>
      </c>
      <c r="AM133" s="47">
        <f t="shared" si="137"/>
        <v>1948</v>
      </c>
      <c r="AN133" s="47">
        <f t="shared" si="137"/>
        <v>1452</v>
      </c>
      <c r="AO133" s="47">
        <f t="shared" si="137"/>
        <v>1186</v>
      </c>
      <c r="AP133" s="47">
        <f t="shared" si="137"/>
        <v>2161</v>
      </c>
      <c r="AQ133" s="47">
        <f t="shared" si="137"/>
        <v>1563</v>
      </c>
      <c r="AR133" s="47">
        <f t="shared" si="137"/>
        <v>259</v>
      </c>
      <c r="AS133" s="47">
        <f t="shared" si="137"/>
        <v>1822</v>
      </c>
      <c r="AT133" s="47">
        <f t="shared" si="137"/>
        <v>1121</v>
      </c>
      <c r="AU133" s="47">
        <f t="shared" si="137"/>
        <v>572</v>
      </c>
      <c r="AV133" s="47">
        <f t="shared" si="137"/>
        <v>735</v>
      </c>
      <c r="AW133" s="47">
        <f t="shared" si="137"/>
        <v>1010</v>
      </c>
      <c r="AX133" s="47">
        <f t="shared" si="137"/>
        <v>1302</v>
      </c>
      <c r="AY133" s="47">
        <f t="shared" si="137"/>
        <v>594</v>
      </c>
      <c r="AZ133" s="47">
        <f t="shared" si="137"/>
        <v>1542</v>
      </c>
      <c r="BA133" s="47">
        <f t="shared" si="137"/>
        <v>945</v>
      </c>
      <c r="BB133" s="47">
        <f t="shared" si="137"/>
        <v>413</v>
      </c>
      <c r="BC133" s="47">
        <f t="shared" si="137"/>
        <v>638</v>
      </c>
      <c r="BD133" s="47">
        <f t="shared" si="137"/>
        <v>1986</v>
      </c>
      <c r="BE133" s="47">
        <f t="shared" si="137"/>
        <v>809</v>
      </c>
      <c r="BF133" s="47">
        <f t="shared" si="137"/>
        <v>530</v>
      </c>
      <c r="BG133" s="47">
        <f t="shared" si="137"/>
        <v>1824</v>
      </c>
      <c r="BH133" s="47">
        <f t="shared" si="137"/>
        <v>1205</v>
      </c>
      <c r="BI133" s="47">
        <f t="shared" si="137"/>
        <v>1585</v>
      </c>
      <c r="BJ133" s="47">
        <f t="shared" si="137"/>
        <v>1115</v>
      </c>
    </row>
    <row r="134" ht="13.5" customHeight="1">
      <c r="A134" s="88">
        <v>41783.0</v>
      </c>
      <c r="B134" s="84" t="s">
        <v>74</v>
      </c>
      <c r="C134" s="176"/>
      <c r="D134" s="233" t="s">
        <v>44</v>
      </c>
      <c r="E134" s="52">
        <f t="shared" si="2"/>
        <v>413</v>
      </c>
      <c r="F134" s="41">
        <v>0.0</v>
      </c>
      <c r="G134" s="41">
        <v>14.0</v>
      </c>
      <c r="H134" s="42">
        <f t="shared" si="3"/>
        <v>14</v>
      </c>
      <c r="I134" s="176"/>
      <c r="J134" s="234" t="s">
        <v>51</v>
      </c>
      <c r="K134" s="52">
        <f t="shared" si="4"/>
        <v>594</v>
      </c>
      <c r="L134" s="44">
        <v>3.0</v>
      </c>
      <c r="M134" s="44">
        <v>12.0</v>
      </c>
      <c r="N134" s="23">
        <f t="shared" si="5"/>
        <v>21</v>
      </c>
      <c r="O134" s="176"/>
      <c r="P134" s="45" t="s">
        <v>72</v>
      </c>
      <c r="Q134" s="176"/>
      <c r="R134" s="45">
        <f>MIN(Rules!$E$2,(MAX(H134/N134,N134/H134)))</f>
        <v>1.5</v>
      </c>
      <c r="S134" s="45">
        <f>VLOOKUP(B134,Rules!A:B,2,FALSE)</f>
        <v>50</v>
      </c>
      <c r="T134" s="176"/>
      <c r="U134" s="131">
        <f>1/(10^(-(E134+(IF(P134="Y",Rules!$I$2,0))-K134)/Rules!$E$12)+1)</f>
        <v>0.4643704229</v>
      </c>
      <c r="V134" s="47">
        <f t="shared" si="6"/>
        <v>-35</v>
      </c>
      <c r="W134" s="47">
        <f t="shared" si="7"/>
        <v>35</v>
      </c>
      <c r="X134" s="47"/>
      <c r="Y134" s="47"/>
      <c r="Z134" s="48"/>
      <c r="AA134" s="47">
        <f t="shared" ref="AA134:BJ134" si="138">IF($D134=AA$1,$E134+$V134,(IF($J134=AA$1,$K134+$W134,AA133)))</f>
        <v>1477</v>
      </c>
      <c r="AB134" s="47">
        <f t="shared" si="138"/>
        <v>871</v>
      </c>
      <c r="AC134" s="47">
        <f t="shared" si="138"/>
        <v>1286</v>
      </c>
      <c r="AD134" s="47">
        <f t="shared" si="138"/>
        <v>292</v>
      </c>
      <c r="AE134" s="47">
        <f t="shared" si="138"/>
        <v>2022</v>
      </c>
      <c r="AF134" s="47">
        <f t="shared" si="138"/>
        <v>1960</v>
      </c>
      <c r="AG134" s="47">
        <f t="shared" si="138"/>
        <v>1117</v>
      </c>
      <c r="AH134" s="47">
        <f t="shared" si="138"/>
        <v>1042</v>
      </c>
      <c r="AI134" s="47">
        <f t="shared" si="138"/>
        <v>1286</v>
      </c>
      <c r="AJ134" s="47">
        <f t="shared" si="138"/>
        <v>1930</v>
      </c>
      <c r="AK134" s="47">
        <f t="shared" si="138"/>
        <v>721</v>
      </c>
      <c r="AL134" s="47">
        <f t="shared" si="138"/>
        <v>894</v>
      </c>
      <c r="AM134" s="47">
        <f t="shared" si="138"/>
        <v>1948</v>
      </c>
      <c r="AN134" s="47">
        <f t="shared" si="138"/>
        <v>1452</v>
      </c>
      <c r="AO134" s="47">
        <f t="shared" si="138"/>
        <v>1186</v>
      </c>
      <c r="AP134" s="47">
        <f t="shared" si="138"/>
        <v>2161</v>
      </c>
      <c r="AQ134" s="47">
        <f t="shared" si="138"/>
        <v>1563</v>
      </c>
      <c r="AR134" s="47">
        <f t="shared" si="138"/>
        <v>259</v>
      </c>
      <c r="AS134" s="47">
        <f t="shared" si="138"/>
        <v>1822</v>
      </c>
      <c r="AT134" s="47">
        <f t="shared" si="138"/>
        <v>1121</v>
      </c>
      <c r="AU134" s="47">
        <f t="shared" si="138"/>
        <v>572</v>
      </c>
      <c r="AV134" s="47">
        <f t="shared" si="138"/>
        <v>735</v>
      </c>
      <c r="AW134" s="47">
        <f t="shared" si="138"/>
        <v>1010</v>
      </c>
      <c r="AX134" s="47">
        <f t="shared" si="138"/>
        <v>1302</v>
      </c>
      <c r="AY134" s="47">
        <f t="shared" si="138"/>
        <v>629</v>
      </c>
      <c r="AZ134" s="47">
        <f t="shared" si="138"/>
        <v>1542</v>
      </c>
      <c r="BA134" s="47">
        <f t="shared" si="138"/>
        <v>945</v>
      </c>
      <c r="BB134" s="47">
        <f t="shared" si="138"/>
        <v>378</v>
      </c>
      <c r="BC134" s="47">
        <f t="shared" si="138"/>
        <v>638</v>
      </c>
      <c r="BD134" s="47">
        <f t="shared" si="138"/>
        <v>1986</v>
      </c>
      <c r="BE134" s="47">
        <f t="shared" si="138"/>
        <v>809</v>
      </c>
      <c r="BF134" s="47">
        <f t="shared" si="138"/>
        <v>530</v>
      </c>
      <c r="BG134" s="47">
        <f t="shared" si="138"/>
        <v>1824</v>
      </c>
      <c r="BH134" s="47">
        <f t="shared" si="138"/>
        <v>1205</v>
      </c>
      <c r="BI134" s="47">
        <f t="shared" si="138"/>
        <v>1585</v>
      </c>
      <c r="BJ134" s="47">
        <f t="shared" si="138"/>
        <v>1115</v>
      </c>
    </row>
    <row r="135" ht="13.5" customHeight="1">
      <c r="A135" s="88">
        <v>41783.0</v>
      </c>
      <c r="B135" s="84" t="s">
        <v>74</v>
      </c>
      <c r="C135" s="176"/>
      <c r="D135" s="233" t="s">
        <v>41</v>
      </c>
      <c r="E135" s="52">
        <f t="shared" si="2"/>
        <v>945</v>
      </c>
      <c r="F135" s="41">
        <v>0.0</v>
      </c>
      <c r="G135" s="41">
        <v>18.0</v>
      </c>
      <c r="H135" s="42">
        <f t="shared" si="3"/>
        <v>18</v>
      </c>
      <c r="I135" s="176"/>
      <c r="J135" s="234" t="s">
        <v>42</v>
      </c>
      <c r="K135" s="52">
        <f t="shared" si="4"/>
        <v>809</v>
      </c>
      <c r="L135" s="44">
        <v>2.0</v>
      </c>
      <c r="M135" s="44">
        <v>19.0</v>
      </c>
      <c r="N135" s="23">
        <f t="shared" si="5"/>
        <v>25</v>
      </c>
      <c r="O135" s="176"/>
      <c r="P135" s="45" t="s">
        <v>72</v>
      </c>
      <c r="Q135" s="176"/>
      <c r="R135" s="45">
        <f>MIN(Rules!$E$2,(MAX(H135/N135,N135/H135)))</f>
        <v>1.388888889</v>
      </c>
      <c r="S135" s="45">
        <f>VLOOKUP(B135,Rules!A:B,2,FALSE)</f>
        <v>50</v>
      </c>
      <c r="T135" s="176"/>
      <c r="U135" s="131">
        <f>1/(10^(-(E135+(IF(P135="Y",Rules!$I$2,0))-K135)/Rules!$E$12)+1)</f>
        <v>0.7886952633</v>
      </c>
      <c r="V135" s="47">
        <f t="shared" si="6"/>
        <v>-55</v>
      </c>
      <c r="W135" s="47">
        <f t="shared" si="7"/>
        <v>55</v>
      </c>
      <c r="X135" s="47"/>
      <c r="Y135" s="47"/>
      <c r="Z135" s="48"/>
      <c r="AA135" s="47">
        <f t="shared" ref="AA135:BJ135" si="139">IF($D135=AA$1,$E135+$V135,(IF($J135=AA$1,$K135+$W135,AA134)))</f>
        <v>1477</v>
      </c>
      <c r="AB135" s="47">
        <f t="shared" si="139"/>
        <v>871</v>
      </c>
      <c r="AC135" s="47">
        <f t="shared" si="139"/>
        <v>1286</v>
      </c>
      <c r="AD135" s="47">
        <f t="shared" si="139"/>
        <v>292</v>
      </c>
      <c r="AE135" s="47">
        <f t="shared" si="139"/>
        <v>2022</v>
      </c>
      <c r="AF135" s="47">
        <f t="shared" si="139"/>
        <v>1960</v>
      </c>
      <c r="AG135" s="47">
        <f t="shared" si="139"/>
        <v>1117</v>
      </c>
      <c r="AH135" s="47">
        <f t="shared" si="139"/>
        <v>1042</v>
      </c>
      <c r="AI135" s="47">
        <f t="shared" si="139"/>
        <v>1286</v>
      </c>
      <c r="AJ135" s="47">
        <f t="shared" si="139"/>
        <v>1930</v>
      </c>
      <c r="AK135" s="47">
        <f t="shared" si="139"/>
        <v>721</v>
      </c>
      <c r="AL135" s="47">
        <f t="shared" si="139"/>
        <v>894</v>
      </c>
      <c r="AM135" s="47">
        <f t="shared" si="139"/>
        <v>1948</v>
      </c>
      <c r="AN135" s="47">
        <f t="shared" si="139"/>
        <v>1452</v>
      </c>
      <c r="AO135" s="47">
        <f t="shared" si="139"/>
        <v>1186</v>
      </c>
      <c r="AP135" s="47">
        <f t="shared" si="139"/>
        <v>2161</v>
      </c>
      <c r="AQ135" s="47">
        <f t="shared" si="139"/>
        <v>1563</v>
      </c>
      <c r="AR135" s="47">
        <f t="shared" si="139"/>
        <v>259</v>
      </c>
      <c r="AS135" s="47">
        <f t="shared" si="139"/>
        <v>1822</v>
      </c>
      <c r="AT135" s="47">
        <f t="shared" si="139"/>
        <v>1121</v>
      </c>
      <c r="AU135" s="47">
        <f t="shared" si="139"/>
        <v>572</v>
      </c>
      <c r="AV135" s="47">
        <f t="shared" si="139"/>
        <v>735</v>
      </c>
      <c r="AW135" s="47">
        <f t="shared" si="139"/>
        <v>1010</v>
      </c>
      <c r="AX135" s="47">
        <f t="shared" si="139"/>
        <v>1302</v>
      </c>
      <c r="AY135" s="47">
        <f t="shared" si="139"/>
        <v>629</v>
      </c>
      <c r="AZ135" s="47">
        <f t="shared" si="139"/>
        <v>1542</v>
      </c>
      <c r="BA135" s="47">
        <f t="shared" si="139"/>
        <v>890</v>
      </c>
      <c r="BB135" s="47">
        <f t="shared" si="139"/>
        <v>378</v>
      </c>
      <c r="BC135" s="47">
        <f t="shared" si="139"/>
        <v>638</v>
      </c>
      <c r="BD135" s="47">
        <f t="shared" si="139"/>
        <v>1986</v>
      </c>
      <c r="BE135" s="47">
        <f t="shared" si="139"/>
        <v>864</v>
      </c>
      <c r="BF135" s="47">
        <f t="shared" si="139"/>
        <v>530</v>
      </c>
      <c r="BG135" s="47">
        <f t="shared" si="139"/>
        <v>1824</v>
      </c>
      <c r="BH135" s="47">
        <f t="shared" si="139"/>
        <v>1205</v>
      </c>
      <c r="BI135" s="47">
        <f t="shared" si="139"/>
        <v>1585</v>
      </c>
      <c r="BJ135" s="47">
        <f t="shared" si="139"/>
        <v>1115</v>
      </c>
    </row>
    <row r="136" ht="13.5" customHeight="1">
      <c r="A136" s="88">
        <v>41783.0</v>
      </c>
      <c r="B136" s="84" t="s">
        <v>74</v>
      </c>
      <c r="C136" s="176"/>
      <c r="D136" s="233" t="s">
        <v>37</v>
      </c>
      <c r="E136" s="52">
        <f t="shared" si="2"/>
        <v>1042</v>
      </c>
      <c r="F136" s="41">
        <v>1.0</v>
      </c>
      <c r="G136" s="41">
        <v>12.0</v>
      </c>
      <c r="H136" s="42">
        <f t="shared" si="3"/>
        <v>15</v>
      </c>
      <c r="I136" s="176"/>
      <c r="J136" s="234" t="s">
        <v>45</v>
      </c>
      <c r="K136" s="52">
        <f t="shared" si="4"/>
        <v>894</v>
      </c>
      <c r="L136" s="44">
        <v>2.0</v>
      </c>
      <c r="M136" s="44">
        <v>11.0</v>
      </c>
      <c r="N136" s="23">
        <f t="shared" si="5"/>
        <v>17</v>
      </c>
      <c r="O136" s="176"/>
      <c r="P136" s="45" t="s">
        <v>72</v>
      </c>
      <c r="Q136" s="176"/>
      <c r="R136" s="45">
        <f>MIN(Rules!$E$2,(MAX(H136/N136,N136/H136)))</f>
        <v>1.133333333</v>
      </c>
      <c r="S136" s="45">
        <f>VLOOKUP(B136,Rules!A:B,2,FALSE)</f>
        <v>50</v>
      </c>
      <c r="T136" s="176"/>
      <c r="U136" s="131">
        <f>1/(10^(-(E136+(IF(P136="Y",Rules!$I$2,0))-K136)/Rules!$E$12)+1)</f>
        <v>0.7977580681</v>
      </c>
      <c r="V136" s="47">
        <f t="shared" si="6"/>
        <v>-45</v>
      </c>
      <c r="W136" s="47">
        <f t="shared" si="7"/>
        <v>45</v>
      </c>
      <c r="X136" s="47"/>
      <c r="Y136" s="47"/>
      <c r="Z136" s="48"/>
      <c r="AA136" s="47">
        <f t="shared" ref="AA136:BJ136" si="140">IF($D136=AA$1,$E136+$V136,(IF($J136=AA$1,$K136+$W136,AA135)))</f>
        <v>1477</v>
      </c>
      <c r="AB136" s="47">
        <f t="shared" si="140"/>
        <v>871</v>
      </c>
      <c r="AC136" s="47">
        <f t="shared" si="140"/>
        <v>1286</v>
      </c>
      <c r="AD136" s="47">
        <f t="shared" si="140"/>
        <v>292</v>
      </c>
      <c r="AE136" s="47">
        <f t="shared" si="140"/>
        <v>2022</v>
      </c>
      <c r="AF136" s="47">
        <f t="shared" si="140"/>
        <v>1960</v>
      </c>
      <c r="AG136" s="47">
        <f t="shared" si="140"/>
        <v>1117</v>
      </c>
      <c r="AH136" s="47">
        <f t="shared" si="140"/>
        <v>997</v>
      </c>
      <c r="AI136" s="47">
        <f t="shared" si="140"/>
        <v>1286</v>
      </c>
      <c r="AJ136" s="47">
        <f t="shared" si="140"/>
        <v>1930</v>
      </c>
      <c r="AK136" s="47">
        <f t="shared" si="140"/>
        <v>721</v>
      </c>
      <c r="AL136" s="47">
        <f t="shared" si="140"/>
        <v>939</v>
      </c>
      <c r="AM136" s="47">
        <f t="shared" si="140"/>
        <v>1948</v>
      </c>
      <c r="AN136" s="47">
        <f t="shared" si="140"/>
        <v>1452</v>
      </c>
      <c r="AO136" s="47">
        <f t="shared" si="140"/>
        <v>1186</v>
      </c>
      <c r="AP136" s="47">
        <f t="shared" si="140"/>
        <v>2161</v>
      </c>
      <c r="AQ136" s="47">
        <f t="shared" si="140"/>
        <v>1563</v>
      </c>
      <c r="AR136" s="47">
        <f t="shared" si="140"/>
        <v>259</v>
      </c>
      <c r="AS136" s="47">
        <f t="shared" si="140"/>
        <v>1822</v>
      </c>
      <c r="AT136" s="47">
        <f t="shared" si="140"/>
        <v>1121</v>
      </c>
      <c r="AU136" s="47">
        <f t="shared" si="140"/>
        <v>572</v>
      </c>
      <c r="AV136" s="47">
        <f t="shared" si="140"/>
        <v>735</v>
      </c>
      <c r="AW136" s="47">
        <f t="shared" si="140"/>
        <v>1010</v>
      </c>
      <c r="AX136" s="47">
        <f t="shared" si="140"/>
        <v>1302</v>
      </c>
      <c r="AY136" s="47">
        <f t="shared" si="140"/>
        <v>629</v>
      </c>
      <c r="AZ136" s="47">
        <f t="shared" si="140"/>
        <v>1542</v>
      </c>
      <c r="BA136" s="47">
        <f t="shared" si="140"/>
        <v>890</v>
      </c>
      <c r="BB136" s="47">
        <f t="shared" si="140"/>
        <v>378</v>
      </c>
      <c r="BC136" s="47">
        <f t="shared" si="140"/>
        <v>638</v>
      </c>
      <c r="BD136" s="47">
        <f t="shared" si="140"/>
        <v>1986</v>
      </c>
      <c r="BE136" s="47">
        <f t="shared" si="140"/>
        <v>864</v>
      </c>
      <c r="BF136" s="47">
        <f t="shared" si="140"/>
        <v>530</v>
      </c>
      <c r="BG136" s="47">
        <f t="shared" si="140"/>
        <v>1824</v>
      </c>
      <c r="BH136" s="47">
        <f t="shared" si="140"/>
        <v>1205</v>
      </c>
      <c r="BI136" s="47">
        <f t="shared" si="140"/>
        <v>1585</v>
      </c>
      <c r="BJ136" s="47">
        <f t="shared" si="140"/>
        <v>1115</v>
      </c>
    </row>
    <row r="137" ht="13.5" customHeight="1">
      <c r="A137" s="88">
        <v>41784.0</v>
      </c>
      <c r="B137" s="84" t="s">
        <v>75</v>
      </c>
      <c r="C137" s="176"/>
      <c r="D137" s="233" t="s">
        <v>31</v>
      </c>
      <c r="E137" s="52">
        <f t="shared" si="2"/>
        <v>1563</v>
      </c>
      <c r="F137" s="41">
        <v>0.0</v>
      </c>
      <c r="G137" s="41">
        <v>20.0</v>
      </c>
      <c r="H137" s="42">
        <f t="shared" si="3"/>
        <v>20</v>
      </c>
      <c r="I137" s="176"/>
      <c r="J137" s="234" t="s">
        <v>30</v>
      </c>
      <c r="K137" s="52">
        <f t="shared" si="4"/>
        <v>1477</v>
      </c>
      <c r="L137" s="44">
        <v>0.0</v>
      </c>
      <c r="M137" s="44">
        <v>22.0</v>
      </c>
      <c r="N137" s="23">
        <f t="shared" si="5"/>
        <v>22</v>
      </c>
      <c r="O137" s="176"/>
      <c r="P137" s="45" t="s">
        <v>72</v>
      </c>
      <c r="Q137" s="176"/>
      <c r="R137" s="45">
        <f>MIN(Rules!$E$2,(MAX(H137/N137,N137/H137)))</f>
        <v>1.1</v>
      </c>
      <c r="S137" s="45">
        <f>VLOOKUP(B137,Rules!A:B,2,FALSE)</f>
        <v>60</v>
      </c>
      <c r="T137" s="176"/>
      <c r="U137" s="131">
        <f>1/(10^(-(E137+(IF(P137="Y",Rules!$I$2,0))-K137)/Rules!$E$12)+1)</f>
        <v>0.7477824649</v>
      </c>
      <c r="V137" s="47">
        <f t="shared" si="6"/>
        <v>-49</v>
      </c>
      <c r="W137" s="47">
        <f t="shared" si="7"/>
        <v>49</v>
      </c>
      <c r="X137" s="47"/>
      <c r="Y137" s="47"/>
      <c r="Z137" s="48"/>
      <c r="AA137" s="47">
        <f t="shared" ref="AA137:BJ137" si="141">IF($D137=AA$1,$E137+$V137,(IF($J137=AA$1,$K137+$W137,AA136)))</f>
        <v>1526</v>
      </c>
      <c r="AB137" s="47">
        <f t="shared" si="141"/>
        <v>871</v>
      </c>
      <c r="AC137" s="47">
        <f t="shared" si="141"/>
        <v>1286</v>
      </c>
      <c r="AD137" s="47">
        <f t="shared" si="141"/>
        <v>292</v>
      </c>
      <c r="AE137" s="47">
        <f t="shared" si="141"/>
        <v>2022</v>
      </c>
      <c r="AF137" s="47">
        <f t="shared" si="141"/>
        <v>1960</v>
      </c>
      <c r="AG137" s="47">
        <f t="shared" si="141"/>
        <v>1117</v>
      </c>
      <c r="AH137" s="47">
        <f t="shared" si="141"/>
        <v>997</v>
      </c>
      <c r="AI137" s="47">
        <f t="shared" si="141"/>
        <v>1286</v>
      </c>
      <c r="AJ137" s="47">
        <f t="shared" si="141"/>
        <v>1930</v>
      </c>
      <c r="AK137" s="47">
        <f t="shared" si="141"/>
        <v>721</v>
      </c>
      <c r="AL137" s="47">
        <f t="shared" si="141"/>
        <v>939</v>
      </c>
      <c r="AM137" s="47">
        <f t="shared" si="141"/>
        <v>1948</v>
      </c>
      <c r="AN137" s="47">
        <f t="shared" si="141"/>
        <v>1452</v>
      </c>
      <c r="AO137" s="47">
        <f t="shared" si="141"/>
        <v>1186</v>
      </c>
      <c r="AP137" s="47">
        <f t="shared" si="141"/>
        <v>2161</v>
      </c>
      <c r="AQ137" s="47">
        <f t="shared" si="141"/>
        <v>1514</v>
      </c>
      <c r="AR137" s="47">
        <f t="shared" si="141"/>
        <v>259</v>
      </c>
      <c r="AS137" s="47">
        <f t="shared" si="141"/>
        <v>1822</v>
      </c>
      <c r="AT137" s="47">
        <f t="shared" si="141"/>
        <v>1121</v>
      </c>
      <c r="AU137" s="47">
        <f t="shared" si="141"/>
        <v>572</v>
      </c>
      <c r="AV137" s="47">
        <f t="shared" si="141"/>
        <v>735</v>
      </c>
      <c r="AW137" s="47">
        <f t="shared" si="141"/>
        <v>1010</v>
      </c>
      <c r="AX137" s="47">
        <f t="shared" si="141"/>
        <v>1302</v>
      </c>
      <c r="AY137" s="47">
        <f t="shared" si="141"/>
        <v>629</v>
      </c>
      <c r="AZ137" s="47">
        <f t="shared" si="141"/>
        <v>1542</v>
      </c>
      <c r="BA137" s="47">
        <f t="shared" si="141"/>
        <v>890</v>
      </c>
      <c r="BB137" s="47">
        <f t="shared" si="141"/>
        <v>378</v>
      </c>
      <c r="BC137" s="47">
        <f t="shared" si="141"/>
        <v>638</v>
      </c>
      <c r="BD137" s="47">
        <f t="shared" si="141"/>
        <v>1986</v>
      </c>
      <c r="BE137" s="47">
        <f t="shared" si="141"/>
        <v>864</v>
      </c>
      <c r="BF137" s="47">
        <f t="shared" si="141"/>
        <v>530</v>
      </c>
      <c r="BG137" s="47">
        <f t="shared" si="141"/>
        <v>1824</v>
      </c>
      <c r="BH137" s="47">
        <f t="shared" si="141"/>
        <v>1205</v>
      </c>
      <c r="BI137" s="47">
        <f t="shared" si="141"/>
        <v>1585</v>
      </c>
      <c r="BJ137" s="47">
        <f t="shared" si="141"/>
        <v>1115</v>
      </c>
    </row>
    <row r="138" ht="13.5" customHeight="1">
      <c r="A138" s="88">
        <v>41784.0</v>
      </c>
      <c r="B138" s="84" t="s">
        <v>75</v>
      </c>
      <c r="C138" s="176"/>
      <c r="D138" s="233" t="s">
        <v>25</v>
      </c>
      <c r="E138" s="52">
        <f t="shared" si="2"/>
        <v>1824</v>
      </c>
      <c r="F138" s="41">
        <v>1.0</v>
      </c>
      <c r="G138" s="41">
        <v>21.0</v>
      </c>
      <c r="H138" s="42">
        <f t="shared" si="3"/>
        <v>24</v>
      </c>
      <c r="I138" s="176"/>
      <c r="J138" s="234" t="s">
        <v>19</v>
      </c>
      <c r="K138" s="52">
        <f t="shared" si="4"/>
        <v>1960</v>
      </c>
      <c r="L138" s="44">
        <v>1.0</v>
      </c>
      <c r="M138" s="44">
        <v>21.0</v>
      </c>
      <c r="N138" s="23">
        <f t="shared" si="5"/>
        <v>24</v>
      </c>
      <c r="O138" s="176"/>
      <c r="P138" s="45" t="s">
        <v>73</v>
      </c>
      <c r="Q138" s="176"/>
      <c r="R138" s="45">
        <f>MIN(Rules!$E$2,(MAX(H138/N138,N138/H138)))</f>
        <v>1</v>
      </c>
      <c r="S138" s="45">
        <f>VLOOKUP(B138,Rules!A:B,2,FALSE)</f>
        <v>60</v>
      </c>
      <c r="T138" s="176"/>
      <c r="U138" s="131">
        <f>1/(10^(-(E138+(IF(P138="Y",Rules!$I$2,0))-K138)/Rules!$E$12)+1)</f>
        <v>0.3483492602</v>
      </c>
      <c r="V138" s="47">
        <f t="shared" si="6"/>
        <v>9</v>
      </c>
      <c r="W138" s="47">
        <f t="shared" si="7"/>
        <v>-9</v>
      </c>
      <c r="X138" s="47"/>
      <c r="Y138" s="47"/>
      <c r="Z138" s="48"/>
      <c r="AA138" s="47">
        <f t="shared" ref="AA138:BJ138" si="142">IF($D138=AA$1,$E138+$V138,(IF($J138=AA$1,$K138+$W138,AA137)))</f>
        <v>1526</v>
      </c>
      <c r="AB138" s="47">
        <f t="shared" si="142"/>
        <v>871</v>
      </c>
      <c r="AC138" s="47">
        <f t="shared" si="142"/>
        <v>1286</v>
      </c>
      <c r="AD138" s="47">
        <f t="shared" si="142"/>
        <v>292</v>
      </c>
      <c r="AE138" s="47">
        <f t="shared" si="142"/>
        <v>2022</v>
      </c>
      <c r="AF138" s="47">
        <f t="shared" si="142"/>
        <v>1951</v>
      </c>
      <c r="AG138" s="47">
        <f t="shared" si="142"/>
        <v>1117</v>
      </c>
      <c r="AH138" s="47">
        <f t="shared" si="142"/>
        <v>997</v>
      </c>
      <c r="AI138" s="47">
        <f t="shared" si="142"/>
        <v>1286</v>
      </c>
      <c r="AJ138" s="47">
        <f t="shared" si="142"/>
        <v>1930</v>
      </c>
      <c r="AK138" s="47">
        <f t="shared" si="142"/>
        <v>721</v>
      </c>
      <c r="AL138" s="47">
        <f t="shared" si="142"/>
        <v>939</v>
      </c>
      <c r="AM138" s="47">
        <f t="shared" si="142"/>
        <v>1948</v>
      </c>
      <c r="AN138" s="47">
        <f t="shared" si="142"/>
        <v>1452</v>
      </c>
      <c r="AO138" s="47">
        <f t="shared" si="142"/>
        <v>1186</v>
      </c>
      <c r="AP138" s="47">
        <f t="shared" si="142"/>
        <v>2161</v>
      </c>
      <c r="AQ138" s="47">
        <f t="shared" si="142"/>
        <v>1514</v>
      </c>
      <c r="AR138" s="47">
        <f t="shared" si="142"/>
        <v>259</v>
      </c>
      <c r="AS138" s="47">
        <f t="shared" si="142"/>
        <v>1822</v>
      </c>
      <c r="AT138" s="47">
        <f t="shared" si="142"/>
        <v>1121</v>
      </c>
      <c r="AU138" s="47">
        <f t="shared" si="142"/>
        <v>572</v>
      </c>
      <c r="AV138" s="47">
        <f t="shared" si="142"/>
        <v>735</v>
      </c>
      <c r="AW138" s="47">
        <f t="shared" si="142"/>
        <v>1010</v>
      </c>
      <c r="AX138" s="47">
        <f t="shared" si="142"/>
        <v>1302</v>
      </c>
      <c r="AY138" s="47">
        <f t="shared" si="142"/>
        <v>629</v>
      </c>
      <c r="AZ138" s="47">
        <f t="shared" si="142"/>
        <v>1542</v>
      </c>
      <c r="BA138" s="47">
        <f t="shared" si="142"/>
        <v>890</v>
      </c>
      <c r="BB138" s="47">
        <f t="shared" si="142"/>
        <v>378</v>
      </c>
      <c r="BC138" s="47">
        <f t="shared" si="142"/>
        <v>638</v>
      </c>
      <c r="BD138" s="47">
        <f t="shared" si="142"/>
        <v>1986</v>
      </c>
      <c r="BE138" s="47">
        <f t="shared" si="142"/>
        <v>864</v>
      </c>
      <c r="BF138" s="47">
        <f t="shared" si="142"/>
        <v>530</v>
      </c>
      <c r="BG138" s="47">
        <f t="shared" si="142"/>
        <v>1833</v>
      </c>
      <c r="BH138" s="47">
        <f t="shared" si="142"/>
        <v>1205</v>
      </c>
      <c r="BI138" s="47">
        <f t="shared" si="142"/>
        <v>1585</v>
      </c>
      <c r="BJ138" s="47">
        <f t="shared" si="142"/>
        <v>1115</v>
      </c>
    </row>
    <row r="139" ht="13.5" customHeight="1">
      <c r="A139" s="88">
        <v>41790.0</v>
      </c>
      <c r="B139" s="84" t="s">
        <v>74</v>
      </c>
      <c r="C139" s="176"/>
      <c r="D139" s="233" t="s">
        <v>33</v>
      </c>
      <c r="E139" s="52">
        <f t="shared" si="2"/>
        <v>1286</v>
      </c>
      <c r="F139" s="41">
        <v>5.0</v>
      </c>
      <c r="G139" s="41">
        <v>24.0</v>
      </c>
      <c r="H139" s="42">
        <f t="shared" si="3"/>
        <v>39</v>
      </c>
      <c r="I139" s="176"/>
      <c r="J139" s="234" t="s">
        <v>43</v>
      </c>
      <c r="K139" s="52">
        <f t="shared" si="4"/>
        <v>871</v>
      </c>
      <c r="L139" s="44">
        <v>2.0</v>
      </c>
      <c r="M139" s="44">
        <v>15.0</v>
      </c>
      <c r="N139" s="23">
        <f t="shared" si="5"/>
        <v>21</v>
      </c>
      <c r="O139" s="176"/>
      <c r="P139" s="45" t="s">
        <v>72</v>
      </c>
      <c r="Q139" s="176"/>
      <c r="R139" s="45">
        <f>MIN(Rules!$E$2,(MAX(H139/N139,N139/H139)))</f>
        <v>1.857142857</v>
      </c>
      <c r="S139" s="45">
        <f>VLOOKUP(B139,Rules!A:B,2,FALSE)</f>
        <v>50</v>
      </c>
      <c r="T139" s="176"/>
      <c r="U139" s="131">
        <f>1/(10^(-(E139+(IF(P139="Y",Rules!$I$2,0))-K139)/Rules!$E$12)+1)</f>
        <v>0.9309851196</v>
      </c>
      <c r="V139" s="47">
        <f t="shared" si="6"/>
        <v>6</v>
      </c>
      <c r="W139" s="47">
        <f t="shared" si="7"/>
        <v>-6</v>
      </c>
      <c r="X139" s="47"/>
      <c r="Y139" s="47"/>
      <c r="Z139" s="48"/>
      <c r="AA139" s="47">
        <f t="shared" ref="AA139:BJ139" si="143">IF($D139=AA$1,$E139+$V139,(IF($J139=AA$1,$K139+$W139,AA138)))</f>
        <v>1526</v>
      </c>
      <c r="AB139" s="47">
        <f t="shared" si="143"/>
        <v>865</v>
      </c>
      <c r="AC139" s="47">
        <f t="shared" si="143"/>
        <v>1286</v>
      </c>
      <c r="AD139" s="47">
        <f t="shared" si="143"/>
        <v>292</v>
      </c>
      <c r="AE139" s="47">
        <f t="shared" si="143"/>
        <v>2022</v>
      </c>
      <c r="AF139" s="47">
        <f t="shared" si="143"/>
        <v>1951</v>
      </c>
      <c r="AG139" s="47">
        <f t="shared" si="143"/>
        <v>1117</v>
      </c>
      <c r="AH139" s="47">
        <f t="shared" si="143"/>
        <v>997</v>
      </c>
      <c r="AI139" s="47">
        <f t="shared" si="143"/>
        <v>1292</v>
      </c>
      <c r="AJ139" s="47">
        <f t="shared" si="143"/>
        <v>1930</v>
      </c>
      <c r="AK139" s="47">
        <f t="shared" si="143"/>
        <v>721</v>
      </c>
      <c r="AL139" s="47">
        <f t="shared" si="143"/>
        <v>939</v>
      </c>
      <c r="AM139" s="47">
        <f t="shared" si="143"/>
        <v>1948</v>
      </c>
      <c r="AN139" s="47">
        <f t="shared" si="143"/>
        <v>1452</v>
      </c>
      <c r="AO139" s="47">
        <f t="shared" si="143"/>
        <v>1186</v>
      </c>
      <c r="AP139" s="47">
        <f t="shared" si="143"/>
        <v>2161</v>
      </c>
      <c r="AQ139" s="47">
        <f t="shared" si="143"/>
        <v>1514</v>
      </c>
      <c r="AR139" s="47">
        <f t="shared" si="143"/>
        <v>259</v>
      </c>
      <c r="AS139" s="47">
        <f t="shared" si="143"/>
        <v>1822</v>
      </c>
      <c r="AT139" s="47">
        <f t="shared" si="143"/>
        <v>1121</v>
      </c>
      <c r="AU139" s="47">
        <f t="shared" si="143"/>
        <v>572</v>
      </c>
      <c r="AV139" s="47">
        <f t="shared" si="143"/>
        <v>735</v>
      </c>
      <c r="AW139" s="47">
        <f t="shared" si="143"/>
        <v>1010</v>
      </c>
      <c r="AX139" s="47">
        <f t="shared" si="143"/>
        <v>1302</v>
      </c>
      <c r="AY139" s="47">
        <f t="shared" si="143"/>
        <v>629</v>
      </c>
      <c r="AZ139" s="47">
        <f t="shared" si="143"/>
        <v>1542</v>
      </c>
      <c r="BA139" s="47">
        <f t="shared" si="143"/>
        <v>890</v>
      </c>
      <c r="BB139" s="47">
        <f t="shared" si="143"/>
        <v>378</v>
      </c>
      <c r="BC139" s="47">
        <f t="shared" si="143"/>
        <v>638</v>
      </c>
      <c r="BD139" s="47">
        <f t="shared" si="143"/>
        <v>1986</v>
      </c>
      <c r="BE139" s="47">
        <f t="shared" si="143"/>
        <v>864</v>
      </c>
      <c r="BF139" s="47">
        <f t="shared" si="143"/>
        <v>530</v>
      </c>
      <c r="BG139" s="47">
        <f t="shared" si="143"/>
        <v>1833</v>
      </c>
      <c r="BH139" s="47">
        <f t="shared" si="143"/>
        <v>1205</v>
      </c>
      <c r="BI139" s="47">
        <f t="shared" si="143"/>
        <v>1585</v>
      </c>
      <c r="BJ139" s="47">
        <f t="shared" si="143"/>
        <v>1115</v>
      </c>
    </row>
    <row r="140" ht="13.5" customHeight="1">
      <c r="A140" s="88">
        <v>41790.0</v>
      </c>
      <c r="B140" s="84" t="s">
        <v>74</v>
      </c>
      <c r="C140" s="176"/>
      <c r="D140" s="233" t="s">
        <v>39</v>
      </c>
      <c r="E140" s="52">
        <f t="shared" si="2"/>
        <v>1010</v>
      </c>
      <c r="F140" s="41">
        <v>1.0</v>
      </c>
      <c r="G140" s="41">
        <v>18.0</v>
      </c>
      <c r="H140" s="42">
        <f t="shared" si="3"/>
        <v>21</v>
      </c>
      <c r="I140" s="176"/>
      <c r="J140" s="234" t="s">
        <v>34</v>
      </c>
      <c r="K140" s="52">
        <f t="shared" si="4"/>
        <v>1452</v>
      </c>
      <c r="L140" s="44">
        <v>3.0</v>
      </c>
      <c r="M140" s="44">
        <v>20.0</v>
      </c>
      <c r="N140" s="23">
        <f t="shared" si="5"/>
        <v>29</v>
      </c>
      <c r="O140" s="176"/>
      <c r="P140" s="45" t="s">
        <v>72</v>
      </c>
      <c r="Q140" s="176"/>
      <c r="R140" s="45">
        <f>MIN(Rules!$E$2,(MAX(H140/N140,N140/H140)))</f>
        <v>1.380952381</v>
      </c>
      <c r="S140" s="45">
        <f>VLOOKUP(B140,Rules!A:B,2,FALSE)</f>
        <v>50</v>
      </c>
      <c r="T140" s="176"/>
      <c r="U140" s="131">
        <f>1/(10^(-(E140+(IF(P140="Y",Rules!$I$2,0))-K140)/Rules!$E$12)+1)</f>
        <v>0.2067366179</v>
      </c>
      <c r="V140" s="47">
        <f t="shared" si="6"/>
        <v>-14</v>
      </c>
      <c r="W140" s="47">
        <f t="shared" si="7"/>
        <v>14</v>
      </c>
      <c r="X140" s="47"/>
      <c r="Y140" s="47"/>
      <c r="Z140" s="48"/>
      <c r="AA140" s="47">
        <f t="shared" ref="AA140:BJ140" si="144">IF($D140=AA$1,$E140+$V140,(IF($J140=AA$1,$K140+$W140,AA139)))</f>
        <v>1526</v>
      </c>
      <c r="AB140" s="47">
        <f t="shared" si="144"/>
        <v>865</v>
      </c>
      <c r="AC140" s="47">
        <f t="shared" si="144"/>
        <v>1286</v>
      </c>
      <c r="AD140" s="47">
        <f t="shared" si="144"/>
        <v>292</v>
      </c>
      <c r="AE140" s="47">
        <f t="shared" si="144"/>
        <v>2022</v>
      </c>
      <c r="AF140" s="47">
        <f t="shared" si="144"/>
        <v>1951</v>
      </c>
      <c r="AG140" s="47">
        <f t="shared" si="144"/>
        <v>1117</v>
      </c>
      <c r="AH140" s="47">
        <f t="shared" si="144"/>
        <v>997</v>
      </c>
      <c r="AI140" s="47">
        <f t="shared" si="144"/>
        <v>1292</v>
      </c>
      <c r="AJ140" s="47">
        <f t="shared" si="144"/>
        <v>1930</v>
      </c>
      <c r="AK140" s="47">
        <f t="shared" si="144"/>
        <v>721</v>
      </c>
      <c r="AL140" s="47">
        <f t="shared" si="144"/>
        <v>939</v>
      </c>
      <c r="AM140" s="47">
        <f t="shared" si="144"/>
        <v>1948</v>
      </c>
      <c r="AN140" s="47">
        <f t="shared" si="144"/>
        <v>1466</v>
      </c>
      <c r="AO140" s="47">
        <f t="shared" si="144"/>
        <v>1186</v>
      </c>
      <c r="AP140" s="47">
        <f t="shared" si="144"/>
        <v>2161</v>
      </c>
      <c r="AQ140" s="47">
        <f t="shared" si="144"/>
        <v>1514</v>
      </c>
      <c r="AR140" s="47">
        <f t="shared" si="144"/>
        <v>259</v>
      </c>
      <c r="AS140" s="47">
        <f t="shared" si="144"/>
        <v>1822</v>
      </c>
      <c r="AT140" s="47">
        <f t="shared" si="144"/>
        <v>1121</v>
      </c>
      <c r="AU140" s="47">
        <f t="shared" si="144"/>
        <v>572</v>
      </c>
      <c r="AV140" s="47">
        <f t="shared" si="144"/>
        <v>735</v>
      </c>
      <c r="AW140" s="47">
        <f t="shared" si="144"/>
        <v>996</v>
      </c>
      <c r="AX140" s="47">
        <f t="shared" si="144"/>
        <v>1302</v>
      </c>
      <c r="AY140" s="47">
        <f t="shared" si="144"/>
        <v>629</v>
      </c>
      <c r="AZ140" s="47">
        <f t="shared" si="144"/>
        <v>1542</v>
      </c>
      <c r="BA140" s="47">
        <f t="shared" si="144"/>
        <v>890</v>
      </c>
      <c r="BB140" s="47">
        <f t="shared" si="144"/>
        <v>378</v>
      </c>
      <c r="BC140" s="47">
        <f t="shared" si="144"/>
        <v>638</v>
      </c>
      <c r="BD140" s="47">
        <f t="shared" si="144"/>
        <v>1986</v>
      </c>
      <c r="BE140" s="47">
        <f t="shared" si="144"/>
        <v>864</v>
      </c>
      <c r="BF140" s="47">
        <f t="shared" si="144"/>
        <v>530</v>
      </c>
      <c r="BG140" s="47">
        <f t="shared" si="144"/>
        <v>1833</v>
      </c>
      <c r="BH140" s="47">
        <f t="shared" si="144"/>
        <v>1205</v>
      </c>
      <c r="BI140" s="47">
        <f t="shared" si="144"/>
        <v>1585</v>
      </c>
      <c r="BJ140" s="47">
        <f t="shared" si="144"/>
        <v>1115</v>
      </c>
    </row>
    <row r="141" ht="13.5" customHeight="1">
      <c r="A141" s="88">
        <v>41790.0</v>
      </c>
      <c r="B141" s="84" t="s">
        <v>74</v>
      </c>
      <c r="C141" s="176"/>
      <c r="D141" s="233" t="s">
        <v>38</v>
      </c>
      <c r="E141" s="52">
        <f t="shared" si="2"/>
        <v>1302</v>
      </c>
      <c r="F141" s="41">
        <v>0.0</v>
      </c>
      <c r="G141" s="41">
        <v>14.0</v>
      </c>
      <c r="H141" s="42">
        <f t="shared" si="3"/>
        <v>14</v>
      </c>
      <c r="I141" s="176"/>
      <c r="J141" s="234" t="s">
        <v>29</v>
      </c>
      <c r="K141" s="52">
        <f t="shared" si="4"/>
        <v>1186</v>
      </c>
      <c r="L141" s="44">
        <v>1.0</v>
      </c>
      <c r="M141" s="44">
        <v>18.0</v>
      </c>
      <c r="N141" s="23">
        <f t="shared" si="5"/>
        <v>21</v>
      </c>
      <c r="O141" s="176"/>
      <c r="P141" s="45" t="s">
        <v>72</v>
      </c>
      <c r="Q141" s="176"/>
      <c r="R141" s="45">
        <f>MIN(Rules!$E$2,(MAX(H141/N141,N141/H141)))</f>
        <v>1.5</v>
      </c>
      <c r="S141" s="45">
        <f>VLOOKUP(B141,Rules!A:B,2,FALSE)</f>
        <v>50</v>
      </c>
      <c r="T141" s="176"/>
      <c r="U141" s="131">
        <f>1/(10^(-(E141+(IF(P141="Y",Rules!$I$2,0))-K141)/Rules!$E$12)+1)</f>
        <v>0.7729379191</v>
      </c>
      <c r="V141" s="47">
        <f t="shared" si="6"/>
        <v>-58</v>
      </c>
      <c r="W141" s="47">
        <f t="shared" si="7"/>
        <v>58</v>
      </c>
      <c r="X141" s="47"/>
      <c r="Y141" s="47"/>
      <c r="Z141" s="48"/>
      <c r="AA141" s="47">
        <f t="shared" ref="AA141:BJ141" si="145">IF($D141=AA$1,$E141+$V141,(IF($J141=AA$1,$K141+$W141,AA140)))</f>
        <v>1526</v>
      </c>
      <c r="AB141" s="47">
        <f t="shared" si="145"/>
        <v>865</v>
      </c>
      <c r="AC141" s="47">
        <f t="shared" si="145"/>
        <v>1286</v>
      </c>
      <c r="AD141" s="47">
        <f t="shared" si="145"/>
        <v>292</v>
      </c>
      <c r="AE141" s="47">
        <f t="shared" si="145"/>
        <v>2022</v>
      </c>
      <c r="AF141" s="47">
        <f t="shared" si="145"/>
        <v>1951</v>
      </c>
      <c r="AG141" s="47">
        <f t="shared" si="145"/>
        <v>1117</v>
      </c>
      <c r="AH141" s="47">
        <f t="shared" si="145"/>
        <v>997</v>
      </c>
      <c r="AI141" s="47">
        <f t="shared" si="145"/>
        <v>1292</v>
      </c>
      <c r="AJ141" s="47">
        <f t="shared" si="145"/>
        <v>1930</v>
      </c>
      <c r="AK141" s="47">
        <f t="shared" si="145"/>
        <v>721</v>
      </c>
      <c r="AL141" s="47">
        <f t="shared" si="145"/>
        <v>939</v>
      </c>
      <c r="AM141" s="47">
        <f t="shared" si="145"/>
        <v>1948</v>
      </c>
      <c r="AN141" s="47">
        <f t="shared" si="145"/>
        <v>1466</v>
      </c>
      <c r="AO141" s="47">
        <f t="shared" si="145"/>
        <v>1244</v>
      </c>
      <c r="AP141" s="47">
        <f t="shared" si="145"/>
        <v>2161</v>
      </c>
      <c r="AQ141" s="47">
        <f t="shared" si="145"/>
        <v>1514</v>
      </c>
      <c r="AR141" s="47">
        <f t="shared" si="145"/>
        <v>259</v>
      </c>
      <c r="AS141" s="47">
        <f t="shared" si="145"/>
        <v>1822</v>
      </c>
      <c r="AT141" s="47">
        <f t="shared" si="145"/>
        <v>1121</v>
      </c>
      <c r="AU141" s="47">
        <f t="shared" si="145"/>
        <v>572</v>
      </c>
      <c r="AV141" s="47">
        <f t="shared" si="145"/>
        <v>735</v>
      </c>
      <c r="AW141" s="47">
        <f t="shared" si="145"/>
        <v>996</v>
      </c>
      <c r="AX141" s="47">
        <f t="shared" si="145"/>
        <v>1244</v>
      </c>
      <c r="AY141" s="47">
        <f t="shared" si="145"/>
        <v>629</v>
      </c>
      <c r="AZ141" s="47">
        <f t="shared" si="145"/>
        <v>1542</v>
      </c>
      <c r="BA141" s="47">
        <f t="shared" si="145"/>
        <v>890</v>
      </c>
      <c r="BB141" s="47">
        <f t="shared" si="145"/>
        <v>378</v>
      </c>
      <c r="BC141" s="47">
        <f t="shared" si="145"/>
        <v>638</v>
      </c>
      <c r="BD141" s="47">
        <f t="shared" si="145"/>
        <v>1986</v>
      </c>
      <c r="BE141" s="47">
        <f t="shared" si="145"/>
        <v>864</v>
      </c>
      <c r="BF141" s="47">
        <f t="shared" si="145"/>
        <v>530</v>
      </c>
      <c r="BG141" s="47">
        <f t="shared" si="145"/>
        <v>1833</v>
      </c>
      <c r="BH141" s="47">
        <f t="shared" si="145"/>
        <v>1205</v>
      </c>
      <c r="BI141" s="47">
        <f t="shared" si="145"/>
        <v>1585</v>
      </c>
      <c r="BJ141" s="47">
        <f t="shared" si="145"/>
        <v>1115</v>
      </c>
    </row>
    <row r="142" ht="13.5" customHeight="1">
      <c r="A142" s="88">
        <v>41791.0</v>
      </c>
      <c r="B142" s="84" t="s">
        <v>75</v>
      </c>
      <c r="C142" s="176"/>
      <c r="D142" s="233" t="s">
        <v>30</v>
      </c>
      <c r="E142" s="52">
        <f t="shared" si="2"/>
        <v>1526</v>
      </c>
      <c r="F142" s="41">
        <v>0.0</v>
      </c>
      <c r="G142" s="41">
        <v>21.0</v>
      </c>
      <c r="H142" s="42">
        <f t="shared" si="3"/>
        <v>21</v>
      </c>
      <c r="I142" s="176"/>
      <c r="J142" s="234" t="s">
        <v>24</v>
      </c>
      <c r="K142" s="52">
        <f t="shared" si="4"/>
        <v>1585</v>
      </c>
      <c r="L142" s="44">
        <v>5.0</v>
      </c>
      <c r="M142" s="44">
        <v>19.0</v>
      </c>
      <c r="N142" s="23">
        <f t="shared" si="5"/>
        <v>34</v>
      </c>
      <c r="O142" s="176"/>
      <c r="P142" s="45" t="s">
        <v>73</v>
      </c>
      <c r="Q142" s="176"/>
      <c r="R142" s="45">
        <f>MIN(Rules!$E$2,(MAX(H142/N142,N142/H142)))</f>
        <v>1.619047619</v>
      </c>
      <c r="S142" s="45">
        <f>VLOOKUP(B142,Rules!A:B,2,FALSE)</f>
        <v>60</v>
      </c>
      <c r="T142" s="176"/>
      <c r="U142" s="131">
        <f>1/(10^(-(E142+(IF(P142="Y",Rules!$I$2,0))-K142)/Rules!$E$12)+1)</f>
        <v>0.4324885579</v>
      </c>
      <c r="V142" s="47">
        <f t="shared" si="6"/>
        <v>-42</v>
      </c>
      <c r="W142" s="47">
        <f t="shared" si="7"/>
        <v>42</v>
      </c>
      <c r="X142" s="47"/>
      <c r="Y142" s="47"/>
      <c r="Z142" s="48"/>
      <c r="AA142" s="47">
        <f t="shared" ref="AA142:BJ142" si="146">IF($D142=AA$1,$E142+$V142,(IF($J142=AA$1,$K142+$W142,AA141)))</f>
        <v>1484</v>
      </c>
      <c r="AB142" s="47">
        <f t="shared" si="146"/>
        <v>865</v>
      </c>
      <c r="AC142" s="47">
        <f t="shared" si="146"/>
        <v>1286</v>
      </c>
      <c r="AD142" s="47">
        <f t="shared" si="146"/>
        <v>292</v>
      </c>
      <c r="AE142" s="47">
        <f t="shared" si="146"/>
        <v>2022</v>
      </c>
      <c r="AF142" s="47">
        <f t="shared" si="146"/>
        <v>1951</v>
      </c>
      <c r="AG142" s="47">
        <f t="shared" si="146"/>
        <v>1117</v>
      </c>
      <c r="AH142" s="47">
        <f t="shared" si="146"/>
        <v>997</v>
      </c>
      <c r="AI142" s="47">
        <f t="shared" si="146"/>
        <v>1292</v>
      </c>
      <c r="AJ142" s="47">
        <f t="shared" si="146"/>
        <v>1930</v>
      </c>
      <c r="AK142" s="47">
        <f t="shared" si="146"/>
        <v>721</v>
      </c>
      <c r="AL142" s="47">
        <f t="shared" si="146"/>
        <v>939</v>
      </c>
      <c r="AM142" s="47">
        <f t="shared" si="146"/>
        <v>1948</v>
      </c>
      <c r="AN142" s="47">
        <f t="shared" si="146"/>
        <v>1466</v>
      </c>
      <c r="AO142" s="47">
        <f t="shared" si="146"/>
        <v>1244</v>
      </c>
      <c r="AP142" s="47">
        <f t="shared" si="146"/>
        <v>2161</v>
      </c>
      <c r="AQ142" s="47">
        <f t="shared" si="146"/>
        <v>1514</v>
      </c>
      <c r="AR142" s="47">
        <f t="shared" si="146"/>
        <v>259</v>
      </c>
      <c r="AS142" s="47">
        <f t="shared" si="146"/>
        <v>1822</v>
      </c>
      <c r="AT142" s="47">
        <f t="shared" si="146"/>
        <v>1121</v>
      </c>
      <c r="AU142" s="47">
        <f t="shared" si="146"/>
        <v>572</v>
      </c>
      <c r="AV142" s="47">
        <f t="shared" si="146"/>
        <v>735</v>
      </c>
      <c r="AW142" s="47">
        <f t="shared" si="146"/>
        <v>996</v>
      </c>
      <c r="AX142" s="47">
        <f t="shared" si="146"/>
        <v>1244</v>
      </c>
      <c r="AY142" s="47">
        <f t="shared" si="146"/>
        <v>629</v>
      </c>
      <c r="AZ142" s="47">
        <f t="shared" si="146"/>
        <v>1542</v>
      </c>
      <c r="BA142" s="47">
        <f t="shared" si="146"/>
        <v>890</v>
      </c>
      <c r="BB142" s="47">
        <f t="shared" si="146"/>
        <v>378</v>
      </c>
      <c r="BC142" s="47">
        <f t="shared" si="146"/>
        <v>638</v>
      </c>
      <c r="BD142" s="47">
        <f t="shared" si="146"/>
        <v>1986</v>
      </c>
      <c r="BE142" s="47">
        <f t="shared" si="146"/>
        <v>864</v>
      </c>
      <c r="BF142" s="47">
        <f t="shared" si="146"/>
        <v>530</v>
      </c>
      <c r="BG142" s="47">
        <f t="shared" si="146"/>
        <v>1833</v>
      </c>
      <c r="BH142" s="47">
        <f t="shared" si="146"/>
        <v>1205</v>
      </c>
      <c r="BI142" s="47">
        <f t="shared" si="146"/>
        <v>1627</v>
      </c>
      <c r="BJ142" s="47">
        <f t="shared" si="146"/>
        <v>1115</v>
      </c>
    </row>
    <row r="143" ht="13.5" customHeight="1">
      <c r="A143" s="88">
        <v>41791.0</v>
      </c>
      <c r="B143" s="84" t="s">
        <v>75</v>
      </c>
      <c r="C143" s="176"/>
      <c r="D143" s="233" t="s">
        <v>31</v>
      </c>
      <c r="E143" s="52">
        <f t="shared" si="2"/>
        <v>1514</v>
      </c>
      <c r="F143" s="41">
        <v>0.0</v>
      </c>
      <c r="G143" s="41">
        <v>23.0</v>
      </c>
      <c r="H143" s="42">
        <f t="shared" si="3"/>
        <v>23</v>
      </c>
      <c r="I143" s="176"/>
      <c r="J143" s="234" t="s">
        <v>23</v>
      </c>
      <c r="K143" s="52">
        <f t="shared" si="4"/>
        <v>1948</v>
      </c>
      <c r="L143" s="44">
        <v>1.0</v>
      </c>
      <c r="M143" s="44">
        <v>22.0</v>
      </c>
      <c r="N143" s="23">
        <f t="shared" si="5"/>
        <v>25</v>
      </c>
      <c r="O143" s="176"/>
      <c r="P143" s="45" t="s">
        <v>72</v>
      </c>
      <c r="Q143" s="176"/>
      <c r="R143" s="45">
        <f>MIN(Rules!$E$2,(MAX(H143/N143,N143/H143)))</f>
        <v>1.086956522</v>
      </c>
      <c r="S143" s="45">
        <f>VLOOKUP(B143,Rules!A:B,2,FALSE)</f>
        <v>60</v>
      </c>
      <c r="T143" s="176"/>
      <c r="U143" s="131">
        <f>1/(10^(-(E143+(IF(P143="Y",Rules!$I$2,0))-K143)/Rules!$E$12)+1)</f>
        <v>0.2128437678</v>
      </c>
      <c r="V143" s="47">
        <f t="shared" si="6"/>
        <v>-14</v>
      </c>
      <c r="W143" s="47">
        <f t="shared" si="7"/>
        <v>14</v>
      </c>
      <c r="X143" s="47"/>
      <c r="Y143" s="47"/>
      <c r="Z143" s="48"/>
      <c r="AA143" s="47">
        <f t="shared" ref="AA143:BJ143" si="147">IF($D143=AA$1,$E143+$V143,(IF($J143=AA$1,$K143+$W143,AA142)))</f>
        <v>1484</v>
      </c>
      <c r="AB143" s="47">
        <f t="shared" si="147"/>
        <v>865</v>
      </c>
      <c r="AC143" s="47">
        <f t="shared" si="147"/>
        <v>1286</v>
      </c>
      <c r="AD143" s="47">
        <f t="shared" si="147"/>
        <v>292</v>
      </c>
      <c r="AE143" s="47">
        <f t="shared" si="147"/>
        <v>2022</v>
      </c>
      <c r="AF143" s="47">
        <f t="shared" si="147"/>
        <v>1951</v>
      </c>
      <c r="AG143" s="47">
        <f t="shared" si="147"/>
        <v>1117</v>
      </c>
      <c r="AH143" s="47">
        <f t="shared" si="147"/>
        <v>997</v>
      </c>
      <c r="AI143" s="47">
        <f t="shared" si="147"/>
        <v>1292</v>
      </c>
      <c r="AJ143" s="47">
        <f t="shared" si="147"/>
        <v>1930</v>
      </c>
      <c r="AK143" s="47">
        <f t="shared" si="147"/>
        <v>721</v>
      </c>
      <c r="AL143" s="47">
        <f t="shared" si="147"/>
        <v>939</v>
      </c>
      <c r="AM143" s="47">
        <f t="shared" si="147"/>
        <v>1962</v>
      </c>
      <c r="AN143" s="47">
        <f t="shared" si="147"/>
        <v>1466</v>
      </c>
      <c r="AO143" s="47">
        <f t="shared" si="147"/>
        <v>1244</v>
      </c>
      <c r="AP143" s="47">
        <f t="shared" si="147"/>
        <v>2161</v>
      </c>
      <c r="AQ143" s="47">
        <f t="shared" si="147"/>
        <v>1500</v>
      </c>
      <c r="AR143" s="47">
        <f t="shared" si="147"/>
        <v>259</v>
      </c>
      <c r="AS143" s="47">
        <f t="shared" si="147"/>
        <v>1822</v>
      </c>
      <c r="AT143" s="47">
        <f t="shared" si="147"/>
        <v>1121</v>
      </c>
      <c r="AU143" s="47">
        <f t="shared" si="147"/>
        <v>572</v>
      </c>
      <c r="AV143" s="47">
        <f t="shared" si="147"/>
        <v>735</v>
      </c>
      <c r="AW143" s="47">
        <f t="shared" si="147"/>
        <v>996</v>
      </c>
      <c r="AX143" s="47">
        <f t="shared" si="147"/>
        <v>1244</v>
      </c>
      <c r="AY143" s="47">
        <f t="shared" si="147"/>
        <v>629</v>
      </c>
      <c r="AZ143" s="47">
        <f t="shared" si="147"/>
        <v>1542</v>
      </c>
      <c r="BA143" s="47">
        <f t="shared" si="147"/>
        <v>890</v>
      </c>
      <c r="BB143" s="47">
        <f t="shared" si="147"/>
        <v>378</v>
      </c>
      <c r="BC143" s="47">
        <f t="shared" si="147"/>
        <v>638</v>
      </c>
      <c r="BD143" s="47">
        <f t="shared" si="147"/>
        <v>1986</v>
      </c>
      <c r="BE143" s="47">
        <f t="shared" si="147"/>
        <v>864</v>
      </c>
      <c r="BF143" s="47">
        <f t="shared" si="147"/>
        <v>530</v>
      </c>
      <c r="BG143" s="47">
        <f t="shared" si="147"/>
        <v>1833</v>
      </c>
      <c r="BH143" s="47">
        <f t="shared" si="147"/>
        <v>1205</v>
      </c>
      <c r="BI143" s="47">
        <f t="shared" si="147"/>
        <v>1627</v>
      </c>
      <c r="BJ143" s="47">
        <f t="shared" si="147"/>
        <v>1115</v>
      </c>
    </row>
    <row r="144" ht="13.5" customHeight="1">
      <c r="A144" s="88">
        <v>41791.0</v>
      </c>
      <c r="B144" s="84" t="s">
        <v>75</v>
      </c>
      <c r="C144" s="176"/>
      <c r="D144" s="233" t="s">
        <v>18</v>
      </c>
      <c r="E144" s="52">
        <f t="shared" si="2"/>
        <v>1986</v>
      </c>
      <c r="F144" s="41">
        <v>2.0</v>
      </c>
      <c r="G144" s="41">
        <v>16.0</v>
      </c>
      <c r="H144" s="42">
        <f t="shared" si="3"/>
        <v>22</v>
      </c>
      <c r="I144" s="176"/>
      <c r="J144" s="234" t="s">
        <v>20</v>
      </c>
      <c r="K144" s="52">
        <f t="shared" si="4"/>
        <v>1822</v>
      </c>
      <c r="L144" s="44">
        <v>2.0</v>
      </c>
      <c r="M144" s="44">
        <v>18.0</v>
      </c>
      <c r="N144" s="23">
        <f t="shared" si="5"/>
        <v>24</v>
      </c>
      <c r="O144" s="176"/>
      <c r="P144" s="45" t="s">
        <v>72</v>
      </c>
      <c r="Q144" s="176"/>
      <c r="R144" s="45">
        <f>MIN(Rules!$E$2,(MAX(H144/N144,N144/H144)))</f>
        <v>1.090909091</v>
      </c>
      <c r="S144" s="45">
        <f>VLOOKUP(B144,Rules!A:B,2,FALSE)</f>
        <v>60</v>
      </c>
      <c r="T144" s="176"/>
      <c r="U144" s="131">
        <f>1/(10^(-(E144+(IF(P144="Y",Rules!$I$2,0))-K144)/Rules!$E$12)+1)</f>
        <v>0.8093856827</v>
      </c>
      <c r="V144" s="47">
        <f t="shared" si="6"/>
        <v>-53</v>
      </c>
      <c r="W144" s="47">
        <f t="shared" si="7"/>
        <v>53</v>
      </c>
      <c r="X144" s="47"/>
      <c r="Y144" s="47"/>
      <c r="Z144" s="48"/>
      <c r="AA144" s="47">
        <f t="shared" ref="AA144:BJ144" si="148">IF($D144=AA$1,$E144+$V144,(IF($J144=AA$1,$K144+$W144,AA143)))</f>
        <v>1484</v>
      </c>
      <c r="AB144" s="47">
        <f t="shared" si="148"/>
        <v>865</v>
      </c>
      <c r="AC144" s="47">
        <f t="shared" si="148"/>
        <v>1286</v>
      </c>
      <c r="AD144" s="47">
        <f t="shared" si="148"/>
        <v>292</v>
      </c>
      <c r="AE144" s="47">
        <f t="shared" si="148"/>
        <v>2022</v>
      </c>
      <c r="AF144" s="47">
        <f t="shared" si="148"/>
        <v>1951</v>
      </c>
      <c r="AG144" s="47">
        <f t="shared" si="148"/>
        <v>1117</v>
      </c>
      <c r="AH144" s="47">
        <f t="shared" si="148"/>
        <v>997</v>
      </c>
      <c r="AI144" s="47">
        <f t="shared" si="148"/>
        <v>1292</v>
      </c>
      <c r="AJ144" s="47">
        <f t="shared" si="148"/>
        <v>1930</v>
      </c>
      <c r="AK144" s="47">
        <f t="shared" si="148"/>
        <v>721</v>
      </c>
      <c r="AL144" s="47">
        <f t="shared" si="148"/>
        <v>939</v>
      </c>
      <c r="AM144" s="47">
        <f t="shared" si="148"/>
        <v>1962</v>
      </c>
      <c r="AN144" s="47">
        <f t="shared" si="148"/>
        <v>1466</v>
      </c>
      <c r="AO144" s="47">
        <f t="shared" si="148"/>
        <v>1244</v>
      </c>
      <c r="AP144" s="47">
        <f t="shared" si="148"/>
        <v>2161</v>
      </c>
      <c r="AQ144" s="47">
        <f t="shared" si="148"/>
        <v>1500</v>
      </c>
      <c r="AR144" s="47">
        <f t="shared" si="148"/>
        <v>259</v>
      </c>
      <c r="AS144" s="47">
        <f t="shared" si="148"/>
        <v>1875</v>
      </c>
      <c r="AT144" s="47">
        <f t="shared" si="148"/>
        <v>1121</v>
      </c>
      <c r="AU144" s="47">
        <f t="shared" si="148"/>
        <v>572</v>
      </c>
      <c r="AV144" s="47">
        <f t="shared" si="148"/>
        <v>735</v>
      </c>
      <c r="AW144" s="47">
        <f t="shared" si="148"/>
        <v>996</v>
      </c>
      <c r="AX144" s="47">
        <f t="shared" si="148"/>
        <v>1244</v>
      </c>
      <c r="AY144" s="47">
        <f t="shared" si="148"/>
        <v>629</v>
      </c>
      <c r="AZ144" s="47">
        <f t="shared" si="148"/>
        <v>1542</v>
      </c>
      <c r="BA144" s="47">
        <f t="shared" si="148"/>
        <v>890</v>
      </c>
      <c r="BB144" s="47">
        <f t="shared" si="148"/>
        <v>378</v>
      </c>
      <c r="BC144" s="47">
        <f t="shared" si="148"/>
        <v>638</v>
      </c>
      <c r="BD144" s="47">
        <f t="shared" si="148"/>
        <v>1933</v>
      </c>
      <c r="BE144" s="47">
        <f t="shared" si="148"/>
        <v>864</v>
      </c>
      <c r="BF144" s="47">
        <f t="shared" si="148"/>
        <v>530</v>
      </c>
      <c r="BG144" s="47">
        <f t="shared" si="148"/>
        <v>1833</v>
      </c>
      <c r="BH144" s="47">
        <f t="shared" si="148"/>
        <v>1205</v>
      </c>
      <c r="BI144" s="47">
        <f t="shared" si="148"/>
        <v>1627</v>
      </c>
      <c r="BJ144" s="47">
        <f t="shared" si="148"/>
        <v>1115</v>
      </c>
    </row>
    <row r="145" ht="13.5" customHeight="1">
      <c r="A145" s="88">
        <v>41797.0</v>
      </c>
      <c r="B145" s="84" t="s">
        <v>75</v>
      </c>
      <c r="C145" s="176"/>
      <c r="D145" s="233" t="s">
        <v>22</v>
      </c>
      <c r="E145" s="52">
        <f t="shared" si="2"/>
        <v>2161</v>
      </c>
      <c r="F145" s="41">
        <v>5.0</v>
      </c>
      <c r="G145" s="41">
        <v>32.0</v>
      </c>
      <c r="H145" s="42">
        <f t="shared" si="3"/>
        <v>47</v>
      </c>
      <c r="I145" s="176"/>
      <c r="J145" s="234" t="s">
        <v>27</v>
      </c>
      <c r="K145" s="52">
        <f t="shared" si="4"/>
        <v>1542</v>
      </c>
      <c r="L145" s="44">
        <v>1.0</v>
      </c>
      <c r="M145" s="44">
        <v>18.0</v>
      </c>
      <c r="N145" s="23">
        <f t="shared" si="5"/>
        <v>21</v>
      </c>
      <c r="O145" s="176"/>
      <c r="P145" s="45" t="s">
        <v>72</v>
      </c>
      <c r="Q145" s="176"/>
      <c r="R145" s="45">
        <f>MIN(Rules!$E$2,(MAX(H145/N145,N145/H145)))</f>
        <v>2</v>
      </c>
      <c r="S145" s="45">
        <f>VLOOKUP(B145,Rules!A:B,2,FALSE)</f>
        <v>60</v>
      </c>
      <c r="T145" s="176"/>
      <c r="U145" s="131">
        <f>1/(10^(-(E145+(IF(P145="Y",Rules!$I$2,0))-K145)/Rules!$E$12)+1)</f>
        <v>0.9718423869</v>
      </c>
      <c r="V145" s="47">
        <f t="shared" si="6"/>
        <v>3</v>
      </c>
      <c r="W145" s="47">
        <f t="shared" si="7"/>
        <v>-3</v>
      </c>
      <c r="X145" s="47"/>
      <c r="Y145" s="47"/>
      <c r="Z145" s="48"/>
      <c r="AA145" s="47">
        <f t="shared" ref="AA145:BJ145" si="149">IF($D145=AA$1,$E145+$V145,(IF($J145=AA$1,$K145+$W145,AA144)))</f>
        <v>1484</v>
      </c>
      <c r="AB145" s="47">
        <f t="shared" si="149"/>
        <v>865</v>
      </c>
      <c r="AC145" s="47">
        <f t="shared" si="149"/>
        <v>1286</v>
      </c>
      <c r="AD145" s="47">
        <f t="shared" si="149"/>
        <v>292</v>
      </c>
      <c r="AE145" s="47">
        <f t="shared" si="149"/>
        <v>2022</v>
      </c>
      <c r="AF145" s="47">
        <f t="shared" si="149"/>
        <v>1951</v>
      </c>
      <c r="AG145" s="47">
        <f t="shared" si="149"/>
        <v>1117</v>
      </c>
      <c r="AH145" s="47">
        <f t="shared" si="149"/>
        <v>997</v>
      </c>
      <c r="AI145" s="47">
        <f t="shared" si="149"/>
        <v>1292</v>
      </c>
      <c r="AJ145" s="47">
        <f t="shared" si="149"/>
        <v>1930</v>
      </c>
      <c r="AK145" s="47">
        <f t="shared" si="149"/>
        <v>721</v>
      </c>
      <c r="AL145" s="47">
        <f t="shared" si="149"/>
        <v>939</v>
      </c>
      <c r="AM145" s="47">
        <f t="shared" si="149"/>
        <v>1962</v>
      </c>
      <c r="AN145" s="47">
        <f t="shared" si="149"/>
        <v>1466</v>
      </c>
      <c r="AO145" s="47">
        <f t="shared" si="149"/>
        <v>1244</v>
      </c>
      <c r="AP145" s="47">
        <f t="shared" si="149"/>
        <v>2164</v>
      </c>
      <c r="AQ145" s="47">
        <f t="shared" si="149"/>
        <v>1500</v>
      </c>
      <c r="AR145" s="47">
        <f t="shared" si="149"/>
        <v>259</v>
      </c>
      <c r="AS145" s="47">
        <f t="shared" si="149"/>
        <v>1875</v>
      </c>
      <c r="AT145" s="47">
        <f t="shared" si="149"/>
        <v>1121</v>
      </c>
      <c r="AU145" s="47">
        <f t="shared" si="149"/>
        <v>572</v>
      </c>
      <c r="AV145" s="47">
        <f t="shared" si="149"/>
        <v>735</v>
      </c>
      <c r="AW145" s="47">
        <f t="shared" si="149"/>
        <v>996</v>
      </c>
      <c r="AX145" s="47">
        <f t="shared" si="149"/>
        <v>1244</v>
      </c>
      <c r="AY145" s="47">
        <f t="shared" si="149"/>
        <v>629</v>
      </c>
      <c r="AZ145" s="47">
        <f t="shared" si="149"/>
        <v>1539</v>
      </c>
      <c r="BA145" s="47">
        <f t="shared" si="149"/>
        <v>890</v>
      </c>
      <c r="BB145" s="47">
        <f t="shared" si="149"/>
        <v>378</v>
      </c>
      <c r="BC145" s="47">
        <f t="shared" si="149"/>
        <v>638</v>
      </c>
      <c r="BD145" s="47">
        <f t="shared" si="149"/>
        <v>1933</v>
      </c>
      <c r="BE145" s="47">
        <f t="shared" si="149"/>
        <v>864</v>
      </c>
      <c r="BF145" s="47">
        <f t="shared" si="149"/>
        <v>530</v>
      </c>
      <c r="BG145" s="47">
        <f t="shared" si="149"/>
        <v>1833</v>
      </c>
      <c r="BH145" s="47">
        <f t="shared" si="149"/>
        <v>1205</v>
      </c>
      <c r="BI145" s="47">
        <f t="shared" si="149"/>
        <v>1627</v>
      </c>
      <c r="BJ145" s="47">
        <f t="shared" si="149"/>
        <v>1115</v>
      </c>
    </row>
    <row r="146" ht="13.5" customHeight="1">
      <c r="A146" s="88">
        <v>41797.0</v>
      </c>
      <c r="B146" s="84" t="s">
        <v>74</v>
      </c>
      <c r="C146" s="176"/>
      <c r="D146" s="233" t="s">
        <v>34</v>
      </c>
      <c r="E146" s="52">
        <f t="shared" si="2"/>
        <v>1466</v>
      </c>
      <c r="F146" s="41">
        <v>2.0</v>
      </c>
      <c r="G146" s="41">
        <v>22.0</v>
      </c>
      <c r="H146" s="42">
        <f t="shared" si="3"/>
        <v>28</v>
      </c>
      <c r="I146" s="176"/>
      <c r="J146" s="234" t="s">
        <v>29</v>
      </c>
      <c r="K146" s="52">
        <f t="shared" si="4"/>
        <v>1244</v>
      </c>
      <c r="L146" s="44">
        <v>4.0</v>
      </c>
      <c r="M146" s="44">
        <v>18.0</v>
      </c>
      <c r="N146" s="23">
        <f t="shared" si="5"/>
        <v>30</v>
      </c>
      <c r="O146" s="176"/>
      <c r="P146" s="45" t="s">
        <v>73</v>
      </c>
      <c r="Q146" s="176"/>
      <c r="R146" s="45">
        <f>MIN(Rules!$E$2,(MAX(H146/N146,N146/H146)))</f>
        <v>1.071428571</v>
      </c>
      <c r="S146" s="45">
        <f>VLOOKUP(B146,Rules!A:B,2,FALSE)</f>
        <v>50</v>
      </c>
      <c r="T146" s="176"/>
      <c r="U146" s="131">
        <f>1/(10^(-(E146+(IF(P146="Y",Rules!$I$2,0))-K146)/Rules!$E$12)+1)</f>
        <v>0.7354296664</v>
      </c>
      <c r="V146" s="47">
        <f t="shared" si="6"/>
        <v>-39</v>
      </c>
      <c r="W146" s="47">
        <f t="shared" si="7"/>
        <v>39</v>
      </c>
      <c r="X146" s="47"/>
      <c r="Y146" s="47"/>
      <c r="Z146" s="48"/>
      <c r="AA146" s="47">
        <f t="shared" ref="AA146:BJ146" si="150">IF($D146=AA$1,$E146+$V146,(IF($J146=AA$1,$K146+$W146,AA145)))</f>
        <v>1484</v>
      </c>
      <c r="AB146" s="47">
        <f t="shared" si="150"/>
        <v>865</v>
      </c>
      <c r="AC146" s="47">
        <f t="shared" si="150"/>
        <v>1286</v>
      </c>
      <c r="AD146" s="47">
        <f t="shared" si="150"/>
        <v>292</v>
      </c>
      <c r="AE146" s="47">
        <f t="shared" si="150"/>
        <v>2022</v>
      </c>
      <c r="AF146" s="47">
        <f t="shared" si="150"/>
        <v>1951</v>
      </c>
      <c r="AG146" s="47">
        <f t="shared" si="150"/>
        <v>1117</v>
      </c>
      <c r="AH146" s="47">
        <f t="shared" si="150"/>
        <v>997</v>
      </c>
      <c r="AI146" s="47">
        <f t="shared" si="150"/>
        <v>1292</v>
      </c>
      <c r="AJ146" s="47">
        <f t="shared" si="150"/>
        <v>1930</v>
      </c>
      <c r="AK146" s="47">
        <f t="shared" si="150"/>
        <v>721</v>
      </c>
      <c r="AL146" s="47">
        <f t="shared" si="150"/>
        <v>939</v>
      </c>
      <c r="AM146" s="47">
        <f t="shared" si="150"/>
        <v>1962</v>
      </c>
      <c r="AN146" s="47">
        <f t="shared" si="150"/>
        <v>1427</v>
      </c>
      <c r="AO146" s="47">
        <f t="shared" si="150"/>
        <v>1283</v>
      </c>
      <c r="AP146" s="47">
        <f t="shared" si="150"/>
        <v>2164</v>
      </c>
      <c r="AQ146" s="47">
        <f t="shared" si="150"/>
        <v>1500</v>
      </c>
      <c r="AR146" s="47">
        <f t="shared" si="150"/>
        <v>259</v>
      </c>
      <c r="AS146" s="47">
        <f t="shared" si="150"/>
        <v>1875</v>
      </c>
      <c r="AT146" s="47">
        <f t="shared" si="150"/>
        <v>1121</v>
      </c>
      <c r="AU146" s="47">
        <f t="shared" si="150"/>
        <v>572</v>
      </c>
      <c r="AV146" s="47">
        <f t="shared" si="150"/>
        <v>735</v>
      </c>
      <c r="AW146" s="47">
        <f t="shared" si="150"/>
        <v>996</v>
      </c>
      <c r="AX146" s="47">
        <f t="shared" si="150"/>
        <v>1244</v>
      </c>
      <c r="AY146" s="47">
        <f t="shared" si="150"/>
        <v>629</v>
      </c>
      <c r="AZ146" s="47">
        <f t="shared" si="150"/>
        <v>1539</v>
      </c>
      <c r="BA146" s="47">
        <f t="shared" si="150"/>
        <v>890</v>
      </c>
      <c r="BB146" s="47">
        <f t="shared" si="150"/>
        <v>378</v>
      </c>
      <c r="BC146" s="47">
        <f t="shared" si="150"/>
        <v>638</v>
      </c>
      <c r="BD146" s="47">
        <f t="shared" si="150"/>
        <v>1933</v>
      </c>
      <c r="BE146" s="47">
        <f t="shared" si="150"/>
        <v>864</v>
      </c>
      <c r="BF146" s="47">
        <f t="shared" si="150"/>
        <v>530</v>
      </c>
      <c r="BG146" s="47">
        <f t="shared" si="150"/>
        <v>1833</v>
      </c>
      <c r="BH146" s="47">
        <f t="shared" si="150"/>
        <v>1205</v>
      </c>
      <c r="BI146" s="47">
        <f t="shared" si="150"/>
        <v>1627</v>
      </c>
      <c r="BJ146" s="47">
        <f t="shared" si="150"/>
        <v>1115</v>
      </c>
    </row>
    <row r="147" ht="13.5" customHeight="1">
      <c r="A147" s="88">
        <v>41797.0</v>
      </c>
      <c r="B147" s="84" t="s">
        <v>74</v>
      </c>
      <c r="C147" s="176"/>
      <c r="D147" s="233" t="s">
        <v>42</v>
      </c>
      <c r="E147" s="52">
        <f t="shared" si="2"/>
        <v>864</v>
      </c>
      <c r="F147" s="41">
        <v>1.0</v>
      </c>
      <c r="G147" s="41">
        <v>17.0</v>
      </c>
      <c r="H147" s="42">
        <f t="shared" si="3"/>
        <v>20</v>
      </c>
      <c r="I147" s="176"/>
      <c r="J147" s="234" t="s">
        <v>45</v>
      </c>
      <c r="K147" s="52">
        <f t="shared" si="4"/>
        <v>939</v>
      </c>
      <c r="L147" s="44">
        <v>1.0</v>
      </c>
      <c r="M147" s="44">
        <v>16.0</v>
      </c>
      <c r="N147" s="23">
        <f t="shared" si="5"/>
        <v>19</v>
      </c>
      <c r="O147" s="176"/>
      <c r="P147" s="45" t="s">
        <v>73</v>
      </c>
      <c r="Q147" s="176"/>
      <c r="R147" s="45">
        <f>MIN(Rules!$E$2,(MAX(H147/N147,N147/H147)))</f>
        <v>1.052631579</v>
      </c>
      <c r="S147" s="45">
        <f>VLOOKUP(B147,Rules!A:B,2,FALSE)</f>
        <v>50</v>
      </c>
      <c r="T147" s="176"/>
      <c r="U147" s="131">
        <f>1/(10^(-(E147+(IF(P147="Y",Rules!$I$2,0))-K147)/Rules!$E$12)+1)</f>
        <v>0.4145013213</v>
      </c>
      <c r="V147" s="47">
        <f t="shared" si="6"/>
        <v>31</v>
      </c>
      <c r="W147" s="47">
        <f t="shared" si="7"/>
        <v>-31</v>
      </c>
      <c r="X147" s="47"/>
      <c r="Y147" s="47"/>
      <c r="Z147" s="48"/>
      <c r="AA147" s="47">
        <f t="shared" ref="AA147:BJ147" si="151">IF($D147=AA$1,$E147+$V147,(IF($J147=AA$1,$K147+$W147,AA146)))</f>
        <v>1484</v>
      </c>
      <c r="AB147" s="47">
        <f t="shared" si="151"/>
        <v>865</v>
      </c>
      <c r="AC147" s="47">
        <f t="shared" si="151"/>
        <v>1286</v>
      </c>
      <c r="AD147" s="47">
        <f t="shared" si="151"/>
        <v>292</v>
      </c>
      <c r="AE147" s="47">
        <f t="shared" si="151"/>
        <v>2022</v>
      </c>
      <c r="AF147" s="47">
        <f t="shared" si="151"/>
        <v>1951</v>
      </c>
      <c r="AG147" s="47">
        <f t="shared" si="151"/>
        <v>1117</v>
      </c>
      <c r="AH147" s="47">
        <f t="shared" si="151"/>
        <v>997</v>
      </c>
      <c r="AI147" s="47">
        <f t="shared" si="151"/>
        <v>1292</v>
      </c>
      <c r="AJ147" s="47">
        <f t="shared" si="151"/>
        <v>1930</v>
      </c>
      <c r="AK147" s="47">
        <f t="shared" si="151"/>
        <v>721</v>
      </c>
      <c r="AL147" s="47">
        <f t="shared" si="151"/>
        <v>908</v>
      </c>
      <c r="AM147" s="47">
        <f t="shared" si="151"/>
        <v>1962</v>
      </c>
      <c r="AN147" s="47">
        <f t="shared" si="151"/>
        <v>1427</v>
      </c>
      <c r="AO147" s="47">
        <f t="shared" si="151"/>
        <v>1283</v>
      </c>
      <c r="AP147" s="47">
        <f t="shared" si="151"/>
        <v>2164</v>
      </c>
      <c r="AQ147" s="47">
        <f t="shared" si="151"/>
        <v>1500</v>
      </c>
      <c r="AR147" s="47">
        <f t="shared" si="151"/>
        <v>259</v>
      </c>
      <c r="AS147" s="47">
        <f t="shared" si="151"/>
        <v>1875</v>
      </c>
      <c r="AT147" s="47">
        <f t="shared" si="151"/>
        <v>1121</v>
      </c>
      <c r="AU147" s="47">
        <f t="shared" si="151"/>
        <v>572</v>
      </c>
      <c r="AV147" s="47">
        <f t="shared" si="151"/>
        <v>735</v>
      </c>
      <c r="AW147" s="47">
        <f t="shared" si="151"/>
        <v>996</v>
      </c>
      <c r="AX147" s="47">
        <f t="shared" si="151"/>
        <v>1244</v>
      </c>
      <c r="AY147" s="47">
        <f t="shared" si="151"/>
        <v>629</v>
      </c>
      <c r="AZ147" s="47">
        <f t="shared" si="151"/>
        <v>1539</v>
      </c>
      <c r="BA147" s="47">
        <f t="shared" si="151"/>
        <v>890</v>
      </c>
      <c r="BB147" s="47">
        <f t="shared" si="151"/>
        <v>378</v>
      </c>
      <c r="BC147" s="47">
        <f t="shared" si="151"/>
        <v>638</v>
      </c>
      <c r="BD147" s="47">
        <f t="shared" si="151"/>
        <v>1933</v>
      </c>
      <c r="BE147" s="47">
        <f t="shared" si="151"/>
        <v>895</v>
      </c>
      <c r="BF147" s="47">
        <f t="shared" si="151"/>
        <v>530</v>
      </c>
      <c r="BG147" s="47">
        <f t="shared" si="151"/>
        <v>1833</v>
      </c>
      <c r="BH147" s="47">
        <f t="shared" si="151"/>
        <v>1205</v>
      </c>
      <c r="BI147" s="47">
        <f t="shared" si="151"/>
        <v>1627</v>
      </c>
      <c r="BJ147" s="47">
        <f t="shared" si="151"/>
        <v>1115</v>
      </c>
    </row>
    <row r="148" ht="13.5" customHeight="1">
      <c r="A148" s="88">
        <v>41797.0</v>
      </c>
      <c r="B148" s="84" t="s">
        <v>74</v>
      </c>
      <c r="C148" s="176"/>
      <c r="D148" s="233" t="s">
        <v>50</v>
      </c>
      <c r="E148" s="52">
        <f t="shared" si="2"/>
        <v>572</v>
      </c>
      <c r="F148" s="41">
        <v>3.0</v>
      </c>
      <c r="G148" s="41">
        <v>18.0</v>
      </c>
      <c r="H148" s="42">
        <f t="shared" si="3"/>
        <v>27</v>
      </c>
      <c r="I148" s="176"/>
      <c r="J148" s="234" t="s">
        <v>48</v>
      </c>
      <c r="K148" s="52">
        <f t="shared" si="4"/>
        <v>721</v>
      </c>
      <c r="L148" s="44">
        <v>3.0</v>
      </c>
      <c r="M148" s="44">
        <v>16.0</v>
      </c>
      <c r="N148" s="23">
        <f t="shared" si="5"/>
        <v>25</v>
      </c>
      <c r="O148" s="176"/>
      <c r="P148" s="45" t="s">
        <v>73</v>
      </c>
      <c r="Q148" s="176"/>
      <c r="R148" s="45">
        <f>MIN(Rules!$E$2,(MAX(H148/N148,N148/H148)))</f>
        <v>1.08</v>
      </c>
      <c r="S148" s="45">
        <f>VLOOKUP(B148,Rules!A:B,2,FALSE)</f>
        <v>50</v>
      </c>
      <c r="T148" s="176"/>
      <c r="U148" s="131">
        <f>1/(10^(-(E148+(IF(P148="Y",Rules!$I$2,0))-K148)/Rules!$E$12)+1)</f>
        <v>0.334885537</v>
      </c>
      <c r="V148" s="47">
        <f t="shared" si="6"/>
        <v>36</v>
      </c>
      <c r="W148" s="47">
        <f t="shared" si="7"/>
        <v>-36</v>
      </c>
      <c r="X148" s="47"/>
      <c r="Y148" s="47"/>
      <c r="Z148" s="48"/>
      <c r="AA148" s="47">
        <f t="shared" ref="AA148:BJ148" si="152">IF($D148=AA$1,$E148+$V148,(IF($J148=AA$1,$K148+$W148,AA147)))</f>
        <v>1484</v>
      </c>
      <c r="AB148" s="47">
        <f t="shared" si="152"/>
        <v>865</v>
      </c>
      <c r="AC148" s="47">
        <f t="shared" si="152"/>
        <v>1286</v>
      </c>
      <c r="AD148" s="47">
        <f t="shared" si="152"/>
        <v>292</v>
      </c>
      <c r="AE148" s="47">
        <f t="shared" si="152"/>
        <v>2022</v>
      </c>
      <c r="AF148" s="47">
        <f t="shared" si="152"/>
        <v>1951</v>
      </c>
      <c r="AG148" s="47">
        <f t="shared" si="152"/>
        <v>1117</v>
      </c>
      <c r="AH148" s="47">
        <f t="shared" si="152"/>
        <v>997</v>
      </c>
      <c r="AI148" s="47">
        <f t="shared" si="152"/>
        <v>1292</v>
      </c>
      <c r="AJ148" s="47">
        <f t="shared" si="152"/>
        <v>1930</v>
      </c>
      <c r="AK148" s="47">
        <f t="shared" si="152"/>
        <v>685</v>
      </c>
      <c r="AL148" s="47">
        <f t="shared" si="152"/>
        <v>908</v>
      </c>
      <c r="AM148" s="47">
        <f t="shared" si="152"/>
        <v>1962</v>
      </c>
      <c r="AN148" s="47">
        <f t="shared" si="152"/>
        <v>1427</v>
      </c>
      <c r="AO148" s="47">
        <f t="shared" si="152"/>
        <v>1283</v>
      </c>
      <c r="AP148" s="47">
        <f t="shared" si="152"/>
        <v>2164</v>
      </c>
      <c r="AQ148" s="47">
        <f t="shared" si="152"/>
        <v>1500</v>
      </c>
      <c r="AR148" s="47">
        <f t="shared" si="152"/>
        <v>259</v>
      </c>
      <c r="AS148" s="47">
        <f t="shared" si="152"/>
        <v>1875</v>
      </c>
      <c r="AT148" s="47">
        <f t="shared" si="152"/>
        <v>1121</v>
      </c>
      <c r="AU148" s="47">
        <f t="shared" si="152"/>
        <v>608</v>
      </c>
      <c r="AV148" s="47">
        <f t="shared" si="152"/>
        <v>735</v>
      </c>
      <c r="AW148" s="47">
        <f t="shared" si="152"/>
        <v>996</v>
      </c>
      <c r="AX148" s="47">
        <f t="shared" si="152"/>
        <v>1244</v>
      </c>
      <c r="AY148" s="47">
        <f t="shared" si="152"/>
        <v>629</v>
      </c>
      <c r="AZ148" s="47">
        <f t="shared" si="152"/>
        <v>1539</v>
      </c>
      <c r="BA148" s="47">
        <f t="shared" si="152"/>
        <v>890</v>
      </c>
      <c r="BB148" s="47">
        <f t="shared" si="152"/>
        <v>378</v>
      </c>
      <c r="BC148" s="47">
        <f t="shared" si="152"/>
        <v>638</v>
      </c>
      <c r="BD148" s="47">
        <f t="shared" si="152"/>
        <v>1933</v>
      </c>
      <c r="BE148" s="47">
        <f t="shared" si="152"/>
        <v>895</v>
      </c>
      <c r="BF148" s="47">
        <f t="shared" si="152"/>
        <v>530</v>
      </c>
      <c r="BG148" s="47">
        <f t="shared" si="152"/>
        <v>1833</v>
      </c>
      <c r="BH148" s="47">
        <f t="shared" si="152"/>
        <v>1205</v>
      </c>
      <c r="BI148" s="47">
        <f t="shared" si="152"/>
        <v>1627</v>
      </c>
      <c r="BJ148" s="47">
        <f t="shared" si="152"/>
        <v>1115</v>
      </c>
    </row>
    <row r="149" ht="13.5" customHeight="1">
      <c r="A149" s="88">
        <v>41798.0</v>
      </c>
      <c r="B149" s="235" t="s">
        <v>75</v>
      </c>
      <c r="C149" s="176"/>
      <c r="D149" s="233" t="s">
        <v>25</v>
      </c>
      <c r="E149" s="52">
        <f t="shared" si="2"/>
        <v>1833</v>
      </c>
      <c r="F149" s="41">
        <v>0.0</v>
      </c>
      <c r="G149" s="41">
        <v>14.0</v>
      </c>
      <c r="H149" s="42">
        <f t="shared" si="3"/>
        <v>14</v>
      </c>
      <c r="I149" s="176"/>
      <c r="J149" s="234" t="s">
        <v>19</v>
      </c>
      <c r="K149" s="52">
        <f t="shared" si="4"/>
        <v>1951</v>
      </c>
      <c r="L149" s="44">
        <v>0.0</v>
      </c>
      <c r="M149" s="44">
        <v>28.0</v>
      </c>
      <c r="N149" s="23">
        <f t="shared" si="5"/>
        <v>28</v>
      </c>
      <c r="O149" s="176"/>
      <c r="P149" s="45" t="s">
        <v>73</v>
      </c>
      <c r="Q149" s="176"/>
      <c r="R149" s="45">
        <f>MIN(Rules!$E$2,(MAX(H149/N149,N149/H149)))</f>
        <v>2</v>
      </c>
      <c r="S149" s="45">
        <f>VLOOKUP(B149,Rules!A:B,2,FALSE)</f>
        <v>60</v>
      </c>
      <c r="T149" s="176"/>
      <c r="U149" s="131">
        <f>1/(10^(-(E149+(IF(P149="Y",Rules!$I$2,0))-K149)/Rules!$E$12)+1)</f>
        <v>0.3673946675</v>
      </c>
      <c r="V149" s="47">
        <f t="shared" si="6"/>
        <v>-44</v>
      </c>
      <c r="W149" s="47">
        <f t="shared" si="7"/>
        <v>44</v>
      </c>
      <c r="X149" s="47"/>
      <c r="Y149" s="47"/>
      <c r="Z149" s="48"/>
      <c r="AA149" s="47">
        <f t="shared" ref="AA149:BJ149" si="153">IF($D149=AA$1,$E149+$V149,(IF($J149=AA$1,$K149+$W149,AA148)))</f>
        <v>1484</v>
      </c>
      <c r="AB149" s="47">
        <f t="shared" si="153"/>
        <v>865</v>
      </c>
      <c r="AC149" s="47">
        <f t="shared" si="153"/>
        <v>1286</v>
      </c>
      <c r="AD149" s="47">
        <f t="shared" si="153"/>
        <v>292</v>
      </c>
      <c r="AE149" s="47">
        <f t="shared" si="153"/>
        <v>2022</v>
      </c>
      <c r="AF149" s="47">
        <f t="shared" si="153"/>
        <v>1995</v>
      </c>
      <c r="AG149" s="47">
        <f t="shared" si="153"/>
        <v>1117</v>
      </c>
      <c r="AH149" s="47">
        <f t="shared" si="153"/>
        <v>997</v>
      </c>
      <c r="AI149" s="47">
        <f t="shared" si="153"/>
        <v>1292</v>
      </c>
      <c r="AJ149" s="47">
        <f t="shared" si="153"/>
        <v>1930</v>
      </c>
      <c r="AK149" s="47">
        <f t="shared" si="153"/>
        <v>685</v>
      </c>
      <c r="AL149" s="47">
        <f t="shared" si="153"/>
        <v>908</v>
      </c>
      <c r="AM149" s="47">
        <f t="shared" si="153"/>
        <v>1962</v>
      </c>
      <c r="AN149" s="47">
        <f t="shared" si="153"/>
        <v>1427</v>
      </c>
      <c r="AO149" s="47">
        <f t="shared" si="153"/>
        <v>1283</v>
      </c>
      <c r="AP149" s="47">
        <f t="shared" si="153"/>
        <v>2164</v>
      </c>
      <c r="AQ149" s="47">
        <f t="shared" si="153"/>
        <v>1500</v>
      </c>
      <c r="AR149" s="47">
        <f t="shared" si="153"/>
        <v>259</v>
      </c>
      <c r="AS149" s="47">
        <f t="shared" si="153"/>
        <v>1875</v>
      </c>
      <c r="AT149" s="47">
        <f t="shared" si="153"/>
        <v>1121</v>
      </c>
      <c r="AU149" s="47">
        <f t="shared" si="153"/>
        <v>608</v>
      </c>
      <c r="AV149" s="47">
        <f t="shared" si="153"/>
        <v>735</v>
      </c>
      <c r="AW149" s="47">
        <f t="shared" si="153"/>
        <v>996</v>
      </c>
      <c r="AX149" s="47">
        <f t="shared" si="153"/>
        <v>1244</v>
      </c>
      <c r="AY149" s="47">
        <f t="shared" si="153"/>
        <v>629</v>
      </c>
      <c r="AZ149" s="47">
        <f t="shared" si="153"/>
        <v>1539</v>
      </c>
      <c r="BA149" s="47">
        <f t="shared" si="153"/>
        <v>890</v>
      </c>
      <c r="BB149" s="47">
        <f t="shared" si="153"/>
        <v>378</v>
      </c>
      <c r="BC149" s="47">
        <f t="shared" si="153"/>
        <v>638</v>
      </c>
      <c r="BD149" s="47">
        <f t="shared" si="153"/>
        <v>1933</v>
      </c>
      <c r="BE149" s="47">
        <f t="shared" si="153"/>
        <v>895</v>
      </c>
      <c r="BF149" s="47">
        <f t="shared" si="153"/>
        <v>530</v>
      </c>
      <c r="BG149" s="47">
        <f t="shared" si="153"/>
        <v>1789</v>
      </c>
      <c r="BH149" s="47">
        <f t="shared" si="153"/>
        <v>1205</v>
      </c>
      <c r="BI149" s="47">
        <f t="shared" si="153"/>
        <v>1627</v>
      </c>
      <c r="BJ149" s="47">
        <f t="shared" si="153"/>
        <v>1115</v>
      </c>
    </row>
    <row r="150" ht="13.5" customHeight="1">
      <c r="A150" s="88">
        <v>41804.0</v>
      </c>
      <c r="B150" s="235" t="s">
        <v>75</v>
      </c>
      <c r="C150" s="176"/>
      <c r="D150" s="233" t="s">
        <v>32</v>
      </c>
      <c r="E150" s="52">
        <f t="shared" si="2"/>
        <v>1205</v>
      </c>
      <c r="F150" s="41">
        <v>2.0</v>
      </c>
      <c r="G150" s="41">
        <v>22.0</v>
      </c>
      <c r="H150" s="42">
        <f t="shared" si="3"/>
        <v>28</v>
      </c>
      <c r="I150" s="176"/>
      <c r="J150" s="234" t="s">
        <v>29</v>
      </c>
      <c r="K150" s="52">
        <f t="shared" si="4"/>
        <v>1283</v>
      </c>
      <c r="L150" s="44">
        <v>2.0</v>
      </c>
      <c r="M150" s="44">
        <v>13.0</v>
      </c>
      <c r="N150" s="23">
        <f t="shared" si="5"/>
        <v>19</v>
      </c>
      <c r="O150" s="176"/>
      <c r="P150" s="45" t="s">
        <v>72</v>
      </c>
      <c r="Q150" s="176"/>
      <c r="R150" s="45">
        <f>MIN(Rules!$E$2,(MAX(H150/N150,N150/H150)))</f>
        <v>1.473684211</v>
      </c>
      <c r="S150" s="45">
        <f>VLOOKUP(B150,Rules!A:B,2,FALSE)</f>
        <v>60</v>
      </c>
      <c r="T150" s="176"/>
      <c r="U150" s="131">
        <f>1/(10^(-(E150+(IF(P150="Y",Rules!$I$2,0))-K150)/Rules!$E$12)+1)</f>
        <v>0.5821418811</v>
      </c>
      <c r="V150" s="47">
        <f t="shared" si="6"/>
        <v>37</v>
      </c>
      <c r="W150" s="47">
        <f t="shared" si="7"/>
        <v>-37</v>
      </c>
      <c r="X150" s="47"/>
      <c r="Y150" s="47"/>
      <c r="Z150" s="48"/>
      <c r="AA150" s="47">
        <f t="shared" ref="AA150:BJ150" si="154">IF($D150=AA$1,$E150+$V150,(IF($J150=AA$1,$K150+$W150,AA149)))</f>
        <v>1484</v>
      </c>
      <c r="AB150" s="47">
        <f t="shared" si="154"/>
        <v>865</v>
      </c>
      <c r="AC150" s="47">
        <f t="shared" si="154"/>
        <v>1286</v>
      </c>
      <c r="AD150" s="47">
        <f t="shared" si="154"/>
        <v>292</v>
      </c>
      <c r="AE150" s="47">
        <f t="shared" si="154"/>
        <v>2022</v>
      </c>
      <c r="AF150" s="47">
        <f t="shared" si="154"/>
        <v>1995</v>
      </c>
      <c r="AG150" s="47">
        <f t="shared" si="154"/>
        <v>1117</v>
      </c>
      <c r="AH150" s="47">
        <f t="shared" si="154"/>
        <v>997</v>
      </c>
      <c r="AI150" s="47">
        <f t="shared" si="154"/>
        <v>1292</v>
      </c>
      <c r="AJ150" s="47">
        <f t="shared" si="154"/>
        <v>1930</v>
      </c>
      <c r="AK150" s="47">
        <f t="shared" si="154"/>
        <v>685</v>
      </c>
      <c r="AL150" s="47">
        <f t="shared" si="154"/>
        <v>908</v>
      </c>
      <c r="AM150" s="47">
        <f t="shared" si="154"/>
        <v>1962</v>
      </c>
      <c r="AN150" s="47">
        <f t="shared" si="154"/>
        <v>1427</v>
      </c>
      <c r="AO150" s="47">
        <f t="shared" si="154"/>
        <v>1246</v>
      </c>
      <c r="AP150" s="47">
        <f t="shared" si="154"/>
        <v>2164</v>
      </c>
      <c r="AQ150" s="47">
        <f t="shared" si="154"/>
        <v>1500</v>
      </c>
      <c r="AR150" s="47">
        <f t="shared" si="154"/>
        <v>259</v>
      </c>
      <c r="AS150" s="47">
        <f t="shared" si="154"/>
        <v>1875</v>
      </c>
      <c r="AT150" s="47">
        <f t="shared" si="154"/>
        <v>1121</v>
      </c>
      <c r="AU150" s="47">
        <f t="shared" si="154"/>
        <v>608</v>
      </c>
      <c r="AV150" s="47">
        <f t="shared" si="154"/>
        <v>735</v>
      </c>
      <c r="AW150" s="47">
        <f t="shared" si="154"/>
        <v>996</v>
      </c>
      <c r="AX150" s="47">
        <f t="shared" si="154"/>
        <v>1244</v>
      </c>
      <c r="AY150" s="47">
        <f t="shared" si="154"/>
        <v>629</v>
      </c>
      <c r="AZ150" s="47">
        <f t="shared" si="154"/>
        <v>1539</v>
      </c>
      <c r="BA150" s="47">
        <f t="shared" si="154"/>
        <v>890</v>
      </c>
      <c r="BB150" s="47">
        <f t="shared" si="154"/>
        <v>378</v>
      </c>
      <c r="BC150" s="47">
        <f t="shared" si="154"/>
        <v>638</v>
      </c>
      <c r="BD150" s="47">
        <f t="shared" si="154"/>
        <v>1933</v>
      </c>
      <c r="BE150" s="47">
        <f t="shared" si="154"/>
        <v>895</v>
      </c>
      <c r="BF150" s="47">
        <f t="shared" si="154"/>
        <v>530</v>
      </c>
      <c r="BG150" s="47">
        <f t="shared" si="154"/>
        <v>1789</v>
      </c>
      <c r="BH150" s="47">
        <f t="shared" si="154"/>
        <v>1242</v>
      </c>
      <c r="BI150" s="47">
        <f t="shared" si="154"/>
        <v>1627</v>
      </c>
      <c r="BJ150" s="47">
        <f t="shared" si="154"/>
        <v>1115</v>
      </c>
    </row>
    <row r="151" ht="13.5" customHeight="1">
      <c r="A151" s="88">
        <v>41804.0</v>
      </c>
      <c r="B151" s="235" t="s">
        <v>75</v>
      </c>
      <c r="C151" s="176"/>
      <c r="D151" s="233" t="s">
        <v>24</v>
      </c>
      <c r="E151" s="52">
        <f t="shared" si="2"/>
        <v>1627</v>
      </c>
      <c r="F151" s="41">
        <v>1.0</v>
      </c>
      <c r="G151" s="41">
        <v>14.0</v>
      </c>
      <c r="H151" s="42">
        <f t="shared" si="3"/>
        <v>17</v>
      </c>
      <c r="I151" s="176"/>
      <c r="J151" s="234" t="s">
        <v>26</v>
      </c>
      <c r="K151" s="52">
        <f t="shared" si="4"/>
        <v>1930</v>
      </c>
      <c r="L151" s="44">
        <v>0.0</v>
      </c>
      <c r="M151" s="44">
        <v>22.0</v>
      </c>
      <c r="N151" s="23">
        <f t="shared" si="5"/>
        <v>22</v>
      </c>
      <c r="O151" s="176"/>
      <c r="P151" s="45" t="s">
        <v>72</v>
      </c>
      <c r="Q151" s="176"/>
      <c r="R151" s="45">
        <f>MIN(Rules!$E$2,(MAX(H151/N151,N151/H151)))</f>
        <v>1.294117647</v>
      </c>
      <c r="S151" s="45">
        <f>VLOOKUP(B151,Rules!A:B,2,FALSE)</f>
        <v>60</v>
      </c>
      <c r="T151" s="176"/>
      <c r="U151" s="131">
        <f>1/(10^(-(E151+(IF(P151="Y",Rules!$I$2,0))-K151)/Rules!$E$12)+1)</f>
        <v>0.3307951227</v>
      </c>
      <c r="V151" s="47">
        <f t="shared" si="6"/>
        <v>-26</v>
      </c>
      <c r="W151" s="47">
        <f t="shared" si="7"/>
        <v>26</v>
      </c>
      <c r="X151" s="47"/>
      <c r="Y151" s="47"/>
      <c r="Z151" s="48"/>
      <c r="AA151" s="47">
        <f t="shared" ref="AA151:BJ151" si="155">IF($D151=AA$1,$E151+$V151,(IF($J151=AA$1,$K151+$W151,AA150)))</f>
        <v>1484</v>
      </c>
      <c r="AB151" s="47">
        <f t="shared" si="155"/>
        <v>865</v>
      </c>
      <c r="AC151" s="47">
        <f t="shared" si="155"/>
        <v>1286</v>
      </c>
      <c r="AD151" s="47">
        <f t="shared" si="155"/>
        <v>292</v>
      </c>
      <c r="AE151" s="47">
        <f t="shared" si="155"/>
        <v>2022</v>
      </c>
      <c r="AF151" s="47">
        <f t="shared" si="155"/>
        <v>1995</v>
      </c>
      <c r="AG151" s="47">
        <f t="shared" si="155"/>
        <v>1117</v>
      </c>
      <c r="AH151" s="47">
        <f t="shared" si="155"/>
        <v>997</v>
      </c>
      <c r="AI151" s="47">
        <f t="shared" si="155"/>
        <v>1292</v>
      </c>
      <c r="AJ151" s="47">
        <f t="shared" si="155"/>
        <v>1956</v>
      </c>
      <c r="AK151" s="47">
        <f t="shared" si="155"/>
        <v>685</v>
      </c>
      <c r="AL151" s="47">
        <f t="shared" si="155"/>
        <v>908</v>
      </c>
      <c r="AM151" s="47">
        <f t="shared" si="155"/>
        <v>1962</v>
      </c>
      <c r="AN151" s="47">
        <f t="shared" si="155"/>
        <v>1427</v>
      </c>
      <c r="AO151" s="47">
        <f t="shared" si="155"/>
        <v>1246</v>
      </c>
      <c r="AP151" s="47">
        <f t="shared" si="155"/>
        <v>2164</v>
      </c>
      <c r="AQ151" s="47">
        <f t="shared" si="155"/>
        <v>1500</v>
      </c>
      <c r="AR151" s="47">
        <f t="shared" si="155"/>
        <v>259</v>
      </c>
      <c r="AS151" s="47">
        <f t="shared" si="155"/>
        <v>1875</v>
      </c>
      <c r="AT151" s="47">
        <f t="shared" si="155"/>
        <v>1121</v>
      </c>
      <c r="AU151" s="47">
        <f t="shared" si="155"/>
        <v>608</v>
      </c>
      <c r="AV151" s="47">
        <f t="shared" si="155"/>
        <v>735</v>
      </c>
      <c r="AW151" s="47">
        <f t="shared" si="155"/>
        <v>996</v>
      </c>
      <c r="AX151" s="47">
        <f t="shared" si="155"/>
        <v>1244</v>
      </c>
      <c r="AY151" s="47">
        <f t="shared" si="155"/>
        <v>629</v>
      </c>
      <c r="AZ151" s="47">
        <f t="shared" si="155"/>
        <v>1539</v>
      </c>
      <c r="BA151" s="47">
        <f t="shared" si="155"/>
        <v>890</v>
      </c>
      <c r="BB151" s="47">
        <f t="shared" si="155"/>
        <v>378</v>
      </c>
      <c r="BC151" s="47">
        <f t="shared" si="155"/>
        <v>638</v>
      </c>
      <c r="BD151" s="47">
        <f t="shared" si="155"/>
        <v>1933</v>
      </c>
      <c r="BE151" s="47">
        <f t="shared" si="155"/>
        <v>895</v>
      </c>
      <c r="BF151" s="47">
        <f t="shared" si="155"/>
        <v>530</v>
      </c>
      <c r="BG151" s="47">
        <f t="shared" si="155"/>
        <v>1789</v>
      </c>
      <c r="BH151" s="47">
        <f t="shared" si="155"/>
        <v>1242</v>
      </c>
      <c r="BI151" s="47">
        <f t="shared" si="155"/>
        <v>1601</v>
      </c>
      <c r="BJ151" s="47">
        <f t="shared" si="155"/>
        <v>1115</v>
      </c>
    </row>
    <row r="152" ht="13.5" customHeight="1">
      <c r="A152" s="88">
        <v>41805.0</v>
      </c>
      <c r="B152" s="235" t="s">
        <v>75</v>
      </c>
      <c r="C152" s="176"/>
      <c r="D152" s="233" t="s">
        <v>21</v>
      </c>
      <c r="E152" s="52">
        <f t="shared" si="2"/>
        <v>2022</v>
      </c>
      <c r="F152" s="41">
        <v>2.0</v>
      </c>
      <c r="G152" s="41">
        <v>18.0</v>
      </c>
      <c r="H152" s="42">
        <f t="shared" si="3"/>
        <v>24</v>
      </c>
      <c r="I152" s="176"/>
      <c r="J152" s="234" t="s">
        <v>19</v>
      </c>
      <c r="K152" s="52">
        <f t="shared" si="4"/>
        <v>1995</v>
      </c>
      <c r="L152" s="44">
        <v>2.0</v>
      </c>
      <c r="M152" s="44">
        <v>23.0</v>
      </c>
      <c r="N152" s="23">
        <f t="shared" si="5"/>
        <v>29</v>
      </c>
      <c r="O152" s="176"/>
      <c r="P152" s="45" t="s">
        <v>73</v>
      </c>
      <c r="Q152" s="176"/>
      <c r="R152" s="45">
        <f>MIN(Rules!$E$2,(MAX(H152/N152,N152/H152)))</f>
        <v>1.208333333</v>
      </c>
      <c r="S152" s="45">
        <f>VLOOKUP(B152,Rules!A:B,2,FALSE)</f>
        <v>60</v>
      </c>
      <c r="T152" s="176"/>
      <c r="U152" s="131">
        <f>1/(10^(-(E152+(IF(P152="Y",Rules!$I$2,0))-K152)/Rules!$E$12)+1)</f>
        <v>0.531044912</v>
      </c>
      <c r="V152" s="47">
        <f t="shared" si="6"/>
        <v>-39</v>
      </c>
      <c r="W152" s="47">
        <f t="shared" si="7"/>
        <v>39</v>
      </c>
      <c r="X152" s="47"/>
      <c r="Y152" s="47"/>
      <c r="Z152" s="48"/>
      <c r="AA152" s="47">
        <f t="shared" ref="AA152:BJ152" si="156">IF($D152=AA$1,$E152+$V152,(IF($J152=AA$1,$K152+$W152,AA151)))</f>
        <v>1484</v>
      </c>
      <c r="AB152" s="47">
        <f t="shared" si="156"/>
        <v>865</v>
      </c>
      <c r="AC152" s="47">
        <f t="shared" si="156"/>
        <v>1286</v>
      </c>
      <c r="AD152" s="47">
        <f t="shared" si="156"/>
        <v>292</v>
      </c>
      <c r="AE152" s="47">
        <f t="shared" si="156"/>
        <v>1983</v>
      </c>
      <c r="AF152" s="47">
        <f t="shared" si="156"/>
        <v>2034</v>
      </c>
      <c r="AG152" s="47">
        <f t="shared" si="156"/>
        <v>1117</v>
      </c>
      <c r="AH152" s="47">
        <f t="shared" si="156"/>
        <v>997</v>
      </c>
      <c r="AI152" s="47">
        <f t="shared" si="156"/>
        <v>1292</v>
      </c>
      <c r="AJ152" s="47">
        <f t="shared" si="156"/>
        <v>1956</v>
      </c>
      <c r="AK152" s="47">
        <f t="shared" si="156"/>
        <v>685</v>
      </c>
      <c r="AL152" s="47">
        <f t="shared" si="156"/>
        <v>908</v>
      </c>
      <c r="AM152" s="47">
        <f t="shared" si="156"/>
        <v>1962</v>
      </c>
      <c r="AN152" s="47">
        <f t="shared" si="156"/>
        <v>1427</v>
      </c>
      <c r="AO152" s="47">
        <f t="shared" si="156"/>
        <v>1246</v>
      </c>
      <c r="AP152" s="47">
        <f t="shared" si="156"/>
        <v>2164</v>
      </c>
      <c r="AQ152" s="47">
        <f t="shared" si="156"/>
        <v>1500</v>
      </c>
      <c r="AR152" s="47">
        <f t="shared" si="156"/>
        <v>259</v>
      </c>
      <c r="AS152" s="47">
        <f t="shared" si="156"/>
        <v>1875</v>
      </c>
      <c r="AT152" s="47">
        <f t="shared" si="156"/>
        <v>1121</v>
      </c>
      <c r="AU152" s="47">
        <f t="shared" si="156"/>
        <v>608</v>
      </c>
      <c r="AV152" s="47">
        <f t="shared" si="156"/>
        <v>735</v>
      </c>
      <c r="AW152" s="47">
        <f t="shared" si="156"/>
        <v>996</v>
      </c>
      <c r="AX152" s="47">
        <f t="shared" si="156"/>
        <v>1244</v>
      </c>
      <c r="AY152" s="47">
        <f t="shared" si="156"/>
        <v>629</v>
      </c>
      <c r="AZ152" s="47">
        <f t="shared" si="156"/>
        <v>1539</v>
      </c>
      <c r="BA152" s="47">
        <f t="shared" si="156"/>
        <v>890</v>
      </c>
      <c r="BB152" s="47">
        <f t="shared" si="156"/>
        <v>378</v>
      </c>
      <c r="BC152" s="47">
        <f t="shared" si="156"/>
        <v>638</v>
      </c>
      <c r="BD152" s="47">
        <f t="shared" si="156"/>
        <v>1933</v>
      </c>
      <c r="BE152" s="47">
        <f t="shared" si="156"/>
        <v>895</v>
      </c>
      <c r="BF152" s="47">
        <f t="shared" si="156"/>
        <v>530</v>
      </c>
      <c r="BG152" s="47">
        <f t="shared" si="156"/>
        <v>1789</v>
      </c>
      <c r="BH152" s="47">
        <f t="shared" si="156"/>
        <v>1242</v>
      </c>
      <c r="BI152" s="47">
        <f t="shared" si="156"/>
        <v>1601</v>
      </c>
      <c r="BJ152" s="47">
        <f t="shared" si="156"/>
        <v>1115</v>
      </c>
    </row>
    <row r="153" ht="13.5" customHeight="1">
      <c r="A153" s="88">
        <v>41805.0</v>
      </c>
      <c r="B153" s="235" t="s">
        <v>82</v>
      </c>
      <c r="C153" s="176"/>
      <c r="D153" s="233" t="s">
        <v>33</v>
      </c>
      <c r="E153" s="52">
        <f t="shared" si="2"/>
        <v>1292</v>
      </c>
      <c r="F153" s="41">
        <v>1.0</v>
      </c>
      <c r="G153" s="41">
        <v>31.0</v>
      </c>
      <c r="H153" s="42">
        <f t="shared" si="3"/>
        <v>34</v>
      </c>
      <c r="I153" s="176"/>
      <c r="J153" s="234" t="s">
        <v>37</v>
      </c>
      <c r="K153" s="52">
        <f t="shared" si="4"/>
        <v>997</v>
      </c>
      <c r="L153" s="44">
        <v>0.0</v>
      </c>
      <c r="M153" s="44">
        <v>10.0</v>
      </c>
      <c r="N153" s="23">
        <f t="shared" si="5"/>
        <v>10</v>
      </c>
      <c r="O153" s="176"/>
      <c r="P153" s="45" t="s">
        <v>73</v>
      </c>
      <c r="Q153" s="176"/>
      <c r="R153" s="45">
        <f>MIN(Rules!$E$2,(MAX(H153/N153,N153/H153)))</f>
        <v>2</v>
      </c>
      <c r="S153" s="45">
        <f>VLOOKUP(B153,Rules!A:B,2,FALSE)</f>
        <v>35</v>
      </c>
      <c r="T153" s="176"/>
      <c r="U153" s="131">
        <f>1/(10^(-(E153+(IF(P153="Y",Rules!$I$2,0))-K153)/Rules!$E$12)+1)</f>
        <v>0.7955199003</v>
      </c>
      <c r="V153" s="47">
        <f t="shared" si="6"/>
        <v>14</v>
      </c>
      <c r="W153" s="47">
        <f t="shared" si="7"/>
        <v>-14</v>
      </c>
      <c r="X153" s="47"/>
      <c r="Y153" s="47"/>
      <c r="Z153" s="48"/>
      <c r="AA153" s="47">
        <f t="shared" ref="AA153:BJ153" si="157">IF($D153=AA$1,$E153+$V153,(IF($J153=AA$1,$K153+$W153,AA152)))</f>
        <v>1484</v>
      </c>
      <c r="AB153" s="47">
        <f t="shared" si="157"/>
        <v>865</v>
      </c>
      <c r="AC153" s="47">
        <f t="shared" si="157"/>
        <v>1286</v>
      </c>
      <c r="AD153" s="47">
        <f t="shared" si="157"/>
        <v>292</v>
      </c>
      <c r="AE153" s="47">
        <f t="shared" si="157"/>
        <v>1983</v>
      </c>
      <c r="AF153" s="47">
        <f t="shared" si="157"/>
        <v>2034</v>
      </c>
      <c r="AG153" s="47">
        <f t="shared" si="157"/>
        <v>1117</v>
      </c>
      <c r="AH153" s="47">
        <f t="shared" si="157"/>
        <v>983</v>
      </c>
      <c r="AI153" s="47">
        <f t="shared" si="157"/>
        <v>1306</v>
      </c>
      <c r="AJ153" s="47">
        <f t="shared" si="157"/>
        <v>1956</v>
      </c>
      <c r="AK153" s="47">
        <f t="shared" si="157"/>
        <v>685</v>
      </c>
      <c r="AL153" s="47">
        <f t="shared" si="157"/>
        <v>908</v>
      </c>
      <c r="AM153" s="47">
        <f t="shared" si="157"/>
        <v>1962</v>
      </c>
      <c r="AN153" s="47">
        <f t="shared" si="157"/>
        <v>1427</v>
      </c>
      <c r="AO153" s="47">
        <f t="shared" si="157"/>
        <v>1246</v>
      </c>
      <c r="AP153" s="47">
        <f t="shared" si="157"/>
        <v>2164</v>
      </c>
      <c r="AQ153" s="47">
        <f t="shared" si="157"/>
        <v>1500</v>
      </c>
      <c r="AR153" s="47">
        <f t="shared" si="157"/>
        <v>259</v>
      </c>
      <c r="AS153" s="47">
        <f t="shared" si="157"/>
        <v>1875</v>
      </c>
      <c r="AT153" s="47">
        <f t="shared" si="157"/>
        <v>1121</v>
      </c>
      <c r="AU153" s="47">
        <f t="shared" si="157"/>
        <v>608</v>
      </c>
      <c r="AV153" s="47">
        <f t="shared" si="157"/>
        <v>735</v>
      </c>
      <c r="AW153" s="47">
        <f t="shared" si="157"/>
        <v>996</v>
      </c>
      <c r="AX153" s="47">
        <f t="shared" si="157"/>
        <v>1244</v>
      </c>
      <c r="AY153" s="47">
        <f t="shared" si="157"/>
        <v>629</v>
      </c>
      <c r="AZ153" s="47">
        <f t="shared" si="157"/>
        <v>1539</v>
      </c>
      <c r="BA153" s="47">
        <f t="shared" si="157"/>
        <v>890</v>
      </c>
      <c r="BB153" s="47">
        <f t="shared" si="157"/>
        <v>378</v>
      </c>
      <c r="BC153" s="47">
        <f t="shared" si="157"/>
        <v>638</v>
      </c>
      <c r="BD153" s="47">
        <f t="shared" si="157"/>
        <v>1933</v>
      </c>
      <c r="BE153" s="47">
        <f t="shared" si="157"/>
        <v>895</v>
      </c>
      <c r="BF153" s="47">
        <f t="shared" si="157"/>
        <v>530</v>
      </c>
      <c r="BG153" s="47">
        <f t="shared" si="157"/>
        <v>1789</v>
      </c>
      <c r="BH153" s="47">
        <f t="shared" si="157"/>
        <v>1242</v>
      </c>
      <c r="BI153" s="47">
        <f t="shared" si="157"/>
        <v>1601</v>
      </c>
      <c r="BJ153" s="47">
        <f t="shared" si="157"/>
        <v>1115</v>
      </c>
    </row>
    <row r="154" ht="13.5" customHeight="1">
      <c r="A154" s="88">
        <v>41805.0</v>
      </c>
      <c r="B154" s="235" t="s">
        <v>82</v>
      </c>
      <c r="C154" s="176"/>
      <c r="D154" s="233" t="s">
        <v>43</v>
      </c>
      <c r="E154" s="52">
        <f t="shared" si="2"/>
        <v>865</v>
      </c>
      <c r="F154" s="41">
        <v>3.0</v>
      </c>
      <c r="G154" s="41">
        <v>13.0</v>
      </c>
      <c r="H154" s="42">
        <f t="shared" si="3"/>
        <v>22</v>
      </c>
      <c r="I154" s="176"/>
      <c r="J154" s="234" t="s">
        <v>35</v>
      </c>
      <c r="K154" s="52">
        <f t="shared" si="4"/>
        <v>1117</v>
      </c>
      <c r="L154" s="44">
        <v>4.0</v>
      </c>
      <c r="M154" s="44">
        <v>16.0</v>
      </c>
      <c r="N154" s="23">
        <f t="shared" si="5"/>
        <v>28</v>
      </c>
      <c r="O154" s="176"/>
      <c r="P154" s="45" t="s">
        <v>72</v>
      </c>
      <c r="Q154" s="176"/>
      <c r="R154" s="45">
        <f>MIN(Rules!$E$2,(MAX(H154/N154,N154/H154)))</f>
        <v>1.272727273</v>
      </c>
      <c r="S154" s="45">
        <f>VLOOKUP(B154,Rules!A:B,2,FALSE)</f>
        <v>35</v>
      </c>
      <c r="T154" s="176"/>
      <c r="U154" s="131">
        <f>1/(10^(-(E154+(IF(P154="Y",Rules!$I$2,0))-K154)/Rules!$E$12)+1)</f>
        <v>0.3846807761</v>
      </c>
      <c r="V154" s="47">
        <f t="shared" si="6"/>
        <v>-17</v>
      </c>
      <c r="W154" s="47">
        <f t="shared" si="7"/>
        <v>17</v>
      </c>
      <c r="X154" s="47"/>
      <c r="Y154" s="47"/>
      <c r="Z154" s="48"/>
      <c r="AA154" s="47">
        <f t="shared" ref="AA154:BJ154" si="158">IF($D154=AA$1,$E154+$V154,(IF($J154=AA$1,$K154+$W154,AA153)))</f>
        <v>1484</v>
      </c>
      <c r="AB154" s="47">
        <f t="shared" si="158"/>
        <v>848</v>
      </c>
      <c r="AC154" s="47">
        <f t="shared" si="158"/>
        <v>1286</v>
      </c>
      <c r="AD154" s="47">
        <f t="shared" si="158"/>
        <v>292</v>
      </c>
      <c r="AE154" s="47">
        <f t="shared" si="158"/>
        <v>1983</v>
      </c>
      <c r="AF154" s="47">
        <f t="shared" si="158"/>
        <v>2034</v>
      </c>
      <c r="AG154" s="47">
        <f t="shared" si="158"/>
        <v>1134</v>
      </c>
      <c r="AH154" s="47">
        <f t="shared" si="158"/>
        <v>983</v>
      </c>
      <c r="AI154" s="47">
        <f t="shared" si="158"/>
        <v>1306</v>
      </c>
      <c r="AJ154" s="47">
        <f t="shared" si="158"/>
        <v>1956</v>
      </c>
      <c r="AK154" s="47">
        <f t="shared" si="158"/>
        <v>685</v>
      </c>
      <c r="AL154" s="47">
        <f t="shared" si="158"/>
        <v>908</v>
      </c>
      <c r="AM154" s="47">
        <f t="shared" si="158"/>
        <v>1962</v>
      </c>
      <c r="AN154" s="47">
        <f t="shared" si="158"/>
        <v>1427</v>
      </c>
      <c r="AO154" s="47">
        <f t="shared" si="158"/>
        <v>1246</v>
      </c>
      <c r="AP154" s="47">
        <f t="shared" si="158"/>
        <v>2164</v>
      </c>
      <c r="AQ154" s="47">
        <f t="shared" si="158"/>
        <v>1500</v>
      </c>
      <c r="AR154" s="47">
        <f t="shared" si="158"/>
        <v>259</v>
      </c>
      <c r="AS154" s="47">
        <f t="shared" si="158"/>
        <v>1875</v>
      </c>
      <c r="AT154" s="47">
        <f t="shared" si="158"/>
        <v>1121</v>
      </c>
      <c r="AU154" s="47">
        <f t="shared" si="158"/>
        <v>608</v>
      </c>
      <c r="AV154" s="47">
        <f t="shared" si="158"/>
        <v>735</v>
      </c>
      <c r="AW154" s="47">
        <f t="shared" si="158"/>
        <v>996</v>
      </c>
      <c r="AX154" s="47">
        <f t="shared" si="158"/>
        <v>1244</v>
      </c>
      <c r="AY154" s="47">
        <f t="shared" si="158"/>
        <v>629</v>
      </c>
      <c r="AZ154" s="47">
        <f t="shared" si="158"/>
        <v>1539</v>
      </c>
      <c r="BA154" s="47">
        <f t="shared" si="158"/>
        <v>890</v>
      </c>
      <c r="BB154" s="47">
        <f t="shared" si="158"/>
        <v>378</v>
      </c>
      <c r="BC154" s="47">
        <f t="shared" si="158"/>
        <v>638</v>
      </c>
      <c r="BD154" s="47">
        <f t="shared" si="158"/>
        <v>1933</v>
      </c>
      <c r="BE154" s="47">
        <f t="shared" si="158"/>
        <v>895</v>
      </c>
      <c r="BF154" s="47">
        <f t="shared" si="158"/>
        <v>530</v>
      </c>
      <c r="BG154" s="47">
        <f t="shared" si="158"/>
        <v>1789</v>
      </c>
      <c r="BH154" s="47">
        <f t="shared" si="158"/>
        <v>1242</v>
      </c>
      <c r="BI154" s="47">
        <f t="shared" si="158"/>
        <v>1601</v>
      </c>
      <c r="BJ154" s="47">
        <f t="shared" si="158"/>
        <v>1115</v>
      </c>
    </row>
    <row r="155" ht="13.5" customHeight="1">
      <c r="A155" s="88">
        <v>41812.0</v>
      </c>
      <c r="B155" s="235" t="s">
        <v>75</v>
      </c>
      <c r="C155" s="176"/>
      <c r="D155" s="233" t="s">
        <v>23</v>
      </c>
      <c r="E155" s="52">
        <f t="shared" si="2"/>
        <v>1962</v>
      </c>
      <c r="F155" s="41">
        <v>5.0</v>
      </c>
      <c r="G155" s="41">
        <v>16.0</v>
      </c>
      <c r="H155" s="42">
        <f t="shared" si="3"/>
        <v>31</v>
      </c>
      <c r="I155" s="176"/>
      <c r="J155" s="234" t="s">
        <v>22</v>
      </c>
      <c r="K155" s="52">
        <f t="shared" si="4"/>
        <v>2164</v>
      </c>
      <c r="L155" s="44">
        <v>3.0</v>
      </c>
      <c r="M155" s="44">
        <v>22.0</v>
      </c>
      <c r="N155" s="23">
        <f t="shared" si="5"/>
        <v>31</v>
      </c>
      <c r="O155" s="176"/>
      <c r="P155" s="45" t="s">
        <v>73</v>
      </c>
      <c r="Q155" s="176"/>
      <c r="R155" s="45">
        <f>MIN(Rules!$E$2,(MAX(H155/N155,N155/H155)))</f>
        <v>1</v>
      </c>
      <c r="S155" s="45">
        <f>VLOOKUP(B155,Rules!A:B,2,FALSE)</f>
        <v>60</v>
      </c>
      <c r="T155" s="176"/>
      <c r="U155" s="131">
        <f>1/(10^(-(E155+(IF(P155="Y",Rules!$I$2,0))-K155)/Rules!$E$12)+1)</f>
        <v>0.2828751382</v>
      </c>
      <c r="V155" s="47">
        <f t="shared" si="6"/>
        <v>13</v>
      </c>
      <c r="W155" s="47">
        <f t="shared" si="7"/>
        <v>-13</v>
      </c>
      <c r="X155" s="47"/>
      <c r="Y155" s="47"/>
      <c r="Z155" s="48"/>
      <c r="AA155" s="47">
        <f t="shared" ref="AA155:BJ155" si="159">IF($D155=AA$1,$E155+$V155,(IF($J155=AA$1,$K155+$W155,AA154)))</f>
        <v>1484</v>
      </c>
      <c r="AB155" s="47">
        <f t="shared" si="159"/>
        <v>848</v>
      </c>
      <c r="AC155" s="47">
        <f t="shared" si="159"/>
        <v>1286</v>
      </c>
      <c r="AD155" s="47">
        <f t="shared" si="159"/>
        <v>292</v>
      </c>
      <c r="AE155" s="47">
        <f t="shared" si="159"/>
        <v>1983</v>
      </c>
      <c r="AF155" s="47">
        <f t="shared" si="159"/>
        <v>2034</v>
      </c>
      <c r="AG155" s="47">
        <f t="shared" si="159"/>
        <v>1134</v>
      </c>
      <c r="AH155" s="47">
        <f t="shared" si="159"/>
        <v>983</v>
      </c>
      <c r="AI155" s="47">
        <f t="shared" si="159"/>
        <v>1306</v>
      </c>
      <c r="AJ155" s="47">
        <f t="shared" si="159"/>
        <v>1956</v>
      </c>
      <c r="AK155" s="47">
        <f t="shared" si="159"/>
        <v>685</v>
      </c>
      <c r="AL155" s="47">
        <f t="shared" si="159"/>
        <v>908</v>
      </c>
      <c r="AM155" s="47">
        <f t="shared" si="159"/>
        <v>1975</v>
      </c>
      <c r="AN155" s="47">
        <f t="shared" si="159"/>
        <v>1427</v>
      </c>
      <c r="AO155" s="47">
        <f t="shared" si="159"/>
        <v>1246</v>
      </c>
      <c r="AP155" s="47">
        <f t="shared" si="159"/>
        <v>2151</v>
      </c>
      <c r="AQ155" s="47">
        <f t="shared" si="159"/>
        <v>1500</v>
      </c>
      <c r="AR155" s="47">
        <f t="shared" si="159"/>
        <v>259</v>
      </c>
      <c r="AS155" s="47">
        <f t="shared" si="159"/>
        <v>1875</v>
      </c>
      <c r="AT155" s="47">
        <f t="shared" si="159"/>
        <v>1121</v>
      </c>
      <c r="AU155" s="47">
        <f t="shared" si="159"/>
        <v>608</v>
      </c>
      <c r="AV155" s="47">
        <f t="shared" si="159"/>
        <v>735</v>
      </c>
      <c r="AW155" s="47">
        <f t="shared" si="159"/>
        <v>996</v>
      </c>
      <c r="AX155" s="47">
        <f t="shared" si="159"/>
        <v>1244</v>
      </c>
      <c r="AY155" s="47">
        <f t="shared" si="159"/>
        <v>629</v>
      </c>
      <c r="AZ155" s="47">
        <f t="shared" si="159"/>
        <v>1539</v>
      </c>
      <c r="BA155" s="47">
        <f t="shared" si="159"/>
        <v>890</v>
      </c>
      <c r="BB155" s="47">
        <f t="shared" si="159"/>
        <v>378</v>
      </c>
      <c r="BC155" s="47">
        <f t="shared" si="159"/>
        <v>638</v>
      </c>
      <c r="BD155" s="47">
        <f t="shared" si="159"/>
        <v>1933</v>
      </c>
      <c r="BE155" s="47">
        <f t="shared" si="159"/>
        <v>895</v>
      </c>
      <c r="BF155" s="47">
        <f t="shared" si="159"/>
        <v>530</v>
      </c>
      <c r="BG155" s="47">
        <f t="shared" si="159"/>
        <v>1789</v>
      </c>
      <c r="BH155" s="47">
        <f t="shared" si="159"/>
        <v>1242</v>
      </c>
      <c r="BI155" s="47">
        <f t="shared" si="159"/>
        <v>1601</v>
      </c>
      <c r="BJ155" s="47">
        <f t="shared" si="159"/>
        <v>1115</v>
      </c>
    </row>
    <row r="156" ht="13.5" customHeight="1">
      <c r="A156" s="88">
        <v>41818.0</v>
      </c>
      <c r="B156" s="235" t="s">
        <v>77</v>
      </c>
      <c r="C156" s="176"/>
      <c r="D156" s="233" t="s">
        <v>25</v>
      </c>
      <c r="E156" s="52">
        <f t="shared" si="2"/>
        <v>1789</v>
      </c>
      <c r="F156" s="41">
        <v>2.0</v>
      </c>
      <c r="G156" s="41">
        <v>22.0</v>
      </c>
      <c r="H156" s="42">
        <f t="shared" si="3"/>
        <v>28</v>
      </c>
      <c r="I156" s="176"/>
      <c r="J156" s="234" t="s">
        <v>31</v>
      </c>
      <c r="K156" s="52">
        <f t="shared" si="4"/>
        <v>1500</v>
      </c>
      <c r="L156" s="44">
        <v>1.0</v>
      </c>
      <c r="M156" s="44">
        <v>15.0</v>
      </c>
      <c r="N156" s="23">
        <f t="shared" si="5"/>
        <v>18</v>
      </c>
      <c r="O156" s="176"/>
      <c r="P156" s="45" t="s">
        <v>72</v>
      </c>
      <c r="Q156" s="176"/>
      <c r="R156" s="45">
        <f>MIN(Rules!$E$2,(MAX(H156/N156,N156/H156)))</f>
        <v>1.555555556</v>
      </c>
      <c r="S156" s="45">
        <f>VLOOKUP(B156,Rules!A:B,2,FALSE)</f>
        <v>60</v>
      </c>
      <c r="T156" s="176"/>
      <c r="U156" s="131">
        <f>1/(10^(-(E156+(IF(P156="Y",Rules!$I$2,0))-K156)/Rules!$E$12)+1)</f>
        <v>0.8830535505</v>
      </c>
      <c r="V156" s="47">
        <f t="shared" si="6"/>
        <v>11</v>
      </c>
      <c r="W156" s="47">
        <f t="shared" si="7"/>
        <v>-11</v>
      </c>
      <c r="X156" s="47"/>
      <c r="Y156" s="47"/>
      <c r="Z156" s="48"/>
      <c r="AA156" s="47">
        <f t="shared" ref="AA156:BJ156" si="160">IF($D156=AA$1,$E156+$V156,(IF($J156=AA$1,$K156+$W156,AA155)))</f>
        <v>1484</v>
      </c>
      <c r="AB156" s="47">
        <f t="shared" si="160"/>
        <v>848</v>
      </c>
      <c r="AC156" s="47">
        <f t="shared" si="160"/>
        <v>1286</v>
      </c>
      <c r="AD156" s="47">
        <f t="shared" si="160"/>
        <v>292</v>
      </c>
      <c r="AE156" s="47">
        <f t="shared" si="160"/>
        <v>1983</v>
      </c>
      <c r="AF156" s="47">
        <f t="shared" si="160"/>
        <v>2034</v>
      </c>
      <c r="AG156" s="47">
        <f t="shared" si="160"/>
        <v>1134</v>
      </c>
      <c r="AH156" s="47">
        <f t="shared" si="160"/>
        <v>983</v>
      </c>
      <c r="AI156" s="47">
        <f t="shared" si="160"/>
        <v>1306</v>
      </c>
      <c r="AJ156" s="47">
        <f t="shared" si="160"/>
        <v>1956</v>
      </c>
      <c r="AK156" s="47">
        <f t="shared" si="160"/>
        <v>685</v>
      </c>
      <c r="AL156" s="47">
        <f t="shared" si="160"/>
        <v>908</v>
      </c>
      <c r="AM156" s="47">
        <f t="shared" si="160"/>
        <v>1975</v>
      </c>
      <c r="AN156" s="47">
        <f t="shared" si="160"/>
        <v>1427</v>
      </c>
      <c r="AO156" s="47">
        <f t="shared" si="160"/>
        <v>1246</v>
      </c>
      <c r="AP156" s="47">
        <f t="shared" si="160"/>
        <v>2151</v>
      </c>
      <c r="AQ156" s="47">
        <f t="shared" si="160"/>
        <v>1489</v>
      </c>
      <c r="AR156" s="47">
        <f t="shared" si="160"/>
        <v>259</v>
      </c>
      <c r="AS156" s="47">
        <f t="shared" si="160"/>
        <v>1875</v>
      </c>
      <c r="AT156" s="47">
        <f t="shared" si="160"/>
        <v>1121</v>
      </c>
      <c r="AU156" s="47">
        <f t="shared" si="160"/>
        <v>608</v>
      </c>
      <c r="AV156" s="47">
        <f t="shared" si="160"/>
        <v>735</v>
      </c>
      <c r="AW156" s="47">
        <f t="shared" si="160"/>
        <v>996</v>
      </c>
      <c r="AX156" s="47">
        <f t="shared" si="160"/>
        <v>1244</v>
      </c>
      <c r="AY156" s="47">
        <f t="shared" si="160"/>
        <v>629</v>
      </c>
      <c r="AZ156" s="47">
        <f t="shared" si="160"/>
        <v>1539</v>
      </c>
      <c r="BA156" s="47">
        <f t="shared" si="160"/>
        <v>890</v>
      </c>
      <c r="BB156" s="47">
        <f t="shared" si="160"/>
        <v>378</v>
      </c>
      <c r="BC156" s="47">
        <f t="shared" si="160"/>
        <v>638</v>
      </c>
      <c r="BD156" s="47">
        <f t="shared" si="160"/>
        <v>1933</v>
      </c>
      <c r="BE156" s="47">
        <f t="shared" si="160"/>
        <v>895</v>
      </c>
      <c r="BF156" s="47">
        <f t="shared" si="160"/>
        <v>530</v>
      </c>
      <c r="BG156" s="47">
        <f t="shared" si="160"/>
        <v>1800</v>
      </c>
      <c r="BH156" s="47">
        <f t="shared" si="160"/>
        <v>1242</v>
      </c>
      <c r="BI156" s="47">
        <f t="shared" si="160"/>
        <v>1601</v>
      </c>
      <c r="BJ156" s="47">
        <f t="shared" si="160"/>
        <v>1115</v>
      </c>
    </row>
    <row r="157" ht="13.5" customHeight="1">
      <c r="A157" s="88">
        <v>41818.0</v>
      </c>
      <c r="B157" s="84" t="s">
        <v>75</v>
      </c>
      <c r="C157" s="176"/>
      <c r="D157" s="233" t="s">
        <v>23</v>
      </c>
      <c r="E157" s="52">
        <f t="shared" si="2"/>
        <v>1975</v>
      </c>
      <c r="F157" s="41">
        <v>1.0</v>
      </c>
      <c r="G157" s="41">
        <v>17.0</v>
      </c>
      <c r="H157" s="42">
        <f t="shared" si="3"/>
        <v>20</v>
      </c>
      <c r="I157" s="176"/>
      <c r="J157" s="234" t="s">
        <v>22</v>
      </c>
      <c r="K157" s="52">
        <f t="shared" si="4"/>
        <v>2151</v>
      </c>
      <c r="L157" s="44">
        <v>3.0</v>
      </c>
      <c r="M157" s="44">
        <v>19.0</v>
      </c>
      <c r="N157" s="23">
        <f t="shared" si="5"/>
        <v>28</v>
      </c>
      <c r="O157" s="176"/>
      <c r="P157" s="45" t="s">
        <v>73</v>
      </c>
      <c r="Q157" s="176"/>
      <c r="R157" s="45">
        <f>MIN(Rules!$E$2,(MAX(H157/N157,N157/H157)))</f>
        <v>1.4</v>
      </c>
      <c r="S157" s="45">
        <f>VLOOKUP(B157,Rules!A:B,2,FALSE)</f>
        <v>60</v>
      </c>
      <c r="T157" s="176"/>
      <c r="U157" s="131">
        <f>1/(10^(-(E157+(IF(P157="Y",Rules!$I$2,0))-K157)/Rules!$E$12)+1)</f>
        <v>0.3077818385</v>
      </c>
      <c r="V157" s="47">
        <f t="shared" si="6"/>
        <v>-26</v>
      </c>
      <c r="W157" s="47">
        <f t="shared" si="7"/>
        <v>26</v>
      </c>
      <c r="X157" s="47"/>
      <c r="Y157" s="47"/>
      <c r="Z157" s="48"/>
      <c r="AA157" s="47">
        <f t="shared" ref="AA157:BJ157" si="161">IF($D157=AA$1,$E157+$V157,(IF($J157=AA$1,$K157+$W157,AA156)))</f>
        <v>1484</v>
      </c>
      <c r="AB157" s="47">
        <f t="shared" si="161"/>
        <v>848</v>
      </c>
      <c r="AC157" s="47">
        <f t="shared" si="161"/>
        <v>1286</v>
      </c>
      <c r="AD157" s="47">
        <f t="shared" si="161"/>
        <v>292</v>
      </c>
      <c r="AE157" s="47">
        <f t="shared" si="161"/>
        <v>1983</v>
      </c>
      <c r="AF157" s="47">
        <f t="shared" si="161"/>
        <v>2034</v>
      </c>
      <c r="AG157" s="47">
        <f t="shared" si="161"/>
        <v>1134</v>
      </c>
      <c r="AH157" s="47">
        <f t="shared" si="161"/>
        <v>983</v>
      </c>
      <c r="AI157" s="47">
        <f t="shared" si="161"/>
        <v>1306</v>
      </c>
      <c r="AJ157" s="47">
        <f t="shared" si="161"/>
        <v>1956</v>
      </c>
      <c r="AK157" s="47">
        <f t="shared" si="161"/>
        <v>685</v>
      </c>
      <c r="AL157" s="47">
        <f t="shared" si="161"/>
        <v>908</v>
      </c>
      <c r="AM157" s="47">
        <f t="shared" si="161"/>
        <v>1949</v>
      </c>
      <c r="AN157" s="47">
        <f t="shared" si="161"/>
        <v>1427</v>
      </c>
      <c r="AO157" s="47">
        <f t="shared" si="161"/>
        <v>1246</v>
      </c>
      <c r="AP157" s="47">
        <f t="shared" si="161"/>
        <v>2177</v>
      </c>
      <c r="AQ157" s="47">
        <f t="shared" si="161"/>
        <v>1489</v>
      </c>
      <c r="AR157" s="47">
        <f t="shared" si="161"/>
        <v>259</v>
      </c>
      <c r="AS157" s="47">
        <f t="shared" si="161"/>
        <v>1875</v>
      </c>
      <c r="AT157" s="47">
        <f t="shared" si="161"/>
        <v>1121</v>
      </c>
      <c r="AU157" s="47">
        <f t="shared" si="161"/>
        <v>608</v>
      </c>
      <c r="AV157" s="47">
        <f t="shared" si="161"/>
        <v>735</v>
      </c>
      <c r="AW157" s="47">
        <f t="shared" si="161"/>
        <v>996</v>
      </c>
      <c r="AX157" s="47">
        <f t="shared" si="161"/>
        <v>1244</v>
      </c>
      <c r="AY157" s="47">
        <f t="shared" si="161"/>
        <v>629</v>
      </c>
      <c r="AZ157" s="47">
        <f t="shared" si="161"/>
        <v>1539</v>
      </c>
      <c r="BA157" s="47">
        <f t="shared" si="161"/>
        <v>890</v>
      </c>
      <c r="BB157" s="47">
        <f t="shared" si="161"/>
        <v>378</v>
      </c>
      <c r="BC157" s="47">
        <f t="shared" si="161"/>
        <v>638</v>
      </c>
      <c r="BD157" s="47">
        <f t="shared" si="161"/>
        <v>1933</v>
      </c>
      <c r="BE157" s="47">
        <f t="shared" si="161"/>
        <v>895</v>
      </c>
      <c r="BF157" s="47">
        <f t="shared" si="161"/>
        <v>530</v>
      </c>
      <c r="BG157" s="47">
        <f t="shared" si="161"/>
        <v>1800</v>
      </c>
      <c r="BH157" s="47">
        <f t="shared" si="161"/>
        <v>1242</v>
      </c>
      <c r="BI157" s="47">
        <f t="shared" si="161"/>
        <v>1601</v>
      </c>
      <c r="BJ157" s="47">
        <f t="shared" si="161"/>
        <v>1115</v>
      </c>
    </row>
    <row r="158" ht="13.5" customHeight="1">
      <c r="A158" s="88">
        <v>41819.0</v>
      </c>
      <c r="B158" s="235" t="s">
        <v>77</v>
      </c>
      <c r="C158" s="176"/>
      <c r="D158" s="233" t="s">
        <v>30</v>
      </c>
      <c r="E158" s="52">
        <f t="shared" si="2"/>
        <v>1484</v>
      </c>
      <c r="F158" s="41">
        <v>1.0</v>
      </c>
      <c r="G158" s="41">
        <v>20.0</v>
      </c>
      <c r="H158" s="42">
        <f t="shared" si="3"/>
        <v>23</v>
      </c>
      <c r="I158" s="176"/>
      <c r="J158" s="234" t="s">
        <v>27</v>
      </c>
      <c r="K158" s="52">
        <f t="shared" si="4"/>
        <v>1539</v>
      </c>
      <c r="L158" s="44">
        <v>2.0</v>
      </c>
      <c r="M158" s="44">
        <v>19.0</v>
      </c>
      <c r="N158" s="23">
        <f t="shared" si="5"/>
        <v>25</v>
      </c>
      <c r="O158" s="176"/>
      <c r="P158" s="45" t="s">
        <v>72</v>
      </c>
      <c r="Q158" s="176"/>
      <c r="R158" s="45">
        <f>MIN(Rules!$E$2,(MAX(H158/N158,N158/H158)))</f>
        <v>1.086956522</v>
      </c>
      <c r="S158" s="45">
        <f>VLOOKUP(B158,Rules!A:B,2,FALSE)</f>
        <v>60</v>
      </c>
      <c r="T158" s="176"/>
      <c r="U158" s="131">
        <f>1/(10^(-(E158+(IF(P158="Y",Rules!$I$2,0))-K158)/Rules!$E$12)+1)</f>
        <v>0.6076610641</v>
      </c>
      <c r="V158" s="47">
        <f t="shared" si="6"/>
        <v>-40</v>
      </c>
      <c r="W158" s="47">
        <f t="shared" si="7"/>
        <v>40</v>
      </c>
      <c r="X158" s="47"/>
      <c r="Y158" s="47"/>
      <c r="Z158" s="48"/>
      <c r="AA158" s="47">
        <f t="shared" ref="AA158:BJ158" si="162">IF($D158=AA$1,$E158+$V158,(IF($J158=AA$1,$K158+$W158,AA157)))</f>
        <v>1444</v>
      </c>
      <c r="AB158" s="47">
        <f t="shared" si="162"/>
        <v>848</v>
      </c>
      <c r="AC158" s="47">
        <f t="shared" si="162"/>
        <v>1286</v>
      </c>
      <c r="AD158" s="47">
        <f t="shared" si="162"/>
        <v>292</v>
      </c>
      <c r="AE158" s="47">
        <f t="shared" si="162"/>
        <v>1983</v>
      </c>
      <c r="AF158" s="47">
        <f t="shared" si="162"/>
        <v>2034</v>
      </c>
      <c r="AG158" s="47">
        <f t="shared" si="162"/>
        <v>1134</v>
      </c>
      <c r="AH158" s="47">
        <f t="shared" si="162"/>
        <v>983</v>
      </c>
      <c r="AI158" s="47">
        <f t="shared" si="162"/>
        <v>1306</v>
      </c>
      <c r="AJ158" s="47">
        <f t="shared" si="162"/>
        <v>1956</v>
      </c>
      <c r="AK158" s="47">
        <f t="shared" si="162"/>
        <v>685</v>
      </c>
      <c r="AL158" s="47">
        <f t="shared" si="162"/>
        <v>908</v>
      </c>
      <c r="AM158" s="47">
        <f t="shared" si="162"/>
        <v>1949</v>
      </c>
      <c r="AN158" s="47">
        <f t="shared" si="162"/>
        <v>1427</v>
      </c>
      <c r="AO158" s="47">
        <f t="shared" si="162"/>
        <v>1246</v>
      </c>
      <c r="AP158" s="47">
        <f t="shared" si="162"/>
        <v>2177</v>
      </c>
      <c r="AQ158" s="47">
        <f t="shared" si="162"/>
        <v>1489</v>
      </c>
      <c r="AR158" s="47">
        <f t="shared" si="162"/>
        <v>259</v>
      </c>
      <c r="AS158" s="47">
        <f t="shared" si="162"/>
        <v>1875</v>
      </c>
      <c r="AT158" s="47">
        <f t="shared" si="162"/>
        <v>1121</v>
      </c>
      <c r="AU158" s="47">
        <f t="shared" si="162"/>
        <v>608</v>
      </c>
      <c r="AV158" s="47">
        <f t="shared" si="162"/>
        <v>735</v>
      </c>
      <c r="AW158" s="47">
        <f t="shared" si="162"/>
        <v>996</v>
      </c>
      <c r="AX158" s="47">
        <f t="shared" si="162"/>
        <v>1244</v>
      </c>
      <c r="AY158" s="47">
        <f t="shared" si="162"/>
        <v>629</v>
      </c>
      <c r="AZ158" s="47">
        <f t="shared" si="162"/>
        <v>1579</v>
      </c>
      <c r="BA158" s="47">
        <f t="shared" si="162"/>
        <v>890</v>
      </c>
      <c r="BB158" s="47">
        <f t="shared" si="162"/>
        <v>378</v>
      </c>
      <c r="BC158" s="47">
        <f t="shared" si="162"/>
        <v>638</v>
      </c>
      <c r="BD158" s="47">
        <f t="shared" si="162"/>
        <v>1933</v>
      </c>
      <c r="BE158" s="47">
        <f t="shared" si="162"/>
        <v>895</v>
      </c>
      <c r="BF158" s="47">
        <f t="shared" si="162"/>
        <v>530</v>
      </c>
      <c r="BG158" s="47">
        <f t="shared" si="162"/>
        <v>1800</v>
      </c>
      <c r="BH158" s="47">
        <f t="shared" si="162"/>
        <v>1242</v>
      </c>
      <c r="BI158" s="47">
        <f t="shared" si="162"/>
        <v>1601</v>
      </c>
      <c r="BJ158" s="47">
        <f t="shared" si="162"/>
        <v>1115</v>
      </c>
    </row>
    <row r="159" ht="13.5" customHeight="1">
      <c r="A159" s="88">
        <v>41819.0</v>
      </c>
      <c r="B159" s="235" t="s">
        <v>82</v>
      </c>
      <c r="C159" s="176"/>
      <c r="D159" s="233" t="s">
        <v>33</v>
      </c>
      <c r="E159" s="52">
        <f t="shared" si="2"/>
        <v>1306</v>
      </c>
      <c r="F159" s="41">
        <v>3.0</v>
      </c>
      <c r="G159" s="41">
        <v>28.0</v>
      </c>
      <c r="H159" s="42">
        <f t="shared" si="3"/>
        <v>37</v>
      </c>
      <c r="I159" s="176"/>
      <c r="J159" s="234" t="s">
        <v>35</v>
      </c>
      <c r="K159" s="52">
        <f t="shared" si="4"/>
        <v>1134</v>
      </c>
      <c r="L159" s="44">
        <v>5.0</v>
      </c>
      <c r="M159" s="44">
        <v>22.0</v>
      </c>
      <c r="N159" s="23">
        <f t="shared" si="5"/>
        <v>37</v>
      </c>
      <c r="O159" s="176"/>
      <c r="P159" s="45" t="s">
        <v>73</v>
      </c>
      <c r="Q159" s="176"/>
      <c r="R159" s="45">
        <f>MIN(Rules!$E$2,(MAX(H159/N159,N159/H159)))</f>
        <v>1</v>
      </c>
      <c r="S159" s="45">
        <f>VLOOKUP(B159,Rules!A:B,2,FALSE)</f>
        <v>35</v>
      </c>
      <c r="T159" s="176"/>
      <c r="U159" s="131">
        <f>1/(10^(-(E159+(IF(P159="Y",Rules!$I$2,0))-K159)/Rules!$E$12)+1)</f>
        <v>0.6882797617</v>
      </c>
      <c r="V159" s="47">
        <f t="shared" si="6"/>
        <v>-7</v>
      </c>
      <c r="W159" s="47">
        <f t="shared" si="7"/>
        <v>7</v>
      </c>
      <c r="X159" s="47"/>
      <c r="Y159" s="47"/>
      <c r="Z159" s="48"/>
      <c r="AA159" s="47">
        <f t="shared" ref="AA159:BJ159" si="163">IF($D159=AA$1,$E159+$V159,(IF($J159=AA$1,$K159+$W159,AA158)))</f>
        <v>1444</v>
      </c>
      <c r="AB159" s="47">
        <f t="shared" si="163"/>
        <v>848</v>
      </c>
      <c r="AC159" s="47">
        <f t="shared" si="163"/>
        <v>1286</v>
      </c>
      <c r="AD159" s="47">
        <f t="shared" si="163"/>
        <v>292</v>
      </c>
      <c r="AE159" s="47">
        <f t="shared" si="163"/>
        <v>1983</v>
      </c>
      <c r="AF159" s="47">
        <f t="shared" si="163"/>
        <v>2034</v>
      </c>
      <c r="AG159" s="47">
        <f t="shared" si="163"/>
        <v>1141</v>
      </c>
      <c r="AH159" s="47">
        <f t="shared" si="163"/>
        <v>983</v>
      </c>
      <c r="AI159" s="47">
        <f t="shared" si="163"/>
        <v>1299</v>
      </c>
      <c r="AJ159" s="47">
        <f t="shared" si="163"/>
        <v>1956</v>
      </c>
      <c r="AK159" s="47">
        <f t="shared" si="163"/>
        <v>685</v>
      </c>
      <c r="AL159" s="47">
        <f t="shared" si="163"/>
        <v>908</v>
      </c>
      <c r="AM159" s="47">
        <f t="shared" si="163"/>
        <v>1949</v>
      </c>
      <c r="AN159" s="47">
        <f t="shared" si="163"/>
        <v>1427</v>
      </c>
      <c r="AO159" s="47">
        <f t="shared" si="163"/>
        <v>1246</v>
      </c>
      <c r="AP159" s="47">
        <f t="shared" si="163"/>
        <v>2177</v>
      </c>
      <c r="AQ159" s="47">
        <f t="shared" si="163"/>
        <v>1489</v>
      </c>
      <c r="AR159" s="47">
        <f t="shared" si="163"/>
        <v>259</v>
      </c>
      <c r="AS159" s="47">
        <f t="shared" si="163"/>
        <v>1875</v>
      </c>
      <c r="AT159" s="47">
        <f t="shared" si="163"/>
        <v>1121</v>
      </c>
      <c r="AU159" s="47">
        <f t="shared" si="163"/>
        <v>608</v>
      </c>
      <c r="AV159" s="47">
        <f t="shared" si="163"/>
        <v>735</v>
      </c>
      <c r="AW159" s="47">
        <f t="shared" si="163"/>
        <v>996</v>
      </c>
      <c r="AX159" s="47">
        <f t="shared" si="163"/>
        <v>1244</v>
      </c>
      <c r="AY159" s="47">
        <f t="shared" si="163"/>
        <v>629</v>
      </c>
      <c r="AZ159" s="47">
        <f t="shared" si="163"/>
        <v>1579</v>
      </c>
      <c r="BA159" s="47">
        <f t="shared" si="163"/>
        <v>890</v>
      </c>
      <c r="BB159" s="47">
        <f t="shared" si="163"/>
        <v>378</v>
      </c>
      <c r="BC159" s="47">
        <f t="shared" si="163"/>
        <v>638</v>
      </c>
      <c r="BD159" s="47">
        <f t="shared" si="163"/>
        <v>1933</v>
      </c>
      <c r="BE159" s="47">
        <f t="shared" si="163"/>
        <v>895</v>
      </c>
      <c r="BF159" s="47">
        <f t="shared" si="163"/>
        <v>530</v>
      </c>
      <c r="BG159" s="47">
        <f t="shared" si="163"/>
        <v>1800</v>
      </c>
      <c r="BH159" s="47">
        <f t="shared" si="163"/>
        <v>1242</v>
      </c>
      <c r="BI159" s="47">
        <f t="shared" si="163"/>
        <v>1601</v>
      </c>
      <c r="BJ159" s="47">
        <f t="shared" si="163"/>
        <v>1115</v>
      </c>
    </row>
    <row r="160" ht="13.5" customHeight="1">
      <c r="A160" s="88">
        <v>41825.0</v>
      </c>
      <c r="B160" s="235" t="s">
        <v>77</v>
      </c>
      <c r="C160" s="176"/>
      <c r="D160" s="233" t="s">
        <v>21</v>
      </c>
      <c r="E160" s="52">
        <f t="shared" si="2"/>
        <v>1983</v>
      </c>
      <c r="F160" s="41">
        <v>2.0</v>
      </c>
      <c r="G160" s="41">
        <v>25.0</v>
      </c>
      <c r="H160" s="42">
        <f t="shared" si="3"/>
        <v>31</v>
      </c>
      <c r="I160" s="176"/>
      <c r="J160" s="234" t="s">
        <v>24</v>
      </c>
      <c r="K160" s="52">
        <f t="shared" si="4"/>
        <v>1601</v>
      </c>
      <c r="L160" s="44">
        <v>2.0</v>
      </c>
      <c r="M160" s="44">
        <v>25.0</v>
      </c>
      <c r="N160" s="23">
        <f t="shared" si="5"/>
        <v>31</v>
      </c>
      <c r="O160" s="176"/>
      <c r="P160" s="45" t="s">
        <v>72</v>
      </c>
      <c r="Q160" s="176"/>
      <c r="R160" s="45">
        <f>MIN(Rules!$E$2,(MAX(H160/N160,N160/H160)))</f>
        <v>1</v>
      </c>
      <c r="S160" s="45">
        <f>VLOOKUP(B160,Rules!A:B,2,FALSE)</f>
        <v>60</v>
      </c>
      <c r="T160" s="176"/>
      <c r="U160" s="131">
        <f>1/(10^(-(E160+(IF(P160="Y",Rules!$I$2,0))-K160)/Rules!$E$12)+1)</f>
        <v>0.9205578337</v>
      </c>
      <c r="V160" s="47">
        <f t="shared" si="6"/>
        <v>-25</v>
      </c>
      <c r="W160" s="47">
        <f t="shared" si="7"/>
        <v>25</v>
      </c>
      <c r="X160" s="47"/>
      <c r="Y160" s="47"/>
      <c r="Z160" s="48"/>
      <c r="AA160" s="47">
        <f t="shared" ref="AA160:BJ160" si="164">IF($D160=AA$1,$E160+$V160,(IF($J160=AA$1,$K160+$W160,AA159)))</f>
        <v>1444</v>
      </c>
      <c r="AB160" s="47">
        <f t="shared" si="164"/>
        <v>848</v>
      </c>
      <c r="AC160" s="47">
        <f t="shared" si="164"/>
        <v>1286</v>
      </c>
      <c r="AD160" s="47">
        <f t="shared" si="164"/>
        <v>292</v>
      </c>
      <c r="AE160" s="47">
        <f t="shared" si="164"/>
        <v>1958</v>
      </c>
      <c r="AF160" s="47">
        <f t="shared" si="164"/>
        <v>2034</v>
      </c>
      <c r="AG160" s="47">
        <f t="shared" si="164"/>
        <v>1141</v>
      </c>
      <c r="AH160" s="47">
        <f t="shared" si="164"/>
        <v>983</v>
      </c>
      <c r="AI160" s="47">
        <f t="shared" si="164"/>
        <v>1299</v>
      </c>
      <c r="AJ160" s="47">
        <f t="shared" si="164"/>
        <v>1956</v>
      </c>
      <c r="AK160" s="47">
        <f t="shared" si="164"/>
        <v>685</v>
      </c>
      <c r="AL160" s="47">
        <f t="shared" si="164"/>
        <v>908</v>
      </c>
      <c r="AM160" s="47">
        <f t="shared" si="164"/>
        <v>1949</v>
      </c>
      <c r="AN160" s="47">
        <f t="shared" si="164"/>
        <v>1427</v>
      </c>
      <c r="AO160" s="47">
        <f t="shared" si="164"/>
        <v>1246</v>
      </c>
      <c r="AP160" s="47">
        <f t="shared" si="164"/>
        <v>2177</v>
      </c>
      <c r="AQ160" s="47">
        <f t="shared" si="164"/>
        <v>1489</v>
      </c>
      <c r="AR160" s="47">
        <f t="shared" si="164"/>
        <v>259</v>
      </c>
      <c r="AS160" s="47">
        <f t="shared" si="164"/>
        <v>1875</v>
      </c>
      <c r="AT160" s="47">
        <f t="shared" si="164"/>
        <v>1121</v>
      </c>
      <c r="AU160" s="47">
        <f t="shared" si="164"/>
        <v>608</v>
      </c>
      <c r="AV160" s="47">
        <f t="shared" si="164"/>
        <v>735</v>
      </c>
      <c r="AW160" s="47">
        <f t="shared" si="164"/>
        <v>996</v>
      </c>
      <c r="AX160" s="47">
        <f t="shared" si="164"/>
        <v>1244</v>
      </c>
      <c r="AY160" s="47">
        <f t="shared" si="164"/>
        <v>629</v>
      </c>
      <c r="AZ160" s="47">
        <f t="shared" si="164"/>
        <v>1579</v>
      </c>
      <c r="BA160" s="47">
        <f t="shared" si="164"/>
        <v>890</v>
      </c>
      <c r="BB160" s="47">
        <f t="shared" si="164"/>
        <v>378</v>
      </c>
      <c r="BC160" s="47">
        <f t="shared" si="164"/>
        <v>638</v>
      </c>
      <c r="BD160" s="47">
        <f t="shared" si="164"/>
        <v>1933</v>
      </c>
      <c r="BE160" s="47">
        <f t="shared" si="164"/>
        <v>895</v>
      </c>
      <c r="BF160" s="47">
        <f t="shared" si="164"/>
        <v>530</v>
      </c>
      <c r="BG160" s="47">
        <f t="shared" si="164"/>
        <v>1800</v>
      </c>
      <c r="BH160" s="47">
        <f t="shared" si="164"/>
        <v>1242</v>
      </c>
      <c r="BI160" s="47">
        <f t="shared" si="164"/>
        <v>1626</v>
      </c>
      <c r="BJ160" s="47">
        <f t="shared" si="164"/>
        <v>1115</v>
      </c>
    </row>
    <row r="161" ht="13.5" customHeight="1">
      <c r="A161" s="88">
        <v>41825.0</v>
      </c>
      <c r="B161" s="235" t="s">
        <v>77</v>
      </c>
      <c r="C161" s="176"/>
      <c r="D161" s="233" t="s">
        <v>18</v>
      </c>
      <c r="E161" s="52">
        <f t="shared" si="2"/>
        <v>1933</v>
      </c>
      <c r="F161" s="41">
        <v>3.0</v>
      </c>
      <c r="G161" s="41">
        <v>25.0</v>
      </c>
      <c r="H161" s="42">
        <f t="shared" si="3"/>
        <v>34</v>
      </c>
      <c r="I161" s="176"/>
      <c r="J161" s="234" t="s">
        <v>23</v>
      </c>
      <c r="K161" s="52">
        <f t="shared" si="4"/>
        <v>1949</v>
      </c>
      <c r="L161" s="44">
        <v>4.0</v>
      </c>
      <c r="M161" s="44">
        <v>13.0</v>
      </c>
      <c r="N161" s="23">
        <f t="shared" si="5"/>
        <v>25</v>
      </c>
      <c r="O161" s="176"/>
      <c r="P161" s="45" t="s">
        <v>72</v>
      </c>
      <c r="Q161" s="176"/>
      <c r="R161" s="45">
        <f>MIN(Rules!$E$2,(MAX(H161/N161,N161/H161)))</f>
        <v>1.36</v>
      </c>
      <c r="S161" s="45">
        <f>VLOOKUP(B161,Rules!A:B,2,FALSE)</f>
        <v>60</v>
      </c>
      <c r="T161" s="176"/>
      <c r="U161" s="131">
        <f>1/(10^(-(E161+(IF(P161="Y",Rules!$I$2,0))-K161)/Rules!$E$12)+1)</f>
        <v>0.649557064</v>
      </c>
      <c r="V161" s="47">
        <f t="shared" si="6"/>
        <v>29</v>
      </c>
      <c r="W161" s="47">
        <f t="shared" si="7"/>
        <v>-29</v>
      </c>
      <c r="X161" s="47"/>
      <c r="Y161" s="47"/>
      <c r="Z161" s="48"/>
      <c r="AA161" s="47">
        <f t="shared" ref="AA161:BJ161" si="165">IF($D161=AA$1,$E161+$V161,(IF($J161=AA$1,$K161+$W161,AA160)))</f>
        <v>1444</v>
      </c>
      <c r="AB161" s="47">
        <f t="shared" si="165"/>
        <v>848</v>
      </c>
      <c r="AC161" s="47">
        <f t="shared" si="165"/>
        <v>1286</v>
      </c>
      <c r="AD161" s="47">
        <f t="shared" si="165"/>
        <v>292</v>
      </c>
      <c r="AE161" s="47">
        <f t="shared" si="165"/>
        <v>1958</v>
      </c>
      <c r="AF161" s="47">
        <f t="shared" si="165"/>
        <v>2034</v>
      </c>
      <c r="AG161" s="47">
        <f t="shared" si="165"/>
        <v>1141</v>
      </c>
      <c r="AH161" s="47">
        <f t="shared" si="165"/>
        <v>983</v>
      </c>
      <c r="AI161" s="47">
        <f t="shared" si="165"/>
        <v>1299</v>
      </c>
      <c r="AJ161" s="47">
        <f t="shared" si="165"/>
        <v>1956</v>
      </c>
      <c r="AK161" s="47">
        <f t="shared" si="165"/>
        <v>685</v>
      </c>
      <c r="AL161" s="47">
        <f t="shared" si="165"/>
        <v>908</v>
      </c>
      <c r="AM161" s="47">
        <f t="shared" si="165"/>
        <v>1920</v>
      </c>
      <c r="AN161" s="47">
        <f t="shared" si="165"/>
        <v>1427</v>
      </c>
      <c r="AO161" s="47">
        <f t="shared" si="165"/>
        <v>1246</v>
      </c>
      <c r="AP161" s="47">
        <f t="shared" si="165"/>
        <v>2177</v>
      </c>
      <c r="AQ161" s="47">
        <f t="shared" si="165"/>
        <v>1489</v>
      </c>
      <c r="AR161" s="47">
        <f t="shared" si="165"/>
        <v>259</v>
      </c>
      <c r="AS161" s="47">
        <f t="shared" si="165"/>
        <v>1875</v>
      </c>
      <c r="AT161" s="47">
        <f t="shared" si="165"/>
        <v>1121</v>
      </c>
      <c r="AU161" s="47">
        <f t="shared" si="165"/>
        <v>608</v>
      </c>
      <c r="AV161" s="47">
        <f t="shared" si="165"/>
        <v>735</v>
      </c>
      <c r="AW161" s="47">
        <f t="shared" si="165"/>
        <v>996</v>
      </c>
      <c r="AX161" s="47">
        <f t="shared" si="165"/>
        <v>1244</v>
      </c>
      <c r="AY161" s="47">
        <f t="shared" si="165"/>
        <v>629</v>
      </c>
      <c r="AZ161" s="47">
        <f t="shared" si="165"/>
        <v>1579</v>
      </c>
      <c r="BA161" s="47">
        <f t="shared" si="165"/>
        <v>890</v>
      </c>
      <c r="BB161" s="47">
        <f t="shared" si="165"/>
        <v>378</v>
      </c>
      <c r="BC161" s="47">
        <f t="shared" si="165"/>
        <v>638</v>
      </c>
      <c r="BD161" s="47">
        <f t="shared" si="165"/>
        <v>1962</v>
      </c>
      <c r="BE161" s="47">
        <f t="shared" si="165"/>
        <v>895</v>
      </c>
      <c r="BF161" s="47">
        <f t="shared" si="165"/>
        <v>530</v>
      </c>
      <c r="BG161" s="47">
        <f t="shared" si="165"/>
        <v>1800</v>
      </c>
      <c r="BH161" s="47">
        <f t="shared" si="165"/>
        <v>1242</v>
      </c>
      <c r="BI161" s="47">
        <f t="shared" si="165"/>
        <v>1626</v>
      </c>
      <c r="BJ161" s="47">
        <f t="shared" si="165"/>
        <v>1115</v>
      </c>
    </row>
    <row r="162" ht="13.5" customHeight="1">
      <c r="A162" s="88">
        <v>41825.0</v>
      </c>
      <c r="B162" s="235" t="s">
        <v>82</v>
      </c>
      <c r="C162" s="176"/>
      <c r="D162" s="233" t="s">
        <v>33</v>
      </c>
      <c r="E162" s="52">
        <f t="shared" si="2"/>
        <v>1299</v>
      </c>
      <c r="F162" s="41">
        <v>1.0</v>
      </c>
      <c r="G162" s="41">
        <v>15.0</v>
      </c>
      <c r="H162" s="42">
        <f t="shared" si="3"/>
        <v>18</v>
      </c>
      <c r="I162" s="176"/>
      <c r="J162" s="234" t="s">
        <v>35</v>
      </c>
      <c r="K162" s="52">
        <f t="shared" si="4"/>
        <v>1141</v>
      </c>
      <c r="L162" s="44">
        <v>2.0</v>
      </c>
      <c r="M162" s="44">
        <v>19.0</v>
      </c>
      <c r="N162" s="23">
        <f t="shared" si="5"/>
        <v>25</v>
      </c>
      <c r="O162" s="176"/>
      <c r="P162" s="45" t="s">
        <v>73</v>
      </c>
      <c r="Q162" s="176"/>
      <c r="R162" s="45">
        <f>MIN(Rules!$E$2,(MAX(H162/N162,N162/H162)))</f>
        <v>1.388888889</v>
      </c>
      <c r="S162" s="45">
        <f>VLOOKUP(B162,Rules!A:B,2,FALSE)</f>
        <v>35</v>
      </c>
      <c r="T162" s="176"/>
      <c r="U162" s="131">
        <f>1/(10^(-(E162+(IF(P162="Y",Rules!$I$2,0))-K162)/Rules!$E$12)+1)</f>
        <v>0.6742820977</v>
      </c>
      <c r="V162" s="47">
        <f t="shared" si="6"/>
        <v>-33</v>
      </c>
      <c r="W162" s="47">
        <f t="shared" si="7"/>
        <v>33</v>
      </c>
      <c r="X162" s="47"/>
      <c r="Y162" s="47"/>
      <c r="Z162" s="48"/>
      <c r="AA162" s="47">
        <f t="shared" ref="AA162:BJ162" si="166">IF($D162=AA$1,$E162+$V162,(IF($J162=AA$1,$K162+$W162,AA161)))</f>
        <v>1444</v>
      </c>
      <c r="AB162" s="47">
        <f t="shared" si="166"/>
        <v>848</v>
      </c>
      <c r="AC162" s="47">
        <f t="shared" si="166"/>
        <v>1286</v>
      </c>
      <c r="AD162" s="47">
        <f t="shared" si="166"/>
        <v>292</v>
      </c>
      <c r="AE162" s="47">
        <f t="shared" si="166"/>
        <v>1958</v>
      </c>
      <c r="AF162" s="47">
        <f t="shared" si="166"/>
        <v>2034</v>
      </c>
      <c r="AG162" s="47">
        <f t="shared" si="166"/>
        <v>1174</v>
      </c>
      <c r="AH162" s="47">
        <f t="shared" si="166"/>
        <v>983</v>
      </c>
      <c r="AI162" s="47">
        <f t="shared" si="166"/>
        <v>1266</v>
      </c>
      <c r="AJ162" s="47">
        <f t="shared" si="166"/>
        <v>1956</v>
      </c>
      <c r="AK162" s="47">
        <f t="shared" si="166"/>
        <v>685</v>
      </c>
      <c r="AL162" s="47">
        <f t="shared" si="166"/>
        <v>908</v>
      </c>
      <c r="AM162" s="47">
        <f t="shared" si="166"/>
        <v>1920</v>
      </c>
      <c r="AN162" s="47">
        <f t="shared" si="166"/>
        <v>1427</v>
      </c>
      <c r="AO162" s="47">
        <f t="shared" si="166"/>
        <v>1246</v>
      </c>
      <c r="AP162" s="47">
        <f t="shared" si="166"/>
        <v>2177</v>
      </c>
      <c r="AQ162" s="47">
        <f t="shared" si="166"/>
        <v>1489</v>
      </c>
      <c r="AR162" s="47">
        <f t="shared" si="166"/>
        <v>259</v>
      </c>
      <c r="AS162" s="47">
        <f t="shared" si="166"/>
        <v>1875</v>
      </c>
      <c r="AT162" s="47">
        <f t="shared" si="166"/>
        <v>1121</v>
      </c>
      <c r="AU162" s="47">
        <f t="shared" si="166"/>
        <v>608</v>
      </c>
      <c r="AV162" s="47">
        <f t="shared" si="166"/>
        <v>735</v>
      </c>
      <c r="AW162" s="47">
        <f t="shared" si="166"/>
        <v>996</v>
      </c>
      <c r="AX162" s="47">
        <f t="shared" si="166"/>
        <v>1244</v>
      </c>
      <c r="AY162" s="47">
        <f t="shared" si="166"/>
        <v>629</v>
      </c>
      <c r="AZ162" s="47">
        <f t="shared" si="166"/>
        <v>1579</v>
      </c>
      <c r="BA162" s="47">
        <f t="shared" si="166"/>
        <v>890</v>
      </c>
      <c r="BB162" s="47">
        <f t="shared" si="166"/>
        <v>378</v>
      </c>
      <c r="BC162" s="47">
        <f t="shared" si="166"/>
        <v>638</v>
      </c>
      <c r="BD162" s="47">
        <f t="shared" si="166"/>
        <v>1962</v>
      </c>
      <c r="BE162" s="47">
        <f t="shared" si="166"/>
        <v>895</v>
      </c>
      <c r="BF162" s="47">
        <f t="shared" si="166"/>
        <v>530</v>
      </c>
      <c r="BG162" s="47">
        <f t="shared" si="166"/>
        <v>1800</v>
      </c>
      <c r="BH162" s="47">
        <f t="shared" si="166"/>
        <v>1242</v>
      </c>
      <c r="BI162" s="47">
        <f t="shared" si="166"/>
        <v>1626</v>
      </c>
      <c r="BJ162" s="47">
        <f t="shared" si="166"/>
        <v>1115</v>
      </c>
    </row>
    <row r="163" ht="13.5" customHeight="1">
      <c r="A163" s="88">
        <v>41826.0</v>
      </c>
      <c r="B163" s="235" t="s">
        <v>75</v>
      </c>
      <c r="C163" s="176"/>
      <c r="D163" s="233" t="s">
        <v>26</v>
      </c>
      <c r="E163" s="52">
        <f t="shared" si="2"/>
        <v>1956</v>
      </c>
      <c r="F163" s="41">
        <v>1.0</v>
      </c>
      <c r="G163" s="41">
        <v>9.0</v>
      </c>
      <c r="H163" s="42">
        <f t="shared" si="3"/>
        <v>12</v>
      </c>
      <c r="I163" s="176"/>
      <c r="J163" s="234" t="s">
        <v>22</v>
      </c>
      <c r="K163" s="52">
        <f t="shared" si="4"/>
        <v>2177</v>
      </c>
      <c r="L163" s="44">
        <v>0.0</v>
      </c>
      <c r="M163" s="44">
        <v>24.0</v>
      </c>
      <c r="N163" s="23">
        <f t="shared" si="5"/>
        <v>24</v>
      </c>
      <c r="O163" s="176"/>
      <c r="P163" s="45" t="s">
        <v>72</v>
      </c>
      <c r="Q163" s="176"/>
      <c r="R163" s="45">
        <f>MIN(Rules!$E$2,(MAX(H163/N163,N163/H163)))</f>
        <v>2</v>
      </c>
      <c r="S163" s="45">
        <f>VLOOKUP(B163,Rules!A:B,2,FALSE)</f>
        <v>60</v>
      </c>
      <c r="T163" s="176"/>
      <c r="U163" s="131">
        <f>1/(10^(-(E163+(IF(P163="Y",Rules!$I$2,0))-K163)/Rules!$E$12)+1)</f>
        <v>0.418978761</v>
      </c>
      <c r="V163" s="47">
        <f t="shared" si="6"/>
        <v>-50</v>
      </c>
      <c r="W163" s="47">
        <f t="shared" si="7"/>
        <v>50</v>
      </c>
      <c r="X163" s="47"/>
      <c r="Y163" s="47"/>
      <c r="Z163" s="48"/>
      <c r="AA163" s="47">
        <f t="shared" ref="AA163:BJ163" si="167">IF($D163=AA$1,$E163+$V163,(IF($J163=AA$1,$K163+$W163,AA162)))</f>
        <v>1444</v>
      </c>
      <c r="AB163" s="47">
        <f t="shared" si="167"/>
        <v>848</v>
      </c>
      <c r="AC163" s="47">
        <f t="shared" si="167"/>
        <v>1286</v>
      </c>
      <c r="AD163" s="47">
        <f t="shared" si="167"/>
        <v>292</v>
      </c>
      <c r="AE163" s="47">
        <f t="shared" si="167"/>
        <v>1958</v>
      </c>
      <c r="AF163" s="47">
        <f t="shared" si="167"/>
        <v>2034</v>
      </c>
      <c r="AG163" s="47">
        <f t="shared" si="167"/>
        <v>1174</v>
      </c>
      <c r="AH163" s="47">
        <f t="shared" si="167"/>
        <v>983</v>
      </c>
      <c r="AI163" s="47">
        <f t="shared" si="167"/>
        <v>1266</v>
      </c>
      <c r="AJ163" s="47">
        <f t="shared" si="167"/>
        <v>1906</v>
      </c>
      <c r="AK163" s="47">
        <f t="shared" si="167"/>
        <v>685</v>
      </c>
      <c r="AL163" s="47">
        <f t="shared" si="167"/>
        <v>908</v>
      </c>
      <c r="AM163" s="47">
        <f t="shared" si="167"/>
        <v>1920</v>
      </c>
      <c r="AN163" s="47">
        <f t="shared" si="167"/>
        <v>1427</v>
      </c>
      <c r="AO163" s="47">
        <f t="shared" si="167"/>
        <v>1246</v>
      </c>
      <c r="AP163" s="47">
        <f t="shared" si="167"/>
        <v>2227</v>
      </c>
      <c r="AQ163" s="47">
        <f t="shared" si="167"/>
        <v>1489</v>
      </c>
      <c r="AR163" s="47">
        <f t="shared" si="167"/>
        <v>259</v>
      </c>
      <c r="AS163" s="47">
        <f t="shared" si="167"/>
        <v>1875</v>
      </c>
      <c r="AT163" s="47">
        <f t="shared" si="167"/>
        <v>1121</v>
      </c>
      <c r="AU163" s="47">
        <f t="shared" si="167"/>
        <v>608</v>
      </c>
      <c r="AV163" s="47">
        <f t="shared" si="167"/>
        <v>735</v>
      </c>
      <c r="AW163" s="47">
        <f t="shared" si="167"/>
        <v>996</v>
      </c>
      <c r="AX163" s="47">
        <f t="shared" si="167"/>
        <v>1244</v>
      </c>
      <c r="AY163" s="47">
        <f t="shared" si="167"/>
        <v>629</v>
      </c>
      <c r="AZ163" s="47">
        <f t="shared" si="167"/>
        <v>1579</v>
      </c>
      <c r="BA163" s="47">
        <f t="shared" si="167"/>
        <v>890</v>
      </c>
      <c r="BB163" s="47">
        <f t="shared" si="167"/>
        <v>378</v>
      </c>
      <c r="BC163" s="47">
        <f t="shared" si="167"/>
        <v>638</v>
      </c>
      <c r="BD163" s="47">
        <f t="shared" si="167"/>
        <v>1962</v>
      </c>
      <c r="BE163" s="47">
        <f t="shared" si="167"/>
        <v>895</v>
      </c>
      <c r="BF163" s="47">
        <f t="shared" si="167"/>
        <v>530</v>
      </c>
      <c r="BG163" s="47">
        <f t="shared" si="167"/>
        <v>1800</v>
      </c>
      <c r="BH163" s="47">
        <f t="shared" si="167"/>
        <v>1242</v>
      </c>
      <c r="BI163" s="47">
        <f t="shared" si="167"/>
        <v>1626</v>
      </c>
      <c r="BJ163" s="47">
        <f t="shared" si="167"/>
        <v>1115</v>
      </c>
    </row>
    <row r="164" ht="13.5" customHeight="1">
      <c r="A164" s="88">
        <v>41832.0</v>
      </c>
      <c r="B164" s="235" t="s">
        <v>77</v>
      </c>
      <c r="C164" s="176"/>
      <c r="D164" s="39" t="s">
        <v>24</v>
      </c>
      <c r="E164" s="52">
        <f t="shared" si="2"/>
        <v>1626</v>
      </c>
      <c r="F164" s="41">
        <v>2.0</v>
      </c>
      <c r="G164" s="41">
        <v>25.0</v>
      </c>
      <c r="H164" s="42">
        <f t="shared" si="3"/>
        <v>31</v>
      </c>
      <c r="I164" s="176"/>
      <c r="J164" s="43" t="s">
        <v>21</v>
      </c>
      <c r="K164" s="52">
        <f t="shared" si="4"/>
        <v>1958</v>
      </c>
      <c r="L164" s="44">
        <v>2.0</v>
      </c>
      <c r="M164" s="44">
        <v>22.0</v>
      </c>
      <c r="N164" s="23">
        <f t="shared" si="5"/>
        <v>28</v>
      </c>
      <c r="O164" s="176"/>
      <c r="P164" s="45" t="s">
        <v>72</v>
      </c>
      <c r="Q164" s="176"/>
      <c r="R164" s="45">
        <f>MIN(Rules!$E$2,(MAX(H164/N164,N164/H164)))</f>
        <v>1.107142857</v>
      </c>
      <c r="S164" s="45">
        <f>VLOOKUP(B164,Rules!A:B,2,FALSE)</f>
        <v>60</v>
      </c>
      <c r="T164" s="176"/>
      <c r="U164" s="131">
        <f>1/(10^(-(E164+(IF(P164="Y",Rules!$I$2,0))-K164)/Rules!$E$12)+1)</f>
        <v>0.3019264608</v>
      </c>
      <c r="V164" s="47">
        <f t="shared" si="6"/>
        <v>46</v>
      </c>
      <c r="W164" s="47">
        <f t="shared" si="7"/>
        <v>-46</v>
      </c>
      <c r="X164" s="47"/>
      <c r="Y164" s="47"/>
      <c r="Z164" s="48"/>
      <c r="AA164" s="47">
        <f t="shared" ref="AA164:BJ164" si="168">IF($D164=AA$1,$E164+$V164,(IF($J164=AA$1,$K164+$W164,AA163)))</f>
        <v>1444</v>
      </c>
      <c r="AB164" s="47">
        <f t="shared" si="168"/>
        <v>848</v>
      </c>
      <c r="AC164" s="47">
        <f t="shared" si="168"/>
        <v>1286</v>
      </c>
      <c r="AD164" s="47">
        <f t="shared" si="168"/>
        <v>292</v>
      </c>
      <c r="AE164" s="47">
        <f t="shared" si="168"/>
        <v>1912</v>
      </c>
      <c r="AF164" s="47">
        <f t="shared" si="168"/>
        <v>2034</v>
      </c>
      <c r="AG164" s="47">
        <f t="shared" si="168"/>
        <v>1174</v>
      </c>
      <c r="AH164" s="47">
        <f t="shared" si="168"/>
        <v>983</v>
      </c>
      <c r="AI164" s="47">
        <f t="shared" si="168"/>
        <v>1266</v>
      </c>
      <c r="AJ164" s="47">
        <f t="shared" si="168"/>
        <v>1906</v>
      </c>
      <c r="AK164" s="47">
        <f t="shared" si="168"/>
        <v>685</v>
      </c>
      <c r="AL164" s="47">
        <f t="shared" si="168"/>
        <v>908</v>
      </c>
      <c r="AM164" s="47">
        <f t="shared" si="168"/>
        <v>1920</v>
      </c>
      <c r="AN164" s="47">
        <f t="shared" si="168"/>
        <v>1427</v>
      </c>
      <c r="AO164" s="47">
        <f t="shared" si="168"/>
        <v>1246</v>
      </c>
      <c r="AP164" s="47">
        <f t="shared" si="168"/>
        <v>2227</v>
      </c>
      <c r="AQ164" s="47">
        <f t="shared" si="168"/>
        <v>1489</v>
      </c>
      <c r="AR164" s="47">
        <f t="shared" si="168"/>
        <v>259</v>
      </c>
      <c r="AS164" s="47">
        <f t="shared" si="168"/>
        <v>1875</v>
      </c>
      <c r="AT164" s="47">
        <f t="shared" si="168"/>
        <v>1121</v>
      </c>
      <c r="AU164" s="47">
        <f t="shared" si="168"/>
        <v>608</v>
      </c>
      <c r="AV164" s="47">
        <f t="shared" si="168"/>
        <v>735</v>
      </c>
      <c r="AW164" s="47">
        <f t="shared" si="168"/>
        <v>996</v>
      </c>
      <c r="AX164" s="47">
        <f t="shared" si="168"/>
        <v>1244</v>
      </c>
      <c r="AY164" s="47">
        <f t="shared" si="168"/>
        <v>629</v>
      </c>
      <c r="AZ164" s="47">
        <f t="shared" si="168"/>
        <v>1579</v>
      </c>
      <c r="BA164" s="47">
        <f t="shared" si="168"/>
        <v>890</v>
      </c>
      <c r="BB164" s="47">
        <f t="shared" si="168"/>
        <v>378</v>
      </c>
      <c r="BC164" s="47">
        <f t="shared" si="168"/>
        <v>638</v>
      </c>
      <c r="BD164" s="47">
        <f t="shared" si="168"/>
        <v>1962</v>
      </c>
      <c r="BE164" s="47">
        <f t="shared" si="168"/>
        <v>895</v>
      </c>
      <c r="BF164" s="47">
        <f t="shared" si="168"/>
        <v>530</v>
      </c>
      <c r="BG164" s="47">
        <f t="shared" si="168"/>
        <v>1800</v>
      </c>
      <c r="BH164" s="47">
        <f t="shared" si="168"/>
        <v>1242</v>
      </c>
      <c r="BI164" s="47">
        <f t="shared" si="168"/>
        <v>1672</v>
      </c>
      <c r="BJ164" s="47">
        <f t="shared" si="168"/>
        <v>1115</v>
      </c>
    </row>
    <row r="165" ht="13.5" customHeight="1">
      <c r="A165" s="88">
        <v>41832.0</v>
      </c>
      <c r="B165" s="235" t="s">
        <v>77</v>
      </c>
      <c r="C165" s="176"/>
      <c r="D165" s="39" t="s">
        <v>18</v>
      </c>
      <c r="E165" s="52">
        <f t="shared" si="2"/>
        <v>1962</v>
      </c>
      <c r="F165" s="41">
        <v>5.0</v>
      </c>
      <c r="G165" s="41">
        <v>25.0</v>
      </c>
      <c r="H165" s="42">
        <f t="shared" si="3"/>
        <v>40</v>
      </c>
      <c r="I165" s="176"/>
      <c r="J165" s="43" t="s">
        <v>27</v>
      </c>
      <c r="K165" s="52">
        <f t="shared" si="4"/>
        <v>1579</v>
      </c>
      <c r="L165" s="44">
        <v>1.0</v>
      </c>
      <c r="M165" s="44">
        <v>20.0</v>
      </c>
      <c r="N165" s="23">
        <f t="shared" si="5"/>
        <v>23</v>
      </c>
      <c r="O165" s="176"/>
      <c r="P165" s="49" t="s">
        <v>73</v>
      </c>
      <c r="Q165" s="176"/>
      <c r="R165" s="45">
        <f>MIN(Rules!$E$2,(MAX(H165/N165,N165/H165)))</f>
        <v>1.739130435</v>
      </c>
      <c r="S165" s="45">
        <f>VLOOKUP(B165,Rules!A:B,2,FALSE)</f>
        <v>60</v>
      </c>
      <c r="T165" s="176"/>
      <c r="U165" s="131">
        <f>1/(10^(-(E165+(IF(P165="Y",Rules!$I$2,0))-K165)/Rules!$E$12)+1)</f>
        <v>0.8536824693</v>
      </c>
      <c r="V165" s="47">
        <f t="shared" si="6"/>
        <v>15</v>
      </c>
      <c r="W165" s="47">
        <f t="shared" si="7"/>
        <v>-15</v>
      </c>
      <c r="X165" s="47"/>
      <c r="Y165" s="47"/>
      <c r="Z165" s="48"/>
      <c r="AA165" s="47">
        <f t="shared" ref="AA165:BJ165" si="169">IF($D165=AA$1,$E165+$V165,(IF($J165=AA$1,$K165+$W165,AA164)))</f>
        <v>1444</v>
      </c>
      <c r="AB165" s="47">
        <f t="shared" si="169"/>
        <v>848</v>
      </c>
      <c r="AC165" s="47">
        <f t="shared" si="169"/>
        <v>1286</v>
      </c>
      <c r="AD165" s="47">
        <f t="shared" si="169"/>
        <v>292</v>
      </c>
      <c r="AE165" s="47">
        <f t="shared" si="169"/>
        <v>1912</v>
      </c>
      <c r="AF165" s="47">
        <f t="shared" si="169"/>
        <v>2034</v>
      </c>
      <c r="AG165" s="47">
        <f t="shared" si="169"/>
        <v>1174</v>
      </c>
      <c r="AH165" s="47">
        <f t="shared" si="169"/>
        <v>983</v>
      </c>
      <c r="AI165" s="47">
        <f t="shared" si="169"/>
        <v>1266</v>
      </c>
      <c r="AJ165" s="47">
        <f t="shared" si="169"/>
        <v>1906</v>
      </c>
      <c r="AK165" s="47">
        <f t="shared" si="169"/>
        <v>685</v>
      </c>
      <c r="AL165" s="47">
        <f t="shared" si="169"/>
        <v>908</v>
      </c>
      <c r="AM165" s="47">
        <f t="shared" si="169"/>
        <v>1920</v>
      </c>
      <c r="AN165" s="47">
        <f t="shared" si="169"/>
        <v>1427</v>
      </c>
      <c r="AO165" s="47">
        <f t="shared" si="169"/>
        <v>1246</v>
      </c>
      <c r="AP165" s="47">
        <f t="shared" si="169"/>
        <v>2227</v>
      </c>
      <c r="AQ165" s="47">
        <f t="shared" si="169"/>
        <v>1489</v>
      </c>
      <c r="AR165" s="47">
        <f t="shared" si="169"/>
        <v>259</v>
      </c>
      <c r="AS165" s="47">
        <f t="shared" si="169"/>
        <v>1875</v>
      </c>
      <c r="AT165" s="47">
        <f t="shared" si="169"/>
        <v>1121</v>
      </c>
      <c r="AU165" s="47">
        <f t="shared" si="169"/>
        <v>608</v>
      </c>
      <c r="AV165" s="47">
        <f t="shared" si="169"/>
        <v>735</v>
      </c>
      <c r="AW165" s="47">
        <f t="shared" si="169"/>
        <v>996</v>
      </c>
      <c r="AX165" s="47">
        <f t="shared" si="169"/>
        <v>1244</v>
      </c>
      <c r="AY165" s="47">
        <f t="shared" si="169"/>
        <v>629</v>
      </c>
      <c r="AZ165" s="47">
        <f t="shared" si="169"/>
        <v>1564</v>
      </c>
      <c r="BA165" s="47">
        <f t="shared" si="169"/>
        <v>890</v>
      </c>
      <c r="BB165" s="47">
        <f t="shared" si="169"/>
        <v>378</v>
      </c>
      <c r="BC165" s="47">
        <f t="shared" si="169"/>
        <v>638</v>
      </c>
      <c r="BD165" s="47">
        <f t="shared" si="169"/>
        <v>1977</v>
      </c>
      <c r="BE165" s="47">
        <f t="shared" si="169"/>
        <v>895</v>
      </c>
      <c r="BF165" s="47">
        <f t="shared" si="169"/>
        <v>530</v>
      </c>
      <c r="BG165" s="47">
        <f t="shared" si="169"/>
        <v>1800</v>
      </c>
      <c r="BH165" s="47">
        <f t="shared" si="169"/>
        <v>1242</v>
      </c>
      <c r="BI165" s="47">
        <f t="shared" si="169"/>
        <v>1672</v>
      </c>
      <c r="BJ165" s="47">
        <f t="shared" si="169"/>
        <v>1115</v>
      </c>
    </row>
    <row r="166" ht="13.5" customHeight="1">
      <c r="A166" s="88">
        <v>41833.0</v>
      </c>
      <c r="B166" s="236" t="s">
        <v>82</v>
      </c>
      <c r="C166" s="176"/>
      <c r="D166" s="39" t="s">
        <v>35</v>
      </c>
      <c r="E166" s="52">
        <f t="shared" si="2"/>
        <v>1174</v>
      </c>
      <c r="F166" s="41">
        <v>2.0</v>
      </c>
      <c r="G166" s="41">
        <v>16.0</v>
      </c>
      <c r="H166" s="42">
        <f t="shared" si="3"/>
        <v>22</v>
      </c>
      <c r="I166" s="176"/>
      <c r="J166" s="43" t="s">
        <v>30</v>
      </c>
      <c r="K166" s="52">
        <f t="shared" si="4"/>
        <v>1444</v>
      </c>
      <c r="L166" s="44">
        <v>2.0</v>
      </c>
      <c r="M166" s="44">
        <v>17.0</v>
      </c>
      <c r="N166" s="23">
        <f t="shared" si="5"/>
        <v>23</v>
      </c>
      <c r="O166" s="176"/>
      <c r="P166" s="45" t="s">
        <v>72</v>
      </c>
      <c r="Q166" s="176"/>
      <c r="R166" s="45">
        <f>MIN(Rules!$E$2,(MAX(H166/N166,N166/H166)))</f>
        <v>1.045454545</v>
      </c>
      <c r="S166" s="45">
        <f>VLOOKUP(B166,Rules!A:B,2,FALSE)</f>
        <v>35</v>
      </c>
      <c r="T166" s="176"/>
      <c r="U166" s="131">
        <f>1/(10^(-(E166+(IF(P166="Y",Rules!$I$2,0))-K166)/Rules!$E$12)+1)</f>
        <v>0.3652566649</v>
      </c>
      <c r="V166" s="47">
        <f t="shared" si="6"/>
        <v>-13</v>
      </c>
      <c r="W166" s="47">
        <f t="shared" si="7"/>
        <v>13</v>
      </c>
      <c r="X166" s="47"/>
      <c r="Y166" s="47"/>
      <c r="Z166" s="48"/>
      <c r="AA166" s="47">
        <f t="shared" ref="AA166:BJ166" si="170">IF($D166=AA$1,$E166+$V166,(IF($J166=AA$1,$K166+$W166,AA165)))</f>
        <v>1457</v>
      </c>
      <c r="AB166" s="47">
        <f t="shared" si="170"/>
        <v>848</v>
      </c>
      <c r="AC166" s="47">
        <f t="shared" si="170"/>
        <v>1286</v>
      </c>
      <c r="AD166" s="47">
        <f t="shared" si="170"/>
        <v>292</v>
      </c>
      <c r="AE166" s="47">
        <f t="shared" si="170"/>
        <v>1912</v>
      </c>
      <c r="AF166" s="47">
        <f t="shared" si="170"/>
        <v>2034</v>
      </c>
      <c r="AG166" s="47">
        <f t="shared" si="170"/>
        <v>1161</v>
      </c>
      <c r="AH166" s="47">
        <f t="shared" si="170"/>
        <v>983</v>
      </c>
      <c r="AI166" s="47">
        <f t="shared" si="170"/>
        <v>1266</v>
      </c>
      <c r="AJ166" s="47">
        <f t="shared" si="170"/>
        <v>1906</v>
      </c>
      <c r="AK166" s="47">
        <f t="shared" si="170"/>
        <v>685</v>
      </c>
      <c r="AL166" s="47">
        <f t="shared" si="170"/>
        <v>908</v>
      </c>
      <c r="AM166" s="47">
        <f t="shared" si="170"/>
        <v>1920</v>
      </c>
      <c r="AN166" s="47">
        <f t="shared" si="170"/>
        <v>1427</v>
      </c>
      <c r="AO166" s="47">
        <f t="shared" si="170"/>
        <v>1246</v>
      </c>
      <c r="AP166" s="47">
        <f t="shared" si="170"/>
        <v>2227</v>
      </c>
      <c r="AQ166" s="47">
        <f t="shared" si="170"/>
        <v>1489</v>
      </c>
      <c r="AR166" s="47">
        <f t="shared" si="170"/>
        <v>259</v>
      </c>
      <c r="AS166" s="47">
        <f t="shared" si="170"/>
        <v>1875</v>
      </c>
      <c r="AT166" s="47">
        <f t="shared" si="170"/>
        <v>1121</v>
      </c>
      <c r="AU166" s="47">
        <f t="shared" si="170"/>
        <v>608</v>
      </c>
      <c r="AV166" s="47">
        <f t="shared" si="170"/>
        <v>735</v>
      </c>
      <c r="AW166" s="47">
        <f t="shared" si="170"/>
        <v>996</v>
      </c>
      <c r="AX166" s="47">
        <f t="shared" si="170"/>
        <v>1244</v>
      </c>
      <c r="AY166" s="47">
        <f t="shared" si="170"/>
        <v>629</v>
      </c>
      <c r="AZ166" s="47">
        <f t="shared" si="170"/>
        <v>1564</v>
      </c>
      <c r="BA166" s="47">
        <f t="shared" si="170"/>
        <v>890</v>
      </c>
      <c r="BB166" s="47">
        <f t="shared" si="170"/>
        <v>378</v>
      </c>
      <c r="BC166" s="47">
        <f t="shared" si="170"/>
        <v>638</v>
      </c>
      <c r="BD166" s="47">
        <f t="shared" si="170"/>
        <v>1977</v>
      </c>
      <c r="BE166" s="47">
        <f t="shared" si="170"/>
        <v>895</v>
      </c>
      <c r="BF166" s="47">
        <f t="shared" si="170"/>
        <v>530</v>
      </c>
      <c r="BG166" s="47">
        <f t="shared" si="170"/>
        <v>1800</v>
      </c>
      <c r="BH166" s="47">
        <f t="shared" si="170"/>
        <v>1242</v>
      </c>
      <c r="BI166" s="47">
        <f t="shared" si="170"/>
        <v>1672</v>
      </c>
      <c r="BJ166" s="47">
        <f t="shared" si="170"/>
        <v>1115</v>
      </c>
    </row>
    <row r="167" ht="13.5" customHeight="1">
      <c r="A167" s="88">
        <v>41833.0</v>
      </c>
      <c r="B167" s="235" t="s">
        <v>75</v>
      </c>
      <c r="C167" s="176"/>
      <c r="D167" s="39" t="s">
        <v>19</v>
      </c>
      <c r="E167" s="52">
        <f t="shared" si="2"/>
        <v>2034</v>
      </c>
      <c r="F167" s="41">
        <v>2.0</v>
      </c>
      <c r="G167" s="41">
        <v>24.0</v>
      </c>
      <c r="H167" s="42">
        <f t="shared" si="3"/>
        <v>30</v>
      </c>
      <c r="I167" s="176"/>
      <c r="J167" s="43" t="s">
        <v>20</v>
      </c>
      <c r="K167" s="52">
        <f t="shared" si="4"/>
        <v>1875</v>
      </c>
      <c r="L167" s="44">
        <v>0.0</v>
      </c>
      <c r="M167" s="44">
        <v>24.0</v>
      </c>
      <c r="N167" s="23">
        <f t="shared" si="5"/>
        <v>24</v>
      </c>
      <c r="O167" s="176"/>
      <c r="P167" s="45" t="s">
        <v>72</v>
      </c>
      <c r="Q167" s="176"/>
      <c r="R167" s="45">
        <f>MIN(Rules!$E$2,(MAX(H167/N167,N167/H167)))</f>
        <v>1.25</v>
      </c>
      <c r="S167" s="45">
        <f>VLOOKUP(B167,Rules!A:B,2,FALSE)</f>
        <v>60</v>
      </c>
      <c r="T167" s="176"/>
      <c r="U167" s="131">
        <f>1/(10^(-(E167+(IF(P167="Y",Rules!$I$2,0))-K167)/Rules!$E$12)+1)</f>
        <v>0.8058079135</v>
      </c>
      <c r="V167" s="47">
        <f t="shared" si="6"/>
        <v>15</v>
      </c>
      <c r="W167" s="47">
        <f t="shared" si="7"/>
        <v>-15</v>
      </c>
      <c r="X167" s="47"/>
      <c r="Y167" s="47"/>
      <c r="Z167" s="48"/>
      <c r="AA167" s="47">
        <f t="shared" ref="AA167:BJ167" si="171">IF($D167=AA$1,$E167+$V167,(IF($J167=AA$1,$K167+$W167,AA166)))</f>
        <v>1457</v>
      </c>
      <c r="AB167" s="47">
        <f t="shared" si="171"/>
        <v>848</v>
      </c>
      <c r="AC167" s="47">
        <f t="shared" si="171"/>
        <v>1286</v>
      </c>
      <c r="AD167" s="47">
        <f t="shared" si="171"/>
        <v>292</v>
      </c>
      <c r="AE167" s="47">
        <f t="shared" si="171"/>
        <v>1912</v>
      </c>
      <c r="AF167" s="47">
        <f t="shared" si="171"/>
        <v>2049</v>
      </c>
      <c r="AG167" s="47">
        <f t="shared" si="171"/>
        <v>1161</v>
      </c>
      <c r="AH167" s="47">
        <f t="shared" si="171"/>
        <v>983</v>
      </c>
      <c r="AI167" s="47">
        <f t="shared" si="171"/>
        <v>1266</v>
      </c>
      <c r="AJ167" s="47">
        <f t="shared" si="171"/>
        <v>1906</v>
      </c>
      <c r="AK167" s="47">
        <f t="shared" si="171"/>
        <v>685</v>
      </c>
      <c r="AL167" s="47">
        <f t="shared" si="171"/>
        <v>908</v>
      </c>
      <c r="AM167" s="47">
        <f t="shared" si="171"/>
        <v>1920</v>
      </c>
      <c r="AN167" s="47">
        <f t="shared" si="171"/>
        <v>1427</v>
      </c>
      <c r="AO167" s="47">
        <f t="shared" si="171"/>
        <v>1246</v>
      </c>
      <c r="AP167" s="47">
        <f t="shared" si="171"/>
        <v>2227</v>
      </c>
      <c r="AQ167" s="47">
        <f t="shared" si="171"/>
        <v>1489</v>
      </c>
      <c r="AR167" s="47">
        <f t="shared" si="171"/>
        <v>259</v>
      </c>
      <c r="AS167" s="47">
        <f t="shared" si="171"/>
        <v>1860</v>
      </c>
      <c r="AT167" s="47">
        <f t="shared" si="171"/>
        <v>1121</v>
      </c>
      <c r="AU167" s="47">
        <f t="shared" si="171"/>
        <v>608</v>
      </c>
      <c r="AV167" s="47">
        <f t="shared" si="171"/>
        <v>735</v>
      </c>
      <c r="AW167" s="47">
        <f t="shared" si="171"/>
        <v>996</v>
      </c>
      <c r="AX167" s="47">
        <f t="shared" si="171"/>
        <v>1244</v>
      </c>
      <c r="AY167" s="47">
        <f t="shared" si="171"/>
        <v>629</v>
      </c>
      <c r="AZ167" s="47">
        <f t="shared" si="171"/>
        <v>1564</v>
      </c>
      <c r="BA167" s="47">
        <f t="shared" si="171"/>
        <v>890</v>
      </c>
      <c r="BB167" s="47">
        <f t="shared" si="171"/>
        <v>378</v>
      </c>
      <c r="BC167" s="47">
        <f t="shared" si="171"/>
        <v>638</v>
      </c>
      <c r="BD167" s="47">
        <f t="shared" si="171"/>
        <v>1977</v>
      </c>
      <c r="BE167" s="47">
        <f t="shared" si="171"/>
        <v>895</v>
      </c>
      <c r="BF167" s="47">
        <f t="shared" si="171"/>
        <v>530</v>
      </c>
      <c r="BG167" s="47">
        <f t="shared" si="171"/>
        <v>1800</v>
      </c>
      <c r="BH167" s="47">
        <f t="shared" si="171"/>
        <v>1242</v>
      </c>
      <c r="BI167" s="47">
        <f t="shared" si="171"/>
        <v>1672</v>
      </c>
      <c r="BJ167" s="47">
        <f t="shared" si="171"/>
        <v>1115</v>
      </c>
    </row>
    <row r="168" ht="13.5" customHeight="1">
      <c r="A168" s="88">
        <v>41839.0</v>
      </c>
      <c r="B168" s="236" t="s">
        <v>77</v>
      </c>
      <c r="C168" s="176"/>
      <c r="D168" s="39" t="s">
        <v>25</v>
      </c>
      <c r="E168" s="52">
        <f t="shared" si="2"/>
        <v>1800</v>
      </c>
      <c r="F168" s="41">
        <v>2.0</v>
      </c>
      <c r="G168" s="41">
        <v>15.0</v>
      </c>
      <c r="H168" s="42">
        <f t="shared" si="3"/>
        <v>21</v>
      </c>
      <c r="I168" s="176"/>
      <c r="J168" s="43" t="s">
        <v>24</v>
      </c>
      <c r="K168" s="52">
        <f t="shared" si="4"/>
        <v>1672</v>
      </c>
      <c r="L168" s="44">
        <v>3.0</v>
      </c>
      <c r="M168" s="44">
        <v>15.0</v>
      </c>
      <c r="N168" s="23">
        <f t="shared" si="5"/>
        <v>24</v>
      </c>
      <c r="O168" s="176"/>
      <c r="P168" s="49" t="s">
        <v>73</v>
      </c>
      <c r="Q168" s="176"/>
      <c r="R168" s="45">
        <f>MIN(Rules!$E$2,(MAX(H168/N168,N168/H168)))</f>
        <v>1.142857143</v>
      </c>
      <c r="S168" s="45">
        <f>VLOOKUP(B168,Rules!A:B,2,FALSE)</f>
        <v>60</v>
      </c>
      <c r="T168" s="176"/>
      <c r="U168" s="131">
        <f>1/(10^(-(E168+(IF(P168="Y",Rules!$I$2,0))-K168)/Rules!$E$12)+1)</f>
        <v>0.6432416444</v>
      </c>
      <c r="V168" s="47">
        <f t="shared" si="6"/>
        <v>-44</v>
      </c>
      <c r="W168" s="47">
        <f t="shared" si="7"/>
        <v>44</v>
      </c>
      <c r="X168" s="47"/>
      <c r="Y168" s="47"/>
      <c r="Z168" s="48"/>
      <c r="AA168" s="47">
        <f t="shared" ref="AA168:BJ168" si="172">IF($D168=AA$1,$E168+$V168,(IF($J168=AA$1,$K168+$W168,AA167)))</f>
        <v>1457</v>
      </c>
      <c r="AB168" s="47">
        <f t="shared" si="172"/>
        <v>848</v>
      </c>
      <c r="AC168" s="47">
        <f t="shared" si="172"/>
        <v>1286</v>
      </c>
      <c r="AD168" s="47">
        <f t="shared" si="172"/>
        <v>292</v>
      </c>
      <c r="AE168" s="47">
        <f t="shared" si="172"/>
        <v>1912</v>
      </c>
      <c r="AF168" s="47">
        <f t="shared" si="172"/>
        <v>2049</v>
      </c>
      <c r="AG168" s="47">
        <f t="shared" si="172"/>
        <v>1161</v>
      </c>
      <c r="AH168" s="47">
        <f t="shared" si="172"/>
        <v>983</v>
      </c>
      <c r="AI168" s="47">
        <f t="shared" si="172"/>
        <v>1266</v>
      </c>
      <c r="AJ168" s="47">
        <f t="shared" si="172"/>
        <v>1906</v>
      </c>
      <c r="AK168" s="47">
        <f t="shared" si="172"/>
        <v>685</v>
      </c>
      <c r="AL168" s="47">
        <f t="shared" si="172"/>
        <v>908</v>
      </c>
      <c r="AM168" s="47">
        <f t="shared" si="172"/>
        <v>1920</v>
      </c>
      <c r="AN168" s="47">
        <f t="shared" si="172"/>
        <v>1427</v>
      </c>
      <c r="AO168" s="47">
        <f t="shared" si="172"/>
        <v>1246</v>
      </c>
      <c r="AP168" s="47">
        <f t="shared" si="172"/>
        <v>2227</v>
      </c>
      <c r="AQ168" s="47">
        <f t="shared" si="172"/>
        <v>1489</v>
      </c>
      <c r="AR168" s="47">
        <f t="shared" si="172"/>
        <v>259</v>
      </c>
      <c r="AS168" s="47">
        <f t="shared" si="172"/>
        <v>1860</v>
      </c>
      <c r="AT168" s="47">
        <f t="shared" si="172"/>
        <v>1121</v>
      </c>
      <c r="AU168" s="47">
        <f t="shared" si="172"/>
        <v>608</v>
      </c>
      <c r="AV168" s="47">
        <f t="shared" si="172"/>
        <v>735</v>
      </c>
      <c r="AW168" s="47">
        <f t="shared" si="172"/>
        <v>996</v>
      </c>
      <c r="AX168" s="47">
        <f t="shared" si="172"/>
        <v>1244</v>
      </c>
      <c r="AY168" s="47">
        <f t="shared" si="172"/>
        <v>629</v>
      </c>
      <c r="AZ168" s="47">
        <f t="shared" si="172"/>
        <v>1564</v>
      </c>
      <c r="BA168" s="47">
        <f t="shared" si="172"/>
        <v>890</v>
      </c>
      <c r="BB168" s="47">
        <f t="shared" si="172"/>
        <v>378</v>
      </c>
      <c r="BC168" s="47">
        <f t="shared" si="172"/>
        <v>638</v>
      </c>
      <c r="BD168" s="47">
        <f t="shared" si="172"/>
        <v>1977</v>
      </c>
      <c r="BE168" s="47">
        <f t="shared" si="172"/>
        <v>895</v>
      </c>
      <c r="BF168" s="47">
        <f t="shared" si="172"/>
        <v>530</v>
      </c>
      <c r="BG168" s="47">
        <f t="shared" si="172"/>
        <v>1756</v>
      </c>
      <c r="BH168" s="47">
        <f t="shared" si="172"/>
        <v>1242</v>
      </c>
      <c r="BI168" s="47">
        <f t="shared" si="172"/>
        <v>1716</v>
      </c>
      <c r="BJ168" s="47">
        <f t="shared" si="172"/>
        <v>1115</v>
      </c>
    </row>
    <row r="169" ht="13.5" customHeight="1">
      <c r="A169" s="88">
        <v>41847.0</v>
      </c>
      <c r="B169" s="236" t="s">
        <v>76</v>
      </c>
      <c r="C169" s="176"/>
      <c r="D169" s="39" t="s">
        <v>20</v>
      </c>
      <c r="E169" s="52">
        <f t="shared" si="2"/>
        <v>1860</v>
      </c>
      <c r="F169" s="41">
        <v>4.0</v>
      </c>
      <c r="G169" s="41">
        <v>26.0</v>
      </c>
      <c r="H169" s="42">
        <f t="shared" si="3"/>
        <v>38</v>
      </c>
      <c r="I169" s="176"/>
      <c r="J169" s="43" t="s">
        <v>24</v>
      </c>
      <c r="K169" s="52">
        <f t="shared" si="4"/>
        <v>1716</v>
      </c>
      <c r="L169" s="44">
        <v>1.0</v>
      </c>
      <c r="M169" s="44">
        <v>11.0</v>
      </c>
      <c r="N169" s="23">
        <f t="shared" si="5"/>
        <v>14</v>
      </c>
      <c r="O169" s="176"/>
      <c r="P169" s="237" t="s">
        <v>73</v>
      </c>
      <c r="Q169" s="176"/>
      <c r="R169" s="45">
        <f>MIN(Rules!$E$2,(MAX(H169/N169,N169/H169)))</f>
        <v>2</v>
      </c>
      <c r="S169" s="45">
        <f>VLOOKUP(B169,Rules!A:B,2,FALSE)</f>
        <v>80</v>
      </c>
      <c r="T169" s="176"/>
      <c r="U169" s="131">
        <f>1/(10^(-(E169+(IF(P169="Y",Rules!$I$2,0))-K169)/Rules!$E$12)+1)</f>
        <v>0.6599664041</v>
      </c>
      <c r="V169" s="47">
        <f t="shared" si="6"/>
        <v>54</v>
      </c>
      <c r="W169" s="47">
        <f t="shared" si="7"/>
        <v>-54</v>
      </c>
      <c r="X169" s="47"/>
      <c r="Y169" s="47"/>
      <c r="Z169" s="48"/>
      <c r="AA169" s="47">
        <f t="shared" ref="AA169:BJ169" si="173">IF($D169=AA$1,$E169+$V169,(IF($J169=AA$1,$K169+$W169,AA168)))</f>
        <v>1457</v>
      </c>
      <c r="AB169" s="47">
        <f t="shared" si="173"/>
        <v>848</v>
      </c>
      <c r="AC169" s="47">
        <f t="shared" si="173"/>
        <v>1286</v>
      </c>
      <c r="AD169" s="47">
        <f t="shared" si="173"/>
        <v>292</v>
      </c>
      <c r="AE169" s="47">
        <f t="shared" si="173"/>
        <v>1912</v>
      </c>
      <c r="AF169" s="47">
        <f t="shared" si="173"/>
        <v>2049</v>
      </c>
      <c r="AG169" s="47">
        <f t="shared" si="173"/>
        <v>1161</v>
      </c>
      <c r="AH169" s="47">
        <f t="shared" si="173"/>
        <v>983</v>
      </c>
      <c r="AI169" s="47">
        <f t="shared" si="173"/>
        <v>1266</v>
      </c>
      <c r="AJ169" s="47">
        <f t="shared" si="173"/>
        <v>1906</v>
      </c>
      <c r="AK169" s="47">
        <f t="shared" si="173"/>
        <v>685</v>
      </c>
      <c r="AL169" s="47">
        <f t="shared" si="173"/>
        <v>908</v>
      </c>
      <c r="AM169" s="47">
        <f t="shared" si="173"/>
        <v>1920</v>
      </c>
      <c r="AN169" s="47">
        <f t="shared" si="173"/>
        <v>1427</v>
      </c>
      <c r="AO169" s="47">
        <f t="shared" si="173"/>
        <v>1246</v>
      </c>
      <c r="AP169" s="47">
        <f t="shared" si="173"/>
        <v>2227</v>
      </c>
      <c r="AQ169" s="47">
        <f t="shared" si="173"/>
        <v>1489</v>
      </c>
      <c r="AR169" s="47">
        <f t="shared" si="173"/>
        <v>259</v>
      </c>
      <c r="AS169" s="47">
        <f t="shared" si="173"/>
        <v>1914</v>
      </c>
      <c r="AT169" s="47">
        <f t="shared" si="173"/>
        <v>1121</v>
      </c>
      <c r="AU169" s="47">
        <f t="shared" si="173"/>
        <v>608</v>
      </c>
      <c r="AV169" s="47">
        <f t="shared" si="173"/>
        <v>735</v>
      </c>
      <c r="AW169" s="47">
        <f t="shared" si="173"/>
        <v>996</v>
      </c>
      <c r="AX169" s="47">
        <f t="shared" si="173"/>
        <v>1244</v>
      </c>
      <c r="AY169" s="47">
        <f t="shared" si="173"/>
        <v>629</v>
      </c>
      <c r="AZ169" s="47">
        <f t="shared" si="173"/>
        <v>1564</v>
      </c>
      <c r="BA169" s="47">
        <f t="shared" si="173"/>
        <v>890</v>
      </c>
      <c r="BB169" s="47">
        <f t="shared" si="173"/>
        <v>378</v>
      </c>
      <c r="BC169" s="47">
        <f t="shared" si="173"/>
        <v>638</v>
      </c>
      <c r="BD169" s="47">
        <f t="shared" si="173"/>
        <v>1977</v>
      </c>
      <c r="BE169" s="47">
        <f t="shared" si="173"/>
        <v>895</v>
      </c>
      <c r="BF169" s="47">
        <f t="shared" si="173"/>
        <v>530</v>
      </c>
      <c r="BG169" s="47">
        <f t="shared" si="173"/>
        <v>1756</v>
      </c>
      <c r="BH169" s="47">
        <f t="shared" si="173"/>
        <v>1242</v>
      </c>
      <c r="BI169" s="47">
        <f t="shared" si="173"/>
        <v>1662</v>
      </c>
      <c r="BJ169" s="47">
        <f t="shared" si="173"/>
        <v>1115</v>
      </c>
    </row>
    <row r="170" ht="13.5" customHeight="1">
      <c r="A170" s="88">
        <v>41847.0</v>
      </c>
      <c r="B170" s="236" t="s">
        <v>76</v>
      </c>
      <c r="C170" s="176"/>
      <c r="D170" s="39" t="s">
        <v>18</v>
      </c>
      <c r="E170" s="52">
        <f t="shared" si="2"/>
        <v>1977</v>
      </c>
      <c r="F170" s="41">
        <v>2.0</v>
      </c>
      <c r="G170" s="41">
        <v>23.0</v>
      </c>
      <c r="H170" s="42">
        <f t="shared" si="3"/>
        <v>29</v>
      </c>
      <c r="I170" s="176"/>
      <c r="J170" s="43" t="s">
        <v>26</v>
      </c>
      <c r="K170" s="52">
        <f t="shared" si="4"/>
        <v>1906</v>
      </c>
      <c r="L170" s="44">
        <v>0.0</v>
      </c>
      <c r="M170" s="44">
        <v>16.0</v>
      </c>
      <c r="N170" s="23">
        <f t="shared" si="5"/>
        <v>16</v>
      </c>
      <c r="O170" s="176"/>
      <c r="P170" s="237" t="s">
        <v>72</v>
      </c>
      <c r="Q170" s="176"/>
      <c r="R170" s="45">
        <f>MIN(Rules!$E$2,(MAX(H170/N170,N170/H170)))</f>
        <v>1.8125</v>
      </c>
      <c r="S170" s="45">
        <f>VLOOKUP(B170,Rules!A:B,2,FALSE)</f>
        <v>80</v>
      </c>
      <c r="T170" s="176"/>
      <c r="U170" s="131">
        <f>1/(10^(-(E170+(IF(P170="Y",Rules!$I$2,0))-K170)/Rules!$E$12)+1)</f>
        <v>0.7345326543</v>
      </c>
      <c r="V170" s="47">
        <f t="shared" si="6"/>
        <v>38</v>
      </c>
      <c r="W170" s="47">
        <f t="shared" si="7"/>
        <v>-38</v>
      </c>
      <c r="X170" s="47"/>
      <c r="Y170" s="47"/>
      <c r="Z170" s="48"/>
      <c r="AA170" s="47">
        <f t="shared" ref="AA170:BJ170" si="174">IF($D170=AA$1,$E170+$V170,(IF($J170=AA$1,$K170+$W170,AA169)))</f>
        <v>1457</v>
      </c>
      <c r="AB170" s="47">
        <f t="shared" si="174"/>
        <v>848</v>
      </c>
      <c r="AC170" s="47">
        <f t="shared" si="174"/>
        <v>1286</v>
      </c>
      <c r="AD170" s="47">
        <f t="shared" si="174"/>
        <v>292</v>
      </c>
      <c r="AE170" s="47">
        <f t="shared" si="174"/>
        <v>1912</v>
      </c>
      <c r="AF170" s="47">
        <f t="shared" si="174"/>
        <v>2049</v>
      </c>
      <c r="AG170" s="47">
        <f t="shared" si="174"/>
        <v>1161</v>
      </c>
      <c r="AH170" s="47">
        <f t="shared" si="174"/>
        <v>983</v>
      </c>
      <c r="AI170" s="47">
        <f t="shared" si="174"/>
        <v>1266</v>
      </c>
      <c r="AJ170" s="47">
        <f t="shared" si="174"/>
        <v>1868</v>
      </c>
      <c r="AK170" s="47">
        <f t="shared" si="174"/>
        <v>685</v>
      </c>
      <c r="AL170" s="47">
        <f t="shared" si="174"/>
        <v>908</v>
      </c>
      <c r="AM170" s="47">
        <f t="shared" si="174"/>
        <v>1920</v>
      </c>
      <c r="AN170" s="47">
        <f t="shared" si="174"/>
        <v>1427</v>
      </c>
      <c r="AO170" s="47">
        <f t="shared" si="174"/>
        <v>1246</v>
      </c>
      <c r="AP170" s="47">
        <f t="shared" si="174"/>
        <v>2227</v>
      </c>
      <c r="AQ170" s="47">
        <f t="shared" si="174"/>
        <v>1489</v>
      </c>
      <c r="AR170" s="47">
        <f t="shared" si="174"/>
        <v>259</v>
      </c>
      <c r="AS170" s="47">
        <f t="shared" si="174"/>
        <v>1914</v>
      </c>
      <c r="AT170" s="47">
        <f t="shared" si="174"/>
        <v>1121</v>
      </c>
      <c r="AU170" s="47">
        <f t="shared" si="174"/>
        <v>608</v>
      </c>
      <c r="AV170" s="47">
        <f t="shared" si="174"/>
        <v>735</v>
      </c>
      <c r="AW170" s="47">
        <f t="shared" si="174"/>
        <v>996</v>
      </c>
      <c r="AX170" s="47">
        <f t="shared" si="174"/>
        <v>1244</v>
      </c>
      <c r="AY170" s="47">
        <f t="shared" si="174"/>
        <v>629</v>
      </c>
      <c r="AZ170" s="47">
        <f t="shared" si="174"/>
        <v>1564</v>
      </c>
      <c r="BA170" s="47">
        <f t="shared" si="174"/>
        <v>890</v>
      </c>
      <c r="BB170" s="47">
        <f t="shared" si="174"/>
        <v>378</v>
      </c>
      <c r="BC170" s="47">
        <f t="shared" si="174"/>
        <v>638</v>
      </c>
      <c r="BD170" s="47">
        <f t="shared" si="174"/>
        <v>2015</v>
      </c>
      <c r="BE170" s="47">
        <f t="shared" si="174"/>
        <v>895</v>
      </c>
      <c r="BF170" s="47">
        <f t="shared" si="174"/>
        <v>530</v>
      </c>
      <c r="BG170" s="47">
        <f t="shared" si="174"/>
        <v>1756</v>
      </c>
      <c r="BH170" s="47">
        <f t="shared" si="174"/>
        <v>1242</v>
      </c>
      <c r="BI170" s="47">
        <f t="shared" si="174"/>
        <v>1662</v>
      </c>
      <c r="BJ170" s="47">
        <f t="shared" si="174"/>
        <v>1115</v>
      </c>
    </row>
    <row r="171" ht="13.5" customHeight="1">
      <c r="A171" s="88">
        <v>41861.0</v>
      </c>
      <c r="B171" s="236" t="s">
        <v>76</v>
      </c>
      <c r="C171" s="176"/>
      <c r="D171" s="39" t="s">
        <v>22</v>
      </c>
      <c r="E171" s="52">
        <f t="shared" si="2"/>
        <v>2227</v>
      </c>
      <c r="F171" s="41">
        <v>2.0</v>
      </c>
      <c r="G171" s="41">
        <v>13.0</v>
      </c>
      <c r="H171" s="42">
        <f t="shared" si="3"/>
        <v>19</v>
      </c>
      <c r="I171" s="176"/>
      <c r="J171" s="43" t="s">
        <v>20</v>
      </c>
      <c r="K171" s="52">
        <f t="shared" si="4"/>
        <v>1914</v>
      </c>
      <c r="L171" s="44">
        <v>0.0</v>
      </c>
      <c r="M171" s="44">
        <v>17.0</v>
      </c>
      <c r="N171" s="23">
        <f t="shared" si="5"/>
        <v>17</v>
      </c>
      <c r="O171" s="176"/>
      <c r="P171" s="237" t="s">
        <v>73</v>
      </c>
      <c r="Q171" s="176"/>
      <c r="R171" s="45">
        <f>MIN(Rules!$E$2,(MAX(H171/N171,N171/H171)))</f>
        <v>1.117647059</v>
      </c>
      <c r="S171" s="45">
        <f>VLOOKUP(B171,Rules!A:B,2,FALSE)</f>
        <v>80</v>
      </c>
      <c r="T171" s="176"/>
      <c r="U171" s="131">
        <f>1/(10^(-(E171+(IF(P171="Y",Rules!$I$2,0))-K171)/Rules!$E$12)+1)</f>
        <v>0.8086741823</v>
      </c>
      <c r="V171" s="47">
        <f t="shared" si="6"/>
        <v>17</v>
      </c>
      <c r="W171" s="47">
        <f t="shared" si="7"/>
        <v>-17</v>
      </c>
      <c r="X171" s="47"/>
      <c r="Y171" s="47"/>
      <c r="Z171" s="48"/>
      <c r="AA171" s="47">
        <f t="shared" ref="AA171:BJ171" si="175">IF($D171=AA$1,$E171+$V171,(IF($J171=AA$1,$K171+$W171,AA170)))</f>
        <v>1457</v>
      </c>
      <c r="AB171" s="47">
        <f t="shared" si="175"/>
        <v>848</v>
      </c>
      <c r="AC171" s="47">
        <f t="shared" si="175"/>
        <v>1286</v>
      </c>
      <c r="AD171" s="47">
        <f t="shared" si="175"/>
        <v>292</v>
      </c>
      <c r="AE171" s="47">
        <f t="shared" si="175"/>
        <v>1912</v>
      </c>
      <c r="AF171" s="47">
        <f t="shared" si="175"/>
        <v>2049</v>
      </c>
      <c r="AG171" s="47">
        <f t="shared" si="175"/>
        <v>1161</v>
      </c>
      <c r="AH171" s="47">
        <f t="shared" si="175"/>
        <v>983</v>
      </c>
      <c r="AI171" s="47">
        <f t="shared" si="175"/>
        <v>1266</v>
      </c>
      <c r="AJ171" s="47">
        <f t="shared" si="175"/>
        <v>1868</v>
      </c>
      <c r="AK171" s="47">
        <f t="shared" si="175"/>
        <v>685</v>
      </c>
      <c r="AL171" s="47">
        <f t="shared" si="175"/>
        <v>908</v>
      </c>
      <c r="AM171" s="47">
        <f t="shared" si="175"/>
        <v>1920</v>
      </c>
      <c r="AN171" s="47">
        <f t="shared" si="175"/>
        <v>1427</v>
      </c>
      <c r="AO171" s="47">
        <f t="shared" si="175"/>
        <v>1246</v>
      </c>
      <c r="AP171" s="47">
        <f t="shared" si="175"/>
        <v>2244</v>
      </c>
      <c r="AQ171" s="47">
        <f t="shared" si="175"/>
        <v>1489</v>
      </c>
      <c r="AR171" s="47">
        <f t="shared" si="175"/>
        <v>259</v>
      </c>
      <c r="AS171" s="47">
        <f t="shared" si="175"/>
        <v>1897</v>
      </c>
      <c r="AT171" s="47">
        <f t="shared" si="175"/>
        <v>1121</v>
      </c>
      <c r="AU171" s="47">
        <f t="shared" si="175"/>
        <v>608</v>
      </c>
      <c r="AV171" s="47">
        <f t="shared" si="175"/>
        <v>735</v>
      </c>
      <c r="AW171" s="47">
        <f t="shared" si="175"/>
        <v>996</v>
      </c>
      <c r="AX171" s="47">
        <f t="shared" si="175"/>
        <v>1244</v>
      </c>
      <c r="AY171" s="47">
        <f t="shared" si="175"/>
        <v>629</v>
      </c>
      <c r="AZ171" s="47">
        <f t="shared" si="175"/>
        <v>1564</v>
      </c>
      <c r="BA171" s="47">
        <f t="shared" si="175"/>
        <v>890</v>
      </c>
      <c r="BB171" s="47">
        <f t="shared" si="175"/>
        <v>378</v>
      </c>
      <c r="BC171" s="47">
        <f t="shared" si="175"/>
        <v>638</v>
      </c>
      <c r="BD171" s="47">
        <f t="shared" si="175"/>
        <v>2015</v>
      </c>
      <c r="BE171" s="47">
        <f t="shared" si="175"/>
        <v>895</v>
      </c>
      <c r="BF171" s="47">
        <f t="shared" si="175"/>
        <v>530</v>
      </c>
      <c r="BG171" s="47">
        <f t="shared" si="175"/>
        <v>1756</v>
      </c>
      <c r="BH171" s="47">
        <f t="shared" si="175"/>
        <v>1242</v>
      </c>
      <c r="BI171" s="47">
        <f t="shared" si="175"/>
        <v>1662</v>
      </c>
      <c r="BJ171" s="47">
        <f t="shared" si="175"/>
        <v>1115</v>
      </c>
    </row>
    <row r="172" ht="13.5" customHeight="1">
      <c r="A172" s="88">
        <v>41868.0</v>
      </c>
      <c r="B172" s="236" t="s">
        <v>76</v>
      </c>
      <c r="C172" s="176"/>
      <c r="D172" s="39" t="s">
        <v>19</v>
      </c>
      <c r="E172" s="52">
        <f t="shared" si="2"/>
        <v>2049</v>
      </c>
      <c r="F172" s="41">
        <v>1.0</v>
      </c>
      <c r="G172" s="41">
        <v>11.0</v>
      </c>
      <c r="H172" s="42">
        <f t="shared" si="3"/>
        <v>14</v>
      </c>
      <c r="I172" s="176"/>
      <c r="J172" s="43" t="s">
        <v>18</v>
      </c>
      <c r="K172" s="52">
        <f t="shared" si="4"/>
        <v>2015</v>
      </c>
      <c r="L172" s="44">
        <v>2.0</v>
      </c>
      <c r="M172" s="44">
        <v>18.0</v>
      </c>
      <c r="N172" s="23">
        <f t="shared" si="5"/>
        <v>24</v>
      </c>
      <c r="O172" s="176"/>
      <c r="P172" s="237" t="s">
        <v>73</v>
      </c>
      <c r="Q172" s="176"/>
      <c r="R172" s="45">
        <f>MIN(Rules!$E$2,(MAX(H172/N172,N172/H172)))</f>
        <v>1.714285714</v>
      </c>
      <c r="S172" s="45">
        <f>VLOOKUP(B172,Rules!A:B,2,FALSE)</f>
        <v>80</v>
      </c>
      <c r="T172" s="176"/>
      <c r="U172" s="131">
        <f>1/(10^(-(E172+(IF(P172="Y",Rules!$I$2,0))-K172)/Rules!$E$12)+1)</f>
        <v>0.5390641711</v>
      </c>
      <c r="V172" s="47">
        <f t="shared" si="6"/>
        <v>-74</v>
      </c>
      <c r="W172" s="47">
        <f t="shared" si="7"/>
        <v>74</v>
      </c>
      <c r="X172" s="47"/>
      <c r="Y172" s="47"/>
      <c r="Z172" s="48"/>
      <c r="AA172" s="47">
        <f t="shared" ref="AA172:BJ172" si="176">IF($D172=AA$1,$E172+$V172,(IF($J172=AA$1,$K172+$W172,AA171)))</f>
        <v>1457</v>
      </c>
      <c r="AB172" s="47">
        <f t="shared" si="176"/>
        <v>848</v>
      </c>
      <c r="AC172" s="47">
        <f t="shared" si="176"/>
        <v>1286</v>
      </c>
      <c r="AD172" s="47">
        <f t="shared" si="176"/>
        <v>292</v>
      </c>
      <c r="AE172" s="47">
        <f t="shared" si="176"/>
        <v>1912</v>
      </c>
      <c r="AF172" s="47">
        <f t="shared" si="176"/>
        <v>1975</v>
      </c>
      <c r="AG172" s="47">
        <f t="shared" si="176"/>
        <v>1161</v>
      </c>
      <c r="AH172" s="47">
        <f t="shared" si="176"/>
        <v>983</v>
      </c>
      <c r="AI172" s="47">
        <f t="shared" si="176"/>
        <v>1266</v>
      </c>
      <c r="AJ172" s="47">
        <f t="shared" si="176"/>
        <v>1868</v>
      </c>
      <c r="AK172" s="47">
        <f t="shared" si="176"/>
        <v>685</v>
      </c>
      <c r="AL172" s="47">
        <f t="shared" si="176"/>
        <v>908</v>
      </c>
      <c r="AM172" s="47">
        <f t="shared" si="176"/>
        <v>1920</v>
      </c>
      <c r="AN172" s="47">
        <f t="shared" si="176"/>
        <v>1427</v>
      </c>
      <c r="AO172" s="47">
        <f t="shared" si="176"/>
        <v>1246</v>
      </c>
      <c r="AP172" s="47">
        <f t="shared" si="176"/>
        <v>2244</v>
      </c>
      <c r="AQ172" s="47">
        <f t="shared" si="176"/>
        <v>1489</v>
      </c>
      <c r="AR172" s="47">
        <f t="shared" si="176"/>
        <v>259</v>
      </c>
      <c r="AS172" s="47">
        <f t="shared" si="176"/>
        <v>1897</v>
      </c>
      <c r="AT172" s="47">
        <f t="shared" si="176"/>
        <v>1121</v>
      </c>
      <c r="AU172" s="47">
        <f t="shared" si="176"/>
        <v>608</v>
      </c>
      <c r="AV172" s="47">
        <f t="shared" si="176"/>
        <v>735</v>
      </c>
      <c r="AW172" s="47">
        <f t="shared" si="176"/>
        <v>996</v>
      </c>
      <c r="AX172" s="47">
        <f t="shared" si="176"/>
        <v>1244</v>
      </c>
      <c r="AY172" s="47">
        <f t="shared" si="176"/>
        <v>629</v>
      </c>
      <c r="AZ172" s="47">
        <f t="shared" si="176"/>
        <v>1564</v>
      </c>
      <c r="BA172" s="47">
        <f t="shared" si="176"/>
        <v>890</v>
      </c>
      <c r="BB172" s="47">
        <f t="shared" si="176"/>
        <v>378</v>
      </c>
      <c r="BC172" s="47">
        <f t="shared" si="176"/>
        <v>638</v>
      </c>
      <c r="BD172" s="47">
        <f t="shared" si="176"/>
        <v>2089</v>
      </c>
      <c r="BE172" s="47">
        <f t="shared" si="176"/>
        <v>895</v>
      </c>
      <c r="BF172" s="47">
        <f t="shared" si="176"/>
        <v>530</v>
      </c>
      <c r="BG172" s="47">
        <f t="shared" si="176"/>
        <v>1756</v>
      </c>
      <c r="BH172" s="47">
        <f t="shared" si="176"/>
        <v>1242</v>
      </c>
      <c r="BI172" s="47">
        <f t="shared" si="176"/>
        <v>1662</v>
      </c>
      <c r="BJ172" s="47">
        <f t="shared" si="176"/>
        <v>1115</v>
      </c>
    </row>
    <row r="173" ht="13.5" customHeight="1">
      <c r="A173" s="88">
        <v>41889.0</v>
      </c>
      <c r="B173" s="236" t="s">
        <v>76</v>
      </c>
      <c r="C173" s="176"/>
      <c r="D173" s="39" t="s">
        <v>22</v>
      </c>
      <c r="E173" s="52">
        <f t="shared" si="2"/>
        <v>2244</v>
      </c>
      <c r="F173" s="41">
        <v>3.0</v>
      </c>
      <c r="G173" s="41">
        <v>22.0</v>
      </c>
      <c r="H173" s="42">
        <f t="shared" si="3"/>
        <v>31</v>
      </c>
      <c r="I173" s="176"/>
      <c r="J173" s="43" t="s">
        <v>18</v>
      </c>
      <c r="K173" s="52">
        <f t="shared" si="4"/>
        <v>2089</v>
      </c>
      <c r="L173" s="44">
        <v>1.0</v>
      </c>
      <c r="M173" s="44">
        <v>28.0</v>
      </c>
      <c r="N173" s="23">
        <f t="shared" si="5"/>
        <v>31</v>
      </c>
      <c r="O173" s="176"/>
      <c r="P173" s="237" t="s">
        <v>73</v>
      </c>
      <c r="Q173" s="176"/>
      <c r="R173" s="45">
        <f>MIN(Rules!$E$2,(MAX(H173/N173,N173/H173)))</f>
        <v>1</v>
      </c>
      <c r="S173" s="45">
        <f>VLOOKUP(B173,Rules!A:B,2,FALSE)</f>
        <v>80</v>
      </c>
      <c r="T173" s="176"/>
      <c r="U173" s="131">
        <f>1/(10^(-(E173+(IF(P173="Y",Rules!$I$2,0))-K173)/Rules!$E$12)+1)</f>
        <v>0.6712405808</v>
      </c>
      <c r="V173" s="47">
        <f t="shared" si="6"/>
        <v>-14</v>
      </c>
      <c r="W173" s="47">
        <f t="shared" si="7"/>
        <v>14</v>
      </c>
      <c r="X173" s="47"/>
      <c r="Y173" s="47"/>
      <c r="Z173" s="48"/>
      <c r="AA173" s="47">
        <f t="shared" ref="AA173:BJ173" si="177">IF($D173=AA$1,$E173+$V173,(IF($J173=AA$1,$K173+$W173,AA172)))</f>
        <v>1457</v>
      </c>
      <c r="AB173" s="47">
        <f t="shared" si="177"/>
        <v>848</v>
      </c>
      <c r="AC173" s="47">
        <f t="shared" si="177"/>
        <v>1286</v>
      </c>
      <c r="AD173" s="47">
        <f t="shared" si="177"/>
        <v>292</v>
      </c>
      <c r="AE173" s="47">
        <f t="shared" si="177"/>
        <v>1912</v>
      </c>
      <c r="AF173" s="47">
        <f t="shared" si="177"/>
        <v>1975</v>
      </c>
      <c r="AG173" s="47">
        <f t="shared" si="177"/>
        <v>1161</v>
      </c>
      <c r="AH173" s="47">
        <f t="shared" si="177"/>
        <v>983</v>
      </c>
      <c r="AI173" s="47">
        <f t="shared" si="177"/>
        <v>1266</v>
      </c>
      <c r="AJ173" s="47">
        <f t="shared" si="177"/>
        <v>1868</v>
      </c>
      <c r="AK173" s="47">
        <f t="shared" si="177"/>
        <v>685</v>
      </c>
      <c r="AL173" s="47">
        <f t="shared" si="177"/>
        <v>908</v>
      </c>
      <c r="AM173" s="47">
        <f t="shared" si="177"/>
        <v>1920</v>
      </c>
      <c r="AN173" s="47">
        <f t="shared" si="177"/>
        <v>1427</v>
      </c>
      <c r="AO173" s="47">
        <f t="shared" si="177"/>
        <v>1246</v>
      </c>
      <c r="AP173" s="47">
        <f t="shared" si="177"/>
        <v>2230</v>
      </c>
      <c r="AQ173" s="47">
        <f t="shared" si="177"/>
        <v>1489</v>
      </c>
      <c r="AR173" s="47">
        <f t="shared" si="177"/>
        <v>259</v>
      </c>
      <c r="AS173" s="47">
        <f t="shared" si="177"/>
        <v>1897</v>
      </c>
      <c r="AT173" s="47">
        <f t="shared" si="177"/>
        <v>1121</v>
      </c>
      <c r="AU173" s="47">
        <f t="shared" si="177"/>
        <v>608</v>
      </c>
      <c r="AV173" s="47">
        <f t="shared" si="177"/>
        <v>735</v>
      </c>
      <c r="AW173" s="47">
        <f t="shared" si="177"/>
        <v>996</v>
      </c>
      <c r="AX173" s="47">
        <f t="shared" si="177"/>
        <v>1244</v>
      </c>
      <c r="AY173" s="47">
        <f t="shared" si="177"/>
        <v>629</v>
      </c>
      <c r="AZ173" s="47">
        <f t="shared" si="177"/>
        <v>1564</v>
      </c>
      <c r="BA173" s="47">
        <f t="shared" si="177"/>
        <v>890</v>
      </c>
      <c r="BB173" s="47">
        <f t="shared" si="177"/>
        <v>378</v>
      </c>
      <c r="BC173" s="47">
        <f t="shared" si="177"/>
        <v>638</v>
      </c>
      <c r="BD173" s="47">
        <f t="shared" si="177"/>
        <v>2103</v>
      </c>
      <c r="BE173" s="47">
        <f t="shared" si="177"/>
        <v>895</v>
      </c>
      <c r="BF173" s="47">
        <f t="shared" si="177"/>
        <v>530</v>
      </c>
      <c r="BG173" s="47">
        <f t="shared" si="177"/>
        <v>1756</v>
      </c>
      <c r="BH173" s="47">
        <f t="shared" si="177"/>
        <v>1242</v>
      </c>
      <c r="BI173" s="47">
        <f t="shared" si="177"/>
        <v>1662</v>
      </c>
      <c r="BJ173" s="47">
        <f t="shared" si="177"/>
        <v>1115</v>
      </c>
    </row>
    <row r="174" ht="13.5" customHeight="1">
      <c r="A174" s="88">
        <v>41889.0</v>
      </c>
      <c r="B174" s="236" t="s">
        <v>76</v>
      </c>
      <c r="C174" s="176"/>
      <c r="D174" s="39" t="s">
        <v>22</v>
      </c>
      <c r="E174" s="52">
        <f t="shared" si="2"/>
        <v>2230</v>
      </c>
      <c r="F174" s="41">
        <v>2.0</v>
      </c>
      <c r="G174" s="41">
        <v>17.0</v>
      </c>
      <c r="H174" s="42">
        <f t="shared" si="3"/>
        <v>23</v>
      </c>
      <c r="I174" s="176"/>
      <c r="J174" s="43" t="s">
        <v>18</v>
      </c>
      <c r="K174" s="52">
        <f t="shared" si="4"/>
        <v>2103</v>
      </c>
      <c r="L174" s="44">
        <v>2.0</v>
      </c>
      <c r="M174" s="44">
        <v>14.0</v>
      </c>
      <c r="N174" s="23">
        <f t="shared" si="5"/>
        <v>20</v>
      </c>
      <c r="O174" s="176"/>
      <c r="P174" s="237" t="s">
        <v>73</v>
      </c>
      <c r="Q174" s="176"/>
      <c r="R174" s="45">
        <f>MIN(Rules!$E$2,(MAX(H174/N174,N174/H174)))</f>
        <v>1.15</v>
      </c>
      <c r="S174" s="45">
        <f>VLOOKUP(B174,Rules!A:B,2,FALSE)</f>
        <v>80</v>
      </c>
      <c r="T174" s="176"/>
      <c r="U174" s="131">
        <f>1/(10^(-(E174+(IF(P174="Y",Rules!$I$2,0))-K174)/Rules!$E$12)+1)</f>
        <v>0.6421841458</v>
      </c>
      <c r="V174" s="47">
        <f t="shared" si="6"/>
        <v>33</v>
      </c>
      <c r="W174" s="47">
        <f t="shared" si="7"/>
        <v>-33</v>
      </c>
      <c r="X174" s="47"/>
      <c r="Y174" s="47"/>
      <c r="Z174" s="48"/>
      <c r="AA174" s="47">
        <f t="shared" ref="AA174:BJ174" si="178">IF($D174=AA$1,$E174+$V174,(IF($J174=AA$1,$K174+$W174,AA173)))</f>
        <v>1457</v>
      </c>
      <c r="AB174" s="47">
        <f t="shared" si="178"/>
        <v>848</v>
      </c>
      <c r="AC174" s="47">
        <f t="shared" si="178"/>
        <v>1286</v>
      </c>
      <c r="AD174" s="47">
        <f t="shared" si="178"/>
        <v>292</v>
      </c>
      <c r="AE174" s="47">
        <f t="shared" si="178"/>
        <v>1912</v>
      </c>
      <c r="AF174" s="47">
        <f t="shared" si="178"/>
        <v>1975</v>
      </c>
      <c r="AG174" s="47">
        <f t="shared" si="178"/>
        <v>1161</v>
      </c>
      <c r="AH174" s="47">
        <f t="shared" si="178"/>
        <v>983</v>
      </c>
      <c r="AI174" s="47">
        <f t="shared" si="178"/>
        <v>1266</v>
      </c>
      <c r="AJ174" s="47">
        <f t="shared" si="178"/>
        <v>1868</v>
      </c>
      <c r="AK174" s="47">
        <f t="shared" si="178"/>
        <v>685</v>
      </c>
      <c r="AL174" s="47">
        <f t="shared" si="178"/>
        <v>908</v>
      </c>
      <c r="AM174" s="47">
        <f t="shared" si="178"/>
        <v>1920</v>
      </c>
      <c r="AN174" s="47">
        <f t="shared" si="178"/>
        <v>1427</v>
      </c>
      <c r="AO174" s="47">
        <f t="shared" si="178"/>
        <v>1246</v>
      </c>
      <c r="AP174" s="47">
        <f t="shared" si="178"/>
        <v>2263</v>
      </c>
      <c r="AQ174" s="47">
        <f t="shared" si="178"/>
        <v>1489</v>
      </c>
      <c r="AR174" s="47">
        <f t="shared" si="178"/>
        <v>259</v>
      </c>
      <c r="AS174" s="47">
        <f t="shared" si="178"/>
        <v>1897</v>
      </c>
      <c r="AT174" s="47">
        <f t="shared" si="178"/>
        <v>1121</v>
      </c>
      <c r="AU174" s="47">
        <f t="shared" si="178"/>
        <v>608</v>
      </c>
      <c r="AV174" s="47">
        <f t="shared" si="178"/>
        <v>735</v>
      </c>
      <c r="AW174" s="47">
        <f t="shared" si="178"/>
        <v>996</v>
      </c>
      <c r="AX174" s="47">
        <f t="shared" si="178"/>
        <v>1244</v>
      </c>
      <c r="AY174" s="47">
        <f t="shared" si="178"/>
        <v>629</v>
      </c>
      <c r="AZ174" s="47">
        <f t="shared" si="178"/>
        <v>1564</v>
      </c>
      <c r="BA174" s="47">
        <f t="shared" si="178"/>
        <v>890</v>
      </c>
      <c r="BB174" s="47">
        <f t="shared" si="178"/>
        <v>378</v>
      </c>
      <c r="BC174" s="47">
        <f t="shared" si="178"/>
        <v>638</v>
      </c>
      <c r="BD174" s="47">
        <f t="shared" si="178"/>
        <v>2070</v>
      </c>
      <c r="BE174" s="47">
        <f t="shared" si="178"/>
        <v>895</v>
      </c>
      <c r="BF174" s="47">
        <f t="shared" si="178"/>
        <v>530</v>
      </c>
      <c r="BG174" s="47">
        <f t="shared" si="178"/>
        <v>1756</v>
      </c>
      <c r="BH174" s="47">
        <f t="shared" si="178"/>
        <v>1242</v>
      </c>
      <c r="BI174" s="47">
        <f t="shared" si="178"/>
        <v>1662</v>
      </c>
      <c r="BJ174" s="47">
        <f t="shared" si="178"/>
        <v>1115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75"/>
  <cols>
    <col customWidth="1" min="1" max="1" width="10.43"/>
    <col customWidth="1" min="2" max="2" width="8.43"/>
    <col customWidth="1" min="3" max="3" width="3.86"/>
    <col customWidth="1" min="4" max="4" width="10.86"/>
    <col customWidth="1" min="5" max="5" width="6.43"/>
    <col customWidth="1" min="6" max="6" width="2.29"/>
    <col customWidth="1" min="7" max="7" width="3.14"/>
    <col customWidth="1" min="8" max="8" width="3.29"/>
    <col customWidth="1" min="9" max="9" width="3.0"/>
    <col customWidth="1" min="10" max="10" width="13.14"/>
    <col customWidth="1" min="11" max="11" width="6.43"/>
    <col customWidth="1" min="12" max="12" width="2.29"/>
    <col customWidth="1" min="13" max="13" width="3.14"/>
    <col customWidth="1" min="14" max="14" width="3.43"/>
    <col customWidth="1" min="15" max="17" width="5.0"/>
    <col customWidth="1" min="18" max="18" width="10.71"/>
    <col customWidth="1" min="19" max="19" width="6.29"/>
    <col customWidth="1" min="20" max="20" width="2.43"/>
    <col customWidth="1" min="21" max="23" width="10.43"/>
    <col customWidth="1" min="24" max="25" width="3.71"/>
    <col customWidth="1" min="26" max="26" width="10.43"/>
    <col customWidth="1" min="27" max="62" width="8.86"/>
  </cols>
  <sheetData>
    <row r="1" ht="13.5" customHeight="1">
      <c r="A1" s="65" t="s">
        <v>55</v>
      </c>
      <c r="B1" s="20" t="s">
        <v>56</v>
      </c>
      <c r="C1" s="20"/>
      <c r="D1" s="113" t="s">
        <v>57</v>
      </c>
      <c r="E1" s="22" t="s">
        <v>58</v>
      </c>
      <c r="F1" s="114" t="s">
        <v>59</v>
      </c>
      <c r="G1" s="114" t="s">
        <v>60</v>
      </c>
      <c r="H1" s="114" t="s">
        <v>61</v>
      </c>
      <c r="I1" s="20"/>
      <c r="J1" s="115" t="s">
        <v>62</v>
      </c>
      <c r="K1" s="22" t="s">
        <v>58</v>
      </c>
      <c r="L1" s="114" t="s">
        <v>59</v>
      </c>
      <c r="M1" s="114" t="s">
        <v>60</v>
      </c>
      <c r="N1" s="114" t="s">
        <v>61</v>
      </c>
      <c r="O1" s="20"/>
      <c r="P1" s="20" t="s">
        <v>63</v>
      </c>
      <c r="Q1" s="20"/>
      <c r="R1" s="20" t="s">
        <v>64</v>
      </c>
      <c r="S1" s="20" t="s">
        <v>65</v>
      </c>
      <c r="T1" s="20"/>
      <c r="U1" s="89" t="s">
        <v>78</v>
      </c>
      <c r="V1" s="20" t="s">
        <v>67</v>
      </c>
      <c r="W1" s="20" t="s">
        <v>68</v>
      </c>
      <c r="X1" s="20"/>
      <c r="Y1" s="20"/>
      <c r="Z1" s="26"/>
      <c r="AA1" s="20" t="s">
        <v>30</v>
      </c>
      <c r="AB1" s="20" t="s">
        <v>43</v>
      </c>
      <c r="AC1" s="20" t="s">
        <v>28</v>
      </c>
      <c r="AD1" s="20" t="s">
        <v>49</v>
      </c>
      <c r="AE1" s="20" t="s">
        <v>21</v>
      </c>
      <c r="AF1" s="20" t="s">
        <v>19</v>
      </c>
      <c r="AG1" s="20" t="s">
        <v>35</v>
      </c>
      <c r="AH1" s="20" t="s">
        <v>37</v>
      </c>
      <c r="AI1" s="20" t="s">
        <v>33</v>
      </c>
      <c r="AJ1" s="20" t="s">
        <v>26</v>
      </c>
      <c r="AK1" s="20" t="s">
        <v>48</v>
      </c>
      <c r="AL1" s="20" t="s">
        <v>45</v>
      </c>
      <c r="AM1" s="20" t="s">
        <v>23</v>
      </c>
      <c r="AN1" s="20" t="s">
        <v>34</v>
      </c>
      <c r="AO1" s="20" t="s">
        <v>29</v>
      </c>
      <c r="AP1" s="20" t="s">
        <v>22</v>
      </c>
      <c r="AQ1" s="20" t="s">
        <v>31</v>
      </c>
      <c r="AR1" s="20" t="s">
        <v>52</v>
      </c>
      <c r="AS1" s="20" t="s">
        <v>20</v>
      </c>
      <c r="AT1" s="20" t="s">
        <v>36</v>
      </c>
      <c r="AU1" s="20" t="s">
        <v>50</v>
      </c>
      <c r="AV1" s="20" t="s">
        <v>47</v>
      </c>
      <c r="AW1" s="20" t="s">
        <v>39</v>
      </c>
      <c r="AX1" s="20" t="s">
        <v>38</v>
      </c>
      <c r="AY1" s="20" t="s">
        <v>51</v>
      </c>
      <c r="AZ1" s="20" t="s">
        <v>27</v>
      </c>
      <c r="BA1" s="20" t="s">
        <v>41</v>
      </c>
      <c r="BB1" s="20" t="s">
        <v>44</v>
      </c>
      <c r="BC1" s="20" t="s">
        <v>46</v>
      </c>
      <c r="BD1" s="20" t="s">
        <v>18</v>
      </c>
      <c r="BE1" s="20" t="s">
        <v>42</v>
      </c>
      <c r="BF1" s="20" t="s">
        <v>53</v>
      </c>
      <c r="BG1" s="20" t="s">
        <v>25</v>
      </c>
      <c r="BH1" s="20" t="s">
        <v>32</v>
      </c>
      <c r="BI1" s="20" t="s">
        <v>24</v>
      </c>
      <c r="BJ1" s="20" t="s">
        <v>40</v>
      </c>
    </row>
    <row r="2" ht="13.5" customHeight="1">
      <c r="A2" s="195"/>
      <c r="B2" s="117"/>
      <c r="C2" s="117"/>
      <c r="D2" s="118"/>
      <c r="E2" s="119"/>
      <c r="F2" s="120"/>
      <c r="G2" s="120"/>
      <c r="H2" s="120"/>
      <c r="I2" s="117"/>
      <c r="J2" s="121"/>
      <c r="K2" s="119"/>
      <c r="L2" s="120"/>
      <c r="M2" s="120"/>
      <c r="N2" s="120"/>
      <c r="O2" s="117"/>
      <c r="P2" s="117"/>
      <c r="Q2" s="117"/>
      <c r="R2" s="117"/>
      <c r="S2" s="117"/>
      <c r="T2" s="117"/>
      <c r="U2" s="122"/>
      <c r="V2" s="117"/>
      <c r="W2" s="117"/>
      <c r="X2" s="117"/>
      <c r="Y2" s="117"/>
      <c r="Z2" s="123" t="s">
        <v>95</v>
      </c>
      <c r="AA2" s="117">
        <f>LOOKUP(9.999E+307,'2012'!AA:AA)</f>
        <v>1433</v>
      </c>
      <c r="AB2" s="117">
        <f>LOOKUP(9.999E+307,'2012'!AB:AB)</f>
        <v>1106</v>
      </c>
      <c r="AC2" s="117">
        <f>LOOKUP(9.999E+307,'2012'!AC:AC)</f>
        <v>1373</v>
      </c>
      <c r="AD2" s="117">
        <f>LOOKUP(9.999E+307,'2012'!AD:AD)</f>
        <v>292</v>
      </c>
      <c r="AE2" s="117">
        <f>LOOKUP(9.999E+307,'2012'!AE:AE)</f>
        <v>1711</v>
      </c>
      <c r="AF2" s="117">
        <f>LOOKUP(9.999E+307,'2012'!AF:AF)</f>
        <v>1901</v>
      </c>
      <c r="AG2" s="117">
        <f>LOOKUP(9.999E+307,'2012'!AG:AG)</f>
        <v>1159</v>
      </c>
      <c r="AH2" s="117">
        <f>LOOKUP(9.999E+307,'2012'!AH:AH)</f>
        <v>787</v>
      </c>
      <c r="AI2" s="117">
        <f>LOOKUP(9.999E+307,'2012'!AI:AI)</f>
        <v>1177</v>
      </c>
      <c r="AJ2" s="117">
        <f>LOOKUP(9.999E+307,'2012'!AJ:AJ)</f>
        <v>1771</v>
      </c>
      <c r="AK2" s="117">
        <f>LOOKUP(9.999E+307,'2012'!AK:AK)</f>
        <v>638</v>
      </c>
      <c r="AL2" s="117">
        <f>LOOKUP(9.999E+307,'2012'!AL:AL)</f>
        <v>917</v>
      </c>
      <c r="AM2" s="117">
        <f>LOOKUP(9.999E+307,'2012'!AM:AM)</f>
        <v>2035</v>
      </c>
      <c r="AN2" s="117">
        <f>LOOKUP(9.999E+307,'2012'!AN:AN)</f>
        <v>1275</v>
      </c>
      <c r="AO2" s="117">
        <f>LOOKUP(9.999E+307,'2012'!AO:AO)</f>
        <v>1261</v>
      </c>
      <c r="AP2" s="117">
        <f>LOOKUP(9.999E+307,'2012'!AP:AP)</f>
        <v>2280</v>
      </c>
      <c r="AQ2" s="117">
        <f>LOOKUP(9.999E+307,'2012'!AQ:AQ)</f>
        <v>1398</v>
      </c>
      <c r="AR2" s="117">
        <f>LOOKUP(9.999E+307,'2012'!AR:AR)</f>
        <v>344</v>
      </c>
      <c r="AS2" s="117">
        <f>LOOKUP(9.999E+307,'2012'!AS:AS)</f>
        <v>1766</v>
      </c>
      <c r="AT2" s="117">
        <f>LOOKUP(9.999E+307,'2012'!AT:AT)</f>
        <v>1244</v>
      </c>
      <c r="AU2" s="117">
        <f>LOOKUP(9.999E+307,'2012'!AU:AU)</f>
        <v>454</v>
      </c>
      <c r="AV2" s="117">
        <f>LOOKUP(9.999E+307,'2012'!AV:AV)</f>
        <v>942</v>
      </c>
      <c r="AW2" s="117">
        <f>LOOKUP(9.999E+307,'2012'!AW:AW)</f>
        <v>1004</v>
      </c>
      <c r="AX2" s="117">
        <f>LOOKUP(9.999E+307,'2012'!AX:AX)</f>
        <v>1210</v>
      </c>
      <c r="AY2" s="117">
        <f>LOOKUP(9.999E+307,'2012'!AY:AY)</f>
        <v>764</v>
      </c>
      <c r="AZ2" s="117">
        <f>LOOKUP(9.999E+307,'2012'!AZ:AZ)</f>
        <v>1558</v>
      </c>
      <c r="BA2" s="117">
        <f>LOOKUP(9.999E+307,'2012'!BA:BA)</f>
        <v>895</v>
      </c>
      <c r="BB2" s="117">
        <f>LOOKUP(9.999E+307,'2012'!BB:BB)</f>
        <v>531</v>
      </c>
      <c r="BC2" s="117">
        <f>LOOKUP(9.999E+307,'2012'!BC:BC)</f>
        <v>638</v>
      </c>
      <c r="BD2" s="117">
        <f>LOOKUP(9.999E+307,'2012'!BD:BD)</f>
        <v>2048</v>
      </c>
      <c r="BE2" s="117">
        <f>LOOKUP(9.999E+307,'2012'!BE:BE)</f>
        <v>829</v>
      </c>
      <c r="BF2" s="117">
        <f>LOOKUP(9.999E+307,'2012'!BF:BF)</f>
        <v>567</v>
      </c>
      <c r="BG2" s="117">
        <f>LOOKUP(9.999E+307,'2012'!BG:BG)</f>
        <v>1858</v>
      </c>
      <c r="BH2" s="117">
        <f>LOOKUP(9.999E+307,'2012'!BH:BH)</f>
        <v>1328</v>
      </c>
      <c r="BI2" s="117">
        <f>LOOKUP(9.999E+307,'2012'!BI:BI)</f>
        <v>1571</v>
      </c>
      <c r="BJ2" s="117">
        <f>LOOKUP(9.999E+307,'2012'!BJ:BJ)</f>
        <v>1150</v>
      </c>
    </row>
    <row r="3" ht="13.5" customHeight="1">
      <c r="A3" s="88">
        <v>41328.0</v>
      </c>
      <c r="B3" s="84" t="s">
        <v>71</v>
      </c>
      <c r="C3" s="38"/>
      <c r="D3" s="230" t="s">
        <v>19</v>
      </c>
      <c r="E3" s="52">
        <f t="shared" ref="E3:E157" si="2">HLOOKUP(D3,AA$1:BY$9959,ROW()-1,FALSE)</f>
        <v>1901</v>
      </c>
      <c r="F3" s="127">
        <v>0.0</v>
      </c>
      <c r="G3" s="127">
        <v>26.0</v>
      </c>
      <c r="H3" s="238">
        <f t="shared" ref="H3:H157" si="3">F3*3+G3</f>
        <v>26</v>
      </c>
      <c r="I3" s="38"/>
      <c r="J3" s="231" t="s">
        <v>18</v>
      </c>
      <c r="K3" s="52">
        <f t="shared" ref="K3:K157" si="4">HLOOKUP(J3,AA$1:BY$9959,ROW()-1,FALSE)</f>
        <v>2048</v>
      </c>
      <c r="L3" s="130">
        <v>1.0</v>
      </c>
      <c r="M3" s="130">
        <v>11.0</v>
      </c>
      <c r="N3" s="239">
        <f t="shared" ref="N3:N157" si="5">L3*3+M3</f>
        <v>14</v>
      </c>
      <c r="O3" s="38"/>
      <c r="P3" s="45" t="s">
        <v>72</v>
      </c>
      <c r="Q3" s="38"/>
      <c r="R3" s="45">
        <f>MIN(Rules!$E$2,(MAX(H3/N3,N3/H3)))</f>
        <v>1.857142857</v>
      </c>
      <c r="S3" s="45">
        <f>VLOOKUP(B3,Rules!A:B,2,FALSE)</f>
        <v>40</v>
      </c>
      <c r="T3" s="38"/>
      <c r="U3" s="46">
        <f>1/(10^(-(E3+(IF(P3="Y",Rules!$I$2,0))-K3)/Rules!$E$12)+1)</f>
        <v>0.5034538227</v>
      </c>
      <c r="V3" s="47">
        <f t="shared" ref="V3:V157" si="6">ROUND(IF(H3&gt;N3,(S3*R3*(1-U3)),IF(H3&lt;N3,(S3*R3*(0-U3)),S3*R3*(0.5-U3))),0)</f>
        <v>37</v>
      </c>
      <c r="W3" s="47">
        <f t="shared" ref="W3:W157" si="7">-1*V3</f>
        <v>-37</v>
      </c>
      <c r="X3" s="47"/>
      <c r="Y3" s="47"/>
      <c r="Z3" s="48"/>
      <c r="AA3" s="47">
        <f t="shared" ref="AA3:BJ3" si="1">IF($D3=AA$1,$E3+$V3,(IF($J3=AA$1,$K3+$W3,AA2)))</f>
        <v>1433</v>
      </c>
      <c r="AB3" s="47">
        <f t="shared" si="1"/>
        <v>1106</v>
      </c>
      <c r="AC3" s="47">
        <f t="shared" si="1"/>
        <v>1373</v>
      </c>
      <c r="AD3" s="47">
        <f t="shared" si="1"/>
        <v>292</v>
      </c>
      <c r="AE3" s="47">
        <f t="shared" si="1"/>
        <v>1711</v>
      </c>
      <c r="AF3" s="47">
        <f t="shared" si="1"/>
        <v>1938</v>
      </c>
      <c r="AG3" s="47">
        <f t="shared" si="1"/>
        <v>1159</v>
      </c>
      <c r="AH3" s="47">
        <f t="shared" si="1"/>
        <v>787</v>
      </c>
      <c r="AI3" s="47">
        <f t="shared" si="1"/>
        <v>1177</v>
      </c>
      <c r="AJ3" s="47">
        <f t="shared" si="1"/>
        <v>1771</v>
      </c>
      <c r="AK3" s="47">
        <f t="shared" si="1"/>
        <v>638</v>
      </c>
      <c r="AL3" s="47">
        <f t="shared" si="1"/>
        <v>917</v>
      </c>
      <c r="AM3" s="47">
        <f t="shared" si="1"/>
        <v>2035</v>
      </c>
      <c r="AN3" s="47">
        <f t="shared" si="1"/>
        <v>1275</v>
      </c>
      <c r="AO3" s="47">
        <f t="shared" si="1"/>
        <v>1261</v>
      </c>
      <c r="AP3" s="47">
        <f t="shared" si="1"/>
        <v>2280</v>
      </c>
      <c r="AQ3" s="47">
        <f t="shared" si="1"/>
        <v>1398</v>
      </c>
      <c r="AR3" s="47">
        <f t="shared" si="1"/>
        <v>344</v>
      </c>
      <c r="AS3" s="47">
        <f t="shared" si="1"/>
        <v>1766</v>
      </c>
      <c r="AT3" s="47">
        <f t="shared" si="1"/>
        <v>1244</v>
      </c>
      <c r="AU3" s="47">
        <f t="shared" si="1"/>
        <v>454</v>
      </c>
      <c r="AV3" s="47">
        <f t="shared" si="1"/>
        <v>942</v>
      </c>
      <c r="AW3" s="47">
        <f t="shared" si="1"/>
        <v>1004</v>
      </c>
      <c r="AX3" s="47">
        <f t="shared" si="1"/>
        <v>1210</v>
      </c>
      <c r="AY3" s="47">
        <f t="shared" si="1"/>
        <v>764</v>
      </c>
      <c r="AZ3" s="47">
        <f t="shared" si="1"/>
        <v>1558</v>
      </c>
      <c r="BA3" s="47">
        <f t="shared" si="1"/>
        <v>895</v>
      </c>
      <c r="BB3" s="47">
        <f t="shared" si="1"/>
        <v>531</v>
      </c>
      <c r="BC3" s="47">
        <f t="shared" si="1"/>
        <v>638</v>
      </c>
      <c r="BD3" s="47">
        <f t="shared" si="1"/>
        <v>2011</v>
      </c>
      <c r="BE3" s="47">
        <f t="shared" si="1"/>
        <v>829</v>
      </c>
      <c r="BF3" s="47">
        <f t="shared" si="1"/>
        <v>567</v>
      </c>
      <c r="BG3" s="47">
        <f t="shared" si="1"/>
        <v>1858</v>
      </c>
      <c r="BH3" s="47">
        <f t="shared" si="1"/>
        <v>1328</v>
      </c>
      <c r="BI3" s="47">
        <f t="shared" si="1"/>
        <v>1571</v>
      </c>
      <c r="BJ3" s="47">
        <f t="shared" si="1"/>
        <v>1150</v>
      </c>
    </row>
    <row r="4" ht="13.5" customHeight="1">
      <c r="A4" s="88">
        <v>41328.0</v>
      </c>
      <c r="B4" s="84" t="s">
        <v>71</v>
      </c>
      <c r="C4" s="38"/>
      <c r="D4" s="233" t="s">
        <v>26</v>
      </c>
      <c r="E4" s="52">
        <f t="shared" si="2"/>
        <v>1771</v>
      </c>
      <c r="F4" s="41">
        <v>1.0</v>
      </c>
      <c r="G4" s="41">
        <v>20.0</v>
      </c>
      <c r="H4" s="42">
        <f t="shared" si="3"/>
        <v>23</v>
      </c>
      <c r="I4" s="38"/>
      <c r="J4" s="234" t="s">
        <v>27</v>
      </c>
      <c r="K4" s="52">
        <f t="shared" si="4"/>
        <v>1558</v>
      </c>
      <c r="L4" s="44">
        <v>2.0</v>
      </c>
      <c r="M4" s="44">
        <v>16.0</v>
      </c>
      <c r="N4" s="23">
        <f t="shared" si="5"/>
        <v>22</v>
      </c>
      <c r="O4" s="38"/>
      <c r="P4" s="45" t="s">
        <v>72</v>
      </c>
      <c r="Q4" s="38"/>
      <c r="R4" s="45">
        <f>MIN(Rules!$E$2,(MAX(H4/N4,N4/H4)))</f>
        <v>1.045454545</v>
      </c>
      <c r="S4" s="45">
        <f>VLOOKUP(B4,Rules!A:B,2,FALSE)</f>
        <v>40</v>
      </c>
      <c r="T4" s="38"/>
      <c r="U4" s="46">
        <f>1/(10^(-(E4+(IF(P4="Y",Rules!$I$2,0))-K4)/Rules!$E$12)+1)</f>
        <v>0.8417992511</v>
      </c>
      <c r="V4" s="47">
        <f t="shared" si="6"/>
        <v>7</v>
      </c>
      <c r="W4" s="47">
        <f t="shared" si="7"/>
        <v>-7</v>
      </c>
      <c r="X4" s="47"/>
      <c r="Y4" s="47"/>
      <c r="Z4" s="48"/>
      <c r="AA4" s="47">
        <f t="shared" ref="AA4:BJ4" si="8">IF($D4=AA$1,$E4+$V4,(IF($J4=AA$1,$K4+$W4,AA3)))</f>
        <v>1433</v>
      </c>
      <c r="AB4" s="47">
        <f t="shared" si="8"/>
        <v>1106</v>
      </c>
      <c r="AC4" s="47">
        <f t="shared" si="8"/>
        <v>1373</v>
      </c>
      <c r="AD4" s="47">
        <f t="shared" si="8"/>
        <v>292</v>
      </c>
      <c r="AE4" s="47">
        <f t="shared" si="8"/>
        <v>1711</v>
      </c>
      <c r="AF4" s="47">
        <f t="shared" si="8"/>
        <v>1938</v>
      </c>
      <c r="AG4" s="47">
        <f t="shared" si="8"/>
        <v>1159</v>
      </c>
      <c r="AH4" s="47">
        <f t="shared" si="8"/>
        <v>787</v>
      </c>
      <c r="AI4" s="47">
        <f t="shared" si="8"/>
        <v>1177</v>
      </c>
      <c r="AJ4" s="47">
        <f t="shared" si="8"/>
        <v>1778</v>
      </c>
      <c r="AK4" s="47">
        <f t="shared" si="8"/>
        <v>638</v>
      </c>
      <c r="AL4" s="47">
        <f t="shared" si="8"/>
        <v>917</v>
      </c>
      <c r="AM4" s="47">
        <f t="shared" si="8"/>
        <v>2035</v>
      </c>
      <c r="AN4" s="47">
        <f t="shared" si="8"/>
        <v>1275</v>
      </c>
      <c r="AO4" s="47">
        <f t="shared" si="8"/>
        <v>1261</v>
      </c>
      <c r="AP4" s="47">
        <f t="shared" si="8"/>
        <v>2280</v>
      </c>
      <c r="AQ4" s="47">
        <f t="shared" si="8"/>
        <v>1398</v>
      </c>
      <c r="AR4" s="47">
        <f t="shared" si="8"/>
        <v>344</v>
      </c>
      <c r="AS4" s="47">
        <f t="shared" si="8"/>
        <v>1766</v>
      </c>
      <c r="AT4" s="47">
        <f t="shared" si="8"/>
        <v>1244</v>
      </c>
      <c r="AU4" s="47">
        <f t="shared" si="8"/>
        <v>454</v>
      </c>
      <c r="AV4" s="47">
        <f t="shared" si="8"/>
        <v>942</v>
      </c>
      <c r="AW4" s="47">
        <f t="shared" si="8"/>
        <v>1004</v>
      </c>
      <c r="AX4" s="47">
        <f t="shared" si="8"/>
        <v>1210</v>
      </c>
      <c r="AY4" s="47">
        <f t="shared" si="8"/>
        <v>764</v>
      </c>
      <c r="AZ4" s="47">
        <f t="shared" si="8"/>
        <v>1551</v>
      </c>
      <c r="BA4" s="47">
        <f t="shared" si="8"/>
        <v>895</v>
      </c>
      <c r="BB4" s="47">
        <f t="shared" si="8"/>
        <v>531</v>
      </c>
      <c r="BC4" s="47">
        <f t="shared" si="8"/>
        <v>638</v>
      </c>
      <c r="BD4" s="47">
        <f t="shared" si="8"/>
        <v>2011</v>
      </c>
      <c r="BE4" s="47">
        <f t="shared" si="8"/>
        <v>829</v>
      </c>
      <c r="BF4" s="47">
        <f t="shared" si="8"/>
        <v>567</v>
      </c>
      <c r="BG4" s="47">
        <f t="shared" si="8"/>
        <v>1858</v>
      </c>
      <c r="BH4" s="47">
        <f t="shared" si="8"/>
        <v>1328</v>
      </c>
      <c r="BI4" s="47">
        <f t="shared" si="8"/>
        <v>1571</v>
      </c>
      <c r="BJ4" s="47">
        <f t="shared" si="8"/>
        <v>1150</v>
      </c>
    </row>
    <row r="5" ht="13.5" customHeight="1">
      <c r="A5" s="88">
        <v>41329.0</v>
      </c>
      <c r="B5" s="84" t="s">
        <v>71</v>
      </c>
      <c r="C5" s="38"/>
      <c r="D5" s="233" t="s">
        <v>23</v>
      </c>
      <c r="E5" s="52">
        <f t="shared" si="2"/>
        <v>2035</v>
      </c>
      <c r="F5" s="41">
        <v>3.0</v>
      </c>
      <c r="G5" s="41">
        <v>11.0</v>
      </c>
      <c r="H5" s="42">
        <f t="shared" si="3"/>
        <v>20</v>
      </c>
      <c r="I5" s="38"/>
      <c r="J5" s="234" t="s">
        <v>22</v>
      </c>
      <c r="K5" s="52">
        <f t="shared" si="4"/>
        <v>2280</v>
      </c>
      <c r="L5" s="44">
        <v>0.0</v>
      </c>
      <c r="M5" s="44">
        <v>17.0</v>
      </c>
      <c r="N5" s="23">
        <f t="shared" si="5"/>
        <v>17</v>
      </c>
      <c r="O5" s="38"/>
      <c r="P5" s="45" t="s">
        <v>72</v>
      </c>
      <c r="Q5" s="38"/>
      <c r="R5" s="45">
        <f>MIN(Rules!$E$2,(MAX(H5/N5,N5/H5)))</f>
        <v>1.176470588</v>
      </c>
      <c r="S5" s="45">
        <f>VLOOKUP(B5,Rules!A:B,2,FALSE)</f>
        <v>40</v>
      </c>
      <c r="T5" s="38"/>
      <c r="U5" s="46">
        <f>1/(10^(-(E5+(IF(P5="Y",Rules!$I$2,0))-K5)/Rules!$E$12)+1)</f>
        <v>0.3923389359</v>
      </c>
      <c r="V5" s="47">
        <f t="shared" si="6"/>
        <v>29</v>
      </c>
      <c r="W5" s="47">
        <f t="shared" si="7"/>
        <v>-29</v>
      </c>
      <c r="X5" s="47"/>
      <c r="Y5" s="47"/>
      <c r="Z5" s="48"/>
      <c r="AA5" s="47">
        <f t="shared" ref="AA5:BJ5" si="9">IF($D5=AA$1,$E5+$V5,(IF($J5=AA$1,$K5+$W5,AA4)))</f>
        <v>1433</v>
      </c>
      <c r="AB5" s="47">
        <f t="shared" si="9"/>
        <v>1106</v>
      </c>
      <c r="AC5" s="47">
        <f t="shared" si="9"/>
        <v>1373</v>
      </c>
      <c r="AD5" s="47">
        <f t="shared" si="9"/>
        <v>292</v>
      </c>
      <c r="AE5" s="47">
        <f t="shared" si="9"/>
        <v>1711</v>
      </c>
      <c r="AF5" s="47">
        <f t="shared" si="9"/>
        <v>1938</v>
      </c>
      <c r="AG5" s="47">
        <f t="shared" si="9"/>
        <v>1159</v>
      </c>
      <c r="AH5" s="47">
        <f t="shared" si="9"/>
        <v>787</v>
      </c>
      <c r="AI5" s="47">
        <f t="shared" si="9"/>
        <v>1177</v>
      </c>
      <c r="AJ5" s="47">
        <f t="shared" si="9"/>
        <v>1778</v>
      </c>
      <c r="AK5" s="47">
        <f t="shared" si="9"/>
        <v>638</v>
      </c>
      <c r="AL5" s="47">
        <f t="shared" si="9"/>
        <v>917</v>
      </c>
      <c r="AM5" s="47">
        <f t="shared" si="9"/>
        <v>2064</v>
      </c>
      <c r="AN5" s="47">
        <f t="shared" si="9"/>
        <v>1275</v>
      </c>
      <c r="AO5" s="47">
        <f t="shared" si="9"/>
        <v>1261</v>
      </c>
      <c r="AP5" s="47">
        <f t="shared" si="9"/>
        <v>2251</v>
      </c>
      <c r="AQ5" s="47">
        <f t="shared" si="9"/>
        <v>1398</v>
      </c>
      <c r="AR5" s="47">
        <f t="shared" si="9"/>
        <v>344</v>
      </c>
      <c r="AS5" s="47">
        <f t="shared" si="9"/>
        <v>1766</v>
      </c>
      <c r="AT5" s="47">
        <f t="shared" si="9"/>
        <v>1244</v>
      </c>
      <c r="AU5" s="47">
        <f t="shared" si="9"/>
        <v>454</v>
      </c>
      <c r="AV5" s="47">
        <f t="shared" si="9"/>
        <v>942</v>
      </c>
      <c r="AW5" s="47">
        <f t="shared" si="9"/>
        <v>1004</v>
      </c>
      <c r="AX5" s="47">
        <f t="shared" si="9"/>
        <v>1210</v>
      </c>
      <c r="AY5" s="47">
        <f t="shared" si="9"/>
        <v>764</v>
      </c>
      <c r="AZ5" s="47">
        <f t="shared" si="9"/>
        <v>1551</v>
      </c>
      <c r="BA5" s="47">
        <f t="shared" si="9"/>
        <v>895</v>
      </c>
      <c r="BB5" s="47">
        <f t="shared" si="9"/>
        <v>531</v>
      </c>
      <c r="BC5" s="47">
        <f t="shared" si="9"/>
        <v>638</v>
      </c>
      <c r="BD5" s="47">
        <f t="shared" si="9"/>
        <v>2011</v>
      </c>
      <c r="BE5" s="47">
        <f t="shared" si="9"/>
        <v>829</v>
      </c>
      <c r="BF5" s="47">
        <f t="shared" si="9"/>
        <v>567</v>
      </c>
      <c r="BG5" s="47">
        <f t="shared" si="9"/>
        <v>1858</v>
      </c>
      <c r="BH5" s="47">
        <f t="shared" si="9"/>
        <v>1328</v>
      </c>
      <c r="BI5" s="47">
        <f t="shared" si="9"/>
        <v>1571</v>
      </c>
      <c r="BJ5" s="47">
        <f t="shared" si="9"/>
        <v>1150</v>
      </c>
    </row>
    <row r="6" ht="13.5" customHeight="1">
      <c r="A6" s="88">
        <v>41329.0</v>
      </c>
      <c r="B6" s="84" t="s">
        <v>71</v>
      </c>
      <c r="C6" s="38"/>
      <c r="D6" s="233" t="s">
        <v>21</v>
      </c>
      <c r="E6" s="52">
        <f t="shared" si="2"/>
        <v>1711</v>
      </c>
      <c r="F6" s="41">
        <v>1.0</v>
      </c>
      <c r="G6" s="41">
        <v>17.0</v>
      </c>
      <c r="H6" s="42">
        <f t="shared" si="3"/>
        <v>20</v>
      </c>
      <c r="I6" s="38"/>
      <c r="J6" s="234" t="s">
        <v>25</v>
      </c>
      <c r="K6" s="52">
        <f t="shared" si="4"/>
        <v>1858</v>
      </c>
      <c r="L6" s="44">
        <v>2.0</v>
      </c>
      <c r="M6" s="44">
        <v>15.0</v>
      </c>
      <c r="N6" s="23">
        <f t="shared" si="5"/>
        <v>21</v>
      </c>
      <c r="O6" s="38"/>
      <c r="P6" s="45" t="s">
        <v>72</v>
      </c>
      <c r="Q6" s="38"/>
      <c r="R6" s="45">
        <f>MIN(Rules!$E$2,(MAX(H6/N6,N6/H6)))</f>
        <v>1.05</v>
      </c>
      <c r="S6" s="45">
        <f>VLOOKUP(B6,Rules!A:B,2,FALSE)</f>
        <v>40</v>
      </c>
      <c r="T6" s="38"/>
      <c r="U6" s="46">
        <f>1/(10^(-(E6+(IF(P6="Y",Rules!$I$2,0))-K6)/Rules!$E$12)+1)</f>
        <v>0.5034538227</v>
      </c>
      <c r="V6" s="47">
        <f t="shared" si="6"/>
        <v>-21</v>
      </c>
      <c r="W6" s="47">
        <f t="shared" si="7"/>
        <v>21</v>
      </c>
      <c r="X6" s="47"/>
      <c r="Y6" s="47"/>
      <c r="Z6" s="48"/>
      <c r="AA6" s="47">
        <f t="shared" ref="AA6:BJ6" si="10">IF($D6=AA$1,$E6+$V6,(IF($J6=AA$1,$K6+$W6,AA5)))</f>
        <v>1433</v>
      </c>
      <c r="AB6" s="47">
        <f t="shared" si="10"/>
        <v>1106</v>
      </c>
      <c r="AC6" s="47">
        <f t="shared" si="10"/>
        <v>1373</v>
      </c>
      <c r="AD6" s="47">
        <f t="shared" si="10"/>
        <v>292</v>
      </c>
      <c r="AE6" s="47">
        <f t="shared" si="10"/>
        <v>1690</v>
      </c>
      <c r="AF6" s="47">
        <f t="shared" si="10"/>
        <v>1938</v>
      </c>
      <c r="AG6" s="47">
        <f t="shared" si="10"/>
        <v>1159</v>
      </c>
      <c r="AH6" s="47">
        <f t="shared" si="10"/>
        <v>787</v>
      </c>
      <c r="AI6" s="47">
        <f t="shared" si="10"/>
        <v>1177</v>
      </c>
      <c r="AJ6" s="47">
        <f t="shared" si="10"/>
        <v>1778</v>
      </c>
      <c r="AK6" s="47">
        <f t="shared" si="10"/>
        <v>638</v>
      </c>
      <c r="AL6" s="47">
        <f t="shared" si="10"/>
        <v>917</v>
      </c>
      <c r="AM6" s="47">
        <f t="shared" si="10"/>
        <v>2064</v>
      </c>
      <c r="AN6" s="47">
        <f t="shared" si="10"/>
        <v>1275</v>
      </c>
      <c r="AO6" s="47">
        <f t="shared" si="10"/>
        <v>1261</v>
      </c>
      <c r="AP6" s="47">
        <f t="shared" si="10"/>
        <v>2251</v>
      </c>
      <c r="AQ6" s="47">
        <f t="shared" si="10"/>
        <v>1398</v>
      </c>
      <c r="AR6" s="47">
        <f t="shared" si="10"/>
        <v>344</v>
      </c>
      <c r="AS6" s="47">
        <f t="shared" si="10"/>
        <v>1766</v>
      </c>
      <c r="AT6" s="47">
        <f t="shared" si="10"/>
        <v>1244</v>
      </c>
      <c r="AU6" s="47">
        <f t="shared" si="10"/>
        <v>454</v>
      </c>
      <c r="AV6" s="47">
        <f t="shared" si="10"/>
        <v>942</v>
      </c>
      <c r="AW6" s="47">
        <f t="shared" si="10"/>
        <v>1004</v>
      </c>
      <c r="AX6" s="47">
        <f t="shared" si="10"/>
        <v>1210</v>
      </c>
      <c r="AY6" s="47">
        <f t="shared" si="10"/>
        <v>764</v>
      </c>
      <c r="AZ6" s="47">
        <f t="shared" si="10"/>
        <v>1551</v>
      </c>
      <c r="BA6" s="47">
        <f t="shared" si="10"/>
        <v>895</v>
      </c>
      <c r="BB6" s="47">
        <f t="shared" si="10"/>
        <v>531</v>
      </c>
      <c r="BC6" s="47">
        <f t="shared" si="10"/>
        <v>638</v>
      </c>
      <c r="BD6" s="47">
        <f t="shared" si="10"/>
        <v>2011</v>
      </c>
      <c r="BE6" s="47">
        <f t="shared" si="10"/>
        <v>829</v>
      </c>
      <c r="BF6" s="47">
        <f t="shared" si="10"/>
        <v>567</v>
      </c>
      <c r="BG6" s="47">
        <f t="shared" si="10"/>
        <v>1879</v>
      </c>
      <c r="BH6" s="47">
        <f t="shared" si="10"/>
        <v>1328</v>
      </c>
      <c r="BI6" s="47">
        <f t="shared" si="10"/>
        <v>1571</v>
      </c>
      <c r="BJ6" s="47">
        <f t="shared" si="10"/>
        <v>1150</v>
      </c>
    </row>
    <row r="7" ht="13.5" customHeight="1">
      <c r="A7" s="88">
        <v>41329.0</v>
      </c>
      <c r="B7" s="84" t="s">
        <v>71</v>
      </c>
      <c r="C7" s="38"/>
      <c r="D7" s="233" t="s">
        <v>28</v>
      </c>
      <c r="E7" s="52">
        <f t="shared" si="2"/>
        <v>1373</v>
      </c>
      <c r="F7" s="41">
        <v>0.0</v>
      </c>
      <c r="G7" s="41">
        <v>16.0</v>
      </c>
      <c r="H7" s="42">
        <f t="shared" si="3"/>
        <v>16</v>
      </c>
      <c r="I7" s="38"/>
      <c r="J7" s="234" t="s">
        <v>24</v>
      </c>
      <c r="K7" s="52">
        <f t="shared" si="4"/>
        <v>1571</v>
      </c>
      <c r="L7" s="44">
        <v>2.0</v>
      </c>
      <c r="M7" s="44">
        <v>15.0</v>
      </c>
      <c r="N7" s="23">
        <f t="shared" si="5"/>
        <v>21</v>
      </c>
      <c r="O7" s="38"/>
      <c r="P7" s="45" t="s">
        <v>72</v>
      </c>
      <c r="Q7" s="38"/>
      <c r="R7" s="45">
        <f>MIN(Rules!$E$2,(MAX(H7/N7,N7/H7)))</f>
        <v>1.3125</v>
      </c>
      <c r="S7" s="45">
        <f>VLOOKUP(B7,Rules!A:B,2,FALSE)</f>
        <v>40</v>
      </c>
      <c r="T7" s="38"/>
      <c r="U7" s="46">
        <f>1/(10^(-(E7+(IF(P7="Y",Rules!$I$2,0))-K7)/Rules!$E$12)+1)</f>
        <v>0.4449618829</v>
      </c>
      <c r="V7" s="47">
        <f t="shared" si="6"/>
        <v>-23</v>
      </c>
      <c r="W7" s="47">
        <f t="shared" si="7"/>
        <v>23</v>
      </c>
      <c r="X7" s="47"/>
      <c r="Y7" s="47"/>
      <c r="Z7" s="48"/>
      <c r="AA7" s="47">
        <f t="shared" ref="AA7:BJ7" si="11">IF($D7=AA$1,$E7+$V7,(IF($J7=AA$1,$K7+$W7,AA6)))</f>
        <v>1433</v>
      </c>
      <c r="AB7" s="47">
        <f t="shared" si="11"/>
        <v>1106</v>
      </c>
      <c r="AC7" s="47">
        <f t="shared" si="11"/>
        <v>1350</v>
      </c>
      <c r="AD7" s="47">
        <f t="shared" si="11"/>
        <v>292</v>
      </c>
      <c r="AE7" s="47">
        <f t="shared" si="11"/>
        <v>1690</v>
      </c>
      <c r="AF7" s="47">
        <f t="shared" si="11"/>
        <v>1938</v>
      </c>
      <c r="AG7" s="47">
        <f t="shared" si="11"/>
        <v>1159</v>
      </c>
      <c r="AH7" s="47">
        <f t="shared" si="11"/>
        <v>787</v>
      </c>
      <c r="AI7" s="47">
        <f t="shared" si="11"/>
        <v>1177</v>
      </c>
      <c r="AJ7" s="47">
        <f t="shared" si="11"/>
        <v>1778</v>
      </c>
      <c r="AK7" s="47">
        <f t="shared" si="11"/>
        <v>638</v>
      </c>
      <c r="AL7" s="47">
        <f t="shared" si="11"/>
        <v>917</v>
      </c>
      <c r="AM7" s="47">
        <f t="shared" si="11"/>
        <v>2064</v>
      </c>
      <c r="AN7" s="47">
        <f t="shared" si="11"/>
        <v>1275</v>
      </c>
      <c r="AO7" s="47">
        <f t="shared" si="11"/>
        <v>1261</v>
      </c>
      <c r="AP7" s="47">
        <f t="shared" si="11"/>
        <v>2251</v>
      </c>
      <c r="AQ7" s="47">
        <f t="shared" si="11"/>
        <v>1398</v>
      </c>
      <c r="AR7" s="47">
        <f t="shared" si="11"/>
        <v>344</v>
      </c>
      <c r="AS7" s="47">
        <f t="shared" si="11"/>
        <v>1766</v>
      </c>
      <c r="AT7" s="47">
        <f t="shared" si="11"/>
        <v>1244</v>
      </c>
      <c r="AU7" s="47">
        <f t="shared" si="11"/>
        <v>454</v>
      </c>
      <c r="AV7" s="47">
        <f t="shared" si="11"/>
        <v>942</v>
      </c>
      <c r="AW7" s="47">
        <f t="shared" si="11"/>
        <v>1004</v>
      </c>
      <c r="AX7" s="47">
        <f t="shared" si="11"/>
        <v>1210</v>
      </c>
      <c r="AY7" s="47">
        <f t="shared" si="11"/>
        <v>764</v>
      </c>
      <c r="AZ7" s="47">
        <f t="shared" si="11"/>
        <v>1551</v>
      </c>
      <c r="BA7" s="47">
        <f t="shared" si="11"/>
        <v>895</v>
      </c>
      <c r="BB7" s="47">
        <f t="shared" si="11"/>
        <v>531</v>
      </c>
      <c r="BC7" s="47">
        <f t="shared" si="11"/>
        <v>638</v>
      </c>
      <c r="BD7" s="47">
        <f t="shared" si="11"/>
        <v>2011</v>
      </c>
      <c r="BE7" s="47">
        <f t="shared" si="11"/>
        <v>829</v>
      </c>
      <c r="BF7" s="47">
        <f t="shared" si="11"/>
        <v>567</v>
      </c>
      <c r="BG7" s="47">
        <f t="shared" si="11"/>
        <v>1879</v>
      </c>
      <c r="BH7" s="47">
        <f t="shared" si="11"/>
        <v>1328</v>
      </c>
      <c r="BI7" s="47">
        <f t="shared" si="11"/>
        <v>1594</v>
      </c>
      <c r="BJ7" s="47">
        <f t="shared" si="11"/>
        <v>1150</v>
      </c>
    </row>
    <row r="8" ht="13.5" customHeight="1">
      <c r="A8" s="88">
        <v>41329.0</v>
      </c>
      <c r="B8" s="84" t="s">
        <v>71</v>
      </c>
      <c r="C8" s="38"/>
      <c r="D8" s="233" t="s">
        <v>20</v>
      </c>
      <c r="E8" s="52">
        <f t="shared" si="2"/>
        <v>1766</v>
      </c>
      <c r="F8" s="41">
        <v>1.0</v>
      </c>
      <c r="G8" s="41">
        <v>19.0</v>
      </c>
      <c r="H8" s="42">
        <f t="shared" si="3"/>
        <v>22</v>
      </c>
      <c r="I8" s="38"/>
      <c r="J8" s="234" t="s">
        <v>30</v>
      </c>
      <c r="K8" s="52">
        <f t="shared" si="4"/>
        <v>1433</v>
      </c>
      <c r="L8" s="44">
        <v>0.0</v>
      </c>
      <c r="M8" s="44">
        <v>19.0</v>
      </c>
      <c r="N8" s="23">
        <f t="shared" si="5"/>
        <v>19</v>
      </c>
      <c r="O8" s="38"/>
      <c r="P8" s="45" t="s">
        <v>72</v>
      </c>
      <c r="Q8" s="38"/>
      <c r="R8" s="45">
        <f>MIN(Rules!$E$2,(MAX(H8/N8,N8/H8)))</f>
        <v>1.157894737</v>
      </c>
      <c r="S8" s="45">
        <f>VLOOKUP(B8,Rules!A:B,2,FALSE)</f>
        <v>40</v>
      </c>
      <c r="T8" s="38"/>
      <c r="U8" s="46">
        <f>1/(10^(-(E8+(IF(P8="Y",Rules!$I$2,0))-K8)/Rules!$E$12)+1)</f>
        <v>0.9024102877</v>
      </c>
      <c r="V8" s="47">
        <f t="shared" si="6"/>
        <v>5</v>
      </c>
      <c r="W8" s="47">
        <f t="shared" si="7"/>
        <v>-5</v>
      </c>
      <c r="X8" s="47"/>
      <c r="Y8" s="47"/>
      <c r="Z8" s="48"/>
      <c r="AA8" s="47">
        <f t="shared" ref="AA8:BJ8" si="12">IF($D8=AA$1,$E8+$V8,(IF($J8=AA$1,$K8+$W8,AA7)))</f>
        <v>1428</v>
      </c>
      <c r="AB8" s="47">
        <f t="shared" si="12"/>
        <v>1106</v>
      </c>
      <c r="AC8" s="47">
        <f t="shared" si="12"/>
        <v>1350</v>
      </c>
      <c r="AD8" s="47">
        <f t="shared" si="12"/>
        <v>292</v>
      </c>
      <c r="AE8" s="47">
        <f t="shared" si="12"/>
        <v>1690</v>
      </c>
      <c r="AF8" s="47">
        <f t="shared" si="12"/>
        <v>1938</v>
      </c>
      <c r="AG8" s="47">
        <f t="shared" si="12"/>
        <v>1159</v>
      </c>
      <c r="AH8" s="47">
        <f t="shared" si="12"/>
        <v>787</v>
      </c>
      <c r="AI8" s="47">
        <f t="shared" si="12"/>
        <v>1177</v>
      </c>
      <c r="AJ8" s="47">
        <f t="shared" si="12"/>
        <v>1778</v>
      </c>
      <c r="AK8" s="47">
        <f t="shared" si="12"/>
        <v>638</v>
      </c>
      <c r="AL8" s="47">
        <f t="shared" si="12"/>
        <v>917</v>
      </c>
      <c r="AM8" s="47">
        <f t="shared" si="12"/>
        <v>2064</v>
      </c>
      <c r="AN8" s="47">
        <f t="shared" si="12"/>
        <v>1275</v>
      </c>
      <c r="AO8" s="47">
        <f t="shared" si="12"/>
        <v>1261</v>
      </c>
      <c r="AP8" s="47">
        <f t="shared" si="12"/>
        <v>2251</v>
      </c>
      <c r="AQ8" s="47">
        <f t="shared" si="12"/>
        <v>1398</v>
      </c>
      <c r="AR8" s="47">
        <f t="shared" si="12"/>
        <v>344</v>
      </c>
      <c r="AS8" s="47">
        <f t="shared" si="12"/>
        <v>1771</v>
      </c>
      <c r="AT8" s="47">
        <f t="shared" si="12"/>
        <v>1244</v>
      </c>
      <c r="AU8" s="47">
        <f t="shared" si="12"/>
        <v>454</v>
      </c>
      <c r="AV8" s="47">
        <f t="shared" si="12"/>
        <v>942</v>
      </c>
      <c r="AW8" s="47">
        <f t="shared" si="12"/>
        <v>1004</v>
      </c>
      <c r="AX8" s="47">
        <f t="shared" si="12"/>
        <v>1210</v>
      </c>
      <c r="AY8" s="47">
        <f t="shared" si="12"/>
        <v>764</v>
      </c>
      <c r="AZ8" s="47">
        <f t="shared" si="12"/>
        <v>1551</v>
      </c>
      <c r="BA8" s="47">
        <f t="shared" si="12"/>
        <v>895</v>
      </c>
      <c r="BB8" s="47">
        <f t="shared" si="12"/>
        <v>531</v>
      </c>
      <c r="BC8" s="47">
        <f t="shared" si="12"/>
        <v>638</v>
      </c>
      <c r="BD8" s="47">
        <f t="shared" si="12"/>
        <v>2011</v>
      </c>
      <c r="BE8" s="47">
        <f t="shared" si="12"/>
        <v>829</v>
      </c>
      <c r="BF8" s="47">
        <f t="shared" si="12"/>
        <v>567</v>
      </c>
      <c r="BG8" s="47">
        <f t="shared" si="12"/>
        <v>1879</v>
      </c>
      <c r="BH8" s="47">
        <f t="shared" si="12"/>
        <v>1328</v>
      </c>
      <c r="BI8" s="47">
        <f t="shared" si="12"/>
        <v>1594</v>
      </c>
      <c r="BJ8" s="47">
        <f t="shared" si="12"/>
        <v>1150</v>
      </c>
    </row>
    <row r="9" ht="13.5" customHeight="1">
      <c r="A9" s="88">
        <v>41329.0</v>
      </c>
      <c r="B9" s="84" t="s">
        <v>71</v>
      </c>
      <c r="C9" s="38"/>
      <c r="D9" s="233" t="s">
        <v>34</v>
      </c>
      <c r="E9" s="52">
        <f t="shared" si="2"/>
        <v>1275</v>
      </c>
      <c r="F9" s="41">
        <v>2.0</v>
      </c>
      <c r="G9" s="41">
        <v>10.0</v>
      </c>
      <c r="H9" s="42">
        <f t="shared" si="3"/>
        <v>16</v>
      </c>
      <c r="I9" s="38"/>
      <c r="J9" s="234" t="s">
        <v>32</v>
      </c>
      <c r="K9" s="52">
        <f t="shared" si="4"/>
        <v>1328</v>
      </c>
      <c r="L9" s="44">
        <v>0.0</v>
      </c>
      <c r="M9" s="44">
        <v>13.0</v>
      </c>
      <c r="N9" s="23">
        <f t="shared" si="5"/>
        <v>13</v>
      </c>
      <c r="O9" s="38"/>
      <c r="P9" s="45" t="s">
        <v>72</v>
      </c>
      <c r="Q9" s="38"/>
      <c r="R9" s="45">
        <f>MIN(Rules!$E$2,(MAX(H9/N9,N9/H9)))</f>
        <v>1.230769231</v>
      </c>
      <c r="S9" s="45">
        <f>VLOOKUP(B9,Rules!A:B,2,FALSE)</f>
        <v>40</v>
      </c>
      <c r="T9" s="38"/>
      <c r="U9" s="46">
        <f>1/(10^(-(E9+(IF(P9="Y",Rules!$I$2,0))-K9)/Rules!$E$12)+1)</f>
        <v>0.6098547023</v>
      </c>
      <c r="V9" s="47">
        <f t="shared" si="6"/>
        <v>19</v>
      </c>
      <c r="W9" s="47">
        <f t="shared" si="7"/>
        <v>-19</v>
      </c>
      <c r="X9" s="47"/>
      <c r="Y9" s="47"/>
      <c r="Z9" s="48"/>
      <c r="AA9" s="47">
        <f t="shared" ref="AA9:BJ9" si="13">IF($D9=AA$1,$E9+$V9,(IF($J9=AA$1,$K9+$W9,AA8)))</f>
        <v>1428</v>
      </c>
      <c r="AB9" s="47">
        <f t="shared" si="13"/>
        <v>1106</v>
      </c>
      <c r="AC9" s="47">
        <f t="shared" si="13"/>
        <v>1350</v>
      </c>
      <c r="AD9" s="47">
        <f t="shared" si="13"/>
        <v>292</v>
      </c>
      <c r="AE9" s="47">
        <f t="shared" si="13"/>
        <v>1690</v>
      </c>
      <c r="AF9" s="47">
        <f t="shared" si="13"/>
        <v>1938</v>
      </c>
      <c r="AG9" s="47">
        <f t="shared" si="13"/>
        <v>1159</v>
      </c>
      <c r="AH9" s="47">
        <f t="shared" si="13"/>
        <v>787</v>
      </c>
      <c r="AI9" s="47">
        <f t="shared" si="13"/>
        <v>1177</v>
      </c>
      <c r="AJ9" s="47">
        <f t="shared" si="13"/>
        <v>1778</v>
      </c>
      <c r="AK9" s="47">
        <f t="shared" si="13"/>
        <v>638</v>
      </c>
      <c r="AL9" s="47">
        <f t="shared" si="13"/>
        <v>917</v>
      </c>
      <c r="AM9" s="47">
        <f t="shared" si="13"/>
        <v>2064</v>
      </c>
      <c r="AN9" s="47">
        <f t="shared" si="13"/>
        <v>1294</v>
      </c>
      <c r="AO9" s="47">
        <f t="shared" si="13"/>
        <v>1261</v>
      </c>
      <c r="AP9" s="47">
        <f t="shared" si="13"/>
        <v>2251</v>
      </c>
      <c r="AQ9" s="47">
        <f t="shared" si="13"/>
        <v>1398</v>
      </c>
      <c r="AR9" s="47">
        <f t="shared" si="13"/>
        <v>344</v>
      </c>
      <c r="AS9" s="47">
        <f t="shared" si="13"/>
        <v>1771</v>
      </c>
      <c r="AT9" s="47">
        <f t="shared" si="13"/>
        <v>1244</v>
      </c>
      <c r="AU9" s="47">
        <f t="shared" si="13"/>
        <v>454</v>
      </c>
      <c r="AV9" s="47">
        <f t="shared" si="13"/>
        <v>942</v>
      </c>
      <c r="AW9" s="47">
        <f t="shared" si="13"/>
        <v>1004</v>
      </c>
      <c r="AX9" s="47">
        <f t="shared" si="13"/>
        <v>1210</v>
      </c>
      <c r="AY9" s="47">
        <f t="shared" si="13"/>
        <v>764</v>
      </c>
      <c r="AZ9" s="47">
        <f t="shared" si="13"/>
        <v>1551</v>
      </c>
      <c r="BA9" s="47">
        <f t="shared" si="13"/>
        <v>895</v>
      </c>
      <c r="BB9" s="47">
        <f t="shared" si="13"/>
        <v>531</v>
      </c>
      <c r="BC9" s="47">
        <f t="shared" si="13"/>
        <v>638</v>
      </c>
      <c r="BD9" s="47">
        <f t="shared" si="13"/>
        <v>2011</v>
      </c>
      <c r="BE9" s="47">
        <f t="shared" si="13"/>
        <v>829</v>
      </c>
      <c r="BF9" s="47">
        <f t="shared" si="13"/>
        <v>567</v>
      </c>
      <c r="BG9" s="47">
        <f t="shared" si="13"/>
        <v>1879</v>
      </c>
      <c r="BH9" s="47">
        <f t="shared" si="13"/>
        <v>1309</v>
      </c>
      <c r="BI9" s="47">
        <f t="shared" si="13"/>
        <v>1594</v>
      </c>
      <c r="BJ9" s="47">
        <f t="shared" si="13"/>
        <v>1150</v>
      </c>
    </row>
    <row r="10" ht="13.5" customHeight="1">
      <c r="A10" s="88">
        <v>41329.0</v>
      </c>
      <c r="B10" s="84" t="s">
        <v>71</v>
      </c>
      <c r="C10" s="38"/>
      <c r="D10" s="233" t="s">
        <v>35</v>
      </c>
      <c r="E10" s="52">
        <f t="shared" si="2"/>
        <v>1159</v>
      </c>
      <c r="F10" s="41">
        <v>2.0</v>
      </c>
      <c r="G10" s="41">
        <v>19.0</v>
      </c>
      <c r="H10" s="42">
        <f t="shared" si="3"/>
        <v>25</v>
      </c>
      <c r="I10" s="38"/>
      <c r="J10" s="234" t="s">
        <v>40</v>
      </c>
      <c r="K10" s="52">
        <f t="shared" si="4"/>
        <v>1150</v>
      </c>
      <c r="L10" s="44">
        <v>0.0</v>
      </c>
      <c r="M10" s="44">
        <v>10.0</v>
      </c>
      <c r="N10" s="23">
        <f t="shared" si="5"/>
        <v>10</v>
      </c>
      <c r="O10" s="38"/>
      <c r="P10" s="45" t="s">
        <v>72</v>
      </c>
      <c r="Q10" s="38"/>
      <c r="R10" s="45">
        <f>MIN(Rules!$E$2,(MAX(H10/N10,N10/H10)))</f>
        <v>2</v>
      </c>
      <c r="S10" s="45">
        <f>VLOOKUP(B10,Rules!A:B,2,FALSE)</f>
        <v>40</v>
      </c>
      <c r="T10" s="38"/>
      <c r="U10" s="46">
        <f>1/(10^(-(E10+(IF(P10="Y",Rules!$I$2,0))-K10)/Rules!$E$12)+1)</f>
        <v>0.6752926987</v>
      </c>
      <c r="V10" s="47">
        <f t="shared" si="6"/>
        <v>26</v>
      </c>
      <c r="W10" s="47">
        <f t="shared" si="7"/>
        <v>-26</v>
      </c>
      <c r="X10" s="47"/>
      <c r="Y10" s="47"/>
      <c r="Z10" s="48"/>
      <c r="AA10" s="47">
        <f t="shared" ref="AA10:BJ10" si="14">IF($D10=AA$1,$E10+$V10,(IF($J10=AA$1,$K10+$W10,AA9)))</f>
        <v>1428</v>
      </c>
      <c r="AB10" s="47">
        <f t="shared" si="14"/>
        <v>1106</v>
      </c>
      <c r="AC10" s="47">
        <f t="shared" si="14"/>
        <v>1350</v>
      </c>
      <c r="AD10" s="47">
        <f t="shared" si="14"/>
        <v>292</v>
      </c>
      <c r="AE10" s="47">
        <f t="shared" si="14"/>
        <v>1690</v>
      </c>
      <c r="AF10" s="47">
        <f t="shared" si="14"/>
        <v>1938</v>
      </c>
      <c r="AG10" s="47">
        <f t="shared" si="14"/>
        <v>1185</v>
      </c>
      <c r="AH10" s="47">
        <f t="shared" si="14"/>
        <v>787</v>
      </c>
      <c r="AI10" s="47">
        <f t="shared" si="14"/>
        <v>1177</v>
      </c>
      <c r="AJ10" s="47">
        <f t="shared" si="14"/>
        <v>1778</v>
      </c>
      <c r="AK10" s="47">
        <f t="shared" si="14"/>
        <v>638</v>
      </c>
      <c r="AL10" s="47">
        <f t="shared" si="14"/>
        <v>917</v>
      </c>
      <c r="AM10" s="47">
        <f t="shared" si="14"/>
        <v>2064</v>
      </c>
      <c r="AN10" s="47">
        <f t="shared" si="14"/>
        <v>1294</v>
      </c>
      <c r="AO10" s="47">
        <f t="shared" si="14"/>
        <v>1261</v>
      </c>
      <c r="AP10" s="47">
        <f t="shared" si="14"/>
        <v>2251</v>
      </c>
      <c r="AQ10" s="47">
        <f t="shared" si="14"/>
        <v>1398</v>
      </c>
      <c r="AR10" s="47">
        <f t="shared" si="14"/>
        <v>344</v>
      </c>
      <c r="AS10" s="47">
        <f t="shared" si="14"/>
        <v>1771</v>
      </c>
      <c r="AT10" s="47">
        <f t="shared" si="14"/>
        <v>1244</v>
      </c>
      <c r="AU10" s="47">
        <f t="shared" si="14"/>
        <v>454</v>
      </c>
      <c r="AV10" s="47">
        <f t="shared" si="14"/>
        <v>942</v>
      </c>
      <c r="AW10" s="47">
        <f t="shared" si="14"/>
        <v>1004</v>
      </c>
      <c r="AX10" s="47">
        <f t="shared" si="14"/>
        <v>1210</v>
      </c>
      <c r="AY10" s="47">
        <f t="shared" si="14"/>
        <v>764</v>
      </c>
      <c r="AZ10" s="47">
        <f t="shared" si="14"/>
        <v>1551</v>
      </c>
      <c r="BA10" s="47">
        <f t="shared" si="14"/>
        <v>895</v>
      </c>
      <c r="BB10" s="47">
        <f t="shared" si="14"/>
        <v>531</v>
      </c>
      <c r="BC10" s="47">
        <f t="shared" si="14"/>
        <v>638</v>
      </c>
      <c r="BD10" s="47">
        <f t="shared" si="14"/>
        <v>2011</v>
      </c>
      <c r="BE10" s="47">
        <f t="shared" si="14"/>
        <v>829</v>
      </c>
      <c r="BF10" s="47">
        <f t="shared" si="14"/>
        <v>567</v>
      </c>
      <c r="BG10" s="47">
        <f t="shared" si="14"/>
        <v>1879</v>
      </c>
      <c r="BH10" s="47">
        <f t="shared" si="14"/>
        <v>1309</v>
      </c>
      <c r="BI10" s="47">
        <f t="shared" si="14"/>
        <v>1594</v>
      </c>
      <c r="BJ10" s="47">
        <f t="shared" si="14"/>
        <v>1124</v>
      </c>
    </row>
    <row r="11" ht="13.5" customHeight="1">
      <c r="A11" s="88">
        <v>41329.0</v>
      </c>
      <c r="B11" s="84" t="s">
        <v>71</v>
      </c>
      <c r="C11" s="38"/>
      <c r="D11" s="233" t="s">
        <v>29</v>
      </c>
      <c r="E11" s="52">
        <f t="shared" si="2"/>
        <v>1261</v>
      </c>
      <c r="F11" s="41">
        <v>1.0</v>
      </c>
      <c r="G11" s="41">
        <v>10.0</v>
      </c>
      <c r="H11" s="42">
        <f t="shared" si="3"/>
        <v>13</v>
      </c>
      <c r="I11" s="38"/>
      <c r="J11" s="234" t="s">
        <v>31</v>
      </c>
      <c r="K11" s="52">
        <f t="shared" si="4"/>
        <v>1398</v>
      </c>
      <c r="L11" s="44">
        <v>1.0</v>
      </c>
      <c r="M11" s="44">
        <v>19.0</v>
      </c>
      <c r="N11" s="23">
        <f t="shared" si="5"/>
        <v>22</v>
      </c>
      <c r="O11" s="38"/>
      <c r="P11" s="45" t="s">
        <v>72</v>
      </c>
      <c r="Q11" s="38"/>
      <c r="R11" s="45">
        <f>MIN(Rules!$E$2,(MAX(H11/N11,N11/H11)))</f>
        <v>1.692307692</v>
      </c>
      <c r="S11" s="45">
        <f>VLOOKUP(B11,Rules!A:B,2,FALSE)</f>
        <v>40</v>
      </c>
      <c r="T11" s="38"/>
      <c r="U11" s="46">
        <f>1/(10^(-(E11+(IF(P11="Y",Rules!$I$2,0))-K11)/Rules!$E$12)+1)</f>
        <v>0.5149623345</v>
      </c>
      <c r="V11" s="47">
        <f t="shared" si="6"/>
        <v>-35</v>
      </c>
      <c r="W11" s="47">
        <f t="shared" si="7"/>
        <v>35</v>
      </c>
      <c r="X11" s="47"/>
      <c r="Y11" s="47"/>
      <c r="Z11" s="48"/>
      <c r="AA11" s="47">
        <f t="shared" ref="AA11:BJ11" si="15">IF($D11=AA$1,$E11+$V11,(IF($J11=AA$1,$K11+$W11,AA10)))</f>
        <v>1428</v>
      </c>
      <c r="AB11" s="47">
        <f t="shared" si="15"/>
        <v>1106</v>
      </c>
      <c r="AC11" s="47">
        <f t="shared" si="15"/>
        <v>1350</v>
      </c>
      <c r="AD11" s="47">
        <f t="shared" si="15"/>
        <v>292</v>
      </c>
      <c r="AE11" s="47">
        <f t="shared" si="15"/>
        <v>1690</v>
      </c>
      <c r="AF11" s="47">
        <f t="shared" si="15"/>
        <v>1938</v>
      </c>
      <c r="AG11" s="47">
        <f t="shared" si="15"/>
        <v>1185</v>
      </c>
      <c r="AH11" s="47">
        <f t="shared" si="15"/>
        <v>787</v>
      </c>
      <c r="AI11" s="47">
        <f t="shared" si="15"/>
        <v>1177</v>
      </c>
      <c r="AJ11" s="47">
        <f t="shared" si="15"/>
        <v>1778</v>
      </c>
      <c r="AK11" s="47">
        <f t="shared" si="15"/>
        <v>638</v>
      </c>
      <c r="AL11" s="47">
        <f t="shared" si="15"/>
        <v>917</v>
      </c>
      <c r="AM11" s="47">
        <f t="shared" si="15"/>
        <v>2064</v>
      </c>
      <c r="AN11" s="47">
        <f t="shared" si="15"/>
        <v>1294</v>
      </c>
      <c r="AO11" s="47">
        <f t="shared" si="15"/>
        <v>1226</v>
      </c>
      <c r="AP11" s="47">
        <f t="shared" si="15"/>
        <v>2251</v>
      </c>
      <c r="AQ11" s="47">
        <f t="shared" si="15"/>
        <v>1433</v>
      </c>
      <c r="AR11" s="47">
        <f t="shared" si="15"/>
        <v>344</v>
      </c>
      <c r="AS11" s="47">
        <f t="shared" si="15"/>
        <v>1771</v>
      </c>
      <c r="AT11" s="47">
        <f t="shared" si="15"/>
        <v>1244</v>
      </c>
      <c r="AU11" s="47">
        <f t="shared" si="15"/>
        <v>454</v>
      </c>
      <c r="AV11" s="47">
        <f t="shared" si="15"/>
        <v>942</v>
      </c>
      <c r="AW11" s="47">
        <f t="shared" si="15"/>
        <v>1004</v>
      </c>
      <c r="AX11" s="47">
        <f t="shared" si="15"/>
        <v>1210</v>
      </c>
      <c r="AY11" s="47">
        <f t="shared" si="15"/>
        <v>764</v>
      </c>
      <c r="AZ11" s="47">
        <f t="shared" si="15"/>
        <v>1551</v>
      </c>
      <c r="BA11" s="47">
        <f t="shared" si="15"/>
        <v>895</v>
      </c>
      <c r="BB11" s="47">
        <f t="shared" si="15"/>
        <v>531</v>
      </c>
      <c r="BC11" s="47">
        <f t="shared" si="15"/>
        <v>638</v>
      </c>
      <c r="BD11" s="47">
        <f t="shared" si="15"/>
        <v>2011</v>
      </c>
      <c r="BE11" s="47">
        <f t="shared" si="15"/>
        <v>829</v>
      </c>
      <c r="BF11" s="47">
        <f t="shared" si="15"/>
        <v>567</v>
      </c>
      <c r="BG11" s="47">
        <f t="shared" si="15"/>
        <v>1879</v>
      </c>
      <c r="BH11" s="47">
        <f t="shared" si="15"/>
        <v>1309</v>
      </c>
      <c r="BI11" s="47">
        <f t="shared" si="15"/>
        <v>1594</v>
      </c>
      <c r="BJ11" s="47">
        <f t="shared" si="15"/>
        <v>1124</v>
      </c>
    </row>
    <row r="12" ht="13.5" customHeight="1">
      <c r="A12" s="88">
        <v>41329.0</v>
      </c>
      <c r="B12" s="84" t="s">
        <v>71</v>
      </c>
      <c r="C12" s="38"/>
      <c r="D12" s="233" t="s">
        <v>43</v>
      </c>
      <c r="E12" s="52">
        <f t="shared" si="2"/>
        <v>1106</v>
      </c>
      <c r="F12" s="41">
        <v>0.0</v>
      </c>
      <c r="G12" s="41">
        <v>14.0</v>
      </c>
      <c r="H12" s="42">
        <f t="shared" si="3"/>
        <v>14</v>
      </c>
      <c r="I12" s="38"/>
      <c r="J12" s="234" t="s">
        <v>36</v>
      </c>
      <c r="K12" s="52">
        <f t="shared" si="4"/>
        <v>1244</v>
      </c>
      <c r="L12" s="44">
        <v>0.0</v>
      </c>
      <c r="M12" s="44">
        <v>21.0</v>
      </c>
      <c r="N12" s="23">
        <f t="shared" si="5"/>
        <v>21</v>
      </c>
      <c r="O12" s="38"/>
      <c r="P12" s="45" t="s">
        <v>72</v>
      </c>
      <c r="Q12" s="38"/>
      <c r="R12" s="45">
        <f>MIN(Rules!$E$2,(MAX(H12/N12,N12/H12)))</f>
        <v>1.5</v>
      </c>
      <c r="S12" s="45">
        <f>VLOOKUP(B12,Rules!A:B,2,FALSE)</f>
        <v>40</v>
      </c>
      <c r="T12" s="38"/>
      <c r="U12" s="46">
        <f>1/(10^(-(E12+(IF(P12="Y",Rules!$I$2,0))-K12)/Rules!$E$12)+1)</f>
        <v>0.5138119957</v>
      </c>
      <c r="V12" s="47">
        <f t="shared" si="6"/>
        <v>-31</v>
      </c>
      <c r="W12" s="47">
        <f t="shared" si="7"/>
        <v>31</v>
      </c>
      <c r="X12" s="47"/>
      <c r="Y12" s="47"/>
      <c r="Z12" s="48"/>
      <c r="AA12" s="47">
        <f t="shared" ref="AA12:BJ12" si="16">IF($D12=AA$1,$E12+$V12,(IF($J12=AA$1,$K12+$W12,AA11)))</f>
        <v>1428</v>
      </c>
      <c r="AB12" s="47">
        <f t="shared" si="16"/>
        <v>1075</v>
      </c>
      <c r="AC12" s="47">
        <f t="shared" si="16"/>
        <v>1350</v>
      </c>
      <c r="AD12" s="47">
        <f t="shared" si="16"/>
        <v>292</v>
      </c>
      <c r="AE12" s="47">
        <f t="shared" si="16"/>
        <v>1690</v>
      </c>
      <c r="AF12" s="47">
        <f t="shared" si="16"/>
        <v>1938</v>
      </c>
      <c r="AG12" s="47">
        <f t="shared" si="16"/>
        <v>1185</v>
      </c>
      <c r="AH12" s="47">
        <f t="shared" si="16"/>
        <v>787</v>
      </c>
      <c r="AI12" s="47">
        <f t="shared" si="16"/>
        <v>1177</v>
      </c>
      <c r="AJ12" s="47">
        <f t="shared" si="16"/>
        <v>1778</v>
      </c>
      <c r="AK12" s="47">
        <f t="shared" si="16"/>
        <v>638</v>
      </c>
      <c r="AL12" s="47">
        <f t="shared" si="16"/>
        <v>917</v>
      </c>
      <c r="AM12" s="47">
        <f t="shared" si="16"/>
        <v>2064</v>
      </c>
      <c r="AN12" s="47">
        <f t="shared" si="16"/>
        <v>1294</v>
      </c>
      <c r="AO12" s="47">
        <f t="shared" si="16"/>
        <v>1226</v>
      </c>
      <c r="AP12" s="47">
        <f t="shared" si="16"/>
        <v>2251</v>
      </c>
      <c r="AQ12" s="47">
        <f t="shared" si="16"/>
        <v>1433</v>
      </c>
      <c r="AR12" s="47">
        <f t="shared" si="16"/>
        <v>344</v>
      </c>
      <c r="AS12" s="47">
        <f t="shared" si="16"/>
        <v>1771</v>
      </c>
      <c r="AT12" s="47">
        <f t="shared" si="16"/>
        <v>1275</v>
      </c>
      <c r="AU12" s="47">
        <f t="shared" si="16"/>
        <v>454</v>
      </c>
      <c r="AV12" s="47">
        <f t="shared" si="16"/>
        <v>942</v>
      </c>
      <c r="AW12" s="47">
        <f t="shared" si="16"/>
        <v>1004</v>
      </c>
      <c r="AX12" s="47">
        <f t="shared" si="16"/>
        <v>1210</v>
      </c>
      <c r="AY12" s="47">
        <f t="shared" si="16"/>
        <v>764</v>
      </c>
      <c r="AZ12" s="47">
        <f t="shared" si="16"/>
        <v>1551</v>
      </c>
      <c r="BA12" s="47">
        <f t="shared" si="16"/>
        <v>895</v>
      </c>
      <c r="BB12" s="47">
        <f t="shared" si="16"/>
        <v>531</v>
      </c>
      <c r="BC12" s="47">
        <f t="shared" si="16"/>
        <v>638</v>
      </c>
      <c r="BD12" s="47">
        <f t="shared" si="16"/>
        <v>2011</v>
      </c>
      <c r="BE12" s="47">
        <f t="shared" si="16"/>
        <v>829</v>
      </c>
      <c r="BF12" s="47">
        <f t="shared" si="16"/>
        <v>567</v>
      </c>
      <c r="BG12" s="47">
        <f t="shared" si="16"/>
        <v>1879</v>
      </c>
      <c r="BH12" s="47">
        <f t="shared" si="16"/>
        <v>1309</v>
      </c>
      <c r="BI12" s="47">
        <f t="shared" si="16"/>
        <v>1594</v>
      </c>
      <c r="BJ12" s="47">
        <f t="shared" si="16"/>
        <v>1124</v>
      </c>
    </row>
    <row r="13" ht="13.5" customHeight="1">
      <c r="A13" s="88">
        <v>41329.0</v>
      </c>
      <c r="B13" s="84" t="s">
        <v>71</v>
      </c>
      <c r="C13" s="38"/>
      <c r="D13" s="233" t="s">
        <v>33</v>
      </c>
      <c r="E13" s="52">
        <f t="shared" si="2"/>
        <v>1177</v>
      </c>
      <c r="F13" s="41">
        <v>1.0</v>
      </c>
      <c r="G13" s="41">
        <v>18.0</v>
      </c>
      <c r="H13" s="42">
        <f t="shared" si="3"/>
        <v>21</v>
      </c>
      <c r="I13" s="38"/>
      <c r="J13" s="234" t="s">
        <v>38</v>
      </c>
      <c r="K13" s="52">
        <f t="shared" si="4"/>
        <v>1210</v>
      </c>
      <c r="L13" s="44">
        <v>2.0</v>
      </c>
      <c r="M13" s="44">
        <v>16.0</v>
      </c>
      <c r="N13" s="23">
        <f t="shared" si="5"/>
        <v>22</v>
      </c>
      <c r="O13" s="38"/>
      <c r="P13" s="45" t="s">
        <v>72</v>
      </c>
      <c r="Q13" s="38"/>
      <c r="R13" s="45">
        <f>MIN(Rules!$E$2,(MAX(H13/N13,N13/H13)))</f>
        <v>1.047619048</v>
      </c>
      <c r="S13" s="45">
        <f>VLOOKUP(B13,Rules!A:B,2,FALSE)</f>
        <v>40</v>
      </c>
      <c r="T13" s="38"/>
      <c r="U13" s="46">
        <f>1/(10^(-(E13+(IF(P13="Y",Rules!$I$2,0))-K13)/Rules!$E$12)+1)</f>
        <v>0.631534366</v>
      </c>
      <c r="V13" s="47">
        <f t="shared" si="6"/>
        <v>-26</v>
      </c>
      <c r="W13" s="47">
        <f t="shared" si="7"/>
        <v>26</v>
      </c>
      <c r="X13" s="47"/>
      <c r="Y13" s="47"/>
      <c r="Z13" s="48"/>
      <c r="AA13" s="47">
        <f t="shared" ref="AA13:BJ13" si="17">IF($D13=AA$1,$E13+$V13,(IF($J13=AA$1,$K13+$W13,AA12)))</f>
        <v>1428</v>
      </c>
      <c r="AB13" s="47">
        <f t="shared" si="17"/>
        <v>1075</v>
      </c>
      <c r="AC13" s="47">
        <f t="shared" si="17"/>
        <v>1350</v>
      </c>
      <c r="AD13" s="47">
        <f t="shared" si="17"/>
        <v>292</v>
      </c>
      <c r="AE13" s="47">
        <f t="shared" si="17"/>
        <v>1690</v>
      </c>
      <c r="AF13" s="47">
        <f t="shared" si="17"/>
        <v>1938</v>
      </c>
      <c r="AG13" s="47">
        <f t="shared" si="17"/>
        <v>1185</v>
      </c>
      <c r="AH13" s="47">
        <f t="shared" si="17"/>
        <v>787</v>
      </c>
      <c r="AI13" s="47">
        <f t="shared" si="17"/>
        <v>1151</v>
      </c>
      <c r="AJ13" s="47">
        <f t="shared" si="17"/>
        <v>1778</v>
      </c>
      <c r="AK13" s="47">
        <f t="shared" si="17"/>
        <v>638</v>
      </c>
      <c r="AL13" s="47">
        <f t="shared" si="17"/>
        <v>917</v>
      </c>
      <c r="AM13" s="47">
        <f t="shared" si="17"/>
        <v>2064</v>
      </c>
      <c r="AN13" s="47">
        <f t="shared" si="17"/>
        <v>1294</v>
      </c>
      <c r="AO13" s="47">
        <f t="shared" si="17"/>
        <v>1226</v>
      </c>
      <c r="AP13" s="47">
        <f t="shared" si="17"/>
        <v>2251</v>
      </c>
      <c r="AQ13" s="47">
        <f t="shared" si="17"/>
        <v>1433</v>
      </c>
      <c r="AR13" s="47">
        <f t="shared" si="17"/>
        <v>344</v>
      </c>
      <c r="AS13" s="47">
        <f t="shared" si="17"/>
        <v>1771</v>
      </c>
      <c r="AT13" s="47">
        <f t="shared" si="17"/>
        <v>1275</v>
      </c>
      <c r="AU13" s="47">
        <f t="shared" si="17"/>
        <v>454</v>
      </c>
      <c r="AV13" s="47">
        <f t="shared" si="17"/>
        <v>942</v>
      </c>
      <c r="AW13" s="47">
        <f t="shared" si="17"/>
        <v>1004</v>
      </c>
      <c r="AX13" s="47">
        <f t="shared" si="17"/>
        <v>1236</v>
      </c>
      <c r="AY13" s="47">
        <f t="shared" si="17"/>
        <v>764</v>
      </c>
      <c r="AZ13" s="47">
        <f t="shared" si="17"/>
        <v>1551</v>
      </c>
      <c r="BA13" s="47">
        <f t="shared" si="17"/>
        <v>895</v>
      </c>
      <c r="BB13" s="47">
        <f t="shared" si="17"/>
        <v>531</v>
      </c>
      <c r="BC13" s="47">
        <f t="shared" si="17"/>
        <v>638</v>
      </c>
      <c r="BD13" s="47">
        <f t="shared" si="17"/>
        <v>2011</v>
      </c>
      <c r="BE13" s="47">
        <f t="shared" si="17"/>
        <v>829</v>
      </c>
      <c r="BF13" s="47">
        <f t="shared" si="17"/>
        <v>567</v>
      </c>
      <c r="BG13" s="47">
        <f t="shared" si="17"/>
        <v>1879</v>
      </c>
      <c r="BH13" s="47">
        <f t="shared" si="17"/>
        <v>1309</v>
      </c>
      <c r="BI13" s="47">
        <f t="shared" si="17"/>
        <v>1594</v>
      </c>
      <c r="BJ13" s="47">
        <f t="shared" si="17"/>
        <v>1124</v>
      </c>
    </row>
    <row r="14" ht="13.5" customHeight="1">
      <c r="A14" s="88">
        <v>41329.0</v>
      </c>
      <c r="B14" s="84" t="s">
        <v>71</v>
      </c>
      <c r="C14" s="38"/>
      <c r="D14" s="233" t="s">
        <v>39</v>
      </c>
      <c r="E14" s="52">
        <f t="shared" si="2"/>
        <v>1004</v>
      </c>
      <c r="F14" s="41">
        <v>1.0</v>
      </c>
      <c r="G14" s="41">
        <v>15.0</v>
      </c>
      <c r="H14" s="42">
        <f t="shared" si="3"/>
        <v>18</v>
      </c>
      <c r="I14" s="38"/>
      <c r="J14" s="234" t="s">
        <v>41</v>
      </c>
      <c r="K14" s="52">
        <f t="shared" si="4"/>
        <v>895</v>
      </c>
      <c r="L14" s="44">
        <v>0.0</v>
      </c>
      <c r="M14" s="44">
        <v>18.0</v>
      </c>
      <c r="N14" s="23">
        <f t="shared" si="5"/>
        <v>18</v>
      </c>
      <c r="O14" s="38"/>
      <c r="P14" s="45" t="s">
        <v>72</v>
      </c>
      <c r="Q14" s="38"/>
      <c r="R14" s="45">
        <f>MIN(Rules!$E$2,(MAX(H14/N14,N14/H14)))</f>
        <v>1</v>
      </c>
      <c r="S14" s="45">
        <f>VLOOKUP(B14,Rules!A:B,2,FALSE)</f>
        <v>40</v>
      </c>
      <c r="T14" s="38"/>
      <c r="U14" s="46">
        <f>1/(10^(-(E14+(IF(P14="Y",Rules!$I$2,0))-K14)/Rules!$E$12)+1)</f>
        <v>0.7672305882</v>
      </c>
      <c r="V14" s="47">
        <f t="shared" si="6"/>
        <v>-11</v>
      </c>
      <c r="W14" s="47">
        <f t="shared" si="7"/>
        <v>11</v>
      </c>
      <c r="X14" s="47"/>
      <c r="Y14" s="47"/>
      <c r="Z14" s="48"/>
      <c r="AA14" s="47">
        <f t="shared" ref="AA14:BJ14" si="18">IF($D14=AA$1,$E14+$V14,(IF($J14=AA$1,$K14+$W14,AA13)))</f>
        <v>1428</v>
      </c>
      <c r="AB14" s="47">
        <f t="shared" si="18"/>
        <v>1075</v>
      </c>
      <c r="AC14" s="47">
        <f t="shared" si="18"/>
        <v>1350</v>
      </c>
      <c r="AD14" s="47">
        <f t="shared" si="18"/>
        <v>292</v>
      </c>
      <c r="AE14" s="47">
        <f t="shared" si="18"/>
        <v>1690</v>
      </c>
      <c r="AF14" s="47">
        <f t="shared" si="18"/>
        <v>1938</v>
      </c>
      <c r="AG14" s="47">
        <f t="shared" si="18"/>
        <v>1185</v>
      </c>
      <c r="AH14" s="47">
        <f t="shared" si="18"/>
        <v>787</v>
      </c>
      <c r="AI14" s="47">
        <f t="shared" si="18"/>
        <v>1151</v>
      </c>
      <c r="AJ14" s="47">
        <f t="shared" si="18"/>
        <v>1778</v>
      </c>
      <c r="AK14" s="47">
        <f t="shared" si="18"/>
        <v>638</v>
      </c>
      <c r="AL14" s="47">
        <f t="shared" si="18"/>
        <v>917</v>
      </c>
      <c r="AM14" s="47">
        <f t="shared" si="18"/>
        <v>2064</v>
      </c>
      <c r="AN14" s="47">
        <f t="shared" si="18"/>
        <v>1294</v>
      </c>
      <c r="AO14" s="47">
        <f t="shared" si="18"/>
        <v>1226</v>
      </c>
      <c r="AP14" s="47">
        <f t="shared" si="18"/>
        <v>2251</v>
      </c>
      <c r="AQ14" s="47">
        <f t="shared" si="18"/>
        <v>1433</v>
      </c>
      <c r="AR14" s="47">
        <f t="shared" si="18"/>
        <v>344</v>
      </c>
      <c r="AS14" s="47">
        <f t="shared" si="18"/>
        <v>1771</v>
      </c>
      <c r="AT14" s="47">
        <f t="shared" si="18"/>
        <v>1275</v>
      </c>
      <c r="AU14" s="47">
        <f t="shared" si="18"/>
        <v>454</v>
      </c>
      <c r="AV14" s="47">
        <f t="shared" si="18"/>
        <v>942</v>
      </c>
      <c r="AW14" s="47">
        <f t="shared" si="18"/>
        <v>993</v>
      </c>
      <c r="AX14" s="47">
        <f t="shared" si="18"/>
        <v>1236</v>
      </c>
      <c r="AY14" s="47">
        <f t="shared" si="18"/>
        <v>764</v>
      </c>
      <c r="AZ14" s="47">
        <f t="shared" si="18"/>
        <v>1551</v>
      </c>
      <c r="BA14" s="47">
        <f t="shared" si="18"/>
        <v>906</v>
      </c>
      <c r="BB14" s="47">
        <f t="shared" si="18"/>
        <v>531</v>
      </c>
      <c r="BC14" s="47">
        <f t="shared" si="18"/>
        <v>638</v>
      </c>
      <c r="BD14" s="47">
        <f t="shared" si="18"/>
        <v>2011</v>
      </c>
      <c r="BE14" s="47">
        <f t="shared" si="18"/>
        <v>829</v>
      </c>
      <c r="BF14" s="47">
        <f t="shared" si="18"/>
        <v>567</v>
      </c>
      <c r="BG14" s="47">
        <f t="shared" si="18"/>
        <v>1879</v>
      </c>
      <c r="BH14" s="47">
        <f t="shared" si="18"/>
        <v>1309</v>
      </c>
      <c r="BI14" s="47">
        <f t="shared" si="18"/>
        <v>1594</v>
      </c>
      <c r="BJ14" s="47">
        <f t="shared" si="18"/>
        <v>1124</v>
      </c>
    </row>
    <row r="15" ht="13.5" customHeight="1">
      <c r="A15" s="88">
        <v>41329.0</v>
      </c>
      <c r="B15" s="84" t="s">
        <v>71</v>
      </c>
      <c r="C15" s="38"/>
      <c r="D15" s="233" t="s">
        <v>48</v>
      </c>
      <c r="E15" s="52">
        <f t="shared" si="2"/>
        <v>638</v>
      </c>
      <c r="F15" s="41">
        <v>2.0</v>
      </c>
      <c r="G15" s="41">
        <v>12.0</v>
      </c>
      <c r="H15" s="42">
        <f t="shared" si="3"/>
        <v>18</v>
      </c>
      <c r="I15" s="38"/>
      <c r="J15" s="234" t="s">
        <v>42</v>
      </c>
      <c r="K15" s="52">
        <f t="shared" si="4"/>
        <v>829</v>
      </c>
      <c r="L15" s="44">
        <v>1.0</v>
      </c>
      <c r="M15" s="44">
        <v>11.0</v>
      </c>
      <c r="N15" s="23">
        <f t="shared" si="5"/>
        <v>14</v>
      </c>
      <c r="O15" s="38"/>
      <c r="P15" s="45" t="s">
        <v>72</v>
      </c>
      <c r="Q15" s="38"/>
      <c r="R15" s="45">
        <f>MIN(Rules!$E$2,(MAX(H15/N15,N15/H15)))</f>
        <v>1.285714286</v>
      </c>
      <c r="S15" s="45">
        <f>VLOOKUP(B15,Rules!A:B,2,FALSE)</f>
        <v>40</v>
      </c>
      <c r="T15" s="38"/>
      <c r="U15" s="46">
        <f>1/(10^(-(E15+(IF(P15="Y",Rules!$I$2,0))-K15)/Rules!$E$12)+1)</f>
        <v>0.4529367395</v>
      </c>
      <c r="V15" s="47">
        <f t="shared" si="6"/>
        <v>28</v>
      </c>
      <c r="W15" s="47">
        <f t="shared" si="7"/>
        <v>-28</v>
      </c>
      <c r="X15" s="47"/>
      <c r="Y15" s="47"/>
      <c r="Z15" s="48"/>
      <c r="AA15" s="47">
        <f t="shared" ref="AA15:BJ15" si="19">IF($D15=AA$1,$E15+$V15,(IF($J15=AA$1,$K15+$W15,AA14)))</f>
        <v>1428</v>
      </c>
      <c r="AB15" s="47">
        <f t="shared" si="19"/>
        <v>1075</v>
      </c>
      <c r="AC15" s="47">
        <f t="shared" si="19"/>
        <v>1350</v>
      </c>
      <c r="AD15" s="47">
        <f t="shared" si="19"/>
        <v>292</v>
      </c>
      <c r="AE15" s="47">
        <f t="shared" si="19"/>
        <v>1690</v>
      </c>
      <c r="AF15" s="47">
        <f t="shared" si="19"/>
        <v>1938</v>
      </c>
      <c r="AG15" s="47">
        <f t="shared" si="19"/>
        <v>1185</v>
      </c>
      <c r="AH15" s="47">
        <f t="shared" si="19"/>
        <v>787</v>
      </c>
      <c r="AI15" s="47">
        <f t="shared" si="19"/>
        <v>1151</v>
      </c>
      <c r="AJ15" s="47">
        <f t="shared" si="19"/>
        <v>1778</v>
      </c>
      <c r="AK15" s="47">
        <f t="shared" si="19"/>
        <v>666</v>
      </c>
      <c r="AL15" s="47">
        <f t="shared" si="19"/>
        <v>917</v>
      </c>
      <c r="AM15" s="47">
        <f t="shared" si="19"/>
        <v>2064</v>
      </c>
      <c r="AN15" s="47">
        <f t="shared" si="19"/>
        <v>1294</v>
      </c>
      <c r="AO15" s="47">
        <f t="shared" si="19"/>
        <v>1226</v>
      </c>
      <c r="AP15" s="47">
        <f t="shared" si="19"/>
        <v>2251</v>
      </c>
      <c r="AQ15" s="47">
        <f t="shared" si="19"/>
        <v>1433</v>
      </c>
      <c r="AR15" s="47">
        <f t="shared" si="19"/>
        <v>344</v>
      </c>
      <c r="AS15" s="47">
        <f t="shared" si="19"/>
        <v>1771</v>
      </c>
      <c r="AT15" s="47">
        <f t="shared" si="19"/>
        <v>1275</v>
      </c>
      <c r="AU15" s="47">
        <f t="shared" si="19"/>
        <v>454</v>
      </c>
      <c r="AV15" s="47">
        <f t="shared" si="19"/>
        <v>942</v>
      </c>
      <c r="AW15" s="47">
        <f t="shared" si="19"/>
        <v>993</v>
      </c>
      <c r="AX15" s="47">
        <f t="shared" si="19"/>
        <v>1236</v>
      </c>
      <c r="AY15" s="47">
        <f t="shared" si="19"/>
        <v>764</v>
      </c>
      <c r="AZ15" s="47">
        <f t="shared" si="19"/>
        <v>1551</v>
      </c>
      <c r="BA15" s="47">
        <f t="shared" si="19"/>
        <v>906</v>
      </c>
      <c r="BB15" s="47">
        <f t="shared" si="19"/>
        <v>531</v>
      </c>
      <c r="BC15" s="47">
        <f t="shared" si="19"/>
        <v>638</v>
      </c>
      <c r="BD15" s="47">
        <f t="shared" si="19"/>
        <v>2011</v>
      </c>
      <c r="BE15" s="47">
        <f t="shared" si="19"/>
        <v>801</v>
      </c>
      <c r="BF15" s="47">
        <f t="shared" si="19"/>
        <v>567</v>
      </c>
      <c r="BG15" s="47">
        <f t="shared" si="19"/>
        <v>1879</v>
      </c>
      <c r="BH15" s="47">
        <f t="shared" si="19"/>
        <v>1309</v>
      </c>
      <c r="BI15" s="47">
        <f t="shared" si="19"/>
        <v>1594</v>
      </c>
      <c r="BJ15" s="47">
        <f t="shared" si="19"/>
        <v>1124</v>
      </c>
    </row>
    <row r="16" ht="13.5" customHeight="1">
      <c r="A16" s="88">
        <v>41329.0</v>
      </c>
      <c r="B16" s="84" t="s">
        <v>71</v>
      </c>
      <c r="C16" s="38"/>
      <c r="D16" s="233" t="s">
        <v>37</v>
      </c>
      <c r="E16" s="52">
        <f t="shared" si="2"/>
        <v>787</v>
      </c>
      <c r="F16" s="41">
        <v>3.0</v>
      </c>
      <c r="G16" s="41">
        <v>18.0</v>
      </c>
      <c r="H16" s="42">
        <f t="shared" si="3"/>
        <v>27</v>
      </c>
      <c r="I16" s="38"/>
      <c r="J16" s="234" t="s">
        <v>51</v>
      </c>
      <c r="K16" s="52">
        <f t="shared" si="4"/>
        <v>764</v>
      </c>
      <c r="L16" s="44">
        <v>1.0</v>
      </c>
      <c r="M16" s="44">
        <v>6.0</v>
      </c>
      <c r="N16" s="23">
        <f t="shared" si="5"/>
        <v>9</v>
      </c>
      <c r="O16" s="38"/>
      <c r="P16" s="45" t="s">
        <v>72</v>
      </c>
      <c r="Q16" s="38"/>
      <c r="R16" s="45">
        <f>MIN(Rules!$E$2,(MAX(H16/N16,N16/H16)))</f>
        <v>2</v>
      </c>
      <c r="S16" s="45">
        <f>VLOOKUP(B16,Rules!A:B,2,FALSE)</f>
        <v>40</v>
      </c>
      <c r="T16" s="38"/>
      <c r="U16" s="46">
        <f>1/(10^(-(E16+(IF(P16="Y",Rules!$I$2,0))-K16)/Rules!$E$12)+1)</f>
        <v>0.6892669466</v>
      </c>
      <c r="V16" s="47">
        <f t="shared" si="6"/>
        <v>25</v>
      </c>
      <c r="W16" s="47">
        <f t="shared" si="7"/>
        <v>-25</v>
      </c>
      <c r="X16" s="47"/>
      <c r="Y16" s="47"/>
      <c r="Z16" s="48"/>
      <c r="AA16" s="47">
        <f t="shared" ref="AA16:BJ16" si="20">IF($D16=AA$1,$E16+$V16,(IF($J16=AA$1,$K16+$W16,AA15)))</f>
        <v>1428</v>
      </c>
      <c r="AB16" s="47">
        <f t="shared" si="20"/>
        <v>1075</v>
      </c>
      <c r="AC16" s="47">
        <f t="shared" si="20"/>
        <v>1350</v>
      </c>
      <c r="AD16" s="47">
        <f t="shared" si="20"/>
        <v>292</v>
      </c>
      <c r="AE16" s="47">
        <f t="shared" si="20"/>
        <v>1690</v>
      </c>
      <c r="AF16" s="47">
        <f t="shared" si="20"/>
        <v>1938</v>
      </c>
      <c r="AG16" s="47">
        <f t="shared" si="20"/>
        <v>1185</v>
      </c>
      <c r="AH16" s="47">
        <f t="shared" si="20"/>
        <v>812</v>
      </c>
      <c r="AI16" s="47">
        <f t="shared" si="20"/>
        <v>1151</v>
      </c>
      <c r="AJ16" s="47">
        <f t="shared" si="20"/>
        <v>1778</v>
      </c>
      <c r="AK16" s="47">
        <f t="shared" si="20"/>
        <v>666</v>
      </c>
      <c r="AL16" s="47">
        <f t="shared" si="20"/>
        <v>917</v>
      </c>
      <c r="AM16" s="47">
        <f t="shared" si="20"/>
        <v>2064</v>
      </c>
      <c r="AN16" s="47">
        <f t="shared" si="20"/>
        <v>1294</v>
      </c>
      <c r="AO16" s="47">
        <f t="shared" si="20"/>
        <v>1226</v>
      </c>
      <c r="AP16" s="47">
        <f t="shared" si="20"/>
        <v>2251</v>
      </c>
      <c r="AQ16" s="47">
        <f t="shared" si="20"/>
        <v>1433</v>
      </c>
      <c r="AR16" s="47">
        <f t="shared" si="20"/>
        <v>344</v>
      </c>
      <c r="AS16" s="47">
        <f t="shared" si="20"/>
        <v>1771</v>
      </c>
      <c r="AT16" s="47">
        <f t="shared" si="20"/>
        <v>1275</v>
      </c>
      <c r="AU16" s="47">
        <f t="shared" si="20"/>
        <v>454</v>
      </c>
      <c r="AV16" s="47">
        <f t="shared" si="20"/>
        <v>942</v>
      </c>
      <c r="AW16" s="47">
        <f t="shared" si="20"/>
        <v>993</v>
      </c>
      <c r="AX16" s="47">
        <f t="shared" si="20"/>
        <v>1236</v>
      </c>
      <c r="AY16" s="47">
        <f t="shared" si="20"/>
        <v>739</v>
      </c>
      <c r="AZ16" s="47">
        <f t="shared" si="20"/>
        <v>1551</v>
      </c>
      <c r="BA16" s="47">
        <f t="shared" si="20"/>
        <v>906</v>
      </c>
      <c r="BB16" s="47">
        <f t="shared" si="20"/>
        <v>531</v>
      </c>
      <c r="BC16" s="47">
        <f t="shared" si="20"/>
        <v>638</v>
      </c>
      <c r="BD16" s="47">
        <f t="shared" si="20"/>
        <v>2011</v>
      </c>
      <c r="BE16" s="47">
        <f t="shared" si="20"/>
        <v>801</v>
      </c>
      <c r="BF16" s="47">
        <f t="shared" si="20"/>
        <v>567</v>
      </c>
      <c r="BG16" s="47">
        <f t="shared" si="20"/>
        <v>1879</v>
      </c>
      <c r="BH16" s="47">
        <f t="shared" si="20"/>
        <v>1309</v>
      </c>
      <c r="BI16" s="47">
        <f t="shared" si="20"/>
        <v>1594</v>
      </c>
      <c r="BJ16" s="47">
        <f t="shared" si="20"/>
        <v>1124</v>
      </c>
    </row>
    <row r="17" ht="13.5" customHeight="1">
      <c r="A17" s="88">
        <v>41329.0</v>
      </c>
      <c r="B17" s="84" t="s">
        <v>71</v>
      </c>
      <c r="C17" s="38"/>
      <c r="D17" s="233" t="s">
        <v>45</v>
      </c>
      <c r="E17" s="52">
        <f t="shared" si="2"/>
        <v>917</v>
      </c>
      <c r="F17" s="41">
        <v>0.0</v>
      </c>
      <c r="G17" s="41">
        <v>15.0</v>
      </c>
      <c r="H17" s="42">
        <f t="shared" si="3"/>
        <v>15</v>
      </c>
      <c r="I17" s="38"/>
      <c r="J17" s="234" t="s">
        <v>47</v>
      </c>
      <c r="K17" s="52">
        <f t="shared" si="4"/>
        <v>942</v>
      </c>
      <c r="L17" s="44">
        <v>1.0</v>
      </c>
      <c r="M17" s="44">
        <v>12.0</v>
      </c>
      <c r="N17" s="23">
        <f t="shared" si="5"/>
        <v>15</v>
      </c>
      <c r="O17" s="38"/>
      <c r="P17" s="45" t="s">
        <v>72</v>
      </c>
      <c r="Q17" s="38"/>
      <c r="R17" s="45">
        <f>MIN(Rules!$E$2,(MAX(H17/N17,N17/H17)))</f>
        <v>1</v>
      </c>
      <c r="S17" s="45">
        <f>VLOOKUP(B17,Rules!A:B,2,FALSE)</f>
        <v>40</v>
      </c>
      <c r="T17" s="38"/>
      <c r="U17" s="46">
        <f>1/(10^(-(E17+(IF(P17="Y",Rules!$I$2,0))-K17)/Rules!$E$12)+1)</f>
        <v>0.6400649998</v>
      </c>
      <c r="V17" s="47">
        <f t="shared" si="6"/>
        <v>-6</v>
      </c>
      <c r="W17" s="47">
        <f t="shared" si="7"/>
        <v>6</v>
      </c>
      <c r="X17" s="47"/>
      <c r="Y17" s="47"/>
      <c r="Z17" s="48"/>
      <c r="AA17" s="47">
        <f t="shared" ref="AA17:BJ17" si="21">IF($D17=AA$1,$E17+$V17,(IF($J17=AA$1,$K17+$W17,AA16)))</f>
        <v>1428</v>
      </c>
      <c r="AB17" s="47">
        <f t="shared" si="21"/>
        <v>1075</v>
      </c>
      <c r="AC17" s="47">
        <f t="shared" si="21"/>
        <v>1350</v>
      </c>
      <c r="AD17" s="47">
        <f t="shared" si="21"/>
        <v>292</v>
      </c>
      <c r="AE17" s="47">
        <f t="shared" si="21"/>
        <v>1690</v>
      </c>
      <c r="AF17" s="47">
        <f t="shared" si="21"/>
        <v>1938</v>
      </c>
      <c r="AG17" s="47">
        <f t="shared" si="21"/>
        <v>1185</v>
      </c>
      <c r="AH17" s="47">
        <f t="shared" si="21"/>
        <v>812</v>
      </c>
      <c r="AI17" s="47">
        <f t="shared" si="21"/>
        <v>1151</v>
      </c>
      <c r="AJ17" s="47">
        <f t="shared" si="21"/>
        <v>1778</v>
      </c>
      <c r="AK17" s="47">
        <f t="shared" si="21"/>
        <v>666</v>
      </c>
      <c r="AL17" s="47">
        <f t="shared" si="21"/>
        <v>911</v>
      </c>
      <c r="AM17" s="47">
        <f t="shared" si="21"/>
        <v>2064</v>
      </c>
      <c r="AN17" s="47">
        <f t="shared" si="21"/>
        <v>1294</v>
      </c>
      <c r="AO17" s="47">
        <f t="shared" si="21"/>
        <v>1226</v>
      </c>
      <c r="AP17" s="47">
        <f t="shared" si="21"/>
        <v>2251</v>
      </c>
      <c r="AQ17" s="47">
        <f t="shared" si="21"/>
        <v>1433</v>
      </c>
      <c r="AR17" s="47">
        <f t="shared" si="21"/>
        <v>344</v>
      </c>
      <c r="AS17" s="47">
        <f t="shared" si="21"/>
        <v>1771</v>
      </c>
      <c r="AT17" s="47">
        <f t="shared" si="21"/>
        <v>1275</v>
      </c>
      <c r="AU17" s="47">
        <f t="shared" si="21"/>
        <v>454</v>
      </c>
      <c r="AV17" s="47">
        <f t="shared" si="21"/>
        <v>948</v>
      </c>
      <c r="AW17" s="47">
        <f t="shared" si="21"/>
        <v>993</v>
      </c>
      <c r="AX17" s="47">
        <f t="shared" si="21"/>
        <v>1236</v>
      </c>
      <c r="AY17" s="47">
        <f t="shared" si="21"/>
        <v>739</v>
      </c>
      <c r="AZ17" s="47">
        <f t="shared" si="21"/>
        <v>1551</v>
      </c>
      <c r="BA17" s="47">
        <f t="shared" si="21"/>
        <v>906</v>
      </c>
      <c r="BB17" s="47">
        <f t="shared" si="21"/>
        <v>531</v>
      </c>
      <c r="BC17" s="47">
        <f t="shared" si="21"/>
        <v>638</v>
      </c>
      <c r="BD17" s="47">
        <f t="shared" si="21"/>
        <v>2011</v>
      </c>
      <c r="BE17" s="47">
        <f t="shared" si="21"/>
        <v>801</v>
      </c>
      <c r="BF17" s="47">
        <f t="shared" si="21"/>
        <v>567</v>
      </c>
      <c r="BG17" s="47">
        <f t="shared" si="21"/>
        <v>1879</v>
      </c>
      <c r="BH17" s="47">
        <f t="shared" si="21"/>
        <v>1309</v>
      </c>
      <c r="BI17" s="47">
        <f t="shared" si="21"/>
        <v>1594</v>
      </c>
      <c r="BJ17" s="47">
        <f t="shared" si="21"/>
        <v>1124</v>
      </c>
    </row>
    <row r="18" ht="13.5" customHeight="1">
      <c r="A18" s="88">
        <v>41335.0</v>
      </c>
      <c r="B18" s="84" t="s">
        <v>71</v>
      </c>
      <c r="C18" s="38"/>
      <c r="D18" s="233" t="s">
        <v>38</v>
      </c>
      <c r="E18" s="52">
        <f t="shared" si="2"/>
        <v>1236</v>
      </c>
      <c r="F18" s="41">
        <v>2.0</v>
      </c>
      <c r="G18" s="41">
        <v>17.0</v>
      </c>
      <c r="H18" s="42">
        <f t="shared" si="3"/>
        <v>23</v>
      </c>
      <c r="I18" s="38"/>
      <c r="J18" s="234" t="s">
        <v>36</v>
      </c>
      <c r="K18" s="52">
        <f t="shared" si="4"/>
        <v>1275</v>
      </c>
      <c r="L18" s="44">
        <v>1.0</v>
      </c>
      <c r="M18" s="44">
        <v>11.0</v>
      </c>
      <c r="N18" s="23">
        <f t="shared" si="5"/>
        <v>14</v>
      </c>
      <c r="O18" s="38"/>
      <c r="P18" s="45" t="s">
        <v>72</v>
      </c>
      <c r="Q18" s="38"/>
      <c r="R18" s="45">
        <f>MIN(Rules!$E$2,(MAX(H18/N18,N18/H18)))</f>
        <v>1.642857143</v>
      </c>
      <c r="S18" s="45">
        <f>VLOOKUP(B18,Rules!A:B,2,FALSE)</f>
        <v>40</v>
      </c>
      <c r="T18" s="38"/>
      <c r="U18" s="46">
        <f>1/(10^(-(E18+(IF(P18="Y",Rules!$I$2,0))-K18)/Rules!$E$12)+1)</f>
        <v>0.6250816215</v>
      </c>
      <c r="V18" s="47">
        <f t="shared" si="6"/>
        <v>25</v>
      </c>
      <c r="W18" s="47">
        <f t="shared" si="7"/>
        <v>-25</v>
      </c>
      <c r="X18" s="47"/>
      <c r="Y18" s="47"/>
      <c r="Z18" s="48"/>
      <c r="AA18" s="47">
        <f t="shared" ref="AA18:BJ18" si="22">IF($D18=AA$1,$E18+$V18,(IF($J18=AA$1,$K18+$W18,AA17)))</f>
        <v>1428</v>
      </c>
      <c r="AB18" s="47">
        <f t="shared" si="22"/>
        <v>1075</v>
      </c>
      <c r="AC18" s="47">
        <f t="shared" si="22"/>
        <v>1350</v>
      </c>
      <c r="AD18" s="47">
        <f t="shared" si="22"/>
        <v>292</v>
      </c>
      <c r="AE18" s="47">
        <f t="shared" si="22"/>
        <v>1690</v>
      </c>
      <c r="AF18" s="47">
        <f t="shared" si="22"/>
        <v>1938</v>
      </c>
      <c r="AG18" s="47">
        <f t="shared" si="22"/>
        <v>1185</v>
      </c>
      <c r="AH18" s="47">
        <f t="shared" si="22"/>
        <v>812</v>
      </c>
      <c r="AI18" s="47">
        <f t="shared" si="22"/>
        <v>1151</v>
      </c>
      <c r="AJ18" s="47">
        <f t="shared" si="22"/>
        <v>1778</v>
      </c>
      <c r="AK18" s="47">
        <f t="shared" si="22"/>
        <v>666</v>
      </c>
      <c r="AL18" s="47">
        <f t="shared" si="22"/>
        <v>911</v>
      </c>
      <c r="AM18" s="47">
        <f t="shared" si="22"/>
        <v>2064</v>
      </c>
      <c r="AN18" s="47">
        <f t="shared" si="22"/>
        <v>1294</v>
      </c>
      <c r="AO18" s="47">
        <f t="shared" si="22"/>
        <v>1226</v>
      </c>
      <c r="AP18" s="47">
        <f t="shared" si="22"/>
        <v>2251</v>
      </c>
      <c r="AQ18" s="47">
        <f t="shared" si="22"/>
        <v>1433</v>
      </c>
      <c r="AR18" s="47">
        <f t="shared" si="22"/>
        <v>344</v>
      </c>
      <c r="AS18" s="47">
        <f t="shared" si="22"/>
        <v>1771</v>
      </c>
      <c r="AT18" s="47">
        <f t="shared" si="22"/>
        <v>1250</v>
      </c>
      <c r="AU18" s="47">
        <f t="shared" si="22"/>
        <v>454</v>
      </c>
      <c r="AV18" s="47">
        <f t="shared" si="22"/>
        <v>948</v>
      </c>
      <c r="AW18" s="47">
        <f t="shared" si="22"/>
        <v>993</v>
      </c>
      <c r="AX18" s="47">
        <f t="shared" si="22"/>
        <v>1261</v>
      </c>
      <c r="AY18" s="47">
        <f t="shared" si="22"/>
        <v>739</v>
      </c>
      <c r="AZ18" s="47">
        <f t="shared" si="22"/>
        <v>1551</v>
      </c>
      <c r="BA18" s="47">
        <f t="shared" si="22"/>
        <v>906</v>
      </c>
      <c r="BB18" s="47">
        <f t="shared" si="22"/>
        <v>531</v>
      </c>
      <c r="BC18" s="47">
        <f t="shared" si="22"/>
        <v>638</v>
      </c>
      <c r="BD18" s="47">
        <f t="shared" si="22"/>
        <v>2011</v>
      </c>
      <c r="BE18" s="47">
        <f t="shared" si="22"/>
        <v>801</v>
      </c>
      <c r="BF18" s="47">
        <f t="shared" si="22"/>
        <v>567</v>
      </c>
      <c r="BG18" s="47">
        <f t="shared" si="22"/>
        <v>1879</v>
      </c>
      <c r="BH18" s="47">
        <f t="shared" si="22"/>
        <v>1309</v>
      </c>
      <c r="BI18" s="47">
        <f t="shared" si="22"/>
        <v>1594</v>
      </c>
      <c r="BJ18" s="47">
        <f t="shared" si="22"/>
        <v>1124</v>
      </c>
    </row>
    <row r="19" ht="13.5" customHeight="1">
      <c r="A19" s="88">
        <v>41342.0</v>
      </c>
      <c r="B19" s="84" t="s">
        <v>71</v>
      </c>
      <c r="C19" s="38"/>
      <c r="D19" s="233" t="s">
        <v>53</v>
      </c>
      <c r="E19" s="52">
        <f t="shared" si="2"/>
        <v>567</v>
      </c>
      <c r="F19" s="41">
        <v>0.0</v>
      </c>
      <c r="G19" s="41">
        <v>14.0</v>
      </c>
      <c r="H19" s="42">
        <f t="shared" si="3"/>
        <v>14</v>
      </c>
      <c r="I19" s="38"/>
      <c r="J19" s="234" t="s">
        <v>44</v>
      </c>
      <c r="K19" s="52">
        <f t="shared" si="4"/>
        <v>531</v>
      </c>
      <c r="L19" s="44">
        <v>3.0</v>
      </c>
      <c r="M19" s="44">
        <v>14.0</v>
      </c>
      <c r="N19" s="23">
        <f t="shared" si="5"/>
        <v>23</v>
      </c>
      <c r="O19" s="38"/>
      <c r="P19" s="45" t="s">
        <v>72</v>
      </c>
      <c r="Q19" s="38"/>
      <c r="R19" s="45">
        <f>MIN(Rules!$E$2,(MAX(H19/N19,N19/H19)))</f>
        <v>1.642857143</v>
      </c>
      <c r="S19" s="45">
        <f>VLOOKUP(B19,Rules!A:B,2,FALSE)</f>
        <v>40</v>
      </c>
      <c r="T19" s="38"/>
      <c r="U19" s="46">
        <f>1/(10^(-(E19+(IF(P19="Y",Rules!$I$2,0))-K19)/Rules!$E$12)+1)</f>
        <v>0.7019417852</v>
      </c>
      <c r="V19" s="47">
        <f t="shared" si="6"/>
        <v>-46</v>
      </c>
      <c r="W19" s="47">
        <f t="shared" si="7"/>
        <v>46</v>
      </c>
      <c r="X19" s="47"/>
      <c r="Y19" s="47"/>
      <c r="Z19" s="48"/>
      <c r="AA19" s="47">
        <f t="shared" ref="AA19:BJ19" si="23">IF($D19=AA$1,$E19+$V19,(IF($J19=AA$1,$K19+$W19,AA18)))</f>
        <v>1428</v>
      </c>
      <c r="AB19" s="47">
        <f t="shared" si="23"/>
        <v>1075</v>
      </c>
      <c r="AC19" s="47">
        <f t="shared" si="23"/>
        <v>1350</v>
      </c>
      <c r="AD19" s="47">
        <f t="shared" si="23"/>
        <v>292</v>
      </c>
      <c r="AE19" s="47">
        <f t="shared" si="23"/>
        <v>1690</v>
      </c>
      <c r="AF19" s="47">
        <f t="shared" si="23"/>
        <v>1938</v>
      </c>
      <c r="AG19" s="47">
        <f t="shared" si="23"/>
        <v>1185</v>
      </c>
      <c r="AH19" s="47">
        <f t="shared" si="23"/>
        <v>812</v>
      </c>
      <c r="AI19" s="47">
        <f t="shared" si="23"/>
        <v>1151</v>
      </c>
      <c r="AJ19" s="47">
        <f t="shared" si="23"/>
        <v>1778</v>
      </c>
      <c r="AK19" s="47">
        <f t="shared" si="23"/>
        <v>666</v>
      </c>
      <c r="AL19" s="47">
        <f t="shared" si="23"/>
        <v>911</v>
      </c>
      <c r="AM19" s="47">
        <f t="shared" si="23"/>
        <v>2064</v>
      </c>
      <c r="AN19" s="47">
        <f t="shared" si="23"/>
        <v>1294</v>
      </c>
      <c r="AO19" s="47">
        <f t="shared" si="23"/>
        <v>1226</v>
      </c>
      <c r="AP19" s="47">
        <f t="shared" si="23"/>
        <v>2251</v>
      </c>
      <c r="AQ19" s="47">
        <f t="shared" si="23"/>
        <v>1433</v>
      </c>
      <c r="AR19" s="47">
        <f t="shared" si="23"/>
        <v>344</v>
      </c>
      <c r="AS19" s="47">
        <f t="shared" si="23"/>
        <v>1771</v>
      </c>
      <c r="AT19" s="47">
        <f t="shared" si="23"/>
        <v>1250</v>
      </c>
      <c r="AU19" s="47">
        <f t="shared" si="23"/>
        <v>454</v>
      </c>
      <c r="AV19" s="47">
        <f t="shared" si="23"/>
        <v>948</v>
      </c>
      <c r="AW19" s="47">
        <f t="shared" si="23"/>
        <v>993</v>
      </c>
      <c r="AX19" s="47">
        <f t="shared" si="23"/>
        <v>1261</v>
      </c>
      <c r="AY19" s="47">
        <f t="shared" si="23"/>
        <v>739</v>
      </c>
      <c r="AZ19" s="47">
        <f t="shared" si="23"/>
        <v>1551</v>
      </c>
      <c r="BA19" s="47">
        <f t="shared" si="23"/>
        <v>906</v>
      </c>
      <c r="BB19" s="47">
        <f t="shared" si="23"/>
        <v>577</v>
      </c>
      <c r="BC19" s="47">
        <f t="shared" si="23"/>
        <v>638</v>
      </c>
      <c r="BD19" s="47">
        <f t="shared" si="23"/>
        <v>2011</v>
      </c>
      <c r="BE19" s="47">
        <f t="shared" si="23"/>
        <v>801</v>
      </c>
      <c r="BF19" s="47">
        <f t="shared" si="23"/>
        <v>521</v>
      </c>
      <c r="BG19" s="47">
        <f t="shared" si="23"/>
        <v>1879</v>
      </c>
      <c r="BH19" s="47">
        <f t="shared" si="23"/>
        <v>1309</v>
      </c>
      <c r="BI19" s="47">
        <f t="shared" si="23"/>
        <v>1594</v>
      </c>
      <c r="BJ19" s="47">
        <f t="shared" si="23"/>
        <v>1124</v>
      </c>
    </row>
    <row r="20" ht="13.5" customHeight="1">
      <c r="A20" s="88">
        <v>41343.0</v>
      </c>
      <c r="B20" s="84" t="s">
        <v>71</v>
      </c>
      <c r="C20" s="38"/>
      <c r="D20" s="233" t="s">
        <v>18</v>
      </c>
      <c r="E20" s="52">
        <f t="shared" si="2"/>
        <v>2011</v>
      </c>
      <c r="F20" s="41">
        <v>2.0</v>
      </c>
      <c r="G20" s="41">
        <v>17.0</v>
      </c>
      <c r="H20" s="42">
        <f t="shared" si="3"/>
        <v>23</v>
      </c>
      <c r="I20" s="38"/>
      <c r="J20" s="234" t="s">
        <v>22</v>
      </c>
      <c r="K20" s="52">
        <f t="shared" si="4"/>
        <v>2251</v>
      </c>
      <c r="L20" s="44">
        <v>1.0</v>
      </c>
      <c r="M20" s="44">
        <v>19.0</v>
      </c>
      <c r="N20" s="23">
        <f t="shared" si="5"/>
        <v>22</v>
      </c>
      <c r="O20" s="38"/>
      <c r="P20" s="45" t="s">
        <v>72</v>
      </c>
      <c r="Q20" s="38"/>
      <c r="R20" s="45">
        <f>MIN(Rules!$E$2,(MAX(H20/N20,N20/H20)))</f>
        <v>1.045454545</v>
      </c>
      <c r="S20" s="45">
        <f>VLOOKUP(B20,Rules!A:B,2,FALSE)</f>
        <v>40</v>
      </c>
      <c r="T20" s="38"/>
      <c r="U20" s="46">
        <f>1/(10^(-(E20+(IF(P20="Y",Rules!$I$2,0))-K20)/Rules!$E$12)+1)</f>
        <v>0.3978419068</v>
      </c>
      <c r="V20" s="47">
        <f t="shared" si="6"/>
        <v>25</v>
      </c>
      <c r="W20" s="47">
        <f t="shared" si="7"/>
        <v>-25</v>
      </c>
      <c r="X20" s="47"/>
      <c r="Y20" s="47"/>
      <c r="Z20" s="48"/>
      <c r="AA20" s="47">
        <f t="shared" ref="AA20:BJ20" si="24">IF($D20=AA$1,$E20+$V20,(IF($J20=AA$1,$K20+$W20,AA19)))</f>
        <v>1428</v>
      </c>
      <c r="AB20" s="47">
        <f t="shared" si="24"/>
        <v>1075</v>
      </c>
      <c r="AC20" s="47">
        <f t="shared" si="24"/>
        <v>1350</v>
      </c>
      <c r="AD20" s="47">
        <f t="shared" si="24"/>
        <v>292</v>
      </c>
      <c r="AE20" s="47">
        <f t="shared" si="24"/>
        <v>1690</v>
      </c>
      <c r="AF20" s="47">
        <f t="shared" si="24"/>
        <v>1938</v>
      </c>
      <c r="AG20" s="47">
        <f t="shared" si="24"/>
        <v>1185</v>
      </c>
      <c r="AH20" s="47">
        <f t="shared" si="24"/>
        <v>812</v>
      </c>
      <c r="AI20" s="47">
        <f t="shared" si="24"/>
        <v>1151</v>
      </c>
      <c r="AJ20" s="47">
        <f t="shared" si="24"/>
        <v>1778</v>
      </c>
      <c r="AK20" s="47">
        <f t="shared" si="24"/>
        <v>666</v>
      </c>
      <c r="AL20" s="47">
        <f t="shared" si="24"/>
        <v>911</v>
      </c>
      <c r="AM20" s="47">
        <f t="shared" si="24"/>
        <v>2064</v>
      </c>
      <c r="AN20" s="47">
        <f t="shared" si="24"/>
        <v>1294</v>
      </c>
      <c r="AO20" s="47">
        <f t="shared" si="24"/>
        <v>1226</v>
      </c>
      <c r="AP20" s="47">
        <f t="shared" si="24"/>
        <v>2226</v>
      </c>
      <c r="AQ20" s="47">
        <f t="shared" si="24"/>
        <v>1433</v>
      </c>
      <c r="AR20" s="47">
        <f t="shared" si="24"/>
        <v>344</v>
      </c>
      <c r="AS20" s="47">
        <f t="shared" si="24"/>
        <v>1771</v>
      </c>
      <c r="AT20" s="47">
        <f t="shared" si="24"/>
        <v>1250</v>
      </c>
      <c r="AU20" s="47">
        <f t="shared" si="24"/>
        <v>454</v>
      </c>
      <c r="AV20" s="47">
        <f t="shared" si="24"/>
        <v>948</v>
      </c>
      <c r="AW20" s="47">
        <f t="shared" si="24"/>
        <v>993</v>
      </c>
      <c r="AX20" s="47">
        <f t="shared" si="24"/>
        <v>1261</v>
      </c>
      <c r="AY20" s="47">
        <f t="shared" si="24"/>
        <v>739</v>
      </c>
      <c r="AZ20" s="47">
        <f t="shared" si="24"/>
        <v>1551</v>
      </c>
      <c r="BA20" s="47">
        <f t="shared" si="24"/>
        <v>906</v>
      </c>
      <c r="BB20" s="47">
        <f t="shared" si="24"/>
        <v>577</v>
      </c>
      <c r="BC20" s="47">
        <f t="shared" si="24"/>
        <v>638</v>
      </c>
      <c r="BD20" s="47">
        <f t="shared" si="24"/>
        <v>2036</v>
      </c>
      <c r="BE20" s="47">
        <f t="shared" si="24"/>
        <v>801</v>
      </c>
      <c r="BF20" s="47">
        <f t="shared" si="24"/>
        <v>521</v>
      </c>
      <c r="BG20" s="47">
        <f t="shared" si="24"/>
        <v>1879</v>
      </c>
      <c r="BH20" s="47">
        <f t="shared" si="24"/>
        <v>1309</v>
      </c>
      <c r="BI20" s="47">
        <f t="shared" si="24"/>
        <v>1594</v>
      </c>
      <c r="BJ20" s="47">
        <f t="shared" si="24"/>
        <v>1124</v>
      </c>
    </row>
    <row r="21" ht="13.5" customHeight="1">
      <c r="A21" s="88">
        <v>41343.0</v>
      </c>
      <c r="B21" s="84" t="s">
        <v>71</v>
      </c>
      <c r="C21" s="47"/>
      <c r="D21" s="233" t="s">
        <v>25</v>
      </c>
      <c r="E21" s="52">
        <f t="shared" si="2"/>
        <v>1879</v>
      </c>
      <c r="F21" s="41">
        <v>0.0</v>
      </c>
      <c r="G21" s="41">
        <v>15.0</v>
      </c>
      <c r="H21" s="42">
        <f t="shared" si="3"/>
        <v>15</v>
      </c>
      <c r="I21" s="47"/>
      <c r="J21" s="234" t="s">
        <v>19</v>
      </c>
      <c r="K21" s="52">
        <f t="shared" si="4"/>
        <v>1938</v>
      </c>
      <c r="L21" s="44">
        <v>1.0</v>
      </c>
      <c r="M21" s="44">
        <v>12.0</v>
      </c>
      <c r="N21" s="23">
        <f t="shared" si="5"/>
        <v>15</v>
      </c>
      <c r="O21" s="47"/>
      <c r="P21" s="47" t="s">
        <v>72</v>
      </c>
      <c r="Q21" s="47"/>
      <c r="R21" s="45">
        <f>MIN(Rules!$E$2,(MAX(H21/N21,N21/H21)))</f>
        <v>1</v>
      </c>
      <c r="S21" s="45">
        <f>VLOOKUP(B21,Rules!A:B,2,FALSE)</f>
        <v>40</v>
      </c>
      <c r="T21" s="45"/>
      <c r="U21" s="46">
        <f>1/(10^(-(E21+(IF(P21="Y",Rules!$I$2,0))-K21)/Rules!$E$12)+1)</f>
        <v>0.6032608042</v>
      </c>
      <c r="V21" s="47">
        <f t="shared" si="6"/>
        <v>-4</v>
      </c>
      <c r="W21" s="47">
        <f t="shared" si="7"/>
        <v>4</v>
      </c>
      <c r="X21" s="47"/>
      <c r="Y21" s="47"/>
      <c r="Z21" s="48"/>
      <c r="AA21" s="47">
        <f t="shared" ref="AA21:BJ21" si="25">IF($D21=AA$1,$E21+$V21,(IF($J21=AA$1,$K21+$W21,AA20)))</f>
        <v>1428</v>
      </c>
      <c r="AB21" s="47">
        <f t="shared" si="25"/>
        <v>1075</v>
      </c>
      <c r="AC21" s="47">
        <f t="shared" si="25"/>
        <v>1350</v>
      </c>
      <c r="AD21" s="47">
        <f t="shared" si="25"/>
        <v>292</v>
      </c>
      <c r="AE21" s="47">
        <f t="shared" si="25"/>
        <v>1690</v>
      </c>
      <c r="AF21" s="47">
        <f t="shared" si="25"/>
        <v>1942</v>
      </c>
      <c r="AG21" s="47">
        <f t="shared" si="25"/>
        <v>1185</v>
      </c>
      <c r="AH21" s="47">
        <f t="shared" si="25"/>
        <v>812</v>
      </c>
      <c r="AI21" s="47">
        <f t="shared" si="25"/>
        <v>1151</v>
      </c>
      <c r="AJ21" s="47">
        <f t="shared" si="25"/>
        <v>1778</v>
      </c>
      <c r="AK21" s="47">
        <f t="shared" si="25"/>
        <v>666</v>
      </c>
      <c r="AL21" s="47">
        <f t="shared" si="25"/>
        <v>911</v>
      </c>
      <c r="AM21" s="47">
        <f t="shared" si="25"/>
        <v>2064</v>
      </c>
      <c r="AN21" s="47">
        <f t="shared" si="25"/>
        <v>1294</v>
      </c>
      <c r="AO21" s="47">
        <f t="shared" si="25"/>
        <v>1226</v>
      </c>
      <c r="AP21" s="47">
        <f t="shared" si="25"/>
        <v>2226</v>
      </c>
      <c r="AQ21" s="47">
        <f t="shared" si="25"/>
        <v>1433</v>
      </c>
      <c r="AR21" s="47">
        <f t="shared" si="25"/>
        <v>344</v>
      </c>
      <c r="AS21" s="47">
        <f t="shared" si="25"/>
        <v>1771</v>
      </c>
      <c r="AT21" s="47">
        <f t="shared" si="25"/>
        <v>1250</v>
      </c>
      <c r="AU21" s="47">
        <f t="shared" si="25"/>
        <v>454</v>
      </c>
      <c r="AV21" s="47">
        <f t="shared" si="25"/>
        <v>948</v>
      </c>
      <c r="AW21" s="47">
        <f t="shared" si="25"/>
        <v>993</v>
      </c>
      <c r="AX21" s="47">
        <f t="shared" si="25"/>
        <v>1261</v>
      </c>
      <c r="AY21" s="47">
        <f t="shared" si="25"/>
        <v>739</v>
      </c>
      <c r="AZ21" s="47">
        <f t="shared" si="25"/>
        <v>1551</v>
      </c>
      <c r="BA21" s="47">
        <f t="shared" si="25"/>
        <v>906</v>
      </c>
      <c r="BB21" s="47">
        <f t="shared" si="25"/>
        <v>577</v>
      </c>
      <c r="BC21" s="47">
        <f t="shared" si="25"/>
        <v>638</v>
      </c>
      <c r="BD21" s="47">
        <f t="shared" si="25"/>
        <v>2036</v>
      </c>
      <c r="BE21" s="47">
        <f t="shared" si="25"/>
        <v>801</v>
      </c>
      <c r="BF21" s="47">
        <f t="shared" si="25"/>
        <v>521</v>
      </c>
      <c r="BG21" s="47">
        <f t="shared" si="25"/>
        <v>1875</v>
      </c>
      <c r="BH21" s="47">
        <f t="shared" si="25"/>
        <v>1309</v>
      </c>
      <c r="BI21" s="47">
        <f t="shared" si="25"/>
        <v>1594</v>
      </c>
      <c r="BJ21" s="47">
        <f t="shared" si="25"/>
        <v>1124</v>
      </c>
    </row>
    <row r="22" ht="13.5" customHeight="1">
      <c r="A22" s="88">
        <v>41343.0</v>
      </c>
      <c r="B22" s="84" t="s">
        <v>71</v>
      </c>
      <c r="C22" s="47"/>
      <c r="D22" s="233" t="s">
        <v>21</v>
      </c>
      <c r="E22" s="52">
        <f t="shared" si="2"/>
        <v>1690</v>
      </c>
      <c r="F22" s="41">
        <v>0.0</v>
      </c>
      <c r="G22" s="41">
        <v>18.0</v>
      </c>
      <c r="H22" s="42">
        <f t="shared" si="3"/>
        <v>18</v>
      </c>
      <c r="I22" s="47"/>
      <c r="J22" s="234" t="s">
        <v>23</v>
      </c>
      <c r="K22" s="52">
        <f t="shared" si="4"/>
        <v>2064</v>
      </c>
      <c r="L22" s="44">
        <v>1.0</v>
      </c>
      <c r="M22" s="44">
        <v>13.0</v>
      </c>
      <c r="N22" s="23">
        <f t="shared" si="5"/>
        <v>16</v>
      </c>
      <c r="O22" s="47"/>
      <c r="P22" s="47" t="s">
        <v>72</v>
      </c>
      <c r="Q22" s="47"/>
      <c r="R22" s="45">
        <f>MIN(Rules!$E$2,(MAX(H22/N22,N22/H22)))</f>
        <v>1.125</v>
      </c>
      <c r="S22" s="45">
        <f>VLOOKUP(B22,Rules!A:B,2,FALSE)</f>
        <v>40</v>
      </c>
      <c r="T22" s="45"/>
      <c r="U22" s="46">
        <f>1/(10^(-(E22+(IF(P22="Y",Rules!$I$2,0))-K22)/Rules!$E$12)+1)</f>
        <v>0.2627821413</v>
      </c>
      <c r="V22" s="47">
        <f t="shared" si="6"/>
        <v>33</v>
      </c>
      <c r="W22" s="47">
        <f t="shared" si="7"/>
        <v>-33</v>
      </c>
      <c r="X22" s="47"/>
      <c r="Y22" s="47"/>
      <c r="Z22" s="48"/>
      <c r="AA22" s="47">
        <f t="shared" ref="AA22:BJ22" si="26">IF($D22=AA$1,$E22+$V22,(IF($J22=AA$1,$K22+$W22,AA21)))</f>
        <v>1428</v>
      </c>
      <c r="AB22" s="47">
        <f t="shared" si="26"/>
        <v>1075</v>
      </c>
      <c r="AC22" s="47">
        <f t="shared" si="26"/>
        <v>1350</v>
      </c>
      <c r="AD22" s="47">
        <f t="shared" si="26"/>
        <v>292</v>
      </c>
      <c r="AE22" s="47">
        <f t="shared" si="26"/>
        <v>1723</v>
      </c>
      <c r="AF22" s="47">
        <f t="shared" si="26"/>
        <v>1942</v>
      </c>
      <c r="AG22" s="47">
        <f t="shared" si="26"/>
        <v>1185</v>
      </c>
      <c r="AH22" s="47">
        <f t="shared" si="26"/>
        <v>812</v>
      </c>
      <c r="AI22" s="47">
        <f t="shared" si="26"/>
        <v>1151</v>
      </c>
      <c r="AJ22" s="47">
        <f t="shared" si="26"/>
        <v>1778</v>
      </c>
      <c r="AK22" s="47">
        <f t="shared" si="26"/>
        <v>666</v>
      </c>
      <c r="AL22" s="47">
        <f t="shared" si="26"/>
        <v>911</v>
      </c>
      <c r="AM22" s="47">
        <f t="shared" si="26"/>
        <v>2031</v>
      </c>
      <c r="AN22" s="47">
        <f t="shared" si="26"/>
        <v>1294</v>
      </c>
      <c r="AO22" s="47">
        <f t="shared" si="26"/>
        <v>1226</v>
      </c>
      <c r="AP22" s="47">
        <f t="shared" si="26"/>
        <v>2226</v>
      </c>
      <c r="AQ22" s="47">
        <f t="shared" si="26"/>
        <v>1433</v>
      </c>
      <c r="AR22" s="47">
        <f t="shared" si="26"/>
        <v>344</v>
      </c>
      <c r="AS22" s="47">
        <f t="shared" si="26"/>
        <v>1771</v>
      </c>
      <c r="AT22" s="47">
        <f t="shared" si="26"/>
        <v>1250</v>
      </c>
      <c r="AU22" s="47">
        <f t="shared" si="26"/>
        <v>454</v>
      </c>
      <c r="AV22" s="47">
        <f t="shared" si="26"/>
        <v>948</v>
      </c>
      <c r="AW22" s="47">
        <f t="shared" si="26"/>
        <v>993</v>
      </c>
      <c r="AX22" s="47">
        <f t="shared" si="26"/>
        <v>1261</v>
      </c>
      <c r="AY22" s="47">
        <f t="shared" si="26"/>
        <v>739</v>
      </c>
      <c r="AZ22" s="47">
        <f t="shared" si="26"/>
        <v>1551</v>
      </c>
      <c r="BA22" s="47">
        <f t="shared" si="26"/>
        <v>906</v>
      </c>
      <c r="BB22" s="47">
        <f t="shared" si="26"/>
        <v>577</v>
      </c>
      <c r="BC22" s="47">
        <f t="shared" si="26"/>
        <v>638</v>
      </c>
      <c r="BD22" s="47">
        <f t="shared" si="26"/>
        <v>2036</v>
      </c>
      <c r="BE22" s="47">
        <f t="shared" si="26"/>
        <v>801</v>
      </c>
      <c r="BF22" s="47">
        <f t="shared" si="26"/>
        <v>521</v>
      </c>
      <c r="BG22" s="47">
        <f t="shared" si="26"/>
        <v>1875</v>
      </c>
      <c r="BH22" s="47">
        <f t="shared" si="26"/>
        <v>1309</v>
      </c>
      <c r="BI22" s="47">
        <f t="shared" si="26"/>
        <v>1594</v>
      </c>
      <c r="BJ22" s="47">
        <f t="shared" si="26"/>
        <v>1124</v>
      </c>
    </row>
    <row r="23" ht="13.5" customHeight="1">
      <c r="A23" s="88">
        <v>41343.0</v>
      </c>
      <c r="B23" s="84" t="s">
        <v>71</v>
      </c>
      <c r="C23" s="38"/>
      <c r="D23" s="233" t="s">
        <v>20</v>
      </c>
      <c r="E23" s="52">
        <f t="shared" si="2"/>
        <v>1771</v>
      </c>
      <c r="F23" s="41">
        <v>3.0</v>
      </c>
      <c r="G23" s="41">
        <v>10.0</v>
      </c>
      <c r="H23" s="42">
        <f t="shared" si="3"/>
        <v>19</v>
      </c>
      <c r="I23" s="38"/>
      <c r="J23" s="234" t="s">
        <v>28</v>
      </c>
      <c r="K23" s="52">
        <f t="shared" si="4"/>
        <v>1350</v>
      </c>
      <c r="L23" s="44">
        <v>1.0</v>
      </c>
      <c r="M23" s="44">
        <v>13.0</v>
      </c>
      <c r="N23" s="23">
        <f t="shared" si="5"/>
        <v>16</v>
      </c>
      <c r="O23" s="38"/>
      <c r="P23" s="45" t="s">
        <v>72</v>
      </c>
      <c r="Q23" s="38"/>
      <c r="R23" s="45">
        <f>MIN(Rules!$E$2,(MAX(H23/N23,N23/H23)))</f>
        <v>1.1875</v>
      </c>
      <c r="S23" s="45">
        <f>VLOOKUP(B23,Rules!A:B,2,FALSE)</f>
        <v>40</v>
      </c>
      <c r="T23" s="38"/>
      <c r="U23" s="46">
        <f>1/(10^(-(E23+(IF(P23="Y",Rules!$I$2,0))-K23)/Rules!$E$12)+1)</f>
        <v>0.9327394599</v>
      </c>
      <c r="V23" s="47">
        <f t="shared" si="6"/>
        <v>3</v>
      </c>
      <c r="W23" s="47">
        <f t="shared" si="7"/>
        <v>-3</v>
      </c>
      <c r="X23" s="47"/>
      <c r="Y23" s="47"/>
      <c r="Z23" s="48"/>
      <c r="AA23" s="47">
        <f t="shared" ref="AA23:BJ23" si="27">IF($D23=AA$1,$E23+$V23,(IF($J23=AA$1,$K23+$W23,AA22)))</f>
        <v>1428</v>
      </c>
      <c r="AB23" s="47">
        <f t="shared" si="27"/>
        <v>1075</v>
      </c>
      <c r="AC23" s="47">
        <f t="shared" si="27"/>
        <v>1347</v>
      </c>
      <c r="AD23" s="47">
        <f t="shared" si="27"/>
        <v>292</v>
      </c>
      <c r="AE23" s="47">
        <f t="shared" si="27"/>
        <v>1723</v>
      </c>
      <c r="AF23" s="47">
        <f t="shared" si="27"/>
        <v>1942</v>
      </c>
      <c r="AG23" s="47">
        <f t="shared" si="27"/>
        <v>1185</v>
      </c>
      <c r="AH23" s="47">
        <f t="shared" si="27"/>
        <v>812</v>
      </c>
      <c r="AI23" s="47">
        <f t="shared" si="27"/>
        <v>1151</v>
      </c>
      <c r="AJ23" s="47">
        <f t="shared" si="27"/>
        <v>1778</v>
      </c>
      <c r="AK23" s="47">
        <f t="shared" si="27"/>
        <v>666</v>
      </c>
      <c r="AL23" s="47">
        <f t="shared" si="27"/>
        <v>911</v>
      </c>
      <c r="AM23" s="47">
        <f t="shared" si="27"/>
        <v>2031</v>
      </c>
      <c r="AN23" s="47">
        <f t="shared" si="27"/>
        <v>1294</v>
      </c>
      <c r="AO23" s="47">
        <f t="shared" si="27"/>
        <v>1226</v>
      </c>
      <c r="AP23" s="47">
        <f t="shared" si="27"/>
        <v>2226</v>
      </c>
      <c r="AQ23" s="47">
        <f t="shared" si="27"/>
        <v>1433</v>
      </c>
      <c r="AR23" s="47">
        <f t="shared" si="27"/>
        <v>344</v>
      </c>
      <c r="AS23" s="47">
        <f t="shared" si="27"/>
        <v>1774</v>
      </c>
      <c r="AT23" s="47">
        <f t="shared" si="27"/>
        <v>1250</v>
      </c>
      <c r="AU23" s="47">
        <f t="shared" si="27"/>
        <v>454</v>
      </c>
      <c r="AV23" s="47">
        <f t="shared" si="27"/>
        <v>948</v>
      </c>
      <c r="AW23" s="47">
        <f t="shared" si="27"/>
        <v>993</v>
      </c>
      <c r="AX23" s="47">
        <f t="shared" si="27"/>
        <v>1261</v>
      </c>
      <c r="AY23" s="47">
        <f t="shared" si="27"/>
        <v>739</v>
      </c>
      <c r="AZ23" s="47">
        <f t="shared" si="27"/>
        <v>1551</v>
      </c>
      <c r="BA23" s="47">
        <f t="shared" si="27"/>
        <v>906</v>
      </c>
      <c r="BB23" s="47">
        <f t="shared" si="27"/>
        <v>577</v>
      </c>
      <c r="BC23" s="47">
        <f t="shared" si="27"/>
        <v>638</v>
      </c>
      <c r="BD23" s="47">
        <f t="shared" si="27"/>
        <v>2036</v>
      </c>
      <c r="BE23" s="47">
        <f t="shared" si="27"/>
        <v>801</v>
      </c>
      <c r="BF23" s="47">
        <f t="shared" si="27"/>
        <v>521</v>
      </c>
      <c r="BG23" s="47">
        <f t="shared" si="27"/>
        <v>1875</v>
      </c>
      <c r="BH23" s="47">
        <f t="shared" si="27"/>
        <v>1309</v>
      </c>
      <c r="BI23" s="47">
        <f t="shared" si="27"/>
        <v>1594</v>
      </c>
      <c r="BJ23" s="47">
        <f t="shared" si="27"/>
        <v>1124</v>
      </c>
    </row>
    <row r="24" ht="13.5" customHeight="1">
      <c r="A24" s="88">
        <v>41343.0</v>
      </c>
      <c r="B24" s="84" t="s">
        <v>71</v>
      </c>
      <c r="C24" s="38"/>
      <c r="D24" s="233" t="s">
        <v>30</v>
      </c>
      <c r="E24" s="52">
        <f t="shared" si="2"/>
        <v>1428</v>
      </c>
      <c r="F24" s="41">
        <v>1.0</v>
      </c>
      <c r="G24" s="41">
        <v>10.0</v>
      </c>
      <c r="H24" s="42">
        <f t="shared" si="3"/>
        <v>13</v>
      </c>
      <c r="I24" s="47"/>
      <c r="J24" s="234" t="s">
        <v>26</v>
      </c>
      <c r="K24" s="52">
        <f t="shared" si="4"/>
        <v>1778</v>
      </c>
      <c r="L24" s="44">
        <v>3.0</v>
      </c>
      <c r="M24" s="44">
        <v>12.0</v>
      </c>
      <c r="N24" s="23">
        <f t="shared" si="5"/>
        <v>21</v>
      </c>
      <c r="O24" s="38"/>
      <c r="P24" s="45" t="s">
        <v>72</v>
      </c>
      <c r="Q24" s="38"/>
      <c r="R24" s="45">
        <f>MIN(Rules!$E$2,(MAX(H24/N24,N24/H24)))</f>
        <v>1.615384615</v>
      </c>
      <c r="S24" s="45">
        <f>VLOOKUP(B24,Rules!A:B,2,FALSE)</f>
        <v>40</v>
      </c>
      <c r="T24" s="38"/>
      <c r="U24" s="46">
        <f>1/(10^(-(E24+(IF(P24="Y",Rules!$I$2,0))-K24)/Rules!$E$12)+1)</f>
        <v>0.284747249</v>
      </c>
      <c r="V24" s="47">
        <f t="shared" si="6"/>
        <v>-18</v>
      </c>
      <c r="W24" s="47">
        <f t="shared" si="7"/>
        <v>18</v>
      </c>
      <c r="X24" s="47"/>
      <c r="Y24" s="47"/>
      <c r="Z24" s="48"/>
      <c r="AA24" s="47">
        <f t="shared" ref="AA24:BJ24" si="28">IF($D24=AA$1,$E24+$V24,(IF($J24=AA$1,$K24+$W24,AA23)))</f>
        <v>1410</v>
      </c>
      <c r="AB24" s="47">
        <f t="shared" si="28"/>
        <v>1075</v>
      </c>
      <c r="AC24" s="47">
        <f t="shared" si="28"/>
        <v>1347</v>
      </c>
      <c r="AD24" s="47">
        <f t="shared" si="28"/>
        <v>292</v>
      </c>
      <c r="AE24" s="47">
        <f t="shared" si="28"/>
        <v>1723</v>
      </c>
      <c r="AF24" s="47">
        <f t="shared" si="28"/>
        <v>1942</v>
      </c>
      <c r="AG24" s="47">
        <f t="shared" si="28"/>
        <v>1185</v>
      </c>
      <c r="AH24" s="47">
        <f t="shared" si="28"/>
        <v>812</v>
      </c>
      <c r="AI24" s="47">
        <f t="shared" si="28"/>
        <v>1151</v>
      </c>
      <c r="AJ24" s="47">
        <f t="shared" si="28"/>
        <v>1796</v>
      </c>
      <c r="AK24" s="47">
        <f t="shared" si="28"/>
        <v>666</v>
      </c>
      <c r="AL24" s="47">
        <f t="shared" si="28"/>
        <v>911</v>
      </c>
      <c r="AM24" s="47">
        <f t="shared" si="28"/>
        <v>2031</v>
      </c>
      <c r="AN24" s="47">
        <f t="shared" si="28"/>
        <v>1294</v>
      </c>
      <c r="AO24" s="47">
        <f t="shared" si="28"/>
        <v>1226</v>
      </c>
      <c r="AP24" s="47">
        <f t="shared" si="28"/>
        <v>2226</v>
      </c>
      <c r="AQ24" s="47">
        <f t="shared" si="28"/>
        <v>1433</v>
      </c>
      <c r="AR24" s="47">
        <f t="shared" si="28"/>
        <v>344</v>
      </c>
      <c r="AS24" s="47">
        <f t="shared" si="28"/>
        <v>1774</v>
      </c>
      <c r="AT24" s="47">
        <f t="shared" si="28"/>
        <v>1250</v>
      </c>
      <c r="AU24" s="47">
        <f t="shared" si="28"/>
        <v>454</v>
      </c>
      <c r="AV24" s="47">
        <f t="shared" si="28"/>
        <v>948</v>
      </c>
      <c r="AW24" s="47">
        <f t="shared" si="28"/>
        <v>993</v>
      </c>
      <c r="AX24" s="47">
        <f t="shared" si="28"/>
        <v>1261</v>
      </c>
      <c r="AY24" s="47">
        <f t="shared" si="28"/>
        <v>739</v>
      </c>
      <c r="AZ24" s="47">
        <f t="shared" si="28"/>
        <v>1551</v>
      </c>
      <c r="BA24" s="47">
        <f t="shared" si="28"/>
        <v>906</v>
      </c>
      <c r="BB24" s="47">
        <f t="shared" si="28"/>
        <v>577</v>
      </c>
      <c r="BC24" s="47">
        <f t="shared" si="28"/>
        <v>638</v>
      </c>
      <c r="BD24" s="47">
        <f t="shared" si="28"/>
        <v>2036</v>
      </c>
      <c r="BE24" s="47">
        <f t="shared" si="28"/>
        <v>801</v>
      </c>
      <c r="BF24" s="47">
        <f t="shared" si="28"/>
        <v>521</v>
      </c>
      <c r="BG24" s="47">
        <f t="shared" si="28"/>
        <v>1875</v>
      </c>
      <c r="BH24" s="47">
        <f t="shared" si="28"/>
        <v>1309</v>
      </c>
      <c r="BI24" s="47">
        <f t="shared" si="28"/>
        <v>1594</v>
      </c>
      <c r="BJ24" s="47">
        <f t="shared" si="28"/>
        <v>1124</v>
      </c>
    </row>
    <row r="25" ht="13.5" customHeight="1">
      <c r="A25" s="88">
        <v>41343.0</v>
      </c>
      <c r="B25" s="84" t="s">
        <v>71</v>
      </c>
      <c r="C25" s="38"/>
      <c r="D25" s="233" t="s">
        <v>27</v>
      </c>
      <c r="E25" s="52">
        <f t="shared" si="2"/>
        <v>1551</v>
      </c>
      <c r="F25" s="41">
        <v>0.0</v>
      </c>
      <c r="G25" s="41">
        <v>16.0</v>
      </c>
      <c r="H25" s="42">
        <f t="shared" si="3"/>
        <v>16</v>
      </c>
      <c r="I25" s="47"/>
      <c r="J25" s="234" t="s">
        <v>24</v>
      </c>
      <c r="K25" s="52">
        <f t="shared" si="4"/>
        <v>1594</v>
      </c>
      <c r="L25" s="44">
        <v>0.0</v>
      </c>
      <c r="M25" s="44">
        <v>14.0</v>
      </c>
      <c r="N25" s="23">
        <f t="shared" si="5"/>
        <v>14</v>
      </c>
      <c r="O25" s="38"/>
      <c r="P25" s="45" t="s">
        <v>72</v>
      </c>
      <c r="Q25" s="38"/>
      <c r="R25" s="45">
        <f>MIN(Rules!$E$2,(MAX(H25/N25,N25/H25)))</f>
        <v>1.142857143</v>
      </c>
      <c r="S25" s="45">
        <f>VLOOKUP(B25,Rules!A:B,2,FALSE)</f>
        <v>40</v>
      </c>
      <c r="T25" s="38"/>
      <c r="U25" s="46">
        <f>1/(10^(-(E25+(IF(P25="Y",Rules!$I$2,0))-K25)/Rules!$E$12)+1)</f>
        <v>0.6207548034</v>
      </c>
      <c r="V25" s="47">
        <f t="shared" si="6"/>
        <v>17</v>
      </c>
      <c r="W25" s="47">
        <f t="shared" si="7"/>
        <v>-17</v>
      </c>
      <c r="X25" s="47"/>
      <c r="Y25" s="47"/>
      <c r="Z25" s="48"/>
      <c r="AA25" s="47">
        <f t="shared" ref="AA25:BJ25" si="29">IF($D25=AA$1,$E25+$V25,(IF($J25=AA$1,$K25+$W25,AA24)))</f>
        <v>1410</v>
      </c>
      <c r="AB25" s="47">
        <f t="shared" si="29"/>
        <v>1075</v>
      </c>
      <c r="AC25" s="47">
        <f t="shared" si="29"/>
        <v>1347</v>
      </c>
      <c r="AD25" s="47">
        <f t="shared" si="29"/>
        <v>292</v>
      </c>
      <c r="AE25" s="47">
        <f t="shared" si="29"/>
        <v>1723</v>
      </c>
      <c r="AF25" s="47">
        <f t="shared" si="29"/>
        <v>1942</v>
      </c>
      <c r="AG25" s="47">
        <f t="shared" si="29"/>
        <v>1185</v>
      </c>
      <c r="AH25" s="47">
        <f t="shared" si="29"/>
        <v>812</v>
      </c>
      <c r="AI25" s="47">
        <f t="shared" si="29"/>
        <v>1151</v>
      </c>
      <c r="AJ25" s="47">
        <f t="shared" si="29"/>
        <v>1796</v>
      </c>
      <c r="AK25" s="47">
        <f t="shared" si="29"/>
        <v>666</v>
      </c>
      <c r="AL25" s="47">
        <f t="shared" si="29"/>
        <v>911</v>
      </c>
      <c r="AM25" s="47">
        <f t="shared" si="29"/>
        <v>2031</v>
      </c>
      <c r="AN25" s="47">
        <f t="shared" si="29"/>
        <v>1294</v>
      </c>
      <c r="AO25" s="47">
        <f t="shared" si="29"/>
        <v>1226</v>
      </c>
      <c r="AP25" s="47">
        <f t="shared" si="29"/>
        <v>2226</v>
      </c>
      <c r="AQ25" s="47">
        <f t="shared" si="29"/>
        <v>1433</v>
      </c>
      <c r="AR25" s="47">
        <f t="shared" si="29"/>
        <v>344</v>
      </c>
      <c r="AS25" s="47">
        <f t="shared" si="29"/>
        <v>1774</v>
      </c>
      <c r="AT25" s="47">
        <f t="shared" si="29"/>
        <v>1250</v>
      </c>
      <c r="AU25" s="47">
        <f t="shared" si="29"/>
        <v>454</v>
      </c>
      <c r="AV25" s="47">
        <f t="shared" si="29"/>
        <v>948</v>
      </c>
      <c r="AW25" s="47">
        <f t="shared" si="29"/>
        <v>993</v>
      </c>
      <c r="AX25" s="47">
        <f t="shared" si="29"/>
        <v>1261</v>
      </c>
      <c r="AY25" s="47">
        <f t="shared" si="29"/>
        <v>739</v>
      </c>
      <c r="AZ25" s="47">
        <f t="shared" si="29"/>
        <v>1568</v>
      </c>
      <c r="BA25" s="47">
        <f t="shared" si="29"/>
        <v>906</v>
      </c>
      <c r="BB25" s="47">
        <f t="shared" si="29"/>
        <v>577</v>
      </c>
      <c r="BC25" s="47">
        <f t="shared" si="29"/>
        <v>638</v>
      </c>
      <c r="BD25" s="47">
        <f t="shared" si="29"/>
        <v>2036</v>
      </c>
      <c r="BE25" s="47">
        <f t="shared" si="29"/>
        <v>801</v>
      </c>
      <c r="BF25" s="47">
        <f t="shared" si="29"/>
        <v>521</v>
      </c>
      <c r="BG25" s="47">
        <f t="shared" si="29"/>
        <v>1875</v>
      </c>
      <c r="BH25" s="47">
        <f t="shared" si="29"/>
        <v>1309</v>
      </c>
      <c r="BI25" s="47">
        <f t="shared" si="29"/>
        <v>1577</v>
      </c>
      <c r="BJ25" s="47">
        <f t="shared" si="29"/>
        <v>1124</v>
      </c>
    </row>
    <row r="26" ht="13.5" customHeight="1">
      <c r="A26" s="88">
        <v>41343.0</v>
      </c>
      <c r="B26" s="84" t="s">
        <v>71</v>
      </c>
      <c r="C26" s="38"/>
      <c r="D26" s="233" t="s">
        <v>40</v>
      </c>
      <c r="E26" s="52">
        <f t="shared" si="2"/>
        <v>1124</v>
      </c>
      <c r="F26" s="41">
        <v>3.0</v>
      </c>
      <c r="G26" s="41">
        <v>13.0</v>
      </c>
      <c r="H26" s="42">
        <f t="shared" si="3"/>
        <v>22</v>
      </c>
      <c r="I26" s="47"/>
      <c r="J26" s="234" t="s">
        <v>29</v>
      </c>
      <c r="K26" s="52">
        <f t="shared" si="4"/>
        <v>1226</v>
      </c>
      <c r="L26" s="44">
        <v>2.0</v>
      </c>
      <c r="M26" s="44">
        <v>14.0</v>
      </c>
      <c r="N26" s="23">
        <f t="shared" si="5"/>
        <v>20</v>
      </c>
      <c r="O26" s="38"/>
      <c r="P26" s="45" t="s">
        <v>72</v>
      </c>
      <c r="Q26" s="38"/>
      <c r="R26" s="45">
        <f>MIN(Rules!$E$2,(MAX(H26/N26,N26/H26)))</f>
        <v>1.1</v>
      </c>
      <c r="S26" s="45">
        <f>VLOOKUP(B26,Rules!A:B,2,FALSE)</f>
        <v>40</v>
      </c>
      <c r="T26" s="38"/>
      <c r="U26" s="46">
        <f>1/(10^(-(E26+(IF(P26="Y",Rules!$I$2,0))-K26)/Rules!$E$12)+1)</f>
        <v>0.5550381171</v>
      </c>
      <c r="V26" s="47">
        <f t="shared" si="6"/>
        <v>20</v>
      </c>
      <c r="W26" s="47">
        <f t="shared" si="7"/>
        <v>-20</v>
      </c>
      <c r="X26" s="47"/>
      <c r="Y26" s="47"/>
      <c r="Z26" s="48"/>
      <c r="AA26" s="47">
        <f t="shared" ref="AA26:BJ26" si="30">IF($D26=AA$1,$E26+$V26,(IF($J26=AA$1,$K26+$W26,AA25)))</f>
        <v>1410</v>
      </c>
      <c r="AB26" s="47">
        <f t="shared" si="30"/>
        <v>1075</v>
      </c>
      <c r="AC26" s="47">
        <f t="shared" si="30"/>
        <v>1347</v>
      </c>
      <c r="AD26" s="47">
        <f t="shared" si="30"/>
        <v>292</v>
      </c>
      <c r="AE26" s="47">
        <f t="shared" si="30"/>
        <v>1723</v>
      </c>
      <c r="AF26" s="47">
        <f t="shared" si="30"/>
        <v>1942</v>
      </c>
      <c r="AG26" s="47">
        <f t="shared" si="30"/>
        <v>1185</v>
      </c>
      <c r="AH26" s="47">
        <f t="shared" si="30"/>
        <v>812</v>
      </c>
      <c r="AI26" s="47">
        <f t="shared" si="30"/>
        <v>1151</v>
      </c>
      <c r="AJ26" s="47">
        <f t="shared" si="30"/>
        <v>1796</v>
      </c>
      <c r="AK26" s="47">
        <f t="shared" si="30"/>
        <v>666</v>
      </c>
      <c r="AL26" s="47">
        <f t="shared" si="30"/>
        <v>911</v>
      </c>
      <c r="AM26" s="47">
        <f t="shared" si="30"/>
        <v>2031</v>
      </c>
      <c r="AN26" s="47">
        <f t="shared" si="30"/>
        <v>1294</v>
      </c>
      <c r="AO26" s="47">
        <f t="shared" si="30"/>
        <v>1206</v>
      </c>
      <c r="AP26" s="47">
        <f t="shared" si="30"/>
        <v>2226</v>
      </c>
      <c r="AQ26" s="47">
        <f t="shared" si="30"/>
        <v>1433</v>
      </c>
      <c r="AR26" s="47">
        <f t="shared" si="30"/>
        <v>344</v>
      </c>
      <c r="AS26" s="47">
        <f t="shared" si="30"/>
        <v>1774</v>
      </c>
      <c r="AT26" s="47">
        <f t="shared" si="30"/>
        <v>1250</v>
      </c>
      <c r="AU26" s="47">
        <f t="shared" si="30"/>
        <v>454</v>
      </c>
      <c r="AV26" s="47">
        <f t="shared" si="30"/>
        <v>948</v>
      </c>
      <c r="AW26" s="47">
        <f t="shared" si="30"/>
        <v>993</v>
      </c>
      <c r="AX26" s="47">
        <f t="shared" si="30"/>
        <v>1261</v>
      </c>
      <c r="AY26" s="47">
        <f t="shared" si="30"/>
        <v>739</v>
      </c>
      <c r="AZ26" s="47">
        <f t="shared" si="30"/>
        <v>1568</v>
      </c>
      <c r="BA26" s="47">
        <f t="shared" si="30"/>
        <v>906</v>
      </c>
      <c r="BB26" s="47">
        <f t="shared" si="30"/>
        <v>577</v>
      </c>
      <c r="BC26" s="47">
        <f t="shared" si="30"/>
        <v>638</v>
      </c>
      <c r="BD26" s="47">
        <f t="shared" si="30"/>
        <v>2036</v>
      </c>
      <c r="BE26" s="47">
        <f t="shared" si="30"/>
        <v>801</v>
      </c>
      <c r="BF26" s="47">
        <f t="shared" si="30"/>
        <v>521</v>
      </c>
      <c r="BG26" s="47">
        <f t="shared" si="30"/>
        <v>1875</v>
      </c>
      <c r="BH26" s="47">
        <f t="shared" si="30"/>
        <v>1309</v>
      </c>
      <c r="BI26" s="47">
        <f t="shared" si="30"/>
        <v>1577</v>
      </c>
      <c r="BJ26" s="47">
        <f t="shared" si="30"/>
        <v>1144</v>
      </c>
    </row>
    <row r="27" ht="13.5" customHeight="1">
      <c r="A27" s="88">
        <v>41343.0</v>
      </c>
      <c r="B27" s="84" t="s">
        <v>71</v>
      </c>
      <c r="C27" s="38"/>
      <c r="D27" s="233" t="s">
        <v>32</v>
      </c>
      <c r="E27" s="52">
        <f t="shared" si="2"/>
        <v>1309</v>
      </c>
      <c r="F27" s="41">
        <v>2.0</v>
      </c>
      <c r="G27" s="41">
        <v>13.0</v>
      </c>
      <c r="H27" s="42">
        <f t="shared" si="3"/>
        <v>19</v>
      </c>
      <c r="I27" s="47"/>
      <c r="J27" s="234" t="s">
        <v>35</v>
      </c>
      <c r="K27" s="52">
        <f t="shared" si="4"/>
        <v>1185</v>
      </c>
      <c r="L27" s="44">
        <v>0.0</v>
      </c>
      <c r="M27" s="44">
        <v>9.0</v>
      </c>
      <c r="N27" s="23">
        <f t="shared" si="5"/>
        <v>9</v>
      </c>
      <c r="O27" s="38"/>
      <c r="P27" s="45" t="s">
        <v>72</v>
      </c>
      <c r="Q27" s="38"/>
      <c r="R27" s="45">
        <f>MIN(Rules!$E$2,(MAX(H27/N27,N27/H27)))</f>
        <v>2</v>
      </c>
      <c r="S27" s="45">
        <f>VLOOKUP(B27,Rules!A:B,2,FALSE)</f>
        <v>40</v>
      </c>
      <c r="T27" s="38"/>
      <c r="U27" s="46">
        <f>1/(10^(-(E27+(IF(P27="Y",Rules!$I$2,0))-K27)/Rules!$E$12)+1)</f>
        <v>0.7793386722</v>
      </c>
      <c r="V27" s="47">
        <f t="shared" si="6"/>
        <v>18</v>
      </c>
      <c r="W27" s="47">
        <f t="shared" si="7"/>
        <v>-18</v>
      </c>
      <c r="X27" s="47"/>
      <c r="Y27" s="47"/>
      <c r="Z27" s="48"/>
      <c r="AA27" s="47">
        <f t="shared" ref="AA27:BJ27" si="31">IF($D27=AA$1,$E27+$V27,(IF($J27=AA$1,$K27+$W27,AA26)))</f>
        <v>1410</v>
      </c>
      <c r="AB27" s="47">
        <f t="shared" si="31"/>
        <v>1075</v>
      </c>
      <c r="AC27" s="47">
        <f t="shared" si="31"/>
        <v>1347</v>
      </c>
      <c r="AD27" s="47">
        <f t="shared" si="31"/>
        <v>292</v>
      </c>
      <c r="AE27" s="47">
        <f t="shared" si="31"/>
        <v>1723</v>
      </c>
      <c r="AF27" s="47">
        <f t="shared" si="31"/>
        <v>1942</v>
      </c>
      <c r="AG27" s="47">
        <f t="shared" si="31"/>
        <v>1167</v>
      </c>
      <c r="AH27" s="47">
        <f t="shared" si="31"/>
        <v>812</v>
      </c>
      <c r="AI27" s="47">
        <f t="shared" si="31"/>
        <v>1151</v>
      </c>
      <c r="AJ27" s="47">
        <f t="shared" si="31"/>
        <v>1796</v>
      </c>
      <c r="AK27" s="47">
        <f t="shared" si="31"/>
        <v>666</v>
      </c>
      <c r="AL27" s="47">
        <f t="shared" si="31"/>
        <v>911</v>
      </c>
      <c r="AM27" s="47">
        <f t="shared" si="31"/>
        <v>2031</v>
      </c>
      <c r="AN27" s="47">
        <f t="shared" si="31"/>
        <v>1294</v>
      </c>
      <c r="AO27" s="47">
        <f t="shared" si="31"/>
        <v>1206</v>
      </c>
      <c r="AP27" s="47">
        <f t="shared" si="31"/>
        <v>2226</v>
      </c>
      <c r="AQ27" s="47">
        <f t="shared" si="31"/>
        <v>1433</v>
      </c>
      <c r="AR27" s="47">
        <f t="shared" si="31"/>
        <v>344</v>
      </c>
      <c r="AS27" s="47">
        <f t="shared" si="31"/>
        <v>1774</v>
      </c>
      <c r="AT27" s="47">
        <f t="shared" si="31"/>
        <v>1250</v>
      </c>
      <c r="AU27" s="47">
        <f t="shared" si="31"/>
        <v>454</v>
      </c>
      <c r="AV27" s="47">
        <f t="shared" si="31"/>
        <v>948</v>
      </c>
      <c r="AW27" s="47">
        <f t="shared" si="31"/>
        <v>993</v>
      </c>
      <c r="AX27" s="47">
        <f t="shared" si="31"/>
        <v>1261</v>
      </c>
      <c r="AY27" s="47">
        <f t="shared" si="31"/>
        <v>739</v>
      </c>
      <c r="AZ27" s="47">
        <f t="shared" si="31"/>
        <v>1568</v>
      </c>
      <c r="BA27" s="47">
        <f t="shared" si="31"/>
        <v>906</v>
      </c>
      <c r="BB27" s="47">
        <f t="shared" si="31"/>
        <v>577</v>
      </c>
      <c r="BC27" s="47">
        <f t="shared" si="31"/>
        <v>638</v>
      </c>
      <c r="BD27" s="47">
        <f t="shared" si="31"/>
        <v>2036</v>
      </c>
      <c r="BE27" s="47">
        <f t="shared" si="31"/>
        <v>801</v>
      </c>
      <c r="BF27" s="47">
        <f t="shared" si="31"/>
        <v>521</v>
      </c>
      <c r="BG27" s="47">
        <f t="shared" si="31"/>
        <v>1875</v>
      </c>
      <c r="BH27" s="47">
        <f t="shared" si="31"/>
        <v>1327</v>
      </c>
      <c r="BI27" s="47">
        <f t="shared" si="31"/>
        <v>1577</v>
      </c>
      <c r="BJ27" s="47">
        <f t="shared" si="31"/>
        <v>1144</v>
      </c>
    </row>
    <row r="28" ht="13.5" customHeight="1">
      <c r="A28" s="88">
        <v>41343.0</v>
      </c>
      <c r="B28" s="84" t="s">
        <v>71</v>
      </c>
      <c r="C28" s="38"/>
      <c r="D28" s="233" t="s">
        <v>31</v>
      </c>
      <c r="E28" s="52">
        <f t="shared" si="2"/>
        <v>1433</v>
      </c>
      <c r="F28" s="41">
        <v>2.0</v>
      </c>
      <c r="G28" s="41">
        <v>20.0</v>
      </c>
      <c r="H28" s="42">
        <f t="shared" si="3"/>
        <v>26</v>
      </c>
      <c r="I28" s="47"/>
      <c r="J28" s="234" t="s">
        <v>34</v>
      </c>
      <c r="K28" s="52">
        <f t="shared" si="4"/>
        <v>1294</v>
      </c>
      <c r="L28" s="44">
        <v>2.0</v>
      </c>
      <c r="M28" s="44">
        <v>12.0</v>
      </c>
      <c r="N28" s="23">
        <f t="shared" si="5"/>
        <v>18</v>
      </c>
      <c r="O28" s="38"/>
      <c r="P28" s="45" t="s">
        <v>72</v>
      </c>
      <c r="Q28" s="38"/>
      <c r="R28" s="45">
        <f>MIN(Rules!$E$2,(MAX(H28/N28,N28/H28)))</f>
        <v>1.444444444</v>
      </c>
      <c r="S28" s="45">
        <f>VLOOKUP(B28,Rules!A:B,2,FALSE)</f>
        <v>40</v>
      </c>
      <c r="T28" s="38"/>
      <c r="U28" s="46">
        <f>1/(10^(-(E28+(IF(P28="Y",Rules!$I$2,0))-K28)/Rules!$E$12)+1)</f>
        <v>0.7909885048</v>
      </c>
      <c r="V28" s="47">
        <f t="shared" si="6"/>
        <v>12</v>
      </c>
      <c r="W28" s="47">
        <f t="shared" si="7"/>
        <v>-12</v>
      </c>
      <c r="X28" s="47"/>
      <c r="Y28" s="47"/>
      <c r="Z28" s="48"/>
      <c r="AA28" s="47">
        <f t="shared" ref="AA28:BJ28" si="32">IF($D28=AA$1,$E28+$V28,(IF($J28=AA$1,$K28+$W28,AA27)))</f>
        <v>1410</v>
      </c>
      <c r="AB28" s="47">
        <f t="shared" si="32"/>
        <v>1075</v>
      </c>
      <c r="AC28" s="47">
        <f t="shared" si="32"/>
        <v>1347</v>
      </c>
      <c r="AD28" s="47">
        <f t="shared" si="32"/>
        <v>292</v>
      </c>
      <c r="AE28" s="47">
        <f t="shared" si="32"/>
        <v>1723</v>
      </c>
      <c r="AF28" s="47">
        <f t="shared" si="32"/>
        <v>1942</v>
      </c>
      <c r="AG28" s="47">
        <f t="shared" si="32"/>
        <v>1167</v>
      </c>
      <c r="AH28" s="47">
        <f t="shared" si="32"/>
        <v>812</v>
      </c>
      <c r="AI28" s="47">
        <f t="shared" si="32"/>
        <v>1151</v>
      </c>
      <c r="AJ28" s="47">
        <f t="shared" si="32"/>
        <v>1796</v>
      </c>
      <c r="AK28" s="47">
        <f t="shared" si="32"/>
        <v>666</v>
      </c>
      <c r="AL28" s="47">
        <f t="shared" si="32"/>
        <v>911</v>
      </c>
      <c r="AM28" s="47">
        <f t="shared" si="32"/>
        <v>2031</v>
      </c>
      <c r="AN28" s="47">
        <f t="shared" si="32"/>
        <v>1282</v>
      </c>
      <c r="AO28" s="47">
        <f t="shared" si="32"/>
        <v>1206</v>
      </c>
      <c r="AP28" s="47">
        <f t="shared" si="32"/>
        <v>2226</v>
      </c>
      <c r="AQ28" s="47">
        <f t="shared" si="32"/>
        <v>1445</v>
      </c>
      <c r="AR28" s="47">
        <f t="shared" si="32"/>
        <v>344</v>
      </c>
      <c r="AS28" s="47">
        <f t="shared" si="32"/>
        <v>1774</v>
      </c>
      <c r="AT28" s="47">
        <f t="shared" si="32"/>
        <v>1250</v>
      </c>
      <c r="AU28" s="47">
        <f t="shared" si="32"/>
        <v>454</v>
      </c>
      <c r="AV28" s="47">
        <f t="shared" si="32"/>
        <v>948</v>
      </c>
      <c r="AW28" s="47">
        <f t="shared" si="32"/>
        <v>993</v>
      </c>
      <c r="AX28" s="47">
        <f t="shared" si="32"/>
        <v>1261</v>
      </c>
      <c r="AY28" s="47">
        <f t="shared" si="32"/>
        <v>739</v>
      </c>
      <c r="AZ28" s="47">
        <f t="shared" si="32"/>
        <v>1568</v>
      </c>
      <c r="BA28" s="47">
        <f t="shared" si="32"/>
        <v>906</v>
      </c>
      <c r="BB28" s="47">
        <f t="shared" si="32"/>
        <v>577</v>
      </c>
      <c r="BC28" s="47">
        <f t="shared" si="32"/>
        <v>638</v>
      </c>
      <c r="BD28" s="47">
        <f t="shared" si="32"/>
        <v>2036</v>
      </c>
      <c r="BE28" s="47">
        <f t="shared" si="32"/>
        <v>801</v>
      </c>
      <c r="BF28" s="47">
        <f t="shared" si="32"/>
        <v>521</v>
      </c>
      <c r="BG28" s="47">
        <f t="shared" si="32"/>
        <v>1875</v>
      </c>
      <c r="BH28" s="47">
        <f t="shared" si="32"/>
        <v>1327</v>
      </c>
      <c r="BI28" s="47">
        <f t="shared" si="32"/>
        <v>1577</v>
      </c>
      <c r="BJ28" s="47">
        <f t="shared" si="32"/>
        <v>1144</v>
      </c>
    </row>
    <row r="29" ht="13.5" customHeight="1">
      <c r="A29" s="88">
        <v>41343.0</v>
      </c>
      <c r="B29" s="84" t="s">
        <v>71</v>
      </c>
      <c r="C29" s="38"/>
      <c r="D29" s="233" t="s">
        <v>41</v>
      </c>
      <c r="E29" s="52">
        <f t="shared" si="2"/>
        <v>906</v>
      </c>
      <c r="F29" s="41">
        <v>2.0</v>
      </c>
      <c r="G29" s="41">
        <v>11.0</v>
      </c>
      <c r="H29" s="42">
        <f t="shared" si="3"/>
        <v>17</v>
      </c>
      <c r="I29" s="47"/>
      <c r="J29" s="234" t="s">
        <v>43</v>
      </c>
      <c r="K29" s="52">
        <f t="shared" si="4"/>
        <v>1075</v>
      </c>
      <c r="L29" s="44">
        <v>3.0</v>
      </c>
      <c r="M29" s="44">
        <v>15.0</v>
      </c>
      <c r="N29" s="23">
        <f t="shared" si="5"/>
        <v>24</v>
      </c>
      <c r="O29" s="38"/>
      <c r="P29" s="45" t="s">
        <v>72</v>
      </c>
      <c r="Q29" s="38"/>
      <c r="R29" s="45">
        <f>MIN(Rules!$E$2,(MAX(H29/N29,N29/H29)))</f>
        <v>1.411764706</v>
      </c>
      <c r="S29" s="45">
        <f>VLOOKUP(B29,Rules!A:B,2,FALSE)</f>
        <v>40</v>
      </c>
      <c r="T29" s="38"/>
      <c r="U29" s="46">
        <f>1/(10^(-(E29+(IF(P29="Y",Rules!$I$2,0))-K29)/Rules!$E$12)+1)</f>
        <v>0.4781393868</v>
      </c>
      <c r="V29" s="47">
        <f t="shared" si="6"/>
        <v>-27</v>
      </c>
      <c r="W29" s="47">
        <f t="shared" si="7"/>
        <v>27</v>
      </c>
      <c r="X29" s="47"/>
      <c r="Y29" s="47"/>
      <c r="Z29" s="48"/>
      <c r="AA29" s="47">
        <f t="shared" ref="AA29:BJ29" si="33">IF($D29=AA$1,$E29+$V29,(IF($J29=AA$1,$K29+$W29,AA28)))</f>
        <v>1410</v>
      </c>
      <c r="AB29" s="47">
        <f t="shared" si="33"/>
        <v>1102</v>
      </c>
      <c r="AC29" s="47">
        <f t="shared" si="33"/>
        <v>1347</v>
      </c>
      <c r="AD29" s="47">
        <f t="shared" si="33"/>
        <v>292</v>
      </c>
      <c r="AE29" s="47">
        <f t="shared" si="33"/>
        <v>1723</v>
      </c>
      <c r="AF29" s="47">
        <f t="shared" si="33"/>
        <v>1942</v>
      </c>
      <c r="AG29" s="47">
        <f t="shared" si="33"/>
        <v>1167</v>
      </c>
      <c r="AH29" s="47">
        <f t="shared" si="33"/>
        <v>812</v>
      </c>
      <c r="AI29" s="47">
        <f t="shared" si="33"/>
        <v>1151</v>
      </c>
      <c r="AJ29" s="47">
        <f t="shared" si="33"/>
        <v>1796</v>
      </c>
      <c r="AK29" s="47">
        <f t="shared" si="33"/>
        <v>666</v>
      </c>
      <c r="AL29" s="47">
        <f t="shared" si="33"/>
        <v>911</v>
      </c>
      <c r="AM29" s="47">
        <f t="shared" si="33"/>
        <v>2031</v>
      </c>
      <c r="AN29" s="47">
        <f t="shared" si="33"/>
        <v>1282</v>
      </c>
      <c r="AO29" s="47">
        <f t="shared" si="33"/>
        <v>1206</v>
      </c>
      <c r="AP29" s="47">
        <f t="shared" si="33"/>
        <v>2226</v>
      </c>
      <c r="AQ29" s="47">
        <f t="shared" si="33"/>
        <v>1445</v>
      </c>
      <c r="AR29" s="47">
        <f t="shared" si="33"/>
        <v>344</v>
      </c>
      <c r="AS29" s="47">
        <f t="shared" si="33"/>
        <v>1774</v>
      </c>
      <c r="AT29" s="47">
        <f t="shared" si="33"/>
        <v>1250</v>
      </c>
      <c r="AU29" s="47">
        <f t="shared" si="33"/>
        <v>454</v>
      </c>
      <c r="AV29" s="47">
        <f t="shared" si="33"/>
        <v>948</v>
      </c>
      <c r="AW29" s="47">
        <f t="shared" si="33"/>
        <v>993</v>
      </c>
      <c r="AX29" s="47">
        <f t="shared" si="33"/>
        <v>1261</v>
      </c>
      <c r="AY29" s="47">
        <f t="shared" si="33"/>
        <v>739</v>
      </c>
      <c r="AZ29" s="47">
        <f t="shared" si="33"/>
        <v>1568</v>
      </c>
      <c r="BA29" s="47">
        <f t="shared" si="33"/>
        <v>879</v>
      </c>
      <c r="BB29" s="47">
        <f t="shared" si="33"/>
        <v>577</v>
      </c>
      <c r="BC29" s="47">
        <f t="shared" si="33"/>
        <v>638</v>
      </c>
      <c r="BD29" s="47">
        <f t="shared" si="33"/>
        <v>2036</v>
      </c>
      <c r="BE29" s="47">
        <f t="shared" si="33"/>
        <v>801</v>
      </c>
      <c r="BF29" s="47">
        <f t="shared" si="33"/>
        <v>521</v>
      </c>
      <c r="BG29" s="47">
        <f t="shared" si="33"/>
        <v>1875</v>
      </c>
      <c r="BH29" s="47">
        <f t="shared" si="33"/>
        <v>1327</v>
      </c>
      <c r="BI29" s="47">
        <f t="shared" si="33"/>
        <v>1577</v>
      </c>
      <c r="BJ29" s="47">
        <f t="shared" si="33"/>
        <v>1144</v>
      </c>
    </row>
    <row r="30" ht="13.5" customHeight="1">
      <c r="A30" s="88">
        <v>41343.0</v>
      </c>
      <c r="B30" s="84" t="s">
        <v>71</v>
      </c>
      <c r="C30" s="38"/>
      <c r="D30" s="233" t="s">
        <v>36</v>
      </c>
      <c r="E30" s="52">
        <f t="shared" si="2"/>
        <v>1250</v>
      </c>
      <c r="F30" s="41">
        <v>0.0</v>
      </c>
      <c r="G30" s="41">
        <v>21.0</v>
      </c>
      <c r="H30" s="42">
        <f t="shared" si="3"/>
        <v>21</v>
      </c>
      <c r="I30" s="47"/>
      <c r="J30" s="234" t="s">
        <v>33</v>
      </c>
      <c r="K30" s="52">
        <f t="shared" si="4"/>
        <v>1151</v>
      </c>
      <c r="L30" s="44">
        <v>2.0</v>
      </c>
      <c r="M30" s="44">
        <v>8.0</v>
      </c>
      <c r="N30" s="23">
        <f t="shared" si="5"/>
        <v>14</v>
      </c>
      <c r="O30" s="38"/>
      <c r="P30" s="45" t="s">
        <v>72</v>
      </c>
      <c r="Q30" s="38"/>
      <c r="R30" s="45">
        <f>MIN(Rules!$E$2,(MAX(H30/N30,N30/H30)))</f>
        <v>1.5</v>
      </c>
      <c r="S30" s="45">
        <f>VLOOKUP(B30,Rules!A:B,2,FALSE)</f>
        <v>40</v>
      </c>
      <c r="T30" s="38"/>
      <c r="U30" s="46">
        <f>1/(10^(-(E30+(IF(P30="Y",Rules!$I$2,0))-K30)/Rules!$E$12)+1)</f>
        <v>0.7589053327</v>
      </c>
      <c r="V30" s="47">
        <f t="shared" si="6"/>
        <v>14</v>
      </c>
      <c r="W30" s="47">
        <f t="shared" si="7"/>
        <v>-14</v>
      </c>
      <c r="X30" s="47"/>
      <c r="Y30" s="47"/>
      <c r="Z30" s="48"/>
      <c r="AA30" s="47">
        <f t="shared" ref="AA30:BJ30" si="34">IF($D30=AA$1,$E30+$V30,(IF($J30=AA$1,$K30+$W30,AA29)))</f>
        <v>1410</v>
      </c>
      <c r="AB30" s="47">
        <f t="shared" si="34"/>
        <v>1102</v>
      </c>
      <c r="AC30" s="47">
        <f t="shared" si="34"/>
        <v>1347</v>
      </c>
      <c r="AD30" s="47">
        <f t="shared" si="34"/>
        <v>292</v>
      </c>
      <c r="AE30" s="47">
        <f t="shared" si="34"/>
        <v>1723</v>
      </c>
      <c r="AF30" s="47">
        <f t="shared" si="34"/>
        <v>1942</v>
      </c>
      <c r="AG30" s="47">
        <f t="shared" si="34"/>
        <v>1167</v>
      </c>
      <c r="AH30" s="47">
        <f t="shared" si="34"/>
        <v>812</v>
      </c>
      <c r="AI30" s="47">
        <f t="shared" si="34"/>
        <v>1137</v>
      </c>
      <c r="AJ30" s="47">
        <f t="shared" si="34"/>
        <v>1796</v>
      </c>
      <c r="AK30" s="47">
        <f t="shared" si="34"/>
        <v>666</v>
      </c>
      <c r="AL30" s="47">
        <f t="shared" si="34"/>
        <v>911</v>
      </c>
      <c r="AM30" s="47">
        <f t="shared" si="34"/>
        <v>2031</v>
      </c>
      <c r="AN30" s="47">
        <f t="shared" si="34"/>
        <v>1282</v>
      </c>
      <c r="AO30" s="47">
        <f t="shared" si="34"/>
        <v>1206</v>
      </c>
      <c r="AP30" s="47">
        <f t="shared" si="34"/>
        <v>2226</v>
      </c>
      <c r="AQ30" s="47">
        <f t="shared" si="34"/>
        <v>1445</v>
      </c>
      <c r="AR30" s="47">
        <f t="shared" si="34"/>
        <v>344</v>
      </c>
      <c r="AS30" s="47">
        <f t="shared" si="34"/>
        <v>1774</v>
      </c>
      <c r="AT30" s="47">
        <f t="shared" si="34"/>
        <v>1264</v>
      </c>
      <c r="AU30" s="47">
        <f t="shared" si="34"/>
        <v>454</v>
      </c>
      <c r="AV30" s="47">
        <f t="shared" si="34"/>
        <v>948</v>
      </c>
      <c r="AW30" s="47">
        <f t="shared" si="34"/>
        <v>993</v>
      </c>
      <c r="AX30" s="47">
        <f t="shared" si="34"/>
        <v>1261</v>
      </c>
      <c r="AY30" s="47">
        <f t="shared" si="34"/>
        <v>739</v>
      </c>
      <c r="AZ30" s="47">
        <f t="shared" si="34"/>
        <v>1568</v>
      </c>
      <c r="BA30" s="47">
        <f t="shared" si="34"/>
        <v>879</v>
      </c>
      <c r="BB30" s="47">
        <f t="shared" si="34"/>
        <v>577</v>
      </c>
      <c r="BC30" s="47">
        <f t="shared" si="34"/>
        <v>638</v>
      </c>
      <c r="BD30" s="47">
        <f t="shared" si="34"/>
        <v>2036</v>
      </c>
      <c r="BE30" s="47">
        <f t="shared" si="34"/>
        <v>801</v>
      </c>
      <c r="BF30" s="47">
        <f t="shared" si="34"/>
        <v>521</v>
      </c>
      <c r="BG30" s="47">
        <f t="shared" si="34"/>
        <v>1875</v>
      </c>
      <c r="BH30" s="47">
        <f t="shared" si="34"/>
        <v>1327</v>
      </c>
      <c r="BI30" s="47">
        <f t="shared" si="34"/>
        <v>1577</v>
      </c>
      <c r="BJ30" s="47">
        <f t="shared" si="34"/>
        <v>1144</v>
      </c>
    </row>
    <row r="31" ht="13.5" customHeight="1">
      <c r="A31" s="88">
        <v>41343.0</v>
      </c>
      <c r="B31" s="84" t="s">
        <v>71</v>
      </c>
      <c r="C31" s="38"/>
      <c r="D31" s="233" t="s">
        <v>38</v>
      </c>
      <c r="E31" s="52">
        <f t="shared" si="2"/>
        <v>1261</v>
      </c>
      <c r="F31" s="41">
        <v>1.0</v>
      </c>
      <c r="G31" s="41">
        <v>19.0</v>
      </c>
      <c r="H31" s="42">
        <f t="shared" si="3"/>
        <v>22</v>
      </c>
      <c r="I31" s="47"/>
      <c r="J31" s="234" t="s">
        <v>39</v>
      </c>
      <c r="K31" s="52">
        <f t="shared" si="4"/>
        <v>993</v>
      </c>
      <c r="L31" s="44">
        <v>1.0</v>
      </c>
      <c r="M31" s="44">
        <v>11.0</v>
      </c>
      <c r="N31" s="23">
        <f t="shared" si="5"/>
        <v>14</v>
      </c>
      <c r="O31" s="38"/>
      <c r="P31" s="45" t="s">
        <v>72</v>
      </c>
      <c r="Q31" s="38"/>
      <c r="R31" s="45">
        <f>MIN(Rules!$E$2,(MAX(H31/N31,N31/H31)))</f>
        <v>1.571428571</v>
      </c>
      <c r="S31" s="45">
        <f>VLOOKUP(B31,Rules!A:B,2,FALSE)</f>
        <v>40</v>
      </c>
      <c r="T31" s="38"/>
      <c r="U31" s="46">
        <f>1/(10^(-(E31+(IF(P31="Y",Rules!$I$2,0))-K31)/Rules!$E$12)+1)</f>
        <v>0.8726906443</v>
      </c>
      <c r="V31" s="47">
        <f t="shared" si="6"/>
        <v>8</v>
      </c>
      <c r="W31" s="47">
        <f t="shared" si="7"/>
        <v>-8</v>
      </c>
      <c r="X31" s="47"/>
      <c r="Y31" s="47"/>
      <c r="Z31" s="48"/>
      <c r="AA31" s="47">
        <f t="shared" ref="AA31:BJ31" si="35">IF($D31=AA$1,$E31+$V31,(IF($J31=AA$1,$K31+$W31,AA30)))</f>
        <v>1410</v>
      </c>
      <c r="AB31" s="47">
        <f t="shared" si="35"/>
        <v>1102</v>
      </c>
      <c r="AC31" s="47">
        <f t="shared" si="35"/>
        <v>1347</v>
      </c>
      <c r="AD31" s="47">
        <f t="shared" si="35"/>
        <v>292</v>
      </c>
      <c r="AE31" s="47">
        <f t="shared" si="35"/>
        <v>1723</v>
      </c>
      <c r="AF31" s="47">
        <f t="shared" si="35"/>
        <v>1942</v>
      </c>
      <c r="AG31" s="47">
        <f t="shared" si="35"/>
        <v>1167</v>
      </c>
      <c r="AH31" s="47">
        <f t="shared" si="35"/>
        <v>812</v>
      </c>
      <c r="AI31" s="47">
        <f t="shared" si="35"/>
        <v>1137</v>
      </c>
      <c r="AJ31" s="47">
        <f t="shared" si="35"/>
        <v>1796</v>
      </c>
      <c r="AK31" s="47">
        <f t="shared" si="35"/>
        <v>666</v>
      </c>
      <c r="AL31" s="47">
        <f t="shared" si="35"/>
        <v>911</v>
      </c>
      <c r="AM31" s="47">
        <f t="shared" si="35"/>
        <v>2031</v>
      </c>
      <c r="AN31" s="47">
        <f t="shared" si="35"/>
        <v>1282</v>
      </c>
      <c r="AO31" s="47">
        <f t="shared" si="35"/>
        <v>1206</v>
      </c>
      <c r="AP31" s="47">
        <f t="shared" si="35"/>
        <v>2226</v>
      </c>
      <c r="AQ31" s="47">
        <f t="shared" si="35"/>
        <v>1445</v>
      </c>
      <c r="AR31" s="47">
        <f t="shared" si="35"/>
        <v>344</v>
      </c>
      <c r="AS31" s="47">
        <f t="shared" si="35"/>
        <v>1774</v>
      </c>
      <c r="AT31" s="47">
        <f t="shared" si="35"/>
        <v>1264</v>
      </c>
      <c r="AU31" s="47">
        <f t="shared" si="35"/>
        <v>454</v>
      </c>
      <c r="AV31" s="47">
        <f t="shared" si="35"/>
        <v>948</v>
      </c>
      <c r="AW31" s="47">
        <f t="shared" si="35"/>
        <v>985</v>
      </c>
      <c r="AX31" s="47">
        <f t="shared" si="35"/>
        <v>1269</v>
      </c>
      <c r="AY31" s="47">
        <f t="shared" si="35"/>
        <v>739</v>
      </c>
      <c r="AZ31" s="47">
        <f t="shared" si="35"/>
        <v>1568</v>
      </c>
      <c r="BA31" s="47">
        <f t="shared" si="35"/>
        <v>879</v>
      </c>
      <c r="BB31" s="47">
        <f t="shared" si="35"/>
        <v>577</v>
      </c>
      <c r="BC31" s="47">
        <f t="shared" si="35"/>
        <v>638</v>
      </c>
      <c r="BD31" s="47">
        <f t="shared" si="35"/>
        <v>2036</v>
      </c>
      <c r="BE31" s="47">
        <f t="shared" si="35"/>
        <v>801</v>
      </c>
      <c r="BF31" s="47">
        <f t="shared" si="35"/>
        <v>521</v>
      </c>
      <c r="BG31" s="47">
        <f t="shared" si="35"/>
        <v>1875</v>
      </c>
      <c r="BH31" s="47">
        <f t="shared" si="35"/>
        <v>1327</v>
      </c>
      <c r="BI31" s="47">
        <f t="shared" si="35"/>
        <v>1577</v>
      </c>
      <c r="BJ31" s="47">
        <f t="shared" si="35"/>
        <v>1144</v>
      </c>
    </row>
    <row r="32" ht="13.5" customHeight="1">
      <c r="A32" s="88">
        <v>41343.0</v>
      </c>
      <c r="B32" s="84" t="s">
        <v>71</v>
      </c>
      <c r="C32" s="38"/>
      <c r="D32" s="233" t="s">
        <v>47</v>
      </c>
      <c r="E32" s="52">
        <f t="shared" si="2"/>
        <v>948</v>
      </c>
      <c r="F32" s="41">
        <v>0.0</v>
      </c>
      <c r="G32" s="41">
        <v>13.0</v>
      </c>
      <c r="H32" s="42">
        <f t="shared" si="3"/>
        <v>13</v>
      </c>
      <c r="I32" s="38"/>
      <c r="J32" s="234" t="s">
        <v>48</v>
      </c>
      <c r="K32" s="52">
        <f t="shared" si="4"/>
        <v>666</v>
      </c>
      <c r="L32" s="44">
        <v>0.0</v>
      </c>
      <c r="M32" s="44">
        <v>12.0</v>
      </c>
      <c r="N32" s="23">
        <f t="shared" si="5"/>
        <v>12</v>
      </c>
      <c r="O32" s="38"/>
      <c r="P32" s="45" t="s">
        <v>72</v>
      </c>
      <c r="Q32" s="38"/>
      <c r="R32" s="45">
        <f>MIN(Rules!$E$2,(MAX(H32/N32,N32/H32)))</f>
        <v>1.083333333</v>
      </c>
      <c r="S32" s="45">
        <f>VLOOKUP(B32,Rules!A:B,2,FALSE)</f>
        <v>40</v>
      </c>
      <c r="T32" s="38"/>
      <c r="U32" s="46">
        <f>1/(10^(-(E32+(IF(P32="Y",Rules!$I$2,0))-K32)/Rules!$E$12)+1)</f>
        <v>0.8796831938</v>
      </c>
      <c r="V32" s="47">
        <f t="shared" si="6"/>
        <v>5</v>
      </c>
      <c r="W32" s="47">
        <f t="shared" si="7"/>
        <v>-5</v>
      </c>
      <c r="X32" s="47"/>
      <c r="Y32" s="47"/>
      <c r="Z32" s="48"/>
      <c r="AA32" s="47">
        <f t="shared" ref="AA32:BJ32" si="36">IF($D32=AA$1,$E32+$V32,(IF($J32=AA$1,$K32+$W32,AA31)))</f>
        <v>1410</v>
      </c>
      <c r="AB32" s="47">
        <f t="shared" si="36"/>
        <v>1102</v>
      </c>
      <c r="AC32" s="47">
        <f t="shared" si="36"/>
        <v>1347</v>
      </c>
      <c r="AD32" s="47">
        <f t="shared" si="36"/>
        <v>292</v>
      </c>
      <c r="AE32" s="47">
        <f t="shared" si="36"/>
        <v>1723</v>
      </c>
      <c r="AF32" s="47">
        <f t="shared" si="36"/>
        <v>1942</v>
      </c>
      <c r="AG32" s="47">
        <f t="shared" si="36"/>
        <v>1167</v>
      </c>
      <c r="AH32" s="47">
        <f t="shared" si="36"/>
        <v>812</v>
      </c>
      <c r="AI32" s="47">
        <f t="shared" si="36"/>
        <v>1137</v>
      </c>
      <c r="AJ32" s="47">
        <f t="shared" si="36"/>
        <v>1796</v>
      </c>
      <c r="AK32" s="47">
        <f t="shared" si="36"/>
        <v>661</v>
      </c>
      <c r="AL32" s="47">
        <f t="shared" si="36"/>
        <v>911</v>
      </c>
      <c r="AM32" s="47">
        <f t="shared" si="36"/>
        <v>2031</v>
      </c>
      <c r="AN32" s="47">
        <f t="shared" si="36"/>
        <v>1282</v>
      </c>
      <c r="AO32" s="47">
        <f t="shared" si="36"/>
        <v>1206</v>
      </c>
      <c r="AP32" s="47">
        <f t="shared" si="36"/>
        <v>2226</v>
      </c>
      <c r="AQ32" s="47">
        <f t="shared" si="36"/>
        <v>1445</v>
      </c>
      <c r="AR32" s="47">
        <f t="shared" si="36"/>
        <v>344</v>
      </c>
      <c r="AS32" s="47">
        <f t="shared" si="36"/>
        <v>1774</v>
      </c>
      <c r="AT32" s="47">
        <f t="shared" si="36"/>
        <v>1264</v>
      </c>
      <c r="AU32" s="47">
        <f t="shared" si="36"/>
        <v>454</v>
      </c>
      <c r="AV32" s="47">
        <f t="shared" si="36"/>
        <v>953</v>
      </c>
      <c r="AW32" s="47">
        <f t="shared" si="36"/>
        <v>985</v>
      </c>
      <c r="AX32" s="47">
        <f t="shared" si="36"/>
        <v>1269</v>
      </c>
      <c r="AY32" s="47">
        <f t="shared" si="36"/>
        <v>739</v>
      </c>
      <c r="AZ32" s="47">
        <f t="shared" si="36"/>
        <v>1568</v>
      </c>
      <c r="BA32" s="47">
        <f t="shared" si="36"/>
        <v>879</v>
      </c>
      <c r="BB32" s="47">
        <f t="shared" si="36"/>
        <v>577</v>
      </c>
      <c r="BC32" s="47">
        <f t="shared" si="36"/>
        <v>638</v>
      </c>
      <c r="BD32" s="47">
        <f t="shared" si="36"/>
        <v>2036</v>
      </c>
      <c r="BE32" s="47">
        <f t="shared" si="36"/>
        <v>801</v>
      </c>
      <c r="BF32" s="47">
        <f t="shared" si="36"/>
        <v>521</v>
      </c>
      <c r="BG32" s="47">
        <f t="shared" si="36"/>
        <v>1875</v>
      </c>
      <c r="BH32" s="47">
        <f t="shared" si="36"/>
        <v>1327</v>
      </c>
      <c r="BI32" s="47">
        <f t="shared" si="36"/>
        <v>1577</v>
      </c>
      <c r="BJ32" s="47">
        <f t="shared" si="36"/>
        <v>1144</v>
      </c>
    </row>
    <row r="33" ht="13.5" customHeight="1">
      <c r="A33" s="88">
        <v>41343.0</v>
      </c>
      <c r="B33" s="84" t="s">
        <v>71</v>
      </c>
      <c r="C33" s="38"/>
      <c r="D33" s="233" t="s">
        <v>42</v>
      </c>
      <c r="E33" s="52">
        <f t="shared" si="2"/>
        <v>801</v>
      </c>
      <c r="F33" s="41">
        <v>0.0</v>
      </c>
      <c r="G33" s="41">
        <v>9.0</v>
      </c>
      <c r="H33" s="42">
        <f t="shared" si="3"/>
        <v>9</v>
      </c>
      <c r="I33" s="38"/>
      <c r="J33" s="234" t="s">
        <v>37</v>
      </c>
      <c r="K33" s="52">
        <f t="shared" si="4"/>
        <v>812</v>
      </c>
      <c r="L33" s="44">
        <v>0.0</v>
      </c>
      <c r="M33" s="44">
        <v>14.0</v>
      </c>
      <c r="N33" s="23">
        <f t="shared" si="5"/>
        <v>14</v>
      </c>
      <c r="O33" s="38"/>
      <c r="P33" s="45" t="s">
        <v>72</v>
      </c>
      <c r="Q33" s="38"/>
      <c r="R33" s="45">
        <f>MIN(Rules!$E$2,(MAX(H33/N33,N33/H33)))</f>
        <v>1.555555556</v>
      </c>
      <c r="S33" s="45">
        <f>VLOOKUP(B33,Rules!A:B,2,FALSE)</f>
        <v>40</v>
      </c>
      <c r="T33" s="38"/>
      <c r="U33" s="46">
        <f>1/(10^(-(E33+(IF(P33="Y",Rules!$I$2,0))-K33)/Rules!$E$12)+1)</f>
        <v>0.6547802824</v>
      </c>
      <c r="V33" s="47">
        <f t="shared" si="6"/>
        <v>-41</v>
      </c>
      <c r="W33" s="47">
        <f t="shared" si="7"/>
        <v>41</v>
      </c>
      <c r="X33" s="47"/>
      <c r="Y33" s="47"/>
      <c r="Z33" s="48"/>
      <c r="AA33" s="47">
        <f t="shared" ref="AA33:BJ33" si="37">IF($D33=AA$1,$E33+$V33,(IF($J33=AA$1,$K33+$W33,AA32)))</f>
        <v>1410</v>
      </c>
      <c r="AB33" s="47">
        <f t="shared" si="37"/>
        <v>1102</v>
      </c>
      <c r="AC33" s="47">
        <f t="shared" si="37"/>
        <v>1347</v>
      </c>
      <c r="AD33" s="47">
        <f t="shared" si="37"/>
        <v>292</v>
      </c>
      <c r="AE33" s="47">
        <f t="shared" si="37"/>
        <v>1723</v>
      </c>
      <c r="AF33" s="47">
        <f t="shared" si="37"/>
        <v>1942</v>
      </c>
      <c r="AG33" s="47">
        <f t="shared" si="37"/>
        <v>1167</v>
      </c>
      <c r="AH33" s="47">
        <f t="shared" si="37"/>
        <v>853</v>
      </c>
      <c r="AI33" s="47">
        <f t="shared" si="37"/>
        <v>1137</v>
      </c>
      <c r="AJ33" s="47">
        <f t="shared" si="37"/>
        <v>1796</v>
      </c>
      <c r="AK33" s="47">
        <f t="shared" si="37"/>
        <v>661</v>
      </c>
      <c r="AL33" s="47">
        <f t="shared" si="37"/>
        <v>911</v>
      </c>
      <c r="AM33" s="47">
        <f t="shared" si="37"/>
        <v>2031</v>
      </c>
      <c r="AN33" s="47">
        <f t="shared" si="37"/>
        <v>1282</v>
      </c>
      <c r="AO33" s="47">
        <f t="shared" si="37"/>
        <v>1206</v>
      </c>
      <c r="AP33" s="47">
        <f t="shared" si="37"/>
        <v>2226</v>
      </c>
      <c r="AQ33" s="47">
        <f t="shared" si="37"/>
        <v>1445</v>
      </c>
      <c r="AR33" s="47">
        <f t="shared" si="37"/>
        <v>344</v>
      </c>
      <c r="AS33" s="47">
        <f t="shared" si="37"/>
        <v>1774</v>
      </c>
      <c r="AT33" s="47">
        <f t="shared" si="37"/>
        <v>1264</v>
      </c>
      <c r="AU33" s="47">
        <f t="shared" si="37"/>
        <v>454</v>
      </c>
      <c r="AV33" s="47">
        <f t="shared" si="37"/>
        <v>953</v>
      </c>
      <c r="AW33" s="47">
        <f t="shared" si="37"/>
        <v>985</v>
      </c>
      <c r="AX33" s="47">
        <f t="shared" si="37"/>
        <v>1269</v>
      </c>
      <c r="AY33" s="47">
        <f t="shared" si="37"/>
        <v>739</v>
      </c>
      <c r="AZ33" s="47">
        <f t="shared" si="37"/>
        <v>1568</v>
      </c>
      <c r="BA33" s="47">
        <f t="shared" si="37"/>
        <v>879</v>
      </c>
      <c r="BB33" s="47">
        <f t="shared" si="37"/>
        <v>577</v>
      </c>
      <c r="BC33" s="47">
        <f t="shared" si="37"/>
        <v>638</v>
      </c>
      <c r="BD33" s="47">
        <f t="shared" si="37"/>
        <v>2036</v>
      </c>
      <c r="BE33" s="47">
        <f t="shared" si="37"/>
        <v>760</v>
      </c>
      <c r="BF33" s="47">
        <f t="shared" si="37"/>
        <v>521</v>
      </c>
      <c r="BG33" s="47">
        <f t="shared" si="37"/>
        <v>1875</v>
      </c>
      <c r="BH33" s="47">
        <f t="shared" si="37"/>
        <v>1327</v>
      </c>
      <c r="BI33" s="47">
        <f t="shared" si="37"/>
        <v>1577</v>
      </c>
      <c r="BJ33" s="47">
        <f t="shared" si="37"/>
        <v>1144</v>
      </c>
    </row>
    <row r="34" ht="13.5" customHeight="1">
      <c r="A34" s="88">
        <v>41343.0</v>
      </c>
      <c r="B34" s="84" t="s">
        <v>71</v>
      </c>
      <c r="C34" s="38"/>
      <c r="D34" s="233" t="s">
        <v>51</v>
      </c>
      <c r="E34" s="52">
        <f t="shared" si="2"/>
        <v>739</v>
      </c>
      <c r="F34" s="41">
        <v>1.0</v>
      </c>
      <c r="G34" s="41">
        <v>9.0</v>
      </c>
      <c r="H34" s="42">
        <f t="shared" si="3"/>
        <v>12</v>
      </c>
      <c r="I34" s="38"/>
      <c r="J34" s="234" t="s">
        <v>45</v>
      </c>
      <c r="K34" s="52">
        <f t="shared" si="4"/>
        <v>911</v>
      </c>
      <c r="L34" s="44">
        <v>2.0</v>
      </c>
      <c r="M34" s="44">
        <v>10.0</v>
      </c>
      <c r="N34" s="23">
        <f t="shared" si="5"/>
        <v>16</v>
      </c>
      <c r="O34" s="38"/>
      <c r="P34" s="45" t="s">
        <v>72</v>
      </c>
      <c r="Q34" s="38"/>
      <c r="R34" s="45">
        <f>MIN(Rules!$E$2,(MAX(H34/N34,N34/H34)))</f>
        <v>1.333333333</v>
      </c>
      <c r="S34" s="45">
        <f>VLOOKUP(B34,Rules!A:B,2,FALSE)</f>
        <v>40</v>
      </c>
      <c r="T34" s="38"/>
      <c r="U34" s="46">
        <f>1/(10^(-(E34+(IF(P34="Y",Rules!$I$2,0))-K34)/Rules!$E$12)+1)</f>
        <v>0.474693207</v>
      </c>
      <c r="V34" s="47">
        <f t="shared" si="6"/>
        <v>-25</v>
      </c>
      <c r="W34" s="47">
        <f t="shared" si="7"/>
        <v>25</v>
      </c>
      <c r="X34" s="47"/>
      <c r="Y34" s="47"/>
      <c r="Z34" s="48"/>
      <c r="AA34" s="47">
        <f t="shared" ref="AA34:BJ34" si="38">IF($D34=AA$1,$E34+$V34,(IF($J34=AA$1,$K34+$W34,AA33)))</f>
        <v>1410</v>
      </c>
      <c r="AB34" s="47">
        <f t="shared" si="38"/>
        <v>1102</v>
      </c>
      <c r="AC34" s="47">
        <f t="shared" si="38"/>
        <v>1347</v>
      </c>
      <c r="AD34" s="47">
        <f t="shared" si="38"/>
        <v>292</v>
      </c>
      <c r="AE34" s="47">
        <f t="shared" si="38"/>
        <v>1723</v>
      </c>
      <c r="AF34" s="47">
        <f t="shared" si="38"/>
        <v>1942</v>
      </c>
      <c r="AG34" s="47">
        <f t="shared" si="38"/>
        <v>1167</v>
      </c>
      <c r="AH34" s="47">
        <f t="shared" si="38"/>
        <v>853</v>
      </c>
      <c r="AI34" s="47">
        <f t="shared" si="38"/>
        <v>1137</v>
      </c>
      <c r="AJ34" s="47">
        <f t="shared" si="38"/>
        <v>1796</v>
      </c>
      <c r="AK34" s="47">
        <f t="shared" si="38"/>
        <v>661</v>
      </c>
      <c r="AL34" s="47">
        <f t="shared" si="38"/>
        <v>936</v>
      </c>
      <c r="AM34" s="47">
        <f t="shared" si="38"/>
        <v>2031</v>
      </c>
      <c r="AN34" s="47">
        <f t="shared" si="38"/>
        <v>1282</v>
      </c>
      <c r="AO34" s="47">
        <f t="shared" si="38"/>
        <v>1206</v>
      </c>
      <c r="AP34" s="47">
        <f t="shared" si="38"/>
        <v>2226</v>
      </c>
      <c r="AQ34" s="47">
        <f t="shared" si="38"/>
        <v>1445</v>
      </c>
      <c r="AR34" s="47">
        <f t="shared" si="38"/>
        <v>344</v>
      </c>
      <c r="AS34" s="47">
        <f t="shared" si="38"/>
        <v>1774</v>
      </c>
      <c r="AT34" s="47">
        <f t="shared" si="38"/>
        <v>1264</v>
      </c>
      <c r="AU34" s="47">
        <f t="shared" si="38"/>
        <v>454</v>
      </c>
      <c r="AV34" s="47">
        <f t="shared" si="38"/>
        <v>953</v>
      </c>
      <c r="AW34" s="47">
        <f t="shared" si="38"/>
        <v>985</v>
      </c>
      <c r="AX34" s="47">
        <f t="shared" si="38"/>
        <v>1269</v>
      </c>
      <c r="AY34" s="47">
        <f t="shared" si="38"/>
        <v>714</v>
      </c>
      <c r="AZ34" s="47">
        <f t="shared" si="38"/>
        <v>1568</v>
      </c>
      <c r="BA34" s="47">
        <f t="shared" si="38"/>
        <v>879</v>
      </c>
      <c r="BB34" s="47">
        <f t="shared" si="38"/>
        <v>577</v>
      </c>
      <c r="BC34" s="47">
        <f t="shared" si="38"/>
        <v>638</v>
      </c>
      <c r="BD34" s="47">
        <f t="shared" si="38"/>
        <v>2036</v>
      </c>
      <c r="BE34" s="47">
        <f t="shared" si="38"/>
        <v>760</v>
      </c>
      <c r="BF34" s="47">
        <f t="shared" si="38"/>
        <v>521</v>
      </c>
      <c r="BG34" s="47">
        <f t="shared" si="38"/>
        <v>1875</v>
      </c>
      <c r="BH34" s="47">
        <f t="shared" si="38"/>
        <v>1327</v>
      </c>
      <c r="BI34" s="47">
        <f t="shared" si="38"/>
        <v>1577</v>
      </c>
      <c r="BJ34" s="47">
        <f t="shared" si="38"/>
        <v>1144</v>
      </c>
    </row>
    <row r="35" ht="13.5" customHeight="1">
      <c r="A35" s="88">
        <v>41343.0</v>
      </c>
      <c r="B35" s="84" t="s">
        <v>71</v>
      </c>
      <c r="C35" s="38"/>
      <c r="D35" s="233" t="s">
        <v>52</v>
      </c>
      <c r="E35" s="52">
        <f t="shared" si="2"/>
        <v>344</v>
      </c>
      <c r="F35" s="41">
        <v>1.0</v>
      </c>
      <c r="G35" s="41">
        <v>13.0</v>
      </c>
      <c r="H35" s="42">
        <f t="shared" si="3"/>
        <v>16</v>
      </c>
      <c r="I35" s="38"/>
      <c r="J35" s="234" t="s">
        <v>50</v>
      </c>
      <c r="K35" s="52">
        <f t="shared" si="4"/>
        <v>454</v>
      </c>
      <c r="L35" s="44">
        <v>0.0</v>
      </c>
      <c r="M35" s="44">
        <v>16.0</v>
      </c>
      <c r="N35" s="23">
        <f t="shared" si="5"/>
        <v>16</v>
      </c>
      <c r="O35" s="38"/>
      <c r="P35" s="45" t="s">
        <v>72</v>
      </c>
      <c r="Q35" s="38"/>
      <c r="R35" s="45">
        <f>MIN(Rules!$E$2,(MAX(H35/N35,N35/H35)))</f>
        <v>1</v>
      </c>
      <c r="S35" s="45">
        <f>VLOOKUP(B35,Rules!A:B,2,FALSE)</f>
        <v>40</v>
      </c>
      <c r="T35" s="38"/>
      <c r="U35" s="46">
        <f>1/(10^(-(E35+(IF(P35="Y",Rules!$I$2,0))-K35)/Rules!$E$12)+1)</f>
        <v>0.5459219228</v>
      </c>
      <c r="V35" s="47">
        <f t="shared" si="6"/>
        <v>-2</v>
      </c>
      <c r="W35" s="47">
        <f t="shared" si="7"/>
        <v>2</v>
      </c>
      <c r="X35" s="47"/>
      <c r="Y35" s="47"/>
      <c r="Z35" s="48"/>
      <c r="AA35" s="47">
        <f t="shared" ref="AA35:BJ35" si="39">IF($D35=AA$1,$E35+$V35,(IF($J35=AA$1,$K35+$W35,AA34)))</f>
        <v>1410</v>
      </c>
      <c r="AB35" s="47">
        <f t="shared" si="39"/>
        <v>1102</v>
      </c>
      <c r="AC35" s="47">
        <f t="shared" si="39"/>
        <v>1347</v>
      </c>
      <c r="AD35" s="47">
        <f t="shared" si="39"/>
        <v>292</v>
      </c>
      <c r="AE35" s="47">
        <f t="shared" si="39"/>
        <v>1723</v>
      </c>
      <c r="AF35" s="47">
        <f t="shared" si="39"/>
        <v>1942</v>
      </c>
      <c r="AG35" s="47">
        <f t="shared" si="39"/>
        <v>1167</v>
      </c>
      <c r="AH35" s="47">
        <f t="shared" si="39"/>
        <v>853</v>
      </c>
      <c r="AI35" s="47">
        <f t="shared" si="39"/>
        <v>1137</v>
      </c>
      <c r="AJ35" s="47">
        <f t="shared" si="39"/>
        <v>1796</v>
      </c>
      <c r="AK35" s="47">
        <f t="shared" si="39"/>
        <v>661</v>
      </c>
      <c r="AL35" s="47">
        <f t="shared" si="39"/>
        <v>936</v>
      </c>
      <c r="AM35" s="47">
        <f t="shared" si="39"/>
        <v>2031</v>
      </c>
      <c r="AN35" s="47">
        <f t="shared" si="39"/>
        <v>1282</v>
      </c>
      <c r="AO35" s="47">
        <f t="shared" si="39"/>
        <v>1206</v>
      </c>
      <c r="AP35" s="47">
        <f t="shared" si="39"/>
        <v>2226</v>
      </c>
      <c r="AQ35" s="47">
        <f t="shared" si="39"/>
        <v>1445</v>
      </c>
      <c r="AR35" s="47">
        <f t="shared" si="39"/>
        <v>342</v>
      </c>
      <c r="AS35" s="47">
        <f t="shared" si="39"/>
        <v>1774</v>
      </c>
      <c r="AT35" s="47">
        <f t="shared" si="39"/>
        <v>1264</v>
      </c>
      <c r="AU35" s="47">
        <f t="shared" si="39"/>
        <v>456</v>
      </c>
      <c r="AV35" s="47">
        <f t="shared" si="39"/>
        <v>953</v>
      </c>
      <c r="AW35" s="47">
        <f t="shared" si="39"/>
        <v>985</v>
      </c>
      <c r="AX35" s="47">
        <f t="shared" si="39"/>
        <v>1269</v>
      </c>
      <c r="AY35" s="47">
        <f t="shared" si="39"/>
        <v>714</v>
      </c>
      <c r="AZ35" s="47">
        <f t="shared" si="39"/>
        <v>1568</v>
      </c>
      <c r="BA35" s="47">
        <f t="shared" si="39"/>
        <v>879</v>
      </c>
      <c r="BB35" s="47">
        <f t="shared" si="39"/>
        <v>577</v>
      </c>
      <c r="BC35" s="47">
        <f t="shared" si="39"/>
        <v>638</v>
      </c>
      <c r="BD35" s="47">
        <f t="shared" si="39"/>
        <v>2036</v>
      </c>
      <c r="BE35" s="47">
        <f t="shared" si="39"/>
        <v>760</v>
      </c>
      <c r="BF35" s="47">
        <f t="shared" si="39"/>
        <v>521</v>
      </c>
      <c r="BG35" s="47">
        <f t="shared" si="39"/>
        <v>1875</v>
      </c>
      <c r="BH35" s="47">
        <f t="shared" si="39"/>
        <v>1327</v>
      </c>
      <c r="BI35" s="47">
        <f t="shared" si="39"/>
        <v>1577</v>
      </c>
      <c r="BJ35" s="47">
        <f t="shared" si="39"/>
        <v>1144</v>
      </c>
    </row>
    <row r="36" ht="13.5" customHeight="1">
      <c r="A36" s="88">
        <v>41349.0</v>
      </c>
      <c r="B36" s="84" t="s">
        <v>71</v>
      </c>
      <c r="C36" s="38"/>
      <c r="D36" s="233" t="s">
        <v>19</v>
      </c>
      <c r="E36" s="52">
        <f t="shared" si="2"/>
        <v>1942</v>
      </c>
      <c r="F36" s="41">
        <v>1.0</v>
      </c>
      <c r="G36" s="41">
        <v>16.0</v>
      </c>
      <c r="H36" s="42">
        <f t="shared" si="3"/>
        <v>19</v>
      </c>
      <c r="I36" s="38"/>
      <c r="J36" s="234" t="s">
        <v>21</v>
      </c>
      <c r="K36" s="52">
        <f t="shared" si="4"/>
        <v>1723</v>
      </c>
      <c r="L36" s="44">
        <v>1.0</v>
      </c>
      <c r="M36" s="44">
        <v>22.0</v>
      </c>
      <c r="N36" s="23">
        <f t="shared" si="5"/>
        <v>25</v>
      </c>
      <c r="O36" s="38"/>
      <c r="P36" s="45" t="s">
        <v>72</v>
      </c>
      <c r="Q36" s="38"/>
      <c r="R36" s="45">
        <f>MIN(Rules!$E$2,(MAX(H36/N36,N36/H36)))</f>
        <v>1.315789474</v>
      </c>
      <c r="S36" s="45">
        <f>VLOOKUP(B36,Rules!A:B,2,FALSE)</f>
        <v>40</v>
      </c>
      <c r="T36" s="38"/>
      <c r="U36" s="46">
        <f>1/(10^(-(E36+(IF(P36="Y",Rules!$I$2,0))-K36)/Rules!$E$12)+1)</f>
        <v>0.8454443078</v>
      </c>
      <c r="V36" s="47">
        <f t="shared" si="6"/>
        <v>-44</v>
      </c>
      <c r="W36" s="47">
        <f t="shared" si="7"/>
        <v>44</v>
      </c>
      <c r="X36" s="47"/>
      <c r="Y36" s="47"/>
      <c r="Z36" s="48"/>
      <c r="AA36" s="47">
        <f t="shared" ref="AA36:BJ36" si="40">IF($D36=AA$1,$E36+$V36,(IF($J36=AA$1,$K36+$W36,AA35)))</f>
        <v>1410</v>
      </c>
      <c r="AB36" s="47">
        <f t="shared" si="40"/>
        <v>1102</v>
      </c>
      <c r="AC36" s="47">
        <f t="shared" si="40"/>
        <v>1347</v>
      </c>
      <c r="AD36" s="47">
        <f t="shared" si="40"/>
        <v>292</v>
      </c>
      <c r="AE36" s="47">
        <f t="shared" si="40"/>
        <v>1767</v>
      </c>
      <c r="AF36" s="47">
        <f t="shared" si="40"/>
        <v>1898</v>
      </c>
      <c r="AG36" s="47">
        <f t="shared" si="40"/>
        <v>1167</v>
      </c>
      <c r="AH36" s="47">
        <f t="shared" si="40"/>
        <v>853</v>
      </c>
      <c r="AI36" s="47">
        <f t="shared" si="40"/>
        <v>1137</v>
      </c>
      <c r="AJ36" s="47">
        <f t="shared" si="40"/>
        <v>1796</v>
      </c>
      <c r="AK36" s="47">
        <f t="shared" si="40"/>
        <v>661</v>
      </c>
      <c r="AL36" s="47">
        <f t="shared" si="40"/>
        <v>936</v>
      </c>
      <c r="AM36" s="47">
        <f t="shared" si="40"/>
        <v>2031</v>
      </c>
      <c r="AN36" s="47">
        <f t="shared" si="40"/>
        <v>1282</v>
      </c>
      <c r="AO36" s="47">
        <f t="shared" si="40"/>
        <v>1206</v>
      </c>
      <c r="AP36" s="47">
        <f t="shared" si="40"/>
        <v>2226</v>
      </c>
      <c r="AQ36" s="47">
        <f t="shared" si="40"/>
        <v>1445</v>
      </c>
      <c r="AR36" s="47">
        <f t="shared" si="40"/>
        <v>342</v>
      </c>
      <c r="AS36" s="47">
        <f t="shared" si="40"/>
        <v>1774</v>
      </c>
      <c r="AT36" s="47">
        <f t="shared" si="40"/>
        <v>1264</v>
      </c>
      <c r="AU36" s="47">
        <f t="shared" si="40"/>
        <v>456</v>
      </c>
      <c r="AV36" s="47">
        <f t="shared" si="40"/>
        <v>953</v>
      </c>
      <c r="AW36" s="47">
        <f t="shared" si="40"/>
        <v>985</v>
      </c>
      <c r="AX36" s="47">
        <f t="shared" si="40"/>
        <v>1269</v>
      </c>
      <c r="AY36" s="47">
        <f t="shared" si="40"/>
        <v>714</v>
      </c>
      <c r="AZ36" s="47">
        <f t="shared" si="40"/>
        <v>1568</v>
      </c>
      <c r="BA36" s="47">
        <f t="shared" si="40"/>
        <v>879</v>
      </c>
      <c r="BB36" s="47">
        <f t="shared" si="40"/>
        <v>577</v>
      </c>
      <c r="BC36" s="47">
        <f t="shared" si="40"/>
        <v>638</v>
      </c>
      <c r="BD36" s="47">
        <f t="shared" si="40"/>
        <v>2036</v>
      </c>
      <c r="BE36" s="47">
        <f t="shared" si="40"/>
        <v>760</v>
      </c>
      <c r="BF36" s="47">
        <f t="shared" si="40"/>
        <v>521</v>
      </c>
      <c r="BG36" s="47">
        <f t="shared" si="40"/>
        <v>1875</v>
      </c>
      <c r="BH36" s="47">
        <f t="shared" si="40"/>
        <v>1327</v>
      </c>
      <c r="BI36" s="47">
        <f t="shared" si="40"/>
        <v>1577</v>
      </c>
      <c r="BJ36" s="47">
        <f t="shared" si="40"/>
        <v>1144</v>
      </c>
    </row>
    <row r="37" ht="13.5" customHeight="1">
      <c r="A37" s="88">
        <v>41349.0</v>
      </c>
      <c r="B37" s="84" t="s">
        <v>71</v>
      </c>
      <c r="C37" s="38"/>
      <c r="D37" s="233" t="s">
        <v>24</v>
      </c>
      <c r="E37" s="52">
        <f t="shared" si="2"/>
        <v>1577</v>
      </c>
      <c r="F37" s="41">
        <v>2.0</v>
      </c>
      <c r="G37" s="41">
        <v>21.0</v>
      </c>
      <c r="H37" s="42">
        <f t="shared" si="3"/>
        <v>27</v>
      </c>
      <c r="I37" s="38"/>
      <c r="J37" s="234" t="s">
        <v>30</v>
      </c>
      <c r="K37" s="52">
        <f t="shared" si="4"/>
        <v>1410</v>
      </c>
      <c r="L37" s="44">
        <v>1.0</v>
      </c>
      <c r="M37" s="44">
        <v>12.0</v>
      </c>
      <c r="N37" s="23">
        <f t="shared" si="5"/>
        <v>15</v>
      </c>
      <c r="O37" s="38"/>
      <c r="P37" s="45" t="s">
        <v>72</v>
      </c>
      <c r="Q37" s="38"/>
      <c r="R37" s="45">
        <f>MIN(Rules!$E$2,(MAX(H37/N37,N37/H37)))</f>
        <v>1.8</v>
      </c>
      <c r="S37" s="45">
        <f>VLOOKUP(B37,Rules!A:B,2,FALSE)</f>
        <v>40</v>
      </c>
      <c r="T37" s="38"/>
      <c r="U37" s="46">
        <f>1/(10^(-(E37+(IF(P37="Y",Rules!$I$2,0))-K37)/Rules!$E$12)+1)</f>
        <v>0.8115080412</v>
      </c>
      <c r="V37" s="47">
        <f t="shared" si="6"/>
        <v>14</v>
      </c>
      <c r="W37" s="47">
        <f t="shared" si="7"/>
        <v>-14</v>
      </c>
      <c r="X37" s="47"/>
      <c r="Y37" s="47"/>
      <c r="Z37" s="48"/>
      <c r="AA37" s="47">
        <f t="shared" ref="AA37:BJ37" si="41">IF($D37=AA$1,$E37+$V37,(IF($J37=AA$1,$K37+$W37,AA36)))</f>
        <v>1396</v>
      </c>
      <c r="AB37" s="47">
        <f t="shared" si="41"/>
        <v>1102</v>
      </c>
      <c r="AC37" s="47">
        <f t="shared" si="41"/>
        <v>1347</v>
      </c>
      <c r="AD37" s="47">
        <f t="shared" si="41"/>
        <v>292</v>
      </c>
      <c r="AE37" s="47">
        <f t="shared" si="41"/>
        <v>1767</v>
      </c>
      <c r="AF37" s="47">
        <f t="shared" si="41"/>
        <v>1898</v>
      </c>
      <c r="AG37" s="47">
        <f t="shared" si="41"/>
        <v>1167</v>
      </c>
      <c r="AH37" s="47">
        <f t="shared" si="41"/>
        <v>853</v>
      </c>
      <c r="AI37" s="47">
        <f t="shared" si="41"/>
        <v>1137</v>
      </c>
      <c r="AJ37" s="47">
        <f t="shared" si="41"/>
        <v>1796</v>
      </c>
      <c r="AK37" s="47">
        <f t="shared" si="41"/>
        <v>661</v>
      </c>
      <c r="AL37" s="47">
        <f t="shared" si="41"/>
        <v>936</v>
      </c>
      <c r="AM37" s="47">
        <f t="shared" si="41"/>
        <v>2031</v>
      </c>
      <c r="AN37" s="47">
        <f t="shared" si="41"/>
        <v>1282</v>
      </c>
      <c r="AO37" s="47">
        <f t="shared" si="41"/>
        <v>1206</v>
      </c>
      <c r="AP37" s="47">
        <f t="shared" si="41"/>
        <v>2226</v>
      </c>
      <c r="AQ37" s="47">
        <f t="shared" si="41"/>
        <v>1445</v>
      </c>
      <c r="AR37" s="47">
        <f t="shared" si="41"/>
        <v>342</v>
      </c>
      <c r="AS37" s="47">
        <f t="shared" si="41"/>
        <v>1774</v>
      </c>
      <c r="AT37" s="47">
        <f t="shared" si="41"/>
        <v>1264</v>
      </c>
      <c r="AU37" s="47">
        <f t="shared" si="41"/>
        <v>456</v>
      </c>
      <c r="AV37" s="47">
        <f t="shared" si="41"/>
        <v>953</v>
      </c>
      <c r="AW37" s="47">
        <f t="shared" si="41"/>
        <v>985</v>
      </c>
      <c r="AX37" s="47">
        <f t="shared" si="41"/>
        <v>1269</v>
      </c>
      <c r="AY37" s="47">
        <f t="shared" si="41"/>
        <v>714</v>
      </c>
      <c r="AZ37" s="47">
        <f t="shared" si="41"/>
        <v>1568</v>
      </c>
      <c r="BA37" s="47">
        <f t="shared" si="41"/>
        <v>879</v>
      </c>
      <c r="BB37" s="47">
        <f t="shared" si="41"/>
        <v>577</v>
      </c>
      <c r="BC37" s="47">
        <f t="shared" si="41"/>
        <v>638</v>
      </c>
      <c r="BD37" s="47">
        <f t="shared" si="41"/>
        <v>2036</v>
      </c>
      <c r="BE37" s="47">
        <f t="shared" si="41"/>
        <v>760</v>
      </c>
      <c r="BF37" s="47">
        <f t="shared" si="41"/>
        <v>521</v>
      </c>
      <c r="BG37" s="47">
        <f t="shared" si="41"/>
        <v>1875</v>
      </c>
      <c r="BH37" s="47">
        <f t="shared" si="41"/>
        <v>1327</v>
      </c>
      <c r="BI37" s="47">
        <f t="shared" si="41"/>
        <v>1591</v>
      </c>
      <c r="BJ37" s="47">
        <f t="shared" si="41"/>
        <v>1144</v>
      </c>
    </row>
    <row r="38" ht="13.5" customHeight="1">
      <c r="A38" s="88">
        <v>41349.0</v>
      </c>
      <c r="B38" s="84" t="s">
        <v>71</v>
      </c>
      <c r="C38" s="38"/>
      <c r="D38" s="233" t="s">
        <v>26</v>
      </c>
      <c r="E38" s="52">
        <f t="shared" si="2"/>
        <v>1796</v>
      </c>
      <c r="F38" s="41">
        <v>1.0</v>
      </c>
      <c r="G38" s="41">
        <v>15.0</v>
      </c>
      <c r="H38" s="42">
        <f t="shared" si="3"/>
        <v>18</v>
      </c>
      <c r="I38" s="38"/>
      <c r="J38" s="234" t="s">
        <v>20</v>
      </c>
      <c r="K38" s="52">
        <f t="shared" si="4"/>
        <v>1774</v>
      </c>
      <c r="L38" s="44">
        <v>1.0</v>
      </c>
      <c r="M38" s="44">
        <v>21.0</v>
      </c>
      <c r="N38" s="23">
        <f t="shared" si="5"/>
        <v>24</v>
      </c>
      <c r="O38" s="38"/>
      <c r="P38" s="45" t="s">
        <v>72</v>
      </c>
      <c r="Q38" s="38"/>
      <c r="R38" s="45">
        <f>MIN(Rules!$E$2,(MAX(H38/N38,N38/H38)))</f>
        <v>1.333333333</v>
      </c>
      <c r="S38" s="45">
        <f>VLOOKUP(B38,Rules!A:B,2,FALSE)</f>
        <v>40</v>
      </c>
      <c r="T38" s="38"/>
      <c r="U38" s="46">
        <f>1/(10^(-(E38+(IF(P38="Y",Rules!$I$2,0))-K38)/Rules!$E$12)+1)</f>
        <v>0.6882797617</v>
      </c>
      <c r="V38" s="47">
        <f t="shared" si="6"/>
        <v>-37</v>
      </c>
      <c r="W38" s="47">
        <f t="shared" si="7"/>
        <v>37</v>
      </c>
      <c r="X38" s="47"/>
      <c r="Y38" s="47"/>
      <c r="Z38" s="48"/>
      <c r="AA38" s="47">
        <f t="shared" ref="AA38:BJ38" si="42">IF($D38=AA$1,$E38+$V38,(IF($J38=AA$1,$K38+$W38,AA37)))</f>
        <v>1396</v>
      </c>
      <c r="AB38" s="47">
        <f t="shared" si="42"/>
        <v>1102</v>
      </c>
      <c r="AC38" s="47">
        <f t="shared" si="42"/>
        <v>1347</v>
      </c>
      <c r="AD38" s="47">
        <f t="shared" si="42"/>
        <v>292</v>
      </c>
      <c r="AE38" s="47">
        <f t="shared" si="42"/>
        <v>1767</v>
      </c>
      <c r="AF38" s="47">
        <f t="shared" si="42"/>
        <v>1898</v>
      </c>
      <c r="AG38" s="47">
        <f t="shared" si="42"/>
        <v>1167</v>
      </c>
      <c r="AH38" s="47">
        <f t="shared" si="42"/>
        <v>853</v>
      </c>
      <c r="AI38" s="47">
        <f t="shared" si="42"/>
        <v>1137</v>
      </c>
      <c r="AJ38" s="47">
        <f t="shared" si="42"/>
        <v>1759</v>
      </c>
      <c r="AK38" s="47">
        <f t="shared" si="42"/>
        <v>661</v>
      </c>
      <c r="AL38" s="47">
        <f t="shared" si="42"/>
        <v>936</v>
      </c>
      <c r="AM38" s="47">
        <f t="shared" si="42"/>
        <v>2031</v>
      </c>
      <c r="AN38" s="47">
        <f t="shared" si="42"/>
        <v>1282</v>
      </c>
      <c r="AO38" s="47">
        <f t="shared" si="42"/>
        <v>1206</v>
      </c>
      <c r="AP38" s="47">
        <f t="shared" si="42"/>
        <v>2226</v>
      </c>
      <c r="AQ38" s="47">
        <f t="shared" si="42"/>
        <v>1445</v>
      </c>
      <c r="AR38" s="47">
        <f t="shared" si="42"/>
        <v>342</v>
      </c>
      <c r="AS38" s="47">
        <f t="shared" si="42"/>
        <v>1811</v>
      </c>
      <c r="AT38" s="47">
        <f t="shared" si="42"/>
        <v>1264</v>
      </c>
      <c r="AU38" s="47">
        <f t="shared" si="42"/>
        <v>456</v>
      </c>
      <c r="AV38" s="47">
        <f t="shared" si="42"/>
        <v>953</v>
      </c>
      <c r="AW38" s="47">
        <f t="shared" si="42"/>
        <v>985</v>
      </c>
      <c r="AX38" s="47">
        <f t="shared" si="42"/>
        <v>1269</v>
      </c>
      <c r="AY38" s="47">
        <f t="shared" si="42"/>
        <v>714</v>
      </c>
      <c r="AZ38" s="47">
        <f t="shared" si="42"/>
        <v>1568</v>
      </c>
      <c r="BA38" s="47">
        <f t="shared" si="42"/>
        <v>879</v>
      </c>
      <c r="BB38" s="47">
        <f t="shared" si="42"/>
        <v>577</v>
      </c>
      <c r="BC38" s="47">
        <f t="shared" si="42"/>
        <v>638</v>
      </c>
      <c r="BD38" s="47">
        <f t="shared" si="42"/>
        <v>2036</v>
      </c>
      <c r="BE38" s="47">
        <f t="shared" si="42"/>
        <v>760</v>
      </c>
      <c r="BF38" s="47">
        <f t="shared" si="42"/>
        <v>521</v>
      </c>
      <c r="BG38" s="47">
        <f t="shared" si="42"/>
        <v>1875</v>
      </c>
      <c r="BH38" s="47">
        <f t="shared" si="42"/>
        <v>1327</v>
      </c>
      <c r="BI38" s="47">
        <f t="shared" si="42"/>
        <v>1591</v>
      </c>
      <c r="BJ38" s="47">
        <f t="shared" si="42"/>
        <v>1144</v>
      </c>
    </row>
    <row r="39" ht="13.5" customHeight="1">
      <c r="A39" s="88">
        <v>41349.0</v>
      </c>
      <c r="B39" s="84" t="s">
        <v>71</v>
      </c>
      <c r="C39" s="38"/>
      <c r="D39" s="233" t="s">
        <v>35</v>
      </c>
      <c r="E39" s="52">
        <f t="shared" si="2"/>
        <v>1167</v>
      </c>
      <c r="F39" s="41">
        <v>1.0</v>
      </c>
      <c r="G39" s="41">
        <v>17.0</v>
      </c>
      <c r="H39" s="42">
        <f t="shared" si="3"/>
        <v>20</v>
      </c>
      <c r="I39" s="38"/>
      <c r="J39" s="234" t="s">
        <v>29</v>
      </c>
      <c r="K39" s="52">
        <f t="shared" si="4"/>
        <v>1206</v>
      </c>
      <c r="L39" s="44">
        <v>1.0</v>
      </c>
      <c r="M39" s="44">
        <v>14.0</v>
      </c>
      <c r="N39" s="23">
        <f t="shared" si="5"/>
        <v>17</v>
      </c>
      <c r="O39" s="38"/>
      <c r="P39" s="45" t="s">
        <v>72</v>
      </c>
      <c r="Q39" s="38"/>
      <c r="R39" s="45">
        <f>MIN(Rules!$E$2,(MAX(H39/N39,N39/H39)))</f>
        <v>1.176470588</v>
      </c>
      <c r="S39" s="45">
        <f>VLOOKUP(B39,Rules!A:B,2,FALSE)</f>
        <v>40</v>
      </c>
      <c r="T39" s="38"/>
      <c r="U39" s="46">
        <f>1/(10^(-(E39+(IF(P39="Y",Rules!$I$2,0))-K39)/Rules!$E$12)+1)</f>
        <v>0.6250816215</v>
      </c>
      <c r="V39" s="47">
        <f t="shared" si="6"/>
        <v>18</v>
      </c>
      <c r="W39" s="47">
        <f t="shared" si="7"/>
        <v>-18</v>
      </c>
      <c r="X39" s="47"/>
      <c r="Y39" s="47"/>
      <c r="Z39" s="48"/>
      <c r="AA39" s="47">
        <f t="shared" ref="AA39:BJ39" si="43">IF($D39=AA$1,$E39+$V39,(IF($J39=AA$1,$K39+$W39,AA38)))</f>
        <v>1396</v>
      </c>
      <c r="AB39" s="47">
        <f t="shared" si="43"/>
        <v>1102</v>
      </c>
      <c r="AC39" s="47">
        <f t="shared" si="43"/>
        <v>1347</v>
      </c>
      <c r="AD39" s="47">
        <f t="shared" si="43"/>
        <v>292</v>
      </c>
      <c r="AE39" s="47">
        <f t="shared" si="43"/>
        <v>1767</v>
      </c>
      <c r="AF39" s="47">
        <f t="shared" si="43"/>
        <v>1898</v>
      </c>
      <c r="AG39" s="47">
        <f t="shared" si="43"/>
        <v>1185</v>
      </c>
      <c r="AH39" s="47">
        <f t="shared" si="43"/>
        <v>853</v>
      </c>
      <c r="AI39" s="47">
        <f t="shared" si="43"/>
        <v>1137</v>
      </c>
      <c r="AJ39" s="47">
        <f t="shared" si="43"/>
        <v>1759</v>
      </c>
      <c r="AK39" s="47">
        <f t="shared" si="43"/>
        <v>661</v>
      </c>
      <c r="AL39" s="47">
        <f t="shared" si="43"/>
        <v>936</v>
      </c>
      <c r="AM39" s="47">
        <f t="shared" si="43"/>
        <v>2031</v>
      </c>
      <c r="AN39" s="47">
        <f t="shared" si="43"/>
        <v>1282</v>
      </c>
      <c r="AO39" s="47">
        <f t="shared" si="43"/>
        <v>1188</v>
      </c>
      <c r="AP39" s="47">
        <f t="shared" si="43"/>
        <v>2226</v>
      </c>
      <c r="AQ39" s="47">
        <f t="shared" si="43"/>
        <v>1445</v>
      </c>
      <c r="AR39" s="47">
        <f t="shared" si="43"/>
        <v>342</v>
      </c>
      <c r="AS39" s="47">
        <f t="shared" si="43"/>
        <v>1811</v>
      </c>
      <c r="AT39" s="47">
        <f t="shared" si="43"/>
        <v>1264</v>
      </c>
      <c r="AU39" s="47">
        <f t="shared" si="43"/>
        <v>456</v>
      </c>
      <c r="AV39" s="47">
        <f t="shared" si="43"/>
        <v>953</v>
      </c>
      <c r="AW39" s="47">
        <f t="shared" si="43"/>
        <v>985</v>
      </c>
      <c r="AX39" s="47">
        <f t="shared" si="43"/>
        <v>1269</v>
      </c>
      <c r="AY39" s="47">
        <f t="shared" si="43"/>
        <v>714</v>
      </c>
      <c r="AZ39" s="47">
        <f t="shared" si="43"/>
        <v>1568</v>
      </c>
      <c r="BA39" s="47">
        <f t="shared" si="43"/>
        <v>879</v>
      </c>
      <c r="BB39" s="47">
        <f t="shared" si="43"/>
        <v>577</v>
      </c>
      <c r="BC39" s="47">
        <f t="shared" si="43"/>
        <v>638</v>
      </c>
      <c r="BD39" s="47">
        <f t="shared" si="43"/>
        <v>2036</v>
      </c>
      <c r="BE39" s="47">
        <f t="shared" si="43"/>
        <v>760</v>
      </c>
      <c r="BF39" s="47">
        <f t="shared" si="43"/>
        <v>521</v>
      </c>
      <c r="BG39" s="47">
        <f t="shared" si="43"/>
        <v>1875</v>
      </c>
      <c r="BH39" s="47">
        <f t="shared" si="43"/>
        <v>1327</v>
      </c>
      <c r="BI39" s="47">
        <f t="shared" si="43"/>
        <v>1591</v>
      </c>
      <c r="BJ39" s="47">
        <f t="shared" si="43"/>
        <v>1144</v>
      </c>
    </row>
    <row r="40" ht="13.5" customHeight="1">
      <c r="A40" s="88">
        <v>41349.0</v>
      </c>
      <c r="B40" s="84" t="s">
        <v>71</v>
      </c>
      <c r="C40" s="38"/>
      <c r="D40" s="233" t="s">
        <v>34</v>
      </c>
      <c r="E40" s="52">
        <f t="shared" si="2"/>
        <v>1282</v>
      </c>
      <c r="F40" s="41">
        <v>1.0</v>
      </c>
      <c r="G40" s="41">
        <v>12.0</v>
      </c>
      <c r="H40" s="42">
        <f t="shared" si="3"/>
        <v>15</v>
      </c>
      <c r="I40" s="38"/>
      <c r="J40" s="234" t="s">
        <v>40</v>
      </c>
      <c r="K40" s="52">
        <f t="shared" si="4"/>
        <v>1144</v>
      </c>
      <c r="L40" s="44">
        <v>3.0</v>
      </c>
      <c r="M40" s="44">
        <v>5.0</v>
      </c>
      <c r="N40" s="23">
        <f t="shared" si="5"/>
        <v>14</v>
      </c>
      <c r="O40" s="38"/>
      <c r="P40" s="45" t="s">
        <v>72</v>
      </c>
      <c r="Q40" s="38"/>
      <c r="R40" s="45">
        <f>MIN(Rules!$E$2,(MAX(H40/N40,N40/H40)))</f>
        <v>1.071428571</v>
      </c>
      <c r="S40" s="45">
        <f>VLOOKUP(B40,Rules!A:B,2,FALSE)</f>
        <v>40</v>
      </c>
      <c r="T40" s="38"/>
      <c r="U40" s="46">
        <f>1/(10^(-(E40+(IF(P40="Y",Rules!$I$2,0))-K40)/Rules!$E$12)+1)</f>
        <v>0.7902261316</v>
      </c>
      <c r="V40" s="47">
        <f t="shared" si="6"/>
        <v>9</v>
      </c>
      <c r="W40" s="47">
        <f t="shared" si="7"/>
        <v>-9</v>
      </c>
      <c r="X40" s="47"/>
      <c r="Y40" s="47"/>
      <c r="Z40" s="48"/>
      <c r="AA40" s="47">
        <f t="shared" ref="AA40:BJ40" si="44">IF($D40=AA$1,$E40+$V40,(IF($J40=AA$1,$K40+$W40,AA39)))</f>
        <v>1396</v>
      </c>
      <c r="AB40" s="47">
        <f t="shared" si="44"/>
        <v>1102</v>
      </c>
      <c r="AC40" s="47">
        <f t="shared" si="44"/>
        <v>1347</v>
      </c>
      <c r="AD40" s="47">
        <f t="shared" si="44"/>
        <v>292</v>
      </c>
      <c r="AE40" s="47">
        <f t="shared" si="44"/>
        <v>1767</v>
      </c>
      <c r="AF40" s="47">
        <f t="shared" si="44"/>
        <v>1898</v>
      </c>
      <c r="AG40" s="47">
        <f t="shared" si="44"/>
        <v>1185</v>
      </c>
      <c r="AH40" s="47">
        <f t="shared" si="44"/>
        <v>853</v>
      </c>
      <c r="AI40" s="47">
        <f t="shared" si="44"/>
        <v>1137</v>
      </c>
      <c r="AJ40" s="47">
        <f t="shared" si="44"/>
        <v>1759</v>
      </c>
      <c r="AK40" s="47">
        <f t="shared" si="44"/>
        <v>661</v>
      </c>
      <c r="AL40" s="47">
        <f t="shared" si="44"/>
        <v>936</v>
      </c>
      <c r="AM40" s="47">
        <f t="shared" si="44"/>
        <v>2031</v>
      </c>
      <c r="AN40" s="47">
        <f t="shared" si="44"/>
        <v>1291</v>
      </c>
      <c r="AO40" s="47">
        <f t="shared" si="44"/>
        <v>1188</v>
      </c>
      <c r="AP40" s="47">
        <f t="shared" si="44"/>
        <v>2226</v>
      </c>
      <c r="AQ40" s="47">
        <f t="shared" si="44"/>
        <v>1445</v>
      </c>
      <c r="AR40" s="47">
        <f t="shared" si="44"/>
        <v>342</v>
      </c>
      <c r="AS40" s="47">
        <f t="shared" si="44"/>
        <v>1811</v>
      </c>
      <c r="AT40" s="47">
        <f t="shared" si="44"/>
        <v>1264</v>
      </c>
      <c r="AU40" s="47">
        <f t="shared" si="44"/>
        <v>456</v>
      </c>
      <c r="AV40" s="47">
        <f t="shared" si="44"/>
        <v>953</v>
      </c>
      <c r="AW40" s="47">
        <f t="shared" si="44"/>
        <v>985</v>
      </c>
      <c r="AX40" s="47">
        <f t="shared" si="44"/>
        <v>1269</v>
      </c>
      <c r="AY40" s="47">
        <f t="shared" si="44"/>
        <v>714</v>
      </c>
      <c r="AZ40" s="47">
        <f t="shared" si="44"/>
        <v>1568</v>
      </c>
      <c r="BA40" s="47">
        <f t="shared" si="44"/>
        <v>879</v>
      </c>
      <c r="BB40" s="47">
        <f t="shared" si="44"/>
        <v>577</v>
      </c>
      <c r="BC40" s="47">
        <f t="shared" si="44"/>
        <v>638</v>
      </c>
      <c r="BD40" s="47">
        <f t="shared" si="44"/>
        <v>2036</v>
      </c>
      <c r="BE40" s="47">
        <f t="shared" si="44"/>
        <v>760</v>
      </c>
      <c r="BF40" s="47">
        <f t="shared" si="44"/>
        <v>521</v>
      </c>
      <c r="BG40" s="47">
        <f t="shared" si="44"/>
        <v>1875</v>
      </c>
      <c r="BH40" s="47">
        <f t="shared" si="44"/>
        <v>1327</v>
      </c>
      <c r="BI40" s="47">
        <f t="shared" si="44"/>
        <v>1591</v>
      </c>
      <c r="BJ40" s="47">
        <f t="shared" si="44"/>
        <v>1135</v>
      </c>
    </row>
    <row r="41" ht="13.5" customHeight="1">
      <c r="A41" s="88">
        <v>41349.0</v>
      </c>
      <c r="B41" s="84" t="s">
        <v>71</v>
      </c>
      <c r="C41" s="38"/>
      <c r="D41" s="233" t="s">
        <v>33</v>
      </c>
      <c r="E41" s="52">
        <f t="shared" si="2"/>
        <v>1137</v>
      </c>
      <c r="F41" s="41">
        <v>2.0</v>
      </c>
      <c r="G41" s="41">
        <v>24.0</v>
      </c>
      <c r="H41" s="42">
        <f t="shared" si="3"/>
        <v>30</v>
      </c>
      <c r="I41" s="38"/>
      <c r="J41" s="234" t="s">
        <v>41</v>
      </c>
      <c r="K41" s="52">
        <f t="shared" si="4"/>
        <v>879</v>
      </c>
      <c r="L41" s="44">
        <v>1.0</v>
      </c>
      <c r="M41" s="44">
        <v>12.0</v>
      </c>
      <c r="N41" s="23">
        <f t="shared" si="5"/>
        <v>15</v>
      </c>
      <c r="O41" s="38"/>
      <c r="P41" s="45" t="s">
        <v>72</v>
      </c>
      <c r="Q41" s="38"/>
      <c r="R41" s="45">
        <f>MIN(Rules!$E$2,(MAX(H41/N41,N41/H41)))</f>
        <v>2</v>
      </c>
      <c r="S41" s="45">
        <f>VLOOKUP(B41,Rules!A:B,2,FALSE)</f>
        <v>40</v>
      </c>
      <c r="T41" s="38"/>
      <c r="U41" s="46">
        <f>1/(10^(-(E41+(IF(P41="Y",Rules!$I$2,0))-K41)/Rules!$E$12)+1)</f>
        <v>0.8674858118</v>
      </c>
      <c r="V41" s="47">
        <f t="shared" si="6"/>
        <v>11</v>
      </c>
      <c r="W41" s="47">
        <f t="shared" si="7"/>
        <v>-11</v>
      </c>
      <c r="X41" s="47"/>
      <c r="Y41" s="47"/>
      <c r="Z41" s="48"/>
      <c r="AA41" s="47">
        <f t="shared" ref="AA41:BJ41" si="45">IF($D41=AA$1,$E41+$V41,(IF($J41=AA$1,$K41+$W41,AA40)))</f>
        <v>1396</v>
      </c>
      <c r="AB41" s="47">
        <f t="shared" si="45"/>
        <v>1102</v>
      </c>
      <c r="AC41" s="47">
        <f t="shared" si="45"/>
        <v>1347</v>
      </c>
      <c r="AD41" s="47">
        <f t="shared" si="45"/>
        <v>292</v>
      </c>
      <c r="AE41" s="47">
        <f t="shared" si="45"/>
        <v>1767</v>
      </c>
      <c r="AF41" s="47">
        <f t="shared" si="45"/>
        <v>1898</v>
      </c>
      <c r="AG41" s="47">
        <f t="shared" si="45"/>
        <v>1185</v>
      </c>
      <c r="AH41" s="47">
        <f t="shared" si="45"/>
        <v>853</v>
      </c>
      <c r="AI41" s="47">
        <f t="shared" si="45"/>
        <v>1148</v>
      </c>
      <c r="AJ41" s="47">
        <f t="shared" si="45"/>
        <v>1759</v>
      </c>
      <c r="AK41" s="47">
        <f t="shared" si="45"/>
        <v>661</v>
      </c>
      <c r="AL41" s="47">
        <f t="shared" si="45"/>
        <v>936</v>
      </c>
      <c r="AM41" s="47">
        <f t="shared" si="45"/>
        <v>2031</v>
      </c>
      <c r="AN41" s="47">
        <f t="shared" si="45"/>
        <v>1291</v>
      </c>
      <c r="AO41" s="47">
        <f t="shared" si="45"/>
        <v>1188</v>
      </c>
      <c r="AP41" s="47">
        <f t="shared" si="45"/>
        <v>2226</v>
      </c>
      <c r="AQ41" s="47">
        <f t="shared" si="45"/>
        <v>1445</v>
      </c>
      <c r="AR41" s="47">
        <f t="shared" si="45"/>
        <v>342</v>
      </c>
      <c r="AS41" s="47">
        <f t="shared" si="45"/>
        <v>1811</v>
      </c>
      <c r="AT41" s="47">
        <f t="shared" si="45"/>
        <v>1264</v>
      </c>
      <c r="AU41" s="47">
        <f t="shared" si="45"/>
        <v>456</v>
      </c>
      <c r="AV41" s="47">
        <f t="shared" si="45"/>
        <v>953</v>
      </c>
      <c r="AW41" s="47">
        <f t="shared" si="45"/>
        <v>985</v>
      </c>
      <c r="AX41" s="47">
        <f t="shared" si="45"/>
        <v>1269</v>
      </c>
      <c r="AY41" s="47">
        <f t="shared" si="45"/>
        <v>714</v>
      </c>
      <c r="AZ41" s="47">
        <f t="shared" si="45"/>
        <v>1568</v>
      </c>
      <c r="BA41" s="47">
        <f t="shared" si="45"/>
        <v>868</v>
      </c>
      <c r="BB41" s="47">
        <f t="shared" si="45"/>
        <v>577</v>
      </c>
      <c r="BC41" s="47">
        <f t="shared" si="45"/>
        <v>638</v>
      </c>
      <c r="BD41" s="47">
        <f t="shared" si="45"/>
        <v>2036</v>
      </c>
      <c r="BE41" s="47">
        <f t="shared" si="45"/>
        <v>760</v>
      </c>
      <c r="BF41" s="47">
        <f t="shared" si="45"/>
        <v>521</v>
      </c>
      <c r="BG41" s="47">
        <f t="shared" si="45"/>
        <v>1875</v>
      </c>
      <c r="BH41" s="47">
        <f t="shared" si="45"/>
        <v>1327</v>
      </c>
      <c r="BI41" s="47">
        <f t="shared" si="45"/>
        <v>1591</v>
      </c>
      <c r="BJ41" s="47">
        <f t="shared" si="45"/>
        <v>1135</v>
      </c>
    </row>
    <row r="42" ht="13.5" customHeight="1">
      <c r="A42" s="88">
        <v>41349.0</v>
      </c>
      <c r="B42" s="84" t="s">
        <v>71</v>
      </c>
      <c r="C42" s="38"/>
      <c r="D42" s="233" t="s">
        <v>39</v>
      </c>
      <c r="E42" s="52">
        <f t="shared" si="2"/>
        <v>985</v>
      </c>
      <c r="F42" s="41">
        <v>4.0</v>
      </c>
      <c r="G42" s="41">
        <v>16.0</v>
      </c>
      <c r="H42" s="42">
        <f t="shared" si="3"/>
        <v>28</v>
      </c>
      <c r="I42" s="38"/>
      <c r="J42" s="234" t="s">
        <v>43</v>
      </c>
      <c r="K42" s="52">
        <f t="shared" si="4"/>
        <v>1102</v>
      </c>
      <c r="L42" s="44">
        <v>3.0</v>
      </c>
      <c r="M42" s="44">
        <v>12.0</v>
      </c>
      <c r="N42" s="23">
        <f t="shared" si="5"/>
        <v>21</v>
      </c>
      <c r="O42" s="38"/>
      <c r="P42" s="45" t="s">
        <v>72</v>
      </c>
      <c r="Q42" s="38"/>
      <c r="R42" s="45">
        <f>MIN(Rules!$E$2,(MAX(H42/N42,N42/H42)))</f>
        <v>1.333333333</v>
      </c>
      <c r="S42" s="45">
        <f>VLOOKUP(B42,Rules!A:B,2,FALSE)</f>
        <v>40</v>
      </c>
      <c r="T42" s="38"/>
      <c r="U42" s="46">
        <f>1/(10^(-(E42+(IF(P42="Y",Rules!$I$2,0))-K42)/Rules!$E$12)+1)</f>
        <v>0.5379197023</v>
      </c>
      <c r="V42" s="47">
        <f t="shared" si="6"/>
        <v>25</v>
      </c>
      <c r="W42" s="47">
        <f t="shared" si="7"/>
        <v>-25</v>
      </c>
      <c r="X42" s="47"/>
      <c r="Y42" s="47"/>
      <c r="Z42" s="48"/>
      <c r="AA42" s="47">
        <f t="shared" ref="AA42:BJ42" si="46">IF($D42=AA$1,$E42+$V42,(IF($J42=AA$1,$K42+$W42,AA41)))</f>
        <v>1396</v>
      </c>
      <c r="AB42" s="47">
        <f t="shared" si="46"/>
        <v>1077</v>
      </c>
      <c r="AC42" s="47">
        <f t="shared" si="46"/>
        <v>1347</v>
      </c>
      <c r="AD42" s="47">
        <f t="shared" si="46"/>
        <v>292</v>
      </c>
      <c r="AE42" s="47">
        <f t="shared" si="46"/>
        <v>1767</v>
      </c>
      <c r="AF42" s="47">
        <f t="shared" si="46"/>
        <v>1898</v>
      </c>
      <c r="AG42" s="47">
        <f t="shared" si="46"/>
        <v>1185</v>
      </c>
      <c r="AH42" s="47">
        <f t="shared" si="46"/>
        <v>853</v>
      </c>
      <c r="AI42" s="47">
        <f t="shared" si="46"/>
        <v>1148</v>
      </c>
      <c r="AJ42" s="47">
        <f t="shared" si="46"/>
        <v>1759</v>
      </c>
      <c r="AK42" s="47">
        <f t="shared" si="46"/>
        <v>661</v>
      </c>
      <c r="AL42" s="47">
        <f t="shared" si="46"/>
        <v>936</v>
      </c>
      <c r="AM42" s="47">
        <f t="shared" si="46"/>
        <v>2031</v>
      </c>
      <c r="AN42" s="47">
        <f t="shared" si="46"/>
        <v>1291</v>
      </c>
      <c r="AO42" s="47">
        <f t="shared" si="46"/>
        <v>1188</v>
      </c>
      <c r="AP42" s="47">
        <f t="shared" si="46"/>
        <v>2226</v>
      </c>
      <c r="AQ42" s="47">
        <f t="shared" si="46"/>
        <v>1445</v>
      </c>
      <c r="AR42" s="47">
        <f t="shared" si="46"/>
        <v>342</v>
      </c>
      <c r="AS42" s="47">
        <f t="shared" si="46"/>
        <v>1811</v>
      </c>
      <c r="AT42" s="47">
        <f t="shared" si="46"/>
        <v>1264</v>
      </c>
      <c r="AU42" s="47">
        <f t="shared" si="46"/>
        <v>456</v>
      </c>
      <c r="AV42" s="47">
        <f t="shared" si="46"/>
        <v>953</v>
      </c>
      <c r="AW42" s="47">
        <f t="shared" si="46"/>
        <v>1010</v>
      </c>
      <c r="AX42" s="47">
        <f t="shared" si="46"/>
        <v>1269</v>
      </c>
      <c r="AY42" s="47">
        <f t="shared" si="46"/>
        <v>714</v>
      </c>
      <c r="AZ42" s="47">
        <f t="shared" si="46"/>
        <v>1568</v>
      </c>
      <c r="BA42" s="47">
        <f t="shared" si="46"/>
        <v>868</v>
      </c>
      <c r="BB42" s="47">
        <f t="shared" si="46"/>
        <v>577</v>
      </c>
      <c r="BC42" s="47">
        <f t="shared" si="46"/>
        <v>638</v>
      </c>
      <c r="BD42" s="47">
        <f t="shared" si="46"/>
        <v>2036</v>
      </c>
      <c r="BE42" s="47">
        <f t="shared" si="46"/>
        <v>760</v>
      </c>
      <c r="BF42" s="47">
        <f t="shared" si="46"/>
        <v>521</v>
      </c>
      <c r="BG42" s="47">
        <f t="shared" si="46"/>
        <v>1875</v>
      </c>
      <c r="BH42" s="47">
        <f t="shared" si="46"/>
        <v>1327</v>
      </c>
      <c r="BI42" s="47">
        <f t="shared" si="46"/>
        <v>1591</v>
      </c>
      <c r="BJ42" s="47">
        <f t="shared" si="46"/>
        <v>1135</v>
      </c>
    </row>
    <row r="43" ht="13.5" customHeight="1">
      <c r="A43" s="88">
        <v>41349.0</v>
      </c>
      <c r="B43" s="84" t="s">
        <v>71</v>
      </c>
      <c r="C43" s="38"/>
      <c r="D43" s="233" t="s">
        <v>42</v>
      </c>
      <c r="E43" s="52">
        <f t="shared" si="2"/>
        <v>760</v>
      </c>
      <c r="F43" s="41">
        <v>0.0</v>
      </c>
      <c r="G43" s="41">
        <v>15.0</v>
      </c>
      <c r="H43" s="42">
        <f t="shared" si="3"/>
        <v>15</v>
      </c>
      <c r="I43" s="38"/>
      <c r="J43" s="234" t="s">
        <v>45</v>
      </c>
      <c r="K43" s="52">
        <f t="shared" si="4"/>
        <v>936</v>
      </c>
      <c r="L43" s="44">
        <v>2.0</v>
      </c>
      <c r="M43" s="44">
        <v>11.0</v>
      </c>
      <c r="N43" s="23">
        <f t="shared" si="5"/>
        <v>17</v>
      </c>
      <c r="O43" s="38"/>
      <c r="P43" s="45" t="s">
        <v>72</v>
      </c>
      <c r="Q43" s="38"/>
      <c r="R43" s="45">
        <f>MIN(Rules!$E$2,(MAX(H43/N43,N43/H43)))</f>
        <v>1.133333333</v>
      </c>
      <c r="S43" s="45">
        <f>VLOOKUP(B43,Rules!A:B,2,FALSE)</f>
        <v>40</v>
      </c>
      <c r="T43" s="38"/>
      <c r="U43" s="46">
        <f>1/(10^(-(E43+(IF(P43="Y",Rules!$I$2,0))-K43)/Rules!$E$12)+1)</f>
        <v>0.4701021041</v>
      </c>
      <c r="V43" s="47">
        <f t="shared" si="6"/>
        <v>-21</v>
      </c>
      <c r="W43" s="47">
        <f t="shared" si="7"/>
        <v>21</v>
      </c>
      <c r="X43" s="47"/>
      <c r="Y43" s="47"/>
      <c r="Z43" s="48"/>
      <c r="AA43" s="47">
        <f t="shared" ref="AA43:BJ43" si="47">IF($D43=AA$1,$E43+$V43,(IF($J43=AA$1,$K43+$W43,AA42)))</f>
        <v>1396</v>
      </c>
      <c r="AB43" s="47">
        <f t="shared" si="47"/>
        <v>1077</v>
      </c>
      <c r="AC43" s="47">
        <f t="shared" si="47"/>
        <v>1347</v>
      </c>
      <c r="AD43" s="47">
        <f t="shared" si="47"/>
        <v>292</v>
      </c>
      <c r="AE43" s="47">
        <f t="shared" si="47"/>
        <v>1767</v>
      </c>
      <c r="AF43" s="47">
        <f t="shared" si="47"/>
        <v>1898</v>
      </c>
      <c r="AG43" s="47">
        <f t="shared" si="47"/>
        <v>1185</v>
      </c>
      <c r="AH43" s="47">
        <f t="shared" si="47"/>
        <v>853</v>
      </c>
      <c r="AI43" s="47">
        <f t="shared" si="47"/>
        <v>1148</v>
      </c>
      <c r="AJ43" s="47">
        <f t="shared" si="47"/>
        <v>1759</v>
      </c>
      <c r="AK43" s="47">
        <f t="shared" si="47"/>
        <v>661</v>
      </c>
      <c r="AL43" s="47">
        <f t="shared" si="47"/>
        <v>957</v>
      </c>
      <c r="AM43" s="47">
        <f t="shared" si="47"/>
        <v>2031</v>
      </c>
      <c r="AN43" s="47">
        <f t="shared" si="47"/>
        <v>1291</v>
      </c>
      <c r="AO43" s="47">
        <f t="shared" si="47"/>
        <v>1188</v>
      </c>
      <c r="AP43" s="47">
        <f t="shared" si="47"/>
        <v>2226</v>
      </c>
      <c r="AQ43" s="47">
        <f t="shared" si="47"/>
        <v>1445</v>
      </c>
      <c r="AR43" s="47">
        <f t="shared" si="47"/>
        <v>342</v>
      </c>
      <c r="AS43" s="47">
        <f t="shared" si="47"/>
        <v>1811</v>
      </c>
      <c r="AT43" s="47">
        <f t="shared" si="47"/>
        <v>1264</v>
      </c>
      <c r="AU43" s="47">
        <f t="shared" si="47"/>
        <v>456</v>
      </c>
      <c r="AV43" s="47">
        <f t="shared" si="47"/>
        <v>953</v>
      </c>
      <c r="AW43" s="47">
        <f t="shared" si="47"/>
        <v>1010</v>
      </c>
      <c r="AX43" s="47">
        <f t="shared" si="47"/>
        <v>1269</v>
      </c>
      <c r="AY43" s="47">
        <f t="shared" si="47"/>
        <v>714</v>
      </c>
      <c r="AZ43" s="47">
        <f t="shared" si="47"/>
        <v>1568</v>
      </c>
      <c r="BA43" s="47">
        <f t="shared" si="47"/>
        <v>868</v>
      </c>
      <c r="BB43" s="47">
        <f t="shared" si="47"/>
        <v>577</v>
      </c>
      <c r="BC43" s="47">
        <f t="shared" si="47"/>
        <v>638</v>
      </c>
      <c r="BD43" s="47">
        <f t="shared" si="47"/>
        <v>2036</v>
      </c>
      <c r="BE43" s="47">
        <f t="shared" si="47"/>
        <v>739</v>
      </c>
      <c r="BF43" s="47">
        <f t="shared" si="47"/>
        <v>521</v>
      </c>
      <c r="BG43" s="47">
        <f t="shared" si="47"/>
        <v>1875</v>
      </c>
      <c r="BH43" s="47">
        <f t="shared" si="47"/>
        <v>1327</v>
      </c>
      <c r="BI43" s="47">
        <f t="shared" si="47"/>
        <v>1591</v>
      </c>
      <c r="BJ43" s="47">
        <f t="shared" si="47"/>
        <v>1135</v>
      </c>
    </row>
    <row r="44" ht="13.5" customHeight="1">
      <c r="A44" s="88">
        <v>41349.0</v>
      </c>
      <c r="B44" s="84" t="s">
        <v>71</v>
      </c>
      <c r="C44" s="38"/>
      <c r="D44" s="233" t="s">
        <v>48</v>
      </c>
      <c r="E44" s="52">
        <f t="shared" si="2"/>
        <v>661</v>
      </c>
      <c r="F44" s="41">
        <v>1.0</v>
      </c>
      <c r="G44" s="41">
        <v>20.0</v>
      </c>
      <c r="H44" s="42">
        <f t="shared" si="3"/>
        <v>23</v>
      </c>
      <c r="I44" s="38"/>
      <c r="J44" s="234" t="s">
        <v>37</v>
      </c>
      <c r="K44" s="52">
        <f t="shared" si="4"/>
        <v>853</v>
      </c>
      <c r="L44" s="44">
        <v>4.0</v>
      </c>
      <c r="M44" s="44">
        <v>14.0</v>
      </c>
      <c r="N44" s="23">
        <f t="shared" si="5"/>
        <v>26</v>
      </c>
      <c r="O44" s="38"/>
      <c r="P44" s="45" t="s">
        <v>72</v>
      </c>
      <c r="Q44" s="38"/>
      <c r="R44" s="45">
        <f>MIN(Rules!$E$2,(MAX(H44/N44,N44/H44)))</f>
        <v>1.130434783</v>
      </c>
      <c r="S44" s="45">
        <f>VLOOKUP(B44,Rules!A:B,2,FALSE)</f>
        <v>40</v>
      </c>
      <c r="T44" s="38"/>
      <c r="U44" s="46">
        <f>1/(10^(-(E44+(IF(P44="Y",Rules!$I$2,0))-K44)/Rules!$E$12)+1)</f>
        <v>0.4517958965</v>
      </c>
      <c r="V44" s="47">
        <f t="shared" si="6"/>
        <v>-20</v>
      </c>
      <c r="W44" s="47">
        <f t="shared" si="7"/>
        <v>20</v>
      </c>
      <c r="X44" s="47"/>
      <c r="Y44" s="47"/>
      <c r="Z44" s="48"/>
      <c r="AA44" s="47">
        <f t="shared" ref="AA44:BJ44" si="48">IF($D44=AA$1,$E44+$V44,(IF($J44=AA$1,$K44+$W44,AA43)))</f>
        <v>1396</v>
      </c>
      <c r="AB44" s="47">
        <f t="shared" si="48"/>
        <v>1077</v>
      </c>
      <c r="AC44" s="47">
        <f t="shared" si="48"/>
        <v>1347</v>
      </c>
      <c r="AD44" s="47">
        <f t="shared" si="48"/>
        <v>292</v>
      </c>
      <c r="AE44" s="47">
        <f t="shared" si="48"/>
        <v>1767</v>
      </c>
      <c r="AF44" s="47">
        <f t="shared" si="48"/>
        <v>1898</v>
      </c>
      <c r="AG44" s="47">
        <f t="shared" si="48"/>
        <v>1185</v>
      </c>
      <c r="AH44" s="47">
        <f t="shared" si="48"/>
        <v>873</v>
      </c>
      <c r="AI44" s="47">
        <f t="shared" si="48"/>
        <v>1148</v>
      </c>
      <c r="AJ44" s="47">
        <f t="shared" si="48"/>
        <v>1759</v>
      </c>
      <c r="AK44" s="47">
        <f t="shared" si="48"/>
        <v>641</v>
      </c>
      <c r="AL44" s="47">
        <f t="shared" si="48"/>
        <v>957</v>
      </c>
      <c r="AM44" s="47">
        <f t="shared" si="48"/>
        <v>2031</v>
      </c>
      <c r="AN44" s="47">
        <f t="shared" si="48"/>
        <v>1291</v>
      </c>
      <c r="AO44" s="47">
        <f t="shared" si="48"/>
        <v>1188</v>
      </c>
      <c r="AP44" s="47">
        <f t="shared" si="48"/>
        <v>2226</v>
      </c>
      <c r="AQ44" s="47">
        <f t="shared" si="48"/>
        <v>1445</v>
      </c>
      <c r="AR44" s="47">
        <f t="shared" si="48"/>
        <v>342</v>
      </c>
      <c r="AS44" s="47">
        <f t="shared" si="48"/>
        <v>1811</v>
      </c>
      <c r="AT44" s="47">
        <f t="shared" si="48"/>
        <v>1264</v>
      </c>
      <c r="AU44" s="47">
        <f t="shared" si="48"/>
        <v>456</v>
      </c>
      <c r="AV44" s="47">
        <f t="shared" si="48"/>
        <v>953</v>
      </c>
      <c r="AW44" s="47">
        <f t="shared" si="48"/>
        <v>1010</v>
      </c>
      <c r="AX44" s="47">
        <f t="shared" si="48"/>
        <v>1269</v>
      </c>
      <c r="AY44" s="47">
        <f t="shared" si="48"/>
        <v>714</v>
      </c>
      <c r="AZ44" s="47">
        <f t="shared" si="48"/>
        <v>1568</v>
      </c>
      <c r="BA44" s="47">
        <f t="shared" si="48"/>
        <v>868</v>
      </c>
      <c r="BB44" s="47">
        <f t="shared" si="48"/>
        <v>577</v>
      </c>
      <c r="BC44" s="47">
        <f t="shared" si="48"/>
        <v>638</v>
      </c>
      <c r="BD44" s="47">
        <f t="shared" si="48"/>
        <v>2036</v>
      </c>
      <c r="BE44" s="47">
        <f t="shared" si="48"/>
        <v>739</v>
      </c>
      <c r="BF44" s="47">
        <f t="shared" si="48"/>
        <v>521</v>
      </c>
      <c r="BG44" s="47">
        <f t="shared" si="48"/>
        <v>1875</v>
      </c>
      <c r="BH44" s="47">
        <f t="shared" si="48"/>
        <v>1327</v>
      </c>
      <c r="BI44" s="47">
        <f t="shared" si="48"/>
        <v>1591</v>
      </c>
      <c r="BJ44" s="47">
        <f t="shared" si="48"/>
        <v>1135</v>
      </c>
    </row>
    <row r="45" ht="13.5" customHeight="1">
      <c r="A45" s="88">
        <v>41349.0</v>
      </c>
      <c r="B45" s="84" t="s">
        <v>71</v>
      </c>
      <c r="C45" s="38"/>
      <c r="D45" s="233" t="s">
        <v>47</v>
      </c>
      <c r="E45" s="52">
        <f t="shared" si="2"/>
        <v>953</v>
      </c>
      <c r="F45" s="41">
        <v>2.0</v>
      </c>
      <c r="G45" s="41">
        <v>13.0</v>
      </c>
      <c r="H45" s="42">
        <f t="shared" si="3"/>
        <v>19</v>
      </c>
      <c r="I45" s="38"/>
      <c r="J45" s="234" t="s">
        <v>51</v>
      </c>
      <c r="K45" s="52">
        <f t="shared" si="4"/>
        <v>714</v>
      </c>
      <c r="L45" s="44">
        <v>0.0</v>
      </c>
      <c r="M45" s="44">
        <v>11.0</v>
      </c>
      <c r="N45" s="23">
        <f t="shared" si="5"/>
        <v>11</v>
      </c>
      <c r="O45" s="38"/>
      <c r="P45" s="45" t="s">
        <v>72</v>
      </c>
      <c r="Q45" s="38"/>
      <c r="R45" s="45">
        <f>MIN(Rules!$E$2,(MAX(H45/N45,N45/H45)))</f>
        <v>1.727272727</v>
      </c>
      <c r="S45" s="45">
        <f>VLOOKUP(B45,Rules!A:B,2,FALSE)</f>
        <v>40</v>
      </c>
      <c r="T45" s="38"/>
      <c r="U45" s="46">
        <f>1/(10^(-(E45+(IF(P45="Y",Rules!$I$2,0))-K45)/Rules!$E$12)+1)</f>
        <v>0.8571002069</v>
      </c>
      <c r="V45" s="47">
        <f t="shared" si="6"/>
        <v>10</v>
      </c>
      <c r="W45" s="47">
        <f t="shared" si="7"/>
        <v>-10</v>
      </c>
      <c r="X45" s="47"/>
      <c r="Y45" s="47"/>
      <c r="Z45" s="48"/>
      <c r="AA45" s="47">
        <f t="shared" ref="AA45:BJ45" si="49">IF($D45=AA$1,$E45+$V45,(IF($J45=AA$1,$K45+$W45,AA44)))</f>
        <v>1396</v>
      </c>
      <c r="AB45" s="47">
        <f t="shared" si="49"/>
        <v>1077</v>
      </c>
      <c r="AC45" s="47">
        <f t="shared" si="49"/>
        <v>1347</v>
      </c>
      <c r="AD45" s="47">
        <f t="shared" si="49"/>
        <v>292</v>
      </c>
      <c r="AE45" s="47">
        <f t="shared" si="49"/>
        <v>1767</v>
      </c>
      <c r="AF45" s="47">
        <f t="shared" si="49"/>
        <v>1898</v>
      </c>
      <c r="AG45" s="47">
        <f t="shared" si="49"/>
        <v>1185</v>
      </c>
      <c r="AH45" s="47">
        <f t="shared" si="49"/>
        <v>873</v>
      </c>
      <c r="AI45" s="47">
        <f t="shared" si="49"/>
        <v>1148</v>
      </c>
      <c r="AJ45" s="47">
        <f t="shared" si="49"/>
        <v>1759</v>
      </c>
      <c r="AK45" s="47">
        <f t="shared" si="49"/>
        <v>641</v>
      </c>
      <c r="AL45" s="47">
        <f t="shared" si="49"/>
        <v>957</v>
      </c>
      <c r="AM45" s="47">
        <f t="shared" si="49"/>
        <v>2031</v>
      </c>
      <c r="AN45" s="47">
        <f t="shared" si="49"/>
        <v>1291</v>
      </c>
      <c r="AO45" s="47">
        <f t="shared" si="49"/>
        <v>1188</v>
      </c>
      <c r="AP45" s="47">
        <f t="shared" si="49"/>
        <v>2226</v>
      </c>
      <c r="AQ45" s="47">
        <f t="shared" si="49"/>
        <v>1445</v>
      </c>
      <c r="AR45" s="47">
        <f t="shared" si="49"/>
        <v>342</v>
      </c>
      <c r="AS45" s="47">
        <f t="shared" si="49"/>
        <v>1811</v>
      </c>
      <c r="AT45" s="47">
        <f t="shared" si="49"/>
        <v>1264</v>
      </c>
      <c r="AU45" s="47">
        <f t="shared" si="49"/>
        <v>456</v>
      </c>
      <c r="AV45" s="47">
        <f t="shared" si="49"/>
        <v>963</v>
      </c>
      <c r="AW45" s="47">
        <f t="shared" si="49"/>
        <v>1010</v>
      </c>
      <c r="AX45" s="47">
        <f t="shared" si="49"/>
        <v>1269</v>
      </c>
      <c r="AY45" s="47">
        <f t="shared" si="49"/>
        <v>704</v>
      </c>
      <c r="AZ45" s="47">
        <f t="shared" si="49"/>
        <v>1568</v>
      </c>
      <c r="BA45" s="47">
        <f t="shared" si="49"/>
        <v>868</v>
      </c>
      <c r="BB45" s="47">
        <f t="shared" si="49"/>
        <v>577</v>
      </c>
      <c r="BC45" s="47">
        <f t="shared" si="49"/>
        <v>638</v>
      </c>
      <c r="BD45" s="47">
        <f t="shared" si="49"/>
        <v>2036</v>
      </c>
      <c r="BE45" s="47">
        <f t="shared" si="49"/>
        <v>739</v>
      </c>
      <c r="BF45" s="47">
        <f t="shared" si="49"/>
        <v>521</v>
      </c>
      <c r="BG45" s="47">
        <f t="shared" si="49"/>
        <v>1875</v>
      </c>
      <c r="BH45" s="47">
        <f t="shared" si="49"/>
        <v>1327</v>
      </c>
      <c r="BI45" s="47">
        <f t="shared" si="49"/>
        <v>1591</v>
      </c>
      <c r="BJ45" s="47">
        <f t="shared" si="49"/>
        <v>1135</v>
      </c>
    </row>
    <row r="46" ht="13.5" customHeight="1">
      <c r="A46" s="88">
        <v>41351.0</v>
      </c>
      <c r="B46" s="84" t="s">
        <v>71</v>
      </c>
      <c r="C46" s="38"/>
      <c r="D46" s="233" t="s">
        <v>22</v>
      </c>
      <c r="E46" s="52">
        <f t="shared" si="2"/>
        <v>2226</v>
      </c>
      <c r="F46" s="41">
        <v>2.0</v>
      </c>
      <c r="G46" s="41">
        <v>15.0</v>
      </c>
      <c r="H46" s="42">
        <f t="shared" si="3"/>
        <v>21</v>
      </c>
      <c r="I46" s="38"/>
      <c r="J46" s="234" t="s">
        <v>25</v>
      </c>
      <c r="K46" s="52">
        <f t="shared" si="4"/>
        <v>1875</v>
      </c>
      <c r="L46" s="44">
        <v>0.0</v>
      </c>
      <c r="M46" s="44">
        <v>16.0</v>
      </c>
      <c r="N46" s="23">
        <f t="shared" si="5"/>
        <v>16</v>
      </c>
      <c r="O46" s="38"/>
      <c r="P46" s="45" t="s">
        <v>72</v>
      </c>
      <c r="Q46" s="38"/>
      <c r="R46" s="45">
        <f>MIN(Rules!$E$2,(MAX(H46/N46,N46/H46)))</f>
        <v>1.3125</v>
      </c>
      <c r="S46" s="45">
        <f>VLOOKUP(B46,Rules!A:B,2,FALSE)</f>
        <v>40</v>
      </c>
      <c r="T46" s="38"/>
      <c r="U46" s="46">
        <f>1/(10^(-(E46+(IF(P46="Y",Rules!$I$2,0))-K46)/Rules!$E$12)+1)</f>
        <v>0.9094707853</v>
      </c>
      <c r="V46" s="47">
        <f t="shared" si="6"/>
        <v>5</v>
      </c>
      <c r="W46" s="47">
        <f t="shared" si="7"/>
        <v>-5</v>
      </c>
      <c r="X46" s="47"/>
      <c r="Y46" s="47"/>
      <c r="Z46" s="48"/>
      <c r="AA46" s="47">
        <f t="shared" ref="AA46:BJ46" si="50">IF($D46=AA$1,$E46+$V46,(IF($J46=AA$1,$K46+$W46,AA45)))</f>
        <v>1396</v>
      </c>
      <c r="AB46" s="47">
        <f t="shared" si="50"/>
        <v>1077</v>
      </c>
      <c r="AC46" s="47">
        <f t="shared" si="50"/>
        <v>1347</v>
      </c>
      <c r="AD46" s="47">
        <f t="shared" si="50"/>
        <v>292</v>
      </c>
      <c r="AE46" s="47">
        <f t="shared" si="50"/>
        <v>1767</v>
      </c>
      <c r="AF46" s="47">
        <f t="shared" si="50"/>
        <v>1898</v>
      </c>
      <c r="AG46" s="47">
        <f t="shared" si="50"/>
        <v>1185</v>
      </c>
      <c r="AH46" s="47">
        <f t="shared" si="50"/>
        <v>873</v>
      </c>
      <c r="AI46" s="47">
        <f t="shared" si="50"/>
        <v>1148</v>
      </c>
      <c r="AJ46" s="47">
        <f t="shared" si="50"/>
        <v>1759</v>
      </c>
      <c r="AK46" s="47">
        <f t="shared" si="50"/>
        <v>641</v>
      </c>
      <c r="AL46" s="47">
        <f t="shared" si="50"/>
        <v>957</v>
      </c>
      <c r="AM46" s="47">
        <f t="shared" si="50"/>
        <v>2031</v>
      </c>
      <c r="AN46" s="47">
        <f t="shared" si="50"/>
        <v>1291</v>
      </c>
      <c r="AO46" s="47">
        <f t="shared" si="50"/>
        <v>1188</v>
      </c>
      <c r="AP46" s="47">
        <f t="shared" si="50"/>
        <v>2231</v>
      </c>
      <c r="AQ46" s="47">
        <f t="shared" si="50"/>
        <v>1445</v>
      </c>
      <c r="AR46" s="47">
        <f t="shared" si="50"/>
        <v>342</v>
      </c>
      <c r="AS46" s="47">
        <f t="shared" si="50"/>
        <v>1811</v>
      </c>
      <c r="AT46" s="47">
        <f t="shared" si="50"/>
        <v>1264</v>
      </c>
      <c r="AU46" s="47">
        <f t="shared" si="50"/>
        <v>456</v>
      </c>
      <c r="AV46" s="47">
        <f t="shared" si="50"/>
        <v>963</v>
      </c>
      <c r="AW46" s="47">
        <f t="shared" si="50"/>
        <v>1010</v>
      </c>
      <c r="AX46" s="47">
        <f t="shared" si="50"/>
        <v>1269</v>
      </c>
      <c r="AY46" s="47">
        <f t="shared" si="50"/>
        <v>704</v>
      </c>
      <c r="AZ46" s="47">
        <f t="shared" si="50"/>
        <v>1568</v>
      </c>
      <c r="BA46" s="47">
        <f t="shared" si="50"/>
        <v>868</v>
      </c>
      <c r="BB46" s="47">
        <f t="shared" si="50"/>
        <v>577</v>
      </c>
      <c r="BC46" s="47">
        <f t="shared" si="50"/>
        <v>638</v>
      </c>
      <c r="BD46" s="47">
        <f t="shared" si="50"/>
        <v>2036</v>
      </c>
      <c r="BE46" s="47">
        <f t="shared" si="50"/>
        <v>739</v>
      </c>
      <c r="BF46" s="47">
        <f t="shared" si="50"/>
        <v>521</v>
      </c>
      <c r="BG46" s="47">
        <f t="shared" si="50"/>
        <v>1870</v>
      </c>
      <c r="BH46" s="47">
        <f t="shared" si="50"/>
        <v>1327</v>
      </c>
      <c r="BI46" s="47">
        <f t="shared" si="50"/>
        <v>1591</v>
      </c>
      <c r="BJ46" s="47">
        <f t="shared" si="50"/>
        <v>1135</v>
      </c>
    </row>
    <row r="47" ht="13.5" customHeight="1">
      <c r="A47" s="88">
        <v>41351.0</v>
      </c>
      <c r="B47" s="84" t="s">
        <v>71</v>
      </c>
      <c r="C47" s="38"/>
      <c r="D47" s="233" t="s">
        <v>23</v>
      </c>
      <c r="E47" s="52">
        <f t="shared" si="2"/>
        <v>2031</v>
      </c>
      <c r="F47" s="41">
        <v>1.0</v>
      </c>
      <c r="G47" s="41">
        <v>20.0</v>
      </c>
      <c r="H47" s="42">
        <f t="shared" si="3"/>
        <v>23</v>
      </c>
      <c r="I47" s="38"/>
      <c r="J47" s="234" t="s">
        <v>18</v>
      </c>
      <c r="K47" s="52">
        <f t="shared" si="4"/>
        <v>2036</v>
      </c>
      <c r="L47" s="44">
        <v>4.0</v>
      </c>
      <c r="M47" s="44">
        <v>22.0</v>
      </c>
      <c r="N47" s="23">
        <f t="shared" si="5"/>
        <v>34</v>
      </c>
      <c r="O47" s="38"/>
      <c r="P47" s="45" t="s">
        <v>72</v>
      </c>
      <c r="Q47" s="38"/>
      <c r="R47" s="45">
        <f>MIN(Rules!$E$2,(MAX(H47/N47,N47/H47)))</f>
        <v>1.47826087</v>
      </c>
      <c r="S47" s="45">
        <f>VLOOKUP(B47,Rules!A:B,2,FALSE)</f>
        <v>40</v>
      </c>
      <c r="T47" s="38"/>
      <c r="U47" s="46">
        <f>1/(10^(-(E47+(IF(P47="Y",Rules!$I$2,0))-K47)/Rules!$E$12)+1)</f>
        <v>0.6609990912</v>
      </c>
      <c r="V47" s="47">
        <f t="shared" si="6"/>
        <v>-39</v>
      </c>
      <c r="W47" s="47">
        <f t="shared" si="7"/>
        <v>39</v>
      </c>
      <c r="X47" s="47"/>
      <c r="Y47" s="47"/>
      <c r="Z47" s="48"/>
      <c r="AA47" s="47">
        <f t="shared" ref="AA47:BJ47" si="51">IF($D47=AA$1,$E47+$V47,(IF($J47=AA$1,$K47+$W47,AA46)))</f>
        <v>1396</v>
      </c>
      <c r="AB47" s="47">
        <f t="shared" si="51"/>
        <v>1077</v>
      </c>
      <c r="AC47" s="47">
        <f t="shared" si="51"/>
        <v>1347</v>
      </c>
      <c r="AD47" s="47">
        <f t="shared" si="51"/>
        <v>292</v>
      </c>
      <c r="AE47" s="47">
        <f t="shared" si="51"/>
        <v>1767</v>
      </c>
      <c r="AF47" s="47">
        <f t="shared" si="51"/>
        <v>1898</v>
      </c>
      <c r="AG47" s="47">
        <f t="shared" si="51"/>
        <v>1185</v>
      </c>
      <c r="AH47" s="47">
        <f t="shared" si="51"/>
        <v>873</v>
      </c>
      <c r="AI47" s="47">
        <f t="shared" si="51"/>
        <v>1148</v>
      </c>
      <c r="AJ47" s="47">
        <f t="shared" si="51"/>
        <v>1759</v>
      </c>
      <c r="AK47" s="47">
        <f t="shared" si="51"/>
        <v>641</v>
      </c>
      <c r="AL47" s="47">
        <f t="shared" si="51"/>
        <v>957</v>
      </c>
      <c r="AM47" s="47">
        <f t="shared" si="51"/>
        <v>1992</v>
      </c>
      <c r="AN47" s="47">
        <f t="shared" si="51"/>
        <v>1291</v>
      </c>
      <c r="AO47" s="47">
        <f t="shared" si="51"/>
        <v>1188</v>
      </c>
      <c r="AP47" s="47">
        <f t="shared" si="51"/>
        <v>2231</v>
      </c>
      <c r="AQ47" s="47">
        <f t="shared" si="51"/>
        <v>1445</v>
      </c>
      <c r="AR47" s="47">
        <f t="shared" si="51"/>
        <v>342</v>
      </c>
      <c r="AS47" s="47">
        <f t="shared" si="51"/>
        <v>1811</v>
      </c>
      <c r="AT47" s="47">
        <f t="shared" si="51"/>
        <v>1264</v>
      </c>
      <c r="AU47" s="47">
        <f t="shared" si="51"/>
        <v>456</v>
      </c>
      <c r="AV47" s="47">
        <f t="shared" si="51"/>
        <v>963</v>
      </c>
      <c r="AW47" s="47">
        <f t="shared" si="51"/>
        <v>1010</v>
      </c>
      <c r="AX47" s="47">
        <f t="shared" si="51"/>
        <v>1269</v>
      </c>
      <c r="AY47" s="47">
        <f t="shared" si="51"/>
        <v>704</v>
      </c>
      <c r="AZ47" s="47">
        <f t="shared" si="51"/>
        <v>1568</v>
      </c>
      <c r="BA47" s="47">
        <f t="shared" si="51"/>
        <v>868</v>
      </c>
      <c r="BB47" s="47">
        <f t="shared" si="51"/>
        <v>577</v>
      </c>
      <c r="BC47" s="47">
        <f t="shared" si="51"/>
        <v>638</v>
      </c>
      <c r="BD47" s="47">
        <f t="shared" si="51"/>
        <v>2075</v>
      </c>
      <c r="BE47" s="47">
        <f t="shared" si="51"/>
        <v>739</v>
      </c>
      <c r="BF47" s="47">
        <f t="shared" si="51"/>
        <v>521</v>
      </c>
      <c r="BG47" s="47">
        <f t="shared" si="51"/>
        <v>1870</v>
      </c>
      <c r="BH47" s="47">
        <f t="shared" si="51"/>
        <v>1327</v>
      </c>
      <c r="BI47" s="47">
        <f t="shared" si="51"/>
        <v>1591</v>
      </c>
      <c r="BJ47" s="47">
        <f t="shared" si="51"/>
        <v>1135</v>
      </c>
    </row>
    <row r="48" ht="13.5" customHeight="1">
      <c r="A48" s="88">
        <v>41351.0</v>
      </c>
      <c r="B48" s="84" t="s">
        <v>71</v>
      </c>
      <c r="C48" s="38"/>
      <c r="D48" s="233" t="s">
        <v>28</v>
      </c>
      <c r="E48" s="52">
        <f t="shared" si="2"/>
        <v>1347</v>
      </c>
      <c r="F48" s="41">
        <v>1.0</v>
      </c>
      <c r="G48" s="41">
        <v>10.0</v>
      </c>
      <c r="H48" s="42">
        <f t="shared" si="3"/>
        <v>13</v>
      </c>
      <c r="I48" s="38"/>
      <c r="J48" s="234" t="s">
        <v>27</v>
      </c>
      <c r="K48" s="52">
        <f t="shared" si="4"/>
        <v>1568</v>
      </c>
      <c r="L48" s="44">
        <v>1.0</v>
      </c>
      <c r="M48" s="44">
        <v>12.0</v>
      </c>
      <c r="N48" s="23">
        <f t="shared" si="5"/>
        <v>15</v>
      </c>
      <c r="O48" s="38"/>
      <c r="P48" s="45" t="s">
        <v>72</v>
      </c>
      <c r="Q48" s="38"/>
      <c r="R48" s="45">
        <f>MIN(Rules!$E$2,(MAX(H48/N48,N48/H48)))</f>
        <v>1.153846154</v>
      </c>
      <c r="S48" s="45">
        <f>VLOOKUP(B48,Rules!A:B,2,FALSE)</f>
        <v>40</v>
      </c>
      <c r="T48" s="38"/>
      <c r="U48" s="46">
        <f>1/(10^(-(E48+(IF(P48="Y",Rules!$I$2,0))-K48)/Rules!$E$12)+1)</f>
        <v>0.418978761</v>
      </c>
      <c r="V48" s="47">
        <f t="shared" si="6"/>
        <v>-19</v>
      </c>
      <c r="W48" s="47">
        <f t="shared" si="7"/>
        <v>19</v>
      </c>
      <c r="X48" s="47"/>
      <c r="Y48" s="47"/>
      <c r="Z48" s="48"/>
      <c r="AA48" s="47">
        <f t="shared" ref="AA48:BJ48" si="52">IF($D48=AA$1,$E48+$V48,(IF($J48=AA$1,$K48+$W48,AA47)))</f>
        <v>1396</v>
      </c>
      <c r="AB48" s="47">
        <f t="shared" si="52"/>
        <v>1077</v>
      </c>
      <c r="AC48" s="47">
        <f t="shared" si="52"/>
        <v>1328</v>
      </c>
      <c r="AD48" s="47">
        <f t="shared" si="52"/>
        <v>292</v>
      </c>
      <c r="AE48" s="47">
        <f t="shared" si="52"/>
        <v>1767</v>
      </c>
      <c r="AF48" s="47">
        <f t="shared" si="52"/>
        <v>1898</v>
      </c>
      <c r="AG48" s="47">
        <f t="shared" si="52"/>
        <v>1185</v>
      </c>
      <c r="AH48" s="47">
        <f t="shared" si="52"/>
        <v>873</v>
      </c>
      <c r="AI48" s="47">
        <f t="shared" si="52"/>
        <v>1148</v>
      </c>
      <c r="AJ48" s="47">
        <f t="shared" si="52"/>
        <v>1759</v>
      </c>
      <c r="AK48" s="47">
        <f t="shared" si="52"/>
        <v>641</v>
      </c>
      <c r="AL48" s="47">
        <f t="shared" si="52"/>
        <v>957</v>
      </c>
      <c r="AM48" s="47">
        <f t="shared" si="52"/>
        <v>1992</v>
      </c>
      <c r="AN48" s="47">
        <f t="shared" si="52"/>
        <v>1291</v>
      </c>
      <c r="AO48" s="47">
        <f t="shared" si="52"/>
        <v>1188</v>
      </c>
      <c r="AP48" s="47">
        <f t="shared" si="52"/>
        <v>2231</v>
      </c>
      <c r="AQ48" s="47">
        <f t="shared" si="52"/>
        <v>1445</v>
      </c>
      <c r="AR48" s="47">
        <f t="shared" si="52"/>
        <v>342</v>
      </c>
      <c r="AS48" s="47">
        <f t="shared" si="52"/>
        <v>1811</v>
      </c>
      <c r="AT48" s="47">
        <f t="shared" si="52"/>
        <v>1264</v>
      </c>
      <c r="AU48" s="47">
        <f t="shared" si="52"/>
        <v>456</v>
      </c>
      <c r="AV48" s="47">
        <f t="shared" si="52"/>
        <v>963</v>
      </c>
      <c r="AW48" s="47">
        <f t="shared" si="52"/>
        <v>1010</v>
      </c>
      <c r="AX48" s="47">
        <f t="shared" si="52"/>
        <v>1269</v>
      </c>
      <c r="AY48" s="47">
        <f t="shared" si="52"/>
        <v>704</v>
      </c>
      <c r="AZ48" s="47">
        <f t="shared" si="52"/>
        <v>1587</v>
      </c>
      <c r="BA48" s="47">
        <f t="shared" si="52"/>
        <v>868</v>
      </c>
      <c r="BB48" s="47">
        <f t="shared" si="52"/>
        <v>577</v>
      </c>
      <c r="BC48" s="47">
        <f t="shared" si="52"/>
        <v>638</v>
      </c>
      <c r="BD48" s="47">
        <f t="shared" si="52"/>
        <v>2075</v>
      </c>
      <c r="BE48" s="47">
        <f t="shared" si="52"/>
        <v>739</v>
      </c>
      <c r="BF48" s="47">
        <f t="shared" si="52"/>
        <v>521</v>
      </c>
      <c r="BG48" s="47">
        <f t="shared" si="52"/>
        <v>1870</v>
      </c>
      <c r="BH48" s="47">
        <f t="shared" si="52"/>
        <v>1327</v>
      </c>
      <c r="BI48" s="47">
        <f t="shared" si="52"/>
        <v>1591</v>
      </c>
      <c r="BJ48" s="47">
        <f t="shared" si="52"/>
        <v>1135</v>
      </c>
    </row>
    <row r="49" ht="13.5" customHeight="1">
      <c r="A49" s="88">
        <v>41351.0</v>
      </c>
      <c r="B49" s="84" t="s">
        <v>71</v>
      </c>
      <c r="C49" s="38"/>
      <c r="D49" s="233" t="s">
        <v>32</v>
      </c>
      <c r="E49" s="52">
        <f t="shared" si="2"/>
        <v>1327</v>
      </c>
      <c r="F49" s="41">
        <v>2.0</v>
      </c>
      <c r="G49" s="41">
        <v>18.0</v>
      </c>
      <c r="H49" s="42">
        <f t="shared" si="3"/>
        <v>24</v>
      </c>
      <c r="I49" s="38"/>
      <c r="J49" s="234" t="s">
        <v>31</v>
      </c>
      <c r="K49" s="52">
        <f t="shared" si="4"/>
        <v>1445</v>
      </c>
      <c r="L49" s="44">
        <v>2.0</v>
      </c>
      <c r="M49" s="44">
        <v>15.0</v>
      </c>
      <c r="N49" s="23">
        <f t="shared" si="5"/>
        <v>21</v>
      </c>
      <c r="O49" s="38"/>
      <c r="P49" s="45" t="s">
        <v>72</v>
      </c>
      <c r="Q49" s="38"/>
      <c r="R49" s="45">
        <f>MIN(Rules!$E$2,(MAX(H49/N49,N49/H49)))</f>
        <v>1.142857143</v>
      </c>
      <c r="S49" s="45">
        <f>VLOOKUP(B49,Rules!A:B,2,FALSE)</f>
        <v>40</v>
      </c>
      <c r="T49" s="38"/>
      <c r="U49" s="46">
        <f>1/(10^(-(E49+(IF(P49="Y",Rules!$I$2,0))-K49)/Rules!$E$12)+1)</f>
        <v>0.5367748336</v>
      </c>
      <c r="V49" s="47">
        <f t="shared" si="6"/>
        <v>21</v>
      </c>
      <c r="W49" s="47">
        <f t="shared" si="7"/>
        <v>-21</v>
      </c>
      <c r="X49" s="47"/>
      <c r="Y49" s="47"/>
      <c r="Z49" s="48"/>
      <c r="AA49" s="47">
        <f t="shared" ref="AA49:BJ49" si="53">IF($D49=AA$1,$E49+$V49,(IF($J49=AA$1,$K49+$W49,AA48)))</f>
        <v>1396</v>
      </c>
      <c r="AB49" s="47">
        <f t="shared" si="53"/>
        <v>1077</v>
      </c>
      <c r="AC49" s="47">
        <f t="shared" si="53"/>
        <v>1328</v>
      </c>
      <c r="AD49" s="47">
        <f t="shared" si="53"/>
        <v>292</v>
      </c>
      <c r="AE49" s="47">
        <f t="shared" si="53"/>
        <v>1767</v>
      </c>
      <c r="AF49" s="47">
        <f t="shared" si="53"/>
        <v>1898</v>
      </c>
      <c r="AG49" s="47">
        <f t="shared" si="53"/>
        <v>1185</v>
      </c>
      <c r="AH49" s="47">
        <f t="shared" si="53"/>
        <v>873</v>
      </c>
      <c r="AI49" s="47">
        <f t="shared" si="53"/>
        <v>1148</v>
      </c>
      <c r="AJ49" s="47">
        <f t="shared" si="53"/>
        <v>1759</v>
      </c>
      <c r="AK49" s="47">
        <f t="shared" si="53"/>
        <v>641</v>
      </c>
      <c r="AL49" s="47">
        <f t="shared" si="53"/>
        <v>957</v>
      </c>
      <c r="AM49" s="47">
        <f t="shared" si="53"/>
        <v>1992</v>
      </c>
      <c r="AN49" s="47">
        <f t="shared" si="53"/>
        <v>1291</v>
      </c>
      <c r="AO49" s="47">
        <f t="shared" si="53"/>
        <v>1188</v>
      </c>
      <c r="AP49" s="47">
        <f t="shared" si="53"/>
        <v>2231</v>
      </c>
      <c r="AQ49" s="47">
        <f t="shared" si="53"/>
        <v>1424</v>
      </c>
      <c r="AR49" s="47">
        <f t="shared" si="53"/>
        <v>342</v>
      </c>
      <c r="AS49" s="47">
        <f t="shared" si="53"/>
        <v>1811</v>
      </c>
      <c r="AT49" s="47">
        <f t="shared" si="53"/>
        <v>1264</v>
      </c>
      <c r="AU49" s="47">
        <f t="shared" si="53"/>
        <v>456</v>
      </c>
      <c r="AV49" s="47">
        <f t="shared" si="53"/>
        <v>963</v>
      </c>
      <c r="AW49" s="47">
        <f t="shared" si="53"/>
        <v>1010</v>
      </c>
      <c r="AX49" s="47">
        <f t="shared" si="53"/>
        <v>1269</v>
      </c>
      <c r="AY49" s="47">
        <f t="shared" si="53"/>
        <v>704</v>
      </c>
      <c r="AZ49" s="47">
        <f t="shared" si="53"/>
        <v>1587</v>
      </c>
      <c r="BA49" s="47">
        <f t="shared" si="53"/>
        <v>868</v>
      </c>
      <c r="BB49" s="47">
        <f t="shared" si="53"/>
        <v>577</v>
      </c>
      <c r="BC49" s="47">
        <f t="shared" si="53"/>
        <v>638</v>
      </c>
      <c r="BD49" s="47">
        <f t="shared" si="53"/>
        <v>2075</v>
      </c>
      <c r="BE49" s="47">
        <f t="shared" si="53"/>
        <v>739</v>
      </c>
      <c r="BF49" s="47">
        <f t="shared" si="53"/>
        <v>521</v>
      </c>
      <c r="BG49" s="47">
        <f t="shared" si="53"/>
        <v>1870</v>
      </c>
      <c r="BH49" s="47">
        <f t="shared" si="53"/>
        <v>1348</v>
      </c>
      <c r="BI49" s="47">
        <f t="shared" si="53"/>
        <v>1591</v>
      </c>
      <c r="BJ49" s="47">
        <f t="shared" si="53"/>
        <v>1135</v>
      </c>
    </row>
    <row r="50" ht="13.5" customHeight="1">
      <c r="A50" s="88">
        <v>41356.0</v>
      </c>
      <c r="B50" s="84" t="s">
        <v>71</v>
      </c>
      <c r="C50" s="38"/>
      <c r="D50" s="233" t="s">
        <v>29</v>
      </c>
      <c r="E50" s="52">
        <f t="shared" si="2"/>
        <v>1188</v>
      </c>
      <c r="F50" s="41">
        <v>1.0</v>
      </c>
      <c r="G50" s="41">
        <v>16.0</v>
      </c>
      <c r="H50" s="42">
        <f t="shared" si="3"/>
        <v>19</v>
      </c>
      <c r="I50" s="38"/>
      <c r="J50" s="234" t="s">
        <v>34</v>
      </c>
      <c r="K50" s="52">
        <f t="shared" si="4"/>
        <v>1291</v>
      </c>
      <c r="L50" s="44">
        <v>2.0</v>
      </c>
      <c r="M50" s="44">
        <v>16.0</v>
      </c>
      <c r="N50" s="23">
        <f t="shared" si="5"/>
        <v>22</v>
      </c>
      <c r="O50" s="38"/>
      <c r="P50" s="45" t="s">
        <v>72</v>
      </c>
      <c r="Q50" s="38"/>
      <c r="R50" s="45">
        <f>MIN(Rules!$E$2,(MAX(H50/N50,N50/H50)))</f>
        <v>1.157894737</v>
      </c>
      <c r="S50" s="45">
        <f>VLOOKUP(B50,Rules!A:B,2,FALSE)</f>
        <v>40</v>
      </c>
      <c r="T50" s="38"/>
      <c r="U50" s="46">
        <f>1/(10^(-(E50+(IF(P50="Y",Rules!$I$2,0))-K50)/Rules!$E$12)+1)</f>
        <v>0.5539004882</v>
      </c>
      <c r="V50" s="47">
        <f t="shared" si="6"/>
        <v>-26</v>
      </c>
      <c r="W50" s="47">
        <f t="shared" si="7"/>
        <v>26</v>
      </c>
      <c r="X50" s="47"/>
      <c r="Y50" s="47"/>
      <c r="Z50" s="48"/>
      <c r="AA50" s="47">
        <f t="shared" ref="AA50:BJ50" si="54">IF($D50=AA$1,$E50+$V50,(IF($J50=AA$1,$K50+$W50,AA49)))</f>
        <v>1396</v>
      </c>
      <c r="AB50" s="47">
        <f t="shared" si="54"/>
        <v>1077</v>
      </c>
      <c r="AC50" s="47">
        <f t="shared" si="54"/>
        <v>1328</v>
      </c>
      <c r="AD50" s="47">
        <f t="shared" si="54"/>
        <v>292</v>
      </c>
      <c r="AE50" s="47">
        <f t="shared" si="54"/>
        <v>1767</v>
      </c>
      <c r="AF50" s="47">
        <f t="shared" si="54"/>
        <v>1898</v>
      </c>
      <c r="AG50" s="47">
        <f t="shared" si="54"/>
        <v>1185</v>
      </c>
      <c r="AH50" s="47">
        <f t="shared" si="54"/>
        <v>873</v>
      </c>
      <c r="AI50" s="47">
        <f t="shared" si="54"/>
        <v>1148</v>
      </c>
      <c r="AJ50" s="47">
        <f t="shared" si="54"/>
        <v>1759</v>
      </c>
      <c r="AK50" s="47">
        <f t="shared" si="54"/>
        <v>641</v>
      </c>
      <c r="AL50" s="47">
        <f t="shared" si="54"/>
        <v>957</v>
      </c>
      <c r="AM50" s="47">
        <f t="shared" si="54"/>
        <v>1992</v>
      </c>
      <c r="AN50" s="47">
        <f t="shared" si="54"/>
        <v>1317</v>
      </c>
      <c r="AO50" s="47">
        <f t="shared" si="54"/>
        <v>1162</v>
      </c>
      <c r="AP50" s="47">
        <f t="shared" si="54"/>
        <v>2231</v>
      </c>
      <c r="AQ50" s="47">
        <f t="shared" si="54"/>
        <v>1424</v>
      </c>
      <c r="AR50" s="47">
        <f t="shared" si="54"/>
        <v>342</v>
      </c>
      <c r="AS50" s="47">
        <f t="shared" si="54"/>
        <v>1811</v>
      </c>
      <c r="AT50" s="47">
        <f t="shared" si="54"/>
        <v>1264</v>
      </c>
      <c r="AU50" s="47">
        <f t="shared" si="54"/>
        <v>456</v>
      </c>
      <c r="AV50" s="47">
        <f t="shared" si="54"/>
        <v>963</v>
      </c>
      <c r="AW50" s="47">
        <f t="shared" si="54"/>
        <v>1010</v>
      </c>
      <c r="AX50" s="47">
        <f t="shared" si="54"/>
        <v>1269</v>
      </c>
      <c r="AY50" s="47">
        <f t="shared" si="54"/>
        <v>704</v>
      </c>
      <c r="AZ50" s="47">
        <f t="shared" si="54"/>
        <v>1587</v>
      </c>
      <c r="BA50" s="47">
        <f t="shared" si="54"/>
        <v>868</v>
      </c>
      <c r="BB50" s="47">
        <f t="shared" si="54"/>
        <v>577</v>
      </c>
      <c r="BC50" s="47">
        <f t="shared" si="54"/>
        <v>638</v>
      </c>
      <c r="BD50" s="47">
        <f t="shared" si="54"/>
        <v>2075</v>
      </c>
      <c r="BE50" s="47">
        <f t="shared" si="54"/>
        <v>739</v>
      </c>
      <c r="BF50" s="47">
        <f t="shared" si="54"/>
        <v>521</v>
      </c>
      <c r="BG50" s="47">
        <f t="shared" si="54"/>
        <v>1870</v>
      </c>
      <c r="BH50" s="47">
        <f t="shared" si="54"/>
        <v>1348</v>
      </c>
      <c r="BI50" s="47">
        <f t="shared" si="54"/>
        <v>1591</v>
      </c>
      <c r="BJ50" s="47">
        <f t="shared" si="54"/>
        <v>1135</v>
      </c>
    </row>
    <row r="51" ht="13.5" customHeight="1">
      <c r="A51" s="88">
        <v>41356.0</v>
      </c>
      <c r="B51" s="84" t="s">
        <v>71</v>
      </c>
      <c r="C51" s="38"/>
      <c r="D51" s="233" t="s">
        <v>45</v>
      </c>
      <c r="E51" s="52">
        <f t="shared" si="2"/>
        <v>957</v>
      </c>
      <c r="F51" s="41">
        <v>1.0</v>
      </c>
      <c r="G51" s="41">
        <v>16.0</v>
      </c>
      <c r="H51" s="42">
        <f t="shared" si="3"/>
        <v>19</v>
      </c>
      <c r="I51" s="38"/>
      <c r="J51" s="234" t="s">
        <v>48</v>
      </c>
      <c r="K51" s="52">
        <f t="shared" si="4"/>
        <v>641</v>
      </c>
      <c r="L51" s="44">
        <v>2.0</v>
      </c>
      <c r="M51" s="44">
        <v>10.0</v>
      </c>
      <c r="N51" s="23">
        <f t="shared" si="5"/>
        <v>16</v>
      </c>
      <c r="O51" s="38"/>
      <c r="P51" s="45" t="s">
        <v>72</v>
      </c>
      <c r="Q51" s="38"/>
      <c r="R51" s="45">
        <f>MIN(Rules!$E$2,(MAX(H51/N51,N51/H51)))</f>
        <v>1.1875</v>
      </c>
      <c r="S51" s="45">
        <f>VLOOKUP(B51,Rules!A:B,2,FALSE)</f>
        <v>40</v>
      </c>
      <c r="T51" s="38"/>
      <c r="U51" s="46">
        <f>1/(10^(-(E51+(IF(P51="Y",Rules!$I$2,0))-K51)/Rules!$E$12)+1)</f>
        <v>0.8952952724</v>
      </c>
      <c r="V51" s="47">
        <f t="shared" si="6"/>
        <v>5</v>
      </c>
      <c r="W51" s="47">
        <f t="shared" si="7"/>
        <v>-5</v>
      </c>
      <c r="X51" s="47"/>
      <c r="Y51" s="47"/>
      <c r="Z51" s="48"/>
      <c r="AA51" s="47">
        <f t="shared" ref="AA51:BJ51" si="55">IF($D51=AA$1,$E51+$V51,(IF($J51=AA$1,$K51+$W51,AA50)))</f>
        <v>1396</v>
      </c>
      <c r="AB51" s="47">
        <f t="shared" si="55"/>
        <v>1077</v>
      </c>
      <c r="AC51" s="47">
        <f t="shared" si="55"/>
        <v>1328</v>
      </c>
      <c r="AD51" s="47">
        <f t="shared" si="55"/>
        <v>292</v>
      </c>
      <c r="AE51" s="47">
        <f t="shared" si="55"/>
        <v>1767</v>
      </c>
      <c r="AF51" s="47">
        <f t="shared" si="55"/>
        <v>1898</v>
      </c>
      <c r="AG51" s="47">
        <f t="shared" si="55"/>
        <v>1185</v>
      </c>
      <c r="AH51" s="47">
        <f t="shared" si="55"/>
        <v>873</v>
      </c>
      <c r="AI51" s="47">
        <f t="shared" si="55"/>
        <v>1148</v>
      </c>
      <c r="AJ51" s="47">
        <f t="shared" si="55"/>
        <v>1759</v>
      </c>
      <c r="AK51" s="47">
        <f t="shared" si="55"/>
        <v>636</v>
      </c>
      <c r="AL51" s="47">
        <f t="shared" si="55"/>
        <v>962</v>
      </c>
      <c r="AM51" s="47">
        <f t="shared" si="55"/>
        <v>1992</v>
      </c>
      <c r="AN51" s="47">
        <f t="shared" si="55"/>
        <v>1317</v>
      </c>
      <c r="AO51" s="47">
        <f t="shared" si="55"/>
        <v>1162</v>
      </c>
      <c r="AP51" s="47">
        <f t="shared" si="55"/>
        <v>2231</v>
      </c>
      <c r="AQ51" s="47">
        <f t="shared" si="55"/>
        <v>1424</v>
      </c>
      <c r="AR51" s="47">
        <f t="shared" si="55"/>
        <v>342</v>
      </c>
      <c r="AS51" s="47">
        <f t="shared" si="55"/>
        <v>1811</v>
      </c>
      <c r="AT51" s="47">
        <f t="shared" si="55"/>
        <v>1264</v>
      </c>
      <c r="AU51" s="47">
        <f t="shared" si="55"/>
        <v>456</v>
      </c>
      <c r="AV51" s="47">
        <f t="shared" si="55"/>
        <v>963</v>
      </c>
      <c r="AW51" s="47">
        <f t="shared" si="55"/>
        <v>1010</v>
      </c>
      <c r="AX51" s="47">
        <f t="shared" si="55"/>
        <v>1269</v>
      </c>
      <c r="AY51" s="47">
        <f t="shared" si="55"/>
        <v>704</v>
      </c>
      <c r="AZ51" s="47">
        <f t="shared" si="55"/>
        <v>1587</v>
      </c>
      <c r="BA51" s="47">
        <f t="shared" si="55"/>
        <v>868</v>
      </c>
      <c r="BB51" s="47">
        <f t="shared" si="55"/>
        <v>577</v>
      </c>
      <c r="BC51" s="47">
        <f t="shared" si="55"/>
        <v>638</v>
      </c>
      <c r="BD51" s="47">
        <f t="shared" si="55"/>
        <v>2075</v>
      </c>
      <c r="BE51" s="47">
        <f t="shared" si="55"/>
        <v>739</v>
      </c>
      <c r="BF51" s="47">
        <f t="shared" si="55"/>
        <v>521</v>
      </c>
      <c r="BG51" s="47">
        <f t="shared" si="55"/>
        <v>1870</v>
      </c>
      <c r="BH51" s="47">
        <f t="shared" si="55"/>
        <v>1348</v>
      </c>
      <c r="BI51" s="47">
        <f t="shared" si="55"/>
        <v>1591</v>
      </c>
      <c r="BJ51" s="47">
        <f t="shared" si="55"/>
        <v>1135</v>
      </c>
    </row>
    <row r="52" ht="13.5" customHeight="1">
      <c r="A52" s="88">
        <v>41357.0</v>
      </c>
      <c r="B52" s="84" t="s">
        <v>71</v>
      </c>
      <c r="C52" s="38"/>
      <c r="D52" s="233" t="s">
        <v>21</v>
      </c>
      <c r="E52" s="52">
        <f t="shared" si="2"/>
        <v>1767</v>
      </c>
      <c r="F52" s="41">
        <v>1.0</v>
      </c>
      <c r="G52" s="41">
        <v>15.0</v>
      </c>
      <c r="H52" s="42">
        <f t="shared" si="3"/>
        <v>18</v>
      </c>
      <c r="I52" s="38"/>
      <c r="J52" s="234" t="s">
        <v>22</v>
      </c>
      <c r="K52" s="52">
        <f t="shared" si="4"/>
        <v>2231</v>
      </c>
      <c r="L52" s="44">
        <v>3.0</v>
      </c>
      <c r="M52" s="44">
        <v>10.0</v>
      </c>
      <c r="N52" s="23">
        <f t="shared" si="5"/>
        <v>19</v>
      </c>
      <c r="O52" s="38"/>
      <c r="P52" s="45" t="s">
        <v>72</v>
      </c>
      <c r="Q52" s="38"/>
      <c r="R52" s="45">
        <f>MIN(Rules!$E$2,(MAX(H52/N52,N52/H52)))</f>
        <v>1.055555556</v>
      </c>
      <c r="S52" s="45">
        <f>VLOOKUP(B52,Rules!A:B,2,FALSE)</f>
        <v>40</v>
      </c>
      <c r="T52" s="38"/>
      <c r="U52" s="46">
        <f>1/(10^(-(E52+(IF(P52="Y",Rules!$I$2,0))-K52)/Rules!$E$12)+1)</f>
        <v>0.1906143173</v>
      </c>
      <c r="V52" s="47">
        <f t="shared" si="6"/>
        <v>-8</v>
      </c>
      <c r="W52" s="47">
        <f t="shared" si="7"/>
        <v>8</v>
      </c>
      <c r="X52" s="47"/>
      <c r="Y52" s="47"/>
      <c r="Z52" s="48"/>
      <c r="AA52" s="47">
        <f t="shared" ref="AA52:BJ52" si="56">IF($D52=AA$1,$E52+$V52,(IF($J52=AA$1,$K52+$W52,AA51)))</f>
        <v>1396</v>
      </c>
      <c r="AB52" s="47">
        <f t="shared" si="56"/>
        <v>1077</v>
      </c>
      <c r="AC52" s="47">
        <f t="shared" si="56"/>
        <v>1328</v>
      </c>
      <c r="AD52" s="47">
        <f t="shared" si="56"/>
        <v>292</v>
      </c>
      <c r="AE52" s="47">
        <f t="shared" si="56"/>
        <v>1759</v>
      </c>
      <c r="AF52" s="47">
        <f t="shared" si="56"/>
        <v>1898</v>
      </c>
      <c r="AG52" s="47">
        <f t="shared" si="56"/>
        <v>1185</v>
      </c>
      <c r="AH52" s="47">
        <f t="shared" si="56"/>
        <v>873</v>
      </c>
      <c r="AI52" s="47">
        <f t="shared" si="56"/>
        <v>1148</v>
      </c>
      <c r="AJ52" s="47">
        <f t="shared" si="56"/>
        <v>1759</v>
      </c>
      <c r="AK52" s="47">
        <f t="shared" si="56"/>
        <v>636</v>
      </c>
      <c r="AL52" s="47">
        <f t="shared" si="56"/>
        <v>962</v>
      </c>
      <c r="AM52" s="47">
        <f t="shared" si="56"/>
        <v>1992</v>
      </c>
      <c r="AN52" s="47">
        <f t="shared" si="56"/>
        <v>1317</v>
      </c>
      <c r="AO52" s="47">
        <f t="shared" si="56"/>
        <v>1162</v>
      </c>
      <c r="AP52" s="47">
        <f t="shared" si="56"/>
        <v>2239</v>
      </c>
      <c r="AQ52" s="47">
        <f t="shared" si="56"/>
        <v>1424</v>
      </c>
      <c r="AR52" s="47">
        <f t="shared" si="56"/>
        <v>342</v>
      </c>
      <c r="AS52" s="47">
        <f t="shared" si="56"/>
        <v>1811</v>
      </c>
      <c r="AT52" s="47">
        <f t="shared" si="56"/>
        <v>1264</v>
      </c>
      <c r="AU52" s="47">
        <f t="shared" si="56"/>
        <v>456</v>
      </c>
      <c r="AV52" s="47">
        <f t="shared" si="56"/>
        <v>963</v>
      </c>
      <c r="AW52" s="47">
        <f t="shared" si="56"/>
        <v>1010</v>
      </c>
      <c r="AX52" s="47">
        <f t="shared" si="56"/>
        <v>1269</v>
      </c>
      <c r="AY52" s="47">
        <f t="shared" si="56"/>
        <v>704</v>
      </c>
      <c r="AZ52" s="47">
        <f t="shared" si="56"/>
        <v>1587</v>
      </c>
      <c r="BA52" s="47">
        <f t="shared" si="56"/>
        <v>868</v>
      </c>
      <c r="BB52" s="47">
        <f t="shared" si="56"/>
        <v>577</v>
      </c>
      <c r="BC52" s="47">
        <f t="shared" si="56"/>
        <v>638</v>
      </c>
      <c r="BD52" s="47">
        <f t="shared" si="56"/>
        <v>2075</v>
      </c>
      <c r="BE52" s="47">
        <f t="shared" si="56"/>
        <v>739</v>
      </c>
      <c r="BF52" s="47">
        <f t="shared" si="56"/>
        <v>521</v>
      </c>
      <c r="BG52" s="47">
        <f t="shared" si="56"/>
        <v>1870</v>
      </c>
      <c r="BH52" s="47">
        <f t="shared" si="56"/>
        <v>1348</v>
      </c>
      <c r="BI52" s="47">
        <f t="shared" si="56"/>
        <v>1591</v>
      </c>
      <c r="BJ52" s="47">
        <f t="shared" si="56"/>
        <v>1135</v>
      </c>
    </row>
    <row r="53" ht="13.5" customHeight="1">
      <c r="A53" s="88">
        <v>41357.0</v>
      </c>
      <c r="B53" s="84" t="s">
        <v>71</v>
      </c>
      <c r="C53" s="38"/>
      <c r="D53" s="233" t="s">
        <v>23</v>
      </c>
      <c r="E53" s="52">
        <f t="shared" si="2"/>
        <v>1992</v>
      </c>
      <c r="F53" s="41">
        <v>2.0</v>
      </c>
      <c r="G53" s="41">
        <v>12.0</v>
      </c>
      <c r="H53" s="42">
        <f t="shared" si="3"/>
        <v>18</v>
      </c>
      <c r="I53" s="38"/>
      <c r="J53" s="234" t="s">
        <v>19</v>
      </c>
      <c r="K53" s="52">
        <f t="shared" si="4"/>
        <v>1898</v>
      </c>
      <c r="L53" s="44">
        <v>2.0</v>
      </c>
      <c r="M53" s="44">
        <v>12.0</v>
      </c>
      <c r="N53" s="23">
        <f t="shared" si="5"/>
        <v>18</v>
      </c>
      <c r="O53" s="38"/>
      <c r="P53" s="45" t="s">
        <v>72</v>
      </c>
      <c r="Q53" s="38"/>
      <c r="R53" s="45">
        <f>MIN(Rules!$E$2,(MAX(H53/N53,N53/H53)))</f>
        <v>1</v>
      </c>
      <c r="S53" s="45">
        <f>VLOOKUP(B53,Rules!A:B,2,FALSE)</f>
        <v>40</v>
      </c>
      <c r="T53" s="38"/>
      <c r="U53" s="46">
        <f>1/(10^(-(E53+(IF(P53="Y",Rules!$I$2,0))-K53)/Rules!$E$12)+1)</f>
        <v>0.75466726</v>
      </c>
      <c r="V53" s="47">
        <f t="shared" si="6"/>
        <v>-10</v>
      </c>
      <c r="W53" s="47">
        <f t="shared" si="7"/>
        <v>10</v>
      </c>
      <c r="X53" s="47"/>
      <c r="Y53" s="47"/>
      <c r="Z53" s="48"/>
      <c r="AA53" s="47">
        <f t="shared" ref="AA53:BJ53" si="57">IF($D53=AA$1,$E53+$V53,(IF($J53=AA$1,$K53+$W53,AA52)))</f>
        <v>1396</v>
      </c>
      <c r="AB53" s="47">
        <f t="shared" si="57"/>
        <v>1077</v>
      </c>
      <c r="AC53" s="47">
        <f t="shared" si="57"/>
        <v>1328</v>
      </c>
      <c r="AD53" s="47">
        <f t="shared" si="57"/>
        <v>292</v>
      </c>
      <c r="AE53" s="47">
        <f t="shared" si="57"/>
        <v>1759</v>
      </c>
      <c r="AF53" s="47">
        <f t="shared" si="57"/>
        <v>1908</v>
      </c>
      <c r="AG53" s="47">
        <f t="shared" si="57"/>
        <v>1185</v>
      </c>
      <c r="AH53" s="47">
        <f t="shared" si="57"/>
        <v>873</v>
      </c>
      <c r="AI53" s="47">
        <f t="shared" si="57"/>
        <v>1148</v>
      </c>
      <c r="AJ53" s="47">
        <f t="shared" si="57"/>
        <v>1759</v>
      </c>
      <c r="AK53" s="47">
        <f t="shared" si="57"/>
        <v>636</v>
      </c>
      <c r="AL53" s="47">
        <f t="shared" si="57"/>
        <v>962</v>
      </c>
      <c r="AM53" s="47">
        <f t="shared" si="57"/>
        <v>1982</v>
      </c>
      <c r="AN53" s="47">
        <f t="shared" si="57"/>
        <v>1317</v>
      </c>
      <c r="AO53" s="47">
        <f t="shared" si="57"/>
        <v>1162</v>
      </c>
      <c r="AP53" s="47">
        <f t="shared" si="57"/>
        <v>2239</v>
      </c>
      <c r="AQ53" s="47">
        <f t="shared" si="57"/>
        <v>1424</v>
      </c>
      <c r="AR53" s="47">
        <f t="shared" si="57"/>
        <v>342</v>
      </c>
      <c r="AS53" s="47">
        <f t="shared" si="57"/>
        <v>1811</v>
      </c>
      <c r="AT53" s="47">
        <f t="shared" si="57"/>
        <v>1264</v>
      </c>
      <c r="AU53" s="47">
        <f t="shared" si="57"/>
        <v>456</v>
      </c>
      <c r="AV53" s="47">
        <f t="shared" si="57"/>
        <v>963</v>
      </c>
      <c r="AW53" s="47">
        <f t="shared" si="57"/>
        <v>1010</v>
      </c>
      <c r="AX53" s="47">
        <f t="shared" si="57"/>
        <v>1269</v>
      </c>
      <c r="AY53" s="47">
        <f t="shared" si="57"/>
        <v>704</v>
      </c>
      <c r="AZ53" s="47">
        <f t="shared" si="57"/>
        <v>1587</v>
      </c>
      <c r="BA53" s="47">
        <f t="shared" si="57"/>
        <v>868</v>
      </c>
      <c r="BB53" s="47">
        <f t="shared" si="57"/>
        <v>577</v>
      </c>
      <c r="BC53" s="47">
        <f t="shared" si="57"/>
        <v>638</v>
      </c>
      <c r="BD53" s="47">
        <f t="shared" si="57"/>
        <v>2075</v>
      </c>
      <c r="BE53" s="47">
        <f t="shared" si="57"/>
        <v>739</v>
      </c>
      <c r="BF53" s="47">
        <f t="shared" si="57"/>
        <v>521</v>
      </c>
      <c r="BG53" s="47">
        <f t="shared" si="57"/>
        <v>1870</v>
      </c>
      <c r="BH53" s="47">
        <f t="shared" si="57"/>
        <v>1348</v>
      </c>
      <c r="BI53" s="47">
        <f t="shared" si="57"/>
        <v>1591</v>
      </c>
      <c r="BJ53" s="47">
        <f t="shared" si="57"/>
        <v>1135</v>
      </c>
    </row>
    <row r="54" ht="13.5" customHeight="1">
      <c r="A54" s="88">
        <v>41357.0</v>
      </c>
      <c r="B54" s="84" t="s">
        <v>71</v>
      </c>
      <c r="C54" s="38"/>
      <c r="D54" s="233" t="s">
        <v>25</v>
      </c>
      <c r="E54" s="52">
        <f t="shared" si="2"/>
        <v>1870</v>
      </c>
      <c r="F54" s="41">
        <v>1.0</v>
      </c>
      <c r="G54" s="41">
        <v>14.0</v>
      </c>
      <c r="H54" s="42">
        <f t="shared" si="3"/>
        <v>17</v>
      </c>
      <c r="I54" s="38"/>
      <c r="J54" s="234" t="s">
        <v>18</v>
      </c>
      <c r="K54" s="52">
        <f t="shared" si="4"/>
        <v>2075</v>
      </c>
      <c r="L54" s="44">
        <v>0.0</v>
      </c>
      <c r="M54" s="44">
        <v>16.0</v>
      </c>
      <c r="N54" s="23">
        <f t="shared" si="5"/>
        <v>16</v>
      </c>
      <c r="O54" s="38"/>
      <c r="P54" s="45" t="s">
        <v>72</v>
      </c>
      <c r="Q54" s="38"/>
      <c r="R54" s="45">
        <f>MIN(Rules!$E$2,(MAX(H54/N54,N54/H54)))</f>
        <v>1.0625</v>
      </c>
      <c r="S54" s="45">
        <f>VLOOKUP(B54,Rules!A:B,2,FALSE)</f>
        <v>40</v>
      </c>
      <c r="T54" s="38"/>
      <c r="U54" s="46">
        <f>1/(10^(-(E54+(IF(P54="Y",Rules!$I$2,0))-K54)/Rules!$E$12)+1)</f>
        <v>0.4370152719</v>
      </c>
      <c r="V54" s="47">
        <f t="shared" si="6"/>
        <v>24</v>
      </c>
      <c r="W54" s="47">
        <f t="shared" si="7"/>
        <v>-24</v>
      </c>
      <c r="X54" s="47"/>
      <c r="Y54" s="47"/>
      <c r="Z54" s="48"/>
      <c r="AA54" s="47">
        <f t="shared" ref="AA54:BJ54" si="58">IF($D54=AA$1,$E54+$V54,(IF($J54=AA$1,$K54+$W54,AA53)))</f>
        <v>1396</v>
      </c>
      <c r="AB54" s="47">
        <f t="shared" si="58"/>
        <v>1077</v>
      </c>
      <c r="AC54" s="47">
        <f t="shared" si="58"/>
        <v>1328</v>
      </c>
      <c r="AD54" s="47">
        <f t="shared" si="58"/>
        <v>292</v>
      </c>
      <c r="AE54" s="47">
        <f t="shared" si="58"/>
        <v>1759</v>
      </c>
      <c r="AF54" s="47">
        <f t="shared" si="58"/>
        <v>1908</v>
      </c>
      <c r="AG54" s="47">
        <f t="shared" si="58"/>
        <v>1185</v>
      </c>
      <c r="AH54" s="47">
        <f t="shared" si="58"/>
        <v>873</v>
      </c>
      <c r="AI54" s="47">
        <f t="shared" si="58"/>
        <v>1148</v>
      </c>
      <c r="AJ54" s="47">
        <f t="shared" si="58"/>
        <v>1759</v>
      </c>
      <c r="AK54" s="47">
        <f t="shared" si="58"/>
        <v>636</v>
      </c>
      <c r="AL54" s="47">
        <f t="shared" si="58"/>
        <v>962</v>
      </c>
      <c r="AM54" s="47">
        <f t="shared" si="58"/>
        <v>1982</v>
      </c>
      <c r="AN54" s="47">
        <f t="shared" si="58"/>
        <v>1317</v>
      </c>
      <c r="AO54" s="47">
        <f t="shared" si="58"/>
        <v>1162</v>
      </c>
      <c r="AP54" s="47">
        <f t="shared" si="58"/>
        <v>2239</v>
      </c>
      <c r="AQ54" s="47">
        <f t="shared" si="58"/>
        <v>1424</v>
      </c>
      <c r="AR54" s="47">
        <f t="shared" si="58"/>
        <v>342</v>
      </c>
      <c r="AS54" s="47">
        <f t="shared" si="58"/>
        <v>1811</v>
      </c>
      <c r="AT54" s="47">
        <f t="shared" si="58"/>
        <v>1264</v>
      </c>
      <c r="AU54" s="47">
        <f t="shared" si="58"/>
        <v>456</v>
      </c>
      <c r="AV54" s="47">
        <f t="shared" si="58"/>
        <v>963</v>
      </c>
      <c r="AW54" s="47">
        <f t="shared" si="58"/>
        <v>1010</v>
      </c>
      <c r="AX54" s="47">
        <f t="shared" si="58"/>
        <v>1269</v>
      </c>
      <c r="AY54" s="47">
        <f t="shared" si="58"/>
        <v>704</v>
      </c>
      <c r="AZ54" s="47">
        <f t="shared" si="58"/>
        <v>1587</v>
      </c>
      <c r="BA54" s="47">
        <f t="shared" si="58"/>
        <v>868</v>
      </c>
      <c r="BB54" s="47">
        <f t="shared" si="58"/>
        <v>577</v>
      </c>
      <c r="BC54" s="47">
        <f t="shared" si="58"/>
        <v>638</v>
      </c>
      <c r="BD54" s="47">
        <f t="shared" si="58"/>
        <v>2051</v>
      </c>
      <c r="BE54" s="47">
        <f t="shared" si="58"/>
        <v>739</v>
      </c>
      <c r="BF54" s="47">
        <f t="shared" si="58"/>
        <v>521</v>
      </c>
      <c r="BG54" s="47">
        <f t="shared" si="58"/>
        <v>1894</v>
      </c>
      <c r="BH54" s="47">
        <f t="shared" si="58"/>
        <v>1348</v>
      </c>
      <c r="BI54" s="47">
        <f t="shared" si="58"/>
        <v>1591</v>
      </c>
      <c r="BJ54" s="47">
        <f t="shared" si="58"/>
        <v>1135</v>
      </c>
    </row>
    <row r="55" ht="13.5" customHeight="1">
      <c r="A55" s="88">
        <v>41357.0</v>
      </c>
      <c r="B55" s="84" t="s">
        <v>71</v>
      </c>
      <c r="C55" s="38"/>
      <c r="D55" s="233" t="s">
        <v>28</v>
      </c>
      <c r="E55" s="52">
        <f t="shared" si="2"/>
        <v>1328</v>
      </c>
      <c r="F55" s="41">
        <v>0.0</v>
      </c>
      <c r="G55" s="41">
        <v>13.0</v>
      </c>
      <c r="H55" s="42">
        <f t="shared" si="3"/>
        <v>13</v>
      </c>
      <c r="I55" s="38"/>
      <c r="J55" s="234" t="s">
        <v>30</v>
      </c>
      <c r="K55" s="52">
        <f t="shared" si="4"/>
        <v>1396</v>
      </c>
      <c r="L55" s="44">
        <v>3.0</v>
      </c>
      <c r="M55" s="44">
        <v>14.0</v>
      </c>
      <c r="N55" s="23">
        <f t="shared" si="5"/>
        <v>23</v>
      </c>
      <c r="O55" s="38"/>
      <c r="P55" s="45" t="s">
        <v>72</v>
      </c>
      <c r="Q55" s="38"/>
      <c r="R55" s="45">
        <f>MIN(Rules!$E$2,(MAX(H55/N55,N55/H55)))</f>
        <v>1.769230769</v>
      </c>
      <c r="S55" s="45">
        <f>VLOOKUP(B55,Rules!A:B,2,FALSE)</f>
        <v>40</v>
      </c>
      <c r="T55" s="38"/>
      <c r="U55" s="46">
        <f>1/(10^(-(E55+(IF(P55="Y",Rules!$I$2,0))-K55)/Rules!$E$12)+1)</f>
        <v>0.5932999023</v>
      </c>
      <c r="V55" s="47">
        <f t="shared" si="6"/>
        <v>-42</v>
      </c>
      <c r="W55" s="47">
        <f t="shared" si="7"/>
        <v>42</v>
      </c>
      <c r="X55" s="47"/>
      <c r="Y55" s="47"/>
      <c r="Z55" s="48"/>
      <c r="AA55" s="47">
        <f t="shared" ref="AA55:BJ55" si="59">IF($D55=AA$1,$E55+$V55,(IF($J55=AA$1,$K55+$W55,AA54)))</f>
        <v>1438</v>
      </c>
      <c r="AB55" s="47">
        <f t="shared" si="59"/>
        <v>1077</v>
      </c>
      <c r="AC55" s="47">
        <f t="shared" si="59"/>
        <v>1286</v>
      </c>
      <c r="AD55" s="47">
        <f t="shared" si="59"/>
        <v>292</v>
      </c>
      <c r="AE55" s="47">
        <f t="shared" si="59"/>
        <v>1759</v>
      </c>
      <c r="AF55" s="47">
        <f t="shared" si="59"/>
        <v>1908</v>
      </c>
      <c r="AG55" s="47">
        <f t="shared" si="59"/>
        <v>1185</v>
      </c>
      <c r="AH55" s="47">
        <f t="shared" si="59"/>
        <v>873</v>
      </c>
      <c r="AI55" s="47">
        <f t="shared" si="59"/>
        <v>1148</v>
      </c>
      <c r="AJ55" s="47">
        <f t="shared" si="59"/>
        <v>1759</v>
      </c>
      <c r="AK55" s="47">
        <f t="shared" si="59"/>
        <v>636</v>
      </c>
      <c r="AL55" s="47">
        <f t="shared" si="59"/>
        <v>962</v>
      </c>
      <c r="AM55" s="47">
        <f t="shared" si="59"/>
        <v>1982</v>
      </c>
      <c r="AN55" s="47">
        <f t="shared" si="59"/>
        <v>1317</v>
      </c>
      <c r="AO55" s="47">
        <f t="shared" si="59"/>
        <v>1162</v>
      </c>
      <c r="AP55" s="47">
        <f t="shared" si="59"/>
        <v>2239</v>
      </c>
      <c r="AQ55" s="47">
        <f t="shared" si="59"/>
        <v>1424</v>
      </c>
      <c r="AR55" s="47">
        <f t="shared" si="59"/>
        <v>342</v>
      </c>
      <c r="AS55" s="47">
        <f t="shared" si="59"/>
        <v>1811</v>
      </c>
      <c r="AT55" s="47">
        <f t="shared" si="59"/>
        <v>1264</v>
      </c>
      <c r="AU55" s="47">
        <f t="shared" si="59"/>
        <v>456</v>
      </c>
      <c r="AV55" s="47">
        <f t="shared" si="59"/>
        <v>963</v>
      </c>
      <c r="AW55" s="47">
        <f t="shared" si="59"/>
        <v>1010</v>
      </c>
      <c r="AX55" s="47">
        <f t="shared" si="59"/>
        <v>1269</v>
      </c>
      <c r="AY55" s="47">
        <f t="shared" si="59"/>
        <v>704</v>
      </c>
      <c r="AZ55" s="47">
        <f t="shared" si="59"/>
        <v>1587</v>
      </c>
      <c r="BA55" s="47">
        <f t="shared" si="59"/>
        <v>868</v>
      </c>
      <c r="BB55" s="47">
        <f t="shared" si="59"/>
        <v>577</v>
      </c>
      <c r="BC55" s="47">
        <f t="shared" si="59"/>
        <v>638</v>
      </c>
      <c r="BD55" s="47">
        <f t="shared" si="59"/>
        <v>2051</v>
      </c>
      <c r="BE55" s="47">
        <f t="shared" si="59"/>
        <v>739</v>
      </c>
      <c r="BF55" s="47">
        <f t="shared" si="59"/>
        <v>521</v>
      </c>
      <c r="BG55" s="47">
        <f t="shared" si="59"/>
        <v>1894</v>
      </c>
      <c r="BH55" s="47">
        <f t="shared" si="59"/>
        <v>1348</v>
      </c>
      <c r="BI55" s="47">
        <f t="shared" si="59"/>
        <v>1591</v>
      </c>
      <c r="BJ55" s="47">
        <f t="shared" si="59"/>
        <v>1135</v>
      </c>
    </row>
    <row r="56" ht="13.5" customHeight="1">
      <c r="A56" s="88">
        <v>41357.0</v>
      </c>
      <c r="B56" s="84" t="s">
        <v>71</v>
      </c>
      <c r="C56" s="38"/>
      <c r="D56" s="233" t="s">
        <v>24</v>
      </c>
      <c r="E56" s="52">
        <f t="shared" si="2"/>
        <v>1591</v>
      </c>
      <c r="F56" s="41">
        <v>0.0</v>
      </c>
      <c r="G56" s="41">
        <v>15.0</v>
      </c>
      <c r="H56" s="42">
        <f t="shared" si="3"/>
        <v>15</v>
      </c>
      <c r="I56" s="38"/>
      <c r="J56" s="234" t="s">
        <v>26</v>
      </c>
      <c r="K56" s="52">
        <f t="shared" si="4"/>
        <v>1759</v>
      </c>
      <c r="L56" s="44">
        <v>3.0</v>
      </c>
      <c r="M56" s="44">
        <v>19.0</v>
      </c>
      <c r="N56" s="23">
        <f t="shared" si="5"/>
        <v>28</v>
      </c>
      <c r="O56" s="38"/>
      <c r="P56" s="45" t="s">
        <v>72</v>
      </c>
      <c r="Q56" s="38"/>
      <c r="R56" s="45">
        <f>MIN(Rules!$E$2,(MAX(H56/N56,N56/H56)))</f>
        <v>1.866666667</v>
      </c>
      <c r="S56" s="45">
        <f>VLOOKUP(B56,Rules!A:B,2,FALSE)</f>
        <v>40</v>
      </c>
      <c r="T56" s="38"/>
      <c r="U56" s="46">
        <f>1/(10^(-(E56+(IF(P56="Y",Rules!$I$2,0))-K56)/Rules!$E$12)+1)</f>
        <v>0.4792885923</v>
      </c>
      <c r="V56" s="47">
        <f t="shared" si="6"/>
        <v>-36</v>
      </c>
      <c r="W56" s="47">
        <f t="shared" si="7"/>
        <v>36</v>
      </c>
      <c r="X56" s="47"/>
      <c r="Y56" s="47"/>
      <c r="Z56" s="48"/>
      <c r="AA56" s="47">
        <f t="shared" ref="AA56:BJ56" si="60">IF($D56=AA$1,$E56+$V56,(IF($J56=AA$1,$K56+$W56,AA55)))</f>
        <v>1438</v>
      </c>
      <c r="AB56" s="47">
        <f t="shared" si="60"/>
        <v>1077</v>
      </c>
      <c r="AC56" s="47">
        <f t="shared" si="60"/>
        <v>1286</v>
      </c>
      <c r="AD56" s="47">
        <f t="shared" si="60"/>
        <v>292</v>
      </c>
      <c r="AE56" s="47">
        <f t="shared" si="60"/>
        <v>1759</v>
      </c>
      <c r="AF56" s="47">
        <f t="shared" si="60"/>
        <v>1908</v>
      </c>
      <c r="AG56" s="47">
        <f t="shared" si="60"/>
        <v>1185</v>
      </c>
      <c r="AH56" s="47">
        <f t="shared" si="60"/>
        <v>873</v>
      </c>
      <c r="AI56" s="47">
        <f t="shared" si="60"/>
        <v>1148</v>
      </c>
      <c r="AJ56" s="47">
        <f t="shared" si="60"/>
        <v>1795</v>
      </c>
      <c r="AK56" s="47">
        <f t="shared" si="60"/>
        <v>636</v>
      </c>
      <c r="AL56" s="47">
        <f t="shared" si="60"/>
        <v>962</v>
      </c>
      <c r="AM56" s="47">
        <f t="shared" si="60"/>
        <v>1982</v>
      </c>
      <c r="AN56" s="47">
        <f t="shared" si="60"/>
        <v>1317</v>
      </c>
      <c r="AO56" s="47">
        <f t="shared" si="60"/>
        <v>1162</v>
      </c>
      <c r="AP56" s="47">
        <f t="shared" si="60"/>
        <v>2239</v>
      </c>
      <c r="AQ56" s="47">
        <f t="shared" si="60"/>
        <v>1424</v>
      </c>
      <c r="AR56" s="47">
        <f t="shared" si="60"/>
        <v>342</v>
      </c>
      <c r="AS56" s="47">
        <f t="shared" si="60"/>
        <v>1811</v>
      </c>
      <c r="AT56" s="47">
        <f t="shared" si="60"/>
        <v>1264</v>
      </c>
      <c r="AU56" s="47">
        <f t="shared" si="60"/>
        <v>456</v>
      </c>
      <c r="AV56" s="47">
        <f t="shared" si="60"/>
        <v>963</v>
      </c>
      <c r="AW56" s="47">
        <f t="shared" si="60"/>
        <v>1010</v>
      </c>
      <c r="AX56" s="47">
        <f t="shared" si="60"/>
        <v>1269</v>
      </c>
      <c r="AY56" s="47">
        <f t="shared" si="60"/>
        <v>704</v>
      </c>
      <c r="AZ56" s="47">
        <f t="shared" si="60"/>
        <v>1587</v>
      </c>
      <c r="BA56" s="47">
        <f t="shared" si="60"/>
        <v>868</v>
      </c>
      <c r="BB56" s="47">
        <f t="shared" si="60"/>
        <v>577</v>
      </c>
      <c r="BC56" s="47">
        <f t="shared" si="60"/>
        <v>638</v>
      </c>
      <c r="BD56" s="47">
        <f t="shared" si="60"/>
        <v>2051</v>
      </c>
      <c r="BE56" s="47">
        <f t="shared" si="60"/>
        <v>739</v>
      </c>
      <c r="BF56" s="47">
        <f t="shared" si="60"/>
        <v>521</v>
      </c>
      <c r="BG56" s="47">
        <f t="shared" si="60"/>
        <v>1894</v>
      </c>
      <c r="BH56" s="47">
        <f t="shared" si="60"/>
        <v>1348</v>
      </c>
      <c r="BI56" s="47">
        <f t="shared" si="60"/>
        <v>1555</v>
      </c>
      <c r="BJ56" s="47">
        <f t="shared" si="60"/>
        <v>1135</v>
      </c>
    </row>
    <row r="57" ht="13.5" customHeight="1">
      <c r="A57" s="88">
        <v>41357.0</v>
      </c>
      <c r="B57" s="84" t="s">
        <v>71</v>
      </c>
      <c r="C57" s="38"/>
      <c r="D57" s="233" t="s">
        <v>27</v>
      </c>
      <c r="E57" s="52">
        <f t="shared" si="2"/>
        <v>1587</v>
      </c>
      <c r="F57" s="41">
        <v>3.0</v>
      </c>
      <c r="G57" s="41">
        <v>8.0</v>
      </c>
      <c r="H57" s="42">
        <f t="shared" si="3"/>
        <v>17</v>
      </c>
      <c r="I57" s="38"/>
      <c r="J57" s="234" t="s">
        <v>20</v>
      </c>
      <c r="K57" s="52">
        <f t="shared" si="4"/>
        <v>1811</v>
      </c>
      <c r="L57" s="44">
        <v>0.0</v>
      </c>
      <c r="M57" s="44">
        <v>21.0</v>
      </c>
      <c r="N57" s="23">
        <f t="shared" si="5"/>
        <v>21</v>
      </c>
      <c r="O57" s="38"/>
      <c r="P57" s="45" t="s">
        <v>72</v>
      </c>
      <c r="Q57" s="38"/>
      <c r="R57" s="45">
        <f>MIN(Rules!$E$2,(MAX(H57/N57,N57/H57)))</f>
        <v>1.235294118</v>
      </c>
      <c r="S57" s="45">
        <f>VLOOKUP(B57,Rules!A:B,2,FALSE)</f>
        <v>40</v>
      </c>
      <c r="T57" s="38"/>
      <c r="U57" s="46">
        <f>1/(10^(-(E57+(IF(P57="Y",Rules!$I$2,0))-K57)/Rules!$E$12)+1)</f>
        <v>0.4156193882</v>
      </c>
      <c r="V57" s="47">
        <f t="shared" si="6"/>
        <v>-21</v>
      </c>
      <c r="W57" s="47">
        <f t="shared" si="7"/>
        <v>21</v>
      </c>
      <c r="X57" s="47"/>
      <c r="Y57" s="47"/>
      <c r="Z57" s="48"/>
      <c r="AA57" s="47">
        <f t="shared" ref="AA57:BJ57" si="61">IF($D57=AA$1,$E57+$V57,(IF($J57=AA$1,$K57+$W57,AA56)))</f>
        <v>1438</v>
      </c>
      <c r="AB57" s="47">
        <f t="shared" si="61"/>
        <v>1077</v>
      </c>
      <c r="AC57" s="47">
        <f t="shared" si="61"/>
        <v>1286</v>
      </c>
      <c r="AD57" s="47">
        <f t="shared" si="61"/>
        <v>292</v>
      </c>
      <c r="AE57" s="47">
        <f t="shared" si="61"/>
        <v>1759</v>
      </c>
      <c r="AF57" s="47">
        <f t="shared" si="61"/>
        <v>1908</v>
      </c>
      <c r="AG57" s="47">
        <f t="shared" si="61"/>
        <v>1185</v>
      </c>
      <c r="AH57" s="47">
        <f t="shared" si="61"/>
        <v>873</v>
      </c>
      <c r="AI57" s="47">
        <f t="shared" si="61"/>
        <v>1148</v>
      </c>
      <c r="AJ57" s="47">
        <f t="shared" si="61"/>
        <v>1795</v>
      </c>
      <c r="AK57" s="47">
        <f t="shared" si="61"/>
        <v>636</v>
      </c>
      <c r="AL57" s="47">
        <f t="shared" si="61"/>
        <v>962</v>
      </c>
      <c r="AM57" s="47">
        <f t="shared" si="61"/>
        <v>1982</v>
      </c>
      <c r="AN57" s="47">
        <f t="shared" si="61"/>
        <v>1317</v>
      </c>
      <c r="AO57" s="47">
        <f t="shared" si="61"/>
        <v>1162</v>
      </c>
      <c r="AP57" s="47">
        <f t="shared" si="61"/>
        <v>2239</v>
      </c>
      <c r="AQ57" s="47">
        <f t="shared" si="61"/>
        <v>1424</v>
      </c>
      <c r="AR57" s="47">
        <f t="shared" si="61"/>
        <v>342</v>
      </c>
      <c r="AS57" s="47">
        <f t="shared" si="61"/>
        <v>1832</v>
      </c>
      <c r="AT57" s="47">
        <f t="shared" si="61"/>
        <v>1264</v>
      </c>
      <c r="AU57" s="47">
        <f t="shared" si="61"/>
        <v>456</v>
      </c>
      <c r="AV57" s="47">
        <f t="shared" si="61"/>
        <v>963</v>
      </c>
      <c r="AW57" s="47">
        <f t="shared" si="61"/>
        <v>1010</v>
      </c>
      <c r="AX57" s="47">
        <f t="shared" si="61"/>
        <v>1269</v>
      </c>
      <c r="AY57" s="47">
        <f t="shared" si="61"/>
        <v>704</v>
      </c>
      <c r="AZ57" s="47">
        <f t="shared" si="61"/>
        <v>1566</v>
      </c>
      <c r="BA57" s="47">
        <f t="shared" si="61"/>
        <v>868</v>
      </c>
      <c r="BB57" s="47">
        <f t="shared" si="61"/>
        <v>577</v>
      </c>
      <c r="BC57" s="47">
        <f t="shared" si="61"/>
        <v>638</v>
      </c>
      <c r="BD57" s="47">
        <f t="shared" si="61"/>
        <v>2051</v>
      </c>
      <c r="BE57" s="47">
        <f t="shared" si="61"/>
        <v>739</v>
      </c>
      <c r="BF57" s="47">
        <f t="shared" si="61"/>
        <v>521</v>
      </c>
      <c r="BG57" s="47">
        <f t="shared" si="61"/>
        <v>1894</v>
      </c>
      <c r="BH57" s="47">
        <f t="shared" si="61"/>
        <v>1348</v>
      </c>
      <c r="BI57" s="47">
        <f t="shared" si="61"/>
        <v>1555</v>
      </c>
      <c r="BJ57" s="47">
        <f t="shared" si="61"/>
        <v>1135</v>
      </c>
    </row>
    <row r="58" ht="13.5" customHeight="1">
      <c r="A58" s="88">
        <v>41357.0</v>
      </c>
      <c r="B58" s="84" t="s">
        <v>71</v>
      </c>
      <c r="C58" s="38"/>
      <c r="D58" s="233" t="s">
        <v>40</v>
      </c>
      <c r="E58" s="52">
        <f t="shared" si="2"/>
        <v>1135</v>
      </c>
      <c r="F58" s="41">
        <v>2.0</v>
      </c>
      <c r="G58" s="41">
        <v>8.0</v>
      </c>
      <c r="H58" s="42">
        <f t="shared" si="3"/>
        <v>14</v>
      </c>
      <c r="I58" s="38"/>
      <c r="J58" s="234" t="s">
        <v>32</v>
      </c>
      <c r="K58" s="52">
        <f t="shared" si="4"/>
        <v>1348</v>
      </c>
      <c r="L58" s="44">
        <v>0.0</v>
      </c>
      <c r="M58" s="44">
        <v>21.0</v>
      </c>
      <c r="N58" s="23">
        <f t="shared" si="5"/>
        <v>21</v>
      </c>
      <c r="O58" s="38"/>
      <c r="P58" s="45" t="s">
        <v>72</v>
      </c>
      <c r="Q58" s="38"/>
      <c r="R58" s="45">
        <f>MIN(Rules!$E$2,(MAX(H58/N58,N58/H58)))</f>
        <v>1.5</v>
      </c>
      <c r="S58" s="45">
        <f>VLOOKUP(B58,Rules!A:B,2,FALSE)</f>
        <v>40</v>
      </c>
      <c r="T58" s="38"/>
      <c r="U58" s="46">
        <f>1/(10^(-(E58+(IF(P58="Y",Rules!$I$2,0))-K58)/Rules!$E$12)+1)</f>
        <v>0.4279730886</v>
      </c>
      <c r="V58" s="47">
        <f t="shared" si="6"/>
        <v>-26</v>
      </c>
      <c r="W58" s="47">
        <f t="shared" si="7"/>
        <v>26</v>
      </c>
      <c r="X58" s="47"/>
      <c r="Y58" s="47"/>
      <c r="Z58" s="48"/>
      <c r="AA58" s="47">
        <f t="shared" ref="AA58:BJ58" si="62">IF($D58=AA$1,$E58+$V58,(IF($J58=AA$1,$K58+$W58,AA57)))</f>
        <v>1438</v>
      </c>
      <c r="AB58" s="47">
        <f t="shared" si="62"/>
        <v>1077</v>
      </c>
      <c r="AC58" s="47">
        <f t="shared" si="62"/>
        <v>1286</v>
      </c>
      <c r="AD58" s="47">
        <f t="shared" si="62"/>
        <v>292</v>
      </c>
      <c r="AE58" s="47">
        <f t="shared" si="62"/>
        <v>1759</v>
      </c>
      <c r="AF58" s="47">
        <f t="shared" si="62"/>
        <v>1908</v>
      </c>
      <c r="AG58" s="47">
        <f t="shared" si="62"/>
        <v>1185</v>
      </c>
      <c r="AH58" s="47">
        <f t="shared" si="62"/>
        <v>873</v>
      </c>
      <c r="AI58" s="47">
        <f t="shared" si="62"/>
        <v>1148</v>
      </c>
      <c r="AJ58" s="47">
        <f t="shared" si="62"/>
        <v>1795</v>
      </c>
      <c r="AK58" s="47">
        <f t="shared" si="62"/>
        <v>636</v>
      </c>
      <c r="AL58" s="47">
        <f t="shared" si="62"/>
        <v>962</v>
      </c>
      <c r="AM58" s="47">
        <f t="shared" si="62"/>
        <v>1982</v>
      </c>
      <c r="AN58" s="47">
        <f t="shared" si="62"/>
        <v>1317</v>
      </c>
      <c r="AO58" s="47">
        <f t="shared" si="62"/>
        <v>1162</v>
      </c>
      <c r="AP58" s="47">
        <f t="shared" si="62"/>
        <v>2239</v>
      </c>
      <c r="AQ58" s="47">
        <f t="shared" si="62"/>
        <v>1424</v>
      </c>
      <c r="AR58" s="47">
        <f t="shared" si="62"/>
        <v>342</v>
      </c>
      <c r="AS58" s="47">
        <f t="shared" si="62"/>
        <v>1832</v>
      </c>
      <c r="AT58" s="47">
        <f t="shared" si="62"/>
        <v>1264</v>
      </c>
      <c r="AU58" s="47">
        <f t="shared" si="62"/>
        <v>456</v>
      </c>
      <c r="AV58" s="47">
        <f t="shared" si="62"/>
        <v>963</v>
      </c>
      <c r="AW58" s="47">
        <f t="shared" si="62"/>
        <v>1010</v>
      </c>
      <c r="AX58" s="47">
        <f t="shared" si="62"/>
        <v>1269</v>
      </c>
      <c r="AY58" s="47">
        <f t="shared" si="62"/>
        <v>704</v>
      </c>
      <c r="AZ58" s="47">
        <f t="shared" si="62"/>
        <v>1566</v>
      </c>
      <c r="BA58" s="47">
        <f t="shared" si="62"/>
        <v>868</v>
      </c>
      <c r="BB58" s="47">
        <f t="shared" si="62"/>
        <v>577</v>
      </c>
      <c r="BC58" s="47">
        <f t="shared" si="62"/>
        <v>638</v>
      </c>
      <c r="BD58" s="47">
        <f t="shared" si="62"/>
        <v>2051</v>
      </c>
      <c r="BE58" s="47">
        <f t="shared" si="62"/>
        <v>739</v>
      </c>
      <c r="BF58" s="47">
        <f t="shared" si="62"/>
        <v>521</v>
      </c>
      <c r="BG58" s="47">
        <f t="shared" si="62"/>
        <v>1894</v>
      </c>
      <c r="BH58" s="47">
        <f t="shared" si="62"/>
        <v>1374</v>
      </c>
      <c r="BI58" s="47">
        <f t="shared" si="62"/>
        <v>1555</v>
      </c>
      <c r="BJ58" s="47">
        <f t="shared" si="62"/>
        <v>1109</v>
      </c>
    </row>
    <row r="59" ht="13.5" customHeight="1">
      <c r="A59" s="88">
        <v>41357.0</v>
      </c>
      <c r="B59" s="84" t="s">
        <v>71</v>
      </c>
      <c r="C59" s="38"/>
      <c r="D59" s="233" t="s">
        <v>35</v>
      </c>
      <c r="E59" s="52">
        <f t="shared" si="2"/>
        <v>1185</v>
      </c>
      <c r="F59" s="41">
        <v>0.0</v>
      </c>
      <c r="G59" s="41">
        <v>8.0</v>
      </c>
      <c r="H59" s="42">
        <f t="shared" si="3"/>
        <v>8</v>
      </c>
      <c r="I59" s="38"/>
      <c r="J59" s="234" t="s">
        <v>31</v>
      </c>
      <c r="K59" s="52">
        <f t="shared" si="4"/>
        <v>1424</v>
      </c>
      <c r="L59" s="44">
        <v>2.0</v>
      </c>
      <c r="M59" s="44">
        <v>20.0</v>
      </c>
      <c r="N59" s="23">
        <f t="shared" si="5"/>
        <v>26</v>
      </c>
      <c r="O59" s="38"/>
      <c r="P59" s="45" t="s">
        <v>72</v>
      </c>
      <c r="Q59" s="38"/>
      <c r="R59" s="45">
        <f>MIN(Rules!$E$2,(MAX(H59/N59,N59/H59)))</f>
        <v>2</v>
      </c>
      <c r="S59" s="45">
        <f>VLOOKUP(B59,Rules!A:B,2,FALSE)</f>
        <v>40</v>
      </c>
      <c r="T59" s="38"/>
      <c r="U59" s="46">
        <f>1/(10^(-(E59+(IF(P59="Y",Rules!$I$2,0))-K59)/Rules!$E$12)+1)</f>
        <v>0.3989456559</v>
      </c>
      <c r="V59" s="47">
        <f t="shared" si="6"/>
        <v>-32</v>
      </c>
      <c r="W59" s="47">
        <f t="shared" si="7"/>
        <v>32</v>
      </c>
      <c r="X59" s="47"/>
      <c r="Y59" s="47"/>
      <c r="Z59" s="48"/>
      <c r="AA59" s="47">
        <f t="shared" ref="AA59:BJ59" si="63">IF($D59=AA$1,$E59+$V59,(IF($J59=AA$1,$K59+$W59,AA58)))</f>
        <v>1438</v>
      </c>
      <c r="AB59" s="47">
        <f t="shared" si="63"/>
        <v>1077</v>
      </c>
      <c r="AC59" s="47">
        <f t="shared" si="63"/>
        <v>1286</v>
      </c>
      <c r="AD59" s="47">
        <f t="shared" si="63"/>
        <v>292</v>
      </c>
      <c r="AE59" s="47">
        <f t="shared" si="63"/>
        <v>1759</v>
      </c>
      <c r="AF59" s="47">
        <f t="shared" si="63"/>
        <v>1908</v>
      </c>
      <c r="AG59" s="47">
        <f t="shared" si="63"/>
        <v>1153</v>
      </c>
      <c r="AH59" s="47">
        <f t="shared" si="63"/>
        <v>873</v>
      </c>
      <c r="AI59" s="47">
        <f t="shared" si="63"/>
        <v>1148</v>
      </c>
      <c r="AJ59" s="47">
        <f t="shared" si="63"/>
        <v>1795</v>
      </c>
      <c r="AK59" s="47">
        <f t="shared" si="63"/>
        <v>636</v>
      </c>
      <c r="AL59" s="47">
        <f t="shared" si="63"/>
        <v>962</v>
      </c>
      <c r="AM59" s="47">
        <f t="shared" si="63"/>
        <v>1982</v>
      </c>
      <c r="AN59" s="47">
        <f t="shared" si="63"/>
        <v>1317</v>
      </c>
      <c r="AO59" s="47">
        <f t="shared" si="63"/>
        <v>1162</v>
      </c>
      <c r="AP59" s="47">
        <f t="shared" si="63"/>
        <v>2239</v>
      </c>
      <c r="AQ59" s="47">
        <f t="shared" si="63"/>
        <v>1456</v>
      </c>
      <c r="AR59" s="47">
        <f t="shared" si="63"/>
        <v>342</v>
      </c>
      <c r="AS59" s="47">
        <f t="shared" si="63"/>
        <v>1832</v>
      </c>
      <c r="AT59" s="47">
        <f t="shared" si="63"/>
        <v>1264</v>
      </c>
      <c r="AU59" s="47">
        <f t="shared" si="63"/>
        <v>456</v>
      </c>
      <c r="AV59" s="47">
        <f t="shared" si="63"/>
        <v>963</v>
      </c>
      <c r="AW59" s="47">
        <f t="shared" si="63"/>
        <v>1010</v>
      </c>
      <c r="AX59" s="47">
        <f t="shared" si="63"/>
        <v>1269</v>
      </c>
      <c r="AY59" s="47">
        <f t="shared" si="63"/>
        <v>704</v>
      </c>
      <c r="AZ59" s="47">
        <f t="shared" si="63"/>
        <v>1566</v>
      </c>
      <c r="BA59" s="47">
        <f t="shared" si="63"/>
        <v>868</v>
      </c>
      <c r="BB59" s="47">
        <f t="shared" si="63"/>
        <v>577</v>
      </c>
      <c r="BC59" s="47">
        <f t="shared" si="63"/>
        <v>638</v>
      </c>
      <c r="BD59" s="47">
        <f t="shared" si="63"/>
        <v>2051</v>
      </c>
      <c r="BE59" s="47">
        <f t="shared" si="63"/>
        <v>739</v>
      </c>
      <c r="BF59" s="47">
        <f t="shared" si="63"/>
        <v>521</v>
      </c>
      <c r="BG59" s="47">
        <f t="shared" si="63"/>
        <v>1894</v>
      </c>
      <c r="BH59" s="47">
        <f t="shared" si="63"/>
        <v>1374</v>
      </c>
      <c r="BI59" s="47">
        <f t="shared" si="63"/>
        <v>1555</v>
      </c>
      <c r="BJ59" s="47">
        <f t="shared" si="63"/>
        <v>1109</v>
      </c>
    </row>
    <row r="60" ht="13.5" customHeight="1">
      <c r="A60" s="88">
        <v>41357.0</v>
      </c>
      <c r="B60" s="84" t="s">
        <v>71</v>
      </c>
      <c r="C60" s="38"/>
      <c r="D60" s="233" t="s">
        <v>39</v>
      </c>
      <c r="E60" s="52">
        <f t="shared" si="2"/>
        <v>1010</v>
      </c>
      <c r="F60" s="41">
        <v>1.0</v>
      </c>
      <c r="G60" s="41">
        <v>11.0</v>
      </c>
      <c r="H60" s="42">
        <f t="shared" si="3"/>
        <v>14</v>
      </c>
      <c r="I60" s="38"/>
      <c r="J60" s="234" t="s">
        <v>36</v>
      </c>
      <c r="K60" s="52">
        <f t="shared" si="4"/>
        <v>1264</v>
      </c>
      <c r="L60" s="44">
        <v>3.0</v>
      </c>
      <c r="M60" s="44">
        <v>13.0</v>
      </c>
      <c r="N60" s="23">
        <f t="shared" si="5"/>
        <v>22</v>
      </c>
      <c r="O60" s="38"/>
      <c r="P60" s="45" t="s">
        <v>72</v>
      </c>
      <c r="Q60" s="38"/>
      <c r="R60" s="45">
        <f>MIN(Rules!$E$2,(MAX(H60/N60,N60/H60)))</f>
        <v>1.571428571</v>
      </c>
      <c r="S60" s="45">
        <f>VLOOKUP(B60,Rules!A:B,2,FALSE)</f>
        <v>40</v>
      </c>
      <c r="T60" s="38"/>
      <c r="U60" s="46">
        <f>1/(10^(-(E60+(IF(P60="Y",Rules!$I$2,0))-K60)/Rules!$E$12)+1)</f>
        <v>0.3825030034</v>
      </c>
      <c r="V60" s="47">
        <f t="shared" si="6"/>
        <v>-24</v>
      </c>
      <c r="W60" s="47">
        <f t="shared" si="7"/>
        <v>24</v>
      </c>
      <c r="X60" s="47"/>
      <c r="Y60" s="47"/>
      <c r="Z60" s="48"/>
      <c r="AA60" s="47">
        <f t="shared" ref="AA60:BJ60" si="64">IF($D60=AA$1,$E60+$V60,(IF($J60=AA$1,$K60+$W60,AA59)))</f>
        <v>1438</v>
      </c>
      <c r="AB60" s="47">
        <f t="shared" si="64"/>
        <v>1077</v>
      </c>
      <c r="AC60" s="47">
        <f t="shared" si="64"/>
        <v>1286</v>
      </c>
      <c r="AD60" s="47">
        <f t="shared" si="64"/>
        <v>292</v>
      </c>
      <c r="AE60" s="47">
        <f t="shared" si="64"/>
        <v>1759</v>
      </c>
      <c r="AF60" s="47">
        <f t="shared" si="64"/>
        <v>1908</v>
      </c>
      <c r="AG60" s="47">
        <f t="shared" si="64"/>
        <v>1153</v>
      </c>
      <c r="AH60" s="47">
        <f t="shared" si="64"/>
        <v>873</v>
      </c>
      <c r="AI60" s="47">
        <f t="shared" si="64"/>
        <v>1148</v>
      </c>
      <c r="AJ60" s="47">
        <f t="shared" si="64"/>
        <v>1795</v>
      </c>
      <c r="AK60" s="47">
        <f t="shared" si="64"/>
        <v>636</v>
      </c>
      <c r="AL60" s="47">
        <f t="shared" si="64"/>
        <v>962</v>
      </c>
      <c r="AM60" s="47">
        <f t="shared" si="64"/>
        <v>1982</v>
      </c>
      <c r="AN60" s="47">
        <f t="shared" si="64"/>
        <v>1317</v>
      </c>
      <c r="AO60" s="47">
        <f t="shared" si="64"/>
        <v>1162</v>
      </c>
      <c r="AP60" s="47">
        <f t="shared" si="64"/>
        <v>2239</v>
      </c>
      <c r="AQ60" s="47">
        <f t="shared" si="64"/>
        <v>1456</v>
      </c>
      <c r="AR60" s="47">
        <f t="shared" si="64"/>
        <v>342</v>
      </c>
      <c r="AS60" s="47">
        <f t="shared" si="64"/>
        <v>1832</v>
      </c>
      <c r="AT60" s="47">
        <f t="shared" si="64"/>
        <v>1288</v>
      </c>
      <c r="AU60" s="47">
        <f t="shared" si="64"/>
        <v>456</v>
      </c>
      <c r="AV60" s="47">
        <f t="shared" si="64"/>
        <v>963</v>
      </c>
      <c r="AW60" s="47">
        <f t="shared" si="64"/>
        <v>986</v>
      </c>
      <c r="AX60" s="47">
        <f t="shared" si="64"/>
        <v>1269</v>
      </c>
      <c r="AY60" s="47">
        <f t="shared" si="64"/>
        <v>704</v>
      </c>
      <c r="AZ60" s="47">
        <f t="shared" si="64"/>
        <v>1566</v>
      </c>
      <c r="BA60" s="47">
        <f t="shared" si="64"/>
        <v>868</v>
      </c>
      <c r="BB60" s="47">
        <f t="shared" si="64"/>
        <v>577</v>
      </c>
      <c r="BC60" s="47">
        <f t="shared" si="64"/>
        <v>638</v>
      </c>
      <c r="BD60" s="47">
        <f t="shared" si="64"/>
        <v>2051</v>
      </c>
      <c r="BE60" s="47">
        <f t="shared" si="64"/>
        <v>739</v>
      </c>
      <c r="BF60" s="47">
        <f t="shared" si="64"/>
        <v>521</v>
      </c>
      <c r="BG60" s="47">
        <f t="shared" si="64"/>
        <v>1894</v>
      </c>
      <c r="BH60" s="47">
        <f t="shared" si="64"/>
        <v>1374</v>
      </c>
      <c r="BI60" s="47">
        <f t="shared" si="64"/>
        <v>1555</v>
      </c>
      <c r="BJ60" s="47">
        <f t="shared" si="64"/>
        <v>1109</v>
      </c>
    </row>
    <row r="61" ht="13.5" customHeight="1">
      <c r="A61" s="88">
        <v>41357.0</v>
      </c>
      <c r="B61" s="84" t="s">
        <v>71</v>
      </c>
      <c r="C61" s="38"/>
      <c r="D61" s="233" t="s">
        <v>41</v>
      </c>
      <c r="E61" s="52">
        <f t="shared" si="2"/>
        <v>868</v>
      </c>
      <c r="F61" s="41">
        <v>0.0</v>
      </c>
      <c r="G61" s="41">
        <v>9.0</v>
      </c>
      <c r="H61" s="42">
        <f t="shared" si="3"/>
        <v>9</v>
      </c>
      <c r="I61" s="38"/>
      <c r="J61" s="234" t="s">
        <v>38</v>
      </c>
      <c r="K61" s="52">
        <f t="shared" si="4"/>
        <v>1269</v>
      </c>
      <c r="L61" s="44">
        <v>1.0</v>
      </c>
      <c r="M61" s="44">
        <v>20.0</v>
      </c>
      <c r="N61" s="23">
        <f t="shared" si="5"/>
        <v>23</v>
      </c>
      <c r="O61" s="38"/>
      <c r="P61" s="45" t="s">
        <v>72</v>
      </c>
      <c r="Q61" s="38"/>
      <c r="R61" s="45">
        <f>MIN(Rules!$E$2,(MAX(H61/N61,N61/H61)))</f>
        <v>2</v>
      </c>
      <c r="S61" s="45">
        <f>VLOOKUP(B61,Rules!A:B,2,FALSE)</f>
        <v>40</v>
      </c>
      <c r="T61" s="38"/>
      <c r="U61" s="46">
        <f>1/(10^(-(E61+(IF(P61="Y",Rules!$I$2,0))-K61)/Rules!$E$12)+1)</f>
        <v>0.2394134903</v>
      </c>
      <c r="V61" s="47">
        <f t="shared" si="6"/>
        <v>-19</v>
      </c>
      <c r="W61" s="47">
        <f t="shared" si="7"/>
        <v>19</v>
      </c>
      <c r="X61" s="47"/>
      <c r="Y61" s="47"/>
      <c r="Z61" s="48"/>
      <c r="AA61" s="47">
        <f t="shared" ref="AA61:BJ61" si="65">IF($D61=AA$1,$E61+$V61,(IF($J61=AA$1,$K61+$W61,AA60)))</f>
        <v>1438</v>
      </c>
      <c r="AB61" s="47">
        <f t="shared" si="65"/>
        <v>1077</v>
      </c>
      <c r="AC61" s="47">
        <f t="shared" si="65"/>
        <v>1286</v>
      </c>
      <c r="AD61" s="47">
        <f t="shared" si="65"/>
        <v>292</v>
      </c>
      <c r="AE61" s="47">
        <f t="shared" si="65"/>
        <v>1759</v>
      </c>
      <c r="AF61" s="47">
        <f t="shared" si="65"/>
        <v>1908</v>
      </c>
      <c r="AG61" s="47">
        <f t="shared" si="65"/>
        <v>1153</v>
      </c>
      <c r="AH61" s="47">
        <f t="shared" si="65"/>
        <v>873</v>
      </c>
      <c r="AI61" s="47">
        <f t="shared" si="65"/>
        <v>1148</v>
      </c>
      <c r="AJ61" s="47">
        <f t="shared" si="65"/>
        <v>1795</v>
      </c>
      <c r="AK61" s="47">
        <f t="shared" si="65"/>
        <v>636</v>
      </c>
      <c r="AL61" s="47">
        <f t="shared" si="65"/>
        <v>962</v>
      </c>
      <c r="AM61" s="47">
        <f t="shared" si="65"/>
        <v>1982</v>
      </c>
      <c r="AN61" s="47">
        <f t="shared" si="65"/>
        <v>1317</v>
      </c>
      <c r="AO61" s="47">
        <f t="shared" si="65"/>
        <v>1162</v>
      </c>
      <c r="AP61" s="47">
        <f t="shared" si="65"/>
        <v>2239</v>
      </c>
      <c r="AQ61" s="47">
        <f t="shared" si="65"/>
        <v>1456</v>
      </c>
      <c r="AR61" s="47">
        <f t="shared" si="65"/>
        <v>342</v>
      </c>
      <c r="AS61" s="47">
        <f t="shared" si="65"/>
        <v>1832</v>
      </c>
      <c r="AT61" s="47">
        <f t="shared" si="65"/>
        <v>1288</v>
      </c>
      <c r="AU61" s="47">
        <f t="shared" si="65"/>
        <v>456</v>
      </c>
      <c r="AV61" s="47">
        <f t="shared" si="65"/>
        <v>963</v>
      </c>
      <c r="AW61" s="47">
        <f t="shared" si="65"/>
        <v>986</v>
      </c>
      <c r="AX61" s="47">
        <f t="shared" si="65"/>
        <v>1288</v>
      </c>
      <c r="AY61" s="47">
        <f t="shared" si="65"/>
        <v>704</v>
      </c>
      <c r="AZ61" s="47">
        <f t="shared" si="65"/>
        <v>1566</v>
      </c>
      <c r="BA61" s="47">
        <f t="shared" si="65"/>
        <v>849</v>
      </c>
      <c r="BB61" s="47">
        <f t="shared" si="65"/>
        <v>577</v>
      </c>
      <c r="BC61" s="47">
        <f t="shared" si="65"/>
        <v>638</v>
      </c>
      <c r="BD61" s="47">
        <f t="shared" si="65"/>
        <v>2051</v>
      </c>
      <c r="BE61" s="47">
        <f t="shared" si="65"/>
        <v>739</v>
      </c>
      <c r="BF61" s="47">
        <f t="shared" si="65"/>
        <v>521</v>
      </c>
      <c r="BG61" s="47">
        <f t="shared" si="65"/>
        <v>1894</v>
      </c>
      <c r="BH61" s="47">
        <f t="shared" si="65"/>
        <v>1374</v>
      </c>
      <c r="BI61" s="47">
        <f t="shared" si="65"/>
        <v>1555</v>
      </c>
      <c r="BJ61" s="47">
        <f t="shared" si="65"/>
        <v>1109</v>
      </c>
    </row>
    <row r="62" ht="13.5" customHeight="1">
      <c r="A62" s="88">
        <v>41357.0</v>
      </c>
      <c r="B62" s="84" t="s">
        <v>71</v>
      </c>
      <c r="C62" s="38"/>
      <c r="D62" s="233" t="s">
        <v>43</v>
      </c>
      <c r="E62" s="52">
        <f t="shared" si="2"/>
        <v>1077</v>
      </c>
      <c r="F62" s="41">
        <v>0.0</v>
      </c>
      <c r="G62" s="41">
        <v>15.0</v>
      </c>
      <c r="H62" s="42">
        <f t="shared" si="3"/>
        <v>15</v>
      </c>
      <c r="I62" s="38"/>
      <c r="J62" s="234" t="s">
        <v>33</v>
      </c>
      <c r="K62" s="52">
        <f t="shared" si="4"/>
        <v>1148</v>
      </c>
      <c r="L62" s="44">
        <v>4.0</v>
      </c>
      <c r="M62" s="44">
        <v>13.0</v>
      </c>
      <c r="N62" s="23">
        <f t="shared" si="5"/>
        <v>25</v>
      </c>
      <c r="O62" s="38"/>
      <c r="P62" s="45" t="s">
        <v>72</v>
      </c>
      <c r="Q62" s="38"/>
      <c r="R62" s="45">
        <f>MIN(Rules!$E$2,(MAX(H62/N62,N62/H62)))</f>
        <v>1.666666667</v>
      </c>
      <c r="S62" s="45">
        <f>VLOOKUP(B62,Rules!A:B,2,FALSE)</f>
        <v>40</v>
      </c>
      <c r="T62" s="38"/>
      <c r="U62" s="46">
        <f>1/(10^(-(E62+(IF(P62="Y",Rules!$I$2,0))-K62)/Rules!$E$12)+1)</f>
        <v>0.5899620375</v>
      </c>
      <c r="V62" s="47">
        <f t="shared" si="6"/>
        <v>-39</v>
      </c>
      <c r="W62" s="47">
        <f t="shared" si="7"/>
        <v>39</v>
      </c>
      <c r="X62" s="47"/>
      <c r="Y62" s="47"/>
      <c r="Z62" s="48"/>
      <c r="AA62" s="47">
        <f t="shared" ref="AA62:BJ62" si="66">IF($D62=AA$1,$E62+$V62,(IF($J62=AA$1,$K62+$W62,AA61)))</f>
        <v>1438</v>
      </c>
      <c r="AB62" s="47">
        <f t="shared" si="66"/>
        <v>1038</v>
      </c>
      <c r="AC62" s="47">
        <f t="shared" si="66"/>
        <v>1286</v>
      </c>
      <c r="AD62" s="47">
        <f t="shared" si="66"/>
        <v>292</v>
      </c>
      <c r="AE62" s="47">
        <f t="shared" si="66"/>
        <v>1759</v>
      </c>
      <c r="AF62" s="47">
        <f t="shared" si="66"/>
        <v>1908</v>
      </c>
      <c r="AG62" s="47">
        <f t="shared" si="66"/>
        <v>1153</v>
      </c>
      <c r="AH62" s="47">
        <f t="shared" si="66"/>
        <v>873</v>
      </c>
      <c r="AI62" s="47">
        <f t="shared" si="66"/>
        <v>1187</v>
      </c>
      <c r="AJ62" s="47">
        <f t="shared" si="66"/>
        <v>1795</v>
      </c>
      <c r="AK62" s="47">
        <f t="shared" si="66"/>
        <v>636</v>
      </c>
      <c r="AL62" s="47">
        <f t="shared" si="66"/>
        <v>962</v>
      </c>
      <c r="AM62" s="47">
        <f t="shared" si="66"/>
        <v>1982</v>
      </c>
      <c r="AN62" s="47">
        <f t="shared" si="66"/>
        <v>1317</v>
      </c>
      <c r="AO62" s="47">
        <f t="shared" si="66"/>
        <v>1162</v>
      </c>
      <c r="AP62" s="47">
        <f t="shared" si="66"/>
        <v>2239</v>
      </c>
      <c r="AQ62" s="47">
        <f t="shared" si="66"/>
        <v>1456</v>
      </c>
      <c r="AR62" s="47">
        <f t="shared" si="66"/>
        <v>342</v>
      </c>
      <c r="AS62" s="47">
        <f t="shared" si="66"/>
        <v>1832</v>
      </c>
      <c r="AT62" s="47">
        <f t="shared" si="66"/>
        <v>1288</v>
      </c>
      <c r="AU62" s="47">
        <f t="shared" si="66"/>
        <v>456</v>
      </c>
      <c r="AV62" s="47">
        <f t="shared" si="66"/>
        <v>963</v>
      </c>
      <c r="AW62" s="47">
        <f t="shared" si="66"/>
        <v>986</v>
      </c>
      <c r="AX62" s="47">
        <f t="shared" si="66"/>
        <v>1288</v>
      </c>
      <c r="AY62" s="47">
        <f t="shared" si="66"/>
        <v>704</v>
      </c>
      <c r="AZ62" s="47">
        <f t="shared" si="66"/>
        <v>1566</v>
      </c>
      <c r="BA62" s="47">
        <f t="shared" si="66"/>
        <v>849</v>
      </c>
      <c r="BB62" s="47">
        <f t="shared" si="66"/>
        <v>577</v>
      </c>
      <c r="BC62" s="47">
        <f t="shared" si="66"/>
        <v>638</v>
      </c>
      <c r="BD62" s="47">
        <f t="shared" si="66"/>
        <v>2051</v>
      </c>
      <c r="BE62" s="47">
        <f t="shared" si="66"/>
        <v>739</v>
      </c>
      <c r="BF62" s="47">
        <f t="shared" si="66"/>
        <v>521</v>
      </c>
      <c r="BG62" s="47">
        <f t="shared" si="66"/>
        <v>1894</v>
      </c>
      <c r="BH62" s="47">
        <f t="shared" si="66"/>
        <v>1374</v>
      </c>
      <c r="BI62" s="47">
        <f t="shared" si="66"/>
        <v>1555</v>
      </c>
      <c r="BJ62" s="47">
        <f t="shared" si="66"/>
        <v>1109</v>
      </c>
    </row>
    <row r="63" ht="13.5" customHeight="1">
      <c r="A63" s="88">
        <v>41357.0</v>
      </c>
      <c r="B63" s="84" t="s">
        <v>71</v>
      </c>
      <c r="C63" s="38"/>
      <c r="D63" s="233" t="s">
        <v>51</v>
      </c>
      <c r="E63" s="52">
        <f t="shared" si="2"/>
        <v>704</v>
      </c>
      <c r="F63" s="41">
        <v>0.0</v>
      </c>
      <c r="G63" s="41">
        <v>15.0</v>
      </c>
      <c r="H63" s="42">
        <f t="shared" si="3"/>
        <v>15</v>
      </c>
      <c r="I63" s="38"/>
      <c r="J63" s="234" t="s">
        <v>42</v>
      </c>
      <c r="K63" s="52">
        <f t="shared" si="4"/>
        <v>739</v>
      </c>
      <c r="L63" s="44">
        <v>2.0</v>
      </c>
      <c r="M63" s="44">
        <v>14.0</v>
      </c>
      <c r="N63" s="23">
        <f t="shared" si="5"/>
        <v>20</v>
      </c>
      <c r="O63" s="38"/>
      <c r="P63" s="45" t="s">
        <v>72</v>
      </c>
      <c r="Q63" s="38"/>
      <c r="R63" s="45">
        <f>MIN(Rules!$E$2,(MAX(H63/N63,N63/H63)))</f>
        <v>1.333333333</v>
      </c>
      <c r="S63" s="45">
        <f>VLOOKUP(B63,Rules!A:B,2,FALSE)</f>
        <v>40</v>
      </c>
      <c r="T63" s="38"/>
      <c r="U63" s="46">
        <f>1/(10^(-(E63+(IF(P63="Y",Rules!$I$2,0))-K63)/Rules!$E$12)+1)</f>
        <v>0.6293885472</v>
      </c>
      <c r="V63" s="47">
        <f t="shared" si="6"/>
        <v>-34</v>
      </c>
      <c r="W63" s="47">
        <f t="shared" si="7"/>
        <v>34</v>
      </c>
      <c r="X63" s="47"/>
      <c r="Y63" s="47"/>
      <c r="Z63" s="48"/>
      <c r="AA63" s="47">
        <f t="shared" ref="AA63:BJ63" si="67">IF($D63=AA$1,$E63+$V63,(IF($J63=AA$1,$K63+$W63,AA62)))</f>
        <v>1438</v>
      </c>
      <c r="AB63" s="47">
        <f t="shared" si="67"/>
        <v>1038</v>
      </c>
      <c r="AC63" s="47">
        <f t="shared" si="67"/>
        <v>1286</v>
      </c>
      <c r="AD63" s="47">
        <f t="shared" si="67"/>
        <v>292</v>
      </c>
      <c r="AE63" s="47">
        <f t="shared" si="67"/>
        <v>1759</v>
      </c>
      <c r="AF63" s="47">
        <f t="shared" si="67"/>
        <v>1908</v>
      </c>
      <c r="AG63" s="47">
        <f t="shared" si="67"/>
        <v>1153</v>
      </c>
      <c r="AH63" s="47">
        <f t="shared" si="67"/>
        <v>873</v>
      </c>
      <c r="AI63" s="47">
        <f t="shared" si="67"/>
        <v>1187</v>
      </c>
      <c r="AJ63" s="47">
        <f t="shared" si="67"/>
        <v>1795</v>
      </c>
      <c r="AK63" s="47">
        <f t="shared" si="67"/>
        <v>636</v>
      </c>
      <c r="AL63" s="47">
        <f t="shared" si="67"/>
        <v>962</v>
      </c>
      <c r="AM63" s="47">
        <f t="shared" si="67"/>
        <v>1982</v>
      </c>
      <c r="AN63" s="47">
        <f t="shared" si="67"/>
        <v>1317</v>
      </c>
      <c r="AO63" s="47">
        <f t="shared" si="67"/>
        <v>1162</v>
      </c>
      <c r="AP63" s="47">
        <f t="shared" si="67"/>
        <v>2239</v>
      </c>
      <c r="AQ63" s="47">
        <f t="shared" si="67"/>
        <v>1456</v>
      </c>
      <c r="AR63" s="47">
        <f t="shared" si="67"/>
        <v>342</v>
      </c>
      <c r="AS63" s="47">
        <f t="shared" si="67"/>
        <v>1832</v>
      </c>
      <c r="AT63" s="47">
        <f t="shared" si="67"/>
        <v>1288</v>
      </c>
      <c r="AU63" s="47">
        <f t="shared" si="67"/>
        <v>456</v>
      </c>
      <c r="AV63" s="47">
        <f t="shared" si="67"/>
        <v>963</v>
      </c>
      <c r="AW63" s="47">
        <f t="shared" si="67"/>
        <v>986</v>
      </c>
      <c r="AX63" s="47">
        <f t="shared" si="67"/>
        <v>1288</v>
      </c>
      <c r="AY63" s="47">
        <f t="shared" si="67"/>
        <v>670</v>
      </c>
      <c r="AZ63" s="47">
        <f t="shared" si="67"/>
        <v>1566</v>
      </c>
      <c r="BA63" s="47">
        <f t="shared" si="67"/>
        <v>849</v>
      </c>
      <c r="BB63" s="47">
        <f t="shared" si="67"/>
        <v>577</v>
      </c>
      <c r="BC63" s="47">
        <f t="shared" si="67"/>
        <v>638</v>
      </c>
      <c r="BD63" s="47">
        <f t="shared" si="67"/>
        <v>2051</v>
      </c>
      <c r="BE63" s="47">
        <f t="shared" si="67"/>
        <v>773</v>
      </c>
      <c r="BF63" s="47">
        <f t="shared" si="67"/>
        <v>521</v>
      </c>
      <c r="BG63" s="47">
        <f t="shared" si="67"/>
        <v>1894</v>
      </c>
      <c r="BH63" s="47">
        <f t="shared" si="67"/>
        <v>1374</v>
      </c>
      <c r="BI63" s="47">
        <f t="shared" si="67"/>
        <v>1555</v>
      </c>
      <c r="BJ63" s="47">
        <f t="shared" si="67"/>
        <v>1109</v>
      </c>
    </row>
    <row r="64" ht="13.5" customHeight="1">
      <c r="A64" s="88">
        <v>41357.0</v>
      </c>
      <c r="B64" s="84" t="s">
        <v>71</v>
      </c>
      <c r="C64" s="38"/>
      <c r="D64" s="233" t="s">
        <v>37</v>
      </c>
      <c r="E64" s="52">
        <f t="shared" si="2"/>
        <v>873</v>
      </c>
      <c r="F64" s="41">
        <v>3.0</v>
      </c>
      <c r="G64" s="41">
        <v>13.0</v>
      </c>
      <c r="H64" s="42">
        <f t="shared" si="3"/>
        <v>22</v>
      </c>
      <c r="I64" s="38"/>
      <c r="J64" s="234" t="s">
        <v>47</v>
      </c>
      <c r="K64" s="52">
        <f t="shared" si="4"/>
        <v>963</v>
      </c>
      <c r="L64" s="44">
        <v>0.0</v>
      </c>
      <c r="M64" s="44">
        <v>10.0</v>
      </c>
      <c r="N64" s="23">
        <f t="shared" si="5"/>
        <v>10</v>
      </c>
      <c r="O64" s="38"/>
      <c r="P64" s="45" t="s">
        <v>72</v>
      </c>
      <c r="Q64" s="38"/>
      <c r="R64" s="45">
        <f>MIN(Rules!$E$2,(MAX(H64/N64,N64/H64)))</f>
        <v>2</v>
      </c>
      <c r="S64" s="45">
        <f>VLOOKUP(B64,Rules!A:B,2,FALSE)</f>
        <v>40</v>
      </c>
      <c r="T64" s="38"/>
      <c r="U64" s="46">
        <f>1/(10^(-(E64+(IF(P64="Y",Rules!$I$2,0))-K64)/Rules!$E$12)+1)</f>
        <v>0.5686413919</v>
      </c>
      <c r="V64" s="47">
        <f t="shared" si="6"/>
        <v>35</v>
      </c>
      <c r="W64" s="47">
        <f t="shared" si="7"/>
        <v>-35</v>
      </c>
      <c r="X64" s="47"/>
      <c r="Y64" s="47"/>
      <c r="Z64" s="48"/>
      <c r="AA64" s="47">
        <f t="shared" ref="AA64:BJ64" si="68">IF($D64=AA$1,$E64+$V64,(IF($J64=AA$1,$K64+$W64,AA63)))</f>
        <v>1438</v>
      </c>
      <c r="AB64" s="47">
        <f t="shared" si="68"/>
        <v>1038</v>
      </c>
      <c r="AC64" s="47">
        <f t="shared" si="68"/>
        <v>1286</v>
      </c>
      <c r="AD64" s="47">
        <f t="shared" si="68"/>
        <v>292</v>
      </c>
      <c r="AE64" s="47">
        <f t="shared" si="68"/>
        <v>1759</v>
      </c>
      <c r="AF64" s="47">
        <f t="shared" si="68"/>
        <v>1908</v>
      </c>
      <c r="AG64" s="47">
        <f t="shared" si="68"/>
        <v>1153</v>
      </c>
      <c r="AH64" s="47">
        <f t="shared" si="68"/>
        <v>908</v>
      </c>
      <c r="AI64" s="47">
        <f t="shared" si="68"/>
        <v>1187</v>
      </c>
      <c r="AJ64" s="47">
        <f t="shared" si="68"/>
        <v>1795</v>
      </c>
      <c r="AK64" s="47">
        <f t="shared" si="68"/>
        <v>636</v>
      </c>
      <c r="AL64" s="47">
        <f t="shared" si="68"/>
        <v>962</v>
      </c>
      <c r="AM64" s="47">
        <f t="shared" si="68"/>
        <v>1982</v>
      </c>
      <c r="AN64" s="47">
        <f t="shared" si="68"/>
        <v>1317</v>
      </c>
      <c r="AO64" s="47">
        <f t="shared" si="68"/>
        <v>1162</v>
      </c>
      <c r="AP64" s="47">
        <f t="shared" si="68"/>
        <v>2239</v>
      </c>
      <c r="AQ64" s="47">
        <f t="shared" si="68"/>
        <v>1456</v>
      </c>
      <c r="AR64" s="47">
        <f t="shared" si="68"/>
        <v>342</v>
      </c>
      <c r="AS64" s="47">
        <f t="shared" si="68"/>
        <v>1832</v>
      </c>
      <c r="AT64" s="47">
        <f t="shared" si="68"/>
        <v>1288</v>
      </c>
      <c r="AU64" s="47">
        <f t="shared" si="68"/>
        <v>456</v>
      </c>
      <c r="AV64" s="47">
        <f t="shared" si="68"/>
        <v>928</v>
      </c>
      <c r="AW64" s="47">
        <f t="shared" si="68"/>
        <v>986</v>
      </c>
      <c r="AX64" s="47">
        <f t="shared" si="68"/>
        <v>1288</v>
      </c>
      <c r="AY64" s="47">
        <f t="shared" si="68"/>
        <v>670</v>
      </c>
      <c r="AZ64" s="47">
        <f t="shared" si="68"/>
        <v>1566</v>
      </c>
      <c r="BA64" s="47">
        <f t="shared" si="68"/>
        <v>849</v>
      </c>
      <c r="BB64" s="47">
        <f t="shared" si="68"/>
        <v>577</v>
      </c>
      <c r="BC64" s="47">
        <f t="shared" si="68"/>
        <v>638</v>
      </c>
      <c r="BD64" s="47">
        <f t="shared" si="68"/>
        <v>2051</v>
      </c>
      <c r="BE64" s="47">
        <f t="shared" si="68"/>
        <v>773</v>
      </c>
      <c r="BF64" s="47">
        <f t="shared" si="68"/>
        <v>521</v>
      </c>
      <c r="BG64" s="47">
        <f t="shared" si="68"/>
        <v>1894</v>
      </c>
      <c r="BH64" s="47">
        <f t="shared" si="68"/>
        <v>1374</v>
      </c>
      <c r="BI64" s="47">
        <f t="shared" si="68"/>
        <v>1555</v>
      </c>
      <c r="BJ64" s="47">
        <f t="shared" si="68"/>
        <v>1109</v>
      </c>
    </row>
    <row r="65" ht="13.5" customHeight="1">
      <c r="A65" s="88">
        <v>41357.0</v>
      </c>
      <c r="B65" s="84" t="s">
        <v>71</v>
      </c>
      <c r="C65" s="38"/>
      <c r="D65" s="233" t="s">
        <v>50</v>
      </c>
      <c r="E65" s="52">
        <f t="shared" si="2"/>
        <v>456</v>
      </c>
      <c r="F65" s="41">
        <v>2.0</v>
      </c>
      <c r="G65" s="41">
        <v>18.0</v>
      </c>
      <c r="H65" s="42">
        <f t="shared" si="3"/>
        <v>24</v>
      </c>
      <c r="I65" s="38"/>
      <c r="J65" s="234" t="s">
        <v>53</v>
      </c>
      <c r="K65" s="52">
        <f t="shared" si="4"/>
        <v>521</v>
      </c>
      <c r="L65" s="44">
        <v>1.0</v>
      </c>
      <c r="M65" s="44">
        <v>15.0</v>
      </c>
      <c r="N65" s="23">
        <f t="shared" si="5"/>
        <v>18</v>
      </c>
      <c r="O65" s="38"/>
      <c r="P65" s="45" t="s">
        <v>72</v>
      </c>
      <c r="Q65" s="38"/>
      <c r="R65" s="45">
        <f>MIN(Rules!$E$2,(MAX(H65/N65,N65/H65)))</f>
        <v>1.333333333</v>
      </c>
      <c r="S65" s="45">
        <f>VLOOKUP(B65,Rules!A:B,2,FALSE)</f>
        <v>40</v>
      </c>
      <c r="T65" s="38"/>
      <c r="U65" s="46">
        <f>1/(10^(-(E65+(IF(P65="Y",Rules!$I$2,0))-K65)/Rules!$E$12)+1)</f>
        <v>0.5966291733</v>
      </c>
      <c r="V65" s="47">
        <f t="shared" si="6"/>
        <v>22</v>
      </c>
      <c r="W65" s="47">
        <f t="shared" si="7"/>
        <v>-22</v>
      </c>
      <c r="X65" s="47"/>
      <c r="Y65" s="47"/>
      <c r="Z65" s="48"/>
      <c r="AA65" s="47">
        <f t="shared" ref="AA65:BJ65" si="69">IF($D65=AA$1,$E65+$V65,(IF($J65=AA$1,$K65+$W65,AA64)))</f>
        <v>1438</v>
      </c>
      <c r="AB65" s="47">
        <f t="shared" si="69"/>
        <v>1038</v>
      </c>
      <c r="AC65" s="47">
        <f t="shared" si="69"/>
        <v>1286</v>
      </c>
      <c r="AD65" s="47">
        <f t="shared" si="69"/>
        <v>292</v>
      </c>
      <c r="AE65" s="47">
        <f t="shared" si="69"/>
        <v>1759</v>
      </c>
      <c r="AF65" s="47">
        <f t="shared" si="69"/>
        <v>1908</v>
      </c>
      <c r="AG65" s="47">
        <f t="shared" si="69"/>
        <v>1153</v>
      </c>
      <c r="AH65" s="47">
        <f t="shared" si="69"/>
        <v>908</v>
      </c>
      <c r="AI65" s="47">
        <f t="shared" si="69"/>
        <v>1187</v>
      </c>
      <c r="AJ65" s="47">
        <f t="shared" si="69"/>
        <v>1795</v>
      </c>
      <c r="AK65" s="47">
        <f t="shared" si="69"/>
        <v>636</v>
      </c>
      <c r="AL65" s="47">
        <f t="shared" si="69"/>
        <v>962</v>
      </c>
      <c r="AM65" s="47">
        <f t="shared" si="69"/>
        <v>1982</v>
      </c>
      <c r="AN65" s="47">
        <f t="shared" si="69"/>
        <v>1317</v>
      </c>
      <c r="AO65" s="47">
        <f t="shared" si="69"/>
        <v>1162</v>
      </c>
      <c r="AP65" s="47">
        <f t="shared" si="69"/>
        <v>2239</v>
      </c>
      <c r="AQ65" s="47">
        <f t="shared" si="69"/>
        <v>1456</v>
      </c>
      <c r="AR65" s="47">
        <f t="shared" si="69"/>
        <v>342</v>
      </c>
      <c r="AS65" s="47">
        <f t="shared" si="69"/>
        <v>1832</v>
      </c>
      <c r="AT65" s="47">
        <f t="shared" si="69"/>
        <v>1288</v>
      </c>
      <c r="AU65" s="47">
        <f t="shared" si="69"/>
        <v>478</v>
      </c>
      <c r="AV65" s="47">
        <f t="shared" si="69"/>
        <v>928</v>
      </c>
      <c r="AW65" s="47">
        <f t="shared" si="69"/>
        <v>986</v>
      </c>
      <c r="AX65" s="47">
        <f t="shared" si="69"/>
        <v>1288</v>
      </c>
      <c r="AY65" s="47">
        <f t="shared" si="69"/>
        <v>670</v>
      </c>
      <c r="AZ65" s="47">
        <f t="shared" si="69"/>
        <v>1566</v>
      </c>
      <c r="BA65" s="47">
        <f t="shared" si="69"/>
        <v>849</v>
      </c>
      <c r="BB65" s="47">
        <f t="shared" si="69"/>
        <v>577</v>
      </c>
      <c r="BC65" s="47">
        <f t="shared" si="69"/>
        <v>638</v>
      </c>
      <c r="BD65" s="47">
        <f t="shared" si="69"/>
        <v>2051</v>
      </c>
      <c r="BE65" s="47">
        <f t="shared" si="69"/>
        <v>773</v>
      </c>
      <c r="BF65" s="47">
        <f t="shared" si="69"/>
        <v>499</v>
      </c>
      <c r="BG65" s="47">
        <f t="shared" si="69"/>
        <v>1894</v>
      </c>
      <c r="BH65" s="47">
        <f t="shared" si="69"/>
        <v>1374</v>
      </c>
      <c r="BI65" s="47">
        <f t="shared" si="69"/>
        <v>1555</v>
      </c>
      <c r="BJ65" s="47">
        <f t="shared" si="69"/>
        <v>1109</v>
      </c>
    </row>
    <row r="66" ht="13.5" customHeight="1">
      <c r="A66" s="88">
        <v>41357.0</v>
      </c>
      <c r="B66" s="84" t="s">
        <v>71</v>
      </c>
      <c r="C66" s="38"/>
      <c r="D66" s="233" t="s">
        <v>44</v>
      </c>
      <c r="E66" s="52">
        <f t="shared" si="2"/>
        <v>577</v>
      </c>
      <c r="F66" s="41">
        <v>1.0</v>
      </c>
      <c r="G66" s="41">
        <v>15.0</v>
      </c>
      <c r="H66" s="42">
        <f t="shared" si="3"/>
        <v>18</v>
      </c>
      <c r="I66" s="38"/>
      <c r="J66" s="234" t="s">
        <v>52</v>
      </c>
      <c r="K66" s="52">
        <f t="shared" si="4"/>
        <v>342</v>
      </c>
      <c r="L66" s="44">
        <v>1.0</v>
      </c>
      <c r="M66" s="44">
        <v>6.0</v>
      </c>
      <c r="N66" s="23">
        <f t="shared" si="5"/>
        <v>9</v>
      </c>
      <c r="O66" s="38"/>
      <c r="P66" s="45" t="s">
        <v>72</v>
      </c>
      <c r="Q66" s="38"/>
      <c r="R66" s="45">
        <f>MIN(Rules!$E$2,(MAX(H66/N66,N66/H66)))</f>
        <v>2</v>
      </c>
      <c r="S66" s="45">
        <f>VLOOKUP(B66,Rules!A:B,2,FALSE)</f>
        <v>40</v>
      </c>
      <c r="T66" s="38"/>
      <c r="U66" s="46">
        <f>1/(10^(-(E66+(IF(P66="Y",Rules!$I$2,0))-K66)/Rules!$E$12)+1)</f>
        <v>0.8548291775</v>
      </c>
      <c r="V66" s="47">
        <f t="shared" si="6"/>
        <v>12</v>
      </c>
      <c r="W66" s="47">
        <f t="shared" si="7"/>
        <v>-12</v>
      </c>
      <c r="X66" s="47"/>
      <c r="Y66" s="47"/>
      <c r="Z66" s="48"/>
      <c r="AA66" s="47">
        <f t="shared" ref="AA66:BJ66" si="70">IF($D66=AA$1,$E66+$V66,(IF($J66=AA$1,$K66+$W66,AA65)))</f>
        <v>1438</v>
      </c>
      <c r="AB66" s="47">
        <f t="shared" si="70"/>
        <v>1038</v>
      </c>
      <c r="AC66" s="47">
        <f t="shared" si="70"/>
        <v>1286</v>
      </c>
      <c r="AD66" s="47">
        <f t="shared" si="70"/>
        <v>292</v>
      </c>
      <c r="AE66" s="47">
        <f t="shared" si="70"/>
        <v>1759</v>
      </c>
      <c r="AF66" s="47">
        <f t="shared" si="70"/>
        <v>1908</v>
      </c>
      <c r="AG66" s="47">
        <f t="shared" si="70"/>
        <v>1153</v>
      </c>
      <c r="AH66" s="47">
        <f t="shared" si="70"/>
        <v>908</v>
      </c>
      <c r="AI66" s="47">
        <f t="shared" si="70"/>
        <v>1187</v>
      </c>
      <c r="AJ66" s="47">
        <f t="shared" si="70"/>
        <v>1795</v>
      </c>
      <c r="AK66" s="47">
        <f t="shared" si="70"/>
        <v>636</v>
      </c>
      <c r="AL66" s="47">
        <f t="shared" si="70"/>
        <v>962</v>
      </c>
      <c r="AM66" s="47">
        <f t="shared" si="70"/>
        <v>1982</v>
      </c>
      <c r="AN66" s="47">
        <f t="shared" si="70"/>
        <v>1317</v>
      </c>
      <c r="AO66" s="47">
        <f t="shared" si="70"/>
        <v>1162</v>
      </c>
      <c r="AP66" s="47">
        <f t="shared" si="70"/>
        <v>2239</v>
      </c>
      <c r="AQ66" s="47">
        <f t="shared" si="70"/>
        <v>1456</v>
      </c>
      <c r="AR66" s="47">
        <f t="shared" si="70"/>
        <v>330</v>
      </c>
      <c r="AS66" s="47">
        <f t="shared" si="70"/>
        <v>1832</v>
      </c>
      <c r="AT66" s="47">
        <f t="shared" si="70"/>
        <v>1288</v>
      </c>
      <c r="AU66" s="47">
        <f t="shared" si="70"/>
        <v>478</v>
      </c>
      <c r="AV66" s="47">
        <f t="shared" si="70"/>
        <v>928</v>
      </c>
      <c r="AW66" s="47">
        <f t="shared" si="70"/>
        <v>986</v>
      </c>
      <c r="AX66" s="47">
        <f t="shared" si="70"/>
        <v>1288</v>
      </c>
      <c r="AY66" s="47">
        <f t="shared" si="70"/>
        <v>670</v>
      </c>
      <c r="AZ66" s="47">
        <f t="shared" si="70"/>
        <v>1566</v>
      </c>
      <c r="BA66" s="47">
        <f t="shared" si="70"/>
        <v>849</v>
      </c>
      <c r="BB66" s="47">
        <f t="shared" si="70"/>
        <v>589</v>
      </c>
      <c r="BC66" s="47">
        <f t="shared" si="70"/>
        <v>638</v>
      </c>
      <c r="BD66" s="47">
        <f t="shared" si="70"/>
        <v>2051</v>
      </c>
      <c r="BE66" s="47">
        <f t="shared" si="70"/>
        <v>773</v>
      </c>
      <c r="BF66" s="47">
        <f t="shared" si="70"/>
        <v>499</v>
      </c>
      <c r="BG66" s="47">
        <f t="shared" si="70"/>
        <v>1894</v>
      </c>
      <c r="BH66" s="47">
        <f t="shared" si="70"/>
        <v>1374</v>
      </c>
      <c r="BI66" s="47">
        <f t="shared" si="70"/>
        <v>1555</v>
      </c>
      <c r="BJ66" s="47">
        <f t="shared" si="70"/>
        <v>1109</v>
      </c>
    </row>
    <row r="67" ht="13.5" customHeight="1">
      <c r="A67" s="88">
        <v>41363.0</v>
      </c>
      <c r="B67" s="84" t="s">
        <v>71</v>
      </c>
      <c r="C67" s="38"/>
      <c r="D67" s="233" t="s">
        <v>36</v>
      </c>
      <c r="E67" s="52">
        <f t="shared" si="2"/>
        <v>1288</v>
      </c>
      <c r="F67" s="41">
        <v>2.0</v>
      </c>
      <c r="G67" s="41">
        <v>18.0</v>
      </c>
      <c r="H67" s="42">
        <f t="shared" si="3"/>
        <v>24</v>
      </c>
      <c r="I67" s="38"/>
      <c r="J67" s="234" t="s">
        <v>41</v>
      </c>
      <c r="K67" s="52">
        <f t="shared" si="4"/>
        <v>849</v>
      </c>
      <c r="L67" s="44">
        <v>2.0</v>
      </c>
      <c r="M67" s="44">
        <v>10.0</v>
      </c>
      <c r="N67" s="23">
        <f t="shared" si="5"/>
        <v>16</v>
      </c>
      <c r="O67" s="38"/>
      <c r="P67" s="45" t="s">
        <v>72</v>
      </c>
      <c r="Q67" s="38"/>
      <c r="R67" s="45">
        <f>MIN(Rules!$E$2,(MAX(H67/N67,N67/H67)))</f>
        <v>1.5</v>
      </c>
      <c r="S67" s="45">
        <f>VLOOKUP(B67,Rules!A:B,2,FALSE)</f>
        <v>40</v>
      </c>
      <c r="T67" s="38"/>
      <c r="U67" s="46">
        <f>1/(10^(-(E67+(IF(P67="Y",Rules!$I$2,0))-K67)/Rules!$E$12)+1)</f>
        <v>0.9377570272</v>
      </c>
      <c r="V67" s="47">
        <f t="shared" si="6"/>
        <v>4</v>
      </c>
      <c r="W67" s="47">
        <f t="shared" si="7"/>
        <v>-4</v>
      </c>
      <c r="X67" s="47"/>
      <c r="Y67" s="47"/>
      <c r="Z67" s="48"/>
      <c r="AA67" s="47">
        <f t="shared" ref="AA67:BJ67" si="71">IF($D67=AA$1,$E67+$V67,(IF($J67=AA$1,$K67+$W67,AA66)))</f>
        <v>1438</v>
      </c>
      <c r="AB67" s="47">
        <f t="shared" si="71"/>
        <v>1038</v>
      </c>
      <c r="AC67" s="47">
        <f t="shared" si="71"/>
        <v>1286</v>
      </c>
      <c r="AD67" s="47">
        <f t="shared" si="71"/>
        <v>292</v>
      </c>
      <c r="AE67" s="47">
        <f t="shared" si="71"/>
        <v>1759</v>
      </c>
      <c r="AF67" s="47">
        <f t="shared" si="71"/>
        <v>1908</v>
      </c>
      <c r="AG67" s="47">
        <f t="shared" si="71"/>
        <v>1153</v>
      </c>
      <c r="AH67" s="47">
        <f t="shared" si="71"/>
        <v>908</v>
      </c>
      <c r="AI67" s="47">
        <f t="shared" si="71"/>
        <v>1187</v>
      </c>
      <c r="AJ67" s="47">
        <f t="shared" si="71"/>
        <v>1795</v>
      </c>
      <c r="AK67" s="47">
        <f t="shared" si="71"/>
        <v>636</v>
      </c>
      <c r="AL67" s="47">
        <f t="shared" si="71"/>
        <v>962</v>
      </c>
      <c r="AM67" s="47">
        <f t="shared" si="71"/>
        <v>1982</v>
      </c>
      <c r="AN67" s="47">
        <f t="shared" si="71"/>
        <v>1317</v>
      </c>
      <c r="AO67" s="47">
        <f t="shared" si="71"/>
        <v>1162</v>
      </c>
      <c r="AP67" s="47">
        <f t="shared" si="71"/>
        <v>2239</v>
      </c>
      <c r="AQ67" s="47">
        <f t="shared" si="71"/>
        <v>1456</v>
      </c>
      <c r="AR67" s="47">
        <f t="shared" si="71"/>
        <v>330</v>
      </c>
      <c r="AS67" s="47">
        <f t="shared" si="71"/>
        <v>1832</v>
      </c>
      <c r="AT67" s="47">
        <f t="shared" si="71"/>
        <v>1292</v>
      </c>
      <c r="AU67" s="47">
        <f t="shared" si="71"/>
        <v>478</v>
      </c>
      <c r="AV67" s="47">
        <f t="shared" si="71"/>
        <v>928</v>
      </c>
      <c r="AW67" s="47">
        <f t="shared" si="71"/>
        <v>986</v>
      </c>
      <c r="AX67" s="47">
        <f t="shared" si="71"/>
        <v>1288</v>
      </c>
      <c r="AY67" s="47">
        <f t="shared" si="71"/>
        <v>670</v>
      </c>
      <c r="AZ67" s="47">
        <f t="shared" si="71"/>
        <v>1566</v>
      </c>
      <c r="BA67" s="47">
        <f t="shared" si="71"/>
        <v>845</v>
      </c>
      <c r="BB67" s="47">
        <f t="shared" si="71"/>
        <v>589</v>
      </c>
      <c r="BC67" s="47">
        <f t="shared" si="71"/>
        <v>638</v>
      </c>
      <c r="BD67" s="47">
        <f t="shared" si="71"/>
        <v>2051</v>
      </c>
      <c r="BE67" s="47">
        <f t="shared" si="71"/>
        <v>773</v>
      </c>
      <c r="BF67" s="47">
        <f t="shared" si="71"/>
        <v>499</v>
      </c>
      <c r="BG67" s="47">
        <f t="shared" si="71"/>
        <v>1894</v>
      </c>
      <c r="BH67" s="47">
        <f t="shared" si="71"/>
        <v>1374</v>
      </c>
      <c r="BI67" s="47">
        <f t="shared" si="71"/>
        <v>1555</v>
      </c>
      <c r="BJ67" s="47">
        <f t="shared" si="71"/>
        <v>1109</v>
      </c>
    </row>
    <row r="68" ht="13.5" customHeight="1">
      <c r="A68" s="88">
        <v>41363.0</v>
      </c>
      <c r="B68" s="84" t="s">
        <v>71</v>
      </c>
      <c r="C68" s="38"/>
      <c r="D68" s="233" t="s">
        <v>38</v>
      </c>
      <c r="E68" s="52">
        <f t="shared" si="2"/>
        <v>1288</v>
      </c>
      <c r="F68" s="41">
        <v>3.0</v>
      </c>
      <c r="G68" s="41">
        <v>18.0</v>
      </c>
      <c r="H68" s="42">
        <f t="shared" si="3"/>
        <v>27</v>
      </c>
      <c r="I68" s="38"/>
      <c r="J68" s="234" t="s">
        <v>43</v>
      </c>
      <c r="K68" s="52">
        <f t="shared" si="4"/>
        <v>1038</v>
      </c>
      <c r="L68" s="44">
        <v>1.0</v>
      </c>
      <c r="M68" s="44">
        <v>10.0</v>
      </c>
      <c r="N68" s="23">
        <f t="shared" si="5"/>
        <v>13</v>
      </c>
      <c r="O68" s="38"/>
      <c r="P68" s="45" t="s">
        <v>72</v>
      </c>
      <c r="Q68" s="38"/>
      <c r="R68" s="45">
        <f>MIN(Rules!$E$2,(MAX(H68/N68,N68/H68)))</f>
        <v>2</v>
      </c>
      <c r="S68" s="45">
        <f>VLOOKUP(B68,Rules!A:B,2,FALSE)</f>
        <v>40</v>
      </c>
      <c r="T68" s="38"/>
      <c r="U68" s="46">
        <f>1/(10^(-(E68+(IF(P68="Y",Rules!$I$2,0))-K68)/Rules!$E$12)+1)</f>
        <v>0.8631931114</v>
      </c>
      <c r="V68" s="47">
        <f t="shared" si="6"/>
        <v>11</v>
      </c>
      <c r="W68" s="47">
        <f t="shared" si="7"/>
        <v>-11</v>
      </c>
      <c r="X68" s="47"/>
      <c r="Y68" s="47"/>
      <c r="Z68" s="48"/>
      <c r="AA68" s="47">
        <f t="shared" ref="AA68:BJ68" si="72">IF($D68=AA$1,$E68+$V68,(IF($J68=AA$1,$K68+$W68,AA67)))</f>
        <v>1438</v>
      </c>
      <c r="AB68" s="47">
        <f t="shared" si="72"/>
        <v>1027</v>
      </c>
      <c r="AC68" s="47">
        <f t="shared" si="72"/>
        <v>1286</v>
      </c>
      <c r="AD68" s="47">
        <f t="shared" si="72"/>
        <v>292</v>
      </c>
      <c r="AE68" s="47">
        <f t="shared" si="72"/>
        <v>1759</v>
      </c>
      <c r="AF68" s="47">
        <f t="shared" si="72"/>
        <v>1908</v>
      </c>
      <c r="AG68" s="47">
        <f t="shared" si="72"/>
        <v>1153</v>
      </c>
      <c r="AH68" s="47">
        <f t="shared" si="72"/>
        <v>908</v>
      </c>
      <c r="AI68" s="47">
        <f t="shared" si="72"/>
        <v>1187</v>
      </c>
      <c r="AJ68" s="47">
        <f t="shared" si="72"/>
        <v>1795</v>
      </c>
      <c r="AK68" s="47">
        <f t="shared" si="72"/>
        <v>636</v>
      </c>
      <c r="AL68" s="47">
        <f t="shared" si="72"/>
        <v>962</v>
      </c>
      <c r="AM68" s="47">
        <f t="shared" si="72"/>
        <v>1982</v>
      </c>
      <c r="AN68" s="47">
        <f t="shared" si="72"/>
        <v>1317</v>
      </c>
      <c r="AO68" s="47">
        <f t="shared" si="72"/>
        <v>1162</v>
      </c>
      <c r="AP68" s="47">
        <f t="shared" si="72"/>
        <v>2239</v>
      </c>
      <c r="AQ68" s="47">
        <f t="shared" si="72"/>
        <v>1456</v>
      </c>
      <c r="AR68" s="47">
        <f t="shared" si="72"/>
        <v>330</v>
      </c>
      <c r="AS68" s="47">
        <f t="shared" si="72"/>
        <v>1832</v>
      </c>
      <c r="AT68" s="47">
        <f t="shared" si="72"/>
        <v>1292</v>
      </c>
      <c r="AU68" s="47">
        <f t="shared" si="72"/>
        <v>478</v>
      </c>
      <c r="AV68" s="47">
        <f t="shared" si="72"/>
        <v>928</v>
      </c>
      <c r="AW68" s="47">
        <f t="shared" si="72"/>
        <v>986</v>
      </c>
      <c r="AX68" s="47">
        <f t="shared" si="72"/>
        <v>1299</v>
      </c>
      <c r="AY68" s="47">
        <f t="shared" si="72"/>
        <v>670</v>
      </c>
      <c r="AZ68" s="47">
        <f t="shared" si="72"/>
        <v>1566</v>
      </c>
      <c r="BA68" s="47">
        <f t="shared" si="72"/>
        <v>845</v>
      </c>
      <c r="BB68" s="47">
        <f t="shared" si="72"/>
        <v>589</v>
      </c>
      <c r="BC68" s="47">
        <f t="shared" si="72"/>
        <v>638</v>
      </c>
      <c r="BD68" s="47">
        <f t="shared" si="72"/>
        <v>2051</v>
      </c>
      <c r="BE68" s="47">
        <f t="shared" si="72"/>
        <v>773</v>
      </c>
      <c r="BF68" s="47">
        <f t="shared" si="72"/>
        <v>499</v>
      </c>
      <c r="BG68" s="47">
        <f t="shared" si="72"/>
        <v>1894</v>
      </c>
      <c r="BH68" s="47">
        <f t="shared" si="72"/>
        <v>1374</v>
      </c>
      <c r="BI68" s="47">
        <f t="shared" si="72"/>
        <v>1555</v>
      </c>
      <c r="BJ68" s="47">
        <f t="shared" si="72"/>
        <v>1109</v>
      </c>
    </row>
    <row r="69" ht="13.5" customHeight="1">
      <c r="A69" s="88">
        <v>41363.0</v>
      </c>
      <c r="B69" s="84" t="s">
        <v>71</v>
      </c>
      <c r="C69" s="38"/>
      <c r="D69" s="233" t="s">
        <v>33</v>
      </c>
      <c r="E69" s="52">
        <f t="shared" si="2"/>
        <v>1187</v>
      </c>
      <c r="F69" s="41">
        <v>1.0</v>
      </c>
      <c r="G69" s="41">
        <v>22.0</v>
      </c>
      <c r="H69" s="42">
        <f t="shared" si="3"/>
        <v>25</v>
      </c>
      <c r="I69" s="38"/>
      <c r="J69" s="234" t="s">
        <v>39</v>
      </c>
      <c r="K69" s="52">
        <f t="shared" si="4"/>
        <v>986</v>
      </c>
      <c r="L69" s="44">
        <v>1.0</v>
      </c>
      <c r="M69" s="44">
        <v>14.0</v>
      </c>
      <c r="N69" s="23">
        <f t="shared" si="5"/>
        <v>17</v>
      </c>
      <c r="O69" s="38"/>
      <c r="P69" s="45" t="s">
        <v>72</v>
      </c>
      <c r="Q69" s="38"/>
      <c r="R69" s="45">
        <f>MIN(Rules!$E$2,(MAX(H69/N69,N69/H69)))</f>
        <v>1.470588235</v>
      </c>
      <c r="S69" s="45">
        <f>VLOOKUP(B69,Rules!A:B,2,FALSE)</f>
        <v>40</v>
      </c>
      <c r="T69" s="38"/>
      <c r="U69" s="46">
        <f>1/(10^(-(E69+(IF(P69="Y",Rules!$I$2,0))-K69)/Rules!$E$12)+1)</f>
        <v>0.8343000843</v>
      </c>
      <c r="V69" s="47">
        <f t="shared" si="6"/>
        <v>10</v>
      </c>
      <c r="W69" s="47">
        <f t="shared" si="7"/>
        <v>-10</v>
      </c>
      <c r="X69" s="47"/>
      <c r="Y69" s="47"/>
      <c r="Z69" s="48"/>
      <c r="AA69" s="47">
        <f t="shared" ref="AA69:BJ69" si="73">IF($D69=AA$1,$E69+$V69,(IF($J69=AA$1,$K69+$W69,AA68)))</f>
        <v>1438</v>
      </c>
      <c r="AB69" s="47">
        <f t="shared" si="73"/>
        <v>1027</v>
      </c>
      <c r="AC69" s="47">
        <f t="shared" si="73"/>
        <v>1286</v>
      </c>
      <c r="AD69" s="47">
        <f t="shared" si="73"/>
        <v>292</v>
      </c>
      <c r="AE69" s="47">
        <f t="shared" si="73"/>
        <v>1759</v>
      </c>
      <c r="AF69" s="47">
        <f t="shared" si="73"/>
        <v>1908</v>
      </c>
      <c r="AG69" s="47">
        <f t="shared" si="73"/>
        <v>1153</v>
      </c>
      <c r="AH69" s="47">
        <f t="shared" si="73"/>
        <v>908</v>
      </c>
      <c r="AI69" s="47">
        <f t="shared" si="73"/>
        <v>1197</v>
      </c>
      <c r="AJ69" s="47">
        <f t="shared" si="73"/>
        <v>1795</v>
      </c>
      <c r="AK69" s="47">
        <f t="shared" si="73"/>
        <v>636</v>
      </c>
      <c r="AL69" s="47">
        <f t="shared" si="73"/>
        <v>962</v>
      </c>
      <c r="AM69" s="47">
        <f t="shared" si="73"/>
        <v>1982</v>
      </c>
      <c r="AN69" s="47">
        <f t="shared" si="73"/>
        <v>1317</v>
      </c>
      <c r="AO69" s="47">
        <f t="shared" si="73"/>
        <v>1162</v>
      </c>
      <c r="AP69" s="47">
        <f t="shared" si="73"/>
        <v>2239</v>
      </c>
      <c r="AQ69" s="47">
        <f t="shared" si="73"/>
        <v>1456</v>
      </c>
      <c r="AR69" s="47">
        <f t="shared" si="73"/>
        <v>330</v>
      </c>
      <c r="AS69" s="47">
        <f t="shared" si="73"/>
        <v>1832</v>
      </c>
      <c r="AT69" s="47">
        <f t="shared" si="73"/>
        <v>1292</v>
      </c>
      <c r="AU69" s="47">
        <f t="shared" si="73"/>
        <v>478</v>
      </c>
      <c r="AV69" s="47">
        <f t="shared" si="73"/>
        <v>928</v>
      </c>
      <c r="AW69" s="47">
        <f t="shared" si="73"/>
        <v>976</v>
      </c>
      <c r="AX69" s="47">
        <f t="shared" si="73"/>
        <v>1299</v>
      </c>
      <c r="AY69" s="47">
        <f t="shared" si="73"/>
        <v>670</v>
      </c>
      <c r="AZ69" s="47">
        <f t="shared" si="73"/>
        <v>1566</v>
      </c>
      <c r="BA69" s="47">
        <f t="shared" si="73"/>
        <v>845</v>
      </c>
      <c r="BB69" s="47">
        <f t="shared" si="73"/>
        <v>589</v>
      </c>
      <c r="BC69" s="47">
        <f t="shared" si="73"/>
        <v>638</v>
      </c>
      <c r="BD69" s="47">
        <f t="shared" si="73"/>
        <v>2051</v>
      </c>
      <c r="BE69" s="47">
        <f t="shared" si="73"/>
        <v>773</v>
      </c>
      <c r="BF69" s="47">
        <f t="shared" si="73"/>
        <v>499</v>
      </c>
      <c r="BG69" s="47">
        <f t="shared" si="73"/>
        <v>1894</v>
      </c>
      <c r="BH69" s="47">
        <f t="shared" si="73"/>
        <v>1374</v>
      </c>
      <c r="BI69" s="47">
        <f t="shared" si="73"/>
        <v>1555</v>
      </c>
      <c r="BJ69" s="47">
        <f t="shared" si="73"/>
        <v>1109</v>
      </c>
    </row>
    <row r="70" ht="13.5" customHeight="1">
      <c r="A70" s="88">
        <v>41364.0</v>
      </c>
      <c r="B70" s="84" t="s">
        <v>71</v>
      </c>
      <c r="C70" s="38"/>
      <c r="D70" s="233" t="s">
        <v>18</v>
      </c>
      <c r="E70" s="52">
        <f t="shared" si="2"/>
        <v>2051</v>
      </c>
      <c r="F70" s="41">
        <v>3.0</v>
      </c>
      <c r="G70" s="41">
        <v>19.0</v>
      </c>
      <c r="H70" s="42">
        <f t="shared" si="3"/>
        <v>28</v>
      </c>
      <c r="I70" s="38"/>
      <c r="J70" s="234" t="s">
        <v>21</v>
      </c>
      <c r="K70" s="52">
        <f t="shared" si="4"/>
        <v>1759</v>
      </c>
      <c r="L70" s="44">
        <v>1.0</v>
      </c>
      <c r="M70" s="44">
        <v>14.0</v>
      </c>
      <c r="N70" s="23">
        <f t="shared" si="5"/>
        <v>17</v>
      </c>
      <c r="O70" s="38"/>
      <c r="P70" s="45" t="s">
        <v>72</v>
      </c>
      <c r="Q70" s="38"/>
      <c r="R70" s="45">
        <f>MIN(Rules!$E$2,(MAX(H70/N70,N70/H70)))</f>
        <v>1.647058824</v>
      </c>
      <c r="S70" s="45">
        <f>VLOOKUP(B70,Rules!A:B,2,FALSE)</f>
        <v>40</v>
      </c>
      <c r="T70" s="38"/>
      <c r="U70" s="46">
        <f>1/(10^(-(E70+(IF(P70="Y",Rules!$I$2,0))-K70)/Rules!$E$12)+1)</f>
        <v>0.8844727449</v>
      </c>
      <c r="V70" s="47">
        <f t="shared" si="6"/>
        <v>8</v>
      </c>
      <c r="W70" s="47">
        <f t="shared" si="7"/>
        <v>-8</v>
      </c>
      <c r="X70" s="47"/>
      <c r="Y70" s="47"/>
      <c r="Z70" s="48"/>
      <c r="AA70" s="47">
        <f t="shared" ref="AA70:BJ70" si="74">IF($D70=AA$1,$E70+$V70,(IF($J70=AA$1,$K70+$W70,AA69)))</f>
        <v>1438</v>
      </c>
      <c r="AB70" s="47">
        <f t="shared" si="74"/>
        <v>1027</v>
      </c>
      <c r="AC70" s="47">
        <f t="shared" si="74"/>
        <v>1286</v>
      </c>
      <c r="AD70" s="47">
        <f t="shared" si="74"/>
        <v>292</v>
      </c>
      <c r="AE70" s="47">
        <f t="shared" si="74"/>
        <v>1751</v>
      </c>
      <c r="AF70" s="47">
        <f t="shared" si="74"/>
        <v>1908</v>
      </c>
      <c r="AG70" s="47">
        <f t="shared" si="74"/>
        <v>1153</v>
      </c>
      <c r="AH70" s="47">
        <f t="shared" si="74"/>
        <v>908</v>
      </c>
      <c r="AI70" s="47">
        <f t="shared" si="74"/>
        <v>1197</v>
      </c>
      <c r="AJ70" s="47">
        <f t="shared" si="74"/>
        <v>1795</v>
      </c>
      <c r="AK70" s="47">
        <f t="shared" si="74"/>
        <v>636</v>
      </c>
      <c r="AL70" s="47">
        <f t="shared" si="74"/>
        <v>962</v>
      </c>
      <c r="AM70" s="47">
        <f t="shared" si="74"/>
        <v>1982</v>
      </c>
      <c r="AN70" s="47">
        <f t="shared" si="74"/>
        <v>1317</v>
      </c>
      <c r="AO70" s="47">
        <f t="shared" si="74"/>
        <v>1162</v>
      </c>
      <c r="AP70" s="47">
        <f t="shared" si="74"/>
        <v>2239</v>
      </c>
      <c r="AQ70" s="47">
        <f t="shared" si="74"/>
        <v>1456</v>
      </c>
      <c r="AR70" s="47">
        <f t="shared" si="74"/>
        <v>330</v>
      </c>
      <c r="AS70" s="47">
        <f t="shared" si="74"/>
        <v>1832</v>
      </c>
      <c r="AT70" s="47">
        <f t="shared" si="74"/>
        <v>1292</v>
      </c>
      <c r="AU70" s="47">
        <f t="shared" si="74"/>
        <v>478</v>
      </c>
      <c r="AV70" s="47">
        <f t="shared" si="74"/>
        <v>928</v>
      </c>
      <c r="AW70" s="47">
        <f t="shared" si="74"/>
        <v>976</v>
      </c>
      <c r="AX70" s="47">
        <f t="shared" si="74"/>
        <v>1299</v>
      </c>
      <c r="AY70" s="47">
        <f t="shared" si="74"/>
        <v>670</v>
      </c>
      <c r="AZ70" s="47">
        <f t="shared" si="74"/>
        <v>1566</v>
      </c>
      <c r="BA70" s="47">
        <f t="shared" si="74"/>
        <v>845</v>
      </c>
      <c r="BB70" s="47">
        <f t="shared" si="74"/>
        <v>589</v>
      </c>
      <c r="BC70" s="47">
        <f t="shared" si="74"/>
        <v>638</v>
      </c>
      <c r="BD70" s="47">
        <f t="shared" si="74"/>
        <v>2059</v>
      </c>
      <c r="BE70" s="47">
        <f t="shared" si="74"/>
        <v>773</v>
      </c>
      <c r="BF70" s="47">
        <f t="shared" si="74"/>
        <v>499</v>
      </c>
      <c r="BG70" s="47">
        <f t="shared" si="74"/>
        <v>1894</v>
      </c>
      <c r="BH70" s="47">
        <f t="shared" si="74"/>
        <v>1374</v>
      </c>
      <c r="BI70" s="47">
        <f t="shared" si="74"/>
        <v>1555</v>
      </c>
      <c r="BJ70" s="47">
        <f t="shared" si="74"/>
        <v>1109</v>
      </c>
    </row>
    <row r="71" ht="13.5" customHeight="1">
      <c r="A71" s="88">
        <v>41364.0</v>
      </c>
      <c r="B71" s="84" t="s">
        <v>71</v>
      </c>
      <c r="C71" s="38"/>
      <c r="D71" s="233" t="s">
        <v>22</v>
      </c>
      <c r="E71" s="52">
        <f t="shared" si="2"/>
        <v>2239</v>
      </c>
      <c r="F71" s="41">
        <v>0.0</v>
      </c>
      <c r="G71" s="41">
        <v>20.0</v>
      </c>
      <c r="H71" s="42">
        <f t="shared" si="3"/>
        <v>20</v>
      </c>
      <c r="I71" s="38"/>
      <c r="J71" s="234" t="s">
        <v>19</v>
      </c>
      <c r="K71" s="52">
        <f t="shared" si="4"/>
        <v>1908</v>
      </c>
      <c r="L71" s="44">
        <v>2.0</v>
      </c>
      <c r="M71" s="44">
        <v>12.0</v>
      </c>
      <c r="N71" s="23">
        <f t="shared" si="5"/>
        <v>18</v>
      </c>
      <c r="O71" s="38"/>
      <c r="P71" s="45" t="s">
        <v>72</v>
      </c>
      <c r="Q71" s="38"/>
      <c r="R71" s="45">
        <f>MIN(Rules!$E$2,(MAX(H71/N71,N71/H71)))</f>
        <v>1.111111111</v>
      </c>
      <c r="S71" s="45">
        <f>VLOOKUP(B71,Rules!A:B,2,FALSE)</f>
        <v>40</v>
      </c>
      <c r="T71" s="38"/>
      <c r="U71" s="46">
        <f>1/(10^(-(E71+(IF(P71="Y",Rules!$I$2,0))-K71)/Rules!$E$12)+1)</f>
        <v>0.9015961585</v>
      </c>
      <c r="V71" s="47">
        <f t="shared" si="6"/>
        <v>4</v>
      </c>
      <c r="W71" s="47">
        <f t="shared" si="7"/>
        <v>-4</v>
      </c>
      <c r="X71" s="47"/>
      <c r="Y71" s="47"/>
      <c r="Z71" s="48"/>
      <c r="AA71" s="47">
        <f t="shared" ref="AA71:BJ71" si="75">IF($D71=AA$1,$E71+$V71,(IF($J71=AA$1,$K71+$W71,AA70)))</f>
        <v>1438</v>
      </c>
      <c r="AB71" s="47">
        <f t="shared" si="75"/>
        <v>1027</v>
      </c>
      <c r="AC71" s="47">
        <f t="shared" si="75"/>
        <v>1286</v>
      </c>
      <c r="AD71" s="47">
        <f t="shared" si="75"/>
        <v>292</v>
      </c>
      <c r="AE71" s="47">
        <f t="shared" si="75"/>
        <v>1751</v>
      </c>
      <c r="AF71" s="47">
        <f t="shared" si="75"/>
        <v>1904</v>
      </c>
      <c r="AG71" s="47">
        <f t="shared" si="75"/>
        <v>1153</v>
      </c>
      <c r="AH71" s="47">
        <f t="shared" si="75"/>
        <v>908</v>
      </c>
      <c r="AI71" s="47">
        <f t="shared" si="75"/>
        <v>1197</v>
      </c>
      <c r="AJ71" s="47">
        <f t="shared" si="75"/>
        <v>1795</v>
      </c>
      <c r="AK71" s="47">
        <f t="shared" si="75"/>
        <v>636</v>
      </c>
      <c r="AL71" s="47">
        <f t="shared" si="75"/>
        <v>962</v>
      </c>
      <c r="AM71" s="47">
        <f t="shared" si="75"/>
        <v>1982</v>
      </c>
      <c r="AN71" s="47">
        <f t="shared" si="75"/>
        <v>1317</v>
      </c>
      <c r="AO71" s="47">
        <f t="shared" si="75"/>
        <v>1162</v>
      </c>
      <c r="AP71" s="47">
        <f t="shared" si="75"/>
        <v>2243</v>
      </c>
      <c r="AQ71" s="47">
        <f t="shared" si="75"/>
        <v>1456</v>
      </c>
      <c r="AR71" s="47">
        <f t="shared" si="75"/>
        <v>330</v>
      </c>
      <c r="AS71" s="47">
        <f t="shared" si="75"/>
        <v>1832</v>
      </c>
      <c r="AT71" s="47">
        <f t="shared" si="75"/>
        <v>1292</v>
      </c>
      <c r="AU71" s="47">
        <f t="shared" si="75"/>
        <v>478</v>
      </c>
      <c r="AV71" s="47">
        <f t="shared" si="75"/>
        <v>928</v>
      </c>
      <c r="AW71" s="47">
        <f t="shared" si="75"/>
        <v>976</v>
      </c>
      <c r="AX71" s="47">
        <f t="shared" si="75"/>
        <v>1299</v>
      </c>
      <c r="AY71" s="47">
        <f t="shared" si="75"/>
        <v>670</v>
      </c>
      <c r="AZ71" s="47">
        <f t="shared" si="75"/>
        <v>1566</v>
      </c>
      <c r="BA71" s="47">
        <f t="shared" si="75"/>
        <v>845</v>
      </c>
      <c r="BB71" s="47">
        <f t="shared" si="75"/>
        <v>589</v>
      </c>
      <c r="BC71" s="47">
        <f t="shared" si="75"/>
        <v>638</v>
      </c>
      <c r="BD71" s="47">
        <f t="shared" si="75"/>
        <v>2059</v>
      </c>
      <c r="BE71" s="47">
        <f t="shared" si="75"/>
        <v>773</v>
      </c>
      <c r="BF71" s="47">
        <f t="shared" si="75"/>
        <v>499</v>
      </c>
      <c r="BG71" s="47">
        <f t="shared" si="75"/>
        <v>1894</v>
      </c>
      <c r="BH71" s="47">
        <f t="shared" si="75"/>
        <v>1374</v>
      </c>
      <c r="BI71" s="47">
        <f t="shared" si="75"/>
        <v>1555</v>
      </c>
      <c r="BJ71" s="47">
        <f t="shared" si="75"/>
        <v>1109</v>
      </c>
    </row>
    <row r="72" ht="13.5" customHeight="1">
      <c r="A72" s="88">
        <v>41364.0</v>
      </c>
      <c r="B72" s="84" t="s">
        <v>71</v>
      </c>
      <c r="C72" s="38"/>
      <c r="D72" s="233" t="s">
        <v>25</v>
      </c>
      <c r="E72" s="52">
        <f t="shared" si="2"/>
        <v>1894</v>
      </c>
      <c r="F72" s="41">
        <v>0.0</v>
      </c>
      <c r="G72" s="41">
        <v>12.0</v>
      </c>
      <c r="H72" s="42">
        <f t="shared" si="3"/>
        <v>12</v>
      </c>
      <c r="I72" s="38"/>
      <c r="J72" s="234" t="s">
        <v>23</v>
      </c>
      <c r="K72" s="52">
        <f t="shared" si="4"/>
        <v>1982</v>
      </c>
      <c r="L72" s="44">
        <v>0.0</v>
      </c>
      <c r="M72" s="44">
        <v>15.0</v>
      </c>
      <c r="N72" s="23">
        <f t="shared" si="5"/>
        <v>15</v>
      </c>
      <c r="O72" s="38"/>
      <c r="P72" s="45" t="s">
        <v>72</v>
      </c>
      <c r="Q72" s="38"/>
      <c r="R72" s="45">
        <f>MIN(Rules!$E$2,(MAX(H72/N72,N72/H72)))</f>
        <v>1.25</v>
      </c>
      <c r="S72" s="45">
        <f>VLOOKUP(B72,Rules!A:B,2,FALSE)</f>
        <v>40</v>
      </c>
      <c r="T72" s="38"/>
      <c r="U72" s="46">
        <f>1/(10^(-(E72+(IF(P72="Y",Rules!$I$2,0))-K72)/Rules!$E$12)+1)</f>
        <v>0.5708991378</v>
      </c>
      <c r="V72" s="47">
        <f t="shared" si="6"/>
        <v>-29</v>
      </c>
      <c r="W72" s="47">
        <f t="shared" si="7"/>
        <v>29</v>
      </c>
      <c r="X72" s="47"/>
      <c r="Y72" s="47"/>
      <c r="Z72" s="48"/>
      <c r="AA72" s="47">
        <f t="shared" ref="AA72:BJ72" si="76">IF($D72=AA$1,$E72+$V72,(IF($J72=AA$1,$K72+$W72,AA71)))</f>
        <v>1438</v>
      </c>
      <c r="AB72" s="47">
        <f t="shared" si="76"/>
        <v>1027</v>
      </c>
      <c r="AC72" s="47">
        <f t="shared" si="76"/>
        <v>1286</v>
      </c>
      <c r="AD72" s="47">
        <f t="shared" si="76"/>
        <v>292</v>
      </c>
      <c r="AE72" s="47">
        <f t="shared" si="76"/>
        <v>1751</v>
      </c>
      <c r="AF72" s="47">
        <f t="shared" si="76"/>
        <v>1904</v>
      </c>
      <c r="AG72" s="47">
        <f t="shared" si="76"/>
        <v>1153</v>
      </c>
      <c r="AH72" s="47">
        <f t="shared" si="76"/>
        <v>908</v>
      </c>
      <c r="AI72" s="47">
        <f t="shared" si="76"/>
        <v>1197</v>
      </c>
      <c r="AJ72" s="47">
        <f t="shared" si="76"/>
        <v>1795</v>
      </c>
      <c r="AK72" s="47">
        <f t="shared" si="76"/>
        <v>636</v>
      </c>
      <c r="AL72" s="47">
        <f t="shared" si="76"/>
        <v>962</v>
      </c>
      <c r="AM72" s="47">
        <f t="shared" si="76"/>
        <v>2011</v>
      </c>
      <c r="AN72" s="47">
        <f t="shared" si="76"/>
        <v>1317</v>
      </c>
      <c r="AO72" s="47">
        <f t="shared" si="76"/>
        <v>1162</v>
      </c>
      <c r="AP72" s="47">
        <f t="shared" si="76"/>
        <v>2243</v>
      </c>
      <c r="AQ72" s="47">
        <f t="shared" si="76"/>
        <v>1456</v>
      </c>
      <c r="AR72" s="47">
        <f t="shared" si="76"/>
        <v>330</v>
      </c>
      <c r="AS72" s="47">
        <f t="shared" si="76"/>
        <v>1832</v>
      </c>
      <c r="AT72" s="47">
        <f t="shared" si="76"/>
        <v>1292</v>
      </c>
      <c r="AU72" s="47">
        <f t="shared" si="76"/>
        <v>478</v>
      </c>
      <c r="AV72" s="47">
        <f t="shared" si="76"/>
        <v>928</v>
      </c>
      <c r="AW72" s="47">
        <f t="shared" si="76"/>
        <v>976</v>
      </c>
      <c r="AX72" s="47">
        <f t="shared" si="76"/>
        <v>1299</v>
      </c>
      <c r="AY72" s="47">
        <f t="shared" si="76"/>
        <v>670</v>
      </c>
      <c r="AZ72" s="47">
        <f t="shared" si="76"/>
        <v>1566</v>
      </c>
      <c r="BA72" s="47">
        <f t="shared" si="76"/>
        <v>845</v>
      </c>
      <c r="BB72" s="47">
        <f t="shared" si="76"/>
        <v>589</v>
      </c>
      <c r="BC72" s="47">
        <f t="shared" si="76"/>
        <v>638</v>
      </c>
      <c r="BD72" s="47">
        <f t="shared" si="76"/>
        <v>2059</v>
      </c>
      <c r="BE72" s="47">
        <f t="shared" si="76"/>
        <v>773</v>
      </c>
      <c r="BF72" s="47">
        <f t="shared" si="76"/>
        <v>499</v>
      </c>
      <c r="BG72" s="47">
        <f t="shared" si="76"/>
        <v>1865</v>
      </c>
      <c r="BH72" s="47">
        <f t="shared" si="76"/>
        <v>1374</v>
      </c>
      <c r="BI72" s="47">
        <f t="shared" si="76"/>
        <v>1555</v>
      </c>
      <c r="BJ72" s="47">
        <f t="shared" si="76"/>
        <v>1109</v>
      </c>
    </row>
    <row r="73" ht="13.5" customHeight="1">
      <c r="A73" s="88">
        <v>41364.0</v>
      </c>
      <c r="B73" s="84" t="s">
        <v>71</v>
      </c>
      <c r="C73" s="38"/>
      <c r="D73" s="233" t="s">
        <v>30</v>
      </c>
      <c r="E73" s="52">
        <f t="shared" si="2"/>
        <v>1438</v>
      </c>
      <c r="F73" s="41">
        <v>0.0</v>
      </c>
      <c r="G73" s="41">
        <v>19.0</v>
      </c>
      <c r="H73" s="42">
        <f t="shared" si="3"/>
        <v>19</v>
      </c>
      <c r="I73" s="38"/>
      <c r="J73" s="234" t="s">
        <v>27</v>
      </c>
      <c r="K73" s="52">
        <f t="shared" si="4"/>
        <v>1566</v>
      </c>
      <c r="L73" s="44">
        <v>0.0</v>
      </c>
      <c r="M73" s="44">
        <v>21.0</v>
      </c>
      <c r="N73" s="23">
        <f t="shared" si="5"/>
        <v>21</v>
      </c>
      <c r="O73" s="38"/>
      <c r="P73" s="45" t="s">
        <v>72</v>
      </c>
      <c r="Q73" s="38"/>
      <c r="R73" s="45">
        <f>MIN(Rules!$E$2,(MAX(H73/N73,N73/H73)))</f>
        <v>1.105263158</v>
      </c>
      <c r="S73" s="45">
        <f>VLOOKUP(B73,Rules!A:B,2,FALSE)</f>
        <v>40</v>
      </c>
      <c r="T73" s="38"/>
      <c r="U73" s="46">
        <f>1/(10^(-(E73+(IF(P73="Y",Rules!$I$2,0))-K73)/Rules!$E$12)+1)</f>
        <v>0.525306793</v>
      </c>
      <c r="V73" s="47">
        <f t="shared" si="6"/>
        <v>-23</v>
      </c>
      <c r="W73" s="47">
        <f t="shared" si="7"/>
        <v>23</v>
      </c>
      <c r="X73" s="47"/>
      <c r="Y73" s="47"/>
      <c r="Z73" s="48"/>
      <c r="AA73" s="47">
        <f t="shared" ref="AA73:BJ73" si="77">IF($D73=AA$1,$E73+$V73,(IF($J73=AA$1,$K73+$W73,AA72)))</f>
        <v>1415</v>
      </c>
      <c r="AB73" s="47">
        <f t="shared" si="77"/>
        <v>1027</v>
      </c>
      <c r="AC73" s="47">
        <f t="shared" si="77"/>
        <v>1286</v>
      </c>
      <c r="AD73" s="47">
        <f t="shared" si="77"/>
        <v>292</v>
      </c>
      <c r="AE73" s="47">
        <f t="shared" si="77"/>
        <v>1751</v>
      </c>
      <c r="AF73" s="47">
        <f t="shared" si="77"/>
        <v>1904</v>
      </c>
      <c r="AG73" s="47">
        <f t="shared" si="77"/>
        <v>1153</v>
      </c>
      <c r="AH73" s="47">
        <f t="shared" si="77"/>
        <v>908</v>
      </c>
      <c r="AI73" s="47">
        <f t="shared" si="77"/>
        <v>1197</v>
      </c>
      <c r="AJ73" s="47">
        <f t="shared" si="77"/>
        <v>1795</v>
      </c>
      <c r="AK73" s="47">
        <f t="shared" si="77"/>
        <v>636</v>
      </c>
      <c r="AL73" s="47">
        <f t="shared" si="77"/>
        <v>962</v>
      </c>
      <c r="AM73" s="47">
        <f t="shared" si="77"/>
        <v>2011</v>
      </c>
      <c r="AN73" s="47">
        <f t="shared" si="77"/>
        <v>1317</v>
      </c>
      <c r="AO73" s="47">
        <f t="shared" si="77"/>
        <v>1162</v>
      </c>
      <c r="AP73" s="47">
        <f t="shared" si="77"/>
        <v>2243</v>
      </c>
      <c r="AQ73" s="47">
        <f t="shared" si="77"/>
        <v>1456</v>
      </c>
      <c r="AR73" s="47">
        <f t="shared" si="77"/>
        <v>330</v>
      </c>
      <c r="AS73" s="47">
        <f t="shared" si="77"/>
        <v>1832</v>
      </c>
      <c r="AT73" s="47">
        <f t="shared" si="77"/>
        <v>1292</v>
      </c>
      <c r="AU73" s="47">
        <f t="shared" si="77"/>
        <v>478</v>
      </c>
      <c r="AV73" s="47">
        <f t="shared" si="77"/>
        <v>928</v>
      </c>
      <c r="AW73" s="47">
        <f t="shared" si="77"/>
        <v>976</v>
      </c>
      <c r="AX73" s="47">
        <f t="shared" si="77"/>
        <v>1299</v>
      </c>
      <c r="AY73" s="47">
        <f t="shared" si="77"/>
        <v>670</v>
      </c>
      <c r="AZ73" s="47">
        <f t="shared" si="77"/>
        <v>1589</v>
      </c>
      <c r="BA73" s="47">
        <f t="shared" si="77"/>
        <v>845</v>
      </c>
      <c r="BB73" s="47">
        <f t="shared" si="77"/>
        <v>589</v>
      </c>
      <c r="BC73" s="47">
        <f t="shared" si="77"/>
        <v>638</v>
      </c>
      <c r="BD73" s="47">
        <f t="shared" si="77"/>
        <v>2059</v>
      </c>
      <c r="BE73" s="47">
        <f t="shared" si="77"/>
        <v>773</v>
      </c>
      <c r="BF73" s="47">
        <f t="shared" si="77"/>
        <v>499</v>
      </c>
      <c r="BG73" s="47">
        <f t="shared" si="77"/>
        <v>1865</v>
      </c>
      <c r="BH73" s="47">
        <f t="shared" si="77"/>
        <v>1374</v>
      </c>
      <c r="BI73" s="47">
        <f t="shared" si="77"/>
        <v>1555</v>
      </c>
      <c r="BJ73" s="47">
        <f t="shared" si="77"/>
        <v>1109</v>
      </c>
    </row>
    <row r="74" ht="13.5" customHeight="1">
      <c r="A74" s="88">
        <v>41364.0</v>
      </c>
      <c r="B74" s="84" t="s">
        <v>71</v>
      </c>
      <c r="C74" s="38"/>
      <c r="D74" s="233" t="s">
        <v>26</v>
      </c>
      <c r="E74" s="52">
        <f t="shared" si="2"/>
        <v>1795</v>
      </c>
      <c r="F74" s="41">
        <v>3.0</v>
      </c>
      <c r="G74" s="41">
        <v>15.0</v>
      </c>
      <c r="H74" s="42">
        <f t="shared" si="3"/>
        <v>24</v>
      </c>
      <c r="I74" s="38"/>
      <c r="J74" s="234" t="s">
        <v>28</v>
      </c>
      <c r="K74" s="52">
        <f t="shared" si="4"/>
        <v>1286</v>
      </c>
      <c r="L74" s="44">
        <v>0.0</v>
      </c>
      <c r="M74" s="44">
        <v>11.0</v>
      </c>
      <c r="N74" s="23">
        <f t="shared" si="5"/>
        <v>11</v>
      </c>
      <c r="O74" s="38"/>
      <c r="P74" s="45" t="s">
        <v>72</v>
      </c>
      <c r="Q74" s="38"/>
      <c r="R74" s="45">
        <f>MIN(Rules!$E$2,(MAX(H74/N74,N74/H74)))</f>
        <v>2</v>
      </c>
      <c r="S74" s="45">
        <f>VLOOKUP(B74,Rules!A:B,2,FALSE)</f>
        <v>40</v>
      </c>
      <c r="T74" s="38"/>
      <c r="U74" s="46">
        <f>1/(10^(-(E74+(IF(P74="Y",Rules!$I$2,0))-K74)/Rules!$E$12)+1)</f>
        <v>0.9541220572</v>
      </c>
      <c r="V74" s="47">
        <f t="shared" si="6"/>
        <v>4</v>
      </c>
      <c r="W74" s="47">
        <f t="shared" si="7"/>
        <v>-4</v>
      </c>
      <c r="X74" s="47"/>
      <c r="Y74" s="47"/>
      <c r="Z74" s="48"/>
      <c r="AA74" s="47">
        <f t="shared" ref="AA74:BJ74" si="78">IF($D74=AA$1,$E74+$V74,(IF($J74=AA$1,$K74+$W74,AA73)))</f>
        <v>1415</v>
      </c>
      <c r="AB74" s="47">
        <f t="shared" si="78"/>
        <v>1027</v>
      </c>
      <c r="AC74" s="47">
        <f t="shared" si="78"/>
        <v>1282</v>
      </c>
      <c r="AD74" s="47">
        <f t="shared" si="78"/>
        <v>292</v>
      </c>
      <c r="AE74" s="47">
        <f t="shared" si="78"/>
        <v>1751</v>
      </c>
      <c r="AF74" s="47">
        <f t="shared" si="78"/>
        <v>1904</v>
      </c>
      <c r="AG74" s="47">
        <f t="shared" si="78"/>
        <v>1153</v>
      </c>
      <c r="AH74" s="47">
        <f t="shared" si="78"/>
        <v>908</v>
      </c>
      <c r="AI74" s="47">
        <f t="shared" si="78"/>
        <v>1197</v>
      </c>
      <c r="AJ74" s="47">
        <f t="shared" si="78"/>
        <v>1799</v>
      </c>
      <c r="AK74" s="47">
        <f t="shared" si="78"/>
        <v>636</v>
      </c>
      <c r="AL74" s="47">
        <f t="shared" si="78"/>
        <v>962</v>
      </c>
      <c r="AM74" s="47">
        <f t="shared" si="78"/>
        <v>2011</v>
      </c>
      <c r="AN74" s="47">
        <f t="shared" si="78"/>
        <v>1317</v>
      </c>
      <c r="AO74" s="47">
        <f t="shared" si="78"/>
        <v>1162</v>
      </c>
      <c r="AP74" s="47">
        <f t="shared" si="78"/>
        <v>2243</v>
      </c>
      <c r="AQ74" s="47">
        <f t="shared" si="78"/>
        <v>1456</v>
      </c>
      <c r="AR74" s="47">
        <f t="shared" si="78"/>
        <v>330</v>
      </c>
      <c r="AS74" s="47">
        <f t="shared" si="78"/>
        <v>1832</v>
      </c>
      <c r="AT74" s="47">
        <f t="shared" si="78"/>
        <v>1292</v>
      </c>
      <c r="AU74" s="47">
        <f t="shared" si="78"/>
        <v>478</v>
      </c>
      <c r="AV74" s="47">
        <f t="shared" si="78"/>
        <v>928</v>
      </c>
      <c r="AW74" s="47">
        <f t="shared" si="78"/>
        <v>976</v>
      </c>
      <c r="AX74" s="47">
        <f t="shared" si="78"/>
        <v>1299</v>
      </c>
      <c r="AY74" s="47">
        <f t="shared" si="78"/>
        <v>670</v>
      </c>
      <c r="AZ74" s="47">
        <f t="shared" si="78"/>
        <v>1589</v>
      </c>
      <c r="BA74" s="47">
        <f t="shared" si="78"/>
        <v>845</v>
      </c>
      <c r="BB74" s="47">
        <f t="shared" si="78"/>
        <v>589</v>
      </c>
      <c r="BC74" s="47">
        <f t="shared" si="78"/>
        <v>638</v>
      </c>
      <c r="BD74" s="47">
        <f t="shared" si="78"/>
        <v>2059</v>
      </c>
      <c r="BE74" s="47">
        <f t="shared" si="78"/>
        <v>773</v>
      </c>
      <c r="BF74" s="47">
        <f t="shared" si="78"/>
        <v>499</v>
      </c>
      <c r="BG74" s="47">
        <f t="shared" si="78"/>
        <v>1865</v>
      </c>
      <c r="BH74" s="47">
        <f t="shared" si="78"/>
        <v>1374</v>
      </c>
      <c r="BI74" s="47">
        <f t="shared" si="78"/>
        <v>1555</v>
      </c>
      <c r="BJ74" s="47">
        <f t="shared" si="78"/>
        <v>1109</v>
      </c>
    </row>
    <row r="75" ht="13.5" customHeight="1">
      <c r="A75" s="88">
        <v>41364.0</v>
      </c>
      <c r="B75" s="84" t="s">
        <v>71</v>
      </c>
      <c r="C75" s="38"/>
      <c r="D75" s="233" t="s">
        <v>20</v>
      </c>
      <c r="E75" s="52">
        <f t="shared" si="2"/>
        <v>1832</v>
      </c>
      <c r="F75" s="41">
        <v>1.0</v>
      </c>
      <c r="G75" s="41">
        <v>19.0</v>
      </c>
      <c r="H75" s="42">
        <f t="shared" si="3"/>
        <v>22</v>
      </c>
      <c r="I75" s="38"/>
      <c r="J75" s="234" t="s">
        <v>24</v>
      </c>
      <c r="K75" s="52">
        <f t="shared" si="4"/>
        <v>1555</v>
      </c>
      <c r="L75" s="44">
        <v>2.0</v>
      </c>
      <c r="M75" s="44">
        <v>16.0</v>
      </c>
      <c r="N75" s="23">
        <f t="shared" si="5"/>
        <v>22</v>
      </c>
      <c r="O75" s="38"/>
      <c r="P75" s="45" t="s">
        <v>72</v>
      </c>
      <c r="Q75" s="38"/>
      <c r="R75" s="45">
        <f>MIN(Rules!$E$2,(MAX(H75/N75,N75/H75)))</f>
        <v>1</v>
      </c>
      <c r="S75" s="45">
        <f>VLOOKUP(B75,Rules!A:B,2,FALSE)</f>
        <v>40</v>
      </c>
      <c r="T75" s="38"/>
      <c r="U75" s="46">
        <f>1/(10^(-(E75+(IF(P75="Y",Rules!$I$2,0))-K75)/Rules!$E$12)+1)</f>
        <v>0.8772247378</v>
      </c>
      <c r="V75" s="47">
        <f t="shared" si="6"/>
        <v>-15</v>
      </c>
      <c r="W75" s="47">
        <f t="shared" si="7"/>
        <v>15</v>
      </c>
      <c r="X75" s="47"/>
      <c r="Y75" s="47"/>
      <c r="Z75" s="48"/>
      <c r="AA75" s="47">
        <f t="shared" ref="AA75:BJ75" si="79">IF($D75=AA$1,$E75+$V75,(IF($J75=AA$1,$K75+$W75,AA74)))</f>
        <v>1415</v>
      </c>
      <c r="AB75" s="47">
        <f t="shared" si="79"/>
        <v>1027</v>
      </c>
      <c r="AC75" s="47">
        <f t="shared" si="79"/>
        <v>1282</v>
      </c>
      <c r="AD75" s="47">
        <f t="shared" si="79"/>
        <v>292</v>
      </c>
      <c r="AE75" s="47">
        <f t="shared" si="79"/>
        <v>1751</v>
      </c>
      <c r="AF75" s="47">
        <f t="shared" si="79"/>
        <v>1904</v>
      </c>
      <c r="AG75" s="47">
        <f t="shared" si="79"/>
        <v>1153</v>
      </c>
      <c r="AH75" s="47">
        <f t="shared" si="79"/>
        <v>908</v>
      </c>
      <c r="AI75" s="47">
        <f t="shared" si="79"/>
        <v>1197</v>
      </c>
      <c r="AJ75" s="47">
        <f t="shared" si="79"/>
        <v>1799</v>
      </c>
      <c r="AK75" s="47">
        <f t="shared" si="79"/>
        <v>636</v>
      </c>
      <c r="AL75" s="47">
        <f t="shared" si="79"/>
        <v>962</v>
      </c>
      <c r="AM75" s="47">
        <f t="shared" si="79"/>
        <v>2011</v>
      </c>
      <c r="AN75" s="47">
        <f t="shared" si="79"/>
        <v>1317</v>
      </c>
      <c r="AO75" s="47">
        <f t="shared" si="79"/>
        <v>1162</v>
      </c>
      <c r="AP75" s="47">
        <f t="shared" si="79"/>
        <v>2243</v>
      </c>
      <c r="AQ75" s="47">
        <f t="shared" si="79"/>
        <v>1456</v>
      </c>
      <c r="AR75" s="47">
        <f t="shared" si="79"/>
        <v>330</v>
      </c>
      <c r="AS75" s="47">
        <f t="shared" si="79"/>
        <v>1817</v>
      </c>
      <c r="AT75" s="47">
        <f t="shared" si="79"/>
        <v>1292</v>
      </c>
      <c r="AU75" s="47">
        <f t="shared" si="79"/>
        <v>478</v>
      </c>
      <c r="AV75" s="47">
        <f t="shared" si="79"/>
        <v>928</v>
      </c>
      <c r="AW75" s="47">
        <f t="shared" si="79"/>
        <v>976</v>
      </c>
      <c r="AX75" s="47">
        <f t="shared" si="79"/>
        <v>1299</v>
      </c>
      <c r="AY75" s="47">
        <f t="shared" si="79"/>
        <v>670</v>
      </c>
      <c r="AZ75" s="47">
        <f t="shared" si="79"/>
        <v>1589</v>
      </c>
      <c r="BA75" s="47">
        <f t="shared" si="79"/>
        <v>845</v>
      </c>
      <c r="BB75" s="47">
        <f t="shared" si="79"/>
        <v>589</v>
      </c>
      <c r="BC75" s="47">
        <f t="shared" si="79"/>
        <v>638</v>
      </c>
      <c r="BD75" s="47">
        <f t="shared" si="79"/>
        <v>2059</v>
      </c>
      <c r="BE75" s="47">
        <f t="shared" si="79"/>
        <v>773</v>
      </c>
      <c r="BF75" s="47">
        <f t="shared" si="79"/>
        <v>499</v>
      </c>
      <c r="BG75" s="47">
        <f t="shared" si="79"/>
        <v>1865</v>
      </c>
      <c r="BH75" s="47">
        <f t="shared" si="79"/>
        <v>1374</v>
      </c>
      <c r="BI75" s="47">
        <f t="shared" si="79"/>
        <v>1570</v>
      </c>
      <c r="BJ75" s="47">
        <f t="shared" si="79"/>
        <v>1109</v>
      </c>
    </row>
    <row r="76" ht="13.5" customHeight="1">
      <c r="A76" s="88">
        <v>41364.0</v>
      </c>
      <c r="B76" s="84" t="s">
        <v>71</v>
      </c>
      <c r="C76" s="38"/>
      <c r="D76" s="233" t="s">
        <v>31</v>
      </c>
      <c r="E76" s="52">
        <f t="shared" si="2"/>
        <v>1456</v>
      </c>
      <c r="F76" s="41">
        <v>0.0</v>
      </c>
      <c r="G76" s="41">
        <v>18.0</v>
      </c>
      <c r="H76" s="42">
        <f t="shared" si="3"/>
        <v>18</v>
      </c>
      <c r="I76" s="38"/>
      <c r="J76" s="234" t="s">
        <v>40</v>
      </c>
      <c r="K76" s="52">
        <f t="shared" si="4"/>
        <v>1109</v>
      </c>
      <c r="L76" s="44">
        <v>0.0</v>
      </c>
      <c r="M76" s="44">
        <v>14.0</v>
      </c>
      <c r="N76" s="23">
        <f t="shared" si="5"/>
        <v>14</v>
      </c>
      <c r="O76" s="38"/>
      <c r="P76" s="45" t="s">
        <v>72</v>
      </c>
      <c r="Q76" s="38"/>
      <c r="R76" s="45">
        <f>MIN(Rules!$E$2,(MAX(H76/N76,N76/H76)))</f>
        <v>1.285714286</v>
      </c>
      <c r="S76" s="45">
        <f>VLOOKUP(B76,Rules!A:B,2,FALSE)</f>
        <v>40</v>
      </c>
      <c r="T76" s="38"/>
      <c r="U76" s="46">
        <f>1/(10^(-(E76+(IF(P76="Y",Rules!$I$2,0))-K76)/Rules!$E$12)+1)</f>
        <v>0.9079426599</v>
      </c>
      <c r="V76" s="47">
        <f t="shared" si="6"/>
        <v>5</v>
      </c>
      <c r="W76" s="47">
        <f t="shared" si="7"/>
        <v>-5</v>
      </c>
      <c r="X76" s="47"/>
      <c r="Y76" s="47"/>
      <c r="Z76" s="48"/>
      <c r="AA76" s="47">
        <f t="shared" ref="AA76:BJ76" si="80">IF($D76=AA$1,$E76+$V76,(IF($J76=AA$1,$K76+$W76,AA75)))</f>
        <v>1415</v>
      </c>
      <c r="AB76" s="47">
        <f t="shared" si="80"/>
        <v>1027</v>
      </c>
      <c r="AC76" s="47">
        <f t="shared" si="80"/>
        <v>1282</v>
      </c>
      <c r="AD76" s="47">
        <f t="shared" si="80"/>
        <v>292</v>
      </c>
      <c r="AE76" s="47">
        <f t="shared" si="80"/>
        <v>1751</v>
      </c>
      <c r="AF76" s="47">
        <f t="shared" si="80"/>
        <v>1904</v>
      </c>
      <c r="AG76" s="47">
        <f t="shared" si="80"/>
        <v>1153</v>
      </c>
      <c r="AH76" s="47">
        <f t="shared" si="80"/>
        <v>908</v>
      </c>
      <c r="AI76" s="47">
        <f t="shared" si="80"/>
        <v>1197</v>
      </c>
      <c r="AJ76" s="47">
        <f t="shared" si="80"/>
        <v>1799</v>
      </c>
      <c r="AK76" s="47">
        <f t="shared" si="80"/>
        <v>636</v>
      </c>
      <c r="AL76" s="47">
        <f t="shared" si="80"/>
        <v>962</v>
      </c>
      <c r="AM76" s="47">
        <f t="shared" si="80"/>
        <v>2011</v>
      </c>
      <c r="AN76" s="47">
        <f t="shared" si="80"/>
        <v>1317</v>
      </c>
      <c r="AO76" s="47">
        <f t="shared" si="80"/>
        <v>1162</v>
      </c>
      <c r="AP76" s="47">
        <f t="shared" si="80"/>
        <v>2243</v>
      </c>
      <c r="AQ76" s="47">
        <f t="shared" si="80"/>
        <v>1461</v>
      </c>
      <c r="AR76" s="47">
        <f t="shared" si="80"/>
        <v>330</v>
      </c>
      <c r="AS76" s="47">
        <f t="shared" si="80"/>
        <v>1817</v>
      </c>
      <c r="AT76" s="47">
        <f t="shared" si="80"/>
        <v>1292</v>
      </c>
      <c r="AU76" s="47">
        <f t="shared" si="80"/>
        <v>478</v>
      </c>
      <c r="AV76" s="47">
        <f t="shared" si="80"/>
        <v>928</v>
      </c>
      <c r="AW76" s="47">
        <f t="shared" si="80"/>
        <v>976</v>
      </c>
      <c r="AX76" s="47">
        <f t="shared" si="80"/>
        <v>1299</v>
      </c>
      <c r="AY76" s="47">
        <f t="shared" si="80"/>
        <v>670</v>
      </c>
      <c r="AZ76" s="47">
        <f t="shared" si="80"/>
        <v>1589</v>
      </c>
      <c r="BA76" s="47">
        <f t="shared" si="80"/>
        <v>845</v>
      </c>
      <c r="BB76" s="47">
        <f t="shared" si="80"/>
        <v>589</v>
      </c>
      <c r="BC76" s="47">
        <f t="shared" si="80"/>
        <v>638</v>
      </c>
      <c r="BD76" s="47">
        <f t="shared" si="80"/>
        <v>2059</v>
      </c>
      <c r="BE76" s="47">
        <f t="shared" si="80"/>
        <v>773</v>
      </c>
      <c r="BF76" s="47">
        <f t="shared" si="80"/>
        <v>499</v>
      </c>
      <c r="BG76" s="47">
        <f t="shared" si="80"/>
        <v>1865</v>
      </c>
      <c r="BH76" s="47">
        <f t="shared" si="80"/>
        <v>1374</v>
      </c>
      <c r="BI76" s="47">
        <f t="shared" si="80"/>
        <v>1570</v>
      </c>
      <c r="BJ76" s="47">
        <f t="shared" si="80"/>
        <v>1104</v>
      </c>
    </row>
    <row r="77" ht="13.5" customHeight="1">
      <c r="A77" s="88">
        <v>41364.0</v>
      </c>
      <c r="B77" s="84" t="s">
        <v>71</v>
      </c>
      <c r="C77" s="38"/>
      <c r="D77" s="233" t="s">
        <v>32</v>
      </c>
      <c r="E77" s="52">
        <f t="shared" si="2"/>
        <v>1374</v>
      </c>
      <c r="F77" s="41">
        <v>1.0</v>
      </c>
      <c r="G77" s="41">
        <v>22.0</v>
      </c>
      <c r="H77" s="42">
        <f t="shared" si="3"/>
        <v>25</v>
      </c>
      <c r="I77" s="38"/>
      <c r="J77" s="234" t="s">
        <v>29</v>
      </c>
      <c r="K77" s="52">
        <f t="shared" si="4"/>
        <v>1162</v>
      </c>
      <c r="L77" s="44">
        <v>2.0</v>
      </c>
      <c r="M77" s="44">
        <v>12.0</v>
      </c>
      <c r="N77" s="23">
        <f t="shared" si="5"/>
        <v>18</v>
      </c>
      <c r="O77" s="38"/>
      <c r="P77" s="45" t="s">
        <v>72</v>
      </c>
      <c r="Q77" s="38"/>
      <c r="R77" s="45">
        <f>MIN(Rules!$E$2,(MAX(H77/N77,N77/H77)))</f>
        <v>1.388888889</v>
      </c>
      <c r="S77" s="45">
        <f>VLOOKUP(B77,Rules!A:B,2,FALSE)</f>
        <v>40</v>
      </c>
      <c r="T77" s="38"/>
      <c r="U77" s="46">
        <f>1/(10^(-(E77+(IF(P77="Y",Rules!$I$2,0))-K77)/Rules!$E$12)+1)</f>
        <v>0.8411849997</v>
      </c>
      <c r="V77" s="47">
        <f t="shared" si="6"/>
        <v>9</v>
      </c>
      <c r="W77" s="47">
        <f t="shared" si="7"/>
        <v>-9</v>
      </c>
      <c r="X77" s="47"/>
      <c r="Y77" s="47"/>
      <c r="Z77" s="48"/>
      <c r="AA77" s="47">
        <f t="shared" ref="AA77:BJ77" si="81">IF($D77=AA$1,$E77+$V77,(IF($J77=AA$1,$K77+$W77,AA76)))</f>
        <v>1415</v>
      </c>
      <c r="AB77" s="47">
        <f t="shared" si="81"/>
        <v>1027</v>
      </c>
      <c r="AC77" s="47">
        <f t="shared" si="81"/>
        <v>1282</v>
      </c>
      <c r="AD77" s="47">
        <f t="shared" si="81"/>
        <v>292</v>
      </c>
      <c r="AE77" s="47">
        <f t="shared" si="81"/>
        <v>1751</v>
      </c>
      <c r="AF77" s="47">
        <f t="shared" si="81"/>
        <v>1904</v>
      </c>
      <c r="AG77" s="47">
        <f t="shared" si="81"/>
        <v>1153</v>
      </c>
      <c r="AH77" s="47">
        <f t="shared" si="81"/>
        <v>908</v>
      </c>
      <c r="AI77" s="47">
        <f t="shared" si="81"/>
        <v>1197</v>
      </c>
      <c r="AJ77" s="47">
        <f t="shared" si="81"/>
        <v>1799</v>
      </c>
      <c r="AK77" s="47">
        <f t="shared" si="81"/>
        <v>636</v>
      </c>
      <c r="AL77" s="47">
        <f t="shared" si="81"/>
        <v>962</v>
      </c>
      <c r="AM77" s="47">
        <f t="shared" si="81"/>
        <v>2011</v>
      </c>
      <c r="AN77" s="47">
        <f t="shared" si="81"/>
        <v>1317</v>
      </c>
      <c r="AO77" s="47">
        <f t="shared" si="81"/>
        <v>1153</v>
      </c>
      <c r="AP77" s="47">
        <f t="shared" si="81"/>
        <v>2243</v>
      </c>
      <c r="AQ77" s="47">
        <f t="shared" si="81"/>
        <v>1461</v>
      </c>
      <c r="AR77" s="47">
        <f t="shared" si="81"/>
        <v>330</v>
      </c>
      <c r="AS77" s="47">
        <f t="shared" si="81"/>
        <v>1817</v>
      </c>
      <c r="AT77" s="47">
        <f t="shared" si="81"/>
        <v>1292</v>
      </c>
      <c r="AU77" s="47">
        <f t="shared" si="81"/>
        <v>478</v>
      </c>
      <c r="AV77" s="47">
        <f t="shared" si="81"/>
        <v>928</v>
      </c>
      <c r="AW77" s="47">
        <f t="shared" si="81"/>
        <v>976</v>
      </c>
      <c r="AX77" s="47">
        <f t="shared" si="81"/>
        <v>1299</v>
      </c>
      <c r="AY77" s="47">
        <f t="shared" si="81"/>
        <v>670</v>
      </c>
      <c r="AZ77" s="47">
        <f t="shared" si="81"/>
        <v>1589</v>
      </c>
      <c r="BA77" s="47">
        <f t="shared" si="81"/>
        <v>845</v>
      </c>
      <c r="BB77" s="47">
        <f t="shared" si="81"/>
        <v>589</v>
      </c>
      <c r="BC77" s="47">
        <f t="shared" si="81"/>
        <v>638</v>
      </c>
      <c r="BD77" s="47">
        <f t="shared" si="81"/>
        <v>2059</v>
      </c>
      <c r="BE77" s="47">
        <f t="shared" si="81"/>
        <v>773</v>
      </c>
      <c r="BF77" s="47">
        <f t="shared" si="81"/>
        <v>499</v>
      </c>
      <c r="BG77" s="47">
        <f t="shared" si="81"/>
        <v>1865</v>
      </c>
      <c r="BH77" s="47">
        <f t="shared" si="81"/>
        <v>1383</v>
      </c>
      <c r="BI77" s="47">
        <f t="shared" si="81"/>
        <v>1570</v>
      </c>
      <c r="BJ77" s="47">
        <f t="shared" si="81"/>
        <v>1104</v>
      </c>
    </row>
    <row r="78" ht="13.5" customHeight="1">
      <c r="A78" s="88">
        <v>41364.0</v>
      </c>
      <c r="B78" s="84" t="s">
        <v>71</v>
      </c>
      <c r="C78" s="38"/>
      <c r="D78" s="233" t="s">
        <v>34</v>
      </c>
      <c r="E78" s="52">
        <f t="shared" si="2"/>
        <v>1317</v>
      </c>
      <c r="F78" s="41">
        <v>1.0</v>
      </c>
      <c r="G78" s="41">
        <v>13.0</v>
      </c>
      <c r="H78" s="42">
        <f t="shared" si="3"/>
        <v>16</v>
      </c>
      <c r="I78" s="38"/>
      <c r="J78" s="234" t="s">
        <v>35</v>
      </c>
      <c r="K78" s="52">
        <f t="shared" si="4"/>
        <v>1153</v>
      </c>
      <c r="L78" s="44">
        <v>1.0</v>
      </c>
      <c r="M78" s="44">
        <v>12.0</v>
      </c>
      <c r="N78" s="23">
        <f t="shared" si="5"/>
        <v>15</v>
      </c>
      <c r="O78" s="38"/>
      <c r="P78" s="45" t="s">
        <v>72</v>
      </c>
      <c r="Q78" s="38"/>
      <c r="R78" s="45">
        <f>MIN(Rules!$E$2,(MAX(H78/N78,N78/H78)))</f>
        <v>1.066666667</v>
      </c>
      <c r="S78" s="45">
        <f>VLOOKUP(B78,Rules!A:B,2,FALSE)</f>
        <v>40</v>
      </c>
      <c r="T78" s="38"/>
      <c r="U78" s="46">
        <f>1/(10^(-(E78+(IF(P78="Y",Rules!$I$2,0))-K78)/Rules!$E$12)+1)</f>
        <v>0.8093856827</v>
      </c>
      <c r="V78" s="47">
        <f t="shared" si="6"/>
        <v>8</v>
      </c>
      <c r="W78" s="47">
        <f t="shared" si="7"/>
        <v>-8</v>
      </c>
      <c r="X78" s="47"/>
      <c r="Y78" s="47"/>
      <c r="Z78" s="48"/>
      <c r="AA78" s="47">
        <f t="shared" ref="AA78:BJ78" si="82">IF($D78=AA$1,$E78+$V78,(IF($J78=AA$1,$K78+$W78,AA77)))</f>
        <v>1415</v>
      </c>
      <c r="AB78" s="47">
        <f t="shared" si="82"/>
        <v>1027</v>
      </c>
      <c r="AC78" s="47">
        <f t="shared" si="82"/>
        <v>1282</v>
      </c>
      <c r="AD78" s="47">
        <f t="shared" si="82"/>
        <v>292</v>
      </c>
      <c r="AE78" s="47">
        <f t="shared" si="82"/>
        <v>1751</v>
      </c>
      <c r="AF78" s="47">
        <f t="shared" si="82"/>
        <v>1904</v>
      </c>
      <c r="AG78" s="47">
        <f t="shared" si="82"/>
        <v>1145</v>
      </c>
      <c r="AH78" s="47">
        <f t="shared" si="82"/>
        <v>908</v>
      </c>
      <c r="AI78" s="47">
        <f t="shared" si="82"/>
        <v>1197</v>
      </c>
      <c r="AJ78" s="47">
        <f t="shared" si="82"/>
        <v>1799</v>
      </c>
      <c r="AK78" s="47">
        <f t="shared" si="82"/>
        <v>636</v>
      </c>
      <c r="AL78" s="47">
        <f t="shared" si="82"/>
        <v>962</v>
      </c>
      <c r="AM78" s="47">
        <f t="shared" si="82"/>
        <v>2011</v>
      </c>
      <c r="AN78" s="47">
        <f t="shared" si="82"/>
        <v>1325</v>
      </c>
      <c r="AO78" s="47">
        <f t="shared" si="82"/>
        <v>1153</v>
      </c>
      <c r="AP78" s="47">
        <f t="shared" si="82"/>
        <v>2243</v>
      </c>
      <c r="AQ78" s="47">
        <f t="shared" si="82"/>
        <v>1461</v>
      </c>
      <c r="AR78" s="47">
        <f t="shared" si="82"/>
        <v>330</v>
      </c>
      <c r="AS78" s="47">
        <f t="shared" si="82"/>
        <v>1817</v>
      </c>
      <c r="AT78" s="47">
        <f t="shared" si="82"/>
        <v>1292</v>
      </c>
      <c r="AU78" s="47">
        <f t="shared" si="82"/>
        <v>478</v>
      </c>
      <c r="AV78" s="47">
        <f t="shared" si="82"/>
        <v>928</v>
      </c>
      <c r="AW78" s="47">
        <f t="shared" si="82"/>
        <v>976</v>
      </c>
      <c r="AX78" s="47">
        <f t="shared" si="82"/>
        <v>1299</v>
      </c>
      <c r="AY78" s="47">
        <f t="shared" si="82"/>
        <v>670</v>
      </c>
      <c r="AZ78" s="47">
        <f t="shared" si="82"/>
        <v>1589</v>
      </c>
      <c r="BA78" s="47">
        <f t="shared" si="82"/>
        <v>845</v>
      </c>
      <c r="BB78" s="47">
        <f t="shared" si="82"/>
        <v>589</v>
      </c>
      <c r="BC78" s="47">
        <f t="shared" si="82"/>
        <v>638</v>
      </c>
      <c r="BD78" s="47">
        <f t="shared" si="82"/>
        <v>2059</v>
      </c>
      <c r="BE78" s="47">
        <f t="shared" si="82"/>
        <v>773</v>
      </c>
      <c r="BF78" s="47">
        <f t="shared" si="82"/>
        <v>499</v>
      </c>
      <c r="BG78" s="47">
        <f t="shared" si="82"/>
        <v>1865</v>
      </c>
      <c r="BH78" s="47">
        <f t="shared" si="82"/>
        <v>1383</v>
      </c>
      <c r="BI78" s="47">
        <f t="shared" si="82"/>
        <v>1570</v>
      </c>
      <c r="BJ78" s="47">
        <f t="shared" si="82"/>
        <v>1104</v>
      </c>
    </row>
    <row r="79" ht="13.5" customHeight="1">
      <c r="A79" s="88">
        <v>41364.0</v>
      </c>
      <c r="B79" s="84" t="s">
        <v>71</v>
      </c>
      <c r="C79" s="38"/>
      <c r="D79" s="233" t="s">
        <v>37</v>
      </c>
      <c r="E79" s="52">
        <f t="shared" si="2"/>
        <v>908</v>
      </c>
      <c r="F79" s="41">
        <v>1.0</v>
      </c>
      <c r="G79" s="41">
        <v>9.0</v>
      </c>
      <c r="H79" s="42">
        <f t="shared" si="3"/>
        <v>12</v>
      </c>
      <c r="I79" s="38"/>
      <c r="J79" s="234" t="s">
        <v>45</v>
      </c>
      <c r="K79" s="52">
        <f t="shared" si="4"/>
        <v>962</v>
      </c>
      <c r="L79" s="44">
        <v>2.0</v>
      </c>
      <c r="M79" s="44">
        <v>11.0</v>
      </c>
      <c r="N79" s="23">
        <f t="shared" si="5"/>
        <v>17</v>
      </c>
      <c r="O79" s="38"/>
      <c r="P79" s="45" t="s">
        <v>72</v>
      </c>
      <c r="Q79" s="38"/>
      <c r="R79" s="45">
        <f>MIN(Rules!$E$2,(MAX(H79/N79,N79/H79)))</f>
        <v>1.416666667</v>
      </c>
      <c r="S79" s="45">
        <f>VLOOKUP(B79,Rules!A:B,2,FALSE)</f>
        <v>40</v>
      </c>
      <c r="T79" s="38"/>
      <c r="U79" s="46">
        <f>1/(10^(-(E79+(IF(P79="Y",Rules!$I$2,0))-K79)/Rules!$E$12)+1)</f>
        <v>0.6087584326</v>
      </c>
      <c r="V79" s="47">
        <f t="shared" si="6"/>
        <v>-34</v>
      </c>
      <c r="W79" s="47">
        <f t="shared" si="7"/>
        <v>34</v>
      </c>
      <c r="X79" s="47"/>
      <c r="Y79" s="47"/>
      <c r="Z79" s="48"/>
      <c r="AA79" s="47">
        <f t="shared" ref="AA79:BJ79" si="83">IF($D79=AA$1,$E79+$V79,(IF($J79=AA$1,$K79+$W79,AA78)))</f>
        <v>1415</v>
      </c>
      <c r="AB79" s="47">
        <f t="shared" si="83"/>
        <v>1027</v>
      </c>
      <c r="AC79" s="47">
        <f t="shared" si="83"/>
        <v>1282</v>
      </c>
      <c r="AD79" s="47">
        <f t="shared" si="83"/>
        <v>292</v>
      </c>
      <c r="AE79" s="47">
        <f t="shared" si="83"/>
        <v>1751</v>
      </c>
      <c r="AF79" s="47">
        <f t="shared" si="83"/>
        <v>1904</v>
      </c>
      <c r="AG79" s="47">
        <f t="shared" si="83"/>
        <v>1145</v>
      </c>
      <c r="AH79" s="47">
        <f t="shared" si="83"/>
        <v>874</v>
      </c>
      <c r="AI79" s="47">
        <f t="shared" si="83"/>
        <v>1197</v>
      </c>
      <c r="AJ79" s="47">
        <f t="shared" si="83"/>
        <v>1799</v>
      </c>
      <c r="AK79" s="47">
        <f t="shared" si="83"/>
        <v>636</v>
      </c>
      <c r="AL79" s="47">
        <f t="shared" si="83"/>
        <v>996</v>
      </c>
      <c r="AM79" s="47">
        <f t="shared" si="83"/>
        <v>2011</v>
      </c>
      <c r="AN79" s="47">
        <f t="shared" si="83"/>
        <v>1325</v>
      </c>
      <c r="AO79" s="47">
        <f t="shared" si="83"/>
        <v>1153</v>
      </c>
      <c r="AP79" s="47">
        <f t="shared" si="83"/>
        <v>2243</v>
      </c>
      <c r="AQ79" s="47">
        <f t="shared" si="83"/>
        <v>1461</v>
      </c>
      <c r="AR79" s="47">
        <f t="shared" si="83"/>
        <v>330</v>
      </c>
      <c r="AS79" s="47">
        <f t="shared" si="83"/>
        <v>1817</v>
      </c>
      <c r="AT79" s="47">
        <f t="shared" si="83"/>
        <v>1292</v>
      </c>
      <c r="AU79" s="47">
        <f t="shared" si="83"/>
        <v>478</v>
      </c>
      <c r="AV79" s="47">
        <f t="shared" si="83"/>
        <v>928</v>
      </c>
      <c r="AW79" s="47">
        <f t="shared" si="83"/>
        <v>976</v>
      </c>
      <c r="AX79" s="47">
        <f t="shared" si="83"/>
        <v>1299</v>
      </c>
      <c r="AY79" s="47">
        <f t="shared" si="83"/>
        <v>670</v>
      </c>
      <c r="AZ79" s="47">
        <f t="shared" si="83"/>
        <v>1589</v>
      </c>
      <c r="BA79" s="47">
        <f t="shared" si="83"/>
        <v>845</v>
      </c>
      <c r="BB79" s="47">
        <f t="shared" si="83"/>
        <v>589</v>
      </c>
      <c r="BC79" s="47">
        <f t="shared" si="83"/>
        <v>638</v>
      </c>
      <c r="BD79" s="47">
        <f t="shared" si="83"/>
        <v>2059</v>
      </c>
      <c r="BE79" s="47">
        <f t="shared" si="83"/>
        <v>773</v>
      </c>
      <c r="BF79" s="47">
        <f t="shared" si="83"/>
        <v>499</v>
      </c>
      <c r="BG79" s="47">
        <f t="shared" si="83"/>
        <v>1865</v>
      </c>
      <c r="BH79" s="47">
        <f t="shared" si="83"/>
        <v>1383</v>
      </c>
      <c r="BI79" s="47">
        <f t="shared" si="83"/>
        <v>1570</v>
      </c>
      <c r="BJ79" s="47">
        <f t="shared" si="83"/>
        <v>1104</v>
      </c>
    </row>
    <row r="80" ht="13.5" customHeight="1">
      <c r="A80" s="88">
        <v>41364.0</v>
      </c>
      <c r="B80" s="84" t="s">
        <v>71</v>
      </c>
      <c r="C80" s="38"/>
      <c r="D80" s="233" t="s">
        <v>48</v>
      </c>
      <c r="E80" s="52">
        <f t="shared" si="2"/>
        <v>636</v>
      </c>
      <c r="F80" s="41">
        <v>1.0</v>
      </c>
      <c r="G80" s="41">
        <v>9.0</v>
      </c>
      <c r="H80" s="42">
        <f t="shared" si="3"/>
        <v>12</v>
      </c>
      <c r="I80" s="38"/>
      <c r="J80" s="234" t="s">
        <v>51</v>
      </c>
      <c r="K80" s="52">
        <f t="shared" si="4"/>
        <v>670</v>
      </c>
      <c r="L80" s="44">
        <v>0.0</v>
      </c>
      <c r="M80" s="44">
        <v>10.0</v>
      </c>
      <c r="N80" s="23">
        <f t="shared" si="5"/>
        <v>10</v>
      </c>
      <c r="O80" s="38"/>
      <c r="P80" s="45" t="s">
        <v>72</v>
      </c>
      <c r="Q80" s="38"/>
      <c r="R80" s="45">
        <f>MIN(Rules!$E$2,(MAX(H80/N80,N80/H80)))</f>
        <v>1.2</v>
      </c>
      <c r="S80" s="45">
        <f>VLOOKUP(B80,Rules!A:B,2,FALSE)</f>
        <v>40</v>
      </c>
      <c r="T80" s="38"/>
      <c r="U80" s="46">
        <f>1/(10^(-(E80+(IF(P80="Y",Rules!$I$2,0))-K80)/Rules!$E$12)+1)</f>
        <v>0.6304621012</v>
      </c>
      <c r="V80" s="47">
        <f t="shared" si="6"/>
        <v>18</v>
      </c>
      <c r="W80" s="47">
        <f t="shared" si="7"/>
        <v>-18</v>
      </c>
      <c r="X80" s="47"/>
      <c r="Y80" s="47"/>
      <c r="Z80" s="48"/>
      <c r="AA80" s="47">
        <f t="shared" ref="AA80:BJ80" si="84">IF($D80=AA$1,$E80+$V80,(IF($J80=AA$1,$K80+$W80,AA79)))</f>
        <v>1415</v>
      </c>
      <c r="AB80" s="47">
        <f t="shared" si="84"/>
        <v>1027</v>
      </c>
      <c r="AC80" s="47">
        <f t="shared" si="84"/>
        <v>1282</v>
      </c>
      <c r="AD80" s="47">
        <f t="shared" si="84"/>
        <v>292</v>
      </c>
      <c r="AE80" s="47">
        <f t="shared" si="84"/>
        <v>1751</v>
      </c>
      <c r="AF80" s="47">
        <f t="shared" si="84"/>
        <v>1904</v>
      </c>
      <c r="AG80" s="47">
        <f t="shared" si="84"/>
        <v>1145</v>
      </c>
      <c r="AH80" s="47">
        <f t="shared" si="84"/>
        <v>874</v>
      </c>
      <c r="AI80" s="47">
        <f t="shared" si="84"/>
        <v>1197</v>
      </c>
      <c r="AJ80" s="47">
        <f t="shared" si="84"/>
        <v>1799</v>
      </c>
      <c r="AK80" s="47">
        <f t="shared" si="84"/>
        <v>654</v>
      </c>
      <c r="AL80" s="47">
        <f t="shared" si="84"/>
        <v>996</v>
      </c>
      <c r="AM80" s="47">
        <f t="shared" si="84"/>
        <v>2011</v>
      </c>
      <c r="AN80" s="47">
        <f t="shared" si="84"/>
        <v>1325</v>
      </c>
      <c r="AO80" s="47">
        <f t="shared" si="84"/>
        <v>1153</v>
      </c>
      <c r="AP80" s="47">
        <f t="shared" si="84"/>
        <v>2243</v>
      </c>
      <c r="AQ80" s="47">
        <f t="shared" si="84"/>
        <v>1461</v>
      </c>
      <c r="AR80" s="47">
        <f t="shared" si="84"/>
        <v>330</v>
      </c>
      <c r="AS80" s="47">
        <f t="shared" si="84"/>
        <v>1817</v>
      </c>
      <c r="AT80" s="47">
        <f t="shared" si="84"/>
        <v>1292</v>
      </c>
      <c r="AU80" s="47">
        <f t="shared" si="84"/>
        <v>478</v>
      </c>
      <c r="AV80" s="47">
        <f t="shared" si="84"/>
        <v>928</v>
      </c>
      <c r="AW80" s="47">
        <f t="shared" si="84"/>
        <v>976</v>
      </c>
      <c r="AX80" s="47">
        <f t="shared" si="84"/>
        <v>1299</v>
      </c>
      <c r="AY80" s="47">
        <f t="shared" si="84"/>
        <v>652</v>
      </c>
      <c r="AZ80" s="47">
        <f t="shared" si="84"/>
        <v>1589</v>
      </c>
      <c r="BA80" s="47">
        <f t="shared" si="84"/>
        <v>845</v>
      </c>
      <c r="BB80" s="47">
        <f t="shared" si="84"/>
        <v>589</v>
      </c>
      <c r="BC80" s="47">
        <f t="shared" si="84"/>
        <v>638</v>
      </c>
      <c r="BD80" s="47">
        <f t="shared" si="84"/>
        <v>2059</v>
      </c>
      <c r="BE80" s="47">
        <f t="shared" si="84"/>
        <v>773</v>
      </c>
      <c r="BF80" s="47">
        <f t="shared" si="84"/>
        <v>499</v>
      </c>
      <c r="BG80" s="47">
        <f t="shared" si="84"/>
        <v>1865</v>
      </c>
      <c r="BH80" s="47">
        <f t="shared" si="84"/>
        <v>1383</v>
      </c>
      <c r="BI80" s="47">
        <f t="shared" si="84"/>
        <v>1570</v>
      </c>
      <c r="BJ80" s="47">
        <f t="shared" si="84"/>
        <v>1104</v>
      </c>
    </row>
    <row r="81" ht="13.5" customHeight="1">
      <c r="A81" s="88">
        <v>41364.0</v>
      </c>
      <c r="B81" s="84" t="s">
        <v>71</v>
      </c>
      <c r="C81" s="38"/>
      <c r="D81" s="233" t="s">
        <v>42</v>
      </c>
      <c r="E81" s="52">
        <f t="shared" si="2"/>
        <v>773</v>
      </c>
      <c r="F81" s="41">
        <v>0.0</v>
      </c>
      <c r="G81" s="41">
        <v>15.0</v>
      </c>
      <c r="H81" s="42">
        <f t="shared" si="3"/>
        <v>15</v>
      </c>
      <c r="I81" s="38"/>
      <c r="J81" s="234" t="s">
        <v>47</v>
      </c>
      <c r="K81" s="52">
        <f t="shared" si="4"/>
        <v>928</v>
      </c>
      <c r="L81" s="44">
        <v>5.0</v>
      </c>
      <c r="M81" s="44">
        <v>11.0</v>
      </c>
      <c r="N81" s="23">
        <f t="shared" si="5"/>
        <v>26</v>
      </c>
      <c r="O81" s="38"/>
      <c r="P81" s="45" t="s">
        <v>72</v>
      </c>
      <c r="Q81" s="38"/>
      <c r="R81" s="45">
        <f>MIN(Rules!$E$2,(MAX(H81/N81,N81/H81)))</f>
        <v>1.733333333</v>
      </c>
      <c r="S81" s="45">
        <f>VLOOKUP(B81,Rules!A:B,2,FALSE)</f>
        <v>40</v>
      </c>
      <c r="T81" s="38"/>
      <c r="U81" s="46">
        <f>1/(10^(-(E81+(IF(P81="Y",Rules!$I$2,0))-K81)/Rules!$E$12)+1)</f>
        <v>0.4942437916</v>
      </c>
      <c r="V81" s="47">
        <f t="shared" si="6"/>
        <v>-34</v>
      </c>
      <c r="W81" s="47">
        <f t="shared" si="7"/>
        <v>34</v>
      </c>
      <c r="X81" s="47"/>
      <c r="Y81" s="47"/>
      <c r="Z81" s="48"/>
      <c r="AA81" s="47">
        <f t="shared" ref="AA81:BJ81" si="85">IF($D81=AA$1,$E81+$V81,(IF($J81=AA$1,$K81+$W81,AA80)))</f>
        <v>1415</v>
      </c>
      <c r="AB81" s="47">
        <f t="shared" si="85"/>
        <v>1027</v>
      </c>
      <c r="AC81" s="47">
        <f t="shared" si="85"/>
        <v>1282</v>
      </c>
      <c r="AD81" s="47">
        <f t="shared" si="85"/>
        <v>292</v>
      </c>
      <c r="AE81" s="47">
        <f t="shared" si="85"/>
        <v>1751</v>
      </c>
      <c r="AF81" s="47">
        <f t="shared" si="85"/>
        <v>1904</v>
      </c>
      <c r="AG81" s="47">
        <f t="shared" si="85"/>
        <v>1145</v>
      </c>
      <c r="AH81" s="47">
        <f t="shared" si="85"/>
        <v>874</v>
      </c>
      <c r="AI81" s="47">
        <f t="shared" si="85"/>
        <v>1197</v>
      </c>
      <c r="AJ81" s="47">
        <f t="shared" si="85"/>
        <v>1799</v>
      </c>
      <c r="AK81" s="47">
        <f t="shared" si="85"/>
        <v>654</v>
      </c>
      <c r="AL81" s="47">
        <f t="shared" si="85"/>
        <v>996</v>
      </c>
      <c r="AM81" s="47">
        <f t="shared" si="85"/>
        <v>2011</v>
      </c>
      <c r="AN81" s="47">
        <f t="shared" si="85"/>
        <v>1325</v>
      </c>
      <c r="AO81" s="47">
        <f t="shared" si="85"/>
        <v>1153</v>
      </c>
      <c r="AP81" s="47">
        <f t="shared" si="85"/>
        <v>2243</v>
      </c>
      <c r="AQ81" s="47">
        <f t="shared" si="85"/>
        <v>1461</v>
      </c>
      <c r="AR81" s="47">
        <f t="shared" si="85"/>
        <v>330</v>
      </c>
      <c r="AS81" s="47">
        <f t="shared" si="85"/>
        <v>1817</v>
      </c>
      <c r="AT81" s="47">
        <f t="shared" si="85"/>
        <v>1292</v>
      </c>
      <c r="AU81" s="47">
        <f t="shared" si="85"/>
        <v>478</v>
      </c>
      <c r="AV81" s="47">
        <f t="shared" si="85"/>
        <v>962</v>
      </c>
      <c r="AW81" s="47">
        <f t="shared" si="85"/>
        <v>976</v>
      </c>
      <c r="AX81" s="47">
        <f t="shared" si="85"/>
        <v>1299</v>
      </c>
      <c r="AY81" s="47">
        <f t="shared" si="85"/>
        <v>652</v>
      </c>
      <c r="AZ81" s="47">
        <f t="shared" si="85"/>
        <v>1589</v>
      </c>
      <c r="BA81" s="47">
        <f t="shared" si="85"/>
        <v>845</v>
      </c>
      <c r="BB81" s="47">
        <f t="shared" si="85"/>
        <v>589</v>
      </c>
      <c r="BC81" s="47">
        <f t="shared" si="85"/>
        <v>638</v>
      </c>
      <c r="BD81" s="47">
        <f t="shared" si="85"/>
        <v>2059</v>
      </c>
      <c r="BE81" s="47">
        <f t="shared" si="85"/>
        <v>739</v>
      </c>
      <c r="BF81" s="47">
        <f t="shared" si="85"/>
        <v>499</v>
      </c>
      <c r="BG81" s="47">
        <f t="shared" si="85"/>
        <v>1865</v>
      </c>
      <c r="BH81" s="47">
        <f t="shared" si="85"/>
        <v>1383</v>
      </c>
      <c r="BI81" s="47">
        <f t="shared" si="85"/>
        <v>1570</v>
      </c>
      <c r="BJ81" s="47">
        <f t="shared" si="85"/>
        <v>1104</v>
      </c>
    </row>
    <row r="82" ht="13.5" customHeight="1">
      <c r="A82" s="88">
        <v>41364.0</v>
      </c>
      <c r="B82" s="84" t="s">
        <v>71</v>
      </c>
      <c r="C82" s="38"/>
      <c r="D82" s="233" t="s">
        <v>53</v>
      </c>
      <c r="E82" s="52">
        <f t="shared" si="2"/>
        <v>499</v>
      </c>
      <c r="F82" s="41">
        <v>5.0</v>
      </c>
      <c r="G82" s="41">
        <v>18.0</v>
      </c>
      <c r="H82" s="42">
        <f t="shared" si="3"/>
        <v>33</v>
      </c>
      <c r="I82" s="38"/>
      <c r="J82" s="234" t="s">
        <v>52</v>
      </c>
      <c r="K82" s="52">
        <f t="shared" si="4"/>
        <v>330</v>
      </c>
      <c r="L82" s="44">
        <v>1.0</v>
      </c>
      <c r="M82" s="44">
        <v>16.0</v>
      </c>
      <c r="N82" s="23">
        <f t="shared" si="5"/>
        <v>19</v>
      </c>
      <c r="O82" s="38"/>
      <c r="P82" s="45" t="s">
        <v>72</v>
      </c>
      <c r="Q82" s="38"/>
      <c r="R82" s="45">
        <f>MIN(Rules!$E$2,(MAX(H82/N82,N82/H82)))</f>
        <v>1.736842105</v>
      </c>
      <c r="S82" s="45">
        <f>VLOOKUP(B82,Rules!A:B,2,FALSE)</f>
        <v>40</v>
      </c>
      <c r="T82" s="38"/>
      <c r="U82" s="46">
        <f>1/(10^(-(E82+(IF(P82="Y",Rules!$I$2,0))-K82)/Rules!$E$12)+1)</f>
        <v>0.8129128397</v>
      </c>
      <c r="V82" s="47">
        <f t="shared" si="6"/>
        <v>13</v>
      </c>
      <c r="W82" s="47">
        <f t="shared" si="7"/>
        <v>-13</v>
      </c>
      <c r="X82" s="47"/>
      <c r="Y82" s="47"/>
      <c r="Z82" s="48"/>
      <c r="AA82" s="47">
        <f t="shared" ref="AA82:BJ82" si="86">IF($D82=AA$1,$E82+$V82,(IF($J82=AA$1,$K82+$W82,AA81)))</f>
        <v>1415</v>
      </c>
      <c r="AB82" s="47">
        <f t="shared" si="86"/>
        <v>1027</v>
      </c>
      <c r="AC82" s="47">
        <f t="shared" si="86"/>
        <v>1282</v>
      </c>
      <c r="AD82" s="47">
        <f t="shared" si="86"/>
        <v>292</v>
      </c>
      <c r="AE82" s="47">
        <f t="shared" si="86"/>
        <v>1751</v>
      </c>
      <c r="AF82" s="47">
        <f t="shared" si="86"/>
        <v>1904</v>
      </c>
      <c r="AG82" s="47">
        <f t="shared" si="86"/>
        <v>1145</v>
      </c>
      <c r="AH82" s="47">
        <f t="shared" si="86"/>
        <v>874</v>
      </c>
      <c r="AI82" s="47">
        <f t="shared" si="86"/>
        <v>1197</v>
      </c>
      <c r="AJ82" s="47">
        <f t="shared" si="86"/>
        <v>1799</v>
      </c>
      <c r="AK82" s="47">
        <f t="shared" si="86"/>
        <v>654</v>
      </c>
      <c r="AL82" s="47">
        <f t="shared" si="86"/>
        <v>996</v>
      </c>
      <c r="AM82" s="47">
        <f t="shared" si="86"/>
        <v>2011</v>
      </c>
      <c r="AN82" s="47">
        <f t="shared" si="86"/>
        <v>1325</v>
      </c>
      <c r="AO82" s="47">
        <f t="shared" si="86"/>
        <v>1153</v>
      </c>
      <c r="AP82" s="47">
        <f t="shared" si="86"/>
        <v>2243</v>
      </c>
      <c r="AQ82" s="47">
        <f t="shared" si="86"/>
        <v>1461</v>
      </c>
      <c r="AR82" s="47">
        <f t="shared" si="86"/>
        <v>317</v>
      </c>
      <c r="AS82" s="47">
        <f t="shared" si="86"/>
        <v>1817</v>
      </c>
      <c r="AT82" s="47">
        <f t="shared" si="86"/>
        <v>1292</v>
      </c>
      <c r="AU82" s="47">
        <f t="shared" si="86"/>
        <v>478</v>
      </c>
      <c r="AV82" s="47">
        <f t="shared" si="86"/>
        <v>962</v>
      </c>
      <c r="AW82" s="47">
        <f t="shared" si="86"/>
        <v>976</v>
      </c>
      <c r="AX82" s="47">
        <f t="shared" si="86"/>
        <v>1299</v>
      </c>
      <c r="AY82" s="47">
        <f t="shared" si="86"/>
        <v>652</v>
      </c>
      <c r="AZ82" s="47">
        <f t="shared" si="86"/>
        <v>1589</v>
      </c>
      <c r="BA82" s="47">
        <f t="shared" si="86"/>
        <v>845</v>
      </c>
      <c r="BB82" s="47">
        <f t="shared" si="86"/>
        <v>589</v>
      </c>
      <c r="BC82" s="47">
        <f t="shared" si="86"/>
        <v>638</v>
      </c>
      <c r="BD82" s="47">
        <f t="shared" si="86"/>
        <v>2059</v>
      </c>
      <c r="BE82" s="47">
        <f t="shared" si="86"/>
        <v>739</v>
      </c>
      <c r="BF82" s="47">
        <f t="shared" si="86"/>
        <v>512</v>
      </c>
      <c r="BG82" s="47">
        <f t="shared" si="86"/>
        <v>1865</v>
      </c>
      <c r="BH82" s="47">
        <f t="shared" si="86"/>
        <v>1383</v>
      </c>
      <c r="BI82" s="47">
        <f t="shared" si="86"/>
        <v>1570</v>
      </c>
      <c r="BJ82" s="47">
        <f t="shared" si="86"/>
        <v>1104</v>
      </c>
    </row>
    <row r="83" ht="13.5" customHeight="1">
      <c r="A83" s="88">
        <v>41364.0</v>
      </c>
      <c r="B83" s="84" t="s">
        <v>71</v>
      </c>
      <c r="C83" s="38"/>
      <c r="D83" s="233" t="s">
        <v>50</v>
      </c>
      <c r="E83" s="52">
        <f t="shared" si="2"/>
        <v>478</v>
      </c>
      <c r="F83" s="41">
        <v>4.0</v>
      </c>
      <c r="G83" s="41">
        <v>13.0</v>
      </c>
      <c r="H83" s="42">
        <f t="shared" si="3"/>
        <v>25</v>
      </c>
      <c r="I83" s="38"/>
      <c r="J83" s="234" t="s">
        <v>44</v>
      </c>
      <c r="K83" s="52">
        <f t="shared" si="4"/>
        <v>589</v>
      </c>
      <c r="L83" s="44">
        <v>1.0</v>
      </c>
      <c r="M83" s="44">
        <v>4.0</v>
      </c>
      <c r="N83" s="23">
        <f t="shared" si="5"/>
        <v>7</v>
      </c>
      <c r="O83" s="38"/>
      <c r="P83" s="45" t="s">
        <v>72</v>
      </c>
      <c r="Q83" s="38"/>
      <c r="R83" s="45">
        <f>MIN(Rules!$E$2,(MAX(H83/N83,N83/H83)))</f>
        <v>2</v>
      </c>
      <c r="S83" s="45">
        <f>VLOOKUP(B83,Rules!A:B,2,FALSE)</f>
        <v>40</v>
      </c>
      <c r="T83" s="38"/>
      <c r="U83" s="46">
        <f>1/(10^(-(E83+(IF(P83="Y",Rules!$I$2,0))-K83)/Rules!$E$12)+1)</f>
        <v>0.5447801023</v>
      </c>
      <c r="V83" s="47">
        <f t="shared" si="6"/>
        <v>36</v>
      </c>
      <c r="W83" s="47">
        <f t="shared" si="7"/>
        <v>-36</v>
      </c>
      <c r="X83" s="47"/>
      <c r="Y83" s="47"/>
      <c r="Z83" s="48"/>
      <c r="AA83" s="47">
        <f t="shared" ref="AA83:BJ83" si="87">IF($D83=AA$1,$E83+$V83,(IF($J83=AA$1,$K83+$W83,AA82)))</f>
        <v>1415</v>
      </c>
      <c r="AB83" s="47">
        <f t="shared" si="87"/>
        <v>1027</v>
      </c>
      <c r="AC83" s="47">
        <f t="shared" si="87"/>
        <v>1282</v>
      </c>
      <c r="AD83" s="47">
        <f t="shared" si="87"/>
        <v>292</v>
      </c>
      <c r="AE83" s="47">
        <f t="shared" si="87"/>
        <v>1751</v>
      </c>
      <c r="AF83" s="47">
        <f t="shared" si="87"/>
        <v>1904</v>
      </c>
      <c r="AG83" s="47">
        <f t="shared" si="87"/>
        <v>1145</v>
      </c>
      <c r="AH83" s="47">
        <f t="shared" si="87"/>
        <v>874</v>
      </c>
      <c r="AI83" s="47">
        <f t="shared" si="87"/>
        <v>1197</v>
      </c>
      <c r="AJ83" s="47">
        <f t="shared" si="87"/>
        <v>1799</v>
      </c>
      <c r="AK83" s="47">
        <f t="shared" si="87"/>
        <v>654</v>
      </c>
      <c r="AL83" s="47">
        <f t="shared" si="87"/>
        <v>996</v>
      </c>
      <c r="AM83" s="47">
        <f t="shared" si="87"/>
        <v>2011</v>
      </c>
      <c r="AN83" s="47">
        <f t="shared" si="87"/>
        <v>1325</v>
      </c>
      <c r="AO83" s="47">
        <f t="shared" si="87"/>
        <v>1153</v>
      </c>
      <c r="AP83" s="47">
        <f t="shared" si="87"/>
        <v>2243</v>
      </c>
      <c r="AQ83" s="47">
        <f t="shared" si="87"/>
        <v>1461</v>
      </c>
      <c r="AR83" s="47">
        <f t="shared" si="87"/>
        <v>317</v>
      </c>
      <c r="AS83" s="47">
        <f t="shared" si="87"/>
        <v>1817</v>
      </c>
      <c r="AT83" s="47">
        <f t="shared" si="87"/>
        <v>1292</v>
      </c>
      <c r="AU83" s="47">
        <f t="shared" si="87"/>
        <v>514</v>
      </c>
      <c r="AV83" s="47">
        <f t="shared" si="87"/>
        <v>962</v>
      </c>
      <c r="AW83" s="47">
        <f t="shared" si="87"/>
        <v>976</v>
      </c>
      <c r="AX83" s="47">
        <f t="shared" si="87"/>
        <v>1299</v>
      </c>
      <c r="AY83" s="47">
        <f t="shared" si="87"/>
        <v>652</v>
      </c>
      <c r="AZ83" s="47">
        <f t="shared" si="87"/>
        <v>1589</v>
      </c>
      <c r="BA83" s="47">
        <f t="shared" si="87"/>
        <v>845</v>
      </c>
      <c r="BB83" s="47">
        <f t="shared" si="87"/>
        <v>553</v>
      </c>
      <c r="BC83" s="47">
        <f t="shared" si="87"/>
        <v>638</v>
      </c>
      <c r="BD83" s="47">
        <f t="shared" si="87"/>
        <v>2059</v>
      </c>
      <c r="BE83" s="47">
        <f t="shared" si="87"/>
        <v>739</v>
      </c>
      <c r="BF83" s="47">
        <f t="shared" si="87"/>
        <v>512</v>
      </c>
      <c r="BG83" s="47">
        <f t="shared" si="87"/>
        <v>1865</v>
      </c>
      <c r="BH83" s="47">
        <f t="shared" si="87"/>
        <v>1383</v>
      </c>
      <c r="BI83" s="47">
        <f t="shared" si="87"/>
        <v>1570</v>
      </c>
      <c r="BJ83" s="47">
        <f t="shared" si="87"/>
        <v>1104</v>
      </c>
    </row>
    <row r="84" ht="13.5" customHeight="1">
      <c r="A84" s="88">
        <v>41370.0</v>
      </c>
      <c r="B84" s="84" t="s">
        <v>71</v>
      </c>
      <c r="C84" s="38"/>
      <c r="D84" s="233" t="s">
        <v>20</v>
      </c>
      <c r="E84" s="52">
        <f t="shared" si="2"/>
        <v>1817</v>
      </c>
      <c r="F84" s="41">
        <v>1.0</v>
      </c>
      <c r="G84" s="41">
        <v>15.0</v>
      </c>
      <c r="H84" s="42">
        <f t="shared" si="3"/>
        <v>18</v>
      </c>
      <c r="I84" s="38"/>
      <c r="J84" s="234" t="s">
        <v>26</v>
      </c>
      <c r="K84" s="52">
        <f t="shared" si="4"/>
        <v>1799</v>
      </c>
      <c r="L84" s="44">
        <v>1.0</v>
      </c>
      <c r="M84" s="44">
        <v>16.0</v>
      </c>
      <c r="N84" s="23">
        <f t="shared" si="5"/>
        <v>19</v>
      </c>
      <c r="O84" s="38"/>
      <c r="P84" s="45" t="s">
        <v>73</v>
      </c>
      <c r="Q84" s="38"/>
      <c r="R84" s="45">
        <f>MIN(Rules!$E$2,(MAX(H84/N84,N84/H84)))</f>
        <v>1.055555556</v>
      </c>
      <c r="S84" s="45">
        <f>VLOOKUP(B84,Rules!A:B,2,FALSE)</f>
        <v>40</v>
      </c>
      <c r="T84" s="38"/>
      <c r="U84" s="46">
        <f>1/(10^(-(E84+(IF(P84="Y",Rules!$I$2,0))-K84)/Rules!$E$12)+1)</f>
        <v>0.5207114077</v>
      </c>
      <c r="V84" s="47">
        <f t="shared" si="6"/>
        <v>-22</v>
      </c>
      <c r="W84" s="47">
        <f t="shared" si="7"/>
        <v>22</v>
      </c>
      <c r="X84" s="47"/>
      <c r="Y84" s="47"/>
      <c r="Z84" s="48"/>
      <c r="AA84" s="47">
        <f t="shared" ref="AA84:BJ84" si="88">IF($D84=AA$1,$E84+$V84,(IF($J84=AA$1,$K84+$W84,AA83)))</f>
        <v>1415</v>
      </c>
      <c r="AB84" s="47">
        <f t="shared" si="88"/>
        <v>1027</v>
      </c>
      <c r="AC84" s="47">
        <f t="shared" si="88"/>
        <v>1282</v>
      </c>
      <c r="AD84" s="47">
        <f t="shared" si="88"/>
        <v>292</v>
      </c>
      <c r="AE84" s="47">
        <f t="shared" si="88"/>
        <v>1751</v>
      </c>
      <c r="AF84" s="47">
        <f t="shared" si="88"/>
        <v>1904</v>
      </c>
      <c r="AG84" s="47">
        <f t="shared" si="88"/>
        <v>1145</v>
      </c>
      <c r="AH84" s="47">
        <f t="shared" si="88"/>
        <v>874</v>
      </c>
      <c r="AI84" s="47">
        <f t="shared" si="88"/>
        <v>1197</v>
      </c>
      <c r="AJ84" s="47">
        <f t="shared" si="88"/>
        <v>1821</v>
      </c>
      <c r="AK84" s="47">
        <f t="shared" si="88"/>
        <v>654</v>
      </c>
      <c r="AL84" s="47">
        <f t="shared" si="88"/>
        <v>996</v>
      </c>
      <c r="AM84" s="47">
        <f t="shared" si="88"/>
        <v>2011</v>
      </c>
      <c r="AN84" s="47">
        <f t="shared" si="88"/>
        <v>1325</v>
      </c>
      <c r="AO84" s="47">
        <f t="shared" si="88"/>
        <v>1153</v>
      </c>
      <c r="AP84" s="47">
        <f t="shared" si="88"/>
        <v>2243</v>
      </c>
      <c r="AQ84" s="47">
        <f t="shared" si="88"/>
        <v>1461</v>
      </c>
      <c r="AR84" s="47">
        <f t="shared" si="88"/>
        <v>317</v>
      </c>
      <c r="AS84" s="47">
        <f t="shared" si="88"/>
        <v>1795</v>
      </c>
      <c r="AT84" s="47">
        <f t="shared" si="88"/>
        <v>1292</v>
      </c>
      <c r="AU84" s="47">
        <f t="shared" si="88"/>
        <v>514</v>
      </c>
      <c r="AV84" s="47">
        <f t="shared" si="88"/>
        <v>962</v>
      </c>
      <c r="AW84" s="47">
        <f t="shared" si="88"/>
        <v>976</v>
      </c>
      <c r="AX84" s="47">
        <f t="shared" si="88"/>
        <v>1299</v>
      </c>
      <c r="AY84" s="47">
        <f t="shared" si="88"/>
        <v>652</v>
      </c>
      <c r="AZ84" s="47">
        <f t="shared" si="88"/>
        <v>1589</v>
      </c>
      <c r="BA84" s="47">
        <f t="shared" si="88"/>
        <v>845</v>
      </c>
      <c r="BB84" s="47">
        <f t="shared" si="88"/>
        <v>553</v>
      </c>
      <c r="BC84" s="47">
        <f t="shared" si="88"/>
        <v>638</v>
      </c>
      <c r="BD84" s="47">
        <f t="shared" si="88"/>
        <v>2059</v>
      </c>
      <c r="BE84" s="47">
        <f t="shared" si="88"/>
        <v>739</v>
      </c>
      <c r="BF84" s="47">
        <f t="shared" si="88"/>
        <v>512</v>
      </c>
      <c r="BG84" s="47">
        <f t="shared" si="88"/>
        <v>1865</v>
      </c>
      <c r="BH84" s="47">
        <f t="shared" si="88"/>
        <v>1383</v>
      </c>
      <c r="BI84" s="47">
        <f t="shared" si="88"/>
        <v>1570</v>
      </c>
      <c r="BJ84" s="47">
        <f t="shared" si="88"/>
        <v>1104</v>
      </c>
    </row>
    <row r="85" ht="13.5" customHeight="1">
      <c r="A85" s="88">
        <v>41377.0</v>
      </c>
      <c r="B85" s="84" t="s">
        <v>71</v>
      </c>
      <c r="C85" s="38"/>
      <c r="D85" s="233" t="s">
        <v>42</v>
      </c>
      <c r="E85" s="52">
        <f t="shared" si="2"/>
        <v>739</v>
      </c>
      <c r="F85" s="41">
        <v>1.0</v>
      </c>
      <c r="G85" s="41">
        <v>16.0</v>
      </c>
      <c r="H85" s="42">
        <f t="shared" si="3"/>
        <v>19</v>
      </c>
      <c r="I85" s="38"/>
      <c r="J85" s="234" t="s">
        <v>51</v>
      </c>
      <c r="K85" s="52">
        <f t="shared" si="4"/>
        <v>652</v>
      </c>
      <c r="L85" s="44">
        <v>2.0</v>
      </c>
      <c r="M85" s="44">
        <v>15.0</v>
      </c>
      <c r="N85" s="23">
        <f t="shared" si="5"/>
        <v>21</v>
      </c>
      <c r="O85" s="38"/>
      <c r="P85" s="45" t="s">
        <v>73</v>
      </c>
      <c r="Q85" s="38"/>
      <c r="R85" s="45">
        <f>MIN(Rules!$E$2,(MAX(H85/N85,N85/H85)))</f>
        <v>1.105263158</v>
      </c>
      <c r="S85" s="45">
        <f>VLOOKUP(B85,Rules!A:B,2,FALSE)</f>
        <v>40</v>
      </c>
      <c r="T85" s="38"/>
      <c r="U85" s="46">
        <f>1/(10^(-(E85+(IF(P85="Y",Rules!$I$2,0))-K85)/Rules!$E$12)+1)</f>
        <v>0.598843773</v>
      </c>
      <c r="V85" s="47">
        <f t="shared" si="6"/>
        <v>-26</v>
      </c>
      <c r="W85" s="47">
        <f t="shared" si="7"/>
        <v>26</v>
      </c>
      <c r="X85" s="47"/>
      <c r="Y85" s="47"/>
      <c r="Z85" s="48"/>
      <c r="AA85" s="47">
        <f t="shared" ref="AA85:BJ85" si="89">IF($D85=AA$1,$E85+$V85,(IF($J85=AA$1,$K85+$W85,AA84)))</f>
        <v>1415</v>
      </c>
      <c r="AB85" s="47">
        <f t="shared" si="89"/>
        <v>1027</v>
      </c>
      <c r="AC85" s="47">
        <f t="shared" si="89"/>
        <v>1282</v>
      </c>
      <c r="AD85" s="47">
        <f t="shared" si="89"/>
        <v>292</v>
      </c>
      <c r="AE85" s="47">
        <f t="shared" si="89"/>
        <v>1751</v>
      </c>
      <c r="AF85" s="47">
        <f t="shared" si="89"/>
        <v>1904</v>
      </c>
      <c r="AG85" s="47">
        <f t="shared" si="89"/>
        <v>1145</v>
      </c>
      <c r="AH85" s="47">
        <f t="shared" si="89"/>
        <v>874</v>
      </c>
      <c r="AI85" s="47">
        <f t="shared" si="89"/>
        <v>1197</v>
      </c>
      <c r="AJ85" s="47">
        <f t="shared" si="89"/>
        <v>1821</v>
      </c>
      <c r="AK85" s="47">
        <f t="shared" si="89"/>
        <v>654</v>
      </c>
      <c r="AL85" s="47">
        <f t="shared" si="89"/>
        <v>996</v>
      </c>
      <c r="AM85" s="47">
        <f t="shared" si="89"/>
        <v>2011</v>
      </c>
      <c r="AN85" s="47">
        <f t="shared" si="89"/>
        <v>1325</v>
      </c>
      <c r="AO85" s="47">
        <f t="shared" si="89"/>
        <v>1153</v>
      </c>
      <c r="AP85" s="47">
        <f t="shared" si="89"/>
        <v>2243</v>
      </c>
      <c r="AQ85" s="47">
        <f t="shared" si="89"/>
        <v>1461</v>
      </c>
      <c r="AR85" s="47">
        <f t="shared" si="89"/>
        <v>317</v>
      </c>
      <c r="AS85" s="47">
        <f t="shared" si="89"/>
        <v>1795</v>
      </c>
      <c r="AT85" s="47">
        <f t="shared" si="89"/>
        <v>1292</v>
      </c>
      <c r="AU85" s="47">
        <f t="shared" si="89"/>
        <v>514</v>
      </c>
      <c r="AV85" s="47">
        <f t="shared" si="89"/>
        <v>962</v>
      </c>
      <c r="AW85" s="47">
        <f t="shared" si="89"/>
        <v>976</v>
      </c>
      <c r="AX85" s="47">
        <f t="shared" si="89"/>
        <v>1299</v>
      </c>
      <c r="AY85" s="47">
        <f t="shared" si="89"/>
        <v>678</v>
      </c>
      <c r="AZ85" s="47">
        <f t="shared" si="89"/>
        <v>1589</v>
      </c>
      <c r="BA85" s="47">
        <f t="shared" si="89"/>
        <v>845</v>
      </c>
      <c r="BB85" s="47">
        <f t="shared" si="89"/>
        <v>553</v>
      </c>
      <c r="BC85" s="47">
        <f t="shared" si="89"/>
        <v>638</v>
      </c>
      <c r="BD85" s="47">
        <f t="shared" si="89"/>
        <v>2059</v>
      </c>
      <c r="BE85" s="47">
        <f t="shared" si="89"/>
        <v>713</v>
      </c>
      <c r="BF85" s="47">
        <f t="shared" si="89"/>
        <v>512</v>
      </c>
      <c r="BG85" s="47">
        <f t="shared" si="89"/>
        <v>1865</v>
      </c>
      <c r="BH85" s="47">
        <f t="shared" si="89"/>
        <v>1383</v>
      </c>
      <c r="BI85" s="47">
        <f t="shared" si="89"/>
        <v>1570</v>
      </c>
      <c r="BJ85" s="47">
        <f t="shared" si="89"/>
        <v>1104</v>
      </c>
    </row>
    <row r="86" ht="13.5" customHeight="1">
      <c r="A86" s="88">
        <v>41377.0</v>
      </c>
      <c r="B86" s="84" t="s">
        <v>71</v>
      </c>
      <c r="C86" s="38"/>
      <c r="D86" s="233" t="s">
        <v>45</v>
      </c>
      <c r="E86" s="52">
        <f t="shared" si="2"/>
        <v>996</v>
      </c>
      <c r="F86" s="41">
        <v>1.0</v>
      </c>
      <c r="G86" s="41">
        <v>9.0</v>
      </c>
      <c r="H86" s="42">
        <f t="shared" si="3"/>
        <v>12</v>
      </c>
      <c r="I86" s="38"/>
      <c r="J86" s="234" t="s">
        <v>37</v>
      </c>
      <c r="K86" s="52">
        <f t="shared" si="4"/>
        <v>874</v>
      </c>
      <c r="L86" s="44">
        <v>1.0</v>
      </c>
      <c r="M86" s="44">
        <v>5.0</v>
      </c>
      <c r="N86" s="23">
        <f t="shared" si="5"/>
        <v>8</v>
      </c>
      <c r="O86" s="38"/>
      <c r="P86" s="45" t="s">
        <v>73</v>
      </c>
      <c r="Q86" s="38"/>
      <c r="R86" s="45">
        <f>MIN(Rules!$E$2,(MAX(H86/N86,N86/H86)))</f>
        <v>1.5</v>
      </c>
      <c r="S86" s="45">
        <f>VLOOKUP(B86,Rules!A:B,2,FALSE)</f>
        <v>40</v>
      </c>
      <c r="T86" s="38"/>
      <c r="U86" s="46">
        <f>1/(10^(-(E86+(IF(P86="Y",Rules!$I$2,0))-K86)/Rules!$E$12)+1)</f>
        <v>0.6368760375</v>
      </c>
      <c r="V86" s="47">
        <f t="shared" si="6"/>
        <v>22</v>
      </c>
      <c r="W86" s="47">
        <f t="shared" si="7"/>
        <v>-22</v>
      </c>
      <c r="X86" s="47"/>
      <c r="Y86" s="47"/>
      <c r="Z86" s="48"/>
      <c r="AA86" s="47">
        <f t="shared" ref="AA86:BJ86" si="90">IF($D86=AA$1,$E86+$V86,(IF($J86=AA$1,$K86+$W86,AA85)))</f>
        <v>1415</v>
      </c>
      <c r="AB86" s="47">
        <f t="shared" si="90"/>
        <v>1027</v>
      </c>
      <c r="AC86" s="47">
        <f t="shared" si="90"/>
        <v>1282</v>
      </c>
      <c r="AD86" s="47">
        <f t="shared" si="90"/>
        <v>292</v>
      </c>
      <c r="AE86" s="47">
        <f t="shared" si="90"/>
        <v>1751</v>
      </c>
      <c r="AF86" s="47">
        <f t="shared" si="90"/>
        <v>1904</v>
      </c>
      <c r="AG86" s="47">
        <f t="shared" si="90"/>
        <v>1145</v>
      </c>
      <c r="AH86" s="47">
        <f t="shared" si="90"/>
        <v>852</v>
      </c>
      <c r="AI86" s="47">
        <f t="shared" si="90"/>
        <v>1197</v>
      </c>
      <c r="AJ86" s="47">
        <f t="shared" si="90"/>
        <v>1821</v>
      </c>
      <c r="AK86" s="47">
        <f t="shared" si="90"/>
        <v>654</v>
      </c>
      <c r="AL86" s="47">
        <f t="shared" si="90"/>
        <v>1018</v>
      </c>
      <c r="AM86" s="47">
        <f t="shared" si="90"/>
        <v>2011</v>
      </c>
      <c r="AN86" s="47">
        <f t="shared" si="90"/>
        <v>1325</v>
      </c>
      <c r="AO86" s="47">
        <f t="shared" si="90"/>
        <v>1153</v>
      </c>
      <c r="AP86" s="47">
        <f t="shared" si="90"/>
        <v>2243</v>
      </c>
      <c r="AQ86" s="47">
        <f t="shared" si="90"/>
        <v>1461</v>
      </c>
      <c r="AR86" s="47">
        <f t="shared" si="90"/>
        <v>317</v>
      </c>
      <c r="AS86" s="47">
        <f t="shared" si="90"/>
        <v>1795</v>
      </c>
      <c r="AT86" s="47">
        <f t="shared" si="90"/>
        <v>1292</v>
      </c>
      <c r="AU86" s="47">
        <f t="shared" si="90"/>
        <v>514</v>
      </c>
      <c r="AV86" s="47">
        <f t="shared" si="90"/>
        <v>962</v>
      </c>
      <c r="AW86" s="47">
        <f t="shared" si="90"/>
        <v>976</v>
      </c>
      <c r="AX86" s="47">
        <f t="shared" si="90"/>
        <v>1299</v>
      </c>
      <c r="AY86" s="47">
        <f t="shared" si="90"/>
        <v>678</v>
      </c>
      <c r="AZ86" s="47">
        <f t="shared" si="90"/>
        <v>1589</v>
      </c>
      <c r="BA86" s="47">
        <f t="shared" si="90"/>
        <v>845</v>
      </c>
      <c r="BB86" s="47">
        <f t="shared" si="90"/>
        <v>553</v>
      </c>
      <c r="BC86" s="47">
        <f t="shared" si="90"/>
        <v>638</v>
      </c>
      <c r="BD86" s="47">
        <f t="shared" si="90"/>
        <v>2059</v>
      </c>
      <c r="BE86" s="47">
        <f t="shared" si="90"/>
        <v>713</v>
      </c>
      <c r="BF86" s="47">
        <f t="shared" si="90"/>
        <v>512</v>
      </c>
      <c r="BG86" s="47">
        <f t="shared" si="90"/>
        <v>1865</v>
      </c>
      <c r="BH86" s="47">
        <f t="shared" si="90"/>
        <v>1383</v>
      </c>
      <c r="BI86" s="47">
        <f t="shared" si="90"/>
        <v>1570</v>
      </c>
      <c r="BJ86" s="47">
        <f t="shared" si="90"/>
        <v>1104</v>
      </c>
    </row>
    <row r="87" ht="13.5" customHeight="1">
      <c r="A87" s="88">
        <v>41378.0</v>
      </c>
      <c r="B87" s="84" t="s">
        <v>71</v>
      </c>
      <c r="C87" s="38"/>
      <c r="D87" s="233" t="s">
        <v>21</v>
      </c>
      <c r="E87" s="52">
        <f t="shared" si="2"/>
        <v>1751</v>
      </c>
      <c r="F87" s="41">
        <v>0.0</v>
      </c>
      <c r="G87" s="41">
        <v>31.0</v>
      </c>
      <c r="H87" s="42">
        <f t="shared" si="3"/>
        <v>31</v>
      </c>
      <c r="I87" s="38"/>
      <c r="J87" s="234" t="s">
        <v>19</v>
      </c>
      <c r="K87" s="52">
        <f t="shared" si="4"/>
        <v>1904</v>
      </c>
      <c r="L87" s="44">
        <v>2.0</v>
      </c>
      <c r="M87" s="44">
        <v>23.0</v>
      </c>
      <c r="N87" s="23">
        <f t="shared" si="5"/>
        <v>29</v>
      </c>
      <c r="O87" s="38"/>
      <c r="P87" s="45" t="s">
        <v>73</v>
      </c>
      <c r="Q87" s="38"/>
      <c r="R87" s="45">
        <f>MIN(Rules!$E$2,(MAX(H87/N87,N87/H87)))</f>
        <v>1.068965517</v>
      </c>
      <c r="S87" s="45">
        <f>VLOOKUP(B87,Rules!A:B,2,FALSE)</f>
        <v>40</v>
      </c>
      <c r="T87" s="38"/>
      <c r="U87" s="46">
        <f>1/(10^(-(E87+(IF(P87="Y",Rules!$I$2,0))-K87)/Rules!$E$12)+1)</f>
        <v>0.3307951227</v>
      </c>
      <c r="V87" s="47">
        <f t="shared" si="6"/>
        <v>29</v>
      </c>
      <c r="W87" s="47">
        <f t="shared" si="7"/>
        <v>-29</v>
      </c>
      <c r="X87" s="47"/>
      <c r="Y87" s="47"/>
      <c r="Z87" s="48"/>
      <c r="AA87" s="47">
        <f t="shared" ref="AA87:BJ87" si="91">IF($D87=AA$1,$E87+$V87,(IF($J87=AA$1,$K87+$W87,AA86)))</f>
        <v>1415</v>
      </c>
      <c r="AB87" s="47">
        <f t="shared" si="91"/>
        <v>1027</v>
      </c>
      <c r="AC87" s="47">
        <f t="shared" si="91"/>
        <v>1282</v>
      </c>
      <c r="AD87" s="47">
        <f t="shared" si="91"/>
        <v>292</v>
      </c>
      <c r="AE87" s="47">
        <f t="shared" si="91"/>
        <v>1780</v>
      </c>
      <c r="AF87" s="47">
        <f t="shared" si="91"/>
        <v>1875</v>
      </c>
      <c r="AG87" s="47">
        <f t="shared" si="91"/>
        <v>1145</v>
      </c>
      <c r="AH87" s="47">
        <f t="shared" si="91"/>
        <v>852</v>
      </c>
      <c r="AI87" s="47">
        <f t="shared" si="91"/>
        <v>1197</v>
      </c>
      <c r="AJ87" s="47">
        <f t="shared" si="91"/>
        <v>1821</v>
      </c>
      <c r="AK87" s="47">
        <f t="shared" si="91"/>
        <v>654</v>
      </c>
      <c r="AL87" s="47">
        <f t="shared" si="91"/>
        <v>1018</v>
      </c>
      <c r="AM87" s="47">
        <f t="shared" si="91"/>
        <v>2011</v>
      </c>
      <c r="AN87" s="47">
        <f t="shared" si="91"/>
        <v>1325</v>
      </c>
      <c r="AO87" s="47">
        <f t="shared" si="91"/>
        <v>1153</v>
      </c>
      <c r="AP87" s="47">
        <f t="shared" si="91"/>
        <v>2243</v>
      </c>
      <c r="AQ87" s="47">
        <f t="shared" si="91"/>
        <v>1461</v>
      </c>
      <c r="AR87" s="47">
        <f t="shared" si="91"/>
        <v>317</v>
      </c>
      <c r="AS87" s="47">
        <f t="shared" si="91"/>
        <v>1795</v>
      </c>
      <c r="AT87" s="47">
        <f t="shared" si="91"/>
        <v>1292</v>
      </c>
      <c r="AU87" s="47">
        <f t="shared" si="91"/>
        <v>514</v>
      </c>
      <c r="AV87" s="47">
        <f t="shared" si="91"/>
        <v>962</v>
      </c>
      <c r="AW87" s="47">
        <f t="shared" si="91"/>
        <v>976</v>
      </c>
      <c r="AX87" s="47">
        <f t="shared" si="91"/>
        <v>1299</v>
      </c>
      <c r="AY87" s="47">
        <f t="shared" si="91"/>
        <v>678</v>
      </c>
      <c r="AZ87" s="47">
        <f t="shared" si="91"/>
        <v>1589</v>
      </c>
      <c r="BA87" s="47">
        <f t="shared" si="91"/>
        <v>845</v>
      </c>
      <c r="BB87" s="47">
        <f t="shared" si="91"/>
        <v>553</v>
      </c>
      <c r="BC87" s="47">
        <f t="shared" si="91"/>
        <v>638</v>
      </c>
      <c r="BD87" s="47">
        <f t="shared" si="91"/>
        <v>2059</v>
      </c>
      <c r="BE87" s="47">
        <f t="shared" si="91"/>
        <v>713</v>
      </c>
      <c r="BF87" s="47">
        <f t="shared" si="91"/>
        <v>512</v>
      </c>
      <c r="BG87" s="47">
        <f t="shared" si="91"/>
        <v>1865</v>
      </c>
      <c r="BH87" s="47">
        <f t="shared" si="91"/>
        <v>1383</v>
      </c>
      <c r="BI87" s="47">
        <f t="shared" si="91"/>
        <v>1570</v>
      </c>
      <c r="BJ87" s="47">
        <f t="shared" si="91"/>
        <v>1104</v>
      </c>
    </row>
    <row r="88" ht="13.5" customHeight="1">
      <c r="A88" s="88">
        <v>41378.0</v>
      </c>
      <c r="B88" s="84" t="s">
        <v>71</v>
      </c>
      <c r="C88" s="38"/>
      <c r="D88" s="233" t="s">
        <v>30</v>
      </c>
      <c r="E88" s="52">
        <f t="shared" si="2"/>
        <v>1415</v>
      </c>
      <c r="F88" s="41">
        <v>0.0</v>
      </c>
      <c r="G88" s="41">
        <v>15.0</v>
      </c>
      <c r="H88" s="42">
        <f t="shared" si="3"/>
        <v>15</v>
      </c>
      <c r="I88" s="38"/>
      <c r="J88" s="234" t="s">
        <v>28</v>
      </c>
      <c r="K88" s="52">
        <f t="shared" si="4"/>
        <v>1282</v>
      </c>
      <c r="L88" s="44">
        <v>0.0</v>
      </c>
      <c r="M88" s="44">
        <v>11.0</v>
      </c>
      <c r="N88" s="23">
        <f t="shared" si="5"/>
        <v>11</v>
      </c>
      <c r="O88" s="38"/>
      <c r="P88" s="45" t="s">
        <v>73</v>
      </c>
      <c r="Q88" s="38"/>
      <c r="R88" s="45">
        <f>MIN(Rules!$E$2,(MAX(H88/N88,N88/H88)))</f>
        <v>1.363636364</v>
      </c>
      <c r="S88" s="45">
        <f>VLOOKUP(B88,Rules!A:B,2,FALSE)</f>
        <v>40</v>
      </c>
      <c r="T88" s="38"/>
      <c r="U88" s="46">
        <f>1/(10^(-(E88+(IF(P88="Y",Rules!$I$2,0))-K88)/Rules!$E$12)+1)</f>
        <v>0.6485080561</v>
      </c>
      <c r="V88" s="47">
        <f t="shared" si="6"/>
        <v>19</v>
      </c>
      <c r="W88" s="47">
        <f t="shared" si="7"/>
        <v>-19</v>
      </c>
      <c r="X88" s="47"/>
      <c r="Y88" s="47"/>
      <c r="Z88" s="48"/>
      <c r="AA88" s="47">
        <f t="shared" ref="AA88:BJ88" si="92">IF($D88=AA$1,$E88+$V88,(IF($J88=AA$1,$K88+$W88,AA87)))</f>
        <v>1434</v>
      </c>
      <c r="AB88" s="47">
        <f t="shared" si="92"/>
        <v>1027</v>
      </c>
      <c r="AC88" s="47">
        <f t="shared" si="92"/>
        <v>1263</v>
      </c>
      <c r="AD88" s="47">
        <f t="shared" si="92"/>
        <v>292</v>
      </c>
      <c r="AE88" s="47">
        <f t="shared" si="92"/>
        <v>1780</v>
      </c>
      <c r="AF88" s="47">
        <f t="shared" si="92"/>
        <v>1875</v>
      </c>
      <c r="AG88" s="47">
        <f t="shared" si="92"/>
        <v>1145</v>
      </c>
      <c r="AH88" s="47">
        <f t="shared" si="92"/>
        <v>852</v>
      </c>
      <c r="AI88" s="47">
        <f t="shared" si="92"/>
        <v>1197</v>
      </c>
      <c r="AJ88" s="47">
        <f t="shared" si="92"/>
        <v>1821</v>
      </c>
      <c r="AK88" s="47">
        <f t="shared" si="92"/>
        <v>654</v>
      </c>
      <c r="AL88" s="47">
        <f t="shared" si="92"/>
        <v>1018</v>
      </c>
      <c r="AM88" s="47">
        <f t="shared" si="92"/>
        <v>2011</v>
      </c>
      <c r="AN88" s="47">
        <f t="shared" si="92"/>
        <v>1325</v>
      </c>
      <c r="AO88" s="47">
        <f t="shared" si="92"/>
        <v>1153</v>
      </c>
      <c r="AP88" s="47">
        <f t="shared" si="92"/>
        <v>2243</v>
      </c>
      <c r="AQ88" s="47">
        <f t="shared" si="92"/>
        <v>1461</v>
      </c>
      <c r="AR88" s="47">
        <f t="shared" si="92"/>
        <v>317</v>
      </c>
      <c r="AS88" s="47">
        <f t="shared" si="92"/>
        <v>1795</v>
      </c>
      <c r="AT88" s="47">
        <f t="shared" si="92"/>
        <v>1292</v>
      </c>
      <c r="AU88" s="47">
        <f t="shared" si="92"/>
        <v>514</v>
      </c>
      <c r="AV88" s="47">
        <f t="shared" si="92"/>
        <v>962</v>
      </c>
      <c r="AW88" s="47">
        <f t="shared" si="92"/>
        <v>976</v>
      </c>
      <c r="AX88" s="47">
        <f t="shared" si="92"/>
        <v>1299</v>
      </c>
      <c r="AY88" s="47">
        <f t="shared" si="92"/>
        <v>678</v>
      </c>
      <c r="AZ88" s="47">
        <f t="shared" si="92"/>
        <v>1589</v>
      </c>
      <c r="BA88" s="47">
        <f t="shared" si="92"/>
        <v>845</v>
      </c>
      <c r="BB88" s="47">
        <f t="shared" si="92"/>
        <v>553</v>
      </c>
      <c r="BC88" s="47">
        <f t="shared" si="92"/>
        <v>638</v>
      </c>
      <c r="BD88" s="47">
        <f t="shared" si="92"/>
        <v>2059</v>
      </c>
      <c r="BE88" s="47">
        <f t="shared" si="92"/>
        <v>713</v>
      </c>
      <c r="BF88" s="47">
        <f t="shared" si="92"/>
        <v>512</v>
      </c>
      <c r="BG88" s="47">
        <f t="shared" si="92"/>
        <v>1865</v>
      </c>
      <c r="BH88" s="47">
        <f t="shared" si="92"/>
        <v>1383</v>
      </c>
      <c r="BI88" s="47">
        <f t="shared" si="92"/>
        <v>1570</v>
      </c>
      <c r="BJ88" s="47">
        <f t="shared" si="92"/>
        <v>1104</v>
      </c>
    </row>
    <row r="89" ht="13.5" customHeight="1">
      <c r="A89" s="88">
        <v>41378.0</v>
      </c>
      <c r="B89" s="84" t="s">
        <v>71</v>
      </c>
      <c r="C89" s="38"/>
      <c r="D89" s="233" t="s">
        <v>29</v>
      </c>
      <c r="E89" s="52">
        <f t="shared" si="2"/>
        <v>1153</v>
      </c>
      <c r="F89" s="41">
        <v>2.0</v>
      </c>
      <c r="G89" s="41">
        <v>12.0</v>
      </c>
      <c r="H89" s="42">
        <f t="shared" si="3"/>
        <v>18</v>
      </c>
      <c r="I89" s="38"/>
      <c r="J89" s="234" t="s">
        <v>40</v>
      </c>
      <c r="K89" s="52">
        <f t="shared" si="4"/>
        <v>1104</v>
      </c>
      <c r="L89" s="44">
        <v>0.0</v>
      </c>
      <c r="M89" s="44">
        <v>12.0</v>
      </c>
      <c r="N89" s="23">
        <f t="shared" si="5"/>
        <v>12</v>
      </c>
      <c r="O89" s="38"/>
      <c r="P89" s="45" t="s">
        <v>73</v>
      </c>
      <c r="Q89" s="38"/>
      <c r="R89" s="45">
        <f>MIN(Rules!$E$2,(MAX(H89/N89,N89/H89)))</f>
        <v>1.5</v>
      </c>
      <c r="S89" s="45">
        <f>VLOOKUP(B89,Rules!A:B,2,FALSE)</f>
        <v>40</v>
      </c>
      <c r="T89" s="38"/>
      <c r="U89" s="46">
        <f>1/(10^(-(E89+(IF(P89="Y",Rules!$I$2,0))-K89)/Rules!$E$12)+1)</f>
        <v>0.5561751695</v>
      </c>
      <c r="V89" s="47">
        <f t="shared" si="6"/>
        <v>27</v>
      </c>
      <c r="W89" s="47">
        <f t="shared" si="7"/>
        <v>-27</v>
      </c>
      <c r="X89" s="47"/>
      <c r="Y89" s="47"/>
      <c r="Z89" s="48"/>
      <c r="AA89" s="47">
        <f t="shared" ref="AA89:BJ89" si="93">IF($D89=AA$1,$E89+$V89,(IF($J89=AA$1,$K89+$W89,AA88)))</f>
        <v>1434</v>
      </c>
      <c r="AB89" s="47">
        <f t="shared" si="93"/>
        <v>1027</v>
      </c>
      <c r="AC89" s="47">
        <f t="shared" si="93"/>
        <v>1263</v>
      </c>
      <c r="AD89" s="47">
        <f t="shared" si="93"/>
        <v>292</v>
      </c>
      <c r="AE89" s="47">
        <f t="shared" si="93"/>
        <v>1780</v>
      </c>
      <c r="AF89" s="47">
        <f t="shared" si="93"/>
        <v>1875</v>
      </c>
      <c r="AG89" s="47">
        <f t="shared" si="93"/>
        <v>1145</v>
      </c>
      <c r="AH89" s="47">
        <f t="shared" si="93"/>
        <v>852</v>
      </c>
      <c r="AI89" s="47">
        <f t="shared" si="93"/>
        <v>1197</v>
      </c>
      <c r="AJ89" s="47">
        <f t="shared" si="93"/>
        <v>1821</v>
      </c>
      <c r="AK89" s="47">
        <f t="shared" si="93"/>
        <v>654</v>
      </c>
      <c r="AL89" s="47">
        <f t="shared" si="93"/>
        <v>1018</v>
      </c>
      <c r="AM89" s="47">
        <f t="shared" si="93"/>
        <v>2011</v>
      </c>
      <c r="AN89" s="47">
        <f t="shared" si="93"/>
        <v>1325</v>
      </c>
      <c r="AO89" s="47">
        <f t="shared" si="93"/>
        <v>1180</v>
      </c>
      <c r="AP89" s="47">
        <f t="shared" si="93"/>
        <v>2243</v>
      </c>
      <c r="AQ89" s="47">
        <f t="shared" si="93"/>
        <v>1461</v>
      </c>
      <c r="AR89" s="47">
        <f t="shared" si="93"/>
        <v>317</v>
      </c>
      <c r="AS89" s="47">
        <f t="shared" si="93"/>
        <v>1795</v>
      </c>
      <c r="AT89" s="47">
        <f t="shared" si="93"/>
        <v>1292</v>
      </c>
      <c r="AU89" s="47">
        <f t="shared" si="93"/>
        <v>514</v>
      </c>
      <c r="AV89" s="47">
        <f t="shared" si="93"/>
        <v>962</v>
      </c>
      <c r="AW89" s="47">
        <f t="shared" si="93"/>
        <v>976</v>
      </c>
      <c r="AX89" s="47">
        <f t="shared" si="93"/>
        <v>1299</v>
      </c>
      <c r="AY89" s="47">
        <f t="shared" si="93"/>
        <v>678</v>
      </c>
      <c r="AZ89" s="47">
        <f t="shared" si="93"/>
        <v>1589</v>
      </c>
      <c r="BA89" s="47">
        <f t="shared" si="93"/>
        <v>845</v>
      </c>
      <c r="BB89" s="47">
        <f t="shared" si="93"/>
        <v>553</v>
      </c>
      <c r="BC89" s="47">
        <f t="shared" si="93"/>
        <v>638</v>
      </c>
      <c r="BD89" s="47">
        <f t="shared" si="93"/>
        <v>2059</v>
      </c>
      <c r="BE89" s="47">
        <f t="shared" si="93"/>
        <v>713</v>
      </c>
      <c r="BF89" s="47">
        <f t="shared" si="93"/>
        <v>512</v>
      </c>
      <c r="BG89" s="47">
        <f t="shared" si="93"/>
        <v>1865</v>
      </c>
      <c r="BH89" s="47">
        <f t="shared" si="93"/>
        <v>1383</v>
      </c>
      <c r="BI89" s="47">
        <f t="shared" si="93"/>
        <v>1570</v>
      </c>
      <c r="BJ89" s="47">
        <f t="shared" si="93"/>
        <v>1077</v>
      </c>
    </row>
    <row r="90" ht="13.5" customHeight="1">
      <c r="A90" s="88">
        <v>41378.0</v>
      </c>
      <c r="B90" s="84" t="s">
        <v>71</v>
      </c>
      <c r="C90" s="38"/>
      <c r="D90" s="233" t="s">
        <v>31</v>
      </c>
      <c r="E90" s="52">
        <f t="shared" si="2"/>
        <v>1461</v>
      </c>
      <c r="F90" s="41">
        <v>3.0</v>
      </c>
      <c r="G90" s="41">
        <v>14.0</v>
      </c>
      <c r="H90" s="42">
        <f t="shared" si="3"/>
        <v>23</v>
      </c>
      <c r="I90" s="38"/>
      <c r="J90" s="234" t="s">
        <v>32</v>
      </c>
      <c r="K90" s="52">
        <f t="shared" si="4"/>
        <v>1383</v>
      </c>
      <c r="L90" s="44">
        <v>1.0</v>
      </c>
      <c r="M90" s="44">
        <v>9.0</v>
      </c>
      <c r="N90" s="23">
        <f t="shared" si="5"/>
        <v>12</v>
      </c>
      <c r="O90" s="38"/>
      <c r="P90" s="45" t="s">
        <v>73</v>
      </c>
      <c r="Q90" s="38"/>
      <c r="R90" s="45">
        <f>MIN(Rules!$E$2,(MAX(H90/N90,N90/H90)))</f>
        <v>1.916666667</v>
      </c>
      <c r="S90" s="45">
        <f>VLOOKUP(B90,Rules!A:B,2,FALSE)</f>
        <v>40</v>
      </c>
      <c r="T90" s="38"/>
      <c r="U90" s="46">
        <f>1/(10^(-(E90+(IF(P90="Y",Rules!$I$2,0))-K90)/Rules!$E$12)+1)</f>
        <v>0.5888475556</v>
      </c>
      <c r="V90" s="47">
        <f t="shared" si="6"/>
        <v>32</v>
      </c>
      <c r="W90" s="47">
        <f t="shared" si="7"/>
        <v>-32</v>
      </c>
      <c r="X90" s="47"/>
      <c r="Y90" s="47"/>
      <c r="Z90" s="48"/>
      <c r="AA90" s="47">
        <f t="shared" ref="AA90:BJ90" si="94">IF($D90=AA$1,$E90+$V90,(IF($J90=AA$1,$K90+$W90,AA89)))</f>
        <v>1434</v>
      </c>
      <c r="AB90" s="47">
        <f t="shared" si="94"/>
        <v>1027</v>
      </c>
      <c r="AC90" s="47">
        <f t="shared" si="94"/>
        <v>1263</v>
      </c>
      <c r="AD90" s="47">
        <f t="shared" si="94"/>
        <v>292</v>
      </c>
      <c r="AE90" s="47">
        <f t="shared" si="94"/>
        <v>1780</v>
      </c>
      <c r="AF90" s="47">
        <f t="shared" si="94"/>
        <v>1875</v>
      </c>
      <c r="AG90" s="47">
        <f t="shared" si="94"/>
        <v>1145</v>
      </c>
      <c r="AH90" s="47">
        <f t="shared" si="94"/>
        <v>852</v>
      </c>
      <c r="AI90" s="47">
        <f t="shared" si="94"/>
        <v>1197</v>
      </c>
      <c r="AJ90" s="47">
        <f t="shared" si="94"/>
        <v>1821</v>
      </c>
      <c r="AK90" s="47">
        <f t="shared" si="94"/>
        <v>654</v>
      </c>
      <c r="AL90" s="47">
        <f t="shared" si="94"/>
        <v>1018</v>
      </c>
      <c r="AM90" s="47">
        <f t="shared" si="94"/>
        <v>2011</v>
      </c>
      <c r="AN90" s="47">
        <f t="shared" si="94"/>
        <v>1325</v>
      </c>
      <c r="AO90" s="47">
        <f t="shared" si="94"/>
        <v>1180</v>
      </c>
      <c r="AP90" s="47">
        <f t="shared" si="94"/>
        <v>2243</v>
      </c>
      <c r="AQ90" s="47">
        <f t="shared" si="94"/>
        <v>1493</v>
      </c>
      <c r="AR90" s="47">
        <f t="shared" si="94"/>
        <v>317</v>
      </c>
      <c r="AS90" s="47">
        <f t="shared" si="94"/>
        <v>1795</v>
      </c>
      <c r="AT90" s="47">
        <f t="shared" si="94"/>
        <v>1292</v>
      </c>
      <c r="AU90" s="47">
        <f t="shared" si="94"/>
        <v>514</v>
      </c>
      <c r="AV90" s="47">
        <f t="shared" si="94"/>
        <v>962</v>
      </c>
      <c r="AW90" s="47">
        <f t="shared" si="94"/>
        <v>976</v>
      </c>
      <c r="AX90" s="47">
        <f t="shared" si="94"/>
        <v>1299</v>
      </c>
      <c r="AY90" s="47">
        <f t="shared" si="94"/>
        <v>678</v>
      </c>
      <c r="AZ90" s="47">
        <f t="shared" si="94"/>
        <v>1589</v>
      </c>
      <c r="BA90" s="47">
        <f t="shared" si="94"/>
        <v>845</v>
      </c>
      <c r="BB90" s="47">
        <f t="shared" si="94"/>
        <v>553</v>
      </c>
      <c r="BC90" s="47">
        <f t="shared" si="94"/>
        <v>638</v>
      </c>
      <c r="BD90" s="47">
        <f t="shared" si="94"/>
        <v>2059</v>
      </c>
      <c r="BE90" s="47">
        <f t="shared" si="94"/>
        <v>713</v>
      </c>
      <c r="BF90" s="47">
        <f t="shared" si="94"/>
        <v>512</v>
      </c>
      <c r="BG90" s="47">
        <f t="shared" si="94"/>
        <v>1865</v>
      </c>
      <c r="BH90" s="47">
        <f t="shared" si="94"/>
        <v>1351</v>
      </c>
      <c r="BI90" s="47">
        <f t="shared" si="94"/>
        <v>1570</v>
      </c>
      <c r="BJ90" s="47">
        <f t="shared" si="94"/>
        <v>1077</v>
      </c>
    </row>
    <row r="91" ht="13.5" customHeight="1">
      <c r="A91" s="88">
        <v>41378.0</v>
      </c>
      <c r="B91" s="84" t="s">
        <v>71</v>
      </c>
      <c r="C91" s="38"/>
      <c r="D91" s="233" t="s">
        <v>38</v>
      </c>
      <c r="E91" s="52">
        <f t="shared" si="2"/>
        <v>1299</v>
      </c>
      <c r="F91" s="41">
        <v>1.0</v>
      </c>
      <c r="G91" s="41">
        <v>14.0</v>
      </c>
      <c r="H91" s="42">
        <f t="shared" si="3"/>
        <v>17</v>
      </c>
      <c r="I91" s="38"/>
      <c r="J91" s="234" t="s">
        <v>36</v>
      </c>
      <c r="K91" s="52">
        <f t="shared" si="4"/>
        <v>1292</v>
      </c>
      <c r="L91" s="44">
        <v>1.0</v>
      </c>
      <c r="M91" s="44">
        <v>16.0</v>
      </c>
      <c r="N91" s="23">
        <f t="shared" si="5"/>
        <v>19</v>
      </c>
      <c r="O91" s="38"/>
      <c r="P91" s="45" t="s">
        <v>73</v>
      </c>
      <c r="Q91" s="38"/>
      <c r="R91" s="45">
        <f>MIN(Rules!$E$2,(MAX(H91/N91,N91/H91)))</f>
        <v>1.117647059</v>
      </c>
      <c r="S91" s="45">
        <f>VLOOKUP(B91,Rules!A:B,2,FALSE)</f>
        <v>40</v>
      </c>
      <c r="T91" s="38"/>
      <c r="U91" s="46">
        <f>1/(10^(-(E91+(IF(P91="Y",Rules!$I$2,0))-K91)/Rules!$E$12)+1)</f>
        <v>0.50805835</v>
      </c>
      <c r="V91" s="47">
        <f t="shared" si="6"/>
        <v>-23</v>
      </c>
      <c r="W91" s="47">
        <f t="shared" si="7"/>
        <v>23</v>
      </c>
      <c r="X91" s="47"/>
      <c r="Y91" s="47"/>
      <c r="Z91" s="48"/>
      <c r="AA91" s="47">
        <f t="shared" ref="AA91:BJ91" si="95">IF($D91=AA$1,$E91+$V91,(IF($J91=AA$1,$K91+$W91,AA90)))</f>
        <v>1434</v>
      </c>
      <c r="AB91" s="47">
        <f t="shared" si="95"/>
        <v>1027</v>
      </c>
      <c r="AC91" s="47">
        <f t="shared" si="95"/>
        <v>1263</v>
      </c>
      <c r="AD91" s="47">
        <f t="shared" si="95"/>
        <v>292</v>
      </c>
      <c r="AE91" s="47">
        <f t="shared" si="95"/>
        <v>1780</v>
      </c>
      <c r="AF91" s="47">
        <f t="shared" si="95"/>
        <v>1875</v>
      </c>
      <c r="AG91" s="47">
        <f t="shared" si="95"/>
        <v>1145</v>
      </c>
      <c r="AH91" s="47">
        <f t="shared" si="95"/>
        <v>852</v>
      </c>
      <c r="AI91" s="47">
        <f t="shared" si="95"/>
        <v>1197</v>
      </c>
      <c r="AJ91" s="47">
        <f t="shared" si="95"/>
        <v>1821</v>
      </c>
      <c r="AK91" s="47">
        <f t="shared" si="95"/>
        <v>654</v>
      </c>
      <c r="AL91" s="47">
        <f t="shared" si="95"/>
        <v>1018</v>
      </c>
      <c r="AM91" s="47">
        <f t="shared" si="95"/>
        <v>2011</v>
      </c>
      <c r="AN91" s="47">
        <f t="shared" si="95"/>
        <v>1325</v>
      </c>
      <c r="AO91" s="47">
        <f t="shared" si="95"/>
        <v>1180</v>
      </c>
      <c r="AP91" s="47">
        <f t="shared" si="95"/>
        <v>2243</v>
      </c>
      <c r="AQ91" s="47">
        <f t="shared" si="95"/>
        <v>1493</v>
      </c>
      <c r="AR91" s="47">
        <f t="shared" si="95"/>
        <v>317</v>
      </c>
      <c r="AS91" s="47">
        <f t="shared" si="95"/>
        <v>1795</v>
      </c>
      <c r="AT91" s="47">
        <f t="shared" si="95"/>
        <v>1315</v>
      </c>
      <c r="AU91" s="47">
        <f t="shared" si="95"/>
        <v>514</v>
      </c>
      <c r="AV91" s="47">
        <f t="shared" si="95"/>
        <v>962</v>
      </c>
      <c r="AW91" s="47">
        <f t="shared" si="95"/>
        <v>976</v>
      </c>
      <c r="AX91" s="47">
        <f t="shared" si="95"/>
        <v>1276</v>
      </c>
      <c r="AY91" s="47">
        <f t="shared" si="95"/>
        <v>678</v>
      </c>
      <c r="AZ91" s="47">
        <f t="shared" si="95"/>
        <v>1589</v>
      </c>
      <c r="BA91" s="47">
        <f t="shared" si="95"/>
        <v>845</v>
      </c>
      <c r="BB91" s="47">
        <f t="shared" si="95"/>
        <v>553</v>
      </c>
      <c r="BC91" s="47">
        <f t="shared" si="95"/>
        <v>638</v>
      </c>
      <c r="BD91" s="47">
        <f t="shared" si="95"/>
        <v>2059</v>
      </c>
      <c r="BE91" s="47">
        <f t="shared" si="95"/>
        <v>713</v>
      </c>
      <c r="BF91" s="47">
        <f t="shared" si="95"/>
        <v>512</v>
      </c>
      <c r="BG91" s="47">
        <f t="shared" si="95"/>
        <v>1865</v>
      </c>
      <c r="BH91" s="47">
        <f t="shared" si="95"/>
        <v>1351</v>
      </c>
      <c r="BI91" s="47">
        <f t="shared" si="95"/>
        <v>1570</v>
      </c>
      <c r="BJ91" s="47">
        <f t="shared" si="95"/>
        <v>1077</v>
      </c>
    </row>
    <row r="92" ht="13.5" customHeight="1">
      <c r="A92" s="88">
        <v>41378.0</v>
      </c>
      <c r="B92" s="84" t="s">
        <v>71</v>
      </c>
      <c r="C92" s="38"/>
      <c r="D92" s="233" t="s">
        <v>50</v>
      </c>
      <c r="E92" s="52">
        <f t="shared" si="2"/>
        <v>514</v>
      </c>
      <c r="F92" s="41">
        <v>1.0</v>
      </c>
      <c r="G92" s="41">
        <v>8.0</v>
      </c>
      <c r="H92" s="42">
        <f t="shared" si="3"/>
        <v>11</v>
      </c>
      <c r="I92" s="38"/>
      <c r="J92" s="234" t="s">
        <v>44</v>
      </c>
      <c r="K92" s="52">
        <f t="shared" si="4"/>
        <v>553</v>
      </c>
      <c r="L92" s="44">
        <v>0.0</v>
      </c>
      <c r="M92" s="44">
        <v>9.0</v>
      </c>
      <c r="N92" s="23">
        <f t="shared" si="5"/>
        <v>9</v>
      </c>
      <c r="O92" s="38"/>
      <c r="P92" s="45" t="s">
        <v>73</v>
      </c>
      <c r="Q92" s="38"/>
      <c r="R92" s="45">
        <f>MIN(Rules!$E$2,(MAX(H92/N92,N92/H92)))</f>
        <v>1.222222222</v>
      </c>
      <c r="S92" s="45">
        <f>VLOOKUP(B92,Rules!A:B,2,FALSE)</f>
        <v>40</v>
      </c>
      <c r="T92" s="38"/>
      <c r="U92" s="46">
        <f>1/(10^(-(E92+(IF(P92="Y",Rules!$I$2,0))-K92)/Rules!$E$12)+1)</f>
        <v>0.4552198977</v>
      </c>
      <c r="V92" s="47">
        <f t="shared" si="6"/>
        <v>27</v>
      </c>
      <c r="W92" s="47">
        <f t="shared" si="7"/>
        <v>-27</v>
      </c>
      <c r="X92" s="47"/>
      <c r="Y92" s="47"/>
      <c r="Z92" s="48"/>
      <c r="AA92" s="47">
        <f t="shared" ref="AA92:BJ92" si="96">IF($D92=AA$1,$E92+$V92,(IF($J92=AA$1,$K92+$W92,AA91)))</f>
        <v>1434</v>
      </c>
      <c r="AB92" s="47">
        <f t="shared" si="96"/>
        <v>1027</v>
      </c>
      <c r="AC92" s="47">
        <f t="shared" si="96"/>
        <v>1263</v>
      </c>
      <c r="AD92" s="47">
        <f t="shared" si="96"/>
        <v>292</v>
      </c>
      <c r="AE92" s="47">
        <f t="shared" si="96"/>
        <v>1780</v>
      </c>
      <c r="AF92" s="47">
        <f t="shared" si="96"/>
        <v>1875</v>
      </c>
      <c r="AG92" s="47">
        <f t="shared" si="96"/>
        <v>1145</v>
      </c>
      <c r="AH92" s="47">
        <f t="shared" si="96"/>
        <v>852</v>
      </c>
      <c r="AI92" s="47">
        <f t="shared" si="96"/>
        <v>1197</v>
      </c>
      <c r="AJ92" s="47">
        <f t="shared" si="96"/>
        <v>1821</v>
      </c>
      <c r="AK92" s="47">
        <f t="shared" si="96"/>
        <v>654</v>
      </c>
      <c r="AL92" s="47">
        <f t="shared" si="96"/>
        <v>1018</v>
      </c>
      <c r="AM92" s="47">
        <f t="shared" si="96"/>
        <v>2011</v>
      </c>
      <c r="AN92" s="47">
        <f t="shared" si="96"/>
        <v>1325</v>
      </c>
      <c r="AO92" s="47">
        <f t="shared" si="96"/>
        <v>1180</v>
      </c>
      <c r="AP92" s="47">
        <f t="shared" si="96"/>
        <v>2243</v>
      </c>
      <c r="AQ92" s="47">
        <f t="shared" si="96"/>
        <v>1493</v>
      </c>
      <c r="AR92" s="47">
        <f t="shared" si="96"/>
        <v>317</v>
      </c>
      <c r="AS92" s="47">
        <f t="shared" si="96"/>
        <v>1795</v>
      </c>
      <c r="AT92" s="47">
        <f t="shared" si="96"/>
        <v>1315</v>
      </c>
      <c r="AU92" s="47">
        <f t="shared" si="96"/>
        <v>541</v>
      </c>
      <c r="AV92" s="47">
        <f t="shared" si="96"/>
        <v>962</v>
      </c>
      <c r="AW92" s="47">
        <f t="shared" si="96"/>
        <v>976</v>
      </c>
      <c r="AX92" s="47">
        <f t="shared" si="96"/>
        <v>1276</v>
      </c>
      <c r="AY92" s="47">
        <f t="shared" si="96"/>
        <v>678</v>
      </c>
      <c r="AZ92" s="47">
        <f t="shared" si="96"/>
        <v>1589</v>
      </c>
      <c r="BA92" s="47">
        <f t="shared" si="96"/>
        <v>845</v>
      </c>
      <c r="BB92" s="47">
        <f t="shared" si="96"/>
        <v>526</v>
      </c>
      <c r="BC92" s="47">
        <f t="shared" si="96"/>
        <v>638</v>
      </c>
      <c r="BD92" s="47">
        <f t="shared" si="96"/>
        <v>2059</v>
      </c>
      <c r="BE92" s="47">
        <f t="shared" si="96"/>
        <v>713</v>
      </c>
      <c r="BF92" s="47">
        <f t="shared" si="96"/>
        <v>512</v>
      </c>
      <c r="BG92" s="47">
        <f t="shared" si="96"/>
        <v>1865</v>
      </c>
      <c r="BH92" s="47">
        <f t="shared" si="96"/>
        <v>1351</v>
      </c>
      <c r="BI92" s="47">
        <f t="shared" si="96"/>
        <v>1570</v>
      </c>
      <c r="BJ92" s="47">
        <f t="shared" si="96"/>
        <v>1077</v>
      </c>
    </row>
    <row r="93" ht="13.5" customHeight="1">
      <c r="A93" s="88">
        <v>41385.0</v>
      </c>
      <c r="B93" s="84" t="s">
        <v>71</v>
      </c>
      <c r="C93" s="38"/>
      <c r="D93" s="233" t="s">
        <v>18</v>
      </c>
      <c r="E93" s="52">
        <f t="shared" si="2"/>
        <v>2059</v>
      </c>
      <c r="F93" s="41">
        <v>4.0</v>
      </c>
      <c r="G93" s="41">
        <v>20.0</v>
      </c>
      <c r="H93" s="42">
        <f t="shared" si="3"/>
        <v>32</v>
      </c>
      <c r="I93" s="38"/>
      <c r="J93" s="234" t="s">
        <v>26</v>
      </c>
      <c r="K93" s="52">
        <f t="shared" si="4"/>
        <v>1821</v>
      </c>
      <c r="L93" s="44">
        <v>0.0</v>
      </c>
      <c r="M93" s="44">
        <v>17.0</v>
      </c>
      <c r="N93" s="23">
        <f t="shared" si="5"/>
        <v>17</v>
      </c>
      <c r="O93" s="38"/>
      <c r="P93" s="45" t="s">
        <v>72</v>
      </c>
      <c r="Q93" s="38"/>
      <c r="R93" s="45">
        <f>MIN(Rules!$E$2,(MAX(H93/N93,N93/H93)))</f>
        <v>1.882352941</v>
      </c>
      <c r="S93" s="45">
        <f>VLOOKUP(B93,Rules!A:B,2,FALSE)</f>
        <v>40</v>
      </c>
      <c r="T93" s="38"/>
      <c r="U93" s="46">
        <f>1/(10^(-(E93+(IF(P93="Y",Rules!$I$2,0))-K93)/Rules!$E$12)+1)</f>
        <v>0.8565352401</v>
      </c>
      <c r="V93" s="47">
        <f t="shared" si="6"/>
        <v>11</v>
      </c>
      <c r="W93" s="47">
        <f t="shared" si="7"/>
        <v>-11</v>
      </c>
      <c r="X93" s="47"/>
      <c r="Y93" s="47"/>
      <c r="Z93" s="48"/>
      <c r="AA93" s="47">
        <f t="shared" ref="AA93:BJ93" si="97">IF($D93=AA$1,$E93+$V93,(IF($J93=AA$1,$K93+$W93,AA92)))</f>
        <v>1434</v>
      </c>
      <c r="AB93" s="47">
        <f t="shared" si="97"/>
        <v>1027</v>
      </c>
      <c r="AC93" s="47">
        <f t="shared" si="97"/>
        <v>1263</v>
      </c>
      <c r="AD93" s="47">
        <f t="shared" si="97"/>
        <v>292</v>
      </c>
      <c r="AE93" s="47">
        <f t="shared" si="97"/>
        <v>1780</v>
      </c>
      <c r="AF93" s="47">
        <f t="shared" si="97"/>
        <v>1875</v>
      </c>
      <c r="AG93" s="47">
        <f t="shared" si="97"/>
        <v>1145</v>
      </c>
      <c r="AH93" s="47">
        <f t="shared" si="97"/>
        <v>852</v>
      </c>
      <c r="AI93" s="47">
        <f t="shared" si="97"/>
        <v>1197</v>
      </c>
      <c r="AJ93" s="47">
        <f t="shared" si="97"/>
        <v>1810</v>
      </c>
      <c r="AK93" s="47">
        <f t="shared" si="97"/>
        <v>654</v>
      </c>
      <c r="AL93" s="47">
        <f t="shared" si="97"/>
        <v>1018</v>
      </c>
      <c r="AM93" s="47">
        <f t="shared" si="97"/>
        <v>2011</v>
      </c>
      <c r="AN93" s="47">
        <f t="shared" si="97"/>
        <v>1325</v>
      </c>
      <c r="AO93" s="47">
        <f t="shared" si="97"/>
        <v>1180</v>
      </c>
      <c r="AP93" s="47">
        <f t="shared" si="97"/>
        <v>2243</v>
      </c>
      <c r="AQ93" s="47">
        <f t="shared" si="97"/>
        <v>1493</v>
      </c>
      <c r="AR93" s="47">
        <f t="shared" si="97"/>
        <v>317</v>
      </c>
      <c r="AS93" s="47">
        <f t="shared" si="97"/>
        <v>1795</v>
      </c>
      <c r="AT93" s="47">
        <f t="shared" si="97"/>
        <v>1315</v>
      </c>
      <c r="AU93" s="47">
        <f t="shared" si="97"/>
        <v>541</v>
      </c>
      <c r="AV93" s="47">
        <f t="shared" si="97"/>
        <v>962</v>
      </c>
      <c r="AW93" s="47">
        <f t="shared" si="97"/>
        <v>976</v>
      </c>
      <c r="AX93" s="47">
        <f t="shared" si="97"/>
        <v>1276</v>
      </c>
      <c r="AY93" s="47">
        <f t="shared" si="97"/>
        <v>678</v>
      </c>
      <c r="AZ93" s="47">
        <f t="shared" si="97"/>
        <v>1589</v>
      </c>
      <c r="BA93" s="47">
        <f t="shared" si="97"/>
        <v>845</v>
      </c>
      <c r="BB93" s="47">
        <f t="shared" si="97"/>
        <v>526</v>
      </c>
      <c r="BC93" s="47">
        <f t="shared" si="97"/>
        <v>638</v>
      </c>
      <c r="BD93" s="47">
        <f t="shared" si="97"/>
        <v>2070</v>
      </c>
      <c r="BE93" s="47">
        <f t="shared" si="97"/>
        <v>713</v>
      </c>
      <c r="BF93" s="47">
        <f t="shared" si="97"/>
        <v>512</v>
      </c>
      <c r="BG93" s="47">
        <f t="shared" si="97"/>
        <v>1865</v>
      </c>
      <c r="BH93" s="47">
        <f t="shared" si="97"/>
        <v>1351</v>
      </c>
      <c r="BI93" s="47">
        <f t="shared" si="97"/>
        <v>1570</v>
      </c>
      <c r="BJ93" s="47">
        <f t="shared" si="97"/>
        <v>1077</v>
      </c>
    </row>
    <row r="94" ht="13.5" customHeight="1">
      <c r="A94" s="88">
        <v>41385.0</v>
      </c>
      <c r="B94" s="84" t="s">
        <v>71</v>
      </c>
      <c r="C94" s="38"/>
      <c r="D94" s="233" t="s">
        <v>22</v>
      </c>
      <c r="E94" s="52">
        <f t="shared" si="2"/>
        <v>2243</v>
      </c>
      <c r="F94" s="41">
        <v>1.0</v>
      </c>
      <c r="G94" s="41">
        <v>24.0</v>
      </c>
      <c r="H94" s="42">
        <f t="shared" si="3"/>
        <v>27</v>
      </c>
      <c r="I94" s="38"/>
      <c r="J94" s="234" t="s">
        <v>23</v>
      </c>
      <c r="K94" s="52">
        <f t="shared" si="4"/>
        <v>2011</v>
      </c>
      <c r="L94" s="44">
        <v>1.0</v>
      </c>
      <c r="M94" s="44">
        <v>17.0</v>
      </c>
      <c r="N94" s="23">
        <f t="shared" si="5"/>
        <v>20</v>
      </c>
      <c r="O94" s="38"/>
      <c r="P94" s="45" t="s">
        <v>73</v>
      </c>
      <c r="Q94" s="38"/>
      <c r="R94" s="45">
        <f>MIN(Rules!$E$2,(MAX(H94/N94,N94/H94)))</f>
        <v>1.35</v>
      </c>
      <c r="S94" s="45">
        <f>VLOOKUP(B94,Rules!A:B,2,FALSE)</f>
        <v>40</v>
      </c>
      <c r="T94" s="38"/>
      <c r="U94" s="46">
        <f>1/(10^(-(E94+(IF(P94="Y",Rules!$I$2,0))-K94)/Rules!$E$12)+1)</f>
        <v>0.7442924226</v>
      </c>
      <c r="V94" s="47">
        <f t="shared" si="6"/>
        <v>14</v>
      </c>
      <c r="W94" s="47">
        <f t="shared" si="7"/>
        <v>-14</v>
      </c>
      <c r="X94" s="47"/>
      <c r="Y94" s="47"/>
      <c r="Z94" s="48"/>
      <c r="AA94" s="47">
        <f t="shared" ref="AA94:BJ94" si="98">IF($D94=AA$1,$E94+$V94,(IF($J94=AA$1,$K94+$W94,AA93)))</f>
        <v>1434</v>
      </c>
      <c r="AB94" s="47">
        <f t="shared" si="98"/>
        <v>1027</v>
      </c>
      <c r="AC94" s="47">
        <f t="shared" si="98"/>
        <v>1263</v>
      </c>
      <c r="AD94" s="47">
        <f t="shared" si="98"/>
        <v>292</v>
      </c>
      <c r="AE94" s="47">
        <f t="shared" si="98"/>
        <v>1780</v>
      </c>
      <c r="AF94" s="47">
        <f t="shared" si="98"/>
        <v>1875</v>
      </c>
      <c r="AG94" s="47">
        <f t="shared" si="98"/>
        <v>1145</v>
      </c>
      <c r="AH94" s="47">
        <f t="shared" si="98"/>
        <v>852</v>
      </c>
      <c r="AI94" s="47">
        <f t="shared" si="98"/>
        <v>1197</v>
      </c>
      <c r="AJ94" s="47">
        <f t="shared" si="98"/>
        <v>1810</v>
      </c>
      <c r="AK94" s="47">
        <f t="shared" si="98"/>
        <v>654</v>
      </c>
      <c r="AL94" s="47">
        <f t="shared" si="98"/>
        <v>1018</v>
      </c>
      <c r="AM94" s="47">
        <f t="shared" si="98"/>
        <v>1997</v>
      </c>
      <c r="AN94" s="47">
        <f t="shared" si="98"/>
        <v>1325</v>
      </c>
      <c r="AO94" s="47">
        <f t="shared" si="98"/>
        <v>1180</v>
      </c>
      <c r="AP94" s="47">
        <f t="shared" si="98"/>
        <v>2257</v>
      </c>
      <c r="AQ94" s="47">
        <f t="shared" si="98"/>
        <v>1493</v>
      </c>
      <c r="AR94" s="47">
        <f t="shared" si="98"/>
        <v>317</v>
      </c>
      <c r="AS94" s="47">
        <f t="shared" si="98"/>
        <v>1795</v>
      </c>
      <c r="AT94" s="47">
        <f t="shared" si="98"/>
        <v>1315</v>
      </c>
      <c r="AU94" s="47">
        <f t="shared" si="98"/>
        <v>541</v>
      </c>
      <c r="AV94" s="47">
        <f t="shared" si="98"/>
        <v>962</v>
      </c>
      <c r="AW94" s="47">
        <f t="shared" si="98"/>
        <v>976</v>
      </c>
      <c r="AX94" s="47">
        <f t="shared" si="98"/>
        <v>1276</v>
      </c>
      <c r="AY94" s="47">
        <f t="shared" si="98"/>
        <v>678</v>
      </c>
      <c r="AZ94" s="47">
        <f t="shared" si="98"/>
        <v>1589</v>
      </c>
      <c r="BA94" s="47">
        <f t="shared" si="98"/>
        <v>845</v>
      </c>
      <c r="BB94" s="47">
        <f t="shared" si="98"/>
        <v>526</v>
      </c>
      <c r="BC94" s="47">
        <f t="shared" si="98"/>
        <v>638</v>
      </c>
      <c r="BD94" s="47">
        <f t="shared" si="98"/>
        <v>2070</v>
      </c>
      <c r="BE94" s="47">
        <f t="shared" si="98"/>
        <v>713</v>
      </c>
      <c r="BF94" s="47">
        <f t="shared" si="98"/>
        <v>512</v>
      </c>
      <c r="BG94" s="47">
        <f t="shared" si="98"/>
        <v>1865</v>
      </c>
      <c r="BH94" s="47">
        <f t="shared" si="98"/>
        <v>1351</v>
      </c>
      <c r="BI94" s="47">
        <f t="shared" si="98"/>
        <v>1570</v>
      </c>
      <c r="BJ94" s="47">
        <f t="shared" si="98"/>
        <v>1077</v>
      </c>
    </row>
    <row r="95" ht="13.5" customHeight="1">
      <c r="A95" s="88">
        <v>41398.0</v>
      </c>
      <c r="B95" s="84" t="s">
        <v>74</v>
      </c>
      <c r="C95" s="38"/>
      <c r="D95" s="233" t="s">
        <v>33</v>
      </c>
      <c r="E95" s="52">
        <f t="shared" si="2"/>
        <v>1197</v>
      </c>
      <c r="F95" s="41">
        <v>2.0</v>
      </c>
      <c r="G95" s="41">
        <v>17.0</v>
      </c>
      <c r="H95" s="42">
        <f t="shared" si="3"/>
        <v>23</v>
      </c>
      <c r="I95" s="38"/>
      <c r="J95" s="234" t="s">
        <v>34</v>
      </c>
      <c r="K95" s="52">
        <f t="shared" si="4"/>
        <v>1325</v>
      </c>
      <c r="L95" s="44">
        <v>3.0</v>
      </c>
      <c r="M95" s="44">
        <v>16.0</v>
      </c>
      <c r="N95" s="23">
        <f t="shared" si="5"/>
        <v>25</v>
      </c>
      <c r="O95" s="38"/>
      <c r="P95" s="45" t="s">
        <v>72</v>
      </c>
      <c r="Q95" s="38"/>
      <c r="R95" s="45">
        <f>MIN(Rules!$E$2,(MAX(H95/N95,N95/H95)))</f>
        <v>1.086956522</v>
      </c>
      <c r="S95" s="45">
        <f>VLOOKUP(B95,Rules!A:B,2,FALSE)</f>
        <v>50</v>
      </c>
      <c r="T95" s="38"/>
      <c r="U95" s="46">
        <f>1/(10^(-(E95+(IF(P95="Y",Rules!$I$2,0))-K95)/Rules!$E$12)+1)</f>
        <v>0.525306793</v>
      </c>
      <c r="V95" s="47">
        <f t="shared" si="6"/>
        <v>-29</v>
      </c>
      <c r="W95" s="47">
        <f t="shared" si="7"/>
        <v>29</v>
      </c>
      <c r="X95" s="47"/>
      <c r="Y95" s="47"/>
      <c r="Z95" s="48"/>
      <c r="AA95" s="47">
        <f t="shared" ref="AA95:BJ95" si="99">IF($D95=AA$1,$E95+$V95,(IF($J95=AA$1,$K95+$W95,AA94)))</f>
        <v>1434</v>
      </c>
      <c r="AB95" s="47">
        <f t="shared" si="99"/>
        <v>1027</v>
      </c>
      <c r="AC95" s="47">
        <f t="shared" si="99"/>
        <v>1263</v>
      </c>
      <c r="AD95" s="47">
        <f t="shared" si="99"/>
        <v>292</v>
      </c>
      <c r="AE95" s="47">
        <f t="shared" si="99"/>
        <v>1780</v>
      </c>
      <c r="AF95" s="47">
        <f t="shared" si="99"/>
        <v>1875</v>
      </c>
      <c r="AG95" s="47">
        <f t="shared" si="99"/>
        <v>1145</v>
      </c>
      <c r="AH95" s="47">
        <f t="shared" si="99"/>
        <v>852</v>
      </c>
      <c r="AI95" s="47">
        <f t="shared" si="99"/>
        <v>1168</v>
      </c>
      <c r="AJ95" s="47">
        <f t="shared" si="99"/>
        <v>1810</v>
      </c>
      <c r="AK95" s="47">
        <f t="shared" si="99"/>
        <v>654</v>
      </c>
      <c r="AL95" s="47">
        <f t="shared" si="99"/>
        <v>1018</v>
      </c>
      <c r="AM95" s="47">
        <f t="shared" si="99"/>
        <v>1997</v>
      </c>
      <c r="AN95" s="47">
        <f t="shared" si="99"/>
        <v>1354</v>
      </c>
      <c r="AO95" s="47">
        <f t="shared" si="99"/>
        <v>1180</v>
      </c>
      <c r="AP95" s="47">
        <f t="shared" si="99"/>
        <v>2257</v>
      </c>
      <c r="AQ95" s="47">
        <f t="shared" si="99"/>
        <v>1493</v>
      </c>
      <c r="AR95" s="47">
        <f t="shared" si="99"/>
        <v>317</v>
      </c>
      <c r="AS95" s="47">
        <f t="shared" si="99"/>
        <v>1795</v>
      </c>
      <c r="AT95" s="47">
        <f t="shared" si="99"/>
        <v>1315</v>
      </c>
      <c r="AU95" s="47">
        <f t="shared" si="99"/>
        <v>541</v>
      </c>
      <c r="AV95" s="47">
        <f t="shared" si="99"/>
        <v>962</v>
      </c>
      <c r="AW95" s="47">
        <f t="shared" si="99"/>
        <v>976</v>
      </c>
      <c r="AX95" s="47">
        <f t="shared" si="99"/>
        <v>1276</v>
      </c>
      <c r="AY95" s="47">
        <f t="shared" si="99"/>
        <v>678</v>
      </c>
      <c r="AZ95" s="47">
        <f t="shared" si="99"/>
        <v>1589</v>
      </c>
      <c r="BA95" s="47">
        <f t="shared" si="99"/>
        <v>845</v>
      </c>
      <c r="BB95" s="47">
        <f t="shared" si="99"/>
        <v>526</v>
      </c>
      <c r="BC95" s="47">
        <f t="shared" si="99"/>
        <v>638</v>
      </c>
      <c r="BD95" s="47">
        <f t="shared" si="99"/>
        <v>2070</v>
      </c>
      <c r="BE95" s="47">
        <f t="shared" si="99"/>
        <v>713</v>
      </c>
      <c r="BF95" s="47">
        <f t="shared" si="99"/>
        <v>512</v>
      </c>
      <c r="BG95" s="47">
        <f t="shared" si="99"/>
        <v>1865</v>
      </c>
      <c r="BH95" s="47">
        <f t="shared" si="99"/>
        <v>1351</v>
      </c>
      <c r="BI95" s="47">
        <f t="shared" si="99"/>
        <v>1570</v>
      </c>
      <c r="BJ95" s="47">
        <f t="shared" si="99"/>
        <v>1077</v>
      </c>
    </row>
    <row r="96" ht="13.5" customHeight="1">
      <c r="A96" s="88">
        <v>41398.0</v>
      </c>
      <c r="B96" s="84" t="s">
        <v>74</v>
      </c>
      <c r="C96" s="38"/>
      <c r="D96" s="233" t="s">
        <v>35</v>
      </c>
      <c r="E96" s="52">
        <f t="shared" si="2"/>
        <v>1145</v>
      </c>
      <c r="F96" s="41">
        <v>1.0</v>
      </c>
      <c r="G96" s="41">
        <v>11.0</v>
      </c>
      <c r="H96" s="42">
        <f t="shared" si="3"/>
        <v>14</v>
      </c>
      <c r="I96" s="38"/>
      <c r="J96" s="234" t="s">
        <v>40</v>
      </c>
      <c r="K96" s="52">
        <f t="shared" si="4"/>
        <v>1077</v>
      </c>
      <c r="L96" s="44">
        <v>1.0</v>
      </c>
      <c r="M96" s="44">
        <v>10.0</v>
      </c>
      <c r="N96" s="23">
        <f t="shared" si="5"/>
        <v>13</v>
      </c>
      <c r="O96" s="38"/>
      <c r="P96" s="45" t="s">
        <v>72</v>
      </c>
      <c r="Q96" s="38"/>
      <c r="R96" s="45">
        <f>MIN(Rules!$E$2,(MAX(H96/N96,N96/H96)))</f>
        <v>1.076923077</v>
      </c>
      <c r="S96" s="45">
        <f>VLOOKUP(B96,Rules!A:B,2,FALSE)</f>
        <v>50</v>
      </c>
      <c r="T96" s="38"/>
      <c r="U96" s="46">
        <f>1/(10^(-(E96+(IF(P96="Y",Rules!$I$2,0))-K96)/Rules!$E$12)+1)</f>
        <v>0.7318299925</v>
      </c>
      <c r="V96" s="47">
        <f t="shared" si="6"/>
        <v>14</v>
      </c>
      <c r="W96" s="47">
        <f t="shared" si="7"/>
        <v>-14</v>
      </c>
      <c r="X96" s="47"/>
      <c r="Y96" s="47"/>
      <c r="Z96" s="48"/>
      <c r="AA96" s="47">
        <f t="shared" ref="AA96:BJ96" si="100">IF($D96=AA$1,$E96+$V96,(IF($J96=AA$1,$K96+$W96,AA95)))</f>
        <v>1434</v>
      </c>
      <c r="AB96" s="47">
        <f t="shared" si="100"/>
        <v>1027</v>
      </c>
      <c r="AC96" s="47">
        <f t="shared" si="100"/>
        <v>1263</v>
      </c>
      <c r="AD96" s="47">
        <f t="shared" si="100"/>
        <v>292</v>
      </c>
      <c r="AE96" s="47">
        <f t="shared" si="100"/>
        <v>1780</v>
      </c>
      <c r="AF96" s="47">
        <f t="shared" si="100"/>
        <v>1875</v>
      </c>
      <c r="AG96" s="47">
        <f t="shared" si="100"/>
        <v>1159</v>
      </c>
      <c r="AH96" s="47">
        <f t="shared" si="100"/>
        <v>852</v>
      </c>
      <c r="AI96" s="47">
        <f t="shared" si="100"/>
        <v>1168</v>
      </c>
      <c r="AJ96" s="47">
        <f t="shared" si="100"/>
        <v>1810</v>
      </c>
      <c r="AK96" s="47">
        <f t="shared" si="100"/>
        <v>654</v>
      </c>
      <c r="AL96" s="47">
        <f t="shared" si="100"/>
        <v>1018</v>
      </c>
      <c r="AM96" s="47">
        <f t="shared" si="100"/>
        <v>1997</v>
      </c>
      <c r="AN96" s="47">
        <f t="shared" si="100"/>
        <v>1354</v>
      </c>
      <c r="AO96" s="47">
        <f t="shared" si="100"/>
        <v>1180</v>
      </c>
      <c r="AP96" s="47">
        <f t="shared" si="100"/>
        <v>2257</v>
      </c>
      <c r="AQ96" s="47">
        <f t="shared" si="100"/>
        <v>1493</v>
      </c>
      <c r="AR96" s="47">
        <f t="shared" si="100"/>
        <v>317</v>
      </c>
      <c r="AS96" s="47">
        <f t="shared" si="100"/>
        <v>1795</v>
      </c>
      <c r="AT96" s="47">
        <f t="shared" si="100"/>
        <v>1315</v>
      </c>
      <c r="AU96" s="47">
        <f t="shared" si="100"/>
        <v>541</v>
      </c>
      <c r="AV96" s="47">
        <f t="shared" si="100"/>
        <v>962</v>
      </c>
      <c r="AW96" s="47">
        <f t="shared" si="100"/>
        <v>976</v>
      </c>
      <c r="AX96" s="47">
        <f t="shared" si="100"/>
        <v>1276</v>
      </c>
      <c r="AY96" s="47">
        <f t="shared" si="100"/>
        <v>678</v>
      </c>
      <c r="AZ96" s="47">
        <f t="shared" si="100"/>
        <v>1589</v>
      </c>
      <c r="BA96" s="47">
        <f t="shared" si="100"/>
        <v>845</v>
      </c>
      <c r="BB96" s="47">
        <f t="shared" si="100"/>
        <v>526</v>
      </c>
      <c r="BC96" s="47">
        <f t="shared" si="100"/>
        <v>638</v>
      </c>
      <c r="BD96" s="47">
        <f t="shared" si="100"/>
        <v>2070</v>
      </c>
      <c r="BE96" s="47">
        <f t="shared" si="100"/>
        <v>713</v>
      </c>
      <c r="BF96" s="47">
        <f t="shared" si="100"/>
        <v>512</v>
      </c>
      <c r="BG96" s="47">
        <f t="shared" si="100"/>
        <v>1865</v>
      </c>
      <c r="BH96" s="47">
        <f t="shared" si="100"/>
        <v>1351</v>
      </c>
      <c r="BI96" s="47">
        <f t="shared" si="100"/>
        <v>1570</v>
      </c>
      <c r="BJ96" s="47">
        <f t="shared" si="100"/>
        <v>1063</v>
      </c>
    </row>
    <row r="97" ht="13.5" customHeight="1">
      <c r="A97" s="88">
        <v>41398.0</v>
      </c>
      <c r="B97" s="84" t="s">
        <v>74</v>
      </c>
      <c r="C97" s="38"/>
      <c r="D97" s="233" t="s">
        <v>38</v>
      </c>
      <c r="E97" s="52">
        <f t="shared" si="2"/>
        <v>1276</v>
      </c>
      <c r="F97" s="41">
        <v>1.0</v>
      </c>
      <c r="G97" s="41">
        <v>20.0</v>
      </c>
      <c r="H97" s="42">
        <f t="shared" si="3"/>
        <v>23</v>
      </c>
      <c r="I97" s="38"/>
      <c r="J97" s="234" t="s">
        <v>43</v>
      </c>
      <c r="K97" s="52">
        <f t="shared" si="4"/>
        <v>1027</v>
      </c>
      <c r="L97" s="44">
        <v>2.0</v>
      </c>
      <c r="M97" s="44">
        <v>10.0</v>
      </c>
      <c r="N97" s="23">
        <f t="shared" si="5"/>
        <v>16</v>
      </c>
      <c r="O97" s="38"/>
      <c r="P97" s="45" t="s">
        <v>72</v>
      </c>
      <c r="Q97" s="38"/>
      <c r="R97" s="45">
        <f>MIN(Rules!$E$2,(MAX(H97/N97,N97/H97)))</f>
        <v>1.4375</v>
      </c>
      <c r="S97" s="45">
        <f>VLOOKUP(B97,Rules!A:B,2,FALSE)</f>
        <v>50</v>
      </c>
      <c r="T97" s="38"/>
      <c r="U97" s="46">
        <f>1/(10^(-(E97+(IF(P97="Y",Rules!$I$2,0))-K97)/Rules!$E$12)+1)</f>
        <v>0.8626483732</v>
      </c>
      <c r="V97" s="47">
        <f t="shared" si="6"/>
        <v>10</v>
      </c>
      <c r="W97" s="47">
        <f t="shared" si="7"/>
        <v>-10</v>
      </c>
      <c r="X97" s="47"/>
      <c r="Y97" s="47"/>
      <c r="Z97" s="48"/>
      <c r="AA97" s="47">
        <f t="shared" ref="AA97:BJ97" si="101">IF($D97=AA$1,$E97+$V97,(IF($J97=AA$1,$K97+$W97,AA96)))</f>
        <v>1434</v>
      </c>
      <c r="AB97" s="47">
        <f t="shared" si="101"/>
        <v>1017</v>
      </c>
      <c r="AC97" s="47">
        <f t="shared" si="101"/>
        <v>1263</v>
      </c>
      <c r="AD97" s="47">
        <f t="shared" si="101"/>
        <v>292</v>
      </c>
      <c r="AE97" s="47">
        <f t="shared" si="101"/>
        <v>1780</v>
      </c>
      <c r="AF97" s="47">
        <f t="shared" si="101"/>
        <v>1875</v>
      </c>
      <c r="AG97" s="47">
        <f t="shared" si="101"/>
        <v>1159</v>
      </c>
      <c r="AH97" s="47">
        <f t="shared" si="101"/>
        <v>852</v>
      </c>
      <c r="AI97" s="47">
        <f t="shared" si="101"/>
        <v>1168</v>
      </c>
      <c r="AJ97" s="47">
        <f t="shared" si="101"/>
        <v>1810</v>
      </c>
      <c r="AK97" s="47">
        <f t="shared" si="101"/>
        <v>654</v>
      </c>
      <c r="AL97" s="47">
        <f t="shared" si="101"/>
        <v>1018</v>
      </c>
      <c r="AM97" s="47">
        <f t="shared" si="101"/>
        <v>1997</v>
      </c>
      <c r="AN97" s="47">
        <f t="shared" si="101"/>
        <v>1354</v>
      </c>
      <c r="AO97" s="47">
        <f t="shared" si="101"/>
        <v>1180</v>
      </c>
      <c r="AP97" s="47">
        <f t="shared" si="101"/>
        <v>2257</v>
      </c>
      <c r="AQ97" s="47">
        <f t="shared" si="101"/>
        <v>1493</v>
      </c>
      <c r="AR97" s="47">
        <f t="shared" si="101"/>
        <v>317</v>
      </c>
      <c r="AS97" s="47">
        <f t="shared" si="101"/>
        <v>1795</v>
      </c>
      <c r="AT97" s="47">
        <f t="shared" si="101"/>
        <v>1315</v>
      </c>
      <c r="AU97" s="47">
        <f t="shared" si="101"/>
        <v>541</v>
      </c>
      <c r="AV97" s="47">
        <f t="shared" si="101"/>
        <v>962</v>
      </c>
      <c r="AW97" s="47">
        <f t="shared" si="101"/>
        <v>976</v>
      </c>
      <c r="AX97" s="47">
        <f t="shared" si="101"/>
        <v>1286</v>
      </c>
      <c r="AY97" s="47">
        <f t="shared" si="101"/>
        <v>678</v>
      </c>
      <c r="AZ97" s="47">
        <f t="shared" si="101"/>
        <v>1589</v>
      </c>
      <c r="BA97" s="47">
        <f t="shared" si="101"/>
        <v>845</v>
      </c>
      <c r="BB97" s="47">
        <f t="shared" si="101"/>
        <v>526</v>
      </c>
      <c r="BC97" s="47">
        <f t="shared" si="101"/>
        <v>638</v>
      </c>
      <c r="BD97" s="47">
        <f t="shared" si="101"/>
        <v>2070</v>
      </c>
      <c r="BE97" s="47">
        <f t="shared" si="101"/>
        <v>713</v>
      </c>
      <c r="BF97" s="47">
        <f t="shared" si="101"/>
        <v>512</v>
      </c>
      <c r="BG97" s="47">
        <f t="shared" si="101"/>
        <v>1865</v>
      </c>
      <c r="BH97" s="47">
        <f t="shared" si="101"/>
        <v>1351</v>
      </c>
      <c r="BI97" s="47">
        <f t="shared" si="101"/>
        <v>1570</v>
      </c>
      <c r="BJ97" s="47">
        <f t="shared" si="101"/>
        <v>1063</v>
      </c>
    </row>
    <row r="98" ht="13.5" customHeight="1">
      <c r="A98" s="88">
        <v>41398.0</v>
      </c>
      <c r="B98" s="84" t="s">
        <v>74</v>
      </c>
      <c r="C98" s="38"/>
      <c r="D98" s="233" t="s">
        <v>29</v>
      </c>
      <c r="E98" s="52">
        <f t="shared" si="2"/>
        <v>1180</v>
      </c>
      <c r="F98" s="41">
        <v>1.0</v>
      </c>
      <c r="G98" s="41">
        <v>23.0</v>
      </c>
      <c r="H98" s="42">
        <f t="shared" si="3"/>
        <v>26</v>
      </c>
      <c r="I98" s="38"/>
      <c r="J98" s="234" t="s">
        <v>39</v>
      </c>
      <c r="K98" s="52">
        <f t="shared" si="4"/>
        <v>976</v>
      </c>
      <c r="L98" s="44">
        <v>0.0</v>
      </c>
      <c r="M98" s="44">
        <v>16.0</v>
      </c>
      <c r="N98" s="23">
        <f t="shared" si="5"/>
        <v>16</v>
      </c>
      <c r="O98" s="38"/>
      <c r="P98" s="45" t="s">
        <v>72</v>
      </c>
      <c r="Q98" s="38"/>
      <c r="R98" s="45">
        <f>MIN(Rules!$E$2,(MAX(H98/N98,N98/H98)))</f>
        <v>1.625</v>
      </c>
      <c r="S98" s="45">
        <f>VLOOKUP(B98,Rules!A:B,2,FALSE)</f>
        <v>50</v>
      </c>
      <c r="T98" s="38"/>
      <c r="U98" s="46">
        <f>1/(10^(-(E98+(IF(P98="Y",Rules!$I$2,0))-K98)/Rules!$E$12)+1)</f>
        <v>0.8362011777</v>
      </c>
      <c r="V98" s="47">
        <f t="shared" si="6"/>
        <v>13</v>
      </c>
      <c r="W98" s="47">
        <f t="shared" si="7"/>
        <v>-13</v>
      </c>
      <c r="X98" s="47"/>
      <c r="Y98" s="47"/>
      <c r="Z98" s="48"/>
      <c r="AA98" s="47">
        <f t="shared" ref="AA98:BJ98" si="102">IF($D98=AA$1,$E98+$V98,(IF($J98=AA$1,$K98+$W98,AA97)))</f>
        <v>1434</v>
      </c>
      <c r="AB98" s="47">
        <f t="shared" si="102"/>
        <v>1017</v>
      </c>
      <c r="AC98" s="47">
        <f t="shared" si="102"/>
        <v>1263</v>
      </c>
      <c r="AD98" s="47">
        <f t="shared" si="102"/>
        <v>292</v>
      </c>
      <c r="AE98" s="47">
        <f t="shared" si="102"/>
        <v>1780</v>
      </c>
      <c r="AF98" s="47">
        <f t="shared" si="102"/>
        <v>1875</v>
      </c>
      <c r="AG98" s="47">
        <f t="shared" si="102"/>
        <v>1159</v>
      </c>
      <c r="AH98" s="47">
        <f t="shared" si="102"/>
        <v>852</v>
      </c>
      <c r="AI98" s="47">
        <f t="shared" si="102"/>
        <v>1168</v>
      </c>
      <c r="AJ98" s="47">
        <f t="shared" si="102"/>
        <v>1810</v>
      </c>
      <c r="AK98" s="47">
        <f t="shared" si="102"/>
        <v>654</v>
      </c>
      <c r="AL98" s="47">
        <f t="shared" si="102"/>
        <v>1018</v>
      </c>
      <c r="AM98" s="47">
        <f t="shared" si="102"/>
        <v>1997</v>
      </c>
      <c r="AN98" s="47">
        <f t="shared" si="102"/>
        <v>1354</v>
      </c>
      <c r="AO98" s="47">
        <f t="shared" si="102"/>
        <v>1193</v>
      </c>
      <c r="AP98" s="47">
        <f t="shared" si="102"/>
        <v>2257</v>
      </c>
      <c r="AQ98" s="47">
        <f t="shared" si="102"/>
        <v>1493</v>
      </c>
      <c r="AR98" s="47">
        <f t="shared" si="102"/>
        <v>317</v>
      </c>
      <c r="AS98" s="47">
        <f t="shared" si="102"/>
        <v>1795</v>
      </c>
      <c r="AT98" s="47">
        <f t="shared" si="102"/>
        <v>1315</v>
      </c>
      <c r="AU98" s="47">
        <f t="shared" si="102"/>
        <v>541</v>
      </c>
      <c r="AV98" s="47">
        <f t="shared" si="102"/>
        <v>962</v>
      </c>
      <c r="AW98" s="47">
        <f t="shared" si="102"/>
        <v>963</v>
      </c>
      <c r="AX98" s="47">
        <f t="shared" si="102"/>
        <v>1286</v>
      </c>
      <c r="AY98" s="47">
        <f t="shared" si="102"/>
        <v>678</v>
      </c>
      <c r="AZ98" s="47">
        <f t="shared" si="102"/>
        <v>1589</v>
      </c>
      <c r="BA98" s="47">
        <f t="shared" si="102"/>
        <v>845</v>
      </c>
      <c r="BB98" s="47">
        <f t="shared" si="102"/>
        <v>526</v>
      </c>
      <c r="BC98" s="47">
        <f t="shared" si="102"/>
        <v>638</v>
      </c>
      <c r="BD98" s="47">
        <f t="shared" si="102"/>
        <v>2070</v>
      </c>
      <c r="BE98" s="47">
        <f t="shared" si="102"/>
        <v>713</v>
      </c>
      <c r="BF98" s="47">
        <f t="shared" si="102"/>
        <v>512</v>
      </c>
      <c r="BG98" s="47">
        <f t="shared" si="102"/>
        <v>1865</v>
      </c>
      <c r="BH98" s="47">
        <f t="shared" si="102"/>
        <v>1351</v>
      </c>
      <c r="BI98" s="47">
        <f t="shared" si="102"/>
        <v>1570</v>
      </c>
      <c r="BJ98" s="47">
        <f t="shared" si="102"/>
        <v>1063</v>
      </c>
    </row>
    <row r="99" ht="13.5" customHeight="1">
      <c r="A99" s="88">
        <v>41398.0</v>
      </c>
      <c r="B99" s="84" t="s">
        <v>74</v>
      </c>
      <c r="C99" s="38"/>
      <c r="D99" s="233" t="s">
        <v>42</v>
      </c>
      <c r="E99" s="52">
        <f t="shared" si="2"/>
        <v>713</v>
      </c>
      <c r="F99" s="41">
        <v>1.0</v>
      </c>
      <c r="G99" s="41">
        <v>11.0</v>
      </c>
      <c r="H99" s="42">
        <f t="shared" si="3"/>
        <v>14</v>
      </c>
      <c r="I99" s="38"/>
      <c r="J99" s="234" t="s">
        <v>47</v>
      </c>
      <c r="K99" s="52">
        <f t="shared" si="4"/>
        <v>962</v>
      </c>
      <c r="L99" s="44">
        <v>0.0</v>
      </c>
      <c r="M99" s="44">
        <v>12.0</v>
      </c>
      <c r="N99" s="23">
        <f t="shared" si="5"/>
        <v>12</v>
      </c>
      <c r="O99" s="38"/>
      <c r="P99" s="45" t="s">
        <v>72</v>
      </c>
      <c r="Q99" s="38"/>
      <c r="R99" s="45">
        <f>MIN(Rules!$E$2,(MAX(H99/N99,N99/H99)))</f>
        <v>1.166666667</v>
      </c>
      <c r="S99" s="45">
        <f>VLOOKUP(B99,Rules!A:B,2,FALSE)</f>
        <v>50</v>
      </c>
      <c r="T99" s="38"/>
      <c r="U99" s="46">
        <f>1/(10^(-(E99+(IF(P99="Y",Rules!$I$2,0))-K99)/Rules!$E$12)+1)</f>
        <v>0.387956094</v>
      </c>
      <c r="V99" s="47">
        <f t="shared" si="6"/>
        <v>36</v>
      </c>
      <c r="W99" s="47">
        <f t="shared" si="7"/>
        <v>-36</v>
      </c>
      <c r="X99" s="47"/>
      <c r="Y99" s="47"/>
      <c r="Z99" s="48"/>
      <c r="AA99" s="47">
        <f t="shared" ref="AA99:BJ99" si="103">IF($D99=AA$1,$E99+$V99,(IF($J99=AA$1,$K99+$W99,AA98)))</f>
        <v>1434</v>
      </c>
      <c r="AB99" s="47">
        <f t="shared" si="103"/>
        <v>1017</v>
      </c>
      <c r="AC99" s="47">
        <f t="shared" si="103"/>
        <v>1263</v>
      </c>
      <c r="AD99" s="47">
        <f t="shared" si="103"/>
        <v>292</v>
      </c>
      <c r="AE99" s="47">
        <f t="shared" si="103"/>
        <v>1780</v>
      </c>
      <c r="AF99" s="47">
        <f t="shared" si="103"/>
        <v>1875</v>
      </c>
      <c r="AG99" s="47">
        <f t="shared" si="103"/>
        <v>1159</v>
      </c>
      <c r="AH99" s="47">
        <f t="shared" si="103"/>
        <v>852</v>
      </c>
      <c r="AI99" s="47">
        <f t="shared" si="103"/>
        <v>1168</v>
      </c>
      <c r="AJ99" s="47">
        <f t="shared" si="103"/>
        <v>1810</v>
      </c>
      <c r="AK99" s="47">
        <f t="shared" si="103"/>
        <v>654</v>
      </c>
      <c r="AL99" s="47">
        <f t="shared" si="103"/>
        <v>1018</v>
      </c>
      <c r="AM99" s="47">
        <f t="shared" si="103"/>
        <v>1997</v>
      </c>
      <c r="AN99" s="47">
        <f t="shared" si="103"/>
        <v>1354</v>
      </c>
      <c r="AO99" s="47">
        <f t="shared" si="103"/>
        <v>1193</v>
      </c>
      <c r="AP99" s="47">
        <f t="shared" si="103"/>
        <v>2257</v>
      </c>
      <c r="AQ99" s="47">
        <f t="shared" si="103"/>
        <v>1493</v>
      </c>
      <c r="AR99" s="47">
        <f t="shared" si="103"/>
        <v>317</v>
      </c>
      <c r="AS99" s="47">
        <f t="shared" si="103"/>
        <v>1795</v>
      </c>
      <c r="AT99" s="47">
        <f t="shared" si="103"/>
        <v>1315</v>
      </c>
      <c r="AU99" s="47">
        <f t="shared" si="103"/>
        <v>541</v>
      </c>
      <c r="AV99" s="47">
        <f t="shared" si="103"/>
        <v>926</v>
      </c>
      <c r="AW99" s="47">
        <f t="shared" si="103"/>
        <v>963</v>
      </c>
      <c r="AX99" s="47">
        <f t="shared" si="103"/>
        <v>1286</v>
      </c>
      <c r="AY99" s="47">
        <f t="shared" si="103"/>
        <v>678</v>
      </c>
      <c r="AZ99" s="47">
        <f t="shared" si="103"/>
        <v>1589</v>
      </c>
      <c r="BA99" s="47">
        <f t="shared" si="103"/>
        <v>845</v>
      </c>
      <c r="BB99" s="47">
        <f t="shared" si="103"/>
        <v>526</v>
      </c>
      <c r="BC99" s="47">
        <f t="shared" si="103"/>
        <v>638</v>
      </c>
      <c r="BD99" s="47">
        <f t="shared" si="103"/>
        <v>2070</v>
      </c>
      <c r="BE99" s="47">
        <f t="shared" si="103"/>
        <v>749</v>
      </c>
      <c r="BF99" s="47">
        <f t="shared" si="103"/>
        <v>512</v>
      </c>
      <c r="BG99" s="47">
        <f t="shared" si="103"/>
        <v>1865</v>
      </c>
      <c r="BH99" s="47">
        <f t="shared" si="103"/>
        <v>1351</v>
      </c>
      <c r="BI99" s="47">
        <f t="shared" si="103"/>
        <v>1570</v>
      </c>
      <c r="BJ99" s="47">
        <f t="shared" si="103"/>
        <v>1063</v>
      </c>
    </row>
    <row r="100" ht="13.5" customHeight="1">
      <c r="A100" s="88">
        <v>41398.0</v>
      </c>
      <c r="B100" s="84" t="s">
        <v>74</v>
      </c>
      <c r="C100" s="38"/>
      <c r="D100" s="233" t="s">
        <v>41</v>
      </c>
      <c r="E100" s="52">
        <f t="shared" si="2"/>
        <v>845</v>
      </c>
      <c r="F100" s="41">
        <v>1.0</v>
      </c>
      <c r="G100" s="41">
        <v>18.0</v>
      </c>
      <c r="H100" s="42">
        <f t="shared" si="3"/>
        <v>21</v>
      </c>
      <c r="I100" s="38"/>
      <c r="J100" s="234" t="s">
        <v>44</v>
      </c>
      <c r="K100" s="52">
        <f t="shared" si="4"/>
        <v>526</v>
      </c>
      <c r="L100" s="44">
        <v>0.0</v>
      </c>
      <c r="M100" s="44">
        <v>14.0</v>
      </c>
      <c r="N100" s="23">
        <f t="shared" si="5"/>
        <v>14</v>
      </c>
      <c r="O100" s="38"/>
      <c r="P100" s="45" t="s">
        <v>72</v>
      </c>
      <c r="Q100" s="38"/>
      <c r="R100" s="45">
        <f>MIN(Rules!$E$2,(MAX(H100/N100,N100/H100)))</f>
        <v>1.5</v>
      </c>
      <c r="S100" s="45">
        <f>VLOOKUP(B100,Rules!A:B,2,FALSE)</f>
        <v>50</v>
      </c>
      <c r="T100" s="38"/>
      <c r="U100" s="46">
        <f>1/(10^(-(E100+(IF(P100="Y",Rules!$I$2,0))-K100)/Rules!$E$12)+1)</f>
        <v>0.8965833064</v>
      </c>
      <c r="V100" s="47">
        <f t="shared" si="6"/>
        <v>8</v>
      </c>
      <c r="W100" s="47">
        <f t="shared" si="7"/>
        <v>-8</v>
      </c>
      <c r="X100" s="47"/>
      <c r="Y100" s="47"/>
      <c r="Z100" s="48"/>
      <c r="AA100" s="47">
        <f t="shared" ref="AA100:BJ100" si="104">IF($D100=AA$1,$E100+$V100,(IF($J100=AA$1,$K100+$W100,AA99)))</f>
        <v>1434</v>
      </c>
      <c r="AB100" s="47">
        <f t="shared" si="104"/>
        <v>1017</v>
      </c>
      <c r="AC100" s="47">
        <f t="shared" si="104"/>
        <v>1263</v>
      </c>
      <c r="AD100" s="47">
        <f t="shared" si="104"/>
        <v>292</v>
      </c>
      <c r="AE100" s="47">
        <f t="shared" si="104"/>
        <v>1780</v>
      </c>
      <c r="AF100" s="47">
        <f t="shared" si="104"/>
        <v>1875</v>
      </c>
      <c r="AG100" s="47">
        <f t="shared" si="104"/>
        <v>1159</v>
      </c>
      <c r="AH100" s="47">
        <f t="shared" si="104"/>
        <v>852</v>
      </c>
      <c r="AI100" s="47">
        <f t="shared" si="104"/>
        <v>1168</v>
      </c>
      <c r="AJ100" s="47">
        <f t="shared" si="104"/>
        <v>1810</v>
      </c>
      <c r="AK100" s="47">
        <f t="shared" si="104"/>
        <v>654</v>
      </c>
      <c r="AL100" s="47">
        <f t="shared" si="104"/>
        <v>1018</v>
      </c>
      <c r="AM100" s="47">
        <f t="shared" si="104"/>
        <v>1997</v>
      </c>
      <c r="AN100" s="47">
        <f t="shared" si="104"/>
        <v>1354</v>
      </c>
      <c r="AO100" s="47">
        <f t="shared" si="104"/>
        <v>1193</v>
      </c>
      <c r="AP100" s="47">
        <f t="shared" si="104"/>
        <v>2257</v>
      </c>
      <c r="AQ100" s="47">
        <f t="shared" si="104"/>
        <v>1493</v>
      </c>
      <c r="AR100" s="47">
        <f t="shared" si="104"/>
        <v>317</v>
      </c>
      <c r="AS100" s="47">
        <f t="shared" si="104"/>
        <v>1795</v>
      </c>
      <c r="AT100" s="47">
        <f t="shared" si="104"/>
        <v>1315</v>
      </c>
      <c r="AU100" s="47">
        <f t="shared" si="104"/>
        <v>541</v>
      </c>
      <c r="AV100" s="47">
        <f t="shared" si="104"/>
        <v>926</v>
      </c>
      <c r="AW100" s="47">
        <f t="shared" si="104"/>
        <v>963</v>
      </c>
      <c r="AX100" s="47">
        <f t="shared" si="104"/>
        <v>1286</v>
      </c>
      <c r="AY100" s="47">
        <f t="shared" si="104"/>
        <v>678</v>
      </c>
      <c r="AZ100" s="47">
        <f t="shared" si="104"/>
        <v>1589</v>
      </c>
      <c r="BA100" s="47">
        <f t="shared" si="104"/>
        <v>853</v>
      </c>
      <c r="BB100" s="47">
        <f t="shared" si="104"/>
        <v>518</v>
      </c>
      <c r="BC100" s="47">
        <f t="shared" si="104"/>
        <v>638</v>
      </c>
      <c r="BD100" s="47">
        <f t="shared" si="104"/>
        <v>2070</v>
      </c>
      <c r="BE100" s="47">
        <f t="shared" si="104"/>
        <v>749</v>
      </c>
      <c r="BF100" s="47">
        <f t="shared" si="104"/>
        <v>512</v>
      </c>
      <c r="BG100" s="47">
        <f t="shared" si="104"/>
        <v>1865</v>
      </c>
      <c r="BH100" s="47">
        <f t="shared" si="104"/>
        <v>1351</v>
      </c>
      <c r="BI100" s="47">
        <f t="shared" si="104"/>
        <v>1570</v>
      </c>
      <c r="BJ100" s="47">
        <f t="shared" si="104"/>
        <v>1063</v>
      </c>
    </row>
    <row r="101" ht="13.5" customHeight="1">
      <c r="A101" s="88">
        <v>41398.0</v>
      </c>
      <c r="B101" s="84" t="s">
        <v>74</v>
      </c>
      <c r="C101" s="38"/>
      <c r="D101" s="233" t="s">
        <v>53</v>
      </c>
      <c r="E101" s="52">
        <f t="shared" si="2"/>
        <v>512</v>
      </c>
      <c r="F101" s="41">
        <v>1.0</v>
      </c>
      <c r="G101" s="41">
        <v>15.0</v>
      </c>
      <c r="H101" s="42">
        <f t="shared" si="3"/>
        <v>18</v>
      </c>
      <c r="I101" s="38"/>
      <c r="J101" s="234" t="s">
        <v>50</v>
      </c>
      <c r="K101" s="52">
        <f t="shared" si="4"/>
        <v>541</v>
      </c>
      <c r="L101" s="44">
        <v>1.0</v>
      </c>
      <c r="M101" s="44">
        <v>10.0</v>
      </c>
      <c r="N101" s="23">
        <f t="shared" si="5"/>
        <v>13</v>
      </c>
      <c r="O101" s="38"/>
      <c r="P101" s="45" t="s">
        <v>72</v>
      </c>
      <c r="Q101" s="38"/>
      <c r="R101" s="45">
        <f>MIN(Rules!$E$2,(MAX(H101/N101,N101/H101)))</f>
        <v>1.384615385</v>
      </c>
      <c r="S101" s="45">
        <f>VLOOKUP(B101,Rules!A:B,2,FALSE)</f>
        <v>50</v>
      </c>
      <c r="T101" s="38"/>
      <c r="U101" s="46">
        <f>1/(10^(-(E101+(IF(P101="Y",Rules!$I$2,0))-K101)/Rules!$E$12)+1)</f>
        <v>0.6358103532</v>
      </c>
      <c r="V101" s="47">
        <f t="shared" si="6"/>
        <v>25</v>
      </c>
      <c r="W101" s="47">
        <f t="shared" si="7"/>
        <v>-25</v>
      </c>
      <c r="X101" s="47"/>
      <c r="Y101" s="47"/>
      <c r="Z101" s="48"/>
      <c r="AA101" s="47">
        <f t="shared" ref="AA101:BJ101" si="105">IF($D101=AA$1,$E101+$V101,(IF($J101=AA$1,$K101+$W101,AA100)))</f>
        <v>1434</v>
      </c>
      <c r="AB101" s="47">
        <f t="shared" si="105"/>
        <v>1017</v>
      </c>
      <c r="AC101" s="47">
        <f t="shared" si="105"/>
        <v>1263</v>
      </c>
      <c r="AD101" s="47">
        <f t="shared" si="105"/>
        <v>292</v>
      </c>
      <c r="AE101" s="47">
        <f t="shared" si="105"/>
        <v>1780</v>
      </c>
      <c r="AF101" s="47">
        <f t="shared" si="105"/>
        <v>1875</v>
      </c>
      <c r="AG101" s="47">
        <f t="shared" si="105"/>
        <v>1159</v>
      </c>
      <c r="AH101" s="47">
        <f t="shared" si="105"/>
        <v>852</v>
      </c>
      <c r="AI101" s="47">
        <f t="shared" si="105"/>
        <v>1168</v>
      </c>
      <c r="AJ101" s="47">
        <f t="shared" si="105"/>
        <v>1810</v>
      </c>
      <c r="AK101" s="47">
        <f t="shared" si="105"/>
        <v>654</v>
      </c>
      <c r="AL101" s="47">
        <f t="shared" si="105"/>
        <v>1018</v>
      </c>
      <c r="AM101" s="47">
        <f t="shared" si="105"/>
        <v>1997</v>
      </c>
      <c r="AN101" s="47">
        <f t="shared" si="105"/>
        <v>1354</v>
      </c>
      <c r="AO101" s="47">
        <f t="shared" si="105"/>
        <v>1193</v>
      </c>
      <c r="AP101" s="47">
        <f t="shared" si="105"/>
        <v>2257</v>
      </c>
      <c r="AQ101" s="47">
        <f t="shared" si="105"/>
        <v>1493</v>
      </c>
      <c r="AR101" s="47">
        <f t="shared" si="105"/>
        <v>317</v>
      </c>
      <c r="AS101" s="47">
        <f t="shared" si="105"/>
        <v>1795</v>
      </c>
      <c r="AT101" s="47">
        <f t="shared" si="105"/>
        <v>1315</v>
      </c>
      <c r="AU101" s="47">
        <f t="shared" si="105"/>
        <v>516</v>
      </c>
      <c r="AV101" s="47">
        <f t="shared" si="105"/>
        <v>926</v>
      </c>
      <c r="AW101" s="47">
        <f t="shared" si="105"/>
        <v>963</v>
      </c>
      <c r="AX101" s="47">
        <f t="shared" si="105"/>
        <v>1286</v>
      </c>
      <c r="AY101" s="47">
        <f t="shared" si="105"/>
        <v>678</v>
      </c>
      <c r="AZ101" s="47">
        <f t="shared" si="105"/>
        <v>1589</v>
      </c>
      <c r="BA101" s="47">
        <f t="shared" si="105"/>
        <v>853</v>
      </c>
      <c r="BB101" s="47">
        <f t="shared" si="105"/>
        <v>518</v>
      </c>
      <c r="BC101" s="47">
        <f t="shared" si="105"/>
        <v>638</v>
      </c>
      <c r="BD101" s="47">
        <f t="shared" si="105"/>
        <v>2070</v>
      </c>
      <c r="BE101" s="47">
        <f t="shared" si="105"/>
        <v>749</v>
      </c>
      <c r="BF101" s="47">
        <f t="shared" si="105"/>
        <v>537</v>
      </c>
      <c r="BG101" s="47">
        <f t="shared" si="105"/>
        <v>1865</v>
      </c>
      <c r="BH101" s="47">
        <f t="shared" si="105"/>
        <v>1351</v>
      </c>
      <c r="BI101" s="47">
        <f t="shared" si="105"/>
        <v>1570</v>
      </c>
      <c r="BJ101" s="47">
        <f t="shared" si="105"/>
        <v>1063</v>
      </c>
    </row>
    <row r="102" ht="13.5" customHeight="1">
      <c r="A102" s="88">
        <v>41398.0</v>
      </c>
      <c r="B102" s="84" t="s">
        <v>74</v>
      </c>
      <c r="C102" s="38"/>
      <c r="D102" s="233" t="s">
        <v>52</v>
      </c>
      <c r="E102" s="52">
        <f t="shared" si="2"/>
        <v>317</v>
      </c>
      <c r="F102" s="41">
        <v>0.0</v>
      </c>
      <c r="G102" s="41">
        <v>12.0</v>
      </c>
      <c r="H102" s="42">
        <f t="shared" si="3"/>
        <v>12</v>
      </c>
      <c r="I102" s="38"/>
      <c r="J102" s="234" t="s">
        <v>48</v>
      </c>
      <c r="K102" s="52">
        <f t="shared" si="4"/>
        <v>654</v>
      </c>
      <c r="L102" s="44">
        <v>3.0</v>
      </c>
      <c r="M102" s="44">
        <v>13.0</v>
      </c>
      <c r="N102" s="23">
        <f t="shared" si="5"/>
        <v>22</v>
      </c>
      <c r="O102" s="38"/>
      <c r="P102" s="45" t="s">
        <v>72</v>
      </c>
      <c r="Q102" s="38"/>
      <c r="R102" s="45">
        <f>MIN(Rules!$E$2,(MAX(H102/N102,N102/H102)))</f>
        <v>1.833333333</v>
      </c>
      <c r="S102" s="45">
        <f>VLOOKUP(B102,Rules!A:B,2,FALSE)</f>
        <v>50</v>
      </c>
      <c r="T102" s="38"/>
      <c r="U102" s="46">
        <f>1/(10^(-(E102+(IF(P102="Y",Rules!$I$2,0))-K102)/Rules!$E$12)+1)</f>
        <v>0.2970956202</v>
      </c>
      <c r="V102" s="47">
        <f t="shared" si="6"/>
        <v>-27</v>
      </c>
      <c r="W102" s="47">
        <f t="shared" si="7"/>
        <v>27</v>
      </c>
      <c r="X102" s="47"/>
      <c r="Y102" s="47"/>
      <c r="Z102" s="48"/>
      <c r="AA102" s="47">
        <f t="shared" ref="AA102:BJ102" si="106">IF($D102=AA$1,$E102+$V102,(IF($J102=AA$1,$K102+$W102,AA101)))</f>
        <v>1434</v>
      </c>
      <c r="AB102" s="47">
        <f t="shared" si="106"/>
        <v>1017</v>
      </c>
      <c r="AC102" s="47">
        <f t="shared" si="106"/>
        <v>1263</v>
      </c>
      <c r="AD102" s="47">
        <f t="shared" si="106"/>
        <v>292</v>
      </c>
      <c r="AE102" s="47">
        <f t="shared" si="106"/>
        <v>1780</v>
      </c>
      <c r="AF102" s="47">
        <f t="shared" si="106"/>
        <v>1875</v>
      </c>
      <c r="AG102" s="47">
        <f t="shared" si="106"/>
        <v>1159</v>
      </c>
      <c r="AH102" s="47">
        <f t="shared" si="106"/>
        <v>852</v>
      </c>
      <c r="AI102" s="47">
        <f t="shared" si="106"/>
        <v>1168</v>
      </c>
      <c r="AJ102" s="47">
        <f t="shared" si="106"/>
        <v>1810</v>
      </c>
      <c r="AK102" s="47">
        <f t="shared" si="106"/>
        <v>681</v>
      </c>
      <c r="AL102" s="47">
        <f t="shared" si="106"/>
        <v>1018</v>
      </c>
      <c r="AM102" s="47">
        <f t="shared" si="106"/>
        <v>1997</v>
      </c>
      <c r="AN102" s="47">
        <f t="shared" si="106"/>
        <v>1354</v>
      </c>
      <c r="AO102" s="47">
        <f t="shared" si="106"/>
        <v>1193</v>
      </c>
      <c r="AP102" s="47">
        <f t="shared" si="106"/>
        <v>2257</v>
      </c>
      <c r="AQ102" s="47">
        <f t="shared" si="106"/>
        <v>1493</v>
      </c>
      <c r="AR102" s="47">
        <f t="shared" si="106"/>
        <v>290</v>
      </c>
      <c r="AS102" s="47">
        <f t="shared" si="106"/>
        <v>1795</v>
      </c>
      <c r="AT102" s="47">
        <f t="shared" si="106"/>
        <v>1315</v>
      </c>
      <c r="AU102" s="47">
        <f t="shared" si="106"/>
        <v>516</v>
      </c>
      <c r="AV102" s="47">
        <f t="shared" si="106"/>
        <v>926</v>
      </c>
      <c r="AW102" s="47">
        <f t="shared" si="106"/>
        <v>963</v>
      </c>
      <c r="AX102" s="47">
        <f t="shared" si="106"/>
        <v>1286</v>
      </c>
      <c r="AY102" s="47">
        <f t="shared" si="106"/>
        <v>678</v>
      </c>
      <c r="AZ102" s="47">
        <f t="shared" si="106"/>
        <v>1589</v>
      </c>
      <c r="BA102" s="47">
        <f t="shared" si="106"/>
        <v>853</v>
      </c>
      <c r="BB102" s="47">
        <f t="shared" si="106"/>
        <v>518</v>
      </c>
      <c r="BC102" s="47">
        <f t="shared" si="106"/>
        <v>638</v>
      </c>
      <c r="BD102" s="47">
        <f t="shared" si="106"/>
        <v>2070</v>
      </c>
      <c r="BE102" s="47">
        <f t="shared" si="106"/>
        <v>749</v>
      </c>
      <c r="BF102" s="47">
        <f t="shared" si="106"/>
        <v>537</v>
      </c>
      <c r="BG102" s="47">
        <f t="shared" si="106"/>
        <v>1865</v>
      </c>
      <c r="BH102" s="47">
        <f t="shared" si="106"/>
        <v>1351</v>
      </c>
      <c r="BI102" s="47">
        <f t="shared" si="106"/>
        <v>1570</v>
      </c>
      <c r="BJ102" s="47">
        <f t="shared" si="106"/>
        <v>1063</v>
      </c>
    </row>
    <row r="103" ht="13.5" customHeight="1">
      <c r="A103" s="88">
        <v>41399.0</v>
      </c>
      <c r="B103" s="84" t="s">
        <v>71</v>
      </c>
      <c r="C103" s="38"/>
      <c r="D103" s="233" t="s">
        <v>22</v>
      </c>
      <c r="E103" s="52">
        <f t="shared" si="2"/>
        <v>2257</v>
      </c>
      <c r="F103" s="41">
        <v>2.0</v>
      </c>
      <c r="G103" s="41">
        <v>17.0</v>
      </c>
      <c r="H103" s="42">
        <f t="shared" si="3"/>
        <v>23</v>
      </c>
      <c r="I103" s="38"/>
      <c r="J103" s="234" t="s">
        <v>18</v>
      </c>
      <c r="K103" s="52">
        <f t="shared" si="4"/>
        <v>2070</v>
      </c>
      <c r="L103" s="44">
        <v>0.0</v>
      </c>
      <c r="M103" s="44">
        <v>20.0</v>
      </c>
      <c r="N103" s="23">
        <f t="shared" si="5"/>
        <v>20</v>
      </c>
      <c r="O103" s="38"/>
      <c r="P103" s="45" t="s">
        <v>72</v>
      </c>
      <c r="Q103" s="38"/>
      <c r="R103" s="45">
        <f>MIN(Rules!$E$2,(MAX(H103/N103,N103/H103)))</f>
        <v>1.15</v>
      </c>
      <c r="S103" s="45">
        <f>VLOOKUP(B103,Rules!A:B,2,FALSE)</f>
        <v>40</v>
      </c>
      <c r="T103" s="38"/>
      <c r="U103" s="46">
        <f>1/(10^(-(E103+(IF(P103="Y",Rules!$I$2,0))-K103)/Rules!$E$12)+1)</f>
        <v>0.8251940909</v>
      </c>
      <c r="V103" s="47">
        <f t="shared" si="6"/>
        <v>8</v>
      </c>
      <c r="W103" s="47">
        <f t="shared" si="7"/>
        <v>-8</v>
      </c>
      <c r="X103" s="47"/>
      <c r="Y103" s="47"/>
      <c r="Z103" s="48"/>
      <c r="AA103" s="47">
        <f t="shared" ref="AA103:BJ103" si="107">IF($D103=AA$1,$E103+$V103,(IF($J103=AA$1,$K103+$W103,AA102)))</f>
        <v>1434</v>
      </c>
      <c r="AB103" s="47">
        <f t="shared" si="107"/>
        <v>1017</v>
      </c>
      <c r="AC103" s="47">
        <f t="shared" si="107"/>
        <v>1263</v>
      </c>
      <c r="AD103" s="47">
        <f t="shared" si="107"/>
        <v>292</v>
      </c>
      <c r="AE103" s="47">
        <f t="shared" si="107"/>
        <v>1780</v>
      </c>
      <c r="AF103" s="47">
        <f t="shared" si="107"/>
        <v>1875</v>
      </c>
      <c r="AG103" s="47">
        <f t="shared" si="107"/>
        <v>1159</v>
      </c>
      <c r="AH103" s="47">
        <f t="shared" si="107"/>
        <v>852</v>
      </c>
      <c r="AI103" s="47">
        <f t="shared" si="107"/>
        <v>1168</v>
      </c>
      <c r="AJ103" s="47">
        <f t="shared" si="107"/>
        <v>1810</v>
      </c>
      <c r="AK103" s="47">
        <f t="shared" si="107"/>
        <v>681</v>
      </c>
      <c r="AL103" s="47">
        <f t="shared" si="107"/>
        <v>1018</v>
      </c>
      <c r="AM103" s="47">
        <f t="shared" si="107"/>
        <v>1997</v>
      </c>
      <c r="AN103" s="47">
        <f t="shared" si="107"/>
        <v>1354</v>
      </c>
      <c r="AO103" s="47">
        <f t="shared" si="107"/>
        <v>1193</v>
      </c>
      <c r="AP103" s="47">
        <f t="shared" si="107"/>
        <v>2265</v>
      </c>
      <c r="AQ103" s="47">
        <f t="shared" si="107"/>
        <v>1493</v>
      </c>
      <c r="AR103" s="47">
        <f t="shared" si="107"/>
        <v>290</v>
      </c>
      <c r="AS103" s="47">
        <f t="shared" si="107"/>
        <v>1795</v>
      </c>
      <c r="AT103" s="47">
        <f t="shared" si="107"/>
        <v>1315</v>
      </c>
      <c r="AU103" s="47">
        <f t="shared" si="107"/>
        <v>516</v>
      </c>
      <c r="AV103" s="47">
        <f t="shared" si="107"/>
        <v>926</v>
      </c>
      <c r="AW103" s="47">
        <f t="shared" si="107"/>
        <v>963</v>
      </c>
      <c r="AX103" s="47">
        <f t="shared" si="107"/>
        <v>1286</v>
      </c>
      <c r="AY103" s="47">
        <f t="shared" si="107"/>
        <v>678</v>
      </c>
      <c r="AZ103" s="47">
        <f t="shared" si="107"/>
        <v>1589</v>
      </c>
      <c r="BA103" s="47">
        <f t="shared" si="107"/>
        <v>853</v>
      </c>
      <c r="BB103" s="47">
        <f t="shared" si="107"/>
        <v>518</v>
      </c>
      <c r="BC103" s="47">
        <f t="shared" si="107"/>
        <v>638</v>
      </c>
      <c r="BD103" s="47">
        <f t="shared" si="107"/>
        <v>2062</v>
      </c>
      <c r="BE103" s="47">
        <f t="shared" si="107"/>
        <v>749</v>
      </c>
      <c r="BF103" s="47">
        <f t="shared" si="107"/>
        <v>537</v>
      </c>
      <c r="BG103" s="47">
        <f t="shared" si="107"/>
        <v>1865</v>
      </c>
      <c r="BH103" s="47">
        <f t="shared" si="107"/>
        <v>1351</v>
      </c>
      <c r="BI103" s="47">
        <f t="shared" si="107"/>
        <v>1570</v>
      </c>
      <c r="BJ103" s="47">
        <f t="shared" si="107"/>
        <v>1063</v>
      </c>
    </row>
    <row r="104" ht="13.5" customHeight="1">
      <c r="A104" s="88">
        <v>41399.0</v>
      </c>
      <c r="B104" s="84" t="s">
        <v>75</v>
      </c>
      <c r="C104" s="38"/>
      <c r="D104" s="233" t="s">
        <v>32</v>
      </c>
      <c r="E104" s="52">
        <f t="shared" si="2"/>
        <v>1351</v>
      </c>
      <c r="F104" s="41">
        <v>2.0</v>
      </c>
      <c r="G104" s="41">
        <v>13.0</v>
      </c>
      <c r="H104" s="42">
        <f t="shared" si="3"/>
        <v>19</v>
      </c>
      <c r="I104" s="38"/>
      <c r="J104" s="234" t="s">
        <v>30</v>
      </c>
      <c r="K104" s="52">
        <f t="shared" si="4"/>
        <v>1434</v>
      </c>
      <c r="L104" s="44">
        <v>3.0</v>
      </c>
      <c r="M104" s="44">
        <v>18.0</v>
      </c>
      <c r="N104" s="23">
        <f t="shared" si="5"/>
        <v>27</v>
      </c>
      <c r="O104" s="38"/>
      <c r="P104" s="45" t="s">
        <v>72</v>
      </c>
      <c r="Q104" s="38"/>
      <c r="R104" s="45">
        <f>MIN(Rules!$E$2,(MAX(H104/N104,N104/H104)))</f>
        <v>1.421052632</v>
      </c>
      <c r="S104" s="45">
        <f>VLOOKUP(B104,Rules!A:B,2,FALSE)</f>
        <v>60</v>
      </c>
      <c r="T104" s="38"/>
      <c r="U104" s="46">
        <f>1/(10^(-(E104+(IF(P104="Y",Rules!$I$2,0))-K104)/Rules!$E$12)+1)</f>
        <v>0.5765304149</v>
      </c>
      <c r="V104" s="47">
        <f t="shared" si="6"/>
        <v>-49</v>
      </c>
      <c r="W104" s="47">
        <f t="shared" si="7"/>
        <v>49</v>
      </c>
      <c r="X104" s="47"/>
      <c r="Y104" s="47"/>
      <c r="Z104" s="48"/>
      <c r="AA104" s="47">
        <f t="shared" ref="AA104:BJ104" si="108">IF($D104=AA$1,$E104+$V104,(IF($J104=AA$1,$K104+$W104,AA103)))</f>
        <v>1483</v>
      </c>
      <c r="AB104" s="47">
        <f t="shared" si="108"/>
        <v>1017</v>
      </c>
      <c r="AC104" s="47">
        <f t="shared" si="108"/>
        <v>1263</v>
      </c>
      <c r="AD104" s="47">
        <f t="shared" si="108"/>
        <v>292</v>
      </c>
      <c r="AE104" s="47">
        <f t="shared" si="108"/>
        <v>1780</v>
      </c>
      <c r="AF104" s="47">
        <f t="shared" si="108"/>
        <v>1875</v>
      </c>
      <c r="AG104" s="47">
        <f t="shared" si="108"/>
        <v>1159</v>
      </c>
      <c r="AH104" s="47">
        <f t="shared" si="108"/>
        <v>852</v>
      </c>
      <c r="AI104" s="47">
        <f t="shared" si="108"/>
        <v>1168</v>
      </c>
      <c r="AJ104" s="47">
        <f t="shared" si="108"/>
        <v>1810</v>
      </c>
      <c r="AK104" s="47">
        <f t="shared" si="108"/>
        <v>681</v>
      </c>
      <c r="AL104" s="47">
        <f t="shared" si="108"/>
        <v>1018</v>
      </c>
      <c r="AM104" s="47">
        <f t="shared" si="108"/>
        <v>1997</v>
      </c>
      <c r="AN104" s="47">
        <f t="shared" si="108"/>
        <v>1354</v>
      </c>
      <c r="AO104" s="47">
        <f t="shared" si="108"/>
        <v>1193</v>
      </c>
      <c r="AP104" s="47">
        <f t="shared" si="108"/>
        <v>2265</v>
      </c>
      <c r="AQ104" s="47">
        <f t="shared" si="108"/>
        <v>1493</v>
      </c>
      <c r="AR104" s="47">
        <f t="shared" si="108"/>
        <v>290</v>
      </c>
      <c r="AS104" s="47">
        <f t="shared" si="108"/>
        <v>1795</v>
      </c>
      <c r="AT104" s="47">
        <f t="shared" si="108"/>
        <v>1315</v>
      </c>
      <c r="AU104" s="47">
        <f t="shared" si="108"/>
        <v>516</v>
      </c>
      <c r="AV104" s="47">
        <f t="shared" si="108"/>
        <v>926</v>
      </c>
      <c r="AW104" s="47">
        <f t="shared" si="108"/>
        <v>963</v>
      </c>
      <c r="AX104" s="47">
        <f t="shared" si="108"/>
        <v>1286</v>
      </c>
      <c r="AY104" s="47">
        <f t="shared" si="108"/>
        <v>678</v>
      </c>
      <c r="AZ104" s="47">
        <f t="shared" si="108"/>
        <v>1589</v>
      </c>
      <c r="BA104" s="47">
        <f t="shared" si="108"/>
        <v>853</v>
      </c>
      <c r="BB104" s="47">
        <f t="shared" si="108"/>
        <v>518</v>
      </c>
      <c r="BC104" s="47">
        <f t="shared" si="108"/>
        <v>638</v>
      </c>
      <c r="BD104" s="47">
        <f t="shared" si="108"/>
        <v>2062</v>
      </c>
      <c r="BE104" s="47">
        <f t="shared" si="108"/>
        <v>749</v>
      </c>
      <c r="BF104" s="47">
        <f t="shared" si="108"/>
        <v>537</v>
      </c>
      <c r="BG104" s="47">
        <f t="shared" si="108"/>
        <v>1865</v>
      </c>
      <c r="BH104" s="47">
        <f t="shared" si="108"/>
        <v>1302</v>
      </c>
      <c r="BI104" s="47">
        <f t="shared" si="108"/>
        <v>1570</v>
      </c>
      <c r="BJ104" s="47">
        <f t="shared" si="108"/>
        <v>1063</v>
      </c>
    </row>
    <row r="105" ht="13.5" customHeight="1">
      <c r="A105" s="88">
        <v>41405.0</v>
      </c>
      <c r="B105" s="84" t="s">
        <v>74</v>
      </c>
      <c r="C105" s="38"/>
      <c r="D105" s="233" t="s">
        <v>29</v>
      </c>
      <c r="E105" s="52">
        <f t="shared" si="2"/>
        <v>1193</v>
      </c>
      <c r="F105" s="41">
        <v>1.0</v>
      </c>
      <c r="G105" s="41">
        <v>16.0</v>
      </c>
      <c r="H105" s="42">
        <f t="shared" si="3"/>
        <v>19</v>
      </c>
      <c r="I105" s="38"/>
      <c r="J105" s="234" t="s">
        <v>38</v>
      </c>
      <c r="K105" s="52">
        <f t="shared" si="4"/>
        <v>1286</v>
      </c>
      <c r="L105" s="44">
        <v>0.0</v>
      </c>
      <c r="M105" s="44">
        <v>22.0</v>
      </c>
      <c r="N105" s="23">
        <f t="shared" si="5"/>
        <v>22</v>
      </c>
      <c r="O105" s="38"/>
      <c r="P105" s="45" t="s">
        <v>72</v>
      </c>
      <c r="Q105" s="38"/>
      <c r="R105" s="45">
        <f>MIN(Rules!$E$2,(MAX(H105/N105,N105/H105)))</f>
        <v>1.157894737</v>
      </c>
      <c r="S105" s="45">
        <f>VLOOKUP(B105,Rules!A:B,2,FALSE)</f>
        <v>50</v>
      </c>
      <c r="T105" s="38"/>
      <c r="U105" s="46">
        <f>1/(10^(-(E105+(IF(P105="Y",Rules!$I$2,0))-K105)/Rules!$E$12)+1)</f>
        <v>0.5652494453</v>
      </c>
      <c r="V105" s="47">
        <f t="shared" si="6"/>
        <v>-33</v>
      </c>
      <c r="W105" s="47">
        <f t="shared" si="7"/>
        <v>33</v>
      </c>
      <c r="X105" s="47"/>
      <c r="Y105" s="47"/>
      <c r="Z105" s="48"/>
      <c r="AA105" s="47">
        <f t="shared" ref="AA105:BJ105" si="109">IF($D105=AA$1,$E105+$V105,(IF($J105=AA$1,$K105+$W105,AA104)))</f>
        <v>1483</v>
      </c>
      <c r="AB105" s="47">
        <f t="shared" si="109"/>
        <v>1017</v>
      </c>
      <c r="AC105" s="47">
        <f t="shared" si="109"/>
        <v>1263</v>
      </c>
      <c r="AD105" s="47">
        <f t="shared" si="109"/>
        <v>292</v>
      </c>
      <c r="AE105" s="47">
        <f t="shared" si="109"/>
        <v>1780</v>
      </c>
      <c r="AF105" s="47">
        <f t="shared" si="109"/>
        <v>1875</v>
      </c>
      <c r="AG105" s="47">
        <f t="shared" si="109"/>
        <v>1159</v>
      </c>
      <c r="AH105" s="47">
        <f t="shared" si="109"/>
        <v>852</v>
      </c>
      <c r="AI105" s="47">
        <f t="shared" si="109"/>
        <v>1168</v>
      </c>
      <c r="AJ105" s="47">
        <f t="shared" si="109"/>
        <v>1810</v>
      </c>
      <c r="AK105" s="47">
        <f t="shared" si="109"/>
        <v>681</v>
      </c>
      <c r="AL105" s="47">
        <f t="shared" si="109"/>
        <v>1018</v>
      </c>
      <c r="AM105" s="47">
        <f t="shared" si="109"/>
        <v>1997</v>
      </c>
      <c r="AN105" s="47">
        <f t="shared" si="109"/>
        <v>1354</v>
      </c>
      <c r="AO105" s="47">
        <f t="shared" si="109"/>
        <v>1160</v>
      </c>
      <c r="AP105" s="47">
        <f t="shared" si="109"/>
        <v>2265</v>
      </c>
      <c r="AQ105" s="47">
        <f t="shared" si="109"/>
        <v>1493</v>
      </c>
      <c r="AR105" s="47">
        <f t="shared" si="109"/>
        <v>290</v>
      </c>
      <c r="AS105" s="47">
        <f t="shared" si="109"/>
        <v>1795</v>
      </c>
      <c r="AT105" s="47">
        <f t="shared" si="109"/>
        <v>1315</v>
      </c>
      <c r="AU105" s="47">
        <f t="shared" si="109"/>
        <v>516</v>
      </c>
      <c r="AV105" s="47">
        <f t="shared" si="109"/>
        <v>926</v>
      </c>
      <c r="AW105" s="47">
        <f t="shared" si="109"/>
        <v>963</v>
      </c>
      <c r="AX105" s="47">
        <f t="shared" si="109"/>
        <v>1319</v>
      </c>
      <c r="AY105" s="47">
        <f t="shared" si="109"/>
        <v>678</v>
      </c>
      <c r="AZ105" s="47">
        <f t="shared" si="109"/>
        <v>1589</v>
      </c>
      <c r="BA105" s="47">
        <f t="shared" si="109"/>
        <v>853</v>
      </c>
      <c r="BB105" s="47">
        <f t="shared" si="109"/>
        <v>518</v>
      </c>
      <c r="BC105" s="47">
        <f t="shared" si="109"/>
        <v>638</v>
      </c>
      <c r="BD105" s="47">
        <f t="shared" si="109"/>
        <v>2062</v>
      </c>
      <c r="BE105" s="47">
        <f t="shared" si="109"/>
        <v>749</v>
      </c>
      <c r="BF105" s="47">
        <f t="shared" si="109"/>
        <v>537</v>
      </c>
      <c r="BG105" s="47">
        <f t="shared" si="109"/>
        <v>1865</v>
      </c>
      <c r="BH105" s="47">
        <f t="shared" si="109"/>
        <v>1302</v>
      </c>
      <c r="BI105" s="47">
        <f t="shared" si="109"/>
        <v>1570</v>
      </c>
      <c r="BJ105" s="47">
        <f t="shared" si="109"/>
        <v>1063</v>
      </c>
    </row>
    <row r="106" ht="13.5" customHeight="1">
      <c r="A106" s="88">
        <v>41405.0</v>
      </c>
      <c r="B106" s="84" t="s">
        <v>74</v>
      </c>
      <c r="C106" s="38"/>
      <c r="D106" s="233" t="s">
        <v>34</v>
      </c>
      <c r="E106" s="52">
        <f t="shared" si="2"/>
        <v>1354</v>
      </c>
      <c r="F106" s="41">
        <v>0.0</v>
      </c>
      <c r="G106" s="41">
        <v>14.0</v>
      </c>
      <c r="H106" s="42">
        <f t="shared" si="3"/>
        <v>14</v>
      </c>
      <c r="I106" s="38"/>
      <c r="J106" s="234" t="s">
        <v>35</v>
      </c>
      <c r="K106" s="52">
        <f t="shared" si="4"/>
        <v>1159</v>
      </c>
      <c r="L106" s="44">
        <v>0.0</v>
      </c>
      <c r="M106" s="44">
        <v>8.0</v>
      </c>
      <c r="N106" s="23">
        <f t="shared" si="5"/>
        <v>8</v>
      </c>
      <c r="O106" s="38"/>
      <c r="P106" s="45" t="s">
        <v>72</v>
      </c>
      <c r="Q106" s="38"/>
      <c r="R106" s="45">
        <f>MIN(Rules!$E$2,(MAX(H106/N106,N106/H106)))</f>
        <v>1.75</v>
      </c>
      <c r="S106" s="45">
        <f>VLOOKUP(B106,Rules!A:B,2,FALSE)</f>
        <v>50</v>
      </c>
      <c r="T106" s="38"/>
      <c r="U106" s="46">
        <f>1/(10^(-(E106+(IF(P106="Y",Rules!$I$2,0))-K106)/Rules!$E$12)+1)</f>
        <v>0.8304449114</v>
      </c>
      <c r="V106" s="47">
        <f t="shared" si="6"/>
        <v>15</v>
      </c>
      <c r="W106" s="47">
        <f t="shared" si="7"/>
        <v>-15</v>
      </c>
      <c r="X106" s="47"/>
      <c r="Y106" s="47"/>
      <c r="Z106" s="48"/>
      <c r="AA106" s="47">
        <f t="shared" ref="AA106:BJ106" si="110">IF($D106=AA$1,$E106+$V106,(IF($J106=AA$1,$K106+$W106,AA105)))</f>
        <v>1483</v>
      </c>
      <c r="AB106" s="47">
        <f t="shared" si="110"/>
        <v>1017</v>
      </c>
      <c r="AC106" s="47">
        <f t="shared" si="110"/>
        <v>1263</v>
      </c>
      <c r="AD106" s="47">
        <f t="shared" si="110"/>
        <v>292</v>
      </c>
      <c r="AE106" s="47">
        <f t="shared" si="110"/>
        <v>1780</v>
      </c>
      <c r="AF106" s="47">
        <f t="shared" si="110"/>
        <v>1875</v>
      </c>
      <c r="AG106" s="47">
        <f t="shared" si="110"/>
        <v>1144</v>
      </c>
      <c r="AH106" s="47">
        <f t="shared" si="110"/>
        <v>852</v>
      </c>
      <c r="AI106" s="47">
        <f t="shared" si="110"/>
        <v>1168</v>
      </c>
      <c r="AJ106" s="47">
        <f t="shared" si="110"/>
        <v>1810</v>
      </c>
      <c r="AK106" s="47">
        <f t="shared" si="110"/>
        <v>681</v>
      </c>
      <c r="AL106" s="47">
        <f t="shared" si="110"/>
        <v>1018</v>
      </c>
      <c r="AM106" s="47">
        <f t="shared" si="110"/>
        <v>1997</v>
      </c>
      <c r="AN106" s="47">
        <f t="shared" si="110"/>
        <v>1369</v>
      </c>
      <c r="AO106" s="47">
        <f t="shared" si="110"/>
        <v>1160</v>
      </c>
      <c r="AP106" s="47">
        <f t="shared" si="110"/>
        <v>2265</v>
      </c>
      <c r="AQ106" s="47">
        <f t="shared" si="110"/>
        <v>1493</v>
      </c>
      <c r="AR106" s="47">
        <f t="shared" si="110"/>
        <v>290</v>
      </c>
      <c r="AS106" s="47">
        <f t="shared" si="110"/>
        <v>1795</v>
      </c>
      <c r="AT106" s="47">
        <f t="shared" si="110"/>
        <v>1315</v>
      </c>
      <c r="AU106" s="47">
        <f t="shared" si="110"/>
        <v>516</v>
      </c>
      <c r="AV106" s="47">
        <f t="shared" si="110"/>
        <v>926</v>
      </c>
      <c r="AW106" s="47">
        <f t="shared" si="110"/>
        <v>963</v>
      </c>
      <c r="AX106" s="47">
        <f t="shared" si="110"/>
        <v>1319</v>
      </c>
      <c r="AY106" s="47">
        <f t="shared" si="110"/>
        <v>678</v>
      </c>
      <c r="AZ106" s="47">
        <f t="shared" si="110"/>
        <v>1589</v>
      </c>
      <c r="BA106" s="47">
        <f t="shared" si="110"/>
        <v>853</v>
      </c>
      <c r="BB106" s="47">
        <f t="shared" si="110"/>
        <v>518</v>
      </c>
      <c r="BC106" s="47">
        <f t="shared" si="110"/>
        <v>638</v>
      </c>
      <c r="BD106" s="47">
        <f t="shared" si="110"/>
        <v>2062</v>
      </c>
      <c r="BE106" s="47">
        <f t="shared" si="110"/>
        <v>749</v>
      </c>
      <c r="BF106" s="47">
        <f t="shared" si="110"/>
        <v>537</v>
      </c>
      <c r="BG106" s="47">
        <f t="shared" si="110"/>
        <v>1865</v>
      </c>
      <c r="BH106" s="47">
        <f t="shared" si="110"/>
        <v>1302</v>
      </c>
      <c r="BI106" s="47">
        <f t="shared" si="110"/>
        <v>1570</v>
      </c>
      <c r="BJ106" s="47">
        <f t="shared" si="110"/>
        <v>1063</v>
      </c>
    </row>
    <row r="107" ht="13.5" customHeight="1">
      <c r="A107" s="88">
        <v>41405.0</v>
      </c>
      <c r="B107" s="84" t="s">
        <v>74</v>
      </c>
      <c r="C107" s="38"/>
      <c r="D107" s="233" t="s">
        <v>40</v>
      </c>
      <c r="E107" s="52">
        <f t="shared" si="2"/>
        <v>1063</v>
      </c>
      <c r="F107" s="41">
        <v>4.0</v>
      </c>
      <c r="G107" s="41">
        <v>19.0</v>
      </c>
      <c r="H107" s="42">
        <f t="shared" si="3"/>
        <v>31</v>
      </c>
      <c r="I107" s="38"/>
      <c r="J107" s="234" t="s">
        <v>39</v>
      </c>
      <c r="K107" s="52">
        <f t="shared" si="4"/>
        <v>963</v>
      </c>
      <c r="L107" s="44">
        <v>3.0</v>
      </c>
      <c r="M107" s="44">
        <v>10.0</v>
      </c>
      <c r="N107" s="23">
        <f t="shared" si="5"/>
        <v>19</v>
      </c>
      <c r="O107" s="38"/>
      <c r="P107" s="45" t="s">
        <v>72</v>
      </c>
      <c r="Q107" s="38"/>
      <c r="R107" s="45">
        <f>MIN(Rules!$E$2,(MAX(H107/N107,N107/H107)))</f>
        <v>1.631578947</v>
      </c>
      <c r="S107" s="45">
        <f>VLOOKUP(B107,Rules!A:B,2,FALSE)</f>
        <v>50</v>
      </c>
      <c r="T107" s="38"/>
      <c r="U107" s="46">
        <f>1/(10^(-(E107+(IF(P107="Y",Rules!$I$2,0))-K107)/Rules!$E$12)+1)</f>
        <v>0.7597469266</v>
      </c>
      <c r="V107" s="47">
        <f t="shared" si="6"/>
        <v>20</v>
      </c>
      <c r="W107" s="47">
        <f t="shared" si="7"/>
        <v>-20</v>
      </c>
      <c r="X107" s="47"/>
      <c r="Y107" s="47"/>
      <c r="Z107" s="48"/>
      <c r="AA107" s="47">
        <f t="shared" ref="AA107:BJ107" si="111">IF($D107=AA$1,$E107+$V107,(IF($J107=AA$1,$K107+$W107,AA106)))</f>
        <v>1483</v>
      </c>
      <c r="AB107" s="47">
        <f t="shared" si="111"/>
        <v>1017</v>
      </c>
      <c r="AC107" s="47">
        <f t="shared" si="111"/>
        <v>1263</v>
      </c>
      <c r="AD107" s="47">
        <f t="shared" si="111"/>
        <v>292</v>
      </c>
      <c r="AE107" s="47">
        <f t="shared" si="111"/>
        <v>1780</v>
      </c>
      <c r="AF107" s="47">
        <f t="shared" si="111"/>
        <v>1875</v>
      </c>
      <c r="AG107" s="47">
        <f t="shared" si="111"/>
        <v>1144</v>
      </c>
      <c r="AH107" s="47">
        <f t="shared" si="111"/>
        <v>852</v>
      </c>
      <c r="AI107" s="47">
        <f t="shared" si="111"/>
        <v>1168</v>
      </c>
      <c r="AJ107" s="47">
        <f t="shared" si="111"/>
        <v>1810</v>
      </c>
      <c r="AK107" s="47">
        <f t="shared" si="111"/>
        <v>681</v>
      </c>
      <c r="AL107" s="47">
        <f t="shared" si="111"/>
        <v>1018</v>
      </c>
      <c r="AM107" s="47">
        <f t="shared" si="111"/>
        <v>1997</v>
      </c>
      <c r="AN107" s="47">
        <f t="shared" si="111"/>
        <v>1369</v>
      </c>
      <c r="AO107" s="47">
        <f t="shared" si="111"/>
        <v>1160</v>
      </c>
      <c r="AP107" s="47">
        <f t="shared" si="111"/>
        <v>2265</v>
      </c>
      <c r="AQ107" s="47">
        <f t="shared" si="111"/>
        <v>1493</v>
      </c>
      <c r="AR107" s="47">
        <f t="shared" si="111"/>
        <v>290</v>
      </c>
      <c r="AS107" s="47">
        <f t="shared" si="111"/>
        <v>1795</v>
      </c>
      <c r="AT107" s="47">
        <f t="shared" si="111"/>
        <v>1315</v>
      </c>
      <c r="AU107" s="47">
        <f t="shared" si="111"/>
        <v>516</v>
      </c>
      <c r="AV107" s="47">
        <f t="shared" si="111"/>
        <v>926</v>
      </c>
      <c r="AW107" s="47">
        <f t="shared" si="111"/>
        <v>943</v>
      </c>
      <c r="AX107" s="47">
        <f t="shared" si="111"/>
        <v>1319</v>
      </c>
      <c r="AY107" s="47">
        <f t="shared" si="111"/>
        <v>678</v>
      </c>
      <c r="AZ107" s="47">
        <f t="shared" si="111"/>
        <v>1589</v>
      </c>
      <c r="BA107" s="47">
        <f t="shared" si="111"/>
        <v>853</v>
      </c>
      <c r="BB107" s="47">
        <f t="shared" si="111"/>
        <v>518</v>
      </c>
      <c r="BC107" s="47">
        <f t="shared" si="111"/>
        <v>638</v>
      </c>
      <c r="BD107" s="47">
        <f t="shared" si="111"/>
        <v>2062</v>
      </c>
      <c r="BE107" s="47">
        <f t="shared" si="111"/>
        <v>749</v>
      </c>
      <c r="BF107" s="47">
        <f t="shared" si="111"/>
        <v>537</v>
      </c>
      <c r="BG107" s="47">
        <f t="shared" si="111"/>
        <v>1865</v>
      </c>
      <c r="BH107" s="47">
        <f t="shared" si="111"/>
        <v>1302</v>
      </c>
      <c r="BI107" s="47">
        <f t="shared" si="111"/>
        <v>1570</v>
      </c>
      <c r="BJ107" s="47">
        <f t="shared" si="111"/>
        <v>1083</v>
      </c>
    </row>
    <row r="108" ht="13.5" customHeight="1">
      <c r="A108" s="88">
        <v>41405.0</v>
      </c>
      <c r="B108" s="84" t="s">
        <v>74</v>
      </c>
      <c r="C108" s="38"/>
      <c r="D108" s="233" t="s">
        <v>43</v>
      </c>
      <c r="E108" s="52">
        <f t="shared" si="2"/>
        <v>1017</v>
      </c>
      <c r="F108" s="41">
        <v>1.0</v>
      </c>
      <c r="G108" s="41">
        <v>11.0</v>
      </c>
      <c r="H108" s="42">
        <f t="shared" si="3"/>
        <v>14</v>
      </c>
      <c r="I108" s="38"/>
      <c r="J108" s="234" t="s">
        <v>33</v>
      </c>
      <c r="K108" s="52">
        <f t="shared" si="4"/>
        <v>1168</v>
      </c>
      <c r="L108" s="44">
        <v>1.0</v>
      </c>
      <c r="M108" s="44">
        <v>20.0</v>
      </c>
      <c r="N108" s="23">
        <f t="shared" si="5"/>
        <v>23</v>
      </c>
      <c r="O108" s="38"/>
      <c r="P108" s="45" t="s">
        <v>72</v>
      </c>
      <c r="Q108" s="38"/>
      <c r="R108" s="45">
        <f>MIN(Rules!$E$2,(MAX(H108/N108,N108/H108)))</f>
        <v>1.642857143</v>
      </c>
      <c r="S108" s="45">
        <f>VLOOKUP(B108,Rules!A:B,2,FALSE)</f>
        <v>50</v>
      </c>
      <c r="T108" s="38"/>
      <c r="U108" s="46">
        <f>1/(10^(-(E108+(IF(P108="Y",Rules!$I$2,0))-K108)/Rules!$E$12)+1)</f>
        <v>0.4988487095</v>
      </c>
      <c r="V108" s="47">
        <f t="shared" si="6"/>
        <v>-41</v>
      </c>
      <c r="W108" s="47">
        <f t="shared" si="7"/>
        <v>41</v>
      </c>
      <c r="X108" s="47"/>
      <c r="Y108" s="47"/>
      <c r="Z108" s="48"/>
      <c r="AA108" s="47">
        <f t="shared" ref="AA108:BJ108" si="112">IF($D108=AA$1,$E108+$V108,(IF($J108=AA$1,$K108+$W108,AA107)))</f>
        <v>1483</v>
      </c>
      <c r="AB108" s="47">
        <f t="shared" si="112"/>
        <v>976</v>
      </c>
      <c r="AC108" s="47">
        <f t="shared" si="112"/>
        <v>1263</v>
      </c>
      <c r="AD108" s="47">
        <f t="shared" si="112"/>
        <v>292</v>
      </c>
      <c r="AE108" s="47">
        <f t="shared" si="112"/>
        <v>1780</v>
      </c>
      <c r="AF108" s="47">
        <f t="shared" si="112"/>
        <v>1875</v>
      </c>
      <c r="AG108" s="47">
        <f t="shared" si="112"/>
        <v>1144</v>
      </c>
      <c r="AH108" s="47">
        <f t="shared" si="112"/>
        <v>852</v>
      </c>
      <c r="AI108" s="47">
        <f t="shared" si="112"/>
        <v>1209</v>
      </c>
      <c r="AJ108" s="47">
        <f t="shared" si="112"/>
        <v>1810</v>
      </c>
      <c r="AK108" s="47">
        <f t="shared" si="112"/>
        <v>681</v>
      </c>
      <c r="AL108" s="47">
        <f t="shared" si="112"/>
        <v>1018</v>
      </c>
      <c r="AM108" s="47">
        <f t="shared" si="112"/>
        <v>1997</v>
      </c>
      <c r="AN108" s="47">
        <f t="shared" si="112"/>
        <v>1369</v>
      </c>
      <c r="AO108" s="47">
        <f t="shared" si="112"/>
        <v>1160</v>
      </c>
      <c r="AP108" s="47">
        <f t="shared" si="112"/>
        <v>2265</v>
      </c>
      <c r="AQ108" s="47">
        <f t="shared" si="112"/>
        <v>1493</v>
      </c>
      <c r="AR108" s="47">
        <f t="shared" si="112"/>
        <v>290</v>
      </c>
      <c r="AS108" s="47">
        <f t="shared" si="112"/>
        <v>1795</v>
      </c>
      <c r="AT108" s="47">
        <f t="shared" si="112"/>
        <v>1315</v>
      </c>
      <c r="AU108" s="47">
        <f t="shared" si="112"/>
        <v>516</v>
      </c>
      <c r="AV108" s="47">
        <f t="shared" si="112"/>
        <v>926</v>
      </c>
      <c r="AW108" s="47">
        <f t="shared" si="112"/>
        <v>943</v>
      </c>
      <c r="AX108" s="47">
        <f t="shared" si="112"/>
        <v>1319</v>
      </c>
      <c r="AY108" s="47">
        <f t="shared" si="112"/>
        <v>678</v>
      </c>
      <c r="AZ108" s="47">
        <f t="shared" si="112"/>
        <v>1589</v>
      </c>
      <c r="BA108" s="47">
        <f t="shared" si="112"/>
        <v>853</v>
      </c>
      <c r="BB108" s="47">
        <f t="shared" si="112"/>
        <v>518</v>
      </c>
      <c r="BC108" s="47">
        <f t="shared" si="112"/>
        <v>638</v>
      </c>
      <c r="BD108" s="47">
        <f t="shared" si="112"/>
        <v>2062</v>
      </c>
      <c r="BE108" s="47">
        <f t="shared" si="112"/>
        <v>749</v>
      </c>
      <c r="BF108" s="47">
        <f t="shared" si="112"/>
        <v>537</v>
      </c>
      <c r="BG108" s="47">
        <f t="shared" si="112"/>
        <v>1865</v>
      </c>
      <c r="BH108" s="47">
        <f t="shared" si="112"/>
        <v>1302</v>
      </c>
      <c r="BI108" s="47">
        <f t="shared" si="112"/>
        <v>1570</v>
      </c>
      <c r="BJ108" s="47">
        <f t="shared" si="112"/>
        <v>1083</v>
      </c>
    </row>
    <row r="109" ht="13.5" customHeight="1">
      <c r="A109" s="88">
        <v>41405.0</v>
      </c>
      <c r="B109" s="84" t="s">
        <v>74</v>
      </c>
      <c r="C109" s="38"/>
      <c r="D109" s="233" t="s">
        <v>42</v>
      </c>
      <c r="E109" s="52">
        <f t="shared" si="2"/>
        <v>749</v>
      </c>
      <c r="F109" s="41">
        <v>2.0</v>
      </c>
      <c r="G109" s="41">
        <v>19.0</v>
      </c>
      <c r="H109" s="42">
        <f t="shared" si="3"/>
        <v>25</v>
      </c>
      <c r="I109" s="38"/>
      <c r="J109" s="234" t="s">
        <v>51</v>
      </c>
      <c r="K109" s="52">
        <f t="shared" si="4"/>
        <v>678</v>
      </c>
      <c r="L109" s="44">
        <v>1.0</v>
      </c>
      <c r="M109" s="44">
        <v>10.0</v>
      </c>
      <c r="N109" s="23">
        <f t="shared" si="5"/>
        <v>13</v>
      </c>
      <c r="O109" s="38"/>
      <c r="P109" s="45" t="s">
        <v>72</v>
      </c>
      <c r="Q109" s="38"/>
      <c r="R109" s="45">
        <f>MIN(Rules!$E$2,(MAX(H109/N109,N109/H109)))</f>
        <v>1.923076923</v>
      </c>
      <c r="S109" s="45">
        <f>VLOOKUP(B109,Rules!A:B,2,FALSE)</f>
        <v>50</v>
      </c>
      <c r="T109" s="38"/>
      <c r="U109" s="46">
        <f>1/(10^(-(E109+(IF(P109="Y",Rules!$I$2,0))-K109)/Rules!$E$12)+1)</f>
        <v>0.7345326543</v>
      </c>
      <c r="V109" s="47">
        <f t="shared" si="6"/>
        <v>26</v>
      </c>
      <c r="W109" s="47">
        <f t="shared" si="7"/>
        <v>-26</v>
      </c>
      <c r="X109" s="47"/>
      <c r="Y109" s="47"/>
      <c r="Z109" s="48"/>
      <c r="AA109" s="47">
        <f t="shared" ref="AA109:BJ109" si="113">IF($D109=AA$1,$E109+$V109,(IF($J109=AA$1,$K109+$W109,AA108)))</f>
        <v>1483</v>
      </c>
      <c r="AB109" s="47">
        <f t="shared" si="113"/>
        <v>976</v>
      </c>
      <c r="AC109" s="47">
        <f t="shared" si="113"/>
        <v>1263</v>
      </c>
      <c r="AD109" s="47">
        <f t="shared" si="113"/>
        <v>292</v>
      </c>
      <c r="AE109" s="47">
        <f t="shared" si="113"/>
        <v>1780</v>
      </c>
      <c r="AF109" s="47">
        <f t="shared" si="113"/>
        <v>1875</v>
      </c>
      <c r="AG109" s="47">
        <f t="shared" si="113"/>
        <v>1144</v>
      </c>
      <c r="AH109" s="47">
        <f t="shared" si="113"/>
        <v>852</v>
      </c>
      <c r="AI109" s="47">
        <f t="shared" si="113"/>
        <v>1209</v>
      </c>
      <c r="AJ109" s="47">
        <f t="shared" si="113"/>
        <v>1810</v>
      </c>
      <c r="AK109" s="47">
        <f t="shared" si="113"/>
        <v>681</v>
      </c>
      <c r="AL109" s="47">
        <f t="shared" si="113"/>
        <v>1018</v>
      </c>
      <c r="AM109" s="47">
        <f t="shared" si="113"/>
        <v>1997</v>
      </c>
      <c r="AN109" s="47">
        <f t="shared" si="113"/>
        <v>1369</v>
      </c>
      <c r="AO109" s="47">
        <f t="shared" si="113"/>
        <v>1160</v>
      </c>
      <c r="AP109" s="47">
        <f t="shared" si="113"/>
        <v>2265</v>
      </c>
      <c r="AQ109" s="47">
        <f t="shared" si="113"/>
        <v>1493</v>
      </c>
      <c r="AR109" s="47">
        <f t="shared" si="113"/>
        <v>290</v>
      </c>
      <c r="AS109" s="47">
        <f t="shared" si="113"/>
        <v>1795</v>
      </c>
      <c r="AT109" s="47">
        <f t="shared" si="113"/>
        <v>1315</v>
      </c>
      <c r="AU109" s="47">
        <f t="shared" si="113"/>
        <v>516</v>
      </c>
      <c r="AV109" s="47">
        <f t="shared" si="113"/>
        <v>926</v>
      </c>
      <c r="AW109" s="47">
        <f t="shared" si="113"/>
        <v>943</v>
      </c>
      <c r="AX109" s="47">
        <f t="shared" si="113"/>
        <v>1319</v>
      </c>
      <c r="AY109" s="47">
        <f t="shared" si="113"/>
        <v>652</v>
      </c>
      <c r="AZ109" s="47">
        <f t="shared" si="113"/>
        <v>1589</v>
      </c>
      <c r="BA109" s="47">
        <f t="shared" si="113"/>
        <v>853</v>
      </c>
      <c r="BB109" s="47">
        <f t="shared" si="113"/>
        <v>518</v>
      </c>
      <c r="BC109" s="47">
        <f t="shared" si="113"/>
        <v>638</v>
      </c>
      <c r="BD109" s="47">
        <f t="shared" si="113"/>
        <v>2062</v>
      </c>
      <c r="BE109" s="47">
        <f t="shared" si="113"/>
        <v>775</v>
      </c>
      <c r="BF109" s="47">
        <f t="shared" si="113"/>
        <v>537</v>
      </c>
      <c r="BG109" s="47">
        <f t="shared" si="113"/>
        <v>1865</v>
      </c>
      <c r="BH109" s="47">
        <f t="shared" si="113"/>
        <v>1302</v>
      </c>
      <c r="BI109" s="47">
        <f t="shared" si="113"/>
        <v>1570</v>
      </c>
      <c r="BJ109" s="47">
        <f t="shared" si="113"/>
        <v>1083</v>
      </c>
    </row>
    <row r="110" ht="13.5" customHeight="1">
      <c r="A110" s="88">
        <v>41405.0</v>
      </c>
      <c r="B110" s="84" t="s">
        <v>74</v>
      </c>
      <c r="C110" s="38"/>
      <c r="D110" s="233" t="s">
        <v>41</v>
      </c>
      <c r="E110" s="52">
        <f t="shared" si="2"/>
        <v>853</v>
      </c>
      <c r="F110" s="41">
        <v>0.0</v>
      </c>
      <c r="G110" s="41">
        <v>16.0</v>
      </c>
      <c r="H110" s="42">
        <f t="shared" si="3"/>
        <v>16</v>
      </c>
      <c r="I110" s="38"/>
      <c r="J110" s="234" t="s">
        <v>37</v>
      </c>
      <c r="K110" s="52">
        <f t="shared" si="4"/>
        <v>852</v>
      </c>
      <c r="L110" s="44">
        <v>1.0</v>
      </c>
      <c r="M110" s="44">
        <v>16.0</v>
      </c>
      <c r="N110" s="23">
        <f t="shared" si="5"/>
        <v>19</v>
      </c>
      <c r="O110" s="38"/>
      <c r="P110" s="45" t="s">
        <v>72</v>
      </c>
      <c r="Q110" s="38"/>
      <c r="R110" s="45">
        <f>MIN(Rules!$E$2,(MAX(H110/N110,N110/H110)))</f>
        <v>1.1875</v>
      </c>
      <c r="S110" s="45">
        <f>VLOOKUP(B110,Rules!A:B,2,FALSE)</f>
        <v>50</v>
      </c>
      <c r="T110" s="38"/>
      <c r="U110" s="46">
        <f>1/(10^(-(E110+(IF(P110="Y",Rules!$I$2,0))-K110)/Rules!$E$12)+1)</f>
        <v>0.667162819</v>
      </c>
      <c r="V110" s="47">
        <f t="shared" si="6"/>
        <v>-40</v>
      </c>
      <c r="W110" s="47">
        <f t="shared" si="7"/>
        <v>40</v>
      </c>
      <c r="X110" s="47"/>
      <c r="Y110" s="47"/>
      <c r="Z110" s="48"/>
      <c r="AA110" s="47">
        <f t="shared" ref="AA110:BJ110" si="114">IF($D110=AA$1,$E110+$V110,(IF($J110=AA$1,$K110+$W110,AA109)))</f>
        <v>1483</v>
      </c>
      <c r="AB110" s="47">
        <f t="shared" si="114"/>
        <v>976</v>
      </c>
      <c r="AC110" s="47">
        <f t="shared" si="114"/>
        <v>1263</v>
      </c>
      <c r="AD110" s="47">
        <f t="shared" si="114"/>
        <v>292</v>
      </c>
      <c r="AE110" s="47">
        <f t="shared" si="114"/>
        <v>1780</v>
      </c>
      <c r="AF110" s="47">
        <f t="shared" si="114"/>
        <v>1875</v>
      </c>
      <c r="AG110" s="47">
        <f t="shared" si="114"/>
        <v>1144</v>
      </c>
      <c r="AH110" s="47">
        <f t="shared" si="114"/>
        <v>892</v>
      </c>
      <c r="AI110" s="47">
        <f t="shared" si="114"/>
        <v>1209</v>
      </c>
      <c r="AJ110" s="47">
        <f t="shared" si="114"/>
        <v>1810</v>
      </c>
      <c r="AK110" s="47">
        <f t="shared" si="114"/>
        <v>681</v>
      </c>
      <c r="AL110" s="47">
        <f t="shared" si="114"/>
        <v>1018</v>
      </c>
      <c r="AM110" s="47">
        <f t="shared" si="114"/>
        <v>1997</v>
      </c>
      <c r="AN110" s="47">
        <f t="shared" si="114"/>
        <v>1369</v>
      </c>
      <c r="AO110" s="47">
        <f t="shared" si="114"/>
        <v>1160</v>
      </c>
      <c r="AP110" s="47">
        <f t="shared" si="114"/>
        <v>2265</v>
      </c>
      <c r="AQ110" s="47">
        <f t="shared" si="114"/>
        <v>1493</v>
      </c>
      <c r="AR110" s="47">
        <f t="shared" si="114"/>
        <v>290</v>
      </c>
      <c r="AS110" s="47">
        <f t="shared" si="114"/>
        <v>1795</v>
      </c>
      <c r="AT110" s="47">
        <f t="shared" si="114"/>
        <v>1315</v>
      </c>
      <c r="AU110" s="47">
        <f t="shared" si="114"/>
        <v>516</v>
      </c>
      <c r="AV110" s="47">
        <f t="shared" si="114"/>
        <v>926</v>
      </c>
      <c r="AW110" s="47">
        <f t="shared" si="114"/>
        <v>943</v>
      </c>
      <c r="AX110" s="47">
        <f t="shared" si="114"/>
        <v>1319</v>
      </c>
      <c r="AY110" s="47">
        <f t="shared" si="114"/>
        <v>652</v>
      </c>
      <c r="AZ110" s="47">
        <f t="shared" si="114"/>
        <v>1589</v>
      </c>
      <c r="BA110" s="47">
        <f t="shared" si="114"/>
        <v>813</v>
      </c>
      <c r="BB110" s="47">
        <f t="shared" si="114"/>
        <v>518</v>
      </c>
      <c r="BC110" s="47">
        <f t="shared" si="114"/>
        <v>638</v>
      </c>
      <c r="BD110" s="47">
        <f t="shared" si="114"/>
        <v>2062</v>
      </c>
      <c r="BE110" s="47">
        <f t="shared" si="114"/>
        <v>775</v>
      </c>
      <c r="BF110" s="47">
        <f t="shared" si="114"/>
        <v>537</v>
      </c>
      <c r="BG110" s="47">
        <f t="shared" si="114"/>
        <v>1865</v>
      </c>
      <c r="BH110" s="47">
        <f t="shared" si="114"/>
        <v>1302</v>
      </c>
      <c r="BI110" s="47">
        <f t="shared" si="114"/>
        <v>1570</v>
      </c>
      <c r="BJ110" s="47">
        <f t="shared" si="114"/>
        <v>1083</v>
      </c>
    </row>
    <row r="111" ht="13.5" customHeight="1">
      <c r="A111" s="88">
        <v>41405.0</v>
      </c>
      <c r="B111" s="84" t="s">
        <v>74</v>
      </c>
      <c r="C111" s="38"/>
      <c r="D111" s="233" t="s">
        <v>50</v>
      </c>
      <c r="E111" s="52">
        <f t="shared" si="2"/>
        <v>516</v>
      </c>
      <c r="F111" s="41">
        <v>3.0</v>
      </c>
      <c r="G111" s="41">
        <v>12.0</v>
      </c>
      <c r="H111" s="42">
        <f t="shared" si="3"/>
        <v>21</v>
      </c>
      <c r="I111" s="38"/>
      <c r="J111" s="234" t="s">
        <v>52</v>
      </c>
      <c r="K111" s="52">
        <f t="shared" si="4"/>
        <v>290</v>
      </c>
      <c r="L111" s="44">
        <v>0.0</v>
      </c>
      <c r="M111" s="44">
        <v>7.0</v>
      </c>
      <c r="N111" s="23">
        <f t="shared" si="5"/>
        <v>7</v>
      </c>
      <c r="O111" s="38"/>
      <c r="P111" s="45" t="s">
        <v>72</v>
      </c>
      <c r="Q111" s="38"/>
      <c r="R111" s="45">
        <f>MIN(Rules!$E$2,(MAX(H111/N111,N111/H111)))</f>
        <v>2</v>
      </c>
      <c r="S111" s="45">
        <f>VLOOKUP(B111,Rules!A:B,2,FALSE)</f>
        <v>50</v>
      </c>
      <c r="T111" s="38"/>
      <c r="U111" s="46">
        <f>1/(10^(-(E111+(IF(P111="Y",Rules!$I$2,0))-K111)/Rules!$E$12)+1)</f>
        <v>0.849609807</v>
      </c>
      <c r="V111" s="47">
        <f t="shared" si="6"/>
        <v>15</v>
      </c>
      <c r="W111" s="47">
        <f t="shared" si="7"/>
        <v>-15</v>
      </c>
      <c r="X111" s="47"/>
      <c r="Y111" s="47"/>
      <c r="Z111" s="48"/>
      <c r="AA111" s="47">
        <f t="shared" ref="AA111:BJ111" si="115">IF($D111=AA$1,$E111+$V111,(IF($J111=AA$1,$K111+$W111,AA110)))</f>
        <v>1483</v>
      </c>
      <c r="AB111" s="47">
        <f t="shared" si="115"/>
        <v>976</v>
      </c>
      <c r="AC111" s="47">
        <f t="shared" si="115"/>
        <v>1263</v>
      </c>
      <c r="AD111" s="47">
        <f t="shared" si="115"/>
        <v>292</v>
      </c>
      <c r="AE111" s="47">
        <f t="shared" si="115"/>
        <v>1780</v>
      </c>
      <c r="AF111" s="47">
        <f t="shared" si="115"/>
        <v>1875</v>
      </c>
      <c r="AG111" s="47">
        <f t="shared" si="115"/>
        <v>1144</v>
      </c>
      <c r="AH111" s="47">
        <f t="shared" si="115"/>
        <v>892</v>
      </c>
      <c r="AI111" s="47">
        <f t="shared" si="115"/>
        <v>1209</v>
      </c>
      <c r="AJ111" s="47">
        <f t="shared" si="115"/>
        <v>1810</v>
      </c>
      <c r="AK111" s="47">
        <f t="shared" si="115"/>
        <v>681</v>
      </c>
      <c r="AL111" s="47">
        <f t="shared" si="115"/>
        <v>1018</v>
      </c>
      <c r="AM111" s="47">
        <f t="shared" si="115"/>
        <v>1997</v>
      </c>
      <c r="AN111" s="47">
        <f t="shared" si="115"/>
        <v>1369</v>
      </c>
      <c r="AO111" s="47">
        <f t="shared" si="115"/>
        <v>1160</v>
      </c>
      <c r="AP111" s="47">
        <f t="shared" si="115"/>
        <v>2265</v>
      </c>
      <c r="AQ111" s="47">
        <f t="shared" si="115"/>
        <v>1493</v>
      </c>
      <c r="AR111" s="47">
        <f t="shared" si="115"/>
        <v>275</v>
      </c>
      <c r="AS111" s="47">
        <f t="shared" si="115"/>
        <v>1795</v>
      </c>
      <c r="AT111" s="47">
        <f t="shared" si="115"/>
        <v>1315</v>
      </c>
      <c r="AU111" s="47">
        <f t="shared" si="115"/>
        <v>531</v>
      </c>
      <c r="AV111" s="47">
        <f t="shared" si="115"/>
        <v>926</v>
      </c>
      <c r="AW111" s="47">
        <f t="shared" si="115"/>
        <v>943</v>
      </c>
      <c r="AX111" s="47">
        <f t="shared" si="115"/>
        <v>1319</v>
      </c>
      <c r="AY111" s="47">
        <f t="shared" si="115"/>
        <v>652</v>
      </c>
      <c r="AZ111" s="47">
        <f t="shared" si="115"/>
        <v>1589</v>
      </c>
      <c r="BA111" s="47">
        <f t="shared" si="115"/>
        <v>813</v>
      </c>
      <c r="BB111" s="47">
        <f t="shared" si="115"/>
        <v>518</v>
      </c>
      <c r="BC111" s="47">
        <f t="shared" si="115"/>
        <v>638</v>
      </c>
      <c r="BD111" s="47">
        <f t="shared" si="115"/>
        <v>2062</v>
      </c>
      <c r="BE111" s="47">
        <f t="shared" si="115"/>
        <v>775</v>
      </c>
      <c r="BF111" s="47">
        <f t="shared" si="115"/>
        <v>537</v>
      </c>
      <c r="BG111" s="47">
        <f t="shared" si="115"/>
        <v>1865</v>
      </c>
      <c r="BH111" s="47">
        <f t="shared" si="115"/>
        <v>1302</v>
      </c>
      <c r="BI111" s="47">
        <f t="shared" si="115"/>
        <v>1570</v>
      </c>
      <c r="BJ111" s="47">
        <f t="shared" si="115"/>
        <v>1083</v>
      </c>
    </row>
    <row r="112" ht="13.5" customHeight="1">
      <c r="A112" s="88">
        <v>41405.0</v>
      </c>
      <c r="B112" s="84" t="s">
        <v>74</v>
      </c>
      <c r="C112" s="38"/>
      <c r="D112" s="233" t="s">
        <v>48</v>
      </c>
      <c r="E112" s="52">
        <f t="shared" si="2"/>
        <v>681</v>
      </c>
      <c r="F112" s="41">
        <v>0.0</v>
      </c>
      <c r="G112" s="41">
        <v>15.0</v>
      </c>
      <c r="H112" s="42">
        <f t="shared" si="3"/>
        <v>15</v>
      </c>
      <c r="I112" s="38"/>
      <c r="J112" s="234" t="s">
        <v>53</v>
      </c>
      <c r="K112" s="52">
        <f t="shared" si="4"/>
        <v>537</v>
      </c>
      <c r="L112" s="44">
        <v>1.0</v>
      </c>
      <c r="M112" s="44">
        <v>12.0</v>
      </c>
      <c r="N112" s="23">
        <f t="shared" si="5"/>
        <v>15</v>
      </c>
      <c r="O112" s="38"/>
      <c r="P112" s="45" t="s">
        <v>72</v>
      </c>
      <c r="Q112" s="38"/>
      <c r="R112" s="45">
        <f>MIN(Rules!$E$2,(MAX(H112/N112,N112/H112)))</f>
        <v>1</v>
      </c>
      <c r="S112" s="45">
        <f>VLOOKUP(B112,Rules!A:B,2,FALSE)</f>
        <v>50</v>
      </c>
      <c r="T112" s="38"/>
      <c r="U112" s="46">
        <f>1/(10^(-(E112+(IF(P112="Y",Rules!$I$2,0))-K112)/Rules!$E$12)+1)</f>
        <v>0.794769767</v>
      </c>
      <c r="V112" s="47">
        <f t="shared" si="6"/>
        <v>-15</v>
      </c>
      <c r="W112" s="47">
        <f t="shared" si="7"/>
        <v>15</v>
      </c>
      <c r="X112" s="47"/>
      <c r="Y112" s="47"/>
      <c r="Z112" s="48"/>
      <c r="AA112" s="47">
        <f t="shared" ref="AA112:BJ112" si="116">IF($D112=AA$1,$E112+$V112,(IF($J112=AA$1,$K112+$W112,AA111)))</f>
        <v>1483</v>
      </c>
      <c r="AB112" s="47">
        <f t="shared" si="116"/>
        <v>976</v>
      </c>
      <c r="AC112" s="47">
        <f t="shared" si="116"/>
        <v>1263</v>
      </c>
      <c r="AD112" s="47">
        <f t="shared" si="116"/>
        <v>292</v>
      </c>
      <c r="AE112" s="47">
        <f t="shared" si="116"/>
        <v>1780</v>
      </c>
      <c r="AF112" s="47">
        <f t="shared" si="116"/>
        <v>1875</v>
      </c>
      <c r="AG112" s="47">
        <f t="shared" si="116"/>
        <v>1144</v>
      </c>
      <c r="AH112" s="47">
        <f t="shared" si="116"/>
        <v>892</v>
      </c>
      <c r="AI112" s="47">
        <f t="shared" si="116"/>
        <v>1209</v>
      </c>
      <c r="AJ112" s="47">
        <f t="shared" si="116"/>
        <v>1810</v>
      </c>
      <c r="AK112" s="47">
        <f t="shared" si="116"/>
        <v>666</v>
      </c>
      <c r="AL112" s="47">
        <f t="shared" si="116"/>
        <v>1018</v>
      </c>
      <c r="AM112" s="47">
        <f t="shared" si="116"/>
        <v>1997</v>
      </c>
      <c r="AN112" s="47">
        <f t="shared" si="116"/>
        <v>1369</v>
      </c>
      <c r="AO112" s="47">
        <f t="shared" si="116"/>
        <v>1160</v>
      </c>
      <c r="AP112" s="47">
        <f t="shared" si="116"/>
        <v>2265</v>
      </c>
      <c r="AQ112" s="47">
        <f t="shared" si="116"/>
        <v>1493</v>
      </c>
      <c r="AR112" s="47">
        <f t="shared" si="116"/>
        <v>275</v>
      </c>
      <c r="AS112" s="47">
        <f t="shared" si="116"/>
        <v>1795</v>
      </c>
      <c r="AT112" s="47">
        <f t="shared" si="116"/>
        <v>1315</v>
      </c>
      <c r="AU112" s="47">
        <f t="shared" si="116"/>
        <v>531</v>
      </c>
      <c r="AV112" s="47">
        <f t="shared" si="116"/>
        <v>926</v>
      </c>
      <c r="AW112" s="47">
        <f t="shared" si="116"/>
        <v>943</v>
      </c>
      <c r="AX112" s="47">
        <f t="shared" si="116"/>
        <v>1319</v>
      </c>
      <c r="AY112" s="47">
        <f t="shared" si="116"/>
        <v>652</v>
      </c>
      <c r="AZ112" s="47">
        <f t="shared" si="116"/>
        <v>1589</v>
      </c>
      <c r="BA112" s="47">
        <f t="shared" si="116"/>
        <v>813</v>
      </c>
      <c r="BB112" s="47">
        <f t="shared" si="116"/>
        <v>518</v>
      </c>
      <c r="BC112" s="47">
        <f t="shared" si="116"/>
        <v>638</v>
      </c>
      <c r="BD112" s="47">
        <f t="shared" si="116"/>
        <v>2062</v>
      </c>
      <c r="BE112" s="47">
        <f t="shared" si="116"/>
        <v>775</v>
      </c>
      <c r="BF112" s="47">
        <f t="shared" si="116"/>
        <v>552</v>
      </c>
      <c r="BG112" s="47">
        <f t="shared" si="116"/>
        <v>1865</v>
      </c>
      <c r="BH112" s="47">
        <f t="shared" si="116"/>
        <v>1302</v>
      </c>
      <c r="BI112" s="47">
        <f t="shared" si="116"/>
        <v>1570</v>
      </c>
      <c r="BJ112" s="47">
        <f t="shared" si="116"/>
        <v>1083</v>
      </c>
    </row>
    <row r="113" ht="13.5" customHeight="1">
      <c r="A113" s="88">
        <v>41412.0</v>
      </c>
      <c r="B113" s="84" t="s">
        <v>74</v>
      </c>
      <c r="C113" s="38"/>
      <c r="D113" s="233" t="s">
        <v>40</v>
      </c>
      <c r="E113" s="52">
        <f t="shared" si="2"/>
        <v>1083</v>
      </c>
      <c r="F113" s="41">
        <v>2.0</v>
      </c>
      <c r="G113" s="41">
        <v>10.0</v>
      </c>
      <c r="H113" s="42">
        <f t="shared" si="3"/>
        <v>16</v>
      </c>
      <c r="I113" s="38"/>
      <c r="J113" s="234" t="s">
        <v>29</v>
      </c>
      <c r="K113" s="52">
        <f t="shared" si="4"/>
        <v>1160</v>
      </c>
      <c r="L113" s="44">
        <v>0.0</v>
      </c>
      <c r="M113" s="44">
        <v>17.0</v>
      </c>
      <c r="N113" s="23">
        <f t="shared" si="5"/>
        <v>17</v>
      </c>
      <c r="O113" s="38"/>
      <c r="P113" s="45" t="s">
        <v>72</v>
      </c>
      <c r="Q113" s="38"/>
      <c r="R113" s="45">
        <f>MIN(Rules!$E$2,(MAX(H113/N113,N113/H113)))</f>
        <v>1.0625</v>
      </c>
      <c r="S113" s="45">
        <f>VLOOKUP(B113,Rules!A:B,2,FALSE)</f>
        <v>50</v>
      </c>
      <c r="T113" s="38"/>
      <c r="U113" s="46">
        <f>1/(10^(-(E113+(IF(P113="Y",Rules!$I$2,0))-K113)/Rules!$E$12)+1)</f>
        <v>0.5832616756</v>
      </c>
      <c r="V113" s="47">
        <f t="shared" si="6"/>
        <v>-31</v>
      </c>
      <c r="W113" s="47">
        <f t="shared" si="7"/>
        <v>31</v>
      </c>
      <c r="X113" s="47"/>
      <c r="Y113" s="47"/>
      <c r="Z113" s="48"/>
      <c r="AA113" s="47">
        <f t="shared" ref="AA113:BJ113" si="117">IF($D113=AA$1,$E113+$V113,(IF($J113=AA$1,$K113+$W113,AA112)))</f>
        <v>1483</v>
      </c>
      <c r="AB113" s="47">
        <f t="shared" si="117"/>
        <v>976</v>
      </c>
      <c r="AC113" s="47">
        <f t="shared" si="117"/>
        <v>1263</v>
      </c>
      <c r="AD113" s="47">
        <f t="shared" si="117"/>
        <v>292</v>
      </c>
      <c r="AE113" s="47">
        <f t="shared" si="117"/>
        <v>1780</v>
      </c>
      <c r="AF113" s="47">
        <f t="shared" si="117"/>
        <v>1875</v>
      </c>
      <c r="AG113" s="47">
        <f t="shared" si="117"/>
        <v>1144</v>
      </c>
      <c r="AH113" s="47">
        <f t="shared" si="117"/>
        <v>892</v>
      </c>
      <c r="AI113" s="47">
        <f t="shared" si="117"/>
        <v>1209</v>
      </c>
      <c r="AJ113" s="47">
        <f t="shared" si="117"/>
        <v>1810</v>
      </c>
      <c r="AK113" s="47">
        <f t="shared" si="117"/>
        <v>666</v>
      </c>
      <c r="AL113" s="47">
        <f t="shared" si="117"/>
        <v>1018</v>
      </c>
      <c r="AM113" s="47">
        <f t="shared" si="117"/>
        <v>1997</v>
      </c>
      <c r="AN113" s="47">
        <f t="shared" si="117"/>
        <v>1369</v>
      </c>
      <c r="AO113" s="47">
        <f t="shared" si="117"/>
        <v>1191</v>
      </c>
      <c r="AP113" s="47">
        <f t="shared" si="117"/>
        <v>2265</v>
      </c>
      <c r="AQ113" s="47">
        <f t="shared" si="117"/>
        <v>1493</v>
      </c>
      <c r="AR113" s="47">
        <f t="shared" si="117"/>
        <v>275</v>
      </c>
      <c r="AS113" s="47">
        <f t="shared" si="117"/>
        <v>1795</v>
      </c>
      <c r="AT113" s="47">
        <f t="shared" si="117"/>
        <v>1315</v>
      </c>
      <c r="AU113" s="47">
        <f t="shared" si="117"/>
        <v>531</v>
      </c>
      <c r="AV113" s="47">
        <f t="shared" si="117"/>
        <v>926</v>
      </c>
      <c r="AW113" s="47">
        <f t="shared" si="117"/>
        <v>943</v>
      </c>
      <c r="AX113" s="47">
        <f t="shared" si="117"/>
        <v>1319</v>
      </c>
      <c r="AY113" s="47">
        <f t="shared" si="117"/>
        <v>652</v>
      </c>
      <c r="AZ113" s="47">
        <f t="shared" si="117"/>
        <v>1589</v>
      </c>
      <c r="BA113" s="47">
        <f t="shared" si="117"/>
        <v>813</v>
      </c>
      <c r="BB113" s="47">
        <f t="shared" si="117"/>
        <v>518</v>
      </c>
      <c r="BC113" s="47">
        <f t="shared" si="117"/>
        <v>638</v>
      </c>
      <c r="BD113" s="47">
        <f t="shared" si="117"/>
        <v>2062</v>
      </c>
      <c r="BE113" s="47">
        <f t="shared" si="117"/>
        <v>775</v>
      </c>
      <c r="BF113" s="47">
        <f t="shared" si="117"/>
        <v>552</v>
      </c>
      <c r="BG113" s="47">
        <f t="shared" si="117"/>
        <v>1865</v>
      </c>
      <c r="BH113" s="47">
        <f t="shared" si="117"/>
        <v>1302</v>
      </c>
      <c r="BI113" s="47">
        <f t="shared" si="117"/>
        <v>1570</v>
      </c>
      <c r="BJ113" s="47">
        <f t="shared" si="117"/>
        <v>1052</v>
      </c>
    </row>
    <row r="114" ht="13.5" customHeight="1">
      <c r="A114" s="88">
        <v>41412.0</v>
      </c>
      <c r="B114" s="84" t="s">
        <v>74</v>
      </c>
      <c r="C114" s="38"/>
      <c r="D114" s="233" t="s">
        <v>33</v>
      </c>
      <c r="E114" s="52">
        <f t="shared" si="2"/>
        <v>1209</v>
      </c>
      <c r="F114" s="41">
        <v>3.0</v>
      </c>
      <c r="G114" s="41">
        <v>7.0</v>
      </c>
      <c r="H114" s="42">
        <f t="shared" si="3"/>
        <v>16</v>
      </c>
      <c r="I114" s="38"/>
      <c r="J114" s="234" t="s">
        <v>35</v>
      </c>
      <c r="K114" s="52">
        <f t="shared" si="4"/>
        <v>1144</v>
      </c>
      <c r="L114" s="44">
        <v>0.0</v>
      </c>
      <c r="M114" s="44">
        <v>9.0</v>
      </c>
      <c r="N114" s="23">
        <f t="shared" si="5"/>
        <v>9</v>
      </c>
      <c r="O114" s="38"/>
      <c r="P114" s="45" t="s">
        <v>72</v>
      </c>
      <c r="Q114" s="38"/>
      <c r="R114" s="45">
        <f>MIN(Rules!$E$2,(MAX(H114/N114,N114/H114)))</f>
        <v>1.777777778</v>
      </c>
      <c r="S114" s="45">
        <f>VLOOKUP(B114,Rules!A:B,2,FALSE)</f>
        <v>50</v>
      </c>
      <c r="T114" s="38"/>
      <c r="U114" s="46">
        <f>1/(10^(-(E114+(IF(P114="Y",Rules!$I$2,0))-K114)/Rules!$E$12)+1)</f>
        <v>0.7291099629</v>
      </c>
      <c r="V114" s="47">
        <f t="shared" si="6"/>
        <v>24</v>
      </c>
      <c r="W114" s="47">
        <f t="shared" si="7"/>
        <v>-24</v>
      </c>
      <c r="X114" s="47"/>
      <c r="Y114" s="47"/>
      <c r="Z114" s="48"/>
      <c r="AA114" s="47">
        <f t="shared" ref="AA114:BJ114" si="118">IF($D114=AA$1,$E114+$V114,(IF($J114=AA$1,$K114+$W114,AA113)))</f>
        <v>1483</v>
      </c>
      <c r="AB114" s="47">
        <f t="shared" si="118"/>
        <v>976</v>
      </c>
      <c r="AC114" s="47">
        <f t="shared" si="118"/>
        <v>1263</v>
      </c>
      <c r="AD114" s="47">
        <f t="shared" si="118"/>
        <v>292</v>
      </c>
      <c r="AE114" s="47">
        <f t="shared" si="118"/>
        <v>1780</v>
      </c>
      <c r="AF114" s="47">
        <f t="shared" si="118"/>
        <v>1875</v>
      </c>
      <c r="AG114" s="47">
        <f t="shared" si="118"/>
        <v>1120</v>
      </c>
      <c r="AH114" s="47">
        <f t="shared" si="118"/>
        <v>892</v>
      </c>
      <c r="AI114" s="47">
        <f t="shared" si="118"/>
        <v>1233</v>
      </c>
      <c r="AJ114" s="47">
        <f t="shared" si="118"/>
        <v>1810</v>
      </c>
      <c r="AK114" s="47">
        <f t="shared" si="118"/>
        <v>666</v>
      </c>
      <c r="AL114" s="47">
        <f t="shared" si="118"/>
        <v>1018</v>
      </c>
      <c r="AM114" s="47">
        <f t="shared" si="118"/>
        <v>1997</v>
      </c>
      <c r="AN114" s="47">
        <f t="shared" si="118"/>
        <v>1369</v>
      </c>
      <c r="AO114" s="47">
        <f t="shared" si="118"/>
        <v>1191</v>
      </c>
      <c r="AP114" s="47">
        <f t="shared" si="118"/>
        <v>2265</v>
      </c>
      <c r="AQ114" s="47">
        <f t="shared" si="118"/>
        <v>1493</v>
      </c>
      <c r="AR114" s="47">
        <f t="shared" si="118"/>
        <v>275</v>
      </c>
      <c r="AS114" s="47">
        <f t="shared" si="118"/>
        <v>1795</v>
      </c>
      <c r="AT114" s="47">
        <f t="shared" si="118"/>
        <v>1315</v>
      </c>
      <c r="AU114" s="47">
        <f t="shared" si="118"/>
        <v>531</v>
      </c>
      <c r="AV114" s="47">
        <f t="shared" si="118"/>
        <v>926</v>
      </c>
      <c r="AW114" s="47">
        <f t="shared" si="118"/>
        <v>943</v>
      </c>
      <c r="AX114" s="47">
        <f t="shared" si="118"/>
        <v>1319</v>
      </c>
      <c r="AY114" s="47">
        <f t="shared" si="118"/>
        <v>652</v>
      </c>
      <c r="AZ114" s="47">
        <f t="shared" si="118"/>
        <v>1589</v>
      </c>
      <c r="BA114" s="47">
        <f t="shared" si="118"/>
        <v>813</v>
      </c>
      <c r="BB114" s="47">
        <f t="shared" si="118"/>
        <v>518</v>
      </c>
      <c r="BC114" s="47">
        <f t="shared" si="118"/>
        <v>638</v>
      </c>
      <c r="BD114" s="47">
        <f t="shared" si="118"/>
        <v>2062</v>
      </c>
      <c r="BE114" s="47">
        <f t="shared" si="118"/>
        <v>775</v>
      </c>
      <c r="BF114" s="47">
        <f t="shared" si="118"/>
        <v>552</v>
      </c>
      <c r="BG114" s="47">
        <f t="shared" si="118"/>
        <v>1865</v>
      </c>
      <c r="BH114" s="47">
        <f t="shared" si="118"/>
        <v>1302</v>
      </c>
      <c r="BI114" s="47">
        <f t="shared" si="118"/>
        <v>1570</v>
      </c>
      <c r="BJ114" s="47">
        <f t="shared" si="118"/>
        <v>1052</v>
      </c>
    </row>
    <row r="115" ht="13.5" customHeight="1">
      <c r="A115" s="88">
        <v>41412.0</v>
      </c>
      <c r="B115" s="84" t="s">
        <v>74</v>
      </c>
      <c r="C115" s="38"/>
      <c r="D115" s="233" t="s">
        <v>51</v>
      </c>
      <c r="E115" s="52">
        <f t="shared" si="2"/>
        <v>652</v>
      </c>
      <c r="F115" s="41">
        <v>5.0</v>
      </c>
      <c r="G115" s="41">
        <v>12.0</v>
      </c>
      <c r="H115" s="42">
        <f t="shared" si="3"/>
        <v>27</v>
      </c>
      <c r="I115" s="38"/>
      <c r="J115" s="234" t="s">
        <v>44</v>
      </c>
      <c r="K115" s="52">
        <f t="shared" si="4"/>
        <v>518</v>
      </c>
      <c r="L115" s="44">
        <v>2.0</v>
      </c>
      <c r="M115" s="44">
        <v>7.0</v>
      </c>
      <c r="N115" s="23">
        <f t="shared" si="5"/>
        <v>13</v>
      </c>
      <c r="O115" s="38"/>
      <c r="P115" s="45" t="s">
        <v>72</v>
      </c>
      <c r="Q115" s="38"/>
      <c r="R115" s="45">
        <f>MIN(Rules!$E$2,(MAX(H115/N115,N115/H115)))</f>
        <v>2</v>
      </c>
      <c r="S115" s="45">
        <f>VLOOKUP(B115,Rules!A:B,2,FALSE)</f>
        <v>50</v>
      </c>
      <c r="T115" s="38"/>
      <c r="U115" s="46">
        <f>1/(10^(-(E115+(IF(P115="Y",Rules!$I$2,0))-K115)/Rules!$E$12)+1)</f>
        <v>0.7871562322</v>
      </c>
      <c r="V115" s="47">
        <f t="shared" si="6"/>
        <v>21</v>
      </c>
      <c r="W115" s="47">
        <f t="shared" si="7"/>
        <v>-21</v>
      </c>
      <c r="X115" s="47"/>
      <c r="Y115" s="47"/>
      <c r="Z115" s="48"/>
      <c r="AA115" s="47">
        <f t="shared" ref="AA115:BJ115" si="119">IF($D115=AA$1,$E115+$V115,(IF($J115=AA$1,$K115+$W115,AA114)))</f>
        <v>1483</v>
      </c>
      <c r="AB115" s="47">
        <f t="shared" si="119"/>
        <v>976</v>
      </c>
      <c r="AC115" s="47">
        <f t="shared" si="119"/>
        <v>1263</v>
      </c>
      <c r="AD115" s="47">
        <f t="shared" si="119"/>
        <v>292</v>
      </c>
      <c r="AE115" s="47">
        <f t="shared" si="119"/>
        <v>1780</v>
      </c>
      <c r="AF115" s="47">
        <f t="shared" si="119"/>
        <v>1875</v>
      </c>
      <c r="AG115" s="47">
        <f t="shared" si="119"/>
        <v>1120</v>
      </c>
      <c r="AH115" s="47">
        <f t="shared" si="119"/>
        <v>892</v>
      </c>
      <c r="AI115" s="47">
        <f t="shared" si="119"/>
        <v>1233</v>
      </c>
      <c r="AJ115" s="47">
        <f t="shared" si="119"/>
        <v>1810</v>
      </c>
      <c r="AK115" s="47">
        <f t="shared" si="119"/>
        <v>666</v>
      </c>
      <c r="AL115" s="47">
        <f t="shared" si="119"/>
        <v>1018</v>
      </c>
      <c r="AM115" s="47">
        <f t="shared" si="119"/>
        <v>1997</v>
      </c>
      <c r="AN115" s="47">
        <f t="shared" si="119"/>
        <v>1369</v>
      </c>
      <c r="AO115" s="47">
        <f t="shared" si="119"/>
        <v>1191</v>
      </c>
      <c r="AP115" s="47">
        <f t="shared" si="119"/>
        <v>2265</v>
      </c>
      <c r="AQ115" s="47">
        <f t="shared" si="119"/>
        <v>1493</v>
      </c>
      <c r="AR115" s="47">
        <f t="shared" si="119"/>
        <v>275</v>
      </c>
      <c r="AS115" s="47">
        <f t="shared" si="119"/>
        <v>1795</v>
      </c>
      <c r="AT115" s="47">
        <f t="shared" si="119"/>
        <v>1315</v>
      </c>
      <c r="AU115" s="47">
        <f t="shared" si="119"/>
        <v>531</v>
      </c>
      <c r="AV115" s="47">
        <f t="shared" si="119"/>
        <v>926</v>
      </c>
      <c r="AW115" s="47">
        <f t="shared" si="119"/>
        <v>943</v>
      </c>
      <c r="AX115" s="47">
        <f t="shared" si="119"/>
        <v>1319</v>
      </c>
      <c r="AY115" s="47">
        <f t="shared" si="119"/>
        <v>673</v>
      </c>
      <c r="AZ115" s="47">
        <f t="shared" si="119"/>
        <v>1589</v>
      </c>
      <c r="BA115" s="47">
        <f t="shared" si="119"/>
        <v>813</v>
      </c>
      <c r="BB115" s="47">
        <f t="shared" si="119"/>
        <v>497</v>
      </c>
      <c r="BC115" s="47">
        <f t="shared" si="119"/>
        <v>638</v>
      </c>
      <c r="BD115" s="47">
        <f t="shared" si="119"/>
        <v>2062</v>
      </c>
      <c r="BE115" s="47">
        <f t="shared" si="119"/>
        <v>775</v>
      </c>
      <c r="BF115" s="47">
        <f t="shared" si="119"/>
        <v>552</v>
      </c>
      <c r="BG115" s="47">
        <f t="shared" si="119"/>
        <v>1865</v>
      </c>
      <c r="BH115" s="47">
        <f t="shared" si="119"/>
        <v>1302</v>
      </c>
      <c r="BI115" s="47">
        <f t="shared" si="119"/>
        <v>1570</v>
      </c>
      <c r="BJ115" s="47">
        <f t="shared" si="119"/>
        <v>1052</v>
      </c>
    </row>
    <row r="116" ht="13.5" customHeight="1">
      <c r="A116" s="88">
        <v>41412.0</v>
      </c>
      <c r="B116" s="84" t="s">
        <v>74</v>
      </c>
      <c r="C116" s="38"/>
      <c r="D116" s="233" t="s">
        <v>41</v>
      </c>
      <c r="E116" s="52">
        <f t="shared" si="2"/>
        <v>813</v>
      </c>
      <c r="F116" s="41">
        <v>2.0</v>
      </c>
      <c r="G116" s="41">
        <v>14.0</v>
      </c>
      <c r="H116" s="42">
        <f t="shared" si="3"/>
        <v>20</v>
      </c>
      <c r="I116" s="38"/>
      <c r="J116" s="234" t="s">
        <v>47</v>
      </c>
      <c r="K116" s="52">
        <f t="shared" si="4"/>
        <v>926</v>
      </c>
      <c r="L116" s="44">
        <v>0.0</v>
      </c>
      <c r="M116" s="44">
        <v>13.0</v>
      </c>
      <c r="N116" s="23">
        <f t="shared" si="5"/>
        <v>13</v>
      </c>
      <c r="O116" s="38"/>
      <c r="P116" s="45" t="s">
        <v>72</v>
      </c>
      <c r="Q116" s="38"/>
      <c r="R116" s="45">
        <f>MIN(Rules!$E$2,(MAX(H116/N116,N116/H116)))</f>
        <v>1.538461538</v>
      </c>
      <c r="S116" s="45">
        <f>VLOOKUP(B116,Rules!A:B,2,FALSE)</f>
        <v>50</v>
      </c>
      <c r="T116" s="38"/>
      <c r="U116" s="46">
        <f>1/(10^(-(E116+(IF(P116="Y",Rules!$I$2,0))-K116)/Rules!$E$12)+1)</f>
        <v>0.54249506</v>
      </c>
      <c r="V116" s="47">
        <f t="shared" si="6"/>
        <v>35</v>
      </c>
      <c r="W116" s="47">
        <f t="shared" si="7"/>
        <v>-35</v>
      </c>
      <c r="X116" s="47"/>
      <c r="Y116" s="47"/>
      <c r="Z116" s="48"/>
      <c r="AA116" s="47">
        <f t="shared" ref="AA116:BJ116" si="120">IF($D116=AA$1,$E116+$V116,(IF($J116=AA$1,$K116+$W116,AA115)))</f>
        <v>1483</v>
      </c>
      <c r="AB116" s="47">
        <f t="shared" si="120"/>
        <v>976</v>
      </c>
      <c r="AC116" s="47">
        <f t="shared" si="120"/>
        <v>1263</v>
      </c>
      <c r="AD116" s="47">
        <f t="shared" si="120"/>
        <v>292</v>
      </c>
      <c r="AE116" s="47">
        <f t="shared" si="120"/>
        <v>1780</v>
      </c>
      <c r="AF116" s="47">
        <f t="shared" si="120"/>
        <v>1875</v>
      </c>
      <c r="AG116" s="47">
        <f t="shared" si="120"/>
        <v>1120</v>
      </c>
      <c r="AH116" s="47">
        <f t="shared" si="120"/>
        <v>892</v>
      </c>
      <c r="AI116" s="47">
        <f t="shared" si="120"/>
        <v>1233</v>
      </c>
      <c r="AJ116" s="47">
        <f t="shared" si="120"/>
        <v>1810</v>
      </c>
      <c r="AK116" s="47">
        <f t="shared" si="120"/>
        <v>666</v>
      </c>
      <c r="AL116" s="47">
        <f t="shared" si="120"/>
        <v>1018</v>
      </c>
      <c r="AM116" s="47">
        <f t="shared" si="120"/>
        <v>1997</v>
      </c>
      <c r="AN116" s="47">
        <f t="shared" si="120"/>
        <v>1369</v>
      </c>
      <c r="AO116" s="47">
        <f t="shared" si="120"/>
        <v>1191</v>
      </c>
      <c r="AP116" s="47">
        <f t="shared" si="120"/>
        <v>2265</v>
      </c>
      <c r="AQ116" s="47">
        <f t="shared" si="120"/>
        <v>1493</v>
      </c>
      <c r="AR116" s="47">
        <f t="shared" si="120"/>
        <v>275</v>
      </c>
      <c r="AS116" s="47">
        <f t="shared" si="120"/>
        <v>1795</v>
      </c>
      <c r="AT116" s="47">
        <f t="shared" si="120"/>
        <v>1315</v>
      </c>
      <c r="AU116" s="47">
        <f t="shared" si="120"/>
        <v>531</v>
      </c>
      <c r="AV116" s="47">
        <f t="shared" si="120"/>
        <v>891</v>
      </c>
      <c r="AW116" s="47">
        <f t="shared" si="120"/>
        <v>943</v>
      </c>
      <c r="AX116" s="47">
        <f t="shared" si="120"/>
        <v>1319</v>
      </c>
      <c r="AY116" s="47">
        <f t="shared" si="120"/>
        <v>673</v>
      </c>
      <c r="AZ116" s="47">
        <f t="shared" si="120"/>
        <v>1589</v>
      </c>
      <c r="BA116" s="47">
        <f t="shared" si="120"/>
        <v>848</v>
      </c>
      <c r="BB116" s="47">
        <f t="shared" si="120"/>
        <v>497</v>
      </c>
      <c r="BC116" s="47">
        <f t="shared" si="120"/>
        <v>638</v>
      </c>
      <c r="BD116" s="47">
        <f t="shared" si="120"/>
        <v>2062</v>
      </c>
      <c r="BE116" s="47">
        <f t="shared" si="120"/>
        <v>775</v>
      </c>
      <c r="BF116" s="47">
        <f t="shared" si="120"/>
        <v>552</v>
      </c>
      <c r="BG116" s="47">
        <f t="shared" si="120"/>
        <v>1865</v>
      </c>
      <c r="BH116" s="47">
        <f t="shared" si="120"/>
        <v>1302</v>
      </c>
      <c r="BI116" s="47">
        <f t="shared" si="120"/>
        <v>1570</v>
      </c>
      <c r="BJ116" s="47">
        <f t="shared" si="120"/>
        <v>1052</v>
      </c>
    </row>
    <row r="117" ht="13.5" customHeight="1">
      <c r="A117" s="88">
        <v>41412.0</v>
      </c>
      <c r="B117" s="84" t="s">
        <v>74</v>
      </c>
      <c r="C117" s="38"/>
      <c r="D117" s="233" t="s">
        <v>50</v>
      </c>
      <c r="E117" s="52">
        <f t="shared" si="2"/>
        <v>531</v>
      </c>
      <c r="F117" s="41">
        <v>6.0</v>
      </c>
      <c r="G117" s="41">
        <v>13.0</v>
      </c>
      <c r="H117" s="42">
        <f t="shared" si="3"/>
        <v>31</v>
      </c>
      <c r="I117" s="38"/>
      <c r="J117" s="234" t="s">
        <v>48</v>
      </c>
      <c r="K117" s="52">
        <f t="shared" si="4"/>
        <v>666</v>
      </c>
      <c r="L117" s="44">
        <v>1.0</v>
      </c>
      <c r="M117" s="44">
        <v>10.0</v>
      </c>
      <c r="N117" s="23">
        <f t="shared" si="5"/>
        <v>13</v>
      </c>
      <c r="O117" s="38"/>
      <c r="P117" s="45" t="s">
        <v>72</v>
      </c>
      <c r="Q117" s="38"/>
      <c r="R117" s="45">
        <f>MIN(Rules!$E$2,(MAX(H117/N117,N117/H117)))</f>
        <v>2</v>
      </c>
      <c r="S117" s="45">
        <f>VLOOKUP(B117,Rules!A:B,2,FALSE)</f>
        <v>50</v>
      </c>
      <c r="T117" s="38"/>
      <c r="U117" s="46">
        <f>1/(10^(-(E117+(IF(P117="Y",Rules!$I$2,0))-K117)/Rules!$E$12)+1)</f>
        <v>0.5172625244</v>
      </c>
      <c r="V117" s="47">
        <f t="shared" si="6"/>
        <v>48</v>
      </c>
      <c r="W117" s="47">
        <f t="shared" si="7"/>
        <v>-48</v>
      </c>
      <c r="X117" s="47"/>
      <c r="Y117" s="47"/>
      <c r="Z117" s="48"/>
      <c r="AA117" s="47">
        <f t="shared" ref="AA117:BJ117" si="121">IF($D117=AA$1,$E117+$V117,(IF($J117=AA$1,$K117+$W117,AA116)))</f>
        <v>1483</v>
      </c>
      <c r="AB117" s="47">
        <f t="shared" si="121"/>
        <v>976</v>
      </c>
      <c r="AC117" s="47">
        <f t="shared" si="121"/>
        <v>1263</v>
      </c>
      <c r="AD117" s="47">
        <f t="shared" si="121"/>
        <v>292</v>
      </c>
      <c r="AE117" s="47">
        <f t="shared" si="121"/>
        <v>1780</v>
      </c>
      <c r="AF117" s="47">
        <f t="shared" si="121"/>
        <v>1875</v>
      </c>
      <c r="AG117" s="47">
        <f t="shared" si="121"/>
        <v>1120</v>
      </c>
      <c r="AH117" s="47">
        <f t="shared" si="121"/>
        <v>892</v>
      </c>
      <c r="AI117" s="47">
        <f t="shared" si="121"/>
        <v>1233</v>
      </c>
      <c r="AJ117" s="47">
        <f t="shared" si="121"/>
        <v>1810</v>
      </c>
      <c r="AK117" s="47">
        <f t="shared" si="121"/>
        <v>618</v>
      </c>
      <c r="AL117" s="47">
        <f t="shared" si="121"/>
        <v>1018</v>
      </c>
      <c r="AM117" s="47">
        <f t="shared" si="121"/>
        <v>1997</v>
      </c>
      <c r="AN117" s="47">
        <f t="shared" si="121"/>
        <v>1369</v>
      </c>
      <c r="AO117" s="47">
        <f t="shared" si="121"/>
        <v>1191</v>
      </c>
      <c r="AP117" s="47">
        <f t="shared" si="121"/>
        <v>2265</v>
      </c>
      <c r="AQ117" s="47">
        <f t="shared" si="121"/>
        <v>1493</v>
      </c>
      <c r="AR117" s="47">
        <f t="shared" si="121"/>
        <v>275</v>
      </c>
      <c r="AS117" s="47">
        <f t="shared" si="121"/>
        <v>1795</v>
      </c>
      <c r="AT117" s="47">
        <f t="shared" si="121"/>
        <v>1315</v>
      </c>
      <c r="AU117" s="47">
        <f t="shared" si="121"/>
        <v>579</v>
      </c>
      <c r="AV117" s="47">
        <f t="shared" si="121"/>
        <v>891</v>
      </c>
      <c r="AW117" s="47">
        <f t="shared" si="121"/>
        <v>943</v>
      </c>
      <c r="AX117" s="47">
        <f t="shared" si="121"/>
        <v>1319</v>
      </c>
      <c r="AY117" s="47">
        <f t="shared" si="121"/>
        <v>673</v>
      </c>
      <c r="AZ117" s="47">
        <f t="shared" si="121"/>
        <v>1589</v>
      </c>
      <c r="BA117" s="47">
        <f t="shared" si="121"/>
        <v>848</v>
      </c>
      <c r="BB117" s="47">
        <f t="shared" si="121"/>
        <v>497</v>
      </c>
      <c r="BC117" s="47">
        <f t="shared" si="121"/>
        <v>638</v>
      </c>
      <c r="BD117" s="47">
        <f t="shared" si="121"/>
        <v>2062</v>
      </c>
      <c r="BE117" s="47">
        <f t="shared" si="121"/>
        <v>775</v>
      </c>
      <c r="BF117" s="47">
        <f t="shared" si="121"/>
        <v>552</v>
      </c>
      <c r="BG117" s="47">
        <f t="shared" si="121"/>
        <v>1865</v>
      </c>
      <c r="BH117" s="47">
        <f t="shared" si="121"/>
        <v>1302</v>
      </c>
      <c r="BI117" s="47">
        <f t="shared" si="121"/>
        <v>1570</v>
      </c>
      <c r="BJ117" s="47">
        <f t="shared" si="121"/>
        <v>1052</v>
      </c>
    </row>
    <row r="118" ht="13.5" customHeight="1">
      <c r="A118" s="88">
        <v>41412.0</v>
      </c>
      <c r="B118" s="84" t="s">
        <v>75</v>
      </c>
      <c r="C118" s="38"/>
      <c r="D118" s="233" t="s">
        <v>28</v>
      </c>
      <c r="E118" s="52">
        <f t="shared" si="2"/>
        <v>1263</v>
      </c>
      <c r="F118" s="41">
        <v>4.0</v>
      </c>
      <c r="G118" s="41">
        <v>17.0</v>
      </c>
      <c r="H118" s="42">
        <f t="shared" si="3"/>
        <v>29</v>
      </c>
      <c r="I118" s="38"/>
      <c r="J118" s="234" t="s">
        <v>36</v>
      </c>
      <c r="K118" s="52">
        <f t="shared" si="4"/>
        <v>1315</v>
      </c>
      <c r="L118" s="44">
        <v>2.0</v>
      </c>
      <c r="M118" s="44">
        <v>13.0</v>
      </c>
      <c r="N118" s="23">
        <f t="shared" si="5"/>
        <v>19</v>
      </c>
      <c r="O118" s="38"/>
      <c r="P118" s="45" t="s">
        <v>72</v>
      </c>
      <c r="Q118" s="38"/>
      <c r="R118" s="45">
        <f>MIN(Rules!$E$2,(MAX(H118/N118,N118/H118)))</f>
        <v>1.526315789</v>
      </c>
      <c r="S118" s="45">
        <f>VLOOKUP(B118,Rules!A:B,2,FALSE)</f>
        <v>60</v>
      </c>
      <c r="T118" s="38"/>
      <c r="U118" s="46">
        <f>1/(10^(-(E118+(IF(P118="Y",Rules!$I$2,0))-K118)/Rules!$E$12)+1)</f>
        <v>0.6109498635</v>
      </c>
      <c r="V118" s="47">
        <f t="shared" si="6"/>
        <v>36</v>
      </c>
      <c r="W118" s="47">
        <f t="shared" si="7"/>
        <v>-36</v>
      </c>
      <c r="X118" s="47"/>
      <c r="Y118" s="47"/>
      <c r="Z118" s="48"/>
      <c r="AA118" s="47">
        <f t="shared" ref="AA118:BJ118" si="122">IF($D118=AA$1,$E118+$V118,(IF($J118=AA$1,$K118+$W118,AA117)))</f>
        <v>1483</v>
      </c>
      <c r="AB118" s="47">
        <f t="shared" si="122"/>
        <v>976</v>
      </c>
      <c r="AC118" s="47">
        <f t="shared" si="122"/>
        <v>1299</v>
      </c>
      <c r="AD118" s="47">
        <f t="shared" si="122"/>
        <v>292</v>
      </c>
      <c r="AE118" s="47">
        <f t="shared" si="122"/>
        <v>1780</v>
      </c>
      <c r="AF118" s="47">
        <f t="shared" si="122"/>
        <v>1875</v>
      </c>
      <c r="AG118" s="47">
        <f t="shared" si="122"/>
        <v>1120</v>
      </c>
      <c r="AH118" s="47">
        <f t="shared" si="122"/>
        <v>892</v>
      </c>
      <c r="AI118" s="47">
        <f t="shared" si="122"/>
        <v>1233</v>
      </c>
      <c r="AJ118" s="47">
        <f t="shared" si="122"/>
        <v>1810</v>
      </c>
      <c r="AK118" s="47">
        <f t="shared" si="122"/>
        <v>618</v>
      </c>
      <c r="AL118" s="47">
        <f t="shared" si="122"/>
        <v>1018</v>
      </c>
      <c r="AM118" s="47">
        <f t="shared" si="122"/>
        <v>1997</v>
      </c>
      <c r="AN118" s="47">
        <f t="shared" si="122"/>
        <v>1369</v>
      </c>
      <c r="AO118" s="47">
        <f t="shared" si="122"/>
        <v>1191</v>
      </c>
      <c r="AP118" s="47">
        <f t="shared" si="122"/>
        <v>2265</v>
      </c>
      <c r="AQ118" s="47">
        <f t="shared" si="122"/>
        <v>1493</v>
      </c>
      <c r="AR118" s="47">
        <f t="shared" si="122"/>
        <v>275</v>
      </c>
      <c r="AS118" s="47">
        <f t="shared" si="122"/>
        <v>1795</v>
      </c>
      <c r="AT118" s="47">
        <f t="shared" si="122"/>
        <v>1279</v>
      </c>
      <c r="AU118" s="47">
        <f t="shared" si="122"/>
        <v>579</v>
      </c>
      <c r="AV118" s="47">
        <f t="shared" si="122"/>
        <v>891</v>
      </c>
      <c r="AW118" s="47">
        <f t="shared" si="122"/>
        <v>943</v>
      </c>
      <c r="AX118" s="47">
        <f t="shared" si="122"/>
        <v>1319</v>
      </c>
      <c r="AY118" s="47">
        <f t="shared" si="122"/>
        <v>673</v>
      </c>
      <c r="AZ118" s="47">
        <f t="shared" si="122"/>
        <v>1589</v>
      </c>
      <c r="BA118" s="47">
        <f t="shared" si="122"/>
        <v>848</v>
      </c>
      <c r="BB118" s="47">
        <f t="shared" si="122"/>
        <v>497</v>
      </c>
      <c r="BC118" s="47">
        <f t="shared" si="122"/>
        <v>638</v>
      </c>
      <c r="BD118" s="47">
        <f t="shared" si="122"/>
        <v>2062</v>
      </c>
      <c r="BE118" s="47">
        <f t="shared" si="122"/>
        <v>775</v>
      </c>
      <c r="BF118" s="47">
        <f t="shared" si="122"/>
        <v>552</v>
      </c>
      <c r="BG118" s="47">
        <f t="shared" si="122"/>
        <v>1865</v>
      </c>
      <c r="BH118" s="47">
        <f t="shared" si="122"/>
        <v>1302</v>
      </c>
      <c r="BI118" s="47">
        <f t="shared" si="122"/>
        <v>1570</v>
      </c>
      <c r="BJ118" s="47">
        <f t="shared" si="122"/>
        <v>1052</v>
      </c>
    </row>
    <row r="119" ht="13.5" customHeight="1">
      <c r="A119" s="88">
        <v>41412.0</v>
      </c>
      <c r="B119" s="84" t="s">
        <v>75</v>
      </c>
      <c r="C119" s="38"/>
      <c r="D119" s="233" t="s">
        <v>31</v>
      </c>
      <c r="E119" s="52">
        <f t="shared" si="2"/>
        <v>1493</v>
      </c>
      <c r="F119" s="41">
        <v>1.0</v>
      </c>
      <c r="G119" s="41">
        <v>16.0</v>
      </c>
      <c r="H119" s="42">
        <f t="shared" si="3"/>
        <v>19</v>
      </c>
      <c r="I119" s="38"/>
      <c r="J119" s="234" t="s">
        <v>30</v>
      </c>
      <c r="K119" s="52">
        <f t="shared" si="4"/>
        <v>1483</v>
      </c>
      <c r="L119" s="44">
        <v>0.0</v>
      </c>
      <c r="M119" s="44">
        <v>13.0</v>
      </c>
      <c r="N119" s="23">
        <f t="shared" si="5"/>
        <v>13</v>
      </c>
      <c r="O119" s="38"/>
      <c r="P119" s="45" t="s">
        <v>72</v>
      </c>
      <c r="Q119" s="38"/>
      <c r="R119" s="45">
        <f>MIN(Rules!$E$2,(MAX(H119/N119,N119/H119)))</f>
        <v>1.461538462</v>
      </c>
      <c r="S119" s="45">
        <f>VLOOKUP(B119,Rules!A:B,2,FALSE)</f>
        <v>60</v>
      </c>
      <c r="T119" s="38"/>
      <c r="U119" s="46">
        <f>1/(10^(-(E119+(IF(P119="Y",Rules!$I$2,0))-K119)/Rules!$E$12)+1)</f>
        <v>0.6763016695</v>
      </c>
      <c r="V119" s="47">
        <f t="shared" si="6"/>
        <v>28</v>
      </c>
      <c r="W119" s="47">
        <f t="shared" si="7"/>
        <v>-28</v>
      </c>
      <c r="X119" s="47"/>
      <c r="Y119" s="47"/>
      <c r="Z119" s="48"/>
      <c r="AA119" s="47">
        <f t="shared" ref="AA119:BJ119" si="123">IF($D119=AA$1,$E119+$V119,(IF($J119=AA$1,$K119+$W119,AA118)))</f>
        <v>1455</v>
      </c>
      <c r="AB119" s="47">
        <f t="shared" si="123"/>
        <v>976</v>
      </c>
      <c r="AC119" s="47">
        <f t="shared" si="123"/>
        <v>1299</v>
      </c>
      <c r="AD119" s="47">
        <f t="shared" si="123"/>
        <v>292</v>
      </c>
      <c r="AE119" s="47">
        <f t="shared" si="123"/>
        <v>1780</v>
      </c>
      <c r="AF119" s="47">
        <f t="shared" si="123"/>
        <v>1875</v>
      </c>
      <c r="AG119" s="47">
        <f t="shared" si="123"/>
        <v>1120</v>
      </c>
      <c r="AH119" s="47">
        <f t="shared" si="123"/>
        <v>892</v>
      </c>
      <c r="AI119" s="47">
        <f t="shared" si="123"/>
        <v>1233</v>
      </c>
      <c r="AJ119" s="47">
        <f t="shared" si="123"/>
        <v>1810</v>
      </c>
      <c r="AK119" s="47">
        <f t="shared" si="123"/>
        <v>618</v>
      </c>
      <c r="AL119" s="47">
        <f t="shared" si="123"/>
        <v>1018</v>
      </c>
      <c r="AM119" s="47">
        <f t="shared" si="123"/>
        <v>1997</v>
      </c>
      <c r="AN119" s="47">
        <f t="shared" si="123"/>
        <v>1369</v>
      </c>
      <c r="AO119" s="47">
        <f t="shared" si="123"/>
        <v>1191</v>
      </c>
      <c r="AP119" s="47">
        <f t="shared" si="123"/>
        <v>2265</v>
      </c>
      <c r="AQ119" s="47">
        <f t="shared" si="123"/>
        <v>1521</v>
      </c>
      <c r="AR119" s="47">
        <f t="shared" si="123"/>
        <v>275</v>
      </c>
      <c r="AS119" s="47">
        <f t="shared" si="123"/>
        <v>1795</v>
      </c>
      <c r="AT119" s="47">
        <f t="shared" si="123"/>
        <v>1279</v>
      </c>
      <c r="AU119" s="47">
        <f t="shared" si="123"/>
        <v>579</v>
      </c>
      <c r="AV119" s="47">
        <f t="shared" si="123"/>
        <v>891</v>
      </c>
      <c r="AW119" s="47">
        <f t="shared" si="123"/>
        <v>943</v>
      </c>
      <c r="AX119" s="47">
        <f t="shared" si="123"/>
        <v>1319</v>
      </c>
      <c r="AY119" s="47">
        <f t="shared" si="123"/>
        <v>673</v>
      </c>
      <c r="AZ119" s="47">
        <f t="shared" si="123"/>
        <v>1589</v>
      </c>
      <c r="BA119" s="47">
        <f t="shared" si="123"/>
        <v>848</v>
      </c>
      <c r="BB119" s="47">
        <f t="shared" si="123"/>
        <v>497</v>
      </c>
      <c r="BC119" s="47">
        <f t="shared" si="123"/>
        <v>638</v>
      </c>
      <c r="BD119" s="47">
        <f t="shared" si="123"/>
        <v>2062</v>
      </c>
      <c r="BE119" s="47">
        <f t="shared" si="123"/>
        <v>775</v>
      </c>
      <c r="BF119" s="47">
        <f t="shared" si="123"/>
        <v>552</v>
      </c>
      <c r="BG119" s="47">
        <f t="shared" si="123"/>
        <v>1865</v>
      </c>
      <c r="BH119" s="47">
        <f t="shared" si="123"/>
        <v>1302</v>
      </c>
      <c r="BI119" s="47">
        <f t="shared" si="123"/>
        <v>1570</v>
      </c>
      <c r="BJ119" s="47">
        <f t="shared" si="123"/>
        <v>1052</v>
      </c>
    </row>
    <row r="120" ht="13.5" customHeight="1">
      <c r="A120" s="88">
        <v>41419.0</v>
      </c>
      <c r="B120" s="84" t="s">
        <v>74</v>
      </c>
      <c r="C120" s="38"/>
      <c r="D120" s="233" t="s">
        <v>34</v>
      </c>
      <c r="E120" s="52">
        <f t="shared" si="2"/>
        <v>1369</v>
      </c>
      <c r="F120" s="41">
        <v>1.0</v>
      </c>
      <c r="G120" s="41">
        <v>14.0</v>
      </c>
      <c r="H120" s="42">
        <f t="shared" si="3"/>
        <v>17</v>
      </c>
      <c r="I120" s="38"/>
      <c r="J120" s="234" t="s">
        <v>29</v>
      </c>
      <c r="K120" s="52">
        <f t="shared" si="4"/>
        <v>1191</v>
      </c>
      <c r="L120" s="44">
        <v>0.0</v>
      </c>
      <c r="M120" s="44">
        <v>11.0</v>
      </c>
      <c r="N120" s="23">
        <f t="shared" si="5"/>
        <v>11</v>
      </c>
      <c r="O120" s="38"/>
      <c r="P120" s="45" t="s">
        <v>72</v>
      </c>
      <c r="Q120" s="38"/>
      <c r="R120" s="45">
        <f>MIN(Rules!$E$2,(MAX(H120/N120,N120/H120)))</f>
        <v>1.545454545</v>
      </c>
      <c r="S120" s="45">
        <f>VLOOKUP(B120,Rules!A:B,2,FALSE)</f>
        <v>50</v>
      </c>
      <c r="T120" s="38"/>
      <c r="U120" s="46">
        <f>1/(10^(-(E120+(IF(P120="Y",Rules!$I$2,0))-K120)/Rules!$E$12)+1)</f>
        <v>0.8191346759</v>
      </c>
      <c r="V120" s="47">
        <f t="shared" si="6"/>
        <v>14</v>
      </c>
      <c r="W120" s="47">
        <f t="shared" si="7"/>
        <v>-14</v>
      </c>
      <c r="X120" s="47"/>
      <c r="Y120" s="47"/>
      <c r="Z120" s="48"/>
      <c r="AA120" s="47">
        <f t="shared" ref="AA120:BJ120" si="124">IF($D120=AA$1,$E120+$V120,(IF($J120=AA$1,$K120+$W120,AA119)))</f>
        <v>1455</v>
      </c>
      <c r="AB120" s="47">
        <f t="shared" si="124"/>
        <v>976</v>
      </c>
      <c r="AC120" s="47">
        <f t="shared" si="124"/>
        <v>1299</v>
      </c>
      <c r="AD120" s="47">
        <f t="shared" si="124"/>
        <v>292</v>
      </c>
      <c r="AE120" s="47">
        <f t="shared" si="124"/>
        <v>1780</v>
      </c>
      <c r="AF120" s="47">
        <f t="shared" si="124"/>
        <v>1875</v>
      </c>
      <c r="AG120" s="47">
        <f t="shared" si="124"/>
        <v>1120</v>
      </c>
      <c r="AH120" s="47">
        <f t="shared" si="124"/>
        <v>892</v>
      </c>
      <c r="AI120" s="47">
        <f t="shared" si="124"/>
        <v>1233</v>
      </c>
      <c r="AJ120" s="47">
        <f t="shared" si="124"/>
        <v>1810</v>
      </c>
      <c r="AK120" s="47">
        <f t="shared" si="124"/>
        <v>618</v>
      </c>
      <c r="AL120" s="47">
        <f t="shared" si="124"/>
        <v>1018</v>
      </c>
      <c r="AM120" s="47">
        <f t="shared" si="124"/>
        <v>1997</v>
      </c>
      <c r="AN120" s="47">
        <f t="shared" si="124"/>
        <v>1383</v>
      </c>
      <c r="AO120" s="47">
        <f t="shared" si="124"/>
        <v>1177</v>
      </c>
      <c r="AP120" s="47">
        <f t="shared" si="124"/>
        <v>2265</v>
      </c>
      <c r="AQ120" s="47">
        <f t="shared" si="124"/>
        <v>1521</v>
      </c>
      <c r="AR120" s="47">
        <f t="shared" si="124"/>
        <v>275</v>
      </c>
      <c r="AS120" s="47">
        <f t="shared" si="124"/>
        <v>1795</v>
      </c>
      <c r="AT120" s="47">
        <f t="shared" si="124"/>
        <v>1279</v>
      </c>
      <c r="AU120" s="47">
        <f t="shared" si="124"/>
        <v>579</v>
      </c>
      <c r="AV120" s="47">
        <f t="shared" si="124"/>
        <v>891</v>
      </c>
      <c r="AW120" s="47">
        <f t="shared" si="124"/>
        <v>943</v>
      </c>
      <c r="AX120" s="47">
        <f t="shared" si="124"/>
        <v>1319</v>
      </c>
      <c r="AY120" s="47">
        <f t="shared" si="124"/>
        <v>673</v>
      </c>
      <c r="AZ120" s="47">
        <f t="shared" si="124"/>
        <v>1589</v>
      </c>
      <c r="BA120" s="47">
        <f t="shared" si="124"/>
        <v>848</v>
      </c>
      <c r="BB120" s="47">
        <f t="shared" si="124"/>
        <v>497</v>
      </c>
      <c r="BC120" s="47">
        <f t="shared" si="124"/>
        <v>638</v>
      </c>
      <c r="BD120" s="47">
        <f t="shared" si="124"/>
        <v>2062</v>
      </c>
      <c r="BE120" s="47">
        <f t="shared" si="124"/>
        <v>775</v>
      </c>
      <c r="BF120" s="47">
        <f t="shared" si="124"/>
        <v>552</v>
      </c>
      <c r="BG120" s="47">
        <f t="shared" si="124"/>
        <v>1865</v>
      </c>
      <c r="BH120" s="47">
        <f t="shared" si="124"/>
        <v>1302</v>
      </c>
      <c r="BI120" s="47">
        <f t="shared" si="124"/>
        <v>1570</v>
      </c>
      <c r="BJ120" s="47">
        <f t="shared" si="124"/>
        <v>1052</v>
      </c>
    </row>
    <row r="121" ht="13.5" customHeight="1">
      <c r="A121" s="88">
        <v>41419.0</v>
      </c>
      <c r="B121" s="84" t="s">
        <v>74</v>
      </c>
      <c r="C121" s="38"/>
      <c r="D121" s="233" t="s">
        <v>38</v>
      </c>
      <c r="E121" s="52">
        <f t="shared" si="2"/>
        <v>1319</v>
      </c>
      <c r="F121" s="41">
        <v>1.0</v>
      </c>
      <c r="G121" s="41">
        <v>25.0</v>
      </c>
      <c r="H121" s="42">
        <f t="shared" si="3"/>
        <v>28</v>
      </c>
      <c r="I121" s="38"/>
      <c r="J121" s="234" t="s">
        <v>33</v>
      </c>
      <c r="K121" s="52">
        <f t="shared" si="4"/>
        <v>1233</v>
      </c>
      <c r="L121" s="44">
        <v>2.0</v>
      </c>
      <c r="M121" s="44">
        <v>22.0</v>
      </c>
      <c r="N121" s="23">
        <f t="shared" si="5"/>
        <v>28</v>
      </c>
      <c r="O121" s="38"/>
      <c r="P121" s="45" t="s">
        <v>72</v>
      </c>
      <c r="Q121" s="38"/>
      <c r="R121" s="45">
        <f>MIN(Rules!$E$2,(MAX(H121/N121,N121/H121)))</f>
        <v>1</v>
      </c>
      <c r="S121" s="45">
        <f>VLOOKUP(B121,Rules!A:B,2,FALSE)</f>
        <v>50</v>
      </c>
      <c r="T121" s="38"/>
      <c r="U121" s="46">
        <f>1/(10^(-(E121+(IF(P121="Y",Rules!$I$2,0))-K121)/Rules!$E$12)+1)</f>
        <v>0.7477824649</v>
      </c>
      <c r="V121" s="47">
        <f t="shared" si="6"/>
        <v>-12</v>
      </c>
      <c r="W121" s="47">
        <f t="shared" si="7"/>
        <v>12</v>
      </c>
      <c r="X121" s="47"/>
      <c r="Y121" s="47"/>
      <c r="Z121" s="48"/>
      <c r="AA121" s="47">
        <f t="shared" ref="AA121:BJ121" si="125">IF($D121=AA$1,$E121+$V121,(IF($J121=AA$1,$K121+$W121,AA120)))</f>
        <v>1455</v>
      </c>
      <c r="AB121" s="47">
        <f t="shared" si="125"/>
        <v>976</v>
      </c>
      <c r="AC121" s="47">
        <f t="shared" si="125"/>
        <v>1299</v>
      </c>
      <c r="AD121" s="47">
        <f t="shared" si="125"/>
        <v>292</v>
      </c>
      <c r="AE121" s="47">
        <f t="shared" si="125"/>
        <v>1780</v>
      </c>
      <c r="AF121" s="47">
        <f t="shared" si="125"/>
        <v>1875</v>
      </c>
      <c r="AG121" s="47">
        <f t="shared" si="125"/>
        <v>1120</v>
      </c>
      <c r="AH121" s="47">
        <f t="shared" si="125"/>
        <v>892</v>
      </c>
      <c r="AI121" s="47">
        <f t="shared" si="125"/>
        <v>1245</v>
      </c>
      <c r="AJ121" s="47">
        <f t="shared" si="125"/>
        <v>1810</v>
      </c>
      <c r="AK121" s="47">
        <f t="shared" si="125"/>
        <v>618</v>
      </c>
      <c r="AL121" s="47">
        <f t="shared" si="125"/>
        <v>1018</v>
      </c>
      <c r="AM121" s="47">
        <f t="shared" si="125"/>
        <v>1997</v>
      </c>
      <c r="AN121" s="47">
        <f t="shared" si="125"/>
        <v>1383</v>
      </c>
      <c r="AO121" s="47">
        <f t="shared" si="125"/>
        <v>1177</v>
      </c>
      <c r="AP121" s="47">
        <f t="shared" si="125"/>
        <v>2265</v>
      </c>
      <c r="AQ121" s="47">
        <f t="shared" si="125"/>
        <v>1521</v>
      </c>
      <c r="AR121" s="47">
        <f t="shared" si="125"/>
        <v>275</v>
      </c>
      <c r="AS121" s="47">
        <f t="shared" si="125"/>
        <v>1795</v>
      </c>
      <c r="AT121" s="47">
        <f t="shared" si="125"/>
        <v>1279</v>
      </c>
      <c r="AU121" s="47">
        <f t="shared" si="125"/>
        <v>579</v>
      </c>
      <c r="AV121" s="47">
        <f t="shared" si="125"/>
        <v>891</v>
      </c>
      <c r="AW121" s="47">
        <f t="shared" si="125"/>
        <v>943</v>
      </c>
      <c r="AX121" s="47">
        <f t="shared" si="125"/>
        <v>1307</v>
      </c>
      <c r="AY121" s="47">
        <f t="shared" si="125"/>
        <v>673</v>
      </c>
      <c r="AZ121" s="47">
        <f t="shared" si="125"/>
        <v>1589</v>
      </c>
      <c r="BA121" s="47">
        <f t="shared" si="125"/>
        <v>848</v>
      </c>
      <c r="BB121" s="47">
        <f t="shared" si="125"/>
        <v>497</v>
      </c>
      <c r="BC121" s="47">
        <f t="shared" si="125"/>
        <v>638</v>
      </c>
      <c r="BD121" s="47">
        <f t="shared" si="125"/>
        <v>2062</v>
      </c>
      <c r="BE121" s="47">
        <f t="shared" si="125"/>
        <v>775</v>
      </c>
      <c r="BF121" s="47">
        <f t="shared" si="125"/>
        <v>552</v>
      </c>
      <c r="BG121" s="47">
        <f t="shared" si="125"/>
        <v>1865</v>
      </c>
      <c r="BH121" s="47">
        <f t="shared" si="125"/>
        <v>1302</v>
      </c>
      <c r="BI121" s="47">
        <f t="shared" si="125"/>
        <v>1570</v>
      </c>
      <c r="BJ121" s="47">
        <f t="shared" si="125"/>
        <v>1052</v>
      </c>
    </row>
    <row r="122" ht="13.5" customHeight="1">
      <c r="A122" s="88">
        <v>41419.0</v>
      </c>
      <c r="B122" s="84" t="s">
        <v>74</v>
      </c>
      <c r="C122" s="38"/>
      <c r="D122" s="233" t="s">
        <v>37</v>
      </c>
      <c r="E122" s="52">
        <f t="shared" si="2"/>
        <v>892</v>
      </c>
      <c r="F122" s="41">
        <v>5.0</v>
      </c>
      <c r="G122" s="41">
        <v>12.0</v>
      </c>
      <c r="H122" s="42">
        <f t="shared" si="3"/>
        <v>27</v>
      </c>
      <c r="I122" s="38"/>
      <c r="J122" s="234" t="s">
        <v>51</v>
      </c>
      <c r="K122" s="52">
        <f t="shared" si="4"/>
        <v>673</v>
      </c>
      <c r="L122" s="44">
        <v>2.0</v>
      </c>
      <c r="M122" s="44">
        <v>9.0</v>
      </c>
      <c r="N122" s="23">
        <f t="shared" si="5"/>
        <v>15</v>
      </c>
      <c r="O122" s="38"/>
      <c r="P122" s="45" t="s">
        <v>72</v>
      </c>
      <c r="Q122" s="38"/>
      <c r="R122" s="45">
        <f>MIN(Rules!$E$2,(MAX(H122/N122,N122/H122)))</f>
        <v>1.8</v>
      </c>
      <c r="S122" s="45">
        <f>VLOOKUP(B122,Rules!A:B,2,FALSE)</f>
        <v>50</v>
      </c>
      <c r="T122" s="38"/>
      <c r="U122" s="46">
        <f>1/(10^(-(E122+(IF(P122="Y",Rules!$I$2,0))-K122)/Rules!$E$12)+1)</f>
        <v>0.8454443078</v>
      </c>
      <c r="V122" s="47">
        <f t="shared" si="6"/>
        <v>14</v>
      </c>
      <c r="W122" s="47">
        <f t="shared" si="7"/>
        <v>-14</v>
      </c>
      <c r="X122" s="47"/>
      <c r="Y122" s="47"/>
      <c r="Z122" s="48"/>
      <c r="AA122" s="47">
        <f t="shared" ref="AA122:BJ122" si="126">IF($D122=AA$1,$E122+$V122,(IF($J122=AA$1,$K122+$W122,AA121)))</f>
        <v>1455</v>
      </c>
      <c r="AB122" s="47">
        <f t="shared" si="126"/>
        <v>976</v>
      </c>
      <c r="AC122" s="47">
        <f t="shared" si="126"/>
        <v>1299</v>
      </c>
      <c r="AD122" s="47">
        <f t="shared" si="126"/>
        <v>292</v>
      </c>
      <c r="AE122" s="47">
        <f t="shared" si="126"/>
        <v>1780</v>
      </c>
      <c r="AF122" s="47">
        <f t="shared" si="126"/>
        <v>1875</v>
      </c>
      <c r="AG122" s="47">
        <f t="shared" si="126"/>
        <v>1120</v>
      </c>
      <c r="AH122" s="47">
        <f t="shared" si="126"/>
        <v>906</v>
      </c>
      <c r="AI122" s="47">
        <f t="shared" si="126"/>
        <v>1245</v>
      </c>
      <c r="AJ122" s="47">
        <f t="shared" si="126"/>
        <v>1810</v>
      </c>
      <c r="AK122" s="47">
        <f t="shared" si="126"/>
        <v>618</v>
      </c>
      <c r="AL122" s="47">
        <f t="shared" si="126"/>
        <v>1018</v>
      </c>
      <c r="AM122" s="47">
        <f t="shared" si="126"/>
        <v>1997</v>
      </c>
      <c r="AN122" s="47">
        <f t="shared" si="126"/>
        <v>1383</v>
      </c>
      <c r="AO122" s="47">
        <f t="shared" si="126"/>
        <v>1177</v>
      </c>
      <c r="AP122" s="47">
        <f t="shared" si="126"/>
        <v>2265</v>
      </c>
      <c r="AQ122" s="47">
        <f t="shared" si="126"/>
        <v>1521</v>
      </c>
      <c r="AR122" s="47">
        <f t="shared" si="126"/>
        <v>275</v>
      </c>
      <c r="AS122" s="47">
        <f t="shared" si="126"/>
        <v>1795</v>
      </c>
      <c r="AT122" s="47">
        <f t="shared" si="126"/>
        <v>1279</v>
      </c>
      <c r="AU122" s="47">
        <f t="shared" si="126"/>
        <v>579</v>
      </c>
      <c r="AV122" s="47">
        <f t="shared" si="126"/>
        <v>891</v>
      </c>
      <c r="AW122" s="47">
        <f t="shared" si="126"/>
        <v>943</v>
      </c>
      <c r="AX122" s="47">
        <f t="shared" si="126"/>
        <v>1307</v>
      </c>
      <c r="AY122" s="47">
        <f t="shared" si="126"/>
        <v>659</v>
      </c>
      <c r="AZ122" s="47">
        <f t="shared" si="126"/>
        <v>1589</v>
      </c>
      <c r="BA122" s="47">
        <f t="shared" si="126"/>
        <v>848</v>
      </c>
      <c r="BB122" s="47">
        <f t="shared" si="126"/>
        <v>497</v>
      </c>
      <c r="BC122" s="47">
        <f t="shared" si="126"/>
        <v>638</v>
      </c>
      <c r="BD122" s="47">
        <f t="shared" si="126"/>
        <v>2062</v>
      </c>
      <c r="BE122" s="47">
        <f t="shared" si="126"/>
        <v>775</v>
      </c>
      <c r="BF122" s="47">
        <f t="shared" si="126"/>
        <v>552</v>
      </c>
      <c r="BG122" s="47">
        <f t="shared" si="126"/>
        <v>1865</v>
      </c>
      <c r="BH122" s="47">
        <f t="shared" si="126"/>
        <v>1302</v>
      </c>
      <c r="BI122" s="47">
        <f t="shared" si="126"/>
        <v>1570</v>
      </c>
      <c r="BJ122" s="47">
        <f t="shared" si="126"/>
        <v>1052</v>
      </c>
    </row>
    <row r="123" ht="13.5" customHeight="1">
      <c r="A123" s="88">
        <v>41419.0</v>
      </c>
      <c r="B123" s="84" t="s">
        <v>74</v>
      </c>
      <c r="C123" s="38"/>
      <c r="D123" s="233" t="s">
        <v>41</v>
      </c>
      <c r="E123" s="52">
        <f t="shared" si="2"/>
        <v>848</v>
      </c>
      <c r="F123" s="41">
        <v>3.0</v>
      </c>
      <c r="G123" s="41">
        <v>28.0</v>
      </c>
      <c r="H123" s="42">
        <f t="shared" si="3"/>
        <v>37</v>
      </c>
      <c r="I123" s="38"/>
      <c r="J123" s="234" t="s">
        <v>42</v>
      </c>
      <c r="K123" s="52">
        <f t="shared" si="4"/>
        <v>775</v>
      </c>
      <c r="L123" s="44">
        <v>0.0</v>
      </c>
      <c r="M123" s="44">
        <v>14.0</v>
      </c>
      <c r="N123" s="23">
        <f t="shared" si="5"/>
        <v>14</v>
      </c>
      <c r="O123" s="38"/>
      <c r="P123" s="45" t="s">
        <v>72</v>
      </c>
      <c r="Q123" s="38"/>
      <c r="R123" s="45">
        <f>MIN(Rules!$E$2,(MAX(H123/N123,N123/H123)))</f>
        <v>2</v>
      </c>
      <c r="S123" s="45">
        <f>VLOOKUP(B123,Rules!A:B,2,FALSE)</f>
        <v>50</v>
      </c>
      <c r="T123" s="38"/>
      <c r="U123" s="46">
        <f>1/(10^(-(E123+(IF(P123="Y",Rules!$I$2,0))-K123)/Rules!$E$12)+1)</f>
        <v>0.7363247356</v>
      </c>
      <c r="V123" s="47">
        <f t="shared" si="6"/>
        <v>26</v>
      </c>
      <c r="W123" s="47">
        <f t="shared" si="7"/>
        <v>-26</v>
      </c>
      <c r="X123" s="47"/>
      <c r="Y123" s="47"/>
      <c r="Z123" s="48"/>
      <c r="AA123" s="47">
        <f t="shared" ref="AA123:BJ123" si="127">IF($D123=AA$1,$E123+$V123,(IF($J123=AA$1,$K123+$W123,AA122)))</f>
        <v>1455</v>
      </c>
      <c r="AB123" s="47">
        <f t="shared" si="127"/>
        <v>976</v>
      </c>
      <c r="AC123" s="47">
        <f t="shared" si="127"/>
        <v>1299</v>
      </c>
      <c r="AD123" s="47">
        <f t="shared" si="127"/>
        <v>292</v>
      </c>
      <c r="AE123" s="47">
        <f t="shared" si="127"/>
        <v>1780</v>
      </c>
      <c r="AF123" s="47">
        <f t="shared" si="127"/>
        <v>1875</v>
      </c>
      <c r="AG123" s="47">
        <f t="shared" si="127"/>
        <v>1120</v>
      </c>
      <c r="AH123" s="47">
        <f t="shared" si="127"/>
        <v>906</v>
      </c>
      <c r="AI123" s="47">
        <f t="shared" si="127"/>
        <v>1245</v>
      </c>
      <c r="AJ123" s="47">
        <f t="shared" si="127"/>
        <v>1810</v>
      </c>
      <c r="AK123" s="47">
        <f t="shared" si="127"/>
        <v>618</v>
      </c>
      <c r="AL123" s="47">
        <f t="shared" si="127"/>
        <v>1018</v>
      </c>
      <c r="AM123" s="47">
        <f t="shared" si="127"/>
        <v>1997</v>
      </c>
      <c r="AN123" s="47">
        <f t="shared" si="127"/>
        <v>1383</v>
      </c>
      <c r="AO123" s="47">
        <f t="shared" si="127"/>
        <v>1177</v>
      </c>
      <c r="AP123" s="47">
        <f t="shared" si="127"/>
        <v>2265</v>
      </c>
      <c r="AQ123" s="47">
        <f t="shared" si="127"/>
        <v>1521</v>
      </c>
      <c r="AR123" s="47">
        <f t="shared" si="127"/>
        <v>275</v>
      </c>
      <c r="AS123" s="47">
        <f t="shared" si="127"/>
        <v>1795</v>
      </c>
      <c r="AT123" s="47">
        <f t="shared" si="127"/>
        <v>1279</v>
      </c>
      <c r="AU123" s="47">
        <f t="shared" si="127"/>
        <v>579</v>
      </c>
      <c r="AV123" s="47">
        <f t="shared" si="127"/>
        <v>891</v>
      </c>
      <c r="AW123" s="47">
        <f t="shared" si="127"/>
        <v>943</v>
      </c>
      <c r="AX123" s="47">
        <f t="shared" si="127"/>
        <v>1307</v>
      </c>
      <c r="AY123" s="47">
        <f t="shared" si="127"/>
        <v>659</v>
      </c>
      <c r="AZ123" s="47">
        <f t="shared" si="127"/>
        <v>1589</v>
      </c>
      <c r="BA123" s="47">
        <f t="shared" si="127"/>
        <v>874</v>
      </c>
      <c r="BB123" s="47">
        <f t="shared" si="127"/>
        <v>497</v>
      </c>
      <c r="BC123" s="47">
        <f t="shared" si="127"/>
        <v>638</v>
      </c>
      <c r="BD123" s="47">
        <f t="shared" si="127"/>
        <v>2062</v>
      </c>
      <c r="BE123" s="47">
        <f t="shared" si="127"/>
        <v>749</v>
      </c>
      <c r="BF123" s="47">
        <f t="shared" si="127"/>
        <v>552</v>
      </c>
      <c r="BG123" s="47">
        <f t="shared" si="127"/>
        <v>1865</v>
      </c>
      <c r="BH123" s="47">
        <f t="shared" si="127"/>
        <v>1302</v>
      </c>
      <c r="BI123" s="47">
        <f t="shared" si="127"/>
        <v>1570</v>
      </c>
      <c r="BJ123" s="47">
        <f t="shared" si="127"/>
        <v>1052</v>
      </c>
    </row>
    <row r="124" ht="13.5" customHeight="1">
      <c r="A124" s="88">
        <v>41426.0</v>
      </c>
      <c r="B124" s="84" t="s">
        <v>74</v>
      </c>
      <c r="C124" s="38"/>
      <c r="D124" s="233" t="s">
        <v>33</v>
      </c>
      <c r="E124" s="52">
        <f t="shared" si="2"/>
        <v>1245</v>
      </c>
      <c r="F124" s="41">
        <v>0.0</v>
      </c>
      <c r="G124" s="41">
        <v>23.0</v>
      </c>
      <c r="H124" s="42">
        <f t="shared" si="3"/>
        <v>23</v>
      </c>
      <c r="I124" s="38"/>
      <c r="J124" s="234" t="s">
        <v>38</v>
      </c>
      <c r="K124" s="52">
        <f t="shared" si="4"/>
        <v>1307</v>
      </c>
      <c r="L124" s="44">
        <v>1.0</v>
      </c>
      <c r="M124" s="44">
        <v>10.0</v>
      </c>
      <c r="N124" s="23">
        <f t="shared" si="5"/>
        <v>13</v>
      </c>
      <c r="O124" s="38"/>
      <c r="P124" s="45" t="s">
        <v>72</v>
      </c>
      <c r="Q124" s="38"/>
      <c r="R124" s="45">
        <f>MIN(Rules!$E$2,(MAX(H124/N124,N124/H124)))</f>
        <v>1.769230769</v>
      </c>
      <c r="S124" s="45">
        <f>VLOOKUP(B124,Rules!A:B,2,FALSE)</f>
        <v>50</v>
      </c>
      <c r="T124" s="38"/>
      <c r="U124" s="46">
        <f>1/(10^(-(E124+(IF(P124="Y",Rules!$I$2,0))-K124)/Rules!$E$12)+1)</f>
        <v>0.5999495673</v>
      </c>
      <c r="V124" s="47">
        <f t="shared" si="6"/>
        <v>35</v>
      </c>
      <c r="W124" s="47">
        <f t="shared" si="7"/>
        <v>-35</v>
      </c>
      <c r="X124" s="47"/>
      <c r="Y124" s="47"/>
      <c r="Z124" s="48"/>
      <c r="AA124" s="47">
        <f t="shared" ref="AA124:BJ124" si="128">IF($D124=AA$1,$E124+$V124,(IF($J124=AA$1,$K124+$W124,AA123)))</f>
        <v>1455</v>
      </c>
      <c r="AB124" s="47">
        <f t="shared" si="128"/>
        <v>976</v>
      </c>
      <c r="AC124" s="47">
        <f t="shared" si="128"/>
        <v>1299</v>
      </c>
      <c r="AD124" s="47">
        <f t="shared" si="128"/>
        <v>292</v>
      </c>
      <c r="AE124" s="47">
        <f t="shared" si="128"/>
        <v>1780</v>
      </c>
      <c r="AF124" s="47">
        <f t="shared" si="128"/>
        <v>1875</v>
      </c>
      <c r="AG124" s="47">
        <f t="shared" si="128"/>
        <v>1120</v>
      </c>
      <c r="AH124" s="47">
        <f t="shared" si="128"/>
        <v>906</v>
      </c>
      <c r="AI124" s="47">
        <f t="shared" si="128"/>
        <v>1280</v>
      </c>
      <c r="AJ124" s="47">
        <f t="shared" si="128"/>
        <v>1810</v>
      </c>
      <c r="AK124" s="47">
        <f t="shared" si="128"/>
        <v>618</v>
      </c>
      <c r="AL124" s="47">
        <f t="shared" si="128"/>
        <v>1018</v>
      </c>
      <c r="AM124" s="47">
        <f t="shared" si="128"/>
        <v>1997</v>
      </c>
      <c r="AN124" s="47">
        <f t="shared" si="128"/>
        <v>1383</v>
      </c>
      <c r="AO124" s="47">
        <f t="shared" si="128"/>
        <v>1177</v>
      </c>
      <c r="AP124" s="47">
        <f t="shared" si="128"/>
        <v>2265</v>
      </c>
      <c r="AQ124" s="47">
        <f t="shared" si="128"/>
        <v>1521</v>
      </c>
      <c r="AR124" s="47">
        <f t="shared" si="128"/>
        <v>275</v>
      </c>
      <c r="AS124" s="47">
        <f t="shared" si="128"/>
        <v>1795</v>
      </c>
      <c r="AT124" s="47">
        <f t="shared" si="128"/>
        <v>1279</v>
      </c>
      <c r="AU124" s="47">
        <f t="shared" si="128"/>
        <v>579</v>
      </c>
      <c r="AV124" s="47">
        <f t="shared" si="128"/>
        <v>891</v>
      </c>
      <c r="AW124" s="47">
        <f t="shared" si="128"/>
        <v>943</v>
      </c>
      <c r="AX124" s="47">
        <f t="shared" si="128"/>
        <v>1272</v>
      </c>
      <c r="AY124" s="47">
        <f t="shared" si="128"/>
        <v>659</v>
      </c>
      <c r="AZ124" s="47">
        <f t="shared" si="128"/>
        <v>1589</v>
      </c>
      <c r="BA124" s="47">
        <f t="shared" si="128"/>
        <v>874</v>
      </c>
      <c r="BB124" s="47">
        <f t="shared" si="128"/>
        <v>497</v>
      </c>
      <c r="BC124" s="47">
        <f t="shared" si="128"/>
        <v>638</v>
      </c>
      <c r="BD124" s="47">
        <f t="shared" si="128"/>
        <v>2062</v>
      </c>
      <c r="BE124" s="47">
        <f t="shared" si="128"/>
        <v>749</v>
      </c>
      <c r="BF124" s="47">
        <f t="shared" si="128"/>
        <v>552</v>
      </c>
      <c r="BG124" s="47">
        <f t="shared" si="128"/>
        <v>1865</v>
      </c>
      <c r="BH124" s="47">
        <f t="shared" si="128"/>
        <v>1302</v>
      </c>
      <c r="BI124" s="47">
        <f t="shared" si="128"/>
        <v>1570</v>
      </c>
      <c r="BJ124" s="47">
        <f t="shared" si="128"/>
        <v>1052</v>
      </c>
    </row>
    <row r="125" ht="13.5" customHeight="1">
      <c r="A125" s="88">
        <v>41427.0</v>
      </c>
      <c r="B125" s="84" t="s">
        <v>75</v>
      </c>
      <c r="C125" s="38"/>
      <c r="D125" s="233" t="s">
        <v>31</v>
      </c>
      <c r="E125" s="52">
        <f t="shared" si="2"/>
        <v>1521</v>
      </c>
      <c r="F125" s="41">
        <v>2.0</v>
      </c>
      <c r="G125" s="41">
        <v>18.0</v>
      </c>
      <c r="H125" s="42">
        <f t="shared" si="3"/>
        <v>24</v>
      </c>
      <c r="I125" s="38"/>
      <c r="J125" s="234" t="s">
        <v>28</v>
      </c>
      <c r="K125" s="52">
        <f t="shared" si="4"/>
        <v>1299</v>
      </c>
      <c r="L125" s="44">
        <v>0.0</v>
      </c>
      <c r="M125" s="44">
        <v>13.0</v>
      </c>
      <c r="N125" s="23">
        <f t="shared" si="5"/>
        <v>13</v>
      </c>
      <c r="O125" s="38"/>
      <c r="P125" s="45" t="s">
        <v>72</v>
      </c>
      <c r="Q125" s="38"/>
      <c r="R125" s="45">
        <f>MIN(Rules!$E$2,(MAX(H125/N125,N125/H125)))</f>
        <v>1.846153846</v>
      </c>
      <c r="S125" s="45">
        <f>VLOOKUP(B125,Rules!A:B,2,FALSE)</f>
        <v>60</v>
      </c>
      <c r="T125" s="38"/>
      <c r="U125" s="46">
        <f>1/(10^(-(E125+(IF(P125="Y",Rules!$I$2,0))-K125)/Rules!$E$12)+1)</f>
        <v>0.8472409531</v>
      </c>
      <c r="V125" s="47">
        <f t="shared" si="6"/>
        <v>17</v>
      </c>
      <c r="W125" s="47">
        <f t="shared" si="7"/>
        <v>-17</v>
      </c>
      <c r="X125" s="47"/>
      <c r="Y125" s="47"/>
      <c r="Z125" s="48"/>
      <c r="AA125" s="47">
        <f t="shared" ref="AA125:BJ125" si="129">IF($D125=AA$1,$E125+$V125,(IF($J125=AA$1,$K125+$W125,AA124)))</f>
        <v>1455</v>
      </c>
      <c r="AB125" s="47">
        <f t="shared" si="129"/>
        <v>976</v>
      </c>
      <c r="AC125" s="47">
        <f t="shared" si="129"/>
        <v>1282</v>
      </c>
      <c r="AD125" s="47">
        <f t="shared" si="129"/>
        <v>292</v>
      </c>
      <c r="AE125" s="47">
        <f t="shared" si="129"/>
        <v>1780</v>
      </c>
      <c r="AF125" s="47">
        <f t="shared" si="129"/>
        <v>1875</v>
      </c>
      <c r="AG125" s="47">
        <f t="shared" si="129"/>
        <v>1120</v>
      </c>
      <c r="AH125" s="47">
        <f t="shared" si="129"/>
        <v>906</v>
      </c>
      <c r="AI125" s="47">
        <f t="shared" si="129"/>
        <v>1280</v>
      </c>
      <c r="AJ125" s="47">
        <f t="shared" si="129"/>
        <v>1810</v>
      </c>
      <c r="AK125" s="47">
        <f t="shared" si="129"/>
        <v>618</v>
      </c>
      <c r="AL125" s="47">
        <f t="shared" si="129"/>
        <v>1018</v>
      </c>
      <c r="AM125" s="47">
        <f t="shared" si="129"/>
        <v>1997</v>
      </c>
      <c r="AN125" s="47">
        <f t="shared" si="129"/>
        <v>1383</v>
      </c>
      <c r="AO125" s="47">
        <f t="shared" si="129"/>
        <v>1177</v>
      </c>
      <c r="AP125" s="47">
        <f t="shared" si="129"/>
        <v>2265</v>
      </c>
      <c r="AQ125" s="47">
        <f t="shared" si="129"/>
        <v>1538</v>
      </c>
      <c r="AR125" s="47">
        <f t="shared" si="129"/>
        <v>275</v>
      </c>
      <c r="AS125" s="47">
        <f t="shared" si="129"/>
        <v>1795</v>
      </c>
      <c r="AT125" s="47">
        <f t="shared" si="129"/>
        <v>1279</v>
      </c>
      <c r="AU125" s="47">
        <f t="shared" si="129"/>
        <v>579</v>
      </c>
      <c r="AV125" s="47">
        <f t="shared" si="129"/>
        <v>891</v>
      </c>
      <c r="AW125" s="47">
        <f t="shared" si="129"/>
        <v>943</v>
      </c>
      <c r="AX125" s="47">
        <f t="shared" si="129"/>
        <v>1272</v>
      </c>
      <c r="AY125" s="47">
        <f t="shared" si="129"/>
        <v>659</v>
      </c>
      <c r="AZ125" s="47">
        <f t="shared" si="129"/>
        <v>1589</v>
      </c>
      <c r="BA125" s="47">
        <f t="shared" si="129"/>
        <v>874</v>
      </c>
      <c r="BB125" s="47">
        <f t="shared" si="129"/>
        <v>497</v>
      </c>
      <c r="BC125" s="47">
        <f t="shared" si="129"/>
        <v>638</v>
      </c>
      <c r="BD125" s="47">
        <f t="shared" si="129"/>
        <v>2062</v>
      </c>
      <c r="BE125" s="47">
        <f t="shared" si="129"/>
        <v>749</v>
      </c>
      <c r="BF125" s="47">
        <f t="shared" si="129"/>
        <v>552</v>
      </c>
      <c r="BG125" s="47">
        <f t="shared" si="129"/>
        <v>1865</v>
      </c>
      <c r="BH125" s="47">
        <f t="shared" si="129"/>
        <v>1302</v>
      </c>
      <c r="BI125" s="47">
        <f t="shared" si="129"/>
        <v>1570</v>
      </c>
      <c r="BJ125" s="47">
        <f t="shared" si="129"/>
        <v>1052</v>
      </c>
    </row>
    <row r="126" ht="13.5" customHeight="1">
      <c r="A126" s="88">
        <v>41427.0</v>
      </c>
      <c r="B126" s="84" t="s">
        <v>75</v>
      </c>
      <c r="C126" s="38"/>
      <c r="D126" s="233" t="s">
        <v>21</v>
      </c>
      <c r="E126" s="52">
        <f t="shared" si="2"/>
        <v>1780</v>
      </c>
      <c r="F126" s="41">
        <v>2.0</v>
      </c>
      <c r="G126" s="41">
        <v>20.0</v>
      </c>
      <c r="H126" s="42">
        <f t="shared" si="3"/>
        <v>26</v>
      </c>
      <c r="I126" s="38"/>
      <c r="J126" s="234" t="s">
        <v>25</v>
      </c>
      <c r="K126" s="52">
        <f t="shared" si="4"/>
        <v>1865</v>
      </c>
      <c r="L126" s="44">
        <v>1.0</v>
      </c>
      <c r="M126" s="44">
        <v>15.0</v>
      </c>
      <c r="N126" s="23">
        <f t="shared" si="5"/>
        <v>18</v>
      </c>
      <c r="O126" s="38"/>
      <c r="P126" s="45" t="s">
        <v>73</v>
      </c>
      <c r="Q126" s="38"/>
      <c r="R126" s="45">
        <f>MIN(Rules!$E$2,(MAX(H126/N126,N126/H126)))</f>
        <v>1.444444444</v>
      </c>
      <c r="S126" s="45">
        <f>VLOOKUP(B126,Rules!A:B,2,FALSE)</f>
        <v>60</v>
      </c>
      <c r="T126" s="38"/>
      <c r="U126" s="46">
        <f>1/(10^(-(E126+(IF(P126="Y",Rules!$I$2,0))-K126)/Rules!$E$12)+1)</f>
        <v>0.4033708267</v>
      </c>
      <c r="V126" s="47">
        <f t="shared" si="6"/>
        <v>52</v>
      </c>
      <c r="W126" s="47">
        <f t="shared" si="7"/>
        <v>-52</v>
      </c>
      <c r="X126" s="47"/>
      <c r="Y126" s="47"/>
      <c r="Z126" s="48"/>
      <c r="AA126" s="47">
        <f t="shared" ref="AA126:BJ126" si="130">IF($D126=AA$1,$E126+$V126,(IF($J126=AA$1,$K126+$W126,AA125)))</f>
        <v>1455</v>
      </c>
      <c r="AB126" s="47">
        <f t="shared" si="130"/>
        <v>976</v>
      </c>
      <c r="AC126" s="47">
        <f t="shared" si="130"/>
        <v>1282</v>
      </c>
      <c r="AD126" s="47">
        <f t="shared" si="130"/>
        <v>292</v>
      </c>
      <c r="AE126" s="47">
        <f t="shared" si="130"/>
        <v>1832</v>
      </c>
      <c r="AF126" s="47">
        <f t="shared" si="130"/>
        <v>1875</v>
      </c>
      <c r="AG126" s="47">
        <f t="shared" si="130"/>
        <v>1120</v>
      </c>
      <c r="AH126" s="47">
        <f t="shared" si="130"/>
        <v>906</v>
      </c>
      <c r="AI126" s="47">
        <f t="shared" si="130"/>
        <v>1280</v>
      </c>
      <c r="AJ126" s="47">
        <f t="shared" si="130"/>
        <v>1810</v>
      </c>
      <c r="AK126" s="47">
        <f t="shared" si="130"/>
        <v>618</v>
      </c>
      <c r="AL126" s="47">
        <f t="shared" si="130"/>
        <v>1018</v>
      </c>
      <c r="AM126" s="47">
        <f t="shared" si="130"/>
        <v>1997</v>
      </c>
      <c r="AN126" s="47">
        <f t="shared" si="130"/>
        <v>1383</v>
      </c>
      <c r="AO126" s="47">
        <f t="shared" si="130"/>
        <v>1177</v>
      </c>
      <c r="AP126" s="47">
        <f t="shared" si="130"/>
        <v>2265</v>
      </c>
      <c r="AQ126" s="47">
        <f t="shared" si="130"/>
        <v>1538</v>
      </c>
      <c r="AR126" s="47">
        <f t="shared" si="130"/>
        <v>275</v>
      </c>
      <c r="AS126" s="47">
        <f t="shared" si="130"/>
        <v>1795</v>
      </c>
      <c r="AT126" s="47">
        <f t="shared" si="130"/>
        <v>1279</v>
      </c>
      <c r="AU126" s="47">
        <f t="shared" si="130"/>
        <v>579</v>
      </c>
      <c r="AV126" s="47">
        <f t="shared" si="130"/>
        <v>891</v>
      </c>
      <c r="AW126" s="47">
        <f t="shared" si="130"/>
        <v>943</v>
      </c>
      <c r="AX126" s="47">
        <f t="shared" si="130"/>
        <v>1272</v>
      </c>
      <c r="AY126" s="47">
        <f t="shared" si="130"/>
        <v>659</v>
      </c>
      <c r="AZ126" s="47">
        <f t="shared" si="130"/>
        <v>1589</v>
      </c>
      <c r="BA126" s="47">
        <f t="shared" si="130"/>
        <v>874</v>
      </c>
      <c r="BB126" s="47">
        <f t="shared" si="130"/>
        <v>497</v>
      </c>
      <c r="BC126" s="47">
        <f t="shared" si="130"/>
        <v>638</v>
      </c>
      <c r="BD126" s="47">
        <f t="shared" si="130"/>
        <v>2062</v>
      </c>
      <c r="BE126" s="47">
        <f t="shared" si="130"/>
        <v>749</v>
      </c>
      <c r="BF126" s="47">
        <f t="shared" si="130"/>
        <v>552</v>
      </c>
      <c r="BG126" s="47">
        <f t="shared" si="130"/>
        <v>1813</v>
      </c>
      <c r="BH126" s="47">
        <f t="shared" si="130"/>
        <v>1302</v>
      </c>
      <c r="BI126" s="47">
        <f t="shared" si="130"/>
        <v>1570</v>
      </c>
      <c r="BJ126" s="47">
        <f t="shared" si="130"/>
        <v>1052</v>
      </c>
    </row>
    <row r="127" ht="13.5" customHeight="1">
      <c r="A127" s="88">
        <v>41433.0</v>
      </c>
      <c r="B127" s="84" t="s">
        <v>74</v>
      </c>
      <c r="C127" s="38"/>
      <c r="D127" s="233" t="s">
        <v>34</v>
      </c>
      <c r="E127" s="52">
        <f t="shared" si="2"/>
        <v>1383</v>
      </c>
      <c r="F127" s="41">
        <v>2.0</v>
      </c>
      <c r="G127" s="41">
        <v>17.0</v>
      </c>
      <c r="H127" s="42">
        <f t="shared" si="3"/>
        <v>23</v>
      </c>
      <c r="I127" s="38"/>
      <c r="J127" s="234" t="s">
        <v>33</v>
      </c>
      <c r="K127" s="52">
        <f t="shared" si="4"/>
        <v>1280</v>
      </c>
      <c r="L127" s="44">
        <v>3.0</v>
      </c>
      <c r="M127" s="44">
        <v>16.0</v>
      </c>
      <c r="N127" s="23">
        <f t="shared" si="5"/>
        <v>25</v>
      </c>
      <c r="O127" s="38"/>
      <c r="P127" s="45" t="s">
        <v>73</v>
      </c>
      <c r="Q127" s="38"/>
      <c r="R127" s="45">
        <f>MIN(Rules!$E$2,(MAX(H127/N127,N127/H127)))</f>
        <v>1.086956522</v>
      </c>
      <c r="S127" s="45">
        <f>VLOOKUP(B127,Rules!A:B,2,FALSE)</f>
        <v>50</v>
      </c>
      <c r="T127" s="38"/>
      <c r="U127" s="46">
        <f>1/(10^(-(E127+(IF(P127="Y",Rules!$I$2,0))-K127)/Rules!$E$12)+1)</f>
        <v>0.616408694</v>
      </c>
      <c r="V127" s="47">
        <f t="shared" si="6"/>
        <v>-34</v>
      </c>
      <c r="W127" s="47">
        <f t="shared" si="7"/>
        <v>34</v>
      </c>
      <c r="X127" s="47"/>
      <c r="Y127" s="47"/>
      <c r="Z127" s="48"/>
      <c r="AA127" s="47">
        <f t="shared" ref="AA127:BJ127" si="131">IF($D127=AA$1,$E127+$V127,(IF($J127=AA$1,$K127+$W127,AA126)))</f>
        <v>1455</v>
      </c>
      <c r="AB127" s="47">
        <f t="shared" si="131"/>
        <v>976</v>
      </c>
      <c r="AC127" s="47">
        <f t="shared" si="131"/>
        <v>1282</v>
      </c>
      <c r="AD127" s="47">
        <f t="shared" si="131"/>
        <v>292</v>
      </c>
      <c r="AE127" s="47">
        <f t="shared" si="131"/>
        <v>1832</v>
      </c>
      <c r="AF127" s="47">
        <f t="shared" si="131"/>
        <v>1875</v>
      </c>
      <c r="AG127" s="47">
        <f t="shared" si="131"/>
        <v>1120</v>
      </c>
      <c r="AH127" s="47">
        <f t="shared" si="131"/>
        <v>906</v>
      </c>
      <c r="AI127" s="47">
        <f t="shared" si="131"/>
        <v>1314</v>
      </c>
      <c r="AJ127" s="47">
        <f t="shared" si="131"/>
        <v>1810</v>
      </c>
      <c r="AK127" s="47">
        <f t="shared" si="131"/>
        <v>618</v>
      </c>
      <c r="AL127" s="47">
        <f t="shared" si="131"/>
        <v>1018</v>
      </c>
      <c r="AM127" s="47">
        <f t="shared" si="131"/>
        <v>1997</v>
      </c>
      <c r="AN127" s="47">
        <f t="shared" si="131"/>
        <v>1349</v>
      </c>
      <c r="AO127" s="47">
        <f t="shared" si="131"/>
        <v>1177</v>
      </c>
      <c r="AP127" s="47">
        <f t="shared" si="131"/>
        <v>2265</v>
      </c>
      <c r="AQ127" s="47">
        <f t="shared" si="131"/>
        <v>1538</v>
      </c>
      <c r="AR127" s="47">
        <f t="shared" si="131"/>
        <v>275</v>
      </c>
      <c r="AS127" s="47">
        <f t="shared" si="131"/>
        <v>1795</v>
      </c>
      <c r="AT127" s="47">
        <f t="shared" si="131"/>
        <v>1279</v>
      </c>
      <c r="AU127" s="47">
        <f t="shared" si="131"/>
        <v>579</v>
      </c>
      <c r="AV127" s="47">
        <f t="shared" si="131"/>
        <v>891</v>
      </c>
      <c r="AW127" s="47">
        <f t="shared" si="131"/>
        <v>943</v>
      </c>
      <c r="AX127" s="47">
        <f t="shared" si="131"/>
        <v>1272</v>
      </c>
      <c r="AY127" s="47">
        <f t="shared" si="131"/>
        <v>659</v>
      </c>
      <c r="AZ127" s="47">
        <f t="shared" si="131"/>
        <v>1589</v>
      </c>
      <c r="BA127" s="47">
        <f t="shared" si="131"/>
        <v>874</v>
      </c>
      <c r="BB127" s="47">
        <f t="shared" si="131"/>
        <v>497</v>
      </c>
      <c r="BC127" s="47">
        <f t="shared" si="131"/>
        <v>638</v>
      </c>
      <c r="BD127" s="47">
        <f t="shared" si="131"/>
        <v>2062</v>
      </c>
      <c r="BE127" s="47">
        <f t="shared" si="131"/>
        <v>749</v>
      </c>
      <c r="BF127" s="47">
        <f t="shared" si="131"/>
        <v>552</v>
      </c>
      <c r="BG127" s="47">
        <f t="shared" si="131"/>
        <v>1813</v>
      </c>
      <c r="BH127" s="47">
        <f t="shared" si="131"/>
        <v>1302</v>
      </c>
      <c r="BI127" s="47">
        <f t="shared" si="131"/>
        <v>1570</v>
      </c>
      <c r="BJ127" s="47">
        <f t="shared" si="131"/>
        <v>1052</v>
      </c>
    </row>
    <row r="128" ht="13.5" customHeight="1">
      <c r="A128" s="88">
        <v>41433.0</v>
      </c>
      <c r="B128" s="84" t="s">
        <v>74</v>
      </c>
      <c r="C128" s="38"/>
      <c r="D128" s="233" t="s">
        <v>37</v>
      </c>
      <c r="E128" s="52">
        <f t="shared" si="2"/>
        <v>906</v>
      </c>
      <c r="F128" s="41">
        <v>3.0</v>
      </c>
      <c r="G128" s="41">
        <v>20.0</v>
      </c>
      <c r="H128" s="42">
        <f t="shared" si="3"/>
        <v>29</v>
      </c>
      <c r="I128" s="38"/>
      <c r="J128" s="234" t="s">
        <v>41</v>
      </c>
      <c r="K128" s="52">
        <f t="shared" si="4"/>
        <v>874</v>
      </c>
      <c r="L128" s="44">
        <v>3.0</v>
      </c>
      <c r="M128" s="44">
        <v>16.0</v>
      </c>
      <c r="N128" s="23">
        <f t="shared" si="5"/>
        <v>25</v>
      </c>
      <c r="O128" s="38"/>
      <c r="P128" s="45" t="s">
        <v>73</v>
      </c>
      <c r="Q128" s="38"/>
      <c r="R128" s="45">
        <f>MIN(Rules!$E$2,(MAX(H128/N128,N128/H128)))</f>
        <v>1.16</v>
      </c>
      <c r="S128" s="45">
        <f>VLOOKUP(B128,Rules!A:B,2,FALSE)</f>
        <v>50</v>
      </c>
      <c r="T128" s="38"/>
      <c r="U128" s="46">
        <f>1/(10^(-(E128+(IF(P128="Y",Rules!$I$2,0))-K128)/Rules!$E$12)+1)</f>
        <v>0.5367748336</v>
      </c>
      <c r="V128" s="47">
        <f t="shared" si="6"/>
        <v>27</v>
      </c>
      <c r="W128" s="47">
        <f t="shared" si="7"/>
        <v>-27</v>
      </c>
      <c r="X128" s="47"/>
      <c r="Y128" s="47"/>
      <c r="Z128" s="48"/>
      <c r="AA128" s="47">
        <f t="shared" ref="AA128:BJ128" si="132">IF($D128=AA$1,$E128+$V128,(IF($J128=AA$1,$K128+$W128,AA127)))</f>
        <v>1455</v>
      </c>
      <c r="AB128" s="47">
        <f t="shared" si="132"/>
        <v>976</v>
      </c>
      <c r="AC128" s="47">
        <f t="shared" si="132"/>
        <v>1282</v>
      </c>
      <c r="AD128" s="47">
        <f t="shared" si="132"/>
        <v>292</v>
      </c>
      <c r="AE128" s="47">
        <f t="shared" si="132"/>
        <v>1832</v>
      </c>
      <c r="AF128" s="47">
        <f t="shared" si="132"/>
        <v>1875</v>
      </c>
      <c r="AG128" s="47">
        <f t="shared" si="132"/>
        <v>1120</v>
      </c>
      <c r="AH128" s="47">
        <f t="shared" si="132"/>
        <v>933</v>
      </c>
      <c r="AI128" s="47">
        <f t="shared" si="132"/>
        <v>1314</v>
      </c>
      <c r="AJ128" s="47">
        <f t="shared" si="132"/>
        <v>1810</v>
      </c>
      <c r="AK128" s="47">
        <f t="shared" si="132"/>
        <v>618</v>
      </c>
      <c r="AL128" s="47">
        <f t="shared" si="132"/>
        <v>1018</v>
      </c>
      <c r="AM128" s="47">
        <f t="shared" si="132"/>
        <v>1997</v>
      </c>
      <c r="AN128" s="47">
        <f t="shared" si="132"/>
        <v>1349</v>
      </c>
      <c r="AO128" s="47">
        <f t="shared" si="132"/>
        <v>1177</v>
      </c>
      <c r="AP128" s="47">
        <f t="shared" si="132"/>
        <v>2265</v>
      </c>
      <c r="AQ128" s="47">
        <f t="shared" si="132"/>
        <v>1538</v>
      </c>
      <c r="AR128" s="47">
        <f t="shared" si="132"/>
        <v>275</v>
      </c>
      <c r="AS128" s="47">
        <f t="shared" si="132"/>
        <v>1795</v>
      </c>
      <c r="AT128" s="47">
        <f t="shared" si="132"/>
        <v>1279</v>
      </c>
      <c r="AU128" s="47">
        <f t="shared" si="132"/>
        <v>579</v>
      </c>
      <c r="AV128" s="47">
        <f t="shared" si="132"/>
        <v>891</v>
      </c>
      <c r="AW128" s="47">
        <f t="shared" si="132"/>
        <v>943</v>
      </c>
      <c r="AX128" s="47">
        <f t="shared" si="132"/>
        <v>1272</v>
      </c>
      <c r="AY128" s="47">
        <f t="shared" si="132"/>
        <v>659</v>
      </c>
      <c r="AZ128" s="47">
        <f t="shared" si="132"/>
        <v>1589</v>
      </c>
      <c r="BA128" s="47">
        <f t="shared" si="132"/>
        <v>847</v>
      </c>
      <c r="BB128" s="47">
        <f t="shared" si="132"/>
        <v>497</v>
      </c>
      <c r="BC128" s="47">
        <f t="shared" si="132"/>
        <v>638</v>
      </c>
      <c r="BD128" s="47">
        <f t="shared" si="132"/>
        <v>2062</v>
      </c>
      <c r="BE128" s="47">
        <f t="shared" si="132"/>
        <v>749</v>
      </c>
      <c r="BF128" s="47">
        <f t="shared" si="132"/>
        <v>552</v>
      </c>
      <c r="BG128" s="47">
        <f t="shared" si="132"/>
        <v>1813</v>
      </c>
      <c r="BH128" s="47">
        <f t="shared" si="132"/>
        <v>1302</v>
      </c>
      <c r="BI128" s="47">
        <f t="shared" si="132"/>
        <v>1570</v>
      </c>
      <c r="BJ128" s="47">
        <f t="shared" si="132"/>
        <v>1052</v>
      </c>
    </row>
    <row r="129" ht="13.5" customHeight="1">
      <c r="A129" s="88">
        <v>41433.0</v>
      </c>
      <c r="B129" s="84" t="s">
        <v>74</v>
      </c>
      <c r="C129" s="38"/>
      <c r="D129" s="233" t="s">
        <v>53</v>
      </c>
      <c r="E129" s="52">
        <f t="shared" si="2"/>
        <v>552</v>
      </c>
      <c r="F129" s="41">
        <v>2.0</v>
      </c>
      <c r="G129" s="41">
        <v>16.0</v>
      </c>
      <c r="H129" s="42">
        <f t="shared" si="3"/>
        <v>22</v>
      </c>
      <c r="I129" s="38"/>
      <c r="J129" s="234" t="s">
        <v>50</v>
      </c>
      <c r="K129" s="52">
        <f t="shared" si="4"/>
        <v>579</v>
      </c>
      <c r="L129" s="44">
        <v>0.0</v>
      </c>
      <c r="M129" s="44">
        <v>10.0</v>
      </c>
      <c r="N129" s="23">
        <f t="shared" si="5"/>
        <v>10</v>
      </c>
      <c r="O129" s="38"/>
      <c r="P129" s="45" t="s">
        <v>73</v>
      </c>
      <c r="Q129" s="38"/>
      <c r="R129" s="45">
        <f>MIN(Rules!$E$2,(MAX(H129/N129,N129/H129)))</f>
        <v>2</v>
      </c>
      <c r="S129" s="45">
        <f>VLOOKUP(B129,Rules!A:B,2,FALSE)</f>
        <v>50</v>
      </c>
      <c r="T129" s="38"/>
      <c r="U129" s="46">
        <f>1/(10^(-(E129+(IF(P129="Y",Rules!$I$2,0))-K129)/Rules!$E$12)+1)</f>
        <v>0.468955088</v>
      </c>
      <c r="V129" s="47">
        <f t="shared" si="6"/>
        <v>53</v>
      </c>
      <c r="W129" s="47">
        <f t="shared" si="7"/>
        <v>-53</v>
      </c>
      <c r="X129" s="47"/>
      <c r="Y129" s="47"/>
      <c r="Z129" s="48"/>
      <c r="AA129" s="47">
        <f t="shared" ref="AA129:BJ129" si="133">IF($D129=AA$1,$E129+$V129,(IF($J129=AA$1,$K129+$W129,AA128)))</f>
        <v>1455</v>
      </c>
      <c r="AB129" s="47">
        <f t="shared" si="133"/>
        <v>976</v>
      </c>
      <c r="AC129" s="47">
        <f t="shared" si="133"/>
        <v>1282</v>
      </c>
      <c r="AD129" s="47">
        <f t="shared" si="133"/>
        <v>292</v>
      </c>
      <c r="AE129" s="47">
        <f t="shared" si="133"/>
        <v>1832</v>
      </c>
      <c r="AF129" s="47">
        <f t="shared" si="133"/>
        <v>1875</v>
      </c>
      <c r="AG129" s="47">
        <f t="shared" si="133"/>
        <v>1120</v>
      </c>
      <c r="AH129" s="47">
        <f t="shared" si="133"/>
        <v>933</v>
      </c>
      <c r="AI129" s="47">
        <f t="shared" si="133"/>
        <v>1314</v>
      </c>
      <c r="AJ129" s="47">
        <f t="shared" si="133"/>
        <v>1810</v>
      </c>
      <c r="AK129" s="47">
        <f t="shared" si="133"/>
        <v>618</v>
      </c>
      <c r="AL129" s="47">
        <f t="shared" si="133"/>
        <v>1018</v>
      </c>
      <c r="AM129" s="47">
        <f t="shared" si="133"/>
        <v>1997</v>
      </c>
      <c r="AN129" s="47">
        <f t="shared" si="133"/>
        <v>1349</v>
      </c>
      <c r="AO129" s="47">
        <f t="shared" si="133"/>
        <v>1177</v>
      </c>
      <c r="AP129" s="47">
        <f t="shared" si="133"/>
        <v>2265</v>
      </c>
      <c r="AQ129" s="47">
        <f t="shared" si="133"/>
        <v>1538</v>
      </c>
      <c r="AR129" s="47">
        <f t="shared" si="133"/>
        <v>275</v>
      </c>
      <c r="AS129" s="47">
        <f t="shared" si="133"/>
        <v>1795</v>
      </c>
      <c r="AT129" s="47">
        <f t="shared" si="133"/>
        <v>1279</v>
      </c>
      <c r="AU129" s="47">
        <f t="shared" si="133"/>
        <v>526</v>
      </c>
      <c r="AV129" s="47">
        <f t="shared" si="133"/>
        <v>891</v>
      </c>
      <c r="AW129" s="47">
        <f t="shared" si="133"/>
        <v>943</v>
      </c>
      <c r="AX129" s="47">
        <f t="shared" si="133"/>
        <v>1272</v>
      </c>
      <c r="AY129" s="47">
        <f t="shared" si="133"/>
        <v>659</v>
      </c>
      <c r="AZ129" s="47">
        <f t="shared" si="133"/>
        <v>1589</v>
      </c>
      <c r="BA129" s="47">
        <f t="shared" si="133"/>
        <v>847</v>
      </c>
      <c r="BB129" s="47">
        <f t="shared" si="133"/>
        <v>497</v>
      </c>
      <c r="BC129" s="47">
        <f t="shared" si="133"/>
        <v>638</v>
      </c>
      <c r="BD129" s="47">
        <f t="shared" si="133"/>
        <v>2062</v>
      </c>
      <c r="BE129" s="47">
        <f t="shared" si="133"/>
        <v>749</v>
      </c>
      <c r="BF129" s="47">
        <f t="shared" si="133"/>
        <v>605</v>
      </c>
      <c r="BG129" s="47">
        <f t="shared" si="133"/>
        <v>1813</v>
      </c>
      <c r="BH129" s="47">
        <f t="shared" si="133"/>
        <v>1302</v>
      </c>
      <c r="BI129" s="47">
        <f t="shared" si="133"/>
        <v>1570</v>
      </c>
      <c r="BJ129" s="47">
        <f t="shared" si="133"/>
        <v>1052</v>
      </c>
    </row>
    <row r="130" ht="13.5" customHeight="1">
      <c r="A130" s="88">
        <v>41433.0</v>
      </c>
      <c r="B130" s="84" t="s">
        <v>75</v>
      </c>
      <c r="C130" s="38"/>
      <c r="D130" s="233" t="s">
        <v>24</v>
      </c>
      <c r="E130" s="52">
        <f t="shared" si="2"/>
        <v>1570</v>
      </c>
      <c r="F130" s="41">
        <v>1.0</v>
      </c>
      <c r="G130" s="41">
        <v>17.0</v>
      </c>
      <c r="H130" s="42">
        <f t="shared" si="3"/>
        <v>20</v>
      </c>
      <c r="I130" s="38"/>
      <c r="J130" s="234" t="s">
        <v>26</v>
      </c>
      <c r="K130" s="52">
        <f t="shared" si="4"/>
        <v>1810</v>
      </c>
      <c r="L130" s="44">
        <v>1.0</v>
      </c>
      <c r="M130" s="44">
        <v>17.0</v>
      </c>
      <c r="N130" s="23">
        <f t="shared" si="5"/>
        <v>20</v>
      </c>
      <c r="O130" s="38"/>
      <c r="P130" s="45" t="s">
        <v>72</v>
      </c>
      <c r="Q130" s="38"/>
      <c r="R130" s="45">
        <f>MIN(Rules!$E$2,(MAX(H130/N130,N130/H130)))</f>
        <v>1</v>
      </c>
      <c r="S130" s="45">
        <f>VLOOKUP(B130,Rules!A:B,2,FALSE)</f>
        <v>60</v>
      </c>
      <c r="T130" s="38"/>
      <c r="U130" s="46">
        <f>1/(10^(-(E130+(IF(P130="Y",Rules!$I$2,0))-K130)/Rules!$E$12)+1)</f>
        <v>0.3978419068</v>
      </c>
      <c r="V130" s="47">
        <f t="shared" si="6"/>
        <v>6</v>
      </c>
      <c r="W130" s="47">
        <f t="shared" si="7"/>
        <v>-6</v>
      </c>
      <c r="X130" s="47"/>
      <c r="Y130" s="47"/>
      <c r="Z130" s="48"/>
      <c r="AA130" s="47">
        <f t="shared" ref="AA130:BJ130" si="134">IF($D130=AA$1,$E130+$V130,(IF($J130=AA$1,$K130+$W130,AA129)))</f>
        <v>1455</v>
      </c>
      <c r="AB130" s="47">
        <f t="shared" si="134"/>
        <v>976</v>
      </c>
      <c r="AC130" s="47">
        <f t="shared" si="134"/>
        <v>1282</v>
      </c>
      <c r="AD130" s="47">
        <f t="shared" si="134"/>
        <v>292</v>
      </c>
      <c r="AE130" s="47">
        <f t="shared" si="134"/>
        <v>1832</v>
      </c>
      <c r="AF130" s="47">
        <f t="shared" si="134"/>
        <v>1875</v>
      </c>
      <c r="AG130" s="47">
        <f t="shared" si="134"/>
        <v>1120</v>
      </c>
      <c r="AH130" s="47">
        <f t="shared" si="134"/>
        <v>933</v>
      </c>
      <c r="AI130" s="47">
        <f t="shared" si="134"/>
        <v>1314</v>
      </c>
      <c r="AJ130" s="47">
        <f t="shared" si="134"/>
        <v>1804</v>
      </c>
      <c r="AK130" s="47">
        <f t="shared" si="134"/>
        <v>618</v>
      </c>
      <c r="AL130" s="47">
        <f t="shared" si="134"/>
        <v>1018</v>
      </c>
      <c r="AM130" s="47">
        <f t="shared" si="134"/>
        <v>1997</v>
      </c>
      <c r="AN130" s="47">
        <f t="shared" si="134"/>
        <v>1349</v>
      </c>
      <c r="AO130" s="47">
        <f t="shared" si="134"/>
        <v>1177</v>
      </c>
      <c r="AP130" s="47">
        <f t="shared" si="134"/>
        <v>2265</v>
      </c>
      <c r="AQ130" s="47">
        <f t="shared" si="134"/>
        <v>1538</v>
      </c>
      <c r="AR130" s="47">
        <f t="shared" si="134"/>
        <v>275</v>
      </c>
      <c r="AS130" s="47">
        <f t="shared" si="134"/>
        <v>1795</v>
      </c>
      <c r="AT130" s="47">
        <f t="shared" si="134"/>
        <v>1279</v>
      </c>
      <c r="AU130" s="47">
        <f t="shared" si="134"/>
        <v>526</v>
      </c>
      <c r="AV130" s="47">
        <f t="shared" si="134"/>
        <v>891</v>
      </c>
      <c r="AW130" s="47">
        <f t="shared" si="134"/>
        <v>943</v>
      </c>
      <c r="AX130" s="47">
        <f t="shared" si="134"/>
        <v>1272</v>
      </c>
      <c r="AY130" s="47">
        <f t="shared" si="134"/>
        <v>659</v>
      </c>
      <c r="AZ130" s="47">
        <f t="shared" si="134"/>
        <v>1589</v>
      </c>
      <c r="BA130" s="47">
        <f t="shared" si="134"/>
        <v>847</v>
      </c>
      <c r="BB130" s="47">
        <f t="shared" si="134"/>
        <v>497</v>
      </c>
      <c r="BC130" s="47">
        <f t="shared" si="134"/>
        <v>638</v>
      </c>
      <c r="BD130" s="47">
        <f t="shared" si="134"/>
        <v>2062</v>
      </c>
      <c r="BE130" s="47">
        <f t="shared" si="134"/>
        <v>749</v>
      </c>
      <c r="BF130" s="47">
        <f t="shared" si="134"/>
        <v>605</v>
      </c>
      <c r="BG130" s="47">
        <f t="shared" si="134"/>
        <v>1813</v>
      </c>
      <c r="BH130" s="47">
        <f t="shared" si="134"/>
        <v>1302</v>
      </c>
      <c r="BI130" s="47">
        <f t="shared" si="134"/>
        <v>1576</v>
      </c>
      <c r="BJ130" s="47">
        <f t="shared" si="134"/>
        <v>1052</v>
      </c>
    </row>
    <row r="131" ht="13.5" customHeight="1">
      <c r="A131" s="88">
        <v>41434.0</v>
      </c>
      <c r="B131" s="84" t="s">
        <v>75</v>
      </c>
      <c r="C131" s="38"/>
      <c r="D131" s="233" t="s">
        <v>27</v>
      </c>
      <c r="E131" s="52">
        <f t="shared" si="2"/>
        <v>1589</v>
      </c>
      <c r="F131" s="41">
        <v>4.0</v>
      </c>
      <c r="G131" s="41">
        <v>9.0</v>
      </c>
      <c r="H131" s="42">
        <f t="shared" si="3"/>
        <v>21</v>
      </c>
      <c r="I131" s="38"/>
      <c r="J131" s="234" t="s">
        <v>22</v>
      </c>
      <c r="K131" s="52">
        <f t="shared" si="4"/>
        <v>2265</v>
      </c>
      <c r="L131" s="44">
        <v>0.0</v>
      </c>
      <c r="M131" s="44">
        <v>26.0</v>
      </c>
      <c r="N131" s="23">
        <f t="shared" si="5"/>
        <v>26</v>
      </c>
      <c r="O131" s="38"/>
      <c r="P131" s="45" t="s">
        <v>72</v>
      </c>
      <c r="Q131" s="38"/>
      <c r="R131" s="45">
        <f>MIN(Rules!$E$2,(MAX(H131/N131,N131/H131)))</f>
        <v>1.238095238</v>
      </c>
      <c r="S131" s="45">
        <f>VLOOKUP(B131,Rules!A:B,2,FALSE)</f>
        <v>60</v>
      </c>
      <c r="T131" s="38"/>
      <c r="U131" s="46">
        <f>1/(10^(-(E131+(IF(P131="Y",Rules!$I$2,0))-K131)/Rules!$E$12)+1)</f>
        <v>0.08148647921</v>
      </c>
      <c r="V131" s="47">
        <f t="shared" si="6"/>
        <v>-6</v>
      </c>
      <c r="W131" s="47">
        <f t="shared" si="7"/>
        <v>6</v>
      </c>
      <c r="X131" s="47"/>
      <c r="Y131" s="47"/>
      <c r="Z131" s="48"/>
      <c r="AA131" s="47">
        <f t="shared" ref="AA131:BJ131" si="135">IF($D131=AA$1,$E131+$V131,(IF($J131=AA$1,$K131+$W131,AA130)))</f>
        <v>1455</v>
      </c>
      <c r="AB131" s="47">
        <f t="shared" si="135"/>
        <v>976</v>
      </c>
      <c r="AC131" s="47">
        <f t="shared" si="135"/>
        <v>1282</v>
      </c>
      <c r="AD131" s="47">
        <f t="shared" si="135"/>
        <v>292</v>
      </c>
      <c r="AE131" s="47">
        <f t="shared" si="135"/>
        <v>1832</v>
      </c>
      <c r="AF131" s="47">
        <f t="shared" si="135"/>
        <v>1875</v>
      </c>
      <c r="AG131" s="47">
        <f t="shared" si="135"/>
        <v>1120</v>
      </c>
      <c r="AH131" s="47">
        <f t="shared" si="135"/>
        <v>933</v>
      </c>
      <c r="AI131" s="47">
        <f t="shared" si="135"/>
        <v>1314</v>
      </c>
      <c r="AJ131" s="47">
        <f t="shared" si="135"/>
        <v>1804</v>
      </c>
      <c r="AK131" s="47">
        <f t="shared" si="135"/>
        <v>618</v>
      </c>
      <c r="AL131" s="47">
        <f t="shared" si="135"/>
        <v>1018</v>
      </c>
      <c r="AM131" s="47">
        <f t="shared" si="135"/>
        <v>1997</v>
      </c>
      <c r="AN131" s="47">
        <f t="shared" si="135"/>
        <v>1349</v>
      </c>
      <c r="AO131" s="47">
        <f t="shared" si="135"/>
        <v>1177</v>
      </c>
      <c r="AP131" s="47">
        <f t="shared" si="135"/>
        <v>2271</v>
      </c>
      <c r="AQ131" s="47">
        <f t="shared" si="135"/>
        <v>1538</v>
      </c>
      <c r="AR131" s="47">
        <f t="shared" si="135"/>
        <v>275</v>
      </c>
      <c r="AS131" s="47">
        <f t="shared" si="135"/>
        <v>1795</v>
      </c>
      <c r="AT131" s="47">
        <f t="shared" si="135"/>
        <v>1279</v>
      </c>
      <c r="AU131" s="47">
        <f t="shared" si="135"/>
        <v>526</v>
      </c>
      <c r="AV131" s="47">
        <f t="shared" si="135"/>
        <v>891</v>
      </c>
      <c r="AW131" s="47">
        <f t="shared" si="135"/>
        <v>943</v>
      </c>
      <c r="AX131" s="47">
        <f t="shared" si="135"/>
        <v>1272</v>
      </c>
      <c r="AY131" s="47">
        <f t="shared" si="135"/>
        <v>659</v>
      </c>
      <c r="AZ131" s="47">
        <f t="shared" si="135"/>
        <v>1583</v>
      </c>
      <c r="BA131" s="47">
        <f t="shared" si="135"/>
        <v>847</v>
      </c>
      <c r="BB131" s="47">
        <f t="shared" si="135"/>
        <v>497</v>
      </c>
      <c r="BC131" s="47">
        <f t="shared" si="135"/>
        <v>638</v>
      </c>
      <c r="BD131" s="47">
        <f t="shared" si="135"/>
        <v>2062</v>
      </c>
      <c r="BE131" s="47">
        <f t="shared" si="135"/>
        <v>749</v>
      </c>
      <c r="BF131" s="47">
        <f t="shared" si="135"/>
        <v>605</v>
      </c>
      <c r="BG131" s="47">
        <f t="shared" si="135"/>
        <v>1813</v>
      </c>
      <c r="BH131" s="47">
        <f t="shared" si="135"/>
        <v>1302</v>
      </c>
      <c r="BI131" s="47">
        <f t="shared" si="135"/>
        <v>1576</v>
      </c>
      <c r="BJ131" s="47">
        <f t="shared" si="135"/>
        <v>1052</v>
      </c>
    </row>
    <row r="132" ht="13.5" customHeight="1">
      <c r="A132" s="88">
        <v>41434.0</v>
      </c>
      <c r="B132" s="84" t="s">
        <v>75</v>
      </c>
      <c r="C132" s="38"/>
      <c r="D132" s="233" t="s">
        <v>20</v>
      </c>
      <c r="E132" s="52">
        <f t="shared" si="2"/>
        <v>1795</v>
      </c>
      <c r="F132" s="41">
        <v>1.0</v>
      </c>
      <c r="G132" s="41">
        <v>18.0</v>
      </c>
      <c r="H132" s="42">
        <f t="shared" si="3"/>
        <v>21</v>
      </c>
      <c r="I132" s="38"/>
      <c r="J132" s="234" t="s">
        <v>18</v>
      </c>
      <c r="K132" s="52">
        <f t="shared" si="4"/>
        <v>2062</v>
      </c>
      <c r="L132" s="44">
        <v>1.0</v>
      </c>
      <c r="M132" s="44">
        <v>15.0</v>
      </c>
      <c r="N132" s="23">
        <f t="shared" si="5"/>
        <v>18</v>
      </c>
      <c r="O132" s="38"/>
      <c r="P132" s="45" t="s">
        <v>72</v>
      </c>
      <c r="Q132" s="38"/>
      <c r="R132" s="45">
        <f>MIN(Rules!$E$2,(MAX(H132/N132,N132/H132)))</f>
        <v>1.166666667</v>
      </c>
      <c r="S132" s="45">
        <f>VLOOKUP(B132,Rules!A:B,2,FALSE)</f>
        <v>60</v>
      </c>
      <c r="T132" s="38"/>
      <c r="U132" s="46">
        <f>1/(10^(-(E132+(IF(P132="Y",Rules!$I$2,0))-K132)/Rules!$E$12)+1)</f>
        <v>0.368465634</v>
      </c>
      <c r="V132" s="47">
        <f t="shared" si="6"/>
        <v>44</v>
      </c>
      <c r="W132" s="47">
        <f t="shared" si="7"/>
        <v>-44</v>
      </c>
      <c r="X132" s="47"/>
      <c r="Y132" s="47"/>
      <c r="Z132" s="48"/>
      <c r="AA132" s="47">
        <f t="shared" ref="AA132:BJ132" si="136">IF($D132=AA$1,$E132+$V132,(IF($J132=AA$1,$K132+$W132,AA131)))</f>
        <v>1455</v>
      </c>
      <c r="AB132" s="47">
        <f t="shared" si="136"/>
        <v>976</v>
      </c>
      <c r="AC132" s="47">
        <f t="shared" si="136"/>
        <v>1282</v>
      </c>
      <c r="AD132" s="47">
        <f t="shared" si="136"/>
        <v>292</v>
      </c>
      <c r="AE132" s="47">
        <f t="shared" si="136"/>
        <v>1832</v>
      </c>
      <c r="AF132" s="47">
        <f t="shared" si="136"/>
        <v>1875</v>
      </c>
      <c r="AG132" s="47">
        <f t="shared" si="136"/>
        <v>1120</v>
      </c>
      <c r="AH132" s="47">
        <f t="shared" si="136"/>
        <v>933</v>
      </c>
      <c r="AI132" s="47">
        <f t="shared" si="136"/>
        <v>1314</v>
      </c>
      <c r="AJ132" s="47">
        <f t="shared" si="136"/>
        <v>1804</v>
      </c>
      <c r="AK132" s="47">
        <f t="shared" si="136"/>
        <v>618</v>
      </c>
      <c r="AL132" s="47">
        <f t="shared" si="136"/>
        <v>1018</v>
      </c>
      <c r="AM132" s="47">
        <f t="shared" si="136"/>
        <v>1997</v>
      </c>
      <c r="AN132" s="47">
        <f t="shared" si="136"/>
        <v>1349</v>
      </c>
      <c r="AO132" s="47">
        <f t="shared" si="136"/>
        <v>1177</v>
      </c>
      <c r="AP132" s="47">
        <f t="shared" si="136"/>
        <v>2271</v>
      </c>
      <c r="AQ132" s="47">
        <f t="shared" si="136"/>
        <v>1538</v>
      </c>
      <c r="AR132" s="47">
        <f t="shared" si="136"/>
        <v>275</v>
      </c>
      <c r="AS132" s="47">
        <f t="shared" si="136"/>
        <v>1839</v>
      </c>
      <c r="AT132" s="47">
        <f t="shared" si="136"/>
        <v>1279</v>
      </c>
      <c r="AU132" s="47">
        <f t="shared" si="136"/>
        <v>526</v>
      </c>
      <c r="AV132" s="47">
        <f t="shared" si="136"/>
        <v>891</v>
      </c>
      <c r="AW132" s="47">
        <f t="shared" si="136"/>
        <v>943</v>
      </c>
      <c r="AX132" s="47">
        <f t="shared" si="136"/>
        <v>1272</v>
      </c>
      <c r="AY132" s="47">
        <f t="shared" si="136"/>
        <v>659</v>
      </c>
      <c r="AZ132" s="47">
        <f t="shared" si="136"/>
        <v>1583</v>
      </c>
      <c r="BA132" s="47">
        <f t="shared" si="136"/>
        <v>847</v>
      </c>
      <c r="BB132" s="47">
        <f t="shared" si="136"/>
        <v>497</v>
      </c>
      <c r="BC132" s="47">
        <f t="shared" si="136"/>
        <v>638</v>
      </c>
      <c r="BD132" s="47">
        <f t="shared" si="136"/>
        <v>2018</v>
      </c>
      <c r="BE132" s="47">
        <f t="shared" si="136"/>
        <v>749</v>
      </c>
      <c r="BF132" s="47">
        <f t="shared" si="136"/>
        <v>605</v>
      </c>
      <c r="BG132" s="47">
        <f t="shared" si="136"/>
        <v>1813</v>
      </c>
      <c r="BH132" s="47">
        <f t="shared" si="136"/>
        <v>1302</v>
      </c>
      <c r="BI132" s="47">
        <f t="shared" si="136"/>
        <v>1576</v>
      </c>
      <c r="BJ132" s="47">
        <f t="shared" si="136"/>
        <v>1052</v>
      </c>
    </row>
    <row r="133" ht="13.5" customHeight="1">
      <c r="A133" s="88">
        <v>41440.0</v>
      </c>
      <c r="B133" s="84" t="s">
        <v>75</v>
      </c>
      <c r="C133" s="38"/>
      <c r="D133" s="233" t="s">
        <v>26</v>
      </c>
      <c r="E133" s="52">
        <f t="shared" si="2"/>
        <v>1804</v>
      </c>
      <c r="F133" s="41">
        <v>1.0</v>
      </c>
      <c r="G133" s="41">
        <v>17.0</v>
      </c>
      <c r="H133" s="42">
        <f t="shared" si="3"/>
        <v>20</v>
      </c>
      <c r="I133" s="38"/>
      <c r="J133" s="234" t="s">
        <v>24</v>
      </c>
      <c r="K133" s="52">
        <f t="shared" si="4"/>
        <v>1576</v>
      </c>
      <c r="L133" s="44">
        <v>0.0</v>
      </c>
      <c r="M133" s="44">
        <v>12.0</v>
      </c>
      <c r="N133" s="23">
        <f t="shared" si="5"/>
        <v>12</v>
      </c>
      <c r="O133" s="38"/>
      <c r="P133" s="45" t="s">
        <v>72</v>
      </c>
      <c r="Q133" s="38"/>
      <c r="R133" s="45">
        <f>MIN(Rules!$E$2,(MAX(H133/N133,N133/H133)))</f>
        <v>1.666666667</v>
      </c>
      <c r="S133" s="45">
        <f>VLOOKUP(B133,Rules!A:B,2,FALSE)</f>
        <v>60</v>
      </c>
      <c r="T133" s="38"/>
      <c r="U133" s="46">
        <f>1/(10^(-(E133+(IF(P133="Y",Rules!$I$2,0))-K133)/Rules!$E$12)+1)</f>
        <v>0.8507828541</v>
      </c>
      <c r="V133" s="47">
        <f t="shared" si="6"/>
        <v>15</v>
      </c>
      <c r="W133" s="47">
        <f t="shared" si="7"/>
        <v>-15</v>
      </c>
      <c r="X133" s="47"/>
      <c r="Y133" s="47"/>
      <c r="Z133" s="48"/>
      <c r="AA133" s="47">
        <f t="shared" ref="AA133:BJ133" si="137">IF($D133=AA$1,$E133+$V133,(IF($J133=AA$1,$K133+$W133,AA132)))</f>
        <v>1455</v>
      </c>
      <c r="AB133" s="47">
        <f t="shared" si="137"/>
        <v>976</v>
      </c>
      <c r="AC133" s="47">
        <f t="shared" si="137"/>
        <v>1282</v>
      </c>
      <c r="AD133" s="47">
        <f t="shared" si="137"/>
        <v>292</v>
      </c>
      <c r="AE133" s="47">
        <f t="shared" si="137"/>
        <v>1832</v>
      </c>
      <c r="AF133" s="47">
        <f t="shared" si="137"/>
        <v>1875</v>
      </c>
      <c r="AG133" s="47">
        <f t="shared" si="137"/>
        <v>1120</v>
      </c>
      <c r="AH133" s="47">
        <f t="shared" si="137"/>
        <v>933</v>
      </c>
      <c r="AI133" s="47">
        <f t="shared" si="137"/>
        <v>1314</v>
      </c>
      <c r="AJ133" s="47">
        <f t="shared" si="137"/>
        <v>1819</v>
      </c>
      <c r="AK133" s="47">
        <f t="shared" si="137"/>
        <v>618</v>
      </c>
      <c r="AL133" s="47">
        <f t="shared" si="137"/>
        <v>1018</v>
      </c>
      <c r="AM133" s="47">
        <f t="shared" si="137"/>
        <v>1997</v>
      </c>
      <c r="AN133" s="47">
        <f t="shared" si="137"/>
        <v>1349</v>
      </c>
      <c r="AO133" s="47">
        <f t="shared" si="137"/>
        <v>1177</v>
      </c>
      <c r="AP133" s="47">
        <f t="shared" si="137"/>
        <v>2271</v>
      </c>
      <c r="AQ133" s="47">
        <f t="shared" si="137"/>
        <v>1538</v>
      </c>
      <c r="AR133" s="47">
        <f t="shared" si="137"/>
        <v>275</v>
      </c>
      <c r="AS133" s="47">
        <f t="shared" si="137"/>
        <v>1839</v>
      </c>
      <c r="AT133" s="47">
        <f t="shared" si="137"/>
        <v>1279</v>
      </c>
      <c r="AU133" s="47">
        <f t="shared" si="137"/>
        <v>526</v>
      </c>
      <c r="AV133" s="47">
        <f t="shared" si="137"/>
        <v>891</v>
      </c>
      <c r="AW133" s="47">
        <f t="shared" si="137"/>
        <v>943</v>
      </c>
      <c r="AX133" s="47">
        <f t="shared" si="137"/>
        <v>1272</v>
      </c>
      <c r="AY133" s="47">
        <f t="shared" si="137"/>
        <v>659</v>
      </c>
      <c r="AZ133" s="47">
        <f t="shared" si="137"/>
        <v>1583</v>
      </c>
      <c r="BA133" s="47">
        <f t="shared" si="137"/>
        <v>847</v>
      </c>
      <c r="BB133" s="47">
        <f t="shared" si="137"/>
        <v>497</v>
      </c>
      <c r="BC133" s="47">
        <f t="shared" si="137"/>
        <v>638</v>
      </c>
      <c r="BD133" s="47">
        <f t="shared" si="137"/>
        <v>2018</v>
      </c>
      <c r="BE133" s="47">
        <f t="shared" si="137"/>
        <v>749</v>
      </c>
      <c r="BF133" s="47">
        <f t="shared" si="137"/>
        <v>605</v>
      </c>
      <c r="BG133" s="47">
        <f t="shared" si="137"/>
        <v>1813</v>
      </c>
      <c r="BH133" s="47">
        <f t="shared" si="137"/>
        <v>1302</v>
      </c>
      <c r="BI133" s="47">
        <f t="shared" si="137"/>
        <v>1561</v>
      </c>
      <c r="BJ133" s="47">
        <f t="shared" si="137"/>
        <v>1052</v>
      </c>
    </row>
    <row r="134" ht="13.5" customHeight="1">
      <c r="A134" s="88">
        <v>41441.0</v>
      </c>
      <c r="B134" s="84" t="s">
        <v>75</v>
      </c>
      <c r="C134" s="38"/>
      <c r="D134" s="233" t="s">
        <v>31</v>
      </c>
      <c r="E134" s="52">
        <f t="shared" si="2"/>
        <v>1538</v>
      </c>
      <c r="F134" s="41">
        <v>1.0</v>
      </c>
      <c r="G134" s="41">
        <v>13.0</v>
      </c>
      <c r="H134" s="42">
        <f t="shared" si="3"/>
        <v>16</v>
      </c>
      <c r="I134" s="38"/>
      <c r="J134" s="234" t="s">
        <v>23</v>
      </c>
      <c r="K134" s="52">
        <f t="shared" si="4"/>
        <v>1997</v>
      </c>
      <c r="L134" s="44">
        <v>2.0</v>
      </c>
      <c r="M134" s="44">
        <v>17.0</v>
      </c>
      <c r="N134" s="23">
        <f t="shared" si="5"/>
        <v>23</v>
      </c>
      <c r="O134" s="38"/>
      <c r="P134" s="45" t="s">
        <v>72</v>
      </c>
      <c r="Q134" s="38"/>
      <c r="R134" s="45">
        <f>MIN(Rules!$E$2,(MAX(H134/N134,N134/H134)))</f>
        <v>1.4375</v>
      </c>
      <c r="S134" s="45">
        <f>VLOOKUP(B134,Rules!A:B,2,FALSE)</f>
        <v>60</v>
      </c>
      <c r="T134" s="38"/>
      <c r="U134" s="46">
        <f>1/(10^(-(E134+(IF(P134="Y",Rules!$I$2,0))-K134)/Rules!$E$12)+1)</f>
        <v>0.1941920865</v>
      </c>
      <c r="V134" s="47">
        <f t="shared" si="6"/>
        <v>-17</v>
      </c>
      <c r="W134" s="47">
        <f t="shared" si="7"/>
        <v>17</v>
      </c>
      <c r="X134" s="47"/>
      <c r="Y134" s="47"/>
      <c r="Z134" s="48"/>
      <c r="AA134" s="47">
        <f t="shared" ref="AA134:BJ134" si="138">IF($D134=AA$1,$E134+$V134,(IF($J134=AA$1,$K134+$W134,AA133)))</f>
        <v>1455</v>
      </c>
      <c r="AB134" s="47">
        <f t="shared" si="138"/>
        <v>976</v>
      </c>
      <c r="AC134" s="47">
        <f t="shared" si="138"/>
        <v>1282</v>
      </c>
      <c r="AD134" s="47">
        <f t="shared" si="138"/>
        <v>292</v>
      </c>
      <c r="AE134" s="47">
        <f t="shared" si="138"/>
        <v>1832</v>
      </c>
      <c r="AF134" s="47">
        <f t="shared" si="138"/>
        <v>1875</v>
      </c>
      <c r="AG134" s="47">
        <f t="shared" si="138"/>
        <v>1120</v>
      </c>
      <c r="AH134" s="47">
        <f t="shared" si="138"/>
        <v>933</v>
      </c>
      <c r="AI134" s="47">
        <f t="shared" si="138"/>
        <v>1314</v>
      </c>
      <c r="AJ134" s="47">
        <f t="shared" si="138"/>
        <v>1819</v>
      </c>
      <c r="AK134" s="47">
        <f t="shared" si="138"/>
        <v>618</v>
      </c>
      <c r="AL134" s="47">
        <f t="shared" si="138"/>
        <v>1018</v>
      </c>
      <c r="AM134" s="47">
        <f t="shared" si="138"/>
        <v>2014</v>
      </c>
      <c r="AN134" s="47">
        <f t="shared" si="138"/>
        <v>1349</v>
      </c>
      <c r="AO134" s="47">
        <f t="shared" si="138"/>
        <v>1177</v>
      </c>
      <c r="AP134" s="47">
        <f t="shared" si="138"/>
        <v>2271</v>
      </c>
      <c r="AQ134" s="47">
        <f t="shared" si="138"/>
        <v>1521</v>
      </c>
      <c r="AR134" s="47">
        <f t="shared" si="138"/>
        <v>275</v>
      </c>
      <c r="AS134" s="47">
        <f t="shared" si="138"/>
        <v>1839</v>
      </c>
      <c r="AT134" s="47">
        <f t="shared" si="138"/>
        <v>1279</v>
      </c>
      <c r="AU134" s="47">
        <f t="shared" si="138"/>
        <v>526</v>
      </c>
      <c r="AV134" s="47">
        <f t="shared" si="138"/>
        <v>891</v>
      </c>
      <c r="AW134" s="47">
        <f t="shared" si="138"/>
        <v>943</v>
      </c>
      <c r="AX134" s="47">
        <f t="shared" si="138"/>
        <v>1272</v>
      </c>
      <c r="AY134" s="47">
        <f t="shared" si="138"/>
        <v>659</v>
      </c>
      <c r="AZ134" s="47">
        <f t="shared" si="138"/>
        <v>1583</v>
      </c>
      <c r="BA134" s="47">
        <f t="shared" si="138"/>
        <v>847</v>
      </c>
      <c r="BB134" s="47">
        <f t="shared" si="138"/>
        <v>497</v>
      </c>
      <c r="BC134" s="47">
        <f t="shared" si="138"/>
        <v>638</v>
      </c>
      <c r="BD134" s="47">
        <f t="shared" si="138"/>
        <v>2018</v>
      </c>
      <c r="BE134" s="47">
        <f t="shared" si="138"/>
        <v>749</v>
      </c>
      <c r="BF134" s="47">
        <f t="shared" si="138"/>
        <v>605</v>
      </c>
      <c r="BG134" s="47">
        <f t="shared" si="138"/>
        <v>1813</v>
      </c>
      <c r="BH134" s="47">
        <f t="shared" si="138"/>
        <v>1302</v>
      </c>
      <c r="BI134" s="47">
        <f t="shared" si="138"/>
        <v>1561</v>
      </c>
      <c r="BJ134" s="47">
        <f t="shared" si="138"/>
        <v>1052</v>
      </c>
    </row>
    <row r="135" ht="13.5" customHeight="1">
      <c r="A135" s="88">
        <v>41441.0</v>
      </c>
      <c r="B135" s="84" t="s">
        <v>82</v>
      </c>
      <c r="C135" s="38"/>
      <c r="D135" s="233" t="s">
        <v>33</v>
      </c>
      <c r="E135" s="52">
        <f t="shared" si="2"/>
        <v>1314</v>
      </c>
      <c r="F135" s="41">
        <v>3.0</v>
      </c>
      <c r="G135" s="41">
        <v>20.0</v>
      </c>
      <c r="H135" s="42">
        <f t="shared" si="3"/>
        <v>29</v>
      </c>
      <c r="I135" s="38"/>
      <c r="J135" s="234" t="s">
        <v>43</v>
      </c>
      <c r="K135" s="52">
        <f t="shared" si="4"/>
        <v>976</v>
      </c>
      <c r="L135" s="44">
        <v>1.0</v>
      </c>
      <c r="M135" s="44">
        <v>11.0</v>
      </c>
      <c r="N135" s="23">
        <f t="shared" si="5"/>
        <v>14</v>
      </c>
      <c r="O135" s="38"/>
      <c r="P135" s="45" t="s">
        <v>72</v>
      </c>
      <c r="Q135" s="38"/>
      <c r="R135" s="45">
        <f>MIN(Rules!$E$2,(MAX(H135/N135,N135/H135)))</f>
        <v>2</v>
      </c>
      <c r="S135" s="45">
        <f>VLOOKUP(B135,Rules!A:B,2,FALSE)</f>
        <v>35</v>
      </c>
      <c r="T135" s="38"/>
      <c r="U135" s="46">
        <f>1/(10^(-(E135+(IF(P135="Y",Rules!$I$2,0))-K135)/Rules!$E$12)+1)</f>
        <v>0.9044193767</v>
      </c>
      <c r="V135" s="47">
        <f t="shared" si="6"/>
        <v>7</v>
      </c>
      <c r="W135" s="47">
        <f t="shared" si="7"/>
        <v>-7</v>
      </c>
      <c r="X135" s="47"/>
      <c r="Y135" s="47"/>
      <c r="Z135" s="48"/>
      <c r="AA135" s="47">
        <f t="shared" ref="AA135:BJ135" si="139">IF($D135=AA$1,$E135+$V135,(IF($J135=AA$1,$K135+$W135,AA134)))</f>
        <v>1455</v>
      </c>
      <c r="AB135" s="47">
        <f t="shared" si="139"/>
        <v>969</v>
      </c>
      <c r="AC135" s="47">
        <f t="shared" si="139"/>
        <v>1282</v>
      </c>
      <c r="AD135" s="47">
        <f t="shared" si="139"/>
        <v>292</v>
      </c>
      <c r="AE135" s="47">
        <f t="shared" si="139"/>
        <v>1832</v>
      </c>
      <c r="AF135" s="47">
        <f t="shared" si="139"/>
        <v>1875</v>
      </c>
      <c r="AG135" s="47">
        <f t="shared" si="139"/>
        <v>1120</v>
      </c>
      <c r="AH135" s="47">
        <f t="shared" si="139"/>
        <v>933</v>
      </c>
      <c r="AI135" s="47">
        <f t="shared" si="139"/>
        <v>1321</v>
      </c>
      <c r="AJ135" s="47">
        <f t="shared" si="139"/>
        <v>1819</v>
      </c>
      <c r="AK135" s="47">
        <f t="shared" si="139"/>
        <v>618</v>
      </c>
      <c r="AL135" s="47">
        <f t="shared" si="139"/>
        <v>1018</v>
      </c>
      <c r="AM135" s="47">
        <f t="shared" si="139"/>
        <v>2014</v>
      </c>
      <c r="AN135" s="47">
        <f t="shared" si="139"/>
        <v>1349</v>
      </c>
      <c r="AO135" s="47">
        <f t="shared" si="139"/>
        <v>1177</v>
      </c>
      <c r="AP135" s="47">
        <f t="shared" si="139"/>
        <v>2271</v>
      </c>
      <c r="AQ135" s="47">
        <f t="shared" si="139"/>
        <v>1521</v>
      </c>
      <c r="AR135" s="47">
        <f t="shared" si="139"/>
        <v>275</v>
      </c>
      <c r="AS135" s="47">
        <f t="shared" si="139"/>
        <v>1839</v>
      </c>
      <c r="AT135" s="47">
        <f t="shared" si="139"/>
        <v>1279</v>
      </c>
      <c r="AU135" s="47">
        <f t="shared" si="139"/>
        <v>526</v>
      </c>
      <c r="AV135" s="47">
        <f t="shared" si="139"/>
        <v>891</v>
      </c>
      <c r="AW135" s="47">
        <f t="shared" si="139"/>
        <v>943</v>
      </c>
      <c r="AX135" s="47">
        <f t="shared" si="139"/>
        <v>1272</v>
      </c>
      <c r="AY135" s="47">
        <f t="shared" si="139"/>
        <v>659</v>
      </c>
      <c r="AZ135" s="47">
        <f t="shared" si="139"/>
        <v>1583</v>
      </c>
      <c r="BA135" s="47">
        <f t="shared" si="139"/>
        <v>847</v>
      </c>
      <c r="BB135" s="47">
        <f t="shared" si="139"/>
        <v>497</v>
      </c>
      <c r="BC135" s="47">
        <f t="shared" si="139"/>
        <v>638</v>
      </c>
      <c r="BD135" s="47">
        <f t="shared" si="139"/>
        <v>2018</v>
      </c>
      <c r="BE135" s="47">
        <f t="shared" si="139"/>
        <v>749</v>
      </c>
      <c r="BF135" s="47">
        <f t="shared" si="139"/>
        <v>605</v>
      </c>
      <c r="BG135" s="47">
        <f t="shared" si="139"/>
        <v>1813</v>
      </c>
      <c r="BH135" s="47">
        <f t="shared" si="139"/>
        <v>1302</v>
      </c>
      <c r="BI135" s="47">
        <f t="shared" si="139"/>
        <v>1561</v>
      </c>
      <c r="BJ135" s="47">
        <f t="shared" si="139"/>
        <v>1052</v>
      </c>
    </row>
    <row r="136" ht="13.5" customHeight="1">
      <c r="A136" s="88">
        <v>41447.0</v>
      </c>
      <c r="B136" s="84" t="s">
        <v>77</v>
      </c>
      <c r="C136" s="38"/>
      <c r="D136" s="233" t="s">
        <v>27</v>
      </c>
      <c r="E136" s="52">
        <f t="shared" si="2"/>
        <v>1583</v>
      </c>
      <c r="F136" s="41">
        <v>1.0</v>
      </c>
      <c r="G136" s="41">
        <v>14.0</v>
      </c>
      <c r="H136" s="42">
        <f t="shared" si="3"/>
        <v>17</v>
      </c>
      <c r="I136" s="38"/>
      <c r="J136" s="234" t="s">
        <v>25</v>
      </c>
      <c r="K136" s="52">
        <f t="shared" si="4"/>
        <v>1813</v>
      </c>
      <c r="L136" s="44">
        <v>0.0</v>
      </c>
      <c r="M136" s="44">
        <v>21.0</v>
      </c>
      <c r="N136" s="23">
        <f t="shared" si="5"/>
        <v>21</v>
      </c>
      <c r="O136" s="38"/>
      <c r="P136" s="45" t="s">
        <v>72</v>
      </c>
      <c r="Q136" s="38"/>
      <c r="R136" s="45">
        <f>MIN(Rules!$E$2,(MAX(H136/N136,N136/H136)))</f>
        <v>1.235294118</v>
      </c>
      <c r="S136" s="45">
        <f>VLOOKUP(B136,Rules!A:B,2,FALSE)</f>
        <v>60</v>
      </c>
      <c r="T136" s="38"/>
      <c r="U136" s="46">
        <f>1/(10^(-(E136+(IF(P136="Y",Rules!$I$2,0))-K136)/Rules!$E$12)+1)</f>
        <v>0.4089244037</v>
      </c>
      <c r="V136" s="47">
        <f t="shared" si="6"/>
        <v>-30</v>
      </c>
      <c r="W136" s="47">
        <f t="shared" si="7"/>
        <v>30</v>
      </c>
      <c r="X136" s="47"/>
      <c r="Y136" s="47"/>
      <c r="Z136" s="48"/>
      <c r="AA136" s="47">
        <f t="shared" ref="AA136:BJ136" si="140">IF($D136=AA$1,$E136+$V136,(IF($J136=AA$1,$K136+$W136,AA135)))</f>
        <v>1455</v>
      </c>
      <c r="AB136" s="47">
        <f t="shared" si="140"/>
        <v>969</v>
      </c>
      <c r="AC136" s="47">
        <f t="shared" si="140"/>
        <v>1282</v>
      </c>
      <c r="AD136" s="47">
        <f t="shared" si="140"/>
        <v>292</v>
      </c>
      <c r="AE136" s="47">
        <f t="shared" si="140"/>
        <v>1832</v>
      </c>
      <c r="AF136" s="47">
        <f t="shared" si="140"/>
        <v>1875</v>
      </c>
      <c r="AG136" s="47">
        <f t="shared" si="140"/>
        <v>1120</v>
      </c>
      <c r="AH136" s="47">
        <f t="shared" si="140"/>
        <v>933</v>
      </c>
      <c r="AI136" s="47">
        <f t="shared" si="140"/>
        <v>1321</v>
      </c>
      <c r="AJ136" s="47">
        <f t="shared" si="140"/>
        <v>1819</v>
      </c>
      <c r="AK136" s="47">
        <f t="shared" si="140"/>
        <v>618</v>
      </c>
      <c r="AL136" s="47">
        <f t="shared" si="140"/>
        <v>1018</v>
      </c>
      <c r="AM136" s="47">
        <f t="shared" si="140"/>
        <v>2014</v>
      </c>
      <c r="AN136" s="47">
        <f t="shared" si="140"/>
        <v>1349</v>
      </c>
      <c r="AO136" s="47">
        <f t="shared" si="140"/>
        <v>1177</v>
      </c>
      <c r="AP136" s="47">
        <f t="shared" si="140"/>
        <v>2271</v>
      </c>
      <c r="AQ136" s="47">
        <f t="shared" si="140"/>
        <v>1521</v>
      </c>
      <c r="AR136" s="47">
        <f t="shared" si="140"/>
        <v>275</v>
      </c>
      <c r="AS136" s="47">
        <f t="shared" si="140"/>
        <v>1839</v>
      </c>
      <c r="AT136" s="47">
        <f t="shared" si="140"/>
        <v>1279</v>
      </c>
      <c r="AU136" s="47">
        <f t="shared" si="140"/>
        <v>526</v>
      </c>
      <c r="AV136" s="47">
        <f t="shared" si="140"/>
        <v>891</v>
      </c>
      <c r="AW136" s="47">
        <f t="shared" si="140"/>
        <v>943</v>
      </c>
      <c r="AX136" s="47">
        <f t="shared" si="140"/>
        <v>1272</v>
      </c>
      <c r="AY136" s="47">
        <f t="shared" si="140"/>
        <v>659</v>
      </c>
      <c r="AZ136" s="47">
        <f t="shared" si="140"/>
        <v>1553</v>
      </c>
      <c r="BA136" s="47">
        <f t="shared" si="140"/>
        <v>847</v>
      </c>
      <c r="BB136" s="47">
        <f t="shared" si="140"/>
        <v>497</v>
      </c>
      <c r="BC136" s="47">
        <f t="shared" si="140"/>
        <v>638</v>
      </c>
      <c r="BD136" s="47">
        <f t="shared" si="140"/>
        <v>2018</v>
      </c>
      <c r="BE136" s="47">
        <f t="shared" si="140"/>
        <v>749</v>
      </c>
      <c r="BF136" s="47">
        <f t="shared" si="140"/>
        <v>605</v>
      </c>
      <c r="BG136" s="47">
        <f t="shared" si="140"/>
        <v>1843</v>
      </c>
      <c r="BH136" s="47">
        <f t="shared" si="140"/>
        <v>1302</v>
      </c>
      <c r="BI136" s="47">
        <f t="shared" si="140"/>
        <v>1561</v>
      </c>
      <c r="BJ136" s="47">
        <f t="shared" si="140"/>
        <v>1052</v>
      </c>
    </row>
    <row r="137" ht="13.5" customHeight="1">
      <c r="A137" s="88">
        <v>41447.0</v>
      </c>
      <c r="B137" s="84" t="s">
        <v>77</v>
      </c>
      <c r="C137" s="38"/>
      <c r="D137" s="233" t="s">
        <v>24</v>
      </c>
      <c r="E137" s="52">
        <f t="shared" si="2"/>
        <v>1561</v>
      </c>
      <c r="F137" s="41">
        <v>3.0</v>
      </c>
      <c r="G137" s="41">
        <v>18.0</v>
      </c>
      <c r="H137" s="42">
        <f t="shared" si="3"/>
        <v>27</v>
      </c>
      <c r="I137" s="38"/>
      <c r="J137" s="234" t="s">
        <v>30</v>
      </c>
      <c r="K137" s="52">
        <f t="shared" si="4"/>
        <v>1455</v>
      </c>
      <c r="L137" s="44">
        <v>0.0</v>
      </c>
      <c r="M137" s="44">
        <v>17.0</v>
      </c>
      <c r="N137" s="23">
        <f t="shared" si="5"/>
        <v>17</v>
      </c>
      <c r="O137" s="38"/>
      <c r="P137" s="45" t="s">
        <v>72</v>
      </c>
      <c r="Q137" s="38"/>
      <c r="R137" s="45">
        <f>MIN(Rules!$E$2,(MAX(H137/N137,N137/H137)))</f>
        <v>1.588235294</v>
      </c>
      <c r="S137" s="45">
        <f>VLOOKUP(B137,Rules!A:B,2,FALSE)</f>
        <v>60</v>
      </c>
      <c r="T137" s="38"/>
      <c r="U137" s="46">
        <f>1/(10^(-(E137+(IF(P137="Y",Rules!$I$2,0))-K137)/Rules!$E$12)+1)</f>
        <v>0.7647542032</v>
      </c>
      <c r="V137" s="47">
        <f t="shared" si="6"/>
        <v>22</v>
      </c>
      <c r="W137" s="47">
        <f t="shared" si="7"/>
        <v>-22</v>
      </c>
      <c r="X137" s="47"/>
      <c r="Y137" s="47"/>
      <c r="Z137" s="48"/>
      <c r="AA137" s="47">
        <f t="shared" ref="AA137:BJ137" si="141">IF($D137=AA$1,$E137+$V137,(IF($J137=AA$1,$K137+$W137,AA136)))</f>
        <v>1433</v>
      </c>
      <c r="AB137" s="47">
        <f t="shared" si="141"/>
        <v>969</v>
      </c>
      <c r="AC137" s="47">
        <f t="shared" si="141"/>
        <v>1282</v>
      </c>
      <c r="AD137" s="47">
        <f t="shared" si="141"/>
        <v>292</v>
      </c>
      <c r="AE137" s="47">
        <f t="shared" si="141"/>
        <v>1832</v>
      </c>
      <c r="AF137" s="47">
        <f t="shared" si="141"/>
        <v>1875</v>
      </c>
      <c r="AG137" s="47">
        <f t="shared" si="141"/>
        <v>1120</v>
      </c>
      <c r="AH137" s="47">
        <f t="shared" si="141"/>
        <v>933</v>
      </c>
      <c r="AI137" s="47">
        <f t="shared" si="141"/>
        <v>1321</v>
      </c>
      <c r="AJ137" s="47">
        <f t="shared" si="141"/>
        <v>1819</v>
      </c>
      <c r="AK137" s="47">
        <f t="shared" si="141"/>
        <v>618</v>
      </c>
      <c r="AL137" s="47">
        <f t="shared" si="141"/>
        <v>1018</v>
      </c>
      <c r="AM137" s="47">
        <f t="shared" si="141"/>
        <v>2014</v>
      </c>
      <c r="AN137" s="47">
        <f t="shared" si="141"/>
        <v>1349</v>
      </c>
      <c r="AO137" s="47">
        <f t="shared" si="141"/>
        <v>1177</v>
      </c>
      <c r="AP137" s="47">
        <f t="shared" si="141"/>
        <v>2271</v>
      </c>
      <c r="AQ137" s="47">
        <f t="shared" si="141"/>
        <v>1521</v>
      </c>
      <c r="AR137" s="47">
        <f t="shared" si="141"/>
        <v>275</v>
      </c>
      <c r="AS137" s="47">
        <f t="shared" si="141"/>
        <v>1839</v>
      </c>
      <c r="AT137" s="47">
        <f t="shared" si="141"/>
        <v>1279</v>
      </c>
      <c r="AU137" s="47">
        <f t="shared" si="141"/>
        <v>526</v>
      </c>
      <c r="AV137" s="47">
        <f t="shared" si="141"/>
        <v>891</v>
      </c>
      <c r="AW137" s="47">
        <f t="shared" si="141"/>
        <v>943</v>
      </c>
      <c r="AX137" s="47">
        <f t="shared" si="141"/>
        <v>1272</v>
      </c>
      <c r="AY137" s="47">
        <f t="shared" si="141"/>
        <v>659</v>
      </c>
      <c r="AZ137" s="47">
        <f t="shared" si="141"/>
        <v>1553</v>
      </c>
      <c r="BA137" s="47">
        <f t="shared" si="141"/>
        <v>847</v>
      </c>
      <c r="BB137" s="47">
        <f t="shared" si="141"/>
        <v>497</v>
      </c>
      <c r="BC137" s="47">
        <f t="shared" si="141"/>
        <v>638</v>
      </c>
      <c r="BD137" s="47">
        <f t="shared" si="141"/>
        <v>2018</v>
      </c>
      <c r="BE137" s="47">
        <f t="shared" si="141"/>
        <v>749</v>
      </c>
      <c r="BF137" s="47">
        <f t="shared" si="141"/>
        <v>605</v>
      </c>
      <c r="BG137" s="47">
        <f t="shared" si="141"/>
        <v>1843</v>
      </c>
      <c r="BH137" s="47">
        <f t="shared" si="141"/>
        <v>1302</v>
      </c>
      <c r="BI137" s="47">
        <f t="shared" si="141"/>
        <v>1583</v>
      </c>
      <c r="BJ137" s="47">
        <f t="shared" si="141"/>
        <v>1052</v>
      </c>
    </row>
    <row r="138" ht="13.5" customHeight="1">
      <c r="A138" s="88">
        <v>41447.0</v>
      </c>
      <c r="B138" s="84" t="s">
        <v>77</v>
      </c>
      <c r="C138" s="38"/>
      <c r="D138" s="233" t="s">
        <v>36</v>
      </c>
      <c r="E138" s="52">
        <f t="shared" si="2"/>
        <v>1279</v>
      </c>
      <c r="F138" s="41">
        <v>0.0</v>
      </c>
      <c r="G138" s="41">
        <v>11.0</v>
      </c>
      <c r="H138" s="42">
        <f t="shared" si="3"/>
        <v>11</v>
      </c>
      <c r="I138" s="38"/>
      <c r="J138" s="234" t="s">
        <v>32</v>
      </c>
      <c r="K138" s="52">
        <f t="shared" si="4"/>
        <v>1302</v>
      </c>
      <c r="L138" s="44">
        <v>1.0</v>
      </c>
      <c r="M138" s="44">
        <v>15.0</v>
      </c>
      <c r="N138" s="23">
        <f t="shared" si="5"/>
        <v>18</v>
      </c>
      <c r="O138" s="38"/>
      <c r="P138" s="45" t="s">
        <v>72</v>
      </c>
      <c r="Q138" s="38"/>
      <c r="R138" s="45">
        <f>MIN(Rules!$E$2,(MAX(H138/N138,N138/H138)))</f>
        <v>1.636363636</v>
      </c>
      <c r="S138" s="45">
        <f>VLOOKUP(B138,Rules!A:B,2,FALSE)</f>
        <v>60</v>
      </c>
      <c r="T138" s="38"/>
      <c r="U138" s="46">
        <f>1/(10^(-(E138+(IF(P138="Y",Rules!$I$2,0))-K138)/Rules!$E$12)+1)</f>
        <v>0.6421841458</v>
      </c>
      <c r="V138" s="47">
        <f t="shared" si="6"/>
        <v>-63</v>
      </c>
      <c r="W138" s="47">
        <f t="shared" si="7"/>
        <v>63</v>
      </c>
      <c r="X138" s="47"/>
      <c r="Y138" s="47"/>
      <c r="Z138" s="48"/>
      <c r="AA138" s="47">
        <f t="shared" ref="AA138:BJ138" si="142">IF($D138=AA$1,$E138+$V138,(IF($J138=AA$1,$K138+$W138,AA137)))</f>
        <v>1433</v>
      </c>
      <c r="AB138" s="47">
        <f t="shared" si="142"/>
        <v>969</v>
      </c>
      <c r="AC138" s="47">
        <f t="shared" si="142"/>
        <v>1282</v>
      </c>
      <c r="AD138" s="47">
        <f t="shared" si="142"/>
        <v>292</v>
      </c>
      <c r="AE138" s="47">
        <f t="shared" si="142"/>
        <v>1832</v>
      </c>
      <c r="AF138" s="47">
        <f t="shared" si="142"/>
        <v>1875</v>
      </c>
      <c r="AG138" s="47">
        <f t="shared" si="142"/>
        <v>1120</v>
      </c>
      <c r="AH138" s="47">
        <f t="shared" si="142"/>
        <v>933</v>
      </c>
      <c r="AI138" s="47">
        <f t="shared" si="142"/>
        <v>1321</v>
      </c>
      <c r="AJ138" s="47">
        <f t="shared" si="142"/>
        <v>1819</v>
      </c>
      <c r="AK138" s="47">
        <f t="shared" si="142"/>
        <v>618</v>
      </c>
      <c r="AL138" s="47">
        <f t="shared" si="142"/>
        <v>1018</v>
      </c>
      <c r="AM138" s="47">
        <f t="shared" si="142"/>
        <v>2014</v>
      </c>
      <c r="AN138" s="47">
        <f t="shared" si="142"/>
        <v>1349</v>
      </c>
      <c r="AO138" s="47">
        <f t="shared" si="142"/>
        <v>1177</v>
      </c>
      <c r="AP138" s="47">
        <f t="shared" si="142"/>
        <v>2271</v>
      </c>
      <c r="AQ138" s="47">
        <f t="shared" si="142"/>
        <v>1521</v>
      </c>
      <c r="AR138" s="47">
        <f t="shared" si="142"/>
        <v>275</v>
      </c>
      <c r="AS138" s="47">
        <f t="shared" si="142"/>
        <v>1839</v>
      </c>
      <c r="AT138" s="47">
        <f t="shared" si="142"/>
        <v>1216</v>
      </c>
      <c r="AU138" s="47">
        <f t="shared" si="142"/>
        <v>526</v>
      </c>
      <c r="AV138" s="47">
        <f t="shared" si="142"/>
        <v>891</v>
      </c>
      <c r="AW138" s="47">
        <f t="shared" si="142"/>
        <v>943</v>
      </c>
      <c r="AX138" s="47">
        <f t="shared" si="142"/>
        <v>1272</v>
      </c>
      <c r="AY138" s="47">
        <f t="shared" si="142"/>
        <v>659</v>
      </c>
      <c r="AZ138" s="47">
        <f t="shared" si="142"/>
        <v>1553</v>
      </c>
      <c r="BA138" s="47">
        <f t="shared" si="142"/>
        <v>847</v>
      </c>
      <c r="BB138" s="47">
        <f t="shared" si="142"/>
        <v>497</v>
      </c>
      <c r="BC138" s="47">
        <f t="shared" si="142"/>
        <v>638</v>
      </c>
      <c r="BD138" s="47">
        <f t="shared" si="142"/>
        <v>2018</v>
      </c>
      <c r="BE138" s="47">
        <f t="shared" si="142"/>
        <v>749</v>
      </c>
      <c r="BF138" s="47">
        <f t="shared" si="142"/>
        <v>605</v>
      </c>
      <c r="BG138" s="47">
        <f t="shared" si="142"/>
        <v>1843</v>
      </c>
      <c r="BH138" s="47">
        <f t="shared" si="142"/>
        <v>1365</v>
      </c>
      <c r="BI138" s="47">
        <f t="shared" si="142"/>
        <v>1583</v>
      </c>
      <c r="BJ138" s="47">
        <f t="shared" si="142"/>
        <v>1052</v>
      </c>
    </row>
    <row r="139" ht="13.5" customHeight="1">
      <c r="A139" s="88">
        <v>41448.0</v>
      </c>
      <c r="B139" s="84" t="s">
        <v>75</v>
      </c>
      <c r="C139" s="38"/>
      <c r="D139" s="233" t="s">
        <v>22</v>
      </c>
      <c r="E139" s="52">
        <f t="shared" si="2"/>
        <v>2271</v>
      </c>
      <c r="F139" s="41">
        <v>1.0</v>
      </c>
      <c r="G139" s="41">
        <v>14.0</v>
      </c>
      <c r="H139" s="42">
        <f t="shared" si="3"/>
        <v>17</v>
      </c>
      <c r="I139" s="38"/>
      <c r="J139" s="234" t="s">
        <v>26</v>
      </c>
      <c r="K139" s="52">
        <f t="shared" si="4"/>
        <v>1819</v>
      </c>
      <c r="L139" s="44">
        <v>0.0</v>
      </c>
      <c r="M139" s="44">
        <v>17.0</v>
      </c>
      <c r="N139" s="23">
        <f t="shared" si="5"/>
        <v>17</v>
      </c>
      <c r="O139" s="38"/>
      <c r="P139" s="45" t="s">
        <v>73</v>
      </c>
      <c r="Q139" s="38"/>
      <c r="R139" s="45">
        <f>MIN(Rules!$E$2,(MAX(H139/N139,N139/H139)))</f>
        <v>1</v>
      </c>
      <c r="S139" s="45">
        <f>VLOOKUP(B139,Rules!A:B,2,FALSE)</f>
        <v>60</v>
      </c>
      <c r="T139" s="38"/>
      <c r="U139" s="46">
        <f>1/(10^(-(E139+(IF(P139="Y",Rules!$I$2,0))-K139)/Rules!$E$12)+1)</f>
        <v>0.8890956717</v>
      </c>
      <c r="V139" s="47">
        <f t="shared" si="6"/>
        <v>-23</v>
      </c>
      <c r="W139" s="47">
        <f t="shared" si="7"/>
        <v>23</v>
      </c>
      <c r="X139" s="47"/>
      <c r="Y139" s="47"/>
      <c r="Z139" s="48"/>
      <c r="AA139" s="47">
        <f t="shared" ref="AA139:BJ139" si="143">IF($D139=AA$1,$E139+$V139,(IF($J139=AA$1,$K139+$W139,AA138)))</f>
        <v>1433</v>
      </c>
      <c r="AB139" s="47">
        <f t="shared" si="143"/>
        <v>969</v>
      </c>
      <c r="AC139" s="47">
        <f t="shared" si="143"/>
        <v>1282</v>
      </c>
      <c r="AD139" s="47">
        <f t="shared" si="143"/>
        <v>292</v>
      </c>
      <c r="AE139" s="47">
        <f t="shared" si="143"/>
        <v>1832</v>
      </c>
      <c r="AF139" s="47">
        <f t="shared" si="143"/>
        <v>1875</v>
      </c>
      <c r="AG139" s="47">
        <f t="shared" si="143"/>
        <v>1120</v>
      </c>
      <c r="AH139" s="47">
        <f t="shared" si="143"/>
        <v>933</v>
      </c>
      <c r="AI139" s="47">
        <f t="shared" si="143"/>
        <v>1321</v>
      </c>
      <c r="AJ139" s="47">
        <f t="shared" si="143"/>
        <v>1842</v>
      </c>
      <c r="AK139" s="47">
        <f t="shared" si="143"/>
        <v>618</v>
      </c>
      <c r="AL139" s="47">
        <f t="shared" si="143"/>
        <v>1018</v>
      </c>
      <c r="AM139" s="47">
        <f t="shared" si="143"/>
        <v>2014</v>
      </c>
      <c r="AN139" s="47">
        <f t="shared" si="143"/>
        <v>1349</v>
      </c>
      <c r="AO139" s="47">
        <f t="shared" si="143"/>
        <v>1177</v>
      </c>
      <c r="AP139" s="47">
        <f t="shared" si="143"/>
        <v>2248</v>
      </c>
      <c r="AQ139" s="47">
        <f t="shared" si="143"/>
        <v>1521</v>
      </c>
      <c r="AR139" s="47">
        <f t="shared" si="143"/>
        <v>275</v>
      </c>
      <c r="AS139" s="47">
        <f t="shared" si="143"/>
        <v>1839</v>
      </c>
      <c r="AT139" s="47">
        <f t="shared" si="143"/>
        <v>1216</v>
      </c>
      <c r="AU139" s="47">
        <f t="shared" si="143"/>
        <v>526</v>
      </c>
      <c r="AV139" s="47">
        <f t="shared" si="143"/>
        <v>891</v>
      </c>
      <c r="AW139" s="47">
        <f t="shared" si="143"/>
        <v>943</v>
      </c>
      <c r="AX139" s="47">
        <f t="shared" si="143"/>
        <v>1272</v>
      </c>
      <c r="AY139" s="47">
        <f t="shared" si="143"/>
        <v>659</v>
      </c>
      <c r="AZ139" s="47">
        <f t="shared" si="143"/>
        <v>1553</v>
      </c>
      <c r="BA139" s="47">
        <f t="shared" si="143"/>
        <v>847</v>
      </c>
      <c r="BB139" s="47">
        <f t="shared" si="143"/>
        <v>497</v>
      </c>
      <c r="BC139" s="47">
        <f t="shared" si="143"/>
        <v>638</v>
      </c>
      <c r="BD139" s="47">
        <f t="shared" si="143"/>
        <v>2018</v>
      </c>
      <c r="BE139" s="47">
        <f t="shared" si="143"/>
        <v>749</v>
      </c>
      <c r="BF139" s="47">
        <f t="shared" si="143"/>
        <v>605</v>
      </c>
      <c r="BG139" s="47">
        <f t="shared" si="143"/>
        <v>1843</v>
      </c>
      <c r="BH139" s="47">
        <f t="shared" si="143"/>
        <v>1365</v>
      </c>
      <c r="BI139" s="47">
        <f t="shared" si="143"/>
        <v>1583</v>
      </c>
      <c r="BJ139" s="47">
        <f t="shared" si="143"/>
        <v>1052</v>
      </c>
    </row>
    <row r="140" ht="13.5" customHeight="1">
      <c r="A140" s="88">
        <v>41448.0</v>
      </c>
      <c r="B140" s="84" t="s">
        <v>75</v>
      </c>
      <c r="C140" s="38"/>
      <c r="D140" s="233" t="s">
        <v>19</v>
      </c>
      <c r="E140" s="52">
        <f t="shared" si="2"/>
        <v>1875</v>
      </c>
      <c r="F140" s="41">
        <v>0.0</v>
      </c>
      <c r="G140" s="41">
        <v>23.0</v>
      </c>
      <c r="H140" s="42">
        <f t="shared" si="3"/>
        <v>23</v>
      </c>
      <c r="I140" s="38"/>
      <c r="J140" s="234" t="s">
        <v>21</v>
      </c>
      <c r="K140" s="52">
        <f t="shared" si="4"/>
        <v>1832</v>
      </c>
      <c r="L140" s="44">
        <v>0.0</v>
      </c>
      <c r="M140" s="44">
        <v>15.0</v>
      </c>
      <c r="N140" s="23">
        <f t="shared" si="5"/>
        <v>15</v>
      </c>
      <c r="O140" s="38"/>
      <c r="P140" s="45" t="s">
        <v>73</v>
      </c>
      <c r="Q140" s="38"/>
      <c r="R140" s="45">
        <f>MIN(Rules!$E$2,(MAX(H140/N140,N140/H140)))</f>
        <v>1.533333333</v>
      </c>
      <c r="S140" s="45">
        <f>VLOOKUP(B140,Rules!A:B,2,FALSE)</f>
        <v>60</v>
      </c>
      <c r="T140" s="38"/>
      <c r="U140" s="46">
        <f>1/(10^(-(E140+(IF(P140="Y",Rules!$I$2,0))-K140)/Rules!$E$12)+1)</f>
        <v>0.5493444402</v>
      </c>
      <c r="V140" s="47">
        <f t="shared" si="6"/>
        <v>41</v>
      </c>
      <c r="W140" s="47">
        <f t="shared" si="7"/>
        <v>-41</v>
      </c>
      <c r="X140" s="47"/>
      <c r="Y140" s="47"/>
      <c r="Z140" s="48"/>
      <c r="AA140" s="47">
        <f t="shared" ref="AA140:BJ140" si="144">IF($D140=AA$1,$E140+$V140,(IF($J140=AA$1,$K140+$W140,AA139)))</f>
        <v>1433</v>
      </c>
      <c r="AB140" s="47">
        <f t="shared" si="144"/>
        <v>969</v>
      </c>
      <c r="AC140" s="47">
        <f t="shared" si="144"/>
        <v>1282</v>
      </c>
      <c r="AD140" s="47">
        <f t="shared" si="144"/>
        <v>292</v>
      </c>
      <c r="AE140" s="47">
        <f t="shared" si="144"/>
        <v>1791</v>
      </c>
      <c r="AF140" s="47">
        <f t="shared" si="144"/>
        <v>1916</v>
      </c>
      <c r="AG140" s="47">
        <f t="shared" si="144"/>
        <v>1120</v>
      </c>
      <c r="AH140" s="47">
        <f t="shared" si="144"/>
        <v>933</v>
      </c>
      <c r="AI140" s="47">
        <f t="shared" si="144"/>
        <v>1321</v>
      </c>
      <c r="AJ140" s="47">
        <f t="shared" si="144"/>
        <v>1842</v>
      </c>
      <c r="AK140" s="47">
        <f t="shared" si="144"/>
        <v>618</v>
      </c>
      <c r="AL140" s="47">
        <f t="shared" si="144"/>
        <v>1018</v>
      </c>
      <c r="AM140" s="47">
        <f t="shared" si="144"/>
        <v>2014</v>
      </c>
      <c r="AN140" s="47">
        <f t="shared" si="144"/>
        <v>1349</v>
      </c>
      <c r="AO140" s="47">
        <f t="shared" si="144"/>
        <v>1177</v>
      </c>
      <c r="AP140" s="47">
        <f t="shared" si="144"/>
        <v>2248</v>
      </c>
      <c r="AQ140" s="47">
        <f t="shared" si="144"/>
        <v>1521</v>
      </c>
      <c r="AR140" s="47">
        <f t="shared" si="144"/>
        <v>275</v>
      </c>
      <c r="AS140" s="47">
        <f t="shared" si="144"/>
        <v>1839</v>
      </c>
      <c r="AT140" s="47">
        <f t="shared" si="144"/>
        <v>1216</v>
      </c>
      <c r="AU140" s="47">
        <f t="shared" si="144"/>
        <v>526</v>
      </c>
      <c r="AV140" s="47">
        <f t="shared" si="144"/>
        <v>891</v>
      </c>
      <c r="AW140" s="47">
        <f t="shared" si="144"/>
        <v>943</v>
      </c>
      <c r="AX140" s="47">
        <f t="shared" si="144"/>
        <v>1272</v>
      </c>
      <c r="AY140" s="47">
        <f t="shared" si="144"/>
        <v>659</v>
      </c>
      <c r="AZ140" s="47">
        <f t="shared" si="144"/>
        <v>1553</v>
      </c>
      <c r="BA140" s="47">
        <f t="shared" si="144"/>
        <v>847</v>
      </c>
      <c r="BB140" s="47">
        <f t="shared" si="144"/>
        <v>497</v>
      </c>
      <c r="BC140" s="47">
        <f t="shared" si="144"/>
        <v>638</v>
      </c>
      <c r="BD140" s="47">
        <f t="shared" si="144"/>
        <v>2018</v>
      </c>
      <c r="BE140" s="47">
        <f t="shared" si="144"/>
        <v>749</v>
      </c>
      <c r="BF140" s="47">
        <f t="shared" si="144"/>
        <v>605</v>
      </c>
      <c r="BG140" s="47">
        <f t="shared" si="144"/>
        <v>1843</v>
      </c>
      <c r="BH140" s="47">
        <f t="shared" si="144"/>
        <v>1365</v>
      </c>
      <c r="BI140" s="47">
        <f t="shared" si="144"/>
        <v>1583</v>
      </c>
      <c r="BJ140" s="47">
        <f t="shared" si="144"/>
        <v>1052</v>
      </c>
    </row>
    <row r="141" ht="13.5" customHeight="1">
      <c r="A141" s="88">
        <v>41454.0</v>
      </c>
      <c r="B141" s="84" t="s">
        <v>75</v>
      </c>
      <c r="C141" s="38"/>
      <c r="D141" s="233" t="s">
        <v>26</v>
      </c>
      <c r="E141" s="52">
        <f t="shared" si="2"/>
        <v>1842</v>
      </c>
      <c r="F141" s="41">
        <v>1.0</v>
      </c>
      <c r="G141" s="41">
        <v>16.0</v>
      </c>
      <c r="H141" s="42">
        <f t="shared" si="3"/>
        <v>19</v>
      </c>
      <c r="I141" s="38"/>
      <c r="J141" s="234" t="s">
        <v>22</v>
      </c>
      <c r="K141" s="52">
        <f t="shared" si="4"/>
        <v>2248</v>
      </c>
      <c r="L141" s="44">
        <v>0.0</v>
      </c>
      <c r="M141" s="44">
        <v>16.0</v>
      </c>
      <c r="N141" s="23">
        <f t="shared" si="5"/>
        <v>16</v>
      </c>
      <c r="O141" s="38"/>
      <c r="P141" s="45" t="s">
        <v>73</v>
      </c>
      <c r="Q141" s="38"/>
      <c r="R141" s="45">
        <f>MIN(Rules!$E$2,(MAX(H141/N141,N141/H141)))</f>
        <v>1.1875</v>
      </c>
      <c r="S141" s="45">
        <f>VLOOKUP(B141,Rules!A:B,2,FALSE)</f>
        <v>60</v>
      </c>
      <c r="T141" s="38"/>
      <c r="U141" s="46">
        <f>1/(10^(-(E141+(IF(P141="Y",Rules!$I$2,0))-K141)/Rules!$E$12)+1)</f>
        <v>0.1335765435</v>
      </c>
      <c r="V141" s="47">
        <f t="shared" si="6"/>
        <v>62</v>
      </c>
      <c r="W141" s="47">
        <f t="shared" si="7"/>
        <v>-62</v>
      </c>
      <c r="X141" s="47"/>
      <c r="Y141" s="47"/>
      <c r="Z141" s="48"/>
      <c r="AA141" s="47">
        <f t="shared" ref="AA141:BJ141" si="145">IF($D141=AA$1,$E141+$V141,(IF($J141=AA$1,$K141+$W141,AA140)))</f>
        <v>1433</v>
      </c>
      <c r="AB141" s="47">
        <f t="shared" si="145"/>
        <v>969</v>
      </c>
      <c r="AC141" s="47">
        <f t="shared" si="145"/>
        <v>1282</v>
      </c>
      <c r="AD141" s="47">
        <f t="shared" si="145"/>
        <v>292</v>
      </c>
      <c r="AE141" s="47">
        <f t="shared" si="145"/>
        <v>1791</v>
      </c>
      <c r="AF141" s="47">
        <f t="shared" si="145"/>
        <v>1916</v>
      </c>
      <c r="AG141" s="47">
        <f t="shared" si="145"/>
        <v>1120</v>
      </c>
      <c r="AH141" s="47">
        <f t="shared" si="145"/>
        <v>933</v>
      </c>
      <c r="AI141" s="47">
        <f t="shared" si="145"/>
        <v>1321</v>
      </c>
      <c r="AJ141" s="47">
        <f t="shared" si="145"/>
        <v>1904</v>
      </c>
      <c r="AK141" s="47">
        <f t="shared" si="145"/>
        <v>618</v>
      </c>
      <c r="AL141" s="47">
        <f t="shared" si="145"/>
        <v>1018</v>
      </c>
      <c r="AM141" s="47">
        <f t="shared" si="145"/>
        <v>2014</v>
      </c>
      <c r="AN141" s="47">
        <f t="shared" si="145"/>
        <v>1349</v>
      </c>
      <c r="AO141" s="47">
        <f t="shared" si="145"/>
        <v>1177</v>
      </c>
      <c r="AP141" s="47">
        <f t="shared" si="145"/>
        <v>2186</v>
      </c>
      <c r="AQ141" s="47">
        <f t="shared" si="145"/>
        <v>1521</v>
      </c>
      <c r="AR141" s="47">
        <f t="shared" si="145"/>
        <v>275</v>
      </c>
      <c r="AS141" s="47">
        <f t="shared" si="145"/>
        <v>1839</v>
      </c>
      <c r="AT141" s="47">
        <f t="shared" si="145"/>
        <v>1216</v>
      </c>
      <c r="AU141" s="47">
        <f t="shared" si="145"/>
        <v>526</v>
      </c>
      <c r="AV141" s="47">
        <f t="shared" si="145"/>
        <v>891</v>
      </c>
      <c r="AW141" s="47">
        <f t="shared" si="145"/>
        <v>943</v>
      </c>
      <c r="AX141" s="47">
        <f t="shared" si="145"/>
        <v>1272</v>
      </c>
      <c r="AY141" s="47">
        <f t="shared" si="145"/>
        <v>659</v>
      </c>
      <c r="AZ141" s="47">
        <f t="shared" si="145"/>
        <v>1553</v>
      </c>
      <c r="BA141" s="47">
        <f t="shared" si="145"/>
        <v>847</v>
      </c>
      <c r="BB141" s="47">
        <f t="shared" si="145"/>
        <v>497</v>
      </c>
      <c r="BC141" s="47">
        <f t="shared" si="145"/>
        <v>638</v>
      </c>
      <c r="BD141" s="47">
        <f t="shared" si="145"/>
        <v>2018</v>
      </c>
      <c r="BE141" s="47">
        <f t="shared" si="145"/>
        <v>749</v>
      </c>
      <c r="BF141" s="47">
        <f t="shared" si="145"/>
        <v>605</v>
      </c>
      <c r="BG141" s="47">
        <f t="shared" si="145"/>
        <v>1843</v>
      </c>
      <c r="BH141" s="47">
        <f t="shared" si="145"/>
        <v>1365</v>
      </c>
      <c r="BI141" s="47">
        <f t="shared" si="145"/>
        <v>1583</v>
      </c>
      <c r="BJ141" s="47">
        <f t="shared" si="145"/>
        <v>1052</v>
      </c>
    </row>
    <row r="142" ht="13.5" customHeight="1">
      <c r="A142" s="88">
        <v>41454.0</v>
      </c>
      <c r="B142" s="84" t="s">
        <v>77</v>
      </c>
      <c r="C142" s="38"/>
      <c r="D142" s="233" t="s">
        <v>24</v>
      </c>
      <c r="E142" s="52">
        <f t="shared" si="2"/>
        <v>1583</v>
      </c>
      <c r="F142" s="41">
        <v>2.0</v>
      </c>
      <c r="G142" s="41">
        <v>16.0</v>
      </c>
      <c r="H142" s="42">
        <f t="shared" si="3"/>
        <v>22</v>
      </c>
      <c r="I142" s="38"/>
      <c r="J142" s="234" t="s">
        <v>28</v>
      </c>
      <c r="K142" s="52">
        <f t="shared" si="4"/>
        <v>1282</v>
      </c>
      <c r="L142" s="44">
        <v>0.0</v>
      </c>
      <c r="M142" s="44">
        <v>20.0</v>
      </c>
      <c r="N142" s="23">
        <f t="shared" si="5"/>
        <v>20</v>
      </c>
      <c r="O142" s="38"/>
      <c r="P142" s="45" t="s">
        <v>72</v>
      </c>
      <c r="Q142" s="38"/>
      <c r="R142" s="45">
        <f>MIN(Rules!$E$2,(MAX(H142/N142,N142/H142)))</f>
        <v>1.1</v>
      </c>
      <c r="S142" s="45">
        <f>VLOOKUP(B142,Rules!A:B,2,FALSE)</f>
        <v>60</v>
      </c>
      <c r="T142" s="38"/>
      <c r="U142" s="46">
        <f>1/(10^(-(E142+(IF(P142="Y",Rules!$I$2,0))-K142)/Rules!$E$12)+1)</f>
        <v>0.8886407666</v>
      </c>
      <c r="V142" s="47">
        <f t="shared" si="6"/>
        <v>7</v>
      </c>
      <c r="W142" s="47">
        <f t="shared" si="7"/>
        <v>-7</v>
      </c>
      <c r="X142" s="47"/>
      <c r="Y142" s="47"/>
      <c r="Z142" s="48"/>
      <c r="AA142" s="47">
        <f t="shared" ref="AA142:BJ142" si="146">IF($D142=AA$1,$E142+$V142,(IF($J142=AA$1,$K142+$W142,AA141)))</f>
        <v>1433</v>
      </c>
      <c r="AB142" s="47">
        <f t="shared" si="146"/>
        <v>969</v>
      </c>
      <c r="AC142" s="47">
        <f t="shared" si="146"/>
        <v>1275</v>
      </c>
      <c r="AD142" s="47">
        <f t="shared" si="146"/>
        <v>292</v>
      </c>
      <c r="AE142" s="47">
        <f t="shared" si="146"/>
        <v>1791</v>
      </c>
      <c r="AF142" s="47">
        <f t="shared" si="146"/>
        <v>1916</v>
      </c>
      <c r="AG142" s="47">
        <f t="shared" si="146"/>
        <v>1120</v>
      </c>
      <c r="AH142" s="47">
        <f t="shared" si="146"/>
        <v>933</v>
      </c>
      <c r="AI142" s="47">
        <f t="shared" si="146"/>
        <v>1321</v>
      </c>
      <c r="AJ142" s="47">
        <f t="shared" si="146"/>
        <v>1904</v>
      </c>
      <c r="AK142" s="47">
        <f t="shared" si="146"/>
        <v>618</v>
      </c>
      <c r="AL142" s="47">
        <f t="shared" si="146"/>
        <v>1018</v>
      </c>
      <c r="AM142" s="47">
        <f t="shared" si="146"/>
        <v>2014</v>
      </c>
      <c r="AN142" s="47">
        <f t="shared" si="146"/>
        <v>1349</v>
      </c>
      <c r="AO142" s="47">
        <f t="shared" si="146"/>
        <v>1177</v>
      </c>
      <c r="AP142" s="47">
        <f t="shared" si="146"/>
        <v>2186</v>
      </c>
      <c r="AQ142" s="47">
        <f t="shared" si="146"/>
        <v>1521</v>
      </c>
      <c r="AR142" s="47">
        <f t="shared" si="146"/>
        <v>275</v>
      </c>
      <c r="AS142" s="47">
        <f t="shared" si="146"/>
        <v>1839</v>
      </c>
      <c r="AT142" s="47">
        <f t="shared" si="146"/>
        <v>1216</v>
      </c>
      <c r="AU142" s="47">
        <f t="shared" si="146"/>
        <v>526</v>
      </c>
      <c r="AV142" s="47">
        <f t="shared" si="146"/>
        <v>891</v>
      </c>
      <c r="AW142" s="47">
        <f t="shared" si="146"/>
        <v>943</v>
      </c>
      <c r="AX142" s="47">
        <f t="shared" si="146"/>
        <v>1272</v>
      </c>
      <c r="AY142" s="47">
        <f t="shared" si="146"/>
        <v>659</v>
      </c>
      <c r="AZ142" s="47">
        <f t="shared" si="146"/>
        <v>1553</v>
      </c>
      <c r="BA142" s="47">
        <f t="shared" si="146"/>
        <v>847</v>
      </c>
      <c r="BB142" s="47">
        <f t="shared" si="146"/>
        <v>497</v>
      </c>
      <c r="BC142" s="47">
        <f t="shared" si="146"/>
        <v>638</v>
      </c>
      <c r="BD142" s="47">
        <f t="shared" si="146"/>
        <v>2018</v>
      </c>
      <c r="BE142" s="47">
        <f t="shared" si="146"/>
        <v>749</v>
      </c>
      <c r="BF142" s="47">
        <f t="shared" si="146"/>
        <v>605</v>
      </c>
      <c r="BG142" s="47">
        <f t="shared" si="146"/>
        <v>1843</v>
      </c>
      <c r="BH142" s="47">
        <f t="shared" si="146"/>
        <v>1365</v>
      </c>
      <c r="BI142" s="47">
        <f t="shared" si="146"/>
        <v>1590</v>
      </c>
      <c r="BJ142" s="47">
        <f t="shared" si="146"/>
        <v>1052</v>
      </c>
    </row>
    <row r="143" ht="13.5" customHeight="1">
      <c r="A143" s="88">
        <v>41454.0</v>
      </c>
      <c r="B143" s="84" t="s">
        <v>77</v>
      </c>
      <c r="C143" s="38"/>
      <c r="D143" s="233" t="s">
        <v>32</v>
      </c>
      <c r="E143" s="52">
        <f t="shared" si="2"/>
        <v>1365</v>
      </c>
      <c r="F143" s="41">
        <v>0.0</v>
      </c>
      <c r="G143" s="41">
        <v>14.0</v>
      </c>
      <c r="H143" s="42">
        <f t="shared" si="3"/>
        <v>14</v>
      </c>
      <c r="I143" s="38"/>
      <c r="J143" s="234" t="s">
        <v>25</v>
      </c>
      <c r="K143" s="52">
        <f t="shared" si="4"/>
        <v>1843</v>
      </c>
      <c r="L143" s="44">
        <v>3.0</v>
      </c>
      <c r="M143" s="44">
        <v>22.0</v>
      </c>
      <c r="N143" s="23">
        <f t="shared" si="5"/>
        <v>31</v>
      </c>
      <c r="O143" s="38"/>
      <c r="P143" s="45" t="s">
        <v>72</v>
      </c>
      <c r="Q143" s="38"/>
      <c r="R143" s="45">
        <f>MIN(Rules!$E$2,(MAX(H143/N143,N143/H143)))</f>
        <v>2</v>
      </c>
      <c r="S143" s="45">
        <f>VLOOKUP(B143,Rules!A:B,2,FALSE)</f>
        <v>60</v>
      </c>
      <c r="T143" s="38"/>
      <c r="U143" s="46">
        <f>1/(10^(-(E143+(IF(P143="Y",Rules!$I$2,0))-K143)/Rules!$E$12)+1)</f>
        <v>0.1808653241</v>
      </c>
      <c r="V143" s="47">
        <f t="shared" si="6"/>
        <v>-22</v>
      </c>
      <c r="W143" s="47">
        <f t="shared" si="7"/>
        <v>22</v>
      </c>
      <c r="X143" s="47"/>
      <c r="Y143" s="47"/>
      <c r="Z143" s="48"/>
      <c r="AA143" s="47">
        <f t="shared" ref="AA143:BJ143" si="147">IF($D143=AA$1,$E143+$V143,(IF($J143=AA$1,$K143+$W143,AA142)))</f>
        <v>1433</v>
      </c>
      <c r="AB143" s="47">
        <f t="shared" si="147"/>
        <v>969</v>
      </c>
      <c r="AC143" s="47">
        <f t="shared" si="147"/>
        <v>1275</v>
      </c>
      <c r="AD143" s="47">
        <f t="shared" si="147"/>
        <v>292</v>
      </c>
      <c r="AE143" s="47">
        <f t="shared" si="147"/>
        <v>1791</v>
      </c>
      <c r="AF143" s="47">
        <f t="shared" si="147"/>
        <v>1916</v>
      </c>
      <c r="AG143" s="47">
        <f t="shared" si="147"/>
        <v>1120</v>
      </c>
      <c r="AH143" s="47">
        <f t="shared" si="147"/>
        <v>933</v>
      </c>
      <c r="AI143" s="47">
        <f t="shared" si="147"/>
        <v>1321</v>
      </c>
      <c r="AJ143" s="47">
        <f t="shared" si="147"/>
        <v>1904</v>
      </c>
      <c r="AK143" s="47">
        <f t="shared" si="147"/>
        <v>618</v>
      </c>
      <c r="AL143" s="47">
        <f t="shared" si="147"/>
        <v>1018</v>
      </c>
      <c r="AM143" s="47">
        <f t="shared" si="147"/>
        <v>2014</v>
      </c>
      <c r="AN143" s="47">
        <f t="shared" si="147"/>
        <v>1349</v>
      </c>
      <c r="AO143" s="47">
        <f t="shared" si="147"/>
        <v>1177</v>
      </c>
      <c r="AP143" s="47">
        <f t="shared" si="147"/>
        <v>2186</v>
      </c>
      <c r="AQ143" s="47">
        <f t="shared" si="147"/>
        <v>1521</v>
      </c>
      <c r="AR143" s="47">
        <f t="shared" si="147"/>
        <v>275</v>
      </c>
      <c r="AS143" s="47">
        <f t="shared" si="147"/>
        <v>1839</v>
      </c>
      <c r="AT143" s="47">
        <f t="shared" si="147"/>
        <v>1216</v>
      </c>
      <c r="AU143" s="47">
        <f t="shared" si="147"/>
        <v>526</v>
      </c>
      <c r="AV143" s="47">
        <f t="shared" si="147"/>
        <v>891</v>
      </c>
      <c r="AW143" s="47">
        <f t="shared" si="147"/>
        <v>943</v>
      </c>
      <c r="AX143" s="47">
        <f t="shared" si="147"/>
        <v>1272</v>
      </c>
      <c r="AY143" s="47">
        <f t="shared" si="147"/>
        <v>659</v>
      </c>
      <c r="AZ143" s="47">
        <f t="shared" si="147"/>
        <v>1553</v>
      </c>
      <c r="BA143" s="47">
        <f t="shared" si="147"/>
        <v>847</v>
      </c>
      <c r="BB143" s="47">
        <f t="shared" si="147"/>
        <v>497</v>
      </c>
      <c r="BC143" s="47">
        <f t="shared" si="147"/>
        <v>638</v>
      </c>
      <c r="BD143" s="47">
        <f t="shared" si="147"/>
        <v>2018</v>
      </c>
      <c r="BE143" s="47">
        <f t="shared" si="147"/>
        <v>749</v>
      </c>
      <c r="BF143" s="47">
        <f t="shared" si="147"/>
        <v>605</v>
      </c>
      <c r="BG143" s="47">
        <f t="shared" si="147"/>
        <v>1865</v>
      </c>
      <c r="BH143" s="47">
        <f t="shared" si="147"/>
        <v>1343</v>
      </c>
      <c r="BI143" s="47">
        <f t="shared" si="147"/>
        <v>1590</v>
      </c>
      <c r="BJ143" s="47">
        <f t="shared" si="147"/>
        <v>1052</v>
      </c>
    </row>
    <row r="144" ht="13.5" customHeight="1">
      <c r="A144" s="88">
        <v>41455.0</v>
      </c>
      <c r="B144" s="84" t="s">
        <v>82</v>
      </c>
      <c r="C144" s="38"/>
      <c r="D144" s="233" t="s">
        <v>35</v>
      </c>
      <c r="E144" s="52">
        <f t="shared" si="2"/>
        <v>1120</v>
      </c>
      <c r="F144" s="41">
        <v>0.0</v>
      </c>
      <c r="G144" s="41">
        <v>19.0</v>
      </c>
      <c r="H144" s="42">
        <f t="shared" si="3"/>
        <v>19</v>
      </c>
      <c r="I144" s="38"/>
      <c r="J144" s="234" t="s">
        <v>33</v>
      </c>
      <c r="K144" s="52">
        <f t="shared" si="4"/>
        <v>1321</v>
      </c>
      <c r="L144" s="44">
        <v>1.0</v>
      </c>
      <c r="M144" s="44">
        <v>16.0</v>
      </c>
      <c r="N144" s="23">
        <f t="shared" si="5"/>
        <v>19</v>
      </c>
      <c r="O144" s="38"/>
      <c r="P144" s="45" t="s">
        <v>73</v>
      </c>
      <c r="Q144" s="38"/>
      <c r="R144" s="45">
        <f>MIN(Rules!$E$2,(MAX(H144/N144,N144/H144)))</f>
        <v>1</v>
      </c>
      <c r="S144" s="45">
        <f>VLOOKUP(B144,Rules!A:B,2,FALSE)</f>
        <v>35</v>
      </c>
      <c r="T144" s="38"/>
      <c r="U144" s="46">
        <f>1/(10^(-(E144+(IF(P144="Y",Rules!$I$2,0))-K144)/Rules!$E$12)+1)</f>
        <v>0.2838102617</v>
      </c>
      <c r="V144" s="47">
        <f t="shared" si="6"/>
        <v>8</v>
      </c>
      <c r="W144" s="47">
        <f t="shared" si="7"/>
        <v>-8</v>
      </c>
      <c r="X144" s="47"/>
      <c r="Y144" s="47"/>
      <c r="Z144" s="48"/>
      <c r="AA144" s="47">
        <f t="shared" ref="AA144:BJ144" si="148">IF($D144=AA$1,$E144+$V144,(IF($J144=AA$1,$K144+$W144,AA143)))</f>
        <v>1433</v>
      </c>
      <c r="AB144" s="47">
        <f t="shared" si="148"/>
        <v>969</v>
      </c>
      <c r="AC144" s="47">
        <f t="shared" si="148"/>
        <v>1275</v>
      </c>
      <c r="AD144" s="47">
        <f t="shared" si="148"/>
        <v>292</v>
      </c>
      <c r="AE144" s="47">
        <f t="shared" si="148"/>
        <v>1791</v>
      </c>
      <c r="AF144" s="47">
        <f t="shared" si="148"/>
        <v>1916</v>
      </c>
      <c r="AG144" s="47">
        <f t="shared" si="148"/>
        <v>1128</v>
      </c>
      <c r="AH144" s="47">
        <f t="shared" si="148"/>
        <v>933</v>
      </c>
      <c r="AI144" s="47">
        <f t="shared" si="148"/>
        <v>1313</v>
      </c>
      <c r="AJ144" s="47">
        <f t="shared" si="148"/>
        <v>1904</v>
      </c>
      <c r="AK144" s="47">
        <f t="shared" si="148"/>
        <v>618</v>
      </c>
      <c r="AL144" s="47">
        <f t="shared" si="148"/>
        <v>1018</v>
      </c>
      <c r="AM144" s="47">
        <f t="shared" si="148"/>
        <v>2014</v>
      </c>
      <c r="AN144" s="47">
        <f t="shared" si="148"/>
        <v>1349</v>
      </c>
      <c r="AO144" s="47">
        <f t="shared" si="148"/>
        <v>1177</v>
      </c>
      <c r="AP144" s="47">
        <f t="shared" si="148"/>
        <v>2186</v>
      </c>
      <c r="AQ144" s="47">
        <f t="shared" si="148"/>
        <v>1521</v>
      </c>
      <c r="AR144" s="47">
        <f t="shared" si="148"/>
        <v>275</v>
      </c>
      <c r="AS144" s="47">
        <f t="shared" si="148"/>
        <v>1839</v>
      </c>
      <c r="AT144" s="47">
        <f t="shared" si="148"/>
        <v>1216</v>
      </c>
      <c r="AU144" s="47">
        <f t="shared" si="148"/>
        <v>526</v>
      </c>
      <c r="AV144" s="47">
        <f t="shared" si="148"/>
        <v>891</v>
      </c>
      <c r="AW144" s="47">
        <f t="shared" si="148"/>
        <v>943</v>
      </c>
      <c r="AX144" s="47">
        <f t="shared" si="148"/>
        <v>1272</v>
      </c>
      <c r="AY144" s="47">
        <f t="shared" si="148"/>
        <v>659</v>
      </c>
      <c r="AZ144" s="47">
        <f t="shared" si="148"/>
        <v>1553</v>
      </c>
      <c r="BA144" s="47">
        <f t="shared" si="148"/>
        <v>847</v>
      </c>
      <c r="BB144" s="47">
        <f t="shared" si="148"/>
        <v>497</v>
      </c>
      <c r="BC144" s="47">
        <f t="shared" si="148"/>
        <v>638</v>
      </c>
      <c r="BD144" s="47">
        <f t="shared" si="148"/>
        <v>2018</v>
      </c>
      <c r="BE144" s="47">
        <f t="shared" si="148"/>
        <v>749</v>
      </c>
      <c r="BF144" s="47">
        <f t="shared" si="148"/>
        <v>605</v>
      </c>
      <c r="BG144" s="47">
        <f t="shared" si="148"/>
        <v>1865</v>
      </c>
      <c r="BH144" s="47">
        <f t="shared" si="148"/>
        <v>1343</v>
      </c>
      <c r="BI144" s="47">
        <f t="shared" si="148"/>
        <v>1590</v>
      </c>
      <c r="BJ144" s="47">
        <f t="shared" si="148"/>
        <v>1052</v>
      </c>
    </row>
    <row r="145" ht="13.5" customHeight="1">
      <c r="A145" s="88">
        <v>41461.0</v>
      </c>
      <c r="B145" s="84" t="s">
        <v>77</v>
      </c>
      <c r="C145" s="38"/>
      <c r="D145" s="233" t="s">
        <v>22</v>
      </c>
      <c r="E145" s="52">
        <f t="shared" si="2"/>
        <v>2186</v>
      </c>
      <c r="F145" s="41">
        <v>0.0</v>
      </c>
      <c r="G145" s="41">
        <v>20.0</v>
      </c>
      <c r="H145" s="42">
        <f t="shared" si="3"/>
        <v>20</v>
      </c>
      <c r="I145" s="38"/>
      <c r="J145" s="234" t="s">
        <v>18</v>
      </c>
      <c r="K145" s="52">
        <f t="shared" si="4"/>
        <v>2018</v>
      </c>
      <c r="L145" s="44">
        <v>1.0</v>
      </c>
      <c r="M145" s="44">
        <v>14.0</v>
      </c>
      <c r="N145" s="23">
        <f t="shared" si="5"/>
        <v>17</v>
      </c>
      <c r="O145" s="38"/>
      <c r="P145" s="45" t="s">
        <v>72</v>
      </c>
      <c r="Q145" s="38"/>
      <c r="R145" s="45">
        <f>MIN(Rules!$E$2,(MAX(H145/N145,N145/H145)))</f>
        <v>1.176470588</v>
      </c>
      <c r="S145" s="45">
        <f>VLOOKUP(B145,Rules!A:B,2,FALSE)</f>
        <v>60</v>
      </c>
      <c r="T145" s="38"/>
      <c r="U145" s="46">
        <f>1/(10^(-(E145+(IF(P145="Y",Rules!$I$2,0))-K145)/Rules!$E$12)+1)</f>
        <v>0.8122114503</v>
      </c>
      <c r="V145" s="47">
        <f t="shared" si="6"/>
        <v>13</v>
      </c>
      <c r="W145" s="47">
        <f t="shared" si="7"/>
        <v>-13</v>
      </c>
      <c r="X145" s="47"/>
      <c r="Y145" s="47"/>
      <c r="Z145" s="48"/>
      <c r="AA145" s="47">
        <f t="shared" ref="AA145:BJ145" si="149">IF($D145=AA$1,$E145+$V145,(IF($J145=AA$1,$K145+$W145,AA144)))</f>
        <v>1433</v>
      </c>
      <c r="AB145" s="47">
        <f t="shared" si="149"/>
        <v>969</v>
      </c>
      <c r="AC145" s="47">
        <f t="shared" si="149"/>
        <v>1275</v>
      </c>
      <c r="AD145" s="47">
        <f t="shared" si="149"/>
        <v>292</v>
      </c>
      <c r="AE145" s="47">
        <f t="shared" si="149"/>
        <v>1791</v>
      </c>
      <c r="AF145" s="47">
        <f t="shared" si="149"/>
        <v>1916</v>
      </c>
      <c r="AG145" s="47">
        <f t="shared" si="149"/>
        <v>1128</v>
      </c>
      <c r="AH145" s="47">
        <f t="shared" si="149"/>
        <v>933</v>
      </c>
      <c r="AI145" s="47">
        <f t="shared" si="149"/>
        <v>1313</v>
      </c>
      <c r="AJ145" s="47">
        <f t="shared" si="149"/>
        <v>1904</v>
      </c>
      <c r="AK145" s="47">
        <f t="shared" si="149"/>
        <v>618</v>
      </c>
      <c r="AL145" s="47">
        <f t="shared" si="149"/>
        <v>1018</v>
      </c>
      <c r="AM145" s="47">
        <f t="shared" si="149"/>
        <v>2014</v>
      </c>
      <c r="AN145" s="47">
        <f t="shared" si="149"/>
        <v>1349</v>
      </c>
      <c r="AO145" s="47">
        <f t="shared" si="149"/>
        <v>1177</v>
      </c>
      <c r="AP145" s="47">
        <f t="shared" si="149"/>
        <v>2199</v>
      </c>
      <c r="AQ145" s="47">
        <f t="shared" si="149"/>
        <v>1521</v>
      </c>
      <c r="AR145" s="47">
        <f t="shared" si="149"/>
        <v>275</v>
      </c>
      <c r="AS145" s="47">
        <f t="shared" si="149"/>
        <v>1839</v>
      </c>
      <c r="AT145" s="47">
        <f t="shared" si="149"/>
        <v>1216</v>
      </c>
      <c r="AU145" s="47">
        <f t="shared" si="149"/>
        <v>526</v>
      </c>
      <c r="AV145" s="47">
        <f t="shared" si="149"/>
        <v>891</v>
      </c>
      <c r="AW145" s="47">
        <f t="shared" si="149"/>
        <v>943</v>
      </c>
      <c r="AX145" s="47">
        <f t="shared" si="149"/>
        <v>1272</v>
      </c>
      <c r="AY145" s="47">
        <f t="shared" si="149"/>
        <v>659</v>
      </c>
      <c r="AZ145" s="47">
        <f t="shared" si="149"/>
        <v>1553</v>
      </c>
      <c r="BA145" s="47">
        <f t="shared" si="149"/>
        <v>847</v>
      </c>
      <c r="BB145" s="47">
        <f t="shared" si="149"/>
        <v>497</v>
      </c>
      <c r="BC145" s="47">
        <f t="shared" si="149"/>
        <v>638</v>
      </c>
      <c r="BD145" s="47">
        <f t="shared" si="149"/>
        <v>2005</v>
      </c>
      <c r="BE145" s="47">
        <f t="shared" si="149"/>
        <v>749</v>
      </c>
      <c r="BF145" s="47">
        <f t="shared" si="149"/>
        <v>605</v>
      </c>
      <c r="BG145" s="47">
        <f t="shared" si="149"/>
        <v>1865</v>
      </c>
      <c r="BH145" s="47">
        <f t="shared" si="149"/>
        <v>1343</v>
      </c>
      <c r="BI145" s="47">
        <f t="shared" si="149"/>
        <v>1590</v>
      </c>
      <c r="BJ145" s="47">
        <f t="shared" si="149"/>
        <v>1052</v>
      </c>
    </row>
    <row r="146" ht="13.5" customHeight="1">
      <c r="A146" s="88">
        <v>41461.0</v>
      </c>
      <c r="B146" s="84" t="s">
        <v>77</v>
      </c>
      <c r="C146" s="38"/>
      <c r="D146" s="233" t="s">
        <v>21</v>
      </c>
      <c r="E146" s="52">
        <f t="shared" si="2"/>
        <v>1791</v>
      </c>
      <c r="F146" s="41">
        <v>1.0</v>
      </c>
      <c r="G146" s="41">
        <v>32.0</v>
      </c>
      <c r="H146" s="42">
        <f t="shared" si="3"/>
        <v>35</v>
      </c>
      <c r="I146" s="38"/>
      <c r="J146" s="234" t="s">
        <v>31</v>
      </c>
      <c r="K146" s="52">
        <f t="shared" si="4"/>
        <v>1521</v>
      </c>
      <c r="L146" s="44">
        <v>0.0</v>
      </c>
      <c r="M146" s="44">
        <v>15.0</v>
      </c>
      <c r="N146" s="23">
        <f t="shared" si="5"/>
        <v>15</v>
      </c>
      <c r="O146" s="38"/>
      <c r="P146" s="45" t="s">
        <v>72</v>
      </c>
      <c r="Q146" s="38"/>
      <c r="R146" s="45">
        <f>MIN(Rules!$E$2,(MAX(H146/N146,N146/H146)))</f>
        <v>2</v>
      </c>
      <c r="S146" s="45">
        <f>VLOOKUP(B146,Rules!A:B,2,FALSE)</f>
        <v>60</v>
      </c>
      <c r="T146" s="38"/>
      <c r="U146" s="46">
        <f>1/(10^(-(E146+(IF(P146="Y",Rules!$I$2,0))-K146)/Rules!$E$12)+1)</f>
        <v>0.8737104209</v>
      </c>
      <c r="V146" s="47">
        <f t="shared" si="6"/>
        <v>15</v>
      </c>
      <c r="W146" s="47">
        <f t="shared" si="7"/>
        <v>-15</v>
      </c>
      <c r="X146" s="47"/>
      <c r="Y146" s="47"/>
      <c r="Z146" s="48"/>
      <c r="AA146" s="47">
        <f t="shared" ref="AA146:BJ146" si="150">IF($D146=AA$1,$E146+$V146,(IF($J146=AA$1,$K146+$W146,AA145)))</f>
        <v>1433</v>
      </c>
      <c r="AB146" s="47">
        <f t="shared" si="150"/>
        <v>969</v>
      </c>
      <c r="AC146" s="47">
        <f t="shared" si="150"/>
        <v>1275</v>
      </c>
      <c r="AD146" s="47">
        <f t="shared" si="150"/>
        <v>292</v>
      </c>
      <c r="AE146" s="47">
        <f t="shared" si="150"/>
        <v>1806</v>
      </c>
      <c r="AF146" s="47">
        <f t="shared" si="150"/>
        <v>1916</v>
      </c>
      <c r="AG146" s="47">
        <f t="shared" si="150"/>
        <v>1128</v>
      </c>
      <c r="AH146" s="47">
        <f t="shared" si="150"/>
        <v>933</v>
      </c>
      <c r="AI146" s="47">
        <f t="shared" si="150"/>
        <v>1313</v>
      </c>
      <c r="AJ146" s="47">
        <f t="shared" si="150"/>
        <v>1904</v>
      </c>
      <c r="AK146" s="47">
        <f t="shared" si="150"/>
        <v>618</v>
      </c>
      <c r="AL146" s="47">
        <f t="shared" si="150"/>
        <v>1018</v>
      </c>
      <c r="AM146" s="47">
        <f t="shared" si="150"/>
        <v>2014</v>
      </c>
      <c r="AN146" s="47">
        <f t="shared" si="150"/>
        <v>1349</v>
      </c>
      <c r="AO146" s="47">
        <f t="shared" si="150"/>
        <v>1177</v>
      </c>
      <c r="AP146" s="47">
        <f t="shared" si="150"/>
        <v>2199</v>
      </c>
      <c r="AQ146" s="47">
        <f t="shared" si="150"/>
        <v>1506</v>
      </c>
      <c r="AR146" s="47">
        <f t="shared" si="150"/>
        <v>275</v>
      </c>
      <c r="AS146" s="47">
        <f t="shared" si="150"/>
        <v>1839</v>
      </c>
      <c r="AT146" s="47">
        <f t="shared" si="150"/>
        <v>1216</v>
      </c>
      <c r="AU146" s="47">
        <f t="shared" si="150"/>
        <v>526</v>
      </c>
      <c r="AV146" s="47">
        <f t="shared" si="150"/>
        <v>891</v>
      </c>
      <c r="AW146" s="47">
        <f t="shared" si="150"/>
        <v>943</v>
      </c>
      <c r="AX146" s="47">
        <f t="shared" si="150"/>
        <v>1272</v>
      </c>
      <c r="AY146" s="47">
        <f t="shared" si="150"/>
        <v>659</v>
      </c>
      <c r="AZ146" s="47">
        <f t="shared" si="150"/>
        <v>1553</v>
      </c>
      <c r="BA146" s="47">
        <f t="shared" si="150"/>
        <v>847</v>
      </c>
      <c r="BB146" s="47">
        <f t="shared" si="150"/>
        <v>497</v>
      </c>
      <c r="BC146" s="47">
        <f t="shared" si="150"/>
        <v>638</v>
      </c>
      <c r="BD146" s="47">
        <f t="shared" si="150"/>
        <v>2005</v>
      </c>
      <c r="BE146" s="47">
        <f t="shared" si="150"/>
        <v>749</v>
      </c>
      <c r="BF146" s="47">
        <f t="shared" si="150"/>
        <v>605</v>
      </c>
      <c r="BG146" s="47">
        <f t="shared" si="150"/>
        <v>1865</v>
      </c>
      <c r="BH146" s="47">
        <f t="shared" si="150"/>
        <v>1343</v>
      </c>
      <c r="BI146" s="47">
        <f t="shared" si="150"/>
        <v>1590</v>
      </c>
      <c r="BJ146" s="47">
        <f t="shared" si="150"/>
        <v>1052</v>
      </c>
    </row>
    <row r="147" ht="13.5" customHeight="1">
      <c r="A147" s="88">
        <v>41462.0</v>
      </c>
      <c r="B147" s="84" t="s">
        <v>75</v>
      </c>
      <c r="C147" s="38"/>
      <c r="D147" s="233" t="s">
        <v>26</v>
      </c>
      <c r="E147" s="52">
        <f t="shared" si="2"/>
        <v>1904</v>
      </c>
      <c r="F147" s="41">
        <v>2.0</v>
      </c>
      <c r="G147" s="41">
        <v>25.0</v>
      </c>
      <c r="H147" s="42">
        <f t="shared" si="3"/>
        <v>31</v>
      </c>
      <c r="I147" s="38"/>
      <c r="J147" s="234" t="s">
        <v>23</v>
      </c>
      <c r="K147" s="52">
        <f t="shared" si="4"/>
        <v>2014</v>
      </c>
      <c r="L147" s="44">
        <v>2.0</v>
      </c>
      <c r="M147" s="44">
        <v>13.0</v>
      </c>
      <c r="N147" s="23">
        <f t="shared" si="5"/>
        <v>19</v>
      </c>
      <c r="O147" s="38"/>
      <c r="P147" s="45" t="s">
        <v>72</v>
      </c>
      <c r="Q147" s="38"/>
      <c r="R147" s="45">
        <f>MIN(Rules!$E$2,(MAX(H147/N147,N147/H147)))</f>
        <v>1.631578947</v>
      </c>
      <c r="S147" s="45">
        <f>VLOOKUP(B147,Rules!A:B,2,FALSE)</f>
        <v>60</v>
      </c>
      <c r="T147" s="38"/>
      <c r="U147" s="46">
        <f>1/(10^(-(E147+(IF(P147="Y",Rules!$I$2,0))-K147)/Rules!$E$12)+1)</f>
        <v>0.5459219228</v>
      </c>
      <c r="V147" s="47">
        <f t="shared" si="6"/>
        <v>44</v>
      </c>
      <c r="W147" s="47">
        <f t="shared" si="7"/>
        <v>-44</v>
      </c>
      <c r="X147" s="47"/>
      <c r="Y147" s="47"/>
      <c r="Z147" s="48"/>
      <c r="AA147" s="47">
        <f t="shared" ref="AA147:BJ147" si="151">IF($D147=AA$1,$E147+$V147,(IF($J147=AA$1,$K147+$W147,AA146)))</f>
        <v>1433</v>
      </c>
      <c r="AB147" s="47">
        <f t="shared" si="151"/>
        <v>969</v>
      </c>
      <c r="AC147" s="47">
        <f t="shared" si="151"/>
        <v>1275</v>
      </c>
      <c r="AD147" s="47">
        <f t="shared" si="151"/>
        <v>292</v>
      </c>
      <c r="AE147" s="47">
        <f t="shared" si="151"/>
        <v>1806</v>
      </c>
      <c r="AF147" s="47">
        <f t="shared" si="151"/>
        <v>1916</v>
      </c>
      <c r="AG147" s="47">
        <f t="shared" si="151"/>
        <v>1128</v>
      </c>
      <c r="AH147" s="47">
        <f t="shared" si="151"/>
        <v>933</v>
      </c>
      <c r="AI147" s="47">
        <f t="shared" si="151"/>
        <v>1313</v>
      </c>
      <c r="AJ147" s="47">
        <f t="shared" si="151"/>
        <v>1948</v>
      </c>
      <c r="AK147" s="47">
        <f t="shared" si="151"/>
        <v>618</v>
      </c>
      <c r="AL147" s="47">
        <f t="shared" si="151"/>
        <v>1018</v>
      </c>
      <c r="AM147" s="47">
        <f t="shared" si="151"/>
        <v>1970</v>
      </c>
      <c r="AN147" s="47">
        <f t="shared" si="151"/>
        <v>1349</v>
      </c>
      <c r="AO147" s="47">
        <f t="shared" si="151"/>
        <v>1177</v>
      </c>
      <c r="AP147" s="47">
        <f t="shared" si="151"/>
        <v>2199</v>
      </c>
      <c r="AQ147" s="47">
        <f t="shared" si="151"/>
        <v>1506</v>
      </c>
      <c r="AR147" s="47">
        <f t="shared" si="151"/>
        <v>275</v>
      </c>
      <c r="AS147" s="47">
        <f t="shared" si="151"/>
        <v>1839</v>
      </c>
      <c r="AT147" s="47">
        <f t="shared" si="151"/>
        <v>1216</v>
      </c>
      <c r="AU147" s="47">
        <f t="shared" si="151"/>
        <v>526</v>
      </c>
      <c r="AV147" s="47">
        <f t="shared" si="151"/>
        <v>891</v>
      </c>
      <c r="AW147" s="47">
        <f t="shared" si="151"/>
        <v>943</v>
      </c>
      <c r="AX147" s="47">
        <f t="shared" si="151"/>
        <v>1272</v>
      </c>
      <c r="AY147" s="47">
        <f t="shared" si="151"/>
        <v>659</v>
      </c>
      <c r="AZ147" s="47">
        <f t="shared" si="151"/>
        <v>1553</v>
      </c>
      <c r="BA147" s="47">
        <f t="shared" si="151"/>
        <v>847</v>
      </c>
      <c r="BB147" s="47">
        <f t="shared" si="151"/>
        <v>497</v>
      </c>
      <c r="BC147" s="47">
        <f t="shared" si="151"/>
        <v>638</v>
      </c>
      <c r="BD147" s="47">
        <f t="shared" si="151"/>
        <v>2005</v>
      </c>
      <c r="BE147" s="47">
        <f t="shared" si="151"/>
        <v>749</v>
      </c>
      <c r="BF147" s="47">
        <f t="shared" si="151"/>
        <v>605</v>
      </c>
      <c r="BG147" s="47">
        <f t="shared" si="151"/>
        <v>1865</v>
      </c>
      <c r="BH147" s="47">
        <f t="shared" si="151"/>
        <v>1343</v>
      </c>
      <c r="BI147" s="47">
        <f t="shared" si="151"/>
        <v>1590</v>
      </c>
      <c r="BJ147" s="47">
        <f t="shared" si="151"/>
        <v>1052</v>
      </c>
    </row>
    <row r="148" ht="13.5" customHeight="1">
      <c r="A148" s="88">
        <v>41462.0</v>
      </c>
      <c r="B148" s="84" t="s">
        <v>82</v>
      </c>
      <c r="C148" s="38"/>
      <c r="D148" s="233" t="s">
        <v>35</v>
      </c>
      <c r="E148" s="52">
        <f t="shared" si="2"/>
        <v>1128</v>
      </c>
      <c r="F148" s="41">
        <v>1.0</v>
      </c>
      <c r="G148" s="41">
        <v>16.0</v>
      </c>
      <c r="H148" s="42">
        <f t="shared" si="3"/>
        <v>19</v>
      </c>
      <c r="I148" s="38"/>
      <c r="J148" s="234" t="s">
        <v>33</v>
      </c>
      <c r="K148" s="52">
        <f t="shared" si="4"/>
        <v>1313</v>
      </c>
      <c r="L148" s="44">
        <v>0.0</v>
      </c>
      <c r="M148" s="44">
        <v>25.0</v>
      </c>
      <c r="N148" s="23">
        <f t="shared" si="5"/>
        <v>25</v>
      </c>
      <c r="O148" s="38"/>
      <c r="P148" s="45" t="s">
        <v>73</v>
      </c>
      <c r="Q148" s="38"/>
      <c r="R148" s="45">
        <f>MIN(Rules!$E$2,(MAX(H148/N148,N148/H148)))</f>
        <v>1.315789474</v>
      </c>
      <c r="S148" s="45">
        <f>VLOOKUP(B148,Rules!A:B,2,FALSE)</f>
        <v>35</v>
      </c>
      <c r="T148" s="38"/>
      <c r="U148" s="46">
        <f>1/(10^(-(E148+(IF(P148="Y",Rules!$I$2,0))-K148)/Rules!$E$12)+1)</f>
        <v>0.2990226014</v>
      </c>
      <c r="V148" s="47">
        <f t="shared" si="6"/>
        <v>-14</v>
      </c>
      <c r="W148" s="47">
        <f t="shared" si="7"/>
        <v>14</v>
      </c>
      <c r="X148" s="47"/>
      <c r="Y148" s="47"/>
      <c r="Z148" s="48"/>
      <c r="AA148" s="47">
        <f t="shared" ref="AA148:BJ148" si="152">IF($D148=AA$1,$E148+$V148,(IF($J148=AA$1,$K148+$W148,AA147)))</f>
        <v>1433</v>
      </c>
      <c r="AB148" s="47">
        <f t="shared" si="152"/>
        <v>969</v>
      </c>
      <c r="AC148" s="47">
        <f t="shared" si="152"/>
        <v>1275</v>
      </c>
      <c r="AD148" s="47">
        <f t="shared" si="152"/>
        <v>292</v>
      </c>
      <c r="AE148" s="47">
        <f t="shared" si="152"/>
        <v>1806</v>
      </c>
      <c r="AF148" s="47">
        <f t="shared" si="152"/>
        <v>1916</v>
      </c>
      <c r="AG148" s="47">
        <f t="shared" si="152"/>
        <v>1114</v>
      </c>
      <c r="AH148" s="47">
        <f t="shared" si="152"/>
        <v>933</v>
      </c>
      <c r="AI148" s="47">
        <f t="shared" si="152"/>
        <v>1327</v>
      </c>
      <c r="AJ148" s="47">
        <f t="shared" si="152"/>
        <v>1948</v>
      </c>
      <c r="AK148" s="47">
        <f t="shared" si="152"/>
        <v>618</v>
      </c>
      <c r="AL148" s="47">
        <f t="shared" si="152"/>
        <v>1018</v>
      </c>
      <c r="AM148" s="47">
        <f t="shared" si="152"/>
        <v>1970</v>
      </c>
      <c r="AN148" s="47">
        <f t="shared" si="152"/>
        <v>1349</v>
      </c>
      <c r="AO148" s="47">
        <f t="shared" si="152"/>
        <v>1177</v>
      </c>
      <c r="AP148" s="47">
        <f t="shared" si="152"/>
        <v>2199</v>
      </c>
      <c r="AQ148" s="47">
        <f t="shared" si="152"/>
        <v>1506</v>
      </c>
      <c r="AR148" s="47">
        <f t="shared" si="152"/>
        <v>275</v>
      </c>
      <c r="AS148" s="47">
        <f t="shared" si="152"/>
        <v>1839</v>
      </c>
      <c r="AT148" s="47">
        <f t="shared" si="152"/>
        <v>1216</v>
      </c>
      <c r="AU148" s="47">
        <f t="shared" si="152"/>
        <v>526</v>
      </c>
      <c r="AV148" s="47">
        <f t="shared" si="152"/>
        <v>891</v>
      </c>
      <c r="AW148" s="47">
        <f t="shared" si="152"/>
        <v>943</v>
      </c>
      <c r="AX148" s="47">
        <f t="shared" si="152"/>
        <v>1272</v>
      </c>
      <c r="AY148" s="47">
        <f t="shared" si="152"/>
        <v>659</v>
      </c>
      <c r="AZ148" s="47">
        <f t="shared" si="152"/>
        <v>1553</v>
      </c>
      <c r="BA148" s="47">
        <f t="shared" si="152"/>
        <v>847</v>
      </c>
      <c r="BB148" s="47">
        <f t="shared" si="152"/>
        <v>497</v>
      </c>
      <c r="BC148" s="47">
        <f t="shared" si="152"/>
        <v>638</v>
      </c>
      <c r="BD148" s="47">
        <f t="shared" si="152"/>
        <v>2005</v>
      </c>
      <c r="BE148" s="47">
        <f t="shared" si="152"/>
        <v>749</v>
      </c>
      <c r="BF148" s="47">
        <f t="shared" si="152"/>
        <v>605</v>
      </c>
      <c r="BG148" s="47">
        <f t="shared" si="152"/>
        <v>1865</v>
      </c>
      <c r="BH148" s="47">
        <f t="shared" si="152"/>
        <v>1343</v>
      </c>
      <c r="BI148" s="47">
        <f t="shared" si="152"/>
        <v>1590</v>
      </c>
      <c r="BJ148" s="47">
        <f t="shared" si="152"/>
        <v>1052</v>
      </c>
    </row>
    <row r="149" ht="13.5" customHeight="1">
      <c r="A149" s="88">
        <v>41468.0</v>
      </c>
      <c r="B149" s="235" t="s">
        <v>77</v>
      </c>
      <c r="C149" s="38"/>
      <c r="D149" s="233" t="s">
        <v>25</v>
      </c>
      <c r="E149" s="52">
        <f t="shared" si="2"/>
        <v>1865</v>
      </c>
      <c r="F149" s="41">
        <v>2.0</v>
      </c>
      <c r="G149" s="41">
        <v>16.0</v>
      </c>
      <c r="H149" s="42">
        <f t="shared" si="3"/>
        <v>22</v>
      </c>
      <c r="I149" s="38"/>
      <c r="J149" s="234" t="s">
        <v>22</v>
      </c>
      <c r="K149" s="52">
        <f t="shared" si="4"/>
        <v>2199</v>
      </c>
      <c r="L149" s="44">
        <v>1.0</v>
      </c>
      <c r="M149" s="44">
        <v>22.0</v>
      </c>
      <c r="N149" s="23">
        <f t="shared" si="5"/>
        <v>25</v>
      </c>
      <c r="O149" s="38"/>
      <c r="P149" s="45" t="s">
        <v>72</v>
      </c>
      <c r="Q149" s="38"/>
      <c r="R149" s="45">
        <f>MIN(Rules!$E$2,(MAX(H149/N149,N149/H149)))</f>
        <v>1.136363636</v>
      </c>
      <c r="S149" s="45">
        <f>VLOOKUP(B149,Rules!A:B,2,FALSE)</f>
        <v>60</v>
      </c>
      <c r="T149" s="38"/>
      <c r="U149" s="46">
        <f>1/(10^(-(E149+(IF(P149="Y",Rules!$I$2,0))-K149)/Rules!$E$12)+1)</f>
        <v>0.2999887748</v>
      </c>
      <c r="V149" s="47">
        <f t="shared" si="6"/>
        <v>-20</v>
      </c>
      <c r="W149" s="47">
        <f t="shared" si="7"/>
        <v>20</v>
      </c>
      <c r="X149" s="47"/>
      <c r="Y149" s="47"/>
      <c r="Z149" s="48"/>
      <c r="AA149" s="47">
        <f t="shared" ref="AA149:BJ149" si="153">IF($D149=AA$1,$E149+$V149,(IF($J149=AA$1,$K149+$W149,AA148)))</f>
        <v>1433</v>
      </c>
      <c r="AB149" s="47">
        <f t="shared" si="153"/>
        <v>969</v>
      </c>
      <c r="AC149" s="47">
        <f t="shared" si="153"/>
        <v>1275</v>
      </c>
      <c r="AD149" s="47">
        <f t="shared" si="153"/>
        <v>292</v>
      </c>
      <c r="AE149" s="47">
        <f t="shared" si="153"/>
        <v>1806</v>
      </c>
      <c r="AF149" s="47">
        <f t="shared" si="153"/>
        <v>1916</v>
      </c>
      <c r="AG149" s="47">
        <f t="shared" si="153"/>
        <v>1114</v>
      </c>
      <c r="AH149" s="47">
        <f t="shared" si="153"/>
        <v>933</v>
      </c>
      <c r="AI149" s="47">
        <f t="shared" si="153"/>
        <v>1327</v>
      </c>
      <c r="AJ149" s="47">
        <f t="shared" si="153"/>
        <v>1948</v>
      </c>
      <c r="AK149" s="47">
        <f t="shared" si="153"/>
        <v>618</v>
      </c>
      <c r="AL149" s="47">
        <f t="shared" si="153"/>
        <v>1018</v>
      </c>
      <c r="AM149" s="47">
        <f t="shared" si="153"/>
        <v>1970</v>
      </c>
      <c r="AN149" s="47">
        <f t="shared" si="153"/>
        <v>1349</v>
      </c>
      <c r="AO149" s="47">
        <f t="shared" si="153"/>
        <v>1177</v>
      </c>
      <c r="AP149" s="47">
        <f t="shared" si="153"/>
        <v>2219</v>
      </c>
      <c r="AQ149" s="47">
        <f t="shared" si="153"/>
        <v>1506</v>
      </c>
      <c r="AR149" s="47">
        <f t="shared" si="153"/>
        <v>275</v>
      </c>
      <c r="AS149" s="47">
        <f t="shared" si="153"/>
        <v>1839</v>
      </c>
      <c r="AT149" s="47">
        <f t="shared" si="153"/>
        <v>1216</v>
      </c>
      <c r="AU149" s="47">
        <f t="shared" si="153"/>
        <v>526</v>
      </c>
      <c r="AV149" s="47">
        <f t="shared" si="153"/>
        <v>891</v>
      </c>
      <c r="AW149" s="47">
        <f t="shared" si="153"/>
        <v>943</v>
      </c>
      <c r="AX149" s="47">
        <f t="shared" si="153"/>
        <v>1272</v>
      </c>
      <c r="AY149" s="47">
        <f t="shared" si="153"/>
        <v>659</v>
      </c>
      <c r="AZ149" s="47">
        <f t="shared" si="153"/>
        <v>1553</v>
      </c>
      <c r="BA149" s="47">
        <f t="shared" si="153"/>
        <v>847</v>
      </c>
      <c r="BB149" s="47">
        <f t="shared" si="153"/>
        <v>497</v>
      </c>
      <c r="BC149" s="47">
        <f t="shared" si="153"/>
        <v>638</v>
      </c>
      <c r="BD149" s="47">
        <f t="shared" si="153"/>
        <v>2005</v>
      </c>
      <c r="BE149" s="47">
        <f t="shared" si="153"/>
        <v>749</v>
      </c>
      <c r="BF149" s="47">
        <f t="shared" si="153"/>
        <v>605</v>
      </c>
      <c r="BG149" s="47">
        <f t="shared" si="153"/>
        <v>1845</v>
      </c>
      <c r="BH149" s="47">
        <f t="shared" si="153"/>
        <v>1343</v>
      </c>
      <c r="BI149" s="47">
        <f t="shared" si="153"/>
        <v>1590</v>
      </c>
      <c r="BJ149" s="47">
        <f t="shared" si="153"/>
        <v>1052</v>
      </c>
    </row>
    <row r="150" ht="13.5" customHeight="1">
      <c r="A150" s="88">
        <v>41468.0</v>
      </c>
      <c r="B150" s="235" t="s">
        <v>77</v>
      </c>
      <c r="C150" s="38"/>
      <c r="D150" s="233" t="s">
        <v>24</v>
      </c>
      <c r="E150" s="52">
        <f t="shared" si="2"/>
        <v>1590</v>
      </c>
      <c r="F150" s="41">
        <v>1.0</v>
      </c>
      <c r="G150" s="41">
        <v>20.0</v>
      </c>
      <c r="H150" s="42">
        <f t="shared" si="3"/>
        <v>23</v>
      </c>
      <c r="I150" s="38"/>
      <c r="J150" s="234" t="s">
        <v>21</v>
      </c>
      <c r="K150" s="52">
        <f t="shared" si="4"/>
        <v>1806</v>
      </c>
      <c r="L150" s="44">
        <v>3.0</v>
      </c>
      <c r="M150" s="44">
        <v>24.0</v>
      </c>
      <c r="N150" s="23">
        <f t="shared" si="5"/>
        <v>33</v>
      </c>
      <c r="O150" s="38"/>
      <c r="P150" s="45" t="s">
        <v>72</v>
      </c>
      <c r="Q150" s="38"/>
      <c r="R150" s="45">
        <f>MIN(Rules!$E$2,(MAX(H150/N150,N150/H150)))</f>
        <v>1.434782609</v>
      </c>
      <c r="S150" s="45">
        <f>VLOOKUP(B150,Rules!A:B,2,FALSE)</f>
        <v>60</v>
      </c>
      <c r="T150" s="38"/>
      <c r="U150" s="46">
        <f>1/(10^(-(E150+(IF(P150="Y",Rules!$I$2,0))-K150)/Rules!$E$12)+1)</f>
        <v>0.4245943</v>
      </c>
      <c r="V150" s="47">
        <f t="shared" si="6"/>
        <v>-37</v>
      </c>
      <c r="W150" s="47">
        <f t="shared" si="7"/>
        <v>37</v>
      </c>
      <c r="X150" s="47"/>
      <c r="Y150" s="47"/>
      <c r="Z150" s="48"/>
      <c r="AA150" s="47">
        <f t="shared" ref="AA150:BJ150" si="154">IF($D150=AA$1,$E150+$V150,(IF($J150=AA$1,$K150+$W150,AA149)))</f>
        <v>1433</v>
      </c>
      <c r="AB150" s="47">
        <f t="shared" si="154"/>
        <v>969</v>
      </c>
      <c r="AC150" s="47">
        <f t="shared" si="154"/>
        <v>1275</v>
      </c>
      <c r="AD150" s="47">
        <f t="shared" si="154"/>
        <v>292</v>
      </c>
      <c r="AE150" s="47">
        <f t="shared" si="154"/>
        <v>1843</v>
      </c>
      <c r="AF150" s="47">
        <f t="shared" si="154"/>
        <v>1916</v>
      </c>
      <c r="AG150" s="47">
        <f t="shared" si="154"/>
        <v>1114</v>
      </c>
      <c r="AH150" s="47">
        <f t="shared" si="154"/>
        <v>933</v>
      </c>
      <c r="AI150" s="47">
        <f t="shared" si="154"/>
        <v>1327</v>
      </c>
      <c r="AJ150" s="47">
        <f t="shared" si="154"/>
        <v>1948</v>
      </c>
      <c r="AK150" s="47">
        <f t="shared" si="154"/>
        <v>618</v>
      </c>
      <c r="AL150" s="47">
        <f t="shared" si="154"/>
        <v>1018</v>
      </c>
      <c r="AM150" s="47">
        <f t="shared" si="154"/>
        <v>1970</v>
      </c>
      <c r="AN150" s="47">
        <f t="shared" si="154"/>
        <v>1349</v>
      </c>
      <c r="AO150" s="47">
        <f t="shared" si="154"/>
        <v>1177</v>
      </c>
      <c r="AP150" s="47">
        <f t="shared" si="154"/>
        <v>2219</v>
      </c>
      <c r="AQ150" s="47">
        <f t="shared" si="154"/>
        <v>1506</v>
      </c>
      <c r="AR150" s="47">
        <f t="shared" si="154"/>
        <v>275</v>
      </c>
      <c r="AS150" s="47">
        <f t="shared" si="154"/>
        <v>1839</v>
      </c>
      <c r="AT150" s="47">
        <f t="shared" si="154"/>
        <v>1216</v>
      </c>
      <c r="AU150" s="47">
        <f t="shared" si="154"/>
        <v>526</v>
      </c>
      <c r="AV150" s="47">
        <f t="shared" si="154"/>
        <v>891</v>
      </c>
      <c r="AW150" s="47">
        <f t="shared" si="154"/>
        <v>943</v>
      </c>
      <c r="AX150" s="47">
        <f t="shared" si="154"/>
        <v>1272</v>
      </c>
      <c r="AY150" s="47">
        <f t="shared" si="154"/>
        <v>659</v>
      </c>
      <c r="AZ150" s="47">
        <f t="shared" si="154"/>
        <v>1553</v>
      </c>
      <c r="BA150" s="47">
        <f t="shared" si="154"/>
        <v>847</v>
      </c>
      <c r="BB150" s="47">
        <f t="shared" si="154"/>
        <v>497</v>
      </c>
      <c r="BC150" s="47">
        <f t="shared" si="154"/>
        <v>638</v>
      </c>
      <c r="BD150" s="47">
        <f t="shared" si="154"/>
        <v>2005</v>
      </c>
      <c r="BE150" s="47">
        <f t="shared" si="154"/>
        <v>749</v>
      </c>
      <c r="BF150" s="47">
        <f t="shared" si="154"/>
        <v>605</v>
      </c>
      <c r="BG150" s="47">
        <f t="shared" si="154"/>
        <v>1845</v>
      </c>
      <c r="BH150" s="47">
        <f t="shared" si="154"/>
        <v>1343</v>
      </c>
      <c r="BI150" s="47">
        <f t="shared" si="154"/>
        <v>1553</v>
      </c>
      <c r="BJ150" s="47">
        <f t="shared" si="154"/>
        <v>1052</v>
      </c>
    </row>
    <row r="151" ht="13.5" customHeight="1">
      <c r="A151" s="88">
        <v>41469.0</v>
      </c>
      <c r="B151" s="235" t="s">
        <v>75</v>
      </c>
      <c r="C151" s="38"/>
      <c r="D151" s="233" t="s">
        <v>20</v>
      </c>
      <c r="E151" s="52">
        <f t="shared" si="2"/>
        <v>1839</v>
      </c>
      <c r="F151" s="41">
        <v>0.0</v>
      </c>
      <c r="G151" s="41">
        <v>24.0</v>
      </c>
      <c r="H151" s="42">
        <f t="shared" si="3"/>
        <v>24</v>
      </c>
      <c r="I151" s="38"/>
      <c r="J151" s="234" t="s">
        <v>19</v>
      </c>
      <c r="K151" s="52">
        <f t="shared" si="4"/>
        <v>1916</v>
      </c>
      <c r="L151" s="44">
        <v>0.0</v>
      </c>
      <c r="M151" s="44">
        <v>15.0</v>
      </c>
      <c r="N151" s="23">
        <f t="shared" si="5"/>
        <v>15</v>
      </c>
      <c r="O151" s="38"/>
      <c r="P151" s="45" t="s">
        <v>72</v>
      </c>
      <c r="Q151" s="38"/>
      <c r="R151" s="45">
        <f>MIN(Rules!$E$2,(MAX(H151/N151,N151/H151)))</f>
        <v>1.6</v>
      </c>
      <c r="S151" s="45">
        <f>VLOOKUP(B151,Rules!A:B,2,FALSE)</f>
        <v>60</v>
      </c>
      <c r="T151" s="38"/>
      <c r="U151" s="46">
        <f>1/(10^(-(E151+(IF(P151="Y",Rules!$I$2,0))-K151)/Rules!$E$12)+1)</f>
        <v>0.5832616756</v>
      </c>
      <c r="V151" s="47">
        <f t="shared" si="6"/>
        <v>40</v>
      </c>
      <c r="W151" s="47">
        <f t="shared" si="7"/>
        <v>-40</v>
      </c>
      <c r="X151" s="47"/>
      <c r="Y151" s="47"/>
      <c r="Z151" s="48"/>
      <c r="AA151" s="47">
        <f t="shared" ref="AA151:BJ151" si="155">IF($D151=AA$1,$E151+$V151,(IF($J151=AA$1,$K151+$W151,AA150)))</f>
        <v>1433</v>
      </c>
      <c r="AB151" s="47">
        <f t="shared" si="155"/>
        <v>969</v>
      </c>
      <c r="AC151" s="47">
        <f t="shared" si="155"/>
        <v>1275</v>
      </c>
      <c r="AD151" s="47">
        <f t="shared" si="155"/>
        <v>292</v>
      </c>
      <c r="AE151" s="47">
        <f t="shared" si="155"/>
        <v>1843</v>
      </c>
      <c r="AF151" s="47">
        <f t="shared" si="155"/>
        <v>1876</v>
      </c>
      <c r="AG151" s="47">
        <f t="shared" si="155"/>
        <v>1114</v>
      </c>
      <c r="AH151" s="47">
        <f t="shared" si="155"/>
        <v>933</v>
      </c>
      <c r="AI151" s="47">
        <f t="shared" si="155"/>
        <v>1327</v>
      </c>
      <c r="AJ151" s="47">
        <f t="shared" si="155"/>
        <v>1948</v>
      </c>
      <c r="AK151" s="47">
        <f t="shared" si="155"/>
        <v>618</v>
      </c>
      <c r="AL151" s="47">
        <f t="shared" si="155"/>
        <v>1018</v>
      </c>
      <c r="AM151" s="47">
        <f t="shared" si="155"/>
        <v>1970</v>
      </c>
      <c r="AN151" s="47">
        <f t="shared" si="155"/>
        <v>1349</v>
      </c>
      <c r="AO151" s="47">
        <f t="shared" si="155"/>
        <v>1177</v>
      </c>
      <c r="AP151" s="47">
        <f t="shared" si="155"/>
        <v>2219</v>
      </c>
      <c r="AQ151" s="47">
        <f t="shared" si="155"/>
        <v>1506</v>
      </c>
      <c r="AR151" s="47">
        <f t="shared" si="155"/>
        <v>275</v>
      </c>
      <c r="AS151" s="47">
        <f t="shared" si="155"/>
        <v>1879</v>
      </c>
      <c r="AT151" s="47">
        <f t="shared" si="155"/>
        <v>1216</v>
      </c>
      <c r="AU151" s="47">
        <f t="shared" si="155"/>
        <v>526</v>
      </c>
      <c r="AV151" s="47">
        <f t="shared" si="155"/>
        <v>891</v>
      </c>
      <c r="AW151" s="47">
        <f t="shared" si="155"/>
        <v>943</v>
      </c>
      <c r="AX151" s="47">
        <f t="shared" si="155"/>
        <v>1272</v>
      </c>
      <c r="AY151" s="47">
        <f t="shared" si="155"/>
        <v>659</v>
      </c>
      <c r="AZ151" s="47">
        <f t="shared" si="155"/>
        <v>1553</v>
      </c>
      <c r="BA151" s="47">
        <f t="shared" si="155"/>
        <v>847</v>
      </c>
      <c r="BB151" s="47">
        <f t="shared" si="155"/>
        <v>497</v>
      </c>
      <c r="BC151" s="47">
        <f t="shared" si="155"/>
        <v>638</v>
      </c>
      <c r="BD151" s="47">
        <f t="shared" si="155"/>
        <v>2005</v>
      </c>
      <c r="BE151" s="47">
        <f t="shared" si="155"/>
        <v>749</v>
      </c>
      <c r="BF151" s="47">
        <f t="shared" si="155"/>
        <v>605</v>
      </c>
      <c r="BG151" s="47">
        <f t="shared" si="155"/>
        <v>1845</v>
      </c>
      <c r="BH151" s="47">
        <f t="shared" si="155"/>
        <v>1343</v>
      </c>
      <c r="BI151" s="47">
        <f t="shared" si="155"/>
        <v>1553</v>
      </c>
      <c r="BJ151" s="47">
        <f t="shared" si="155"/>
        <v>1052</v>
      </c>
    </row>
    <row r="152" ht="13.5" customHeight="1">
      <c r="A152" s="88">
        <v>41483.0</v>
      </c>
      <c r="B152" s="235" t="s">
        <v>76</v>
      </c>
      <c r="C152" s="38"/>
      <c r="D152" s="233" t="s">
        <v>19</v>
      </c>
      <c r="E152" s="52">
        <f t="shared" si="2"/>
        <v>1876</v>
      </c>
      <c r="F152" s="41">
        <v>0.0</v>
      </c>
      <c r="G152" s="41">
        <v>19.0</v>
      </c>
      <c r="H152" s="42">
        <f t="shared" si="3"/>
        <v>19</v>
      </c>
      <c r="I152" s="38"/>
      <c r="J152" s="234" t="s">
        <v>22</v>
      </c>
      <c r="K152" s="52">
        <f t="shared" si="4"/>
        <v>2219</v>
      </c>
      <c r="L152" s="44">
        <v>0.0</v>
      </c>
      <c r="M152" s="44">
        <v>14.0</v>
      </c>
      <c r="N152" s="23">
        <f t="shared" si="5"/>
        <v>14</v>
      </c>
      <c r="O152" s="38"/>
      <c r="P152" s="45" t="s">
        <v>73</v>
      </c>
      <c r="Q152" s="38"/>
      <c r="R152" s="45">
        <f>MIN(Rules!$E$2,(MAX(H152/N152,N152/H152)))</f>
        <v>1.357142857</v>
      </c>
      <c r="S152" s="45">
        <f>VLOOKUP(B152,Rules!A:B,2,FALSE)</f>
        <v>80</v>
      </c>
      <c r="T152" s="38"/>
      <c r="U152" s="46">
        <f>1/(10^(-(E152+(IF(P152="Y",Rules!$I$2,0))-K152)/Rules!$E$12)+1)</f>
        <v>0.1708559112</v>
      </c>
      <c r="V152" s="47">
        <f t="shared" si="6"/>
        <v>90</v>
      </c>
      <c r="W152" s="47">
        <f t="shared" si="7"/>
        <v>-90</v>
      </c>
      <c r="X152" s="47"/>
      <c r="Y152" s="47"/>
      <c r="Z152" s="48"/>
      <c r="AA152" s="47">
        <f t="shared" ref="AA152:BJ152" si="156">IF($D152=AA$1,$E152+$V152,(IF($J152=AA$1,$K152+$W152,AA151)))</f>
        <v>1433</v>
      </c>
      <c r="AB152" s="47">
        <f t="shared" si="156"/>
        <v>969</v>
      </c>
      <c r="AC152" s="47">
        <f t="shared" si="156"/>
        <v>1275</v>
      </c>
      <c r="AD152" s="47">
        <f t="shared" si="156"/>
        <v>292</v>
      </c>
      <c r="AE152" s="47">
        <f t="shared" si="156"/>
        <v>1843</v>
      </c>
      <c r="AF152" s="47">
        <f t="shared" si="156"/>
        <v>1966</v>
      </c>
      <c r="AG152" s="47">
        <f t="shared" si="156"/>
        <v>1114</v>
      </c>
      <c r="AH152" s="47">
        <f t="shared" si="156"/>
        <v>933</v>
      </c>
      <c r="AI152" s="47">
        <f t="shared" si="156"/>
        <v>1327</v>
      </c>
      <c r="AJ152" s="47">
        <f t="shared" si="156"/>
        <v>1948</v>
      </c>
      <c r="AK152" s="47">
        <f t="shared" si="156"/>
        <v>618</v>
      </c>
      <c r="AL152" s="47">
        <f t="shared" si="156"/>
        <v>1018</v>
      </c>
      <c r="AM152" s="47">
        <f t="shared" si="156"/>
        <v>1970</v>
      </c>
      <c r="AN152" s="47">
        <f t="shared" si="156"/>
        <v>1349</v>
      </c>
      <c r="AO152" s="47">
        <f t="shared" si="156"/>
        <v>1177</v>
      </c>
      <c r="AP152" s="47">
        <f t="shared" si="156"/>
        <v>2129</v>
      </c>
      <c r="AQ152" s="47">
        <f t="shared" si="156"/>
        <v>1506</v>
      </c>
      <c r="AR152" s="47">
        <f t="shared" si="156"/>
        <v>275</v>
      </c>
      <c r="AS152" s="47">
        <f t="shared" si="156"/>
        <v>1879</v>
      </c>
      <c r="AT152" s="47">
        <f t="shared" si="156"/>
        <v>1216</v>
      </c>
      <c r="AU152" s="47">
        <f t="shared" si="156"/>
        <v>526</v>
      </c>
      <c r="AV152" s="47">
        <f t="shared" si="156"/>
        <v>891</v>
      </c>
      <c r="AW152" s="47">
        <f t="shared" si="156"/>
        <v>943</v>
      </c>
      <c r="AX152" s="47">
        <f t="shared" si="156"/>
        <v>1272</v>
      </c>
      <c r="AY152" s="47">
        <f t="shared" si="156"/>
        <v>659</v>
      </c>
      <c r="AZ152" s="47">
        <f t="shared" si="156"/>
        <v>1553</v>
      </c>
      <c r="BA152" s="47">
        <f t="shared" si="156"/>
        <v>847</v>
      </c>
      <c r="BB152" s="47">
        <f t="shared" si="156"/>
        <v>497</v>
      </c>
      <c r="BC152" s="47">
        <f t="shared" si="156"/>
        <v>638</v>
      </c>
      <c r="BD152" s="47">
        <f t="shared" si="156"/>
        <v>2005</v>
      </c>
      <c r="BE152" s="47">
        <f t="shared" si="156"/>
        <v>749</v>
      </c>
      <c r="BF152" s="47">
        <f t="shared" si="156"/>
        <v>605</v>
      </c>
      <c r="BG152" s="47">
        <f t="shared" si="156"/>
        <v>1845</v>
      </c>
      <c r="BH152" s="47">
        <f t="shared" si="156"/>
        <v>1343</v>
      </c>
      <c r="BI152" s="47">
        <f t="shared" si="156"/>
        <v>1553</v>
      </c>
      <c r="BJ152" s="47">
        <f t="shared" si="156"/>
        <v>1052</v>
      </c>
    </row>
    <row r="153" ht="13.5" customHeight="1">
      <c r="A153" s="88">
        <v>41483.0</v>
      </c>
      <c r="B153" s="235" t="s">
        <v>76</v>
      </c>
      <c r="C153" s="38"/>
      <c r="D153" s="233" t="s">
        <v>23</v>
      </c>
      <c r="E153" s="52">
        <f t="shared" si="2"/>
        <v>1970</v>
      </c>
      <c r="F153" s="41">
        <v>2.0</v>
      </c>
      <c r="G153" s="41">
        <v>14.0</v>
      </c>
      <c r="H153" s="42">
        <f t="shared" si="3"/>
        <v>20</v>
      </c>
      <c r="I153" s="38"/>
      <c r="J153" s="234" t="s">
        <v>21</v>
      </c>
      <c r="K153" s="52">
        <f t="shared" si="4"/>
        <v>1843</v>
      </c>
      <c r="L153" s="44">
        <v>1.0</v>
      </c>
      <c r="M153" s="44">
        <v>23.0</v>
      </c>
      <c r="N153" s="23">
        <f t="shared" si="5"/>
        <v>26</v>
      </c>
      <c r="O153" s="38"/>
      <c r="P153" s="45" t="s">
        <v>73</v>
      </c>
      <c r="Q153" s="38"/>
      <c r="R153" s="45">
        <f>MIN(Rules!$E$2,(MAX(H153/N153,N153/H153)))</f>
        <v>1.3</v>
      </c>
      <c r="S153" s="45">
        <f>VLOOKUP(B153,Rules!A:B,2,FALSE)</f>
        <v>80</v>
      </c>
      <c r="T153" s="38"/>
      <c r="U153" s="46">
        <f>1/(10^(-(E153+(IF(P153="Y",Rules!$I$2,0))-K153)/Rules!$E$12)+1)</f>
        <v>0.6421841458</v>
      </c>
      <c r="V153" s="47">
        <f t="shared" si="6"/>
        <v>-67</v>
      </c>
      <c r="W153" s="47">
        <f t="shared" si="7"/>
        <v>67</v>
      </c>
      <c r="X153" s="47"/>
      <c r="Y153" s="47"/>
      <c r="Z153" s="48"/>
      <c r="AA153" s="47">
        <f t="shared" ref="AA153:BJ153" si="157">IF($D153=AA$1,$E153+$V153,(IF($J153=AA$1,$K153+$W153,AA152)))</f>
        <v>1433</v>
      </c>
      <c r="AB153" s="47">
        <f t="shared" si="157"/>
        <v>969</v>
      </c>
      <c r="AC153" s="47">
        <f t="shared" si="157"/>
        <v>1275</v>
      </c>
      <c r="AD153" s="47">
        <f t="shared" si="157"/>
        <v>292</v>
      </c>
      <c r="AE153" s="47">
        <f t="shared" si="157"/>
        <v>1910</v>
      </c>
      <c r="AF153" s="47">
        <f t="shared" si="157"/>
        <v>1966</v>
      </c>
      <c r="AG153" s="47">
        <f t="shared" si="157"/>
        <v>1114</v>
      </c>
      <c r="AH153" s="47">
        <f t="shared" si="157"/>
        <v>933</v>
      </c>
      <c r="AI153" s="47">
        <f t="shared" si="157"/>
        <v>1327</v>
      </c>
      <c r="AJ153" s="47">
        <f t="shared" si="157"/>
        <v>1948</v>
      </c>
      <c r="AK153" s="47">
        <f t="shared" si="157"/>
        <v>618</v>
      </c>
      <c r="AL153" s="47">
        <f t="shared" si="157"/>
        <v>1018</v>
      </c>
      <c r="AM153" s="47">
        <f t="shared" si="157"/>
        <v>1903</v>
      </c>
      <c r="AN153" s="47">
        <f t="shared" si="157"/>
        <v>1349</v>
      </c>
      <c r="AO153" s="47">
        <f t="shared" si="157"/>
        <v>1177</v>
      </c>
      <c r="AP153" s="47">
        <f t="shared" si="157"/>
        <v>2129</v>
      </c>
      <c r="AQ153" s="47">
        <f t="shared" si="157"/>
        <v>1506</v>
      </c>
      <c r="AR153" s="47">
        <f t="shared" si="157"/>
        <v>275</v>
      </c>
      <c r="AS153" s="47">
        <f t="shared" si="157"/>
        <v>1879</v>
      </c>
      <c r="AT153" s="47">
        <f t="shared" si="157"/>
        <v>1216</v>
      </c>
      <c r="AU153" s="47">
        <f t="shared" si="157"/>
        <v>526</v>
      </c>
      <c r="AV153" s="47">
        <f t="shared" si="157"/>
        <v>891</v>
      </c>
      <c r="AW153" s="47">
        <f t="shared" si="157"/>
        <v>943</v>
      </c>
      <c r="AX153" s="47">
        <f t="shared" si="157"/>
        <v>1272</v>
      </c>
      <c r="AY153" s="47">
        <f t="shared" si="157"/>
        <v>659</v>
      </c>
      <c r="AZ153" s="47">
        <f t="shared" si="157"/>
        <v>1553</v>
      </c>
      <c r="BA153" s="47">
        <f t="shared" si="157"/>
        <v>847</v>
      </c>
      <c r="BB153" s="47">
        <f t="shared" si="157"/>
        <v>497</v>
      </c>
      <c r="BC153" s="47">
        <f t="shared" si="157"/>
        <v>638</v>
      </c>
      <c r="BD153" s="47">
        <f t="shared" si="157"/>
        <v>2005</v>
      </c>
      <c r="BE153" s="47">
        <f t="shared" si="157"/>
        <v>749</v>
      </c>
      <c r="BF153" s="47">
        <f t="shared" si="157"/>
        <v>605</v>
      </c>
      <c r="BG153" s="47">
        <f t="shared" si="157"/>
        <v>1845</v>
      </c>
      <c r="BH153" s="47">
        <f t="shared" si="157"/>
        <v>1343</v>
      </c>
      <c r="BI153" s="47">
        <f t="shared" si="157"/>
        <v>1553</v>
      </c>
      <c r="BJ153" s="47">
        <f t="shared" si="157"/>
        <v>1052</v>
      </c>
    </row>
    <row r="154" ht="13.5" customHeight="1">
      <c r="A154" s="88">
        <v>41497.0</v>
      </c>
      <c r="B154" s="235" t="s">
        <v>76</v>
      </c>
      <c r="C154" s="38"/>
      <c r="D154" s="233" t="s">
        <v>26</v>
      </c>
      <c r="E154" s="52">
        <f t="shared" si="2"/>
        <v>1948</v>
      </c>
      <c r="F154" s="41">
        <v>1.0</v>
      </c>
      <c r="G154" s="41">
        <v>19.0</v>
      </c>
      <c r="H154" s="42">
        <f t="shared" si="3"/>
        <v>22</v>
      </c>
      <c r="I154" s="38"/>
      <c r="J154" s="234" t="s">
        <v>19</v>
      </c>
      <c r="K154" s="52">
        <f t="shared" si="4"/>
        <v>1966</v>
      </c>
      <c r="L154" s="44">
        <v>1.0</v>
      </c>
      <c r="M154" s="44">
        <v>24.0</v>
      </c>
      <c r="N154" s="23">
        <f t="shared" si="5"/>
        <v>27</v>
      </c>
      <c r="O154" s="38"/>
      <c r="P154" s="45" t="s">
        <v>73</v>
      </c>
      <c r="Q154" s="38"/>
      <c r="R154" s="45">
        <f>MIN(Rules!$E$2,(MAX(H154/N154,N154/H154)))</f>
        <v>1.227272727</v>
      </c>
      <c r="S154" s="45">
        <f>VLOOKUP(B154,Rules!A:B,2,FALSE)</f>
        <v>80</v>
      </c>
      <c r="T154" s="38"/>
      <c r="U154" s="46">
        <f>1/(10^(-(E154+(IF(P154="Y",Rules!$I$2,0))-K154)/Rules!$E$12)+1)</f>
        <v>0.4792885923</v>
      </c>
      <c r="V154" s="47">
        <f t="shared" si="6"/>
        <v>-47</v>
      </c>
      <c r="W154" s="47">
        <f t="shared" si="7"/>
        <v>47</v>
      </c>
      <c r="X154" s="47"/>
      <c r="Y154" s="47"/>
      <c r="Z154" s="48"/>
      <c r="AA154" s="47">
        <f t="shared" ref="AA154:BJ154" si="158">IF($D154=AA$1,$E154+$V154,(IF($J154=AA$1,$K154+$W154,AA153)))</f>
        <v>1433</v>
      </c>
      <c r="AB154" s="47">
        <f t="shared" si="158"/>
        <v>969</v>
      </c>
      <c r="AC154" s="47">
        <f t="shared" si="158"/>
        <v>1275</v>
      </c>
      <c r="AD154" s="47">
        <f t="shared" si="158"/>
        <v>292</v>
      </c>
      <c r="AE154" s="47">
        <f t="shared" si="158"/>
        <v>1910</v>
      </c>
      <c r="AF154" s="47">
        <f t="shared" si="158"/>
        <v>2013</v>
      </c>
      <c r="AG154" s="47">
        <f t="shared" si="158"/>
        <v>1114</v>
      </c>
      <c r="AH154" s="47">
        <f t="shared" si="158"/>
        <v>933</v>
      </c>
      <c r="AI154" s="47">
        <f t="shared" si="158"/>
        <v>1327</v>
      </c>
      <c r="AJ154" s="47">
        <f t="shared" si="158"/>
        <v>1901</v>
      </c>
      <c r="AK154" s="47">
        <f t="shared" si="158"/>
        <v>618</v>
      </c>
      <c r="AL154" s="47">
        <f t="shared" si="158"/>
        <v>1018</v>
      </c>
      <c r="AM154" s="47">
        <f t="shared" si="158"/>
        <v>1903</v>
      </c>
      <c r="AN154" s="47">
        <f t="shared" si="158"/>
        <v>1349</v>
      </c>
      <c r="AO154" s="47">
        <f t="shared" si="158"/>
        <v>1177</v>
      </c>
      <c r="AP154" s="47">
        <f t="shared" si="158"/>
        <v>2129</v>
      </c>
      <c r="AQ154" s="47">
        <f t="shared" si="158"/>
        <v>1506</v>
      </c>
      <c r="AR154" s="47">
        <f t="shared" si="158"/>
        <v>275</v>
      </c>
      <c r="AS154" s="47">
        <f t="shared" si="158"/>
        <v>1879</v>
      </c>
      <c r="AT154" s="47">
        <f t="shared" si="158"/>
        <v>1216</v>
      </c>
      <c r="AU154" s="47">
        <f t="shared" si="158"/>
        <v>526</v>
      </c>
      <c r="AV154" s="47">
        <f t="shared" si="158"/>
        <v>891</v>
      </c>
      <c r="AW154" s="47">
        <f t="shared" si="158"/>
        <v>943</v>
      </c>
      <c r="AX154" s="47">
        <f t="shared" si="158"/>
        <v>1272</v>
      </c>
      <c r="AY154" s="47">
        <f t="shared" si="158"/>
        <v>659</v>
      </c>
      <c r="AZ154" s="47">
        <f t="shared" si="158"/>
        <v>1553</v>
      </c>
      <c r="BA154" s="47">
        <f t="shared" si="158"/>
        <v>847</v>
      </c>
      <c r="BB154" s="47">
        <f t="shared" si="158"/>
        <v>497</v>
      </c>
      <c r="BC154" s="47">
        <f t="shared" si="158"/>
        <v>638</v>
      </c>
      <c r="BD154" s="47">
        <f t="shared" si="158"/>
        <v>2005</v>
      </c>
      <c r="BE154" s="47">
        <f t="shared" si="158"/>
        <v>749</v>
      </c>
      <c r="BF154" s="47">
        <f t="shared" si="158"/>
        <v>605</v>
      </c>
      <c r="BG154" s="47">
        <f t="shared" si="158"/>
        <v>1845</v>
      </c>
      <c r="BH154" s="47">
        <f t="shared" si="158"/>
        <v>1343</v>
      </c>
      <c r="BI154" s="47">
        <f t="shared" si="158"/>
        <v>1553</v>
      </c>
      <c r="BJ154" s="47">
        <f t="shared" si="158"/>
        <v>1052</v>
      </c>
    </row>
    <row r="155" ht="13.5" customHeight="1">
      <c r="A155" s="88">
        <v>41504.0</v>
      </c>
      <c r="B155" s="235" t="s">
        <v>76</v>
      </c>
      <c r="C155" s="38"/>
      <c r="D155" s="233" t="s">
        <v>20</v>
      </c>
      <c r="E155" s="52">
        <f t="shared" si="2"/>
        <v>1879</v>
      </c>
      <c r="F155" s="41">
        <v>0.0</v>
      </c>
      <c r="G155" s="41">
        <v>18.0</v>
      </c>
      <c r="H155" s="42">
        <f t="shared" si="3"/>
        <v>18</v>
      </c>
      <c r="I155" s="38"/>
      <c r="J155" s="234" t="s">
        <v>21</v>
      </c>
      <c r="K155" s="52">
        <f t="shared" si="4"/>
        <v>1910</v>
      </c>
      <c r="L155" s="44">
        <v>1.0</v>
      </c>
      <c r="M155" s="44">
        <v>22.0</v>
      </c>
      <c r="N155" s="23">
        <f t="shared" si="5"/>
        <v>25</v>
      </c>
      <c r="O155" s="38"/>
      <c r="P155" s="45" t="s">
        <v>73</v>
      </c>
      <c r="Q155" s="38"/>
      <c r="R155" s="45">
        <f>MIN(Rules!$E$2,(MAX(H155/N155,N155/H155)))</f>
        <v>1.388888889</v>
      </c>
      <c r="S155" s="45">
        <f>VLOOKUP(B155,Rules!A:B,2,FALSE)</f>
        <v>80</v>
      </c>
      <c r="T155" s="38"/>
      <c r="U155" s="46">
        <f>1/(10^(-(E155+(IF(P155="Y",Rules!$I$2,0))-K155)/Rules!$E$12)+1)</f>
        <v>0.4643704229</v>
      </c>
      <c r="V155" s="47">
        <f t="shared" si="6"/>
        <v>-52</v>
      </c>
      <c r="W155" s="47">
        <f t="shared" si="7"/>
        <v>52</v>
      </c>
      <c r="X155" s="47"/>
      <c r="Y155" s="47"/>
      <c r="Z155" s="48"/>
      <c r="AA155" s="47">
        <f t="shared" ref="AA155:BJ155" si="159">IF($D155=AA$1,$E155+$V155,(IF($J155=AA$1,$K155+$W155,AA154)))</f>
        <v>1433</v>
      </c>
      <c r="AB155" s="47">
        <f t="shared" si="159"/>
        <v>969</v>
      </c>
      <c r="AC155" s="47">
        <f t="shared" si="159"/>
        <v>1275</v>
      </c>
      <c r="AD155" s="47">
        <f t="shared" si="159"/>
        <v>292</v>
      </c>
      <c r="AE155" s="47">
        <f t="shared" si="159"/>
        <v>1962</v>
      </c>
      <c r="AF155" s="47">
        <f t="shared" si="159"/>
        <v>2013</v>
      </c>
      <c r="AG155" s="47">
        <f t="shared" si="159"/>
        <v>1114</v>
      </c>
      <c r="AH155" s="47">
        <f t="shared" si="159"/>
        <v>933</v>
      </c>
      <c r="AI155" s="47">
        <f t="shared" si="159"/>
        <v>1327</v>
      </c>
      <c r="AJ155" s="47">
        <f t="shared" si="159"/>
        <v>1901</v>
      </c>
      <c r="AK155" s="47">
        <f t="shared" si="159"/>
        <v>618</v>
      </c>
      <c r="AL155" s="47">
        <f t="shared" si="159"/>
        <v>1018</v>
      </c>
      <c r="AM155" s="47">
        <f t="shared" si="159"/>
        <v>1903</v>
      </c>
      <c r="AN155" s="47">
        <f t="shared" si="159"/>
        <v>1349</v>
      </c>
      <c r="AO155" s="47">
        <f t="shared" si="159"/>
        <v>1177</v>
      </c>
      <c r="AP155" s="47">
        <f t="shared" si="159"/>
        <v>2129</v>
      </c>
      <c r="AQ155" s="47">
        <f t="shared" si="159"/>
        <v>1506</v>
      </c>
      <c r="AR155" s="47">
        <f t="shared" si="159"/>
        <v>275</v>
      </c>
      <c r="AS155" s="47">
        <f t="shared" si="159"/>
        <v>1827</v>
      </c>
      <c r="AT155" s="47">
        <f t="shared" si="159"/>
        <v>1216</v>
      </c>
      <c r="AU155" s="47">
        <f t="shared" si="159"/>
        <v>526</v>
      </c>
      <c r="AV155" s="47">
        <f t="shared" si="159"/>
        <v>891</v>
      </c>
      <c r="AW155" s="47">
        <f t="shared" si="159"/>
        <v>943</v>
      </c>
      <c r="AX155" s="47">
        <f t="shared" si="159"/>
        <v>1272</v>
      </c>
      <c r="AY155" s="47">
        <f t="shared" si="159"/>
        <v>659</v>
      </c>
      <c r="AZ155" s="47">
        <f t="shared" si="159"/>
        <v>1553</v>
      </c>
      <c r="BA155" s="47">
        <f t="shared" si="159"/>
        <v>847</v>
      </c>
      <c r="BB155" s="47">
        <f t="shared" si="159"/>
        <v>497</v>
      </c>
      <c r="BC155" s="47">
        <f t="shared" si="159"/>
        <v>638</v>
      </c>
      <c r="BD155" s="47">
        <f t="shared" si="159"/>
        <v>2005</v>
      </c>
      <c r="BE155" s="47">
        <f t="shared" si="159"/>
        <v>749</v>
      </c>
      <c r="BF155" s="47">
        <f t="shared" si="159"/>
        <v>605</v>
      </c>
      <c r="BG155" s="47">
        <f t="shared" si="159"/>
        <v>1845</v>
      </c>
      <c r="BH155" s="47">
        <f t="shared" si="159"/>
        <v>1343</v>
      </c>
      <c r="BI155" s="47">
        <f t="shared" si="159"/>
        <v>1553</v>
      </c>
      <c r="BJ155" s="47">
        <f t="shared" si="159"/>
        <v>1052</v>
      </c>
    </row>
    <row r="156" ht="13.5" customHeight="1">
      <c r="A156" s="88">
        <v>41525.0</v>
      </c>
      <c r="B156" s="235" t="s">
        <v>76</v>
      </c>
      <c r="C156" s="38"/>
      <c r="D156" s="233" t="s">
        <v>21</v>
      </c>
      <c r="E156" s="52">
        <f t="shared" si="2"/>
        <v>1962</v>
      </c>
      <c r="F156" s="41">
        <v>0.0</v>
      </c>
      <c r="G156" s="41">
        <v>25.0</v>
      </c>
      <c r="H156" s="42">
        <f t="shared" si="3"/>
        <v>25</v>
      </c>
      <c r="I156" s="38"/>
      <c r="J156" s="234" t="s">
        <v>19</v>
      </c>
      <c r="K156" s="52">
        <f t="shared" si="4"/>
        <v>2013</v>
      </c>
      <c r="L156" s="44">
        <v>3.0</v>
      </c>
      <c r="M156" s="44">
        <v>16.0</v>
      </c>
      <c r="N156" s="23">
        <f t="shared" si="5"/>
        <v>25</v>
      </c>
      <c r="O156" s="38"/>
      <c r="P156" s="45" t="s">
        <v>73</v>
      </c>
      <c r="Q156" s="38"/>
      <c r="R156" s="45">
        <f>MIN(Rules!$E$2,(MAX(H156/N156,N156/H156)))</f>
        <v>1</v>
      </c>
      <c r="S156" s="45">
        <f>VLOOKUP(B156,Rules!A:B,2,FALSE)</f>
        <v>80</v>
      </c>
      <c r="T156" s="38"/>
      <c r="U156" s="46">
        <f>1/(10^(-(E156+(IF(P156="Y",Rules!$I$2,0))-K156)/Rules!$E$12)+1)</f>
        <v>0.4415525017</v>
      </c>
      <c r="V156" s="47">
        <f t="shared" si="6"/>
        <v>5</v>
      </c>
      <c r="W156" s="47">
        <f t="shared" si="7"/>
        <v>-5</v>
      </c>
      <c r="X156" s="47"/>
      <c r="Y156" s="47"/>
      <c r="Z156" s="48"/>
      <c r="AA156" s="47">
        <f t="shared" ref="AA156:BJ156" si="160">IF($D156=AA$1,$E156+$V156,(IF($J156=AA$1,$K156+$W156,AA155)))</f>
        <v>1433</v>
      </c>
      <c r="AB156" s="47">
        <f t="shared" si="160"/>
        <v>969</v>
      </c>
      <c r="AC156" s="47">
        <f t="shared" si="160"/>
        <v>1275</v>
      </c>
      <c r="AD156" s="47">
        <f t="shared" si="160"/>
        <v>292</v>
      </c>
      <c r="AE156" s="47">
        <f t="shared" si="160"/>
        <v>1967</v>
      </c>
      <c r="AF156" s="47">
        <f t="shared" si="160"/>
        <v>2008</v>
      </c>
      <c r="AG156" s="47">
        <f t="shared" si="160"/>
        <v>1114</v>
      </c>
      <c r="AH156" s="47">
        <f t="shared" si="160"/>
        <v>933</v>
      </c>
      <c r="AI156" s="47">
        <f t="shared" si="160"/>
        <v>1327</v>
      </c>
      <c r="AJ156" s="47">
        <f t="shared" si="160"/>
        <v>1901</v>
      </c>
      <c r="AK156" s="47">
        <f t="shared" si="160"/>
        <v>618</v>
      </c>
      <c r="AL156" s="47">
        <f t="shared" si="160"/>
        <v>1018</v>
      </c>
      <c r="AM156" s="47">
        <f t="shared" si="160"/>
        <v>1903</v>
      </c>
      <c r="AN156" s="47">
        <f t="shared" si="160"/>
        <v>1349</v>
      </c>
      <c r="AO156" s="47">
        <f t="shared" si="160"/>
        <v>1177</v>
      </c>
      <c r="AP156" s="47">
        <f t="shared" si="160"/>
        <v>2129</v>
      </c>
      <c r="AQ156" s="47">
        <f t="shared" si="160"/>
        <v>1506</v>
      </c>
      <c r="AR156" s="47">
        <f t="shared" si="160"/>
        <v>275</v>
      </c>
      <c r="AS156" s="47">
        <f t="shared" si="160"/>
        <v>1827</v>
      </c>
      <c r="AT156" s="47">
        <f t="shared" si="160"/>
        <v>1216</v>
      </c>
      <c r="AU156" s="47">
        <f t="shared" si="160"/>
        <v>526</v>
      </c>
      <c r="AV156" s="47">
        <f t="shared" si="160"/>
        <v>891</v>
      </c>
      <c r="AW156" s="47">
        <f t="shared" si="160"/>
        <v>943</v>
      </c>
      <c r="AX156" s="47">
        <f t="shared" si="160"/>
        <v>1272</v>
      </c>
      <c r="AY156" s="47">
        <f t="shared" si="160"/>
        <v>659</v>
      </c>
      <c r="AZ156" s="47">
        <f t="shared" si="160"/>
        <v>1553</v>
      </c>
      <c r="BA156" s="47">
        <f t="shared" si="160"/>
        <v>847</v>
      </c>
      <c r="BB156" s="47">
        <f t="shared" si="160"/>
        <v>497</v>
      </c>
      <c r="BC156" s="47">
        <f t="shared" si="160"/>
        <v>638</v>
      </c>
      <c r="BD156" s="47">
        <f t="shared" si="160"/>
        <v>2005</v>
      </c>
      <c r="BE156" s="47">
        <f t="shared" si="160"/>
        <v>749</v>
      </c>
      <c r="BF156" s="47">
        <f t="shared" si="160"/>
        <v>605</v>
      </c>
      <c r="BG156" s="47">
        <f t="shared" si="160"/>
        <v>1845</v>
      </c>
      <c r="BH156" s="47">
        <f t="shared" si="160"/>
        <v>1343</v>
      </c>
      <c r="BI156" s="47">
        <f t="shared" si="160"/>
        <v>1553</v>
      </c>
      <c r="BJ156" s="47">
        <f t="shared" si="160"/>
        <v>1052</v>
      </c>
    </row>
    <row r="157" ht="13.5" customHeight="1">
      <c r="A157" s="88">
        <v>41546.0</v>
      </c>
      <c r="B157" s="84" t="s">
        <v>76</v>
      </c>
      <c r="C157" s="38"/>
      <c r="D157" s="233" t="s">
        <v>21</v>
      </c>
      <c r="E157" s="52">
        <f t="shared" si="2"/>
        <v>1967</v>
      </c>
      <c r="F157" s="41">
        <v>5.0</v>
      </c>
      <c r="G157" s="41">
        <v>16.0</v>
      </c>
      <c r="H157" s="42">
        <f t="shared" si="3"/>
        <v>31</v>
      </c>
      <c r="I157" s="38"/>
      <c r="J157" s="234" t="s">
        <v>19</v>
      </c>
      <c r="K157" s="52">
        <f t="shared" si="4"/>
        <v>2008</v>
      </c>
      <c r="L157" s="44">
        <v>3.0</v>
      </c>
      <c r="M157" s="44">
        <v>16.0</v>
      </c>
      <c r="N157" s="23">
        <f t="shared" si="5"/>
        <v>25</v>
      </c>
      <c r="O157" s="38"/>
      <c r="P157" s="45" t="s">
        <v>73</v>
      </c>
      <c r="Q157" s="38"/>
      <c r="R157" s="45">
        <f>MIN(Rules!$E$2,(MAX(H157/N157,N157/H157)))</f>
        <v>1.24</v>
      </c>
      <c r="S157" s="45">
        <f>VLOOKUP(B157,Rules!A:B,2,FALSE)</f>
        <v>80</v>
      </c>
      <c r="T157" s="38"/>
      <c r="U157" s="46">
        <f>1/(10^(-(E157+(IF(P157="Y",Rules!$I$2,0))-K157)/Rules!$E$12)+1)</f>
        <v>0.4529367395</v>
      </c>
      <c r="V157" s="47">
        <f t="shared" si="6"/>
        <v>54</v>
      </c>
      <c r="W157" s="47">
        <f t="shared" si="7"/>
        <v>-54</v>
      </c>
      <c r="X157" s="47"/>
      <c r="Y157" s="47"/>
      <c r="Z157" s="48"/>
      <c r="AA157" s="47">
        <f t="shared" ref="AA157:BJ157" si="161">IF($D157=AA$1,$E157+$V157,(IF($J157=AA$1,$K157+$W157,AA156)))</f>
        <v>1433</v>
      </c>
      <c r="AB157" s="47">
        <f t="shared" si="161"/>
        <v>969</v>
      </c>
      <c r="AC157" s="47">
        <f t="shared" si="161"/>
        <v>1275</v>
      </c>
      <c r="AD157" s="47">
        <f t="shared" si="161"/>
        <v>292</v>
      </c>
      <c r="AE157" s="47">
        <f t="shared" si="161"/>
        <v>2021</v>
      </c>
      <c r="AF157" s="47">
        <f t="shared" si="161"/>
        <v>1954</v>
      </c>
      <c r="AG157" s="47">
        <f t="shared" si="161"/>
        <v>1114</v>
      </c>
      <c r="AH157" s="47">
        <f t="shared" si="161"/>
        <v>933</v>
      </c>
      <c r="AI157" s="47">
        <f t="shared" si="161"/>
        <v>1327</v>
      </c>
      <c r="AJ157" s="47">
        <f t="shared" si="161"/>
        <v>1901</v>
      </c>
      <c r="AK157" s="47">
        <f t="shared" si="161"/>
        <v>618</v>
      </c>
      <c r="AL157" s="47">
        <f t="shared" si="161"/>
        <v>1018</v>
      </c>
      <c r="AM157" s="47">
        <f t="shared" si="161"/>
        <v>1903</v>
      </c>
      <c r="AN157" s="47">
        <f t="shared" si="161"/>
        <v>1349</v>
      </c>
      <c r="AO157" s="47">
        <f t="shared" si="161"/>
        <v>1177</v>
      </c>
      <c r="AP157" s="47">
        <f t="shared" si="161"/>
        <v>2129</v>
      </c>
      <c r="AQ157" s="47">
        <f t="shared" si="161"/>
        <v>1506</v>
      </c>
      <c r="AR157" s="47">
        <f t="shared" si="161"/>
        <v>275</v>
      </c>
      <c r="AS157" s="47">
        <f t="shared" si="161"/>
        <v>1827</v>
      </c>
      <c r="AT157" s="47">
        <f t="shared" si="161"/>
        <v>1216</v>
      </c>
      <c r="AU157" s="47">
        <f t="shared" si="161"/>
        <v>526</v>
      </c>
      <c r="AV157" s="47">
        <f t="shared" si="161"/>
        <v>891</v>
      </c>
      <c r="AW157" s="47">
        <f t="shared" si="161"/>
        <v>943</v>
      </c>
      <c r="AX157" s="47">
        <f t="shared" si="161"/>
        <v>1272</v>
      </c>
      <c r="AY157" s="47">
        <f t="shared" si="161"/>
        <v>659</v>
      </c>
      <c r="AZ157" s="47">
        <f t="shared" si="161"/>
        <v>1553</v>
      </c>
      <c r="BA157" s="47">
        <f t="shared" si="161"/>
        <v>847</v>
      </c>
      <c r="BB157" s="47">
        <f t="shared" si="161"/>
        <v>497</v>
      </c>
      <c r="BC157" s="47">
        <f t="shared" si="161"/>
        <v>638</v>
      </c>
      <c r="BD157" s="47">
        <f t="shared" si="161"/>
        <v>2005</v>
      </c>
      <c r="BE157" s="47">
        <f t="shared" si="161"/>
        <v>749</v>
      </c>
      <c r="BF157" s="47">
        <f t="shared" si="161"/>
        <v>605</v>
      </c>
      <c r="BG157" s="47">
        <f t="shared" si="161"/>
        <v>1845</v>
      </c>
      <c r="BH157" s="47">
        <f t="shared" si="161"/>
        <v>1343</v>
      </c>
      <c r="BI157" s="47">
        <f t="shared" si="161"/>
        <v>1553</v>
      </c>
      <c r="BJ157" s="47">
        <f t="shared" si="161"/>
        <v>1052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7.29" defaultRowHeight="15.75"/>
  <cols>
    <col customWidth="1" min="1" max="1" width="10.43"/>
    <col customWidth="1" min="2" max="2" width="8.43"/>
    <col customWidth="1" min="3" max="3" width="3.86"/>
    <col customWidth="1" min="4" max="4" width="10.86"/>
    <col customWidth="1" min="5" max="5" width="6.43"/>
    <col customWidth="1" min="6" max="6" width="2.29"/>
    <col customWidth="1" min="7" max="7" width="3.14"/>
    <col customWidth="1" min="8" max="8" width="3.29"/>
    <col customWidth="1" min="9" max="9" width="3.0"/>
    <col customWidth="1" min="10" max="10" width="13.14"/>
    <col customWidth="1" min="11" max="11" width="6.43"/>
    <col customWidth="1" min="12" max="12" width="2.29"/>
    <col customWidth="1" min="13" max="13" width="3.14"/>
    <col customWidth="1" min="14" max="14" width="3.43"/>
    <col customWidth="1" min="15" max="17" width="5.0"/>
    <col customWidth="1" min="18" max="18" width="10.71"/>
    <col customWidth="1" min="19" max="19" width="6.29"/>
    <col customWidth="1" min="20" max="20" width="2.43"/>
    <col customWidth="1" min="21" max="23" width="10.43"/>
    <col customWidth="1" min="24" max="25" width="3.71"/>
    <col customWidth="1" min="26" max="26" width="10.43"/>
    <col customWidth="1" min="27" max="62" width="8.86"/>
  </cols>
  <sheetData>
    <row r="1" ht="13.5" customHeight="1">
      <c r="A1" s="65" t="s">
        <v>55</v>
      </c>
      <c r="B1" s="20" t="s">
        <v>56</v>
      </c>
      <c r="C1" s="20"/>
      <c r="D1" s="113" t="s">
        <v>57</v>
      </c>
      <c r="E1" s="22" t="s">
        <v>58</v>
      </c>
      <c r="F1" s="114" t="s">
        <v>59</v>
      </c>
      <c r="G1" s="114" t="s">
        <v>60</v>
      </c>
      <c r="H1" s="114" t="s">
        <v>61</v>
      </c>
      <c r="I1" s="20"/>
      <c r="J1" s="115" t="s">
        <v>62</v>
      </c>
      <c r="K1" s="22" t="s">
        <v>58</v>
      </c>
      <c r="L1" s="114" t="s">
        <v>59</v>
      </c>
      <c r="M1" s="114" t="s">
        <v>60</v>
      </c>
      <c r="N1" s="114" t="s">
        <v>61</v>
      </c>
      <c r="O1" s="20"/>
      <c r="P1" s="20" t="s">
        <v>63</v>
      </c>
      <c r="Q1" s="20"/>
      <c r="R1" s="20" t="s">
        <v>64</v>
      </c>
      <c r="S1" s="20" t="s">
        <v>65</v>
      </c>
      <c r="T1" s="20"/>
      <c r="U1" s="89" t="s">
        <v>78</v>
      </c>
      <c r="V1" s="20" t="s">
        <v>67</v>
      </c>
      <c r="W1" s="20" t="s">
        <v>68</v>
      </c>
      <c r="X1" s="20"/>
      <c r="Y1" s="20"/>
      <c r="Z1" s="26"/>
      <c r="AA1" s="20" t="s">
        <v>30</v>
      </c>
      <c r="AB1" s="20" t="s">
        <v>43</v>
      </c>
      <c r="AC1" s="20" t="s">
        <v>28</v>
      </c>
      <c r="AD1" s="20" t="s">
        <v>49</v>
      </c>
      <c r="AE1" s="20" t="s">
        <v>21</v>
      </c>
      <c r="AF1" s="20" t="s">
        <v>19</v>
      </c>
      <c r="AG1" s="20" t="s">
        <v>35</v>
      </c>
      <c r="AH1" s="20" t="s">
        <v>37</v>
      </c>
      <c r="AI1" s="20" t="s">
        <v>33</v>
      </c>
      <c r="AJ1" s="20" t="s">
        <v>26</v>
      </c>
      <c r="AK1" s="20" t="s">
        <v>48</v>
      </c>
      <c r="AL1" s="20" t="s">
        <v>45</v>
      </c>
      <c r="AM1" s="20" t="s">
        <v>23</v>
      </c>
      <c r="AN1" s="20" t="s">
        <v>34</v>
      </c>
      <c r="AO1" s="20" t="s">
        <v>29</v>
      </c>
      <c r="AP1" s="20" t="s">
        <v>22</v>
      </c>
      <c r="AQ1" s="20" t="s">
        <v>31</v>
      </c>
      <c r="AR1" s="20" t="s">
        <v>52</v>
      </c>
      <c r="AS1" s="20" t="s">
        <v>20</v>
      </c>
      <c r="AT1" s="20" t="s">
        <v>36</v>
      </c>
      <c r="AU1" s="20" t="s">
        <v>50</v>
      </c>
      <c r="AV1" s="20" t="s">
        <v>47</v>
      </c>
      <c r="AW1" s="20" t="s">
        <v>39</v>
      </c>
      <c r="AX1" s="20" t="s">
        <v>38</v>
      </c>
      <c r="AY1" s="20" t="s">
        <v>51</v>
      </c>
      <c r="AZ1" s="20" t="s">
        <v>27</v>
      </c>
      <c r="BA1" s="20" t="s">
        <v>41</v>
      </c>
      <c r="BB1" s="20" t="s">
        <v>44</v>
      </c>
      <c r="BC1" s="20" t="s">
        <v>46</v>
      </c>
      <c r="BD1" s="20" t="s">
        <v>18</v>
      </c>
      <c r="BE1" s="20" t="s">
        <v>42</v>
      </c>
      <c r="BF1" s="20" t="s">
        <v>53</v>
      </c>
      <c r="BG1" s="20" t="s">
        <v>25</v>
      </c>
      <c r="BH1" s="20" t="s">
        <v>32</v>
      </c>
      <c r="BI1" s="20" t="s">
        <v>24</v>
      </c>
      <c r="BJ1" s="20" t="s">
        <v>40</v>
      </c>
    </row>
    <row r="2" ht="13.5" customHeight="1">
      <c r="A2" s="195"/>
      <c r="B2" s="117"/>
      <c r="C2" s="117"/>
      <c r="D2" s="118"/>
      <c r="E2" s="119"/>
      <c r="F2" s="120"/>
      <c r="G2" s="120"/>
      <c r="H2" s="120"/>
      <c r="I2" s="117"/>
      <c r="J2" s="121"/>
      <c r="K2" s="119"/>
      <c r="L2" s="120"/>
      <c r="M2" s="120"/>
      <c r="N2" s="120"/>
      <c r="O2" s="117"/>
      <c r="P2" s="117"/>
      <c r="Q2" s="117"/>
      <c r="R2" s="117"/>
      <c r="S2" s="117"/>
      <c r="T2" s="117"/>
      <c r="U2" s="122"/>
      <c r="V2" s="117"/>
      <c r="W2" s="117"/>
      <c r="X2" s="117"/>
      <c r="Y2" s="117"/>
      <c r="Z2" s="123" t="s">
        <v>96</v>
      </c>
      <c r="AA2" s="117">
        <f>LOOKUP(9.999E+307,'2011'!AA:AA)</f>
        <v>1499</v>
      </c>
      <c r="AB2" s="117">
        <f>LOOKUP(9.999E+307,'2011'!AB:AB)</f>
        <v>1090</v>
      </c>
      <c r="AC2" s="117">
        <f>LOOKUP(9.999E+307,'2011'!AC:AC)</f>
        <v>1370</v>
      </c>
      <c r="AD2" s="117">
        <f>LOOKUP(9.999E+307,'2011'!AD:AD)</f>
        <v>292</v>
      </c>
      <c r="AE2" s="117">
        <f>LOOKUP(9.999E+307,'2011'!AE:AE)</f>
        <v>1576</v>
      </c>
      <c r="AF2" s="117">
        <f>LOOKUP(9.999E+307,'2011'!AF:AF)</f>
        <v>1796</v>
      </c>
      <c r="AG2" s="117">
        <f>LOOKUP(9.999E+307,'2011'!AG:AG)</f>
        <v>1065</v>
      </c>
      <c r="AH2" s="117">
        <f>LOOKUP(9.999E+307,'2011'!AH:AH)</f>
        <v>858</v>
      </c>
      <c r="AI2" s="117">
        <f>LOOKUP(9.999E+307,'2011'!AI:AI)</f>
        <v>1273</v>
      </c>
      <c r="AJ2" s="117">
        <f>LOOKUP(9.999E+307,'2011'!AJ:AJ)</f>
        <v>1887</v>
      </c>
      <c r="AK2" s="117">
        <f>LOOKUP(9.999E+307,'2011'!AK:AK)</f>
        <v>522</v>
      </c>
      <c r="AL2" s="117">
        <f>LOOKUP(9.999E+307,'2011'!AL:AL)</f>
        <v>872</v>
      </c>
      <c r="AM2" s="117">
        <f>LOOKUP(9.999E+307,'2011'!AM:AM)</f>
        <v>1873</v>
      </c>
      <c r="AN2" s="117">
        <f>LOOKUP(9.999E+307,'2011'!AN:AN)</f>
        <v>1390</v>
      </c>
      <c r="AO2" s="117">
        <f>LOOKUP(9.999E+307,'2011'!AO:AO)</f>
        <v>1195</v>
      </c>
      <c r="AP2" s="117">
        <f>LOOKUP(9.999E+307,'2011'!AP:AP)</f>
        <v>2207</v>
      </c>
      <c r="AQ2" s="117">
        <f>LOOKUP(9.999E+307,'2011'!AQ:AQ)</f>
        <v>1469</v>
      </c>
      <c r="AR2" s="117">
        <f>LOOKUP(9.999E+307,'2011'!AR:AR)</f>
        <v>361</v>
      </c>
      <c r="AS2" s="117">
        <f>LOOKUP(9.999E+307,'2011'!AS:AS)</f>
        <v>1749</v>
      </c>
      <c r="AT2" s="117">
        <f>LOOKUP(9.999E+307,'2011'!AT:AT)</f>
        <v>1225</v>
      </c>
      <c r="AU2" s="117">
        <f>LOOKUP(9.999E+307,'2011'!AU:AU)</f>
        <v>627</v>
      </c>
      <c r="AV2" s="117">
        <f>LOOKUP(9.999E+307,'2011'!AV:AV)</f>
        <v>932</v>
      </c>
      <c r="AW2" s="117">
        <f>LOOKUP(9.999E+307,'2011'!AW:AW)</f>
        <v>1024</v>
      </c>
      <c r="AX2" s="117">
        <f>LOOKUP(9.999E+307,'2011'!AX:AX)</f>
        <v>1176</v>
      </c>
      <c r="AY2" s="117">
        <f>LOOKUP(9.999E+307,'2011'!AY:AY)</f>
        <v>709</v>
      </c>
      <c r="AZ2" s="117">
        <f>LOOKUP(9.999E+307,'2011'!AZ:AZ)</f>
        <v>1553</v>
      </c>
      <c r="BA2" s="117">
        <f>LOOKUP(9.999E+307,'2011'!BA:BA)</f>
        <v>947</v>
      </c>
      <c r="BB2" s="117">
        <f>LOOKUP(9.999E+307,'2011'!BB:BB)</f>
        <v>628</v>
      </c>
      <c r="BC2" s="117">
        <f>LOOKUP(9.999E+307,'2011'!BC:BC)</f>
        <v>638</v>
      </c>
      <c r="BD2" s="117">
        <f>LOOKUP(9.999E+307,'2011'!BD:BD)</f>
        <v>2110</v>
      </c>
      <c r="BE2" s="117">
        <f>LOOKUP(9.999E+307,'2011'!BE:BE)</f>
        <v>776</v>
      </c>
      <c r="BF2" s="117">
        <f>LOOKUP(9.999E+307,'2011'!BF:BF)</f>
        <v>558</v>
      </c>
      <c r="BG2" s="117">
        <f>LOOKUP(9.999E+307,'2011'!BG:BG)</f>
        <v>1925</v>
      </c>
      <c r="BH2" s="117">
        <f>LOOKUP(9.999E+307,'2011'!BH:BH)</f>
        <v>1273</v>
      </c>
      <c r="BI2" s="117">
        <f>LOOKUP(9.999E+307,'2011'!BI:BI)</f>
        <v>1592</v>
      </c>
      <c r="BJ2" s="117">
        <f>LOOKUP(9.999E+307,'2011'!BJ:BJ)</f>
        <v>1178</v>
      </c>
    </row>
    <row r="3" ht="13.5" customHeight="1">
      <c r="A3" s="88">
        <v>40964.0</v>
      </c>
      <c r="B3" s="84" t="s">
        <v>71</v>
      </c>
      <c r="C3" s="38"/>
      <c r="D3" s="230" t="s">
        <v>19</v>
      </c>
      <c r="E3" s="52">
        <f t="shared" ref="E3:E153" si="2">HLOOKUP(D3,AA$1:BY$9962,ROW()-1,FALSE)</f>
        <v>1796</v>
      </c>
      <c r="F3" s="127">
        <v>3.0</v>
      </c>
      <c r="G3" s="127">
        <v>17.0</v>
      </c>
      <c r="H3" s="128">
        <f t="shared" ref="H3:H153" si="3">F3*3+G3</f>
        <v>26</v>
      </c>
      <c r="I3" s="38"/>
      <c r="J3" s="231" t="s">
        <v>25</v>
      </c>
      <c r="K3" s="52">
        <f t="shared" ref="K3:K153" si="4">HLOOKUP(J3,AA$1:BY$9962,ROW()-1,FALSE)</f>
        <v>1925</v>
      </c>
      <c r="L3" s="130">
        <v>0.0</v>
      </c>
      <c r="M3" s="130">
        <v>18.0</v>
      </c>
      <c r="N3" s="232">
        <f t="shared" ref="N3:N153" si="5">L3*3+M3</f>
        <v>18</v>
      </c>
      <c r="O3" s="38"/>
      <c r="P3" s="45" t="s">
        <v>72</v>
      </c>
      <c r="Q3" s="38"/>
      <c r="R3" s="45">
        <f>MIN(Rules!$E$2,(MAX(H3/N3,N3/H3)))</f>
        <v>1.444444444</v>
      </c>
      <c r="S3" s="45">
        <f>VLOOKUP(B3,Rules!A:B,2,FALSE)</f>
        <v>40</v>
      </c>
      <c r="T3" s="38"/>
      <c r="U3" s="46">
        <f>1/(10^(-(E3+(IF(P3="Y",Rules!$I$2,0))-K3)/Rules!$E$12)+1)</f>
        <v>0.5241583179</v>
      </c>
      <c r="V3" s="47">
        <f t="shared" ref="V3:V153" si="6">ROUND(IF(H3&gt;N3,(S3*R3*(1-U3)),IF(H3&lt;N3,(S3*R3*(0-U3)),S3*R3*(0.5-U3))),0)</f>
        <v>27</v>
      </c>
      <c r="W3" s="47">
        <f t="shared" ref="W3:W153" si="7">-1*V3</f>
        <v>-27</v>
      </c>
      <c r="X3" s="47"/>
      <c r="Y3" s="47"/>
      <c r="Z3" s="48"/>
      <c r="AA3" s="47">
        <f t="shared" ref="AA3:BJ3" si="1">IF($D3=AA$1,$E3+$V3,(IF($J3=AA$1,$K3+$W3,AA2)))</f>
        <v>1499</v>
      </c>
      <c r="AB3" s="47">
        <f t="shared" si="1"/>
        <v>1090</v>
      </c>
      <c r="AC3" s="47">
        <f t="shared" si="1"/>
        <v>1370</v>
      </c>
      <c r="AD3" s="47">
        <f t="shared" si="1"/>
        <v>292</v>
      </c>
      <c r="AE3" s="47">
        <f t="shared" si="1"/>
        <v>1576</v>
      </c>
      <c r="AF3" s="47">
        <f t="shared" si="1"/>
        <v>1823</v>
      </c>
      <c r="AG3" s="47">
        <f t="shared" si="1"/>
        <v>1065</v>
      </c>
      <c r="AH3" s="47">
        <f t="shared" si="1"/>
        <v>858</v>
      </c>
      <c r="AI3" s="47">
        <f t="shared" si="1"/>
        <v>1273</v>
      </c>
      <c r="AJ3" s="47">
        <f t="shared" si="1"/>
        <v>1887</v>
      </c>
      <c r="AK3" s="47">
        <f t="shared" si="1"/>
        <v>522</v>
      </c>
      <c r="AL3" s="47">
        <f t="shared" si="1"/>
        <v>872</v>
      </c>
      <c r="AM3" s="47">
        <f t="shared" si="1"/>
        <v>1873</v>
      </c>
      <c r="AN3" s="47">
        <f t="shared" si="1"/>
        <v>1390</v>
      </c>
      <c r="AO3" s="47">
        <f t="shared" si="1"/>
        <v>1195</v>
      </c>
      <c r="AP3" s="47">
        <f t="shared" si="1"/>
        <v>2207</v>
      </c>
      <c r="AQ3" s="47">
        <f t="shared" si="1"/>
        <v>1469</v>
      </c>
      <c r="AR3" s="47">
        <f t="shared" si="1"/>
        <v>361</v>
      </c>
      <c r="AS3" s="47">
        <f t="shared" si="1"/>
        <v>1749</v>
      </c>
      <c r="AT3" s="47">
        <f t="shared" si="1"/>
        <v>1225</v>
      </c>
      <c r="AU3" s="47">
        <f t="shared" si="1"/>
        <v>627</v>
      </c>
      <c r="AV3" s="47">
        <f t="shared" si="1"/>
        <v>932</v>
      </c>
      <c r="AW3" s="47">
        <f t="shared" si="1"/>
        <v>1024</v>
      </c>
      <c r="AX3" s="47">
        <f t="shared" si="1"/>
        <v>1176</v>
      </c>
      <c r="AY3" s="47">
        <f t="shared" si="1"/>
        <v>709</v>
      </c>
      <c r="AZ3" s="47">
        <f t="shared" si="1"/>
        <v>1553</v>
      </c>
      <c r="BA3" s="47">
        <f t="shared" si="1"/>
        <v>947</v>
      </c>
      <c r="BB3" s="47">
        <f t="shared" si="1"/>
        <v>628</v>
      </c>
      <c r="BC3" s="47">
        <f t="shared" si="1"/>
        <v>638</v>
      </c>
      <c r="BD3" s="47">
        <f t="shared" si="1"/>
        <v>2110</v>
      </c>
      <c r="BE3" s="47">
        <f t="shared" si="1"/>
        <v>776</v>
      </c>
      <c r="BF3" s="47">
        <f t="shared" si="1"/>
        <v>558</v>
      </c>
      <c r="BG3" s="47">
        <f t="shared" si="1"/>
        <v>1898</v>
      </c>
      <c r="BH3" s="47">
        <f t="shared" si="1"/>
        <v>1273</v>
      </c>
      <c r="BI3" s="47">
        <f t="shared" si="1"/>
        <v>1592</v>
      </c>
      <c r="BJ3" s="47">
        <f t="shared" si="1"/>
        <v>1178</v>
      </c>
    </row>
    <row r="4" ht="13.5" customHeight="1">
      <c r="A4" s="88">
        <v>40964.0</v>
      </c>
      <c r="B4" s="84" t="s">
        <v>71</v>
      </c>
      <c r="C4" s="38"/>
      <c r="D4" s="233" t="s">
        <v>20</v>
      </c>
      <c r="E4" s="52">
        <f t="shared" si="2"/>
        <v>1749</v>
      </c>
      <c r="F4" s="41">
        <v>1.0</v>
      </c>
      <c r="G4" s="41">
        <v>13.0</v>
      </c>
      <c r="H4" s="42">
        <f t="shared" si="3"/>
        <v>16</v>
      </c>
      <c r="I4" s="38"/>
      <c r="J4" s="234" t="s">
        <v>21</v>
      </c>
      <c r="K4" s="52">
        <f t="shared" si="4"/>
        <v>1576</v>
      </c>
      <c r="L4" s="44">
        <v>2.0</v>
      </c>
      <c r="M4" s="44">
        <v>24.0</v>
      </c>
      <c r="N4" s="23">
        <f t="shared" si="5"/>
        <v>30</v>
      </c>
      <c r="O4" s="38"/>
      <c r="P4" s="45" t="s">
        <v>72</v>
      </c>
      <c r="Q4" s="38"/>
      <c r="R4" s="45">
        <f>MIN(Rules!$E$2,(MAX(H4/N4,N4/H4)))</f>
        <v>1.875</v>
      </c>
      <c r="S4" s="45">
        <f>VLOOKUP(B4,Rules!A:B,2,FALSE)</f>
        <v>40</v>
      </c>
      <c r="T4" s="38"/>
      <c r="U4" s="46">
        <f>1/(10^(-(E4+(IF(P4="Y",Rules!$I$2,0))-K4)/Rules!$E$12)+1)</f>
        <v>0.8156982252</v>
      </c>
      <c r="V4" s="47">
        <f t="shared" si="6"/>
        <v>-61</v>
      </c>
      <c r="W4" s="47">
        <f t="shared" si="7"/>
        <v>61</v>
      </c>
      <c r="X4" s="47"/>
      <c r="Y4" s="47"/>
      <c r="Z4" s="48"/>
      <c r="AA4" s="47">
        <f t="shared" ref="AA4:BJ4" si="8">IF($D4=AA$1,$E4+$V4,(IF($J4=AA$1,$K4+$W4,AA3)))</f>
        <v>1499</v>
      </c>
      <c r="AB4" s="47">
        <f t="shared" si="8"/>
        <v>1090</v>
      </c>
      <c r="AC4" s="47">
        <f t="shared" si="8"/>
        <v>1370</v>
      </c>
      <c r="AD4" s="47">
        <f t="shared" si="8"/>
        <v>292</v>
      </c>
      <c r="AE4" s="47">
        <f t="shared" si="8"/>
        <v>1637</v>
      </c>
      <c r="AF4" s="47">
        <f t="shared" si="8"/>
        <v>1823</v>
      </c>
      <c r="AG4" s="47">
        <f t="shared" si="8"/>
        <v>1065</v>
      </c>
      <c r="AH4" s="47">
        <f t="shared" si="8"/>
        <v>858</v>
      </c>
      <c r="AI4" s="47">
        <f t="shared" si="8"/>
        <v>1273</v>
      </c>
      <c r="AJ4" s="47">
        <f t="shared" si="8"/>
        <v>1887</v>
      </c>
      <c r="AK4" s="47">
        <f t="shared" si="8"/>
        <v>522</v>
      </c>
      <c r="AL4" s="47">
        <f t="shared" si="8"/>
        <v>872</v>
      </c>
      <c r="AM4" s="47">
        <f t="shared" si="8"/>
        <v>1873</v>
      </c>
      <c r="AN4" s="47">
        <f t="shared" si="8"/>
        <v>1390</v>
      </c>
      <c r="AO4" s="47">
        <f t="shared" si="8"/>
        <v>1195</v>
      </c>
      <c r="AP4" s="47">
        <f t="shared" si="8"/>
        <v>2207</v>
      </c>
      <c r="AQ4" s="47">
        <f t="shared" si="8"/>
        <v>1469</v>
      </c>
      <c r="AR4" s="47">
        <f t="shared" si="8"/>
        <v>361</v>
      </c>
      <c r="AS4" s="47">
        <f t="shared" si="8"/>
        <v>1688</v>
      </c>
      <c r="AT4" s="47">
        <f t="shared" si="8"/>
        <v>1225</v>
      </c>
      <c r="AU4" s="47">
        <f t="shared" si="8"/>
        <v>627</v>
      </c>
      <c r="AV4" s="47">
        <f t="shared" si="8"/>
        <v>932</v>
      </c>
      <c r="AW4" s="47">
        <f t="shared" si="8"/>
        <v>1024</v>
      </c>
      <c r="AX4" s="47">
        <f t="shared" si="8"/>
        <v>1176</v>
      </c>
      <c r="AY4" s="47">
        <f t="shared" si="8"/>
        <v>709</v>
      </c>
      <c r="AZ4" s="47">
        <f t="shared" si="8"/>
        <v>1553</v>
      </c>
      <c r="BA4" s="47">
        <f t="shared" si="8"/>
        <v>947</v>
      </c>
      <c r="BB4" s="47">
        <f t="shared" si="8"/>
        <v>628</v>
      </c>
      <c r="BC4" s="47">
        <f t="shared" si="8"/>
        <v>638</v>
      </c>
      <c r="BD4" s="47">
        <f t="shared" si="8"/>
        <v>2110</v>
      </c>
      <c r="BE4" s="47">
        <f t="shared" si="8"/>
        <v>776</v>
      </c>
      <c r="BF4" s="47">
        <f t="shared" si="8"/>
        <v>558</v>
      </c>
      <c r="BG4" s="47">
        <f t="shared" si="8"/>
        <v>1898</v>
      </c>
      <c r="BH4" s="47">
        <f t="shared" si="8"/>
        <v>1273</v>
      </c>
      <c r="BI4" s="47">
        <f t="shared" si="8"/>
        <v>1592</v>
      </c>
      <c r="BJ4" s="47">
        <f t="shared" si="8"/>
        <v>1178</v>
      </c>
    </row>
    <row r="5" ht="13.5" customHeight="1">
      <c r="A5" s="88">
        <v>40965.0</v>
      </c>
      <c r="B5" s="84" t="s">
        <v>71</v>
      </c>
      <c r="C5" s="38"/>
      <c r="D5" s="233" t="s">
        <v>22</v>
      </c>
      <c r="E5" s="52">
        <f t="shared" si="2"/>
        <v>2207</v>
      </c>
      <c r="F5" s="41">
        <v>2.0</v>
      </c>
      <c r="G5" s="41">
        <v>17.0</v>
      </c>
      <c r="H5" s="42">
        <f t="shared" si="3"/>
        <v>23</v>
      </c>
      <c r="I5" s="38"/>
      <c r="J5" s="234" t="s">
        <v>18</v>
      </c>
      <c r="K5" s="52">
        <f t="shared" si="4"/>
        <v>2110</v>
      </c>
      <c r="L5" s="44">
        <v>0.0</v>
      </c>
      <c r="M5" s="44">
        <v>15.0</v>
      </c>
      <c r="N5" s="23">
        <f t="shared" si="5"/>
        <v>15</v>
      </c>
      <c r="O5" s="38"/>
      <c r="P5" s="45" t="s">
        <v>72</v>
      </c>
      <c r="Q5" s="38"/>
      <c r="R5" s="45">
        <f>MIN(Rules!$E$2,(MAX(H5/N5,N5/H5)))</f>
        <v>1.533333333</v>
      </c>
      <c r="S5" s="45">
        <f>VLOOKUP(B5,Rules!A:B,2,FALSE)</f>
        <v>40</v>
      </c>
      <c r="T5" s="38"/>
      <c r="U5" s="46">
        <f>1/(10^(-(E5+(IF(P5="Y",Rules!$I$2,0))-K5)/Rules!$E$12)+1)</f>
        <v>0.7572161187</v>
      </c>
      <c r="V5" s="47">
        <f t="shared" si="6"/>
        <v>15</v>
      </c>
      <c r="W5" s="47">
        <f t="shared" si="7"/>
        <v>-15</v>
      </c>
      <c r="X5" s="47"/>
      <c r="Y5" s="47"/>
      <c r="Z5" s="48"/>
      <c r="AA5" s="47">
        <f t="shared" ref="AA5:BJ5" si="9">IF($D5=AA$1,$E5+$V5,(IF($J5=AA$1,$K5+$W5,AA4)))</f>
        <v>1499</v>
      </c>
      <c r="AB5" s="47">
        <f t="shared" si="9"/>
        <v>1090</v>
      </c>
      <c r="AC5" s="47">
        <f t="shared" si="9"/>
        <v>1370</v>
      </c>
      <c r="AD5" s="47">
        <f t="shared" si="9"/>
        <v>292</v>
      </c>
      <c r="AE5" s="47">
        <f t="shared" si="9"/>
        <v>1637</v>
      </c>
      <c r="AF5" s="47">
        <f t="shared" si="9"/>
        <v>1823</v>
      </c>
      <c r="AG5" s="47">
        <f t="shared" si="9"/>
        <v>1065</v>
      </c>
      <c r="AH5" s="47">
        <f t="shared" si="9"/>
        <v>858</v>
      </c>
      <c r="AI5" s="47">
        <f t="shared" si="9"/>
        <v>1273</v>
      </c>
      <c r="AJ5" s="47">
        <f t="shared" si="9"/>
        <v>1887</v>
      </c>
      <c r="AK5" s="47">
        <f t="shared" si="9"/>
        <v>522</v>
      </c>
      <c r="AL5" s="47">
        <f t="shared" si="9"/>
        <v>872</v>
      </c>
      <c r="AM5" s="47">
        <f t="shared" si="9"/>
        <v>1873</v>
      </c>
      <c r="AN5" s="47">
        <f t="shared" si="9"/>
        <v>1390</v>
      </c>
      <c r="AO5" s="47">
        <f t="shared" si="9"/>
        <v>1195</v>
      </c>
      <c r="AP5" s="47">
        <f t="shared" si="9"/>
        <v>2222</v>
      </c>
      <c r="AQ5" s="47">
        <f t="shared" si="9"/>
        <v>1469</v>
      </c>
      <c r="AR5" s="47">
        <f t="shared" si="9"/>
        <v>361</v>
      </c>
      <c r="AS5" s="47">
        <f t="shared" si="9"/>
        <v>1688</v>
      </c>
      <c r="AT5" s="47">
        <f t="shared" si="9"/>
        <v>1225</v>
      </c>
      <c r="AU5" s="47">
        <f t="shared" si="9"/>
        <v>627</v>
      </c>
      <c r="AV5" s="47">
        <f t="shared" si="9"/>
        <v>932</v>
      </c>
      <c r="AW5" s="47">
        <f t="shared" si="9"/>
        <v>1024</v>
      </c>
      <c r="AX5" s="47">
        <f t="shared" si="9"/>
        <v>1176</v>
      </c>
      <c r="AY5" s="47">
        <f t="shared" si="9"/>
        <v>709</v>
      </c>
      <c r="AZ5" s="47">
        <f t="shared" si="9"/>
        <v>1553</v>
      </c>
      <c r="BA5" s="47">
        <f t="shared" si="9"/>
        <v>947</v>
      </c>
      <c r="BB5" s="47">
        <f t="shared" si="9"/>
        <v>628</v>
      </c>
      <c r="BC5" s="47">
        <f t="shared" si="9"/>
        <v>638</v>
      </c>
      <c r="BD5" s="47">
        <f t="shared" si="9"/>
        <v>2095</v>
      </c>
      <c r="BE5" s="47">
        <f t="shared" si="9"/>
        <v>776</v>
      </c>
      <c r="BF5" s="47">
        <f t="shared" si="9"/>
        <v>558</v>
      </c>
      <c r="BG5" s="47">
        <f t="shared" si="9"/>
        <v>1898</v>
      </c>
      <c r="BH5" s="47">
        <f t="shared" si="9"/>
        <v>1273</v>
      </c>
      <c r="BI5" s="47">
        <f t="shared" si="9"/>
        <v>1592</v>
      </c>
      <c r="BJ5" s="47">
        <f t="shared" si="9"/>
        <v>1178</v>
      </c>
    </row>
    <row r="6" ht="13.5" customHeight="1">
      <c r="A6" s="88">
        <v>40965.0</v>
      </c>
      <c r="B6" s="84" t="s">
        <v>71</v>
      </c>
      <c r="C6" s="38"/>
      <c r="D6" s="233" t="s">
        <v>23</v>
      </c>
      <c r="E6" s="52">
        <f t="shared" si="2"/>
        <v>1873</v>
      </c>
      <c r="F6" s="41">
        <v>0.0</v>
      </c>
      <c r="G6" s="41">
        <v>20.0</v>
      </c>
      <c r="H6" s="42">
        <f t="shared" si="3"/>
        <v>20</v>
      </c>
      <c r="I6" s="38"/>
      <c r="J6" s="234" t="s">
        <v>26</v>
      </c>
      <c r="K6" s="52">
        <f t="shared" si="4"/>
        <v>1887</v>
      </c>
      <c r="L6" s="44">
        <v>0.0</v>
      </c>
      <c r="M6" s="44">
        <v>13.0</v>
      </c>
      <c r="N6" s="23">
        <f t="shared" si="5"/>
        <v>13</v>
      </c>
      <c r="O6" s="38"/>
      <c r="P6" s="45" t="s">
        <v>72</v>
      </c>
      <c r="Q6" s="38"/>
      <c r="R6" s="45">
        <f>MIN(Rules!$E$2,(MAX(H6/N6,N6/H6)))</f>
        <v>1.538461538</v>
      </c>
      <c r="S6" s="45">
        <f>VLOOKUP(B6,Rules!A:B,2,FALSE)</f>
        <v>40</v>
      </c>
      <c r="T6" s="38"/>
      <c r="U6" s="46">
        <f>1/(10^(-(E6+(IF(P6="Y",Rules!$I$2,0))-K6)/Rules!$E$12)+1)</f>
        <v>0.6516507398</v>
      </c>
      <c r="V6" s="47">
        <f t="shared" si="6"/>
        <v>21</v>
      </c>
      <c r="W6" s="47">
        <f t="shared" si="7"/>
        <v>-21</v>
      </c>
      <c r="X6" s="47"/>
      <c r="Y6" s="47"/>
      <c r="Z6" s="48"/>
      <c r="AA6" s="47">
        <f t="shared" ref="AA6:BJ6" si="10">IF($D6=AA$1,$E6+$V6,(IF($J6=AA$1,$K6+$W6,AA5)))</f>
        <v>1499</v>
      </c>
      <c r="AB6" s="47">
        <f t="shared" si="10"/>
        <v>1090</v>
      </c>
      <c r="AC6" s="47">
        <f t="shared" si="10"/>
        <v>1370</v>
      </c>
      <c r="AD6" s="47">
        <f t="shared" si="10"/>
        <v>292</v>
      </c>
      <c r="AE6" s="47">
        <f t="shared" si="10"/>
        <v>1637</v>
      </c>
      <c r="AF6" s="47">
        <f t="shared" si="10"/>
        <v>1823</v>
      </c>
      <c r="AG6" s="47">
        <f t="shared" si="10"/>
        <v>1065</v>
      </c>
      <c r="AH6" s="47">
        <f t="shared" si="10"/>
        <v>858</v>
      </c>
      <c r="AI6" s="47">
        <f t="shared" si="10"/>
        <v>1273</v>
      </c>
      <c r="AJ6" s="47">
        <f t="shared" si="10"/>
        <v>1866</v>
      </c>
      <c r="AK6" s="47">
        <f t="shared" si="10"/>
        <v>522</v>
      </c>
      <c r="AL6" s="47">
        <f t="shared" si="10"/>
        <v>872</v>
      </c>
      <c r="AM6" s="47">
        <f t="shared" si="10"/>
        <v>1894</v>
      </c>
      <c r="AN6" s="47">
        <f t="shared" si="10"/>
        <v>1390</v>
      </c>
      <c r="AO6" s="47">
        <f t="shared" si="10"/>
        <v>1195</v>
      </c>
      <c r="AP6" s="47">
        <f t="shared" si="10"/>
        <v>2222</v>
      </c>
      <c r="AQ6" s="47">
        <f t="shared" si="10"/>
        <v>1469</v>
      </c>
      <c r="AR6" s="47">
        <f t="shared" si="10"/>
        <v>361</v>
      </c>
      <c r="AS6" s="47">
        <f t="shared" si="10"/>
        <v>1688</v>
      </c>
      <c r="AT6" s="47">
        <f t="shared" si="10"/>
        <v>1225</v>
      </c>
      <c r="AU6" s="47">
        <f t="shared" si="10"/>
        <v>627</v>
      </c>
      <c r="AV6" s="47">
        <f t="shared" si="10"/>
        <v>932</v>
      </c>
      <c r="AW6" s="47">
        <f t="shared" si="10"/>
        <v>1024</v>
      </c>
      <c r="AX6" s="47">
        <f t="shared" si="10"/>
        <v>1176</v>
      </c>
      <c r="AY6" s="47">
        <f t="shared" si="10"/>
        <v>709</v>
      </c>
      <c r="AZ6" s="47">
        <f t="shared" si="10"/>
        <v>1553</v>
      </c>
      <c r="BA6" s="47">
        <f t="shared" si="10"/>
        <v>947</v>
      </c>
      <c r="BB6" s="47">
        <f t="shared" si="10"/>
        <v>628</v>
      </c>
      <c r="BC6" s="47">
        <f t="shared" si="10"/>
        <v>638</v>
      </c>
      <c r="BD6" s="47">
        <f t="shared" si="10"/>
        <v>2095</v>
      </c>
      <c r="BE6" s="47">
        <f t="shared" si="10"/>
        <v>776</v>
      </c>
      <c r="BF6" s="47">
        <f t="shared" si="10"/>
        <v>558</v>
      </c>
      <c r="BG6" s="47">
        <f t="shared" si="10"/>
        <v>1898</v>
      </c>
      <c r="BH6" s="47">
        <f t="shared" si="10"/>
        <v>1273</v>
      </c>
      <c r="BI6" s="47">
        <f t="shared" si="10"/>
        <v>1592</v>
      </c>
      <c r="BJ6" s="47">
        <f t="shared" si="10"/>
        <v>1178</v>
      </c>
    </row>
    <row r="7" ht="13.5" customHeight="1">
      <c r="A7" s="88">
        <v>40965.0</v>
      </c>
      <c r="B7" s="84" t="s">
        <v>71</v>
      </c>
      <c r="C7" s="38"/>
      <c r="D7" s="233" t="s">
        <v>27</v>
      </c>
      <c r="E7" s="52">
        <f t="shared" si="2"/>
        <v>1553</v>
      </c>
      <c r="F7" s="41">
        <v>1.0</v>
      </c>
      <c r="G7" s="41">
        <v>27.0</v>
      </c>
      <c r="H7" s="42">
        <f t="shared" si="3"/>
        <v>30</v>
      </c>
      <c r="I7" s="38"/>
      <c r="J7" s="234" t="s">
        <v>31</v>
      </c>
      <c r="K7" s="52">
        <f t="shared" si="4"/>
        <v>1469</v>
      </c>
      <c r="L7" s="44">
        <v>0.0</v>
      </c>
      <c r="M7" s="44">
        <v>18.0</v>
      </c>
      <c r="N7" s="23">
        <f t="shared" si="5"/>
        <v>18</v>
      </c>
      <c r="O7" s="38"/>
      <c r="P7" s="45" t="s">
        <v>72</v>
      </c>
      <c r="Q7" s="38"/>
      <c r="R7" s="45">
        <f>MIN(Rules!$E$2,(MAX(H7/N7,N7/H7)))</f>
        <v>1.666666667</v>
      </c>
      <c r="S7" s="45">
        <f>VLOOKUP(B7,Rules!A:B,2,FALSE)</f>
        <v>40</v>
      </c>
      <c r="T7" s="38"/>
      <c r="U7" s="46">
        <f>1/(10^(-(E7+(IF(P7="Y",Rules!$I$2,0))-K7)/Rules!$E$12)+1)</f>
        <v>0.7460413982</v>
      </c>
      <c r="V7" s="47">
        <f t="shared" si="6"/>
        <v>17</v>
      </c>
      <c r="W7" s="47">
        <f t="shared" si="7"/>
        <v>-17</v>
      </c>
      <c r="X7" s="47"/>
      <c r="Y7" s="47"/>
      <c r="Z7" s="48"/>
      <c r="AA7" s="47">
        <f t="shared" ref="AA7:BJ7" si="11">IF($D7=AA$1,$E7+$V7,(IF($J7=AA$1,$K7+$W7,AA6)))</f>
        <v>1499</v>
      </c>
      <c r="AB7" s="47">
        <f t="shared" si="11"/>
        <v>1090</v>
      </c>
      <c r="AC7" s="47">
        <f t="shared" si="11"/>
        <v>1370</v>
      </c>
      <c r="AD7" s="47">
        <f t="shared" si="11"/>
        <v>292</v>
      </c>
      <c r="AE7" s="47">
        <f t="shared" si="11"/>
        <v>1637</v>
      </c>
      <c r="AF7" s="47">
        <f t="shared" si="11"/>
        <v>1823</v>
      </c>
      <c r="AG7" s="47">
        <f t="shared" si="11"/>
        <v>1065</v>
      </c>
      <c r="AH7" s="47">
        <f t="shared" si="11"/>
        <v>858</v>
      </c>
      <c r="AI7" s="47">
        <f t="shared" si="11"/>
        <v>1273</v>
      </c>
      <c r="AJ7" s="47">
        <f t="shared" si="11"/>
        <v>1866</v>
      </c>
      <c r="AK7" s="47">
        <f t="shared" si="11"/>
        <v>522</v>
      </c>
      <c r="AL7" s="47">
        <f t="shared" si="11"/>
        <v>872</v>
      </c>
      <c r="AM7" s="47">
        <f t="shared" si="11"/>
        <v>1894</v>
      </c>
      <c r="AN7" s="47">
        <f t="shared" si="11"/>
        <v>1390</v>
      </c>
      <c r="AO7" s="47">
        <f t="shared" si="11"/>
        <v>1195</v>
      </c>
      <c r="AP7" s="47">
        <f t="shared" si="11"/>
        <v>2222</v>
      </c>
      <c r="AQ7" s="47">
        <f t="shared" si="11"/>
        <v>1452</v>
      </c>
      <c r="AR7" s="47">
        <f t="shared" si="11"/>
        <v>361</v>
      </c>
      <c r="AS7" s="47">
        <f t="shared" si="11"/>
        <v>1688</v>
      </c>
      <c r="AT7" s="47">
        <f t="shared" si="11"/>
        <v>1225</v>
      </c>
      <c r="AU7" s="47">
        <f t="shared" si="11"/>
        <v>627</v>
      </c>
      <c r="AV7" s="47">
        <f t="shared" si="11"/>
        <v>932</v>
      </c>
      <c r="AW7" s="47">
        <f t="shared" si="11"/>
        <v>1024</v>
      </c>
      <c r="AX7" s="47">
        <f t="shared" si="11"/>
        <v>1176</v>
      </c>
      <c r="AY7" s="47">
        <f t="shared" si="11"/>
        <v>709</v>
      </c>
      <c r="AZ7" s="47">
        <f t="shared" si="11"/>
        <v>1570</v>
      </c>
      <c r="BA7" s="47">
        <f t="shared" si="11"/>
        <v>947</v>
      </c>
      <c r="BB7" s="47">
        <f t="shared" si="11"/>
        <v>628</v>
      </c>
      <c r="BC7" s="47">
        <f t="shared" si="11"/>
        <v>638</v>
      </c>
      <c r="BD7" s="47">
        <f t="shared" si="11"/>
        <v>2095</v>
      </c>
      <c r="BE7" s="47">
        <f t="shared" si="11"/>
        <v>776</v>
      </c>
      <c r="BF7" s="47">
        <f t="shared" si="11"/>
        <v>558</v>
      </c>
      <c r="BG7" s="47">
        <f t="shared" si="11"/>
        <v>1898</v>
      </c>
      <c r="BH7" s="47">
        <f t="shared" si="11"/>
        <v>1273</v>
      </c>
      <c r="BI7" s="47">
        <f t="shared" si="11"/>
        <v>1592</v>
      </c>
      <c r="BJ7" s="47">
        <f t="shared" si="11"/>
        <v>1178</v>
      </c>
    </row>
    <row r="8" ht="13.5" customHeight="1">
      <c r="A8" s="88">
        <v>40965.0</v>
      </c>
      <c r="B8" s="84" t="s">
        <v>71</v>
      </c>
      <c r="C8" s="38"/>
      <c r="D8" s="233" t="s">
        <v>30</v>
      </c>
      <c r="E8" s="52">
        <f t="shared" si="2"/>
        <v>1499</v>
      </c>
      <c r="F8" s="41">
        <v>3.0</v>
      </c>
      <c r="G8" s="41">
        <v>18.0</v>
      </c>
      <c r="H8" s="42">
        <f t="shared" si="3"/>
        <v>27</v>
      </c>
      <c r="I8" s="38"/>
      <c r="J8" s="234" t="s">
        <v>24</v>
      </c>
      <c r="K8" s="52">
        <f t="shared" si="4"/>
        <v>1592</v>
      </c>
      <c r="L8" s="44">
        <v>2.0</v>
      </c>
      <c r="M8" s="44">
        <v>15.0</v>
      </c>
      <c r="N8" s="23">
        <f t="shared" si="5"/>
        <v>21</v>
      </c>
      <c r="O8" s="38"/>
      <c r="P8" s="45" t="s">
        <v>72</v>
      </c>
      <c r="Q8" s="38"/>
      <c r="R8" s="45">
        <f>MIN(Rules!$E$2,(MAX(H8/N8,N8/H8)))</f>
        <v>1.285714286</v>
      </c>
      <c r="S8" s="45">
        <f>VLOOKUP(B8,Rules!A:B,2,FALSE)</f>
        <v>40</v>
      </c>
      <c r="T8" s="38"/>
      <c r="U8" s="46">
        <f>1/(10^(-(E8+(IF(P8="Y",Rules!$I$2,0))-K8)/Rules!$E$12)+1)</f>
        <v>0.5652494453</v>
      </c>
      <c r="V8" s="47">
        <f t="shared" si="6"/>
        <v>22</v>
      </c>
      <c r="W8" s="47">
        <f t="shared" si="7"/>
        <v>-22</v>
      </c>
      <c r="X8" s="47"/>
      <c r="Y8" s="47"/>
      <c r="Z8" s="48"/>
      <c r="AA8" s="47">
        <f t="shared" ref="AA8:BJ8" si="12">IF($D8=AA$1,$E8+$V8,(IF($J8=AA$1,$K8+$W8,AA7)))</f>
        <v>1521</v>
      </c>
      <c r="AB8" s="47">
        <f t="shared" si="12"/>
        <v>1090</v>
      </c>
      <c r="AC8" s="47">
        <f t="shared" si="12"/>
        <v>1370</v>
      </c>
      <c r="AD8" s="47">
        <f t="shared" si="12"/>
        <v>292</v>
      </c>
      <c r="AE8" s="47">
        <f t="shared" si="12"/>
        <v>1637</v>
      </c>
      <c r="AF8" s="47">
        <f t="shared" si="12"/>
        <v>1823</v>
      </c>
      <c r="AG8" s="47">
        <f t="shared" si="12"/>
        <v>1065</v>
      </c>
      <c r="AH8" s="47">
        <f t="shared" si="12"/>
        <v>858</v>
      </c>
      <c r="AI8" s="47">
        <f t="shared" si="12"/>
        <v>1273</v>
      </c>
      <c r="AJ8" s="47">
        <f t="shared" si="12"/>
        <v>1866</v>
      </c>
      <c r="AK8" s="47">
        <f t="shared" si="12"/>
        <v>522</v>
      </c>
      <c r="AL8" s="47">
        <f t="shared" si="12"/>
        <v>872</v>
      </c>
      <c r="AM8" s="47">
        <f t="shared" si="12"/>
        <v>1894</v>
      </c>
      <c r="AN8" s="47">
        <f t="shared" si="12"/>
        <v>1390</v>
      </c>
      <c r="AO8" s="47">
        <f t="shared" si="12"/>
        <v>1195</v>
      </c>
      <c r="AP8" s="47">
        <f t="shared" si="12"/>
        <v>2222</v>
      </c>
      <c r="AQ8" s="47">
        <f t="shared" si="12"/>
        <v>1452</v>
      </c>
      <c r="AR8" s="47">
        <f t="shared" si="12"/>
        <v>361</v>
      </c>
      <c r="AS8" s="47">
        <f t="shared" si="12"/>
        <v>1688</v>
      </c>
      <c r="AT8" s="47">
        <f t="shared" si="12"/>
        <v>1225</v>
      </c>
      <c r="AU8" s="47">
        <f t="shared" si="12"/>
        <v>627</v>
      </c>
      <c r="AV8" s="47">
        <f t="shared" si="12"/>
        <v>932</v>
      </c>
      <c r="AW8" s="47">
        <f t="shared" si="12"/>
        <v>1024</v>
      </c>
      <c r="AX8" s="47">
        <f t="shared" si="12"/>
        <v>1176</v>
      </c>
      <c r="AY8" s="47">
        <f t="shared" si="12"/>
        <v>709</v>
      </c>
      <c r="AZ8" s="47">
        <f t="shared" si="12"/>
        <v>1570</v>
      </c>
      <c r="BA8" s="47">
        <f t="shared" si="12"/>
        <v>947</v>
      </c>
      <c r="BB8" s="47">
        <f t="shared" si="12"/>
        <v>628</v>
      </c>
      <c r="BC8" s="47">
        <f t="shared" si="12"/>
        <v>638</v>
      </c>
      <c r="BD8" s="47">
        <f t="shared" si="12"/>
        <v>2095</v>
      </c>
      <c r="BE8" s="47">
        <f t="shared" si="12"/>
        <v>776</v>
      </c>
      <c r="BF8" s="47">
        <f t="shared" si="12"/>
        <v>558</v>
      </c>
      <c r="BG8" s="47">
        <f t="shared" si="12"/>
        <v>1898</v>
      </c>
      <c r="BH8" s="47">
        <f t="shared" si="12"/>
        <v>1273</v>
      </c>
      <c r="BI8" s="47">
        <f t="shared" si="12"/>
        <v>1570</v>
      </c>
      <c r="BJ8" s="47">
        <f t="shared" si="12"/>
        <v>1178</v>
      </c>
    </row>
    <row r="9" ht="13.5" customHeight="1">
      <c r="A9" s="88">
        <v>40965.0</v>
      </c>
      <c r="B9" s="84" t="s">
        <v>71</v>
      </c>
      <c r="C9" s="38"/>
      <c r="D9" s="233" t="s">
        <v>28</v>
      </c>
      <c r="E9" s="52">
        <f t="shared" si="2"/>
        <v>1370</v>
      </c>
      <c r="F9" s="41">
        <v>3.0</v>
      </c>
      <c r="G9" s="41">
        <v>17.0</v>
      </c>
      <c r="H9" s="42">
        <f t="shared" si="3"/>
        <v>26</v>
      </c>
      <c r="I9" s="38"/>
      <c r="J9" s="234" t="s">
        <v>33</v>
      </c>
      <c r="K9" s="52">
        <f t="shared" si="4"/>
        <v>1273</v>
      </c>
      <c r="L9" s="44">
        <v>1.0</v>
      </c>
      <c r="M9" s="44">
        <v>6.0</v>
      </c>
      <c r="N9" s="23">
        <f t="shared" si="5"/>
        <v>9</v>
      </c>
      <c r="O9" s="38"/>
      <c r="P9" s="45" t="s">
        <v>72</v>
      </c>
      <c r="Q9" s="38"/>
      <c r="R9" s="45">
        <f>MIN(Rules!$E$2,(MAX(H9/N9,N9/H9)))</f>
        <v>2</v>
      </c>
      <c r="S9" s="45">
        <f>VLOOKUP(B9,Rules!A:B,2,FALSE)</f>
        <v>40</v>
      </c>
      <c r="T9" s="38"/>
      <c r="U9" s="46">
        <f>1/(10^(-(E9+(IF(P9="Y",Rules!$I$2,0))-K9)/Rules!$E$12)+1)</f>
        <v>0.7572161187</v>
      </c>
      <c r="V9" s="47">
        <f t="shared" si="6"/>
        <v>19</v>
      </c>
      <c r="W9" s="47">
        <f t="shared" si="7"/>
        <v>-19</v>
      </c>
      <c r="X9" s="47"/>
      <c r="Y9" s="47"/>
      <c r="Z9" s="48"/>
      <c r="AA9" s="47">
        <f t="shared" ref="AA9:BJ9" si="13">IF($D9=AA$1,$E9+$V9,(IF($J9=AA$1,$K9+$W9,AA8)))</f>
        <v>1521</v>
      </c>
      <c r="AB9" s="47">
        <f t="shared" si="13"/>
        <v>1090</v>
      </c>
      <c r="AC9" s="47">
        <f t="shared" si="13"/>
        <v>1389</v>
      </c>
      <c r="AD9" s="47">
        <f t="shared" si="13"/>
        <v>292</v>
      </c>
      <c r="AE9" s="47">
        <f t="shared" si="13"/>
        <v>1637</v>
      </c>
      <c r="AF9" s="47">
        <f t="shared" si="13"/>
        <v>1823</v>
      </c>
      <c r="AG9" s="47">
        <f t="shared" si="13"/>
        <v>1065</v>
      </c>
      <c r="AH9" s="47">
        <f t="shared" si="13"/>
        <v>858</v>
      </c>
      <c r="AI9" s="47">
        <f t="shared" si="13"/>
        <v>1254</v>
      </c>
      <c r="AJ9" s="47">
        <f t="shared" si="13"/>
        <v>1866</v>
      </c>
      <c r="AK9" s="47">
        <f t="shared" si="13"/>
        <v>522</v>
      </c>
      <c r="AL9" s="47">
        <f t="shared" si="13"/>
        <v>872</v>
      </c>
      <c r="AM9" s="47">
        <f t="shared" si="13"/>
        <v>1894</v>
      </c>
      <c r="AN9" s="47">
        <f t="shared" si="13"/>
        <v>1390</v>
      </c>
      <c r="AO9" s="47">
        <f t="shared" si="13"/>
        <v>1195</v>
      </c>
      <c r="AP9" s="47">
        <f t="shared" si="13"/>
        <v>2222</v>
      </c>
      <c r="AQ9" s="47">
        <f t="shared" si="13"/>
        <v>1452</v>
      </c>
      <c r="AR9" s="47">
        <f t="shared" si="13"/>
        <v>361</v>
      </c>
      <c r="AS9" s="47">
        <f t="shared" si="13"/>
        <v>1688</v>
      </c>
      <c r="AT9" s="47">
        <f t="shared" si="13"/>
        <v>1225</v>
      </c>
      <c r="AU9" s="47">
        <f t="shared" si="13"/>
        <v>627</v>
      </c>
      <c r="AV9" s="47">
        <f t="shared" si="13"/>
        <v>932</v>
      </c>
      <c r="AW9" s="47">
        <f t="shared" si="13"/>
        <v>1024</v>
      </c>
      <c r="AX9" s="47">
        <f t="shared" si="13"/>
        <v>1176</v>
      </c>
      <c r="AY9" s="47">
        <f t="shared" si="13"/>
        <v>709</v>
      </c>
      <c r="AZ9" s="47">
        <f t="shared" si="13"/>
        <v>1570</v>
      </c>
      <c r="BA9" s="47">
        <f t="shared" si="13"/>
        <v>947</v>
      </c>
      <c r="BB9" s="47">
        <f t="shared" si="13"/>
        <v>628</v>
      </c>
      <c r="BC9" s="47">
        <f t="shared" si="13"/>
        <v>638</v>
      </c>
      <c r="BD9" s="47">
        <f t="shared" si="13"/>
        <v>2095</v>
      </c>
      <c r="BE9" s="47">
        <f t="shared" si="13"/>
        <v>776</v>
      </c>
      <c r="BF9" s="47">
        <f t="shared" si="13"/>
        <v>558</v>
      </c>
      <c r="BG9" s="47">
        <f t="shared" si="13"/>
        <v>1898</v>
      </c>
      <c r="BH9" s="47">
        <f t="shared" si="13"/>
        <v>1273</v>
      </c>
      <c r="BI9" s="47">
        <f t="shared" si="13"/>
        <v>1570</v>
      </c>
      <c r="BJ9" s="47">
        <f t="shared" si="13"/>
        <v>1178</v>
      </c>
    </row>
    <row r="10" ht="13.5" customHeight="1">
      <c r="A10" s="88">
        <v>40965.0</v>
      </c>
      <c r="B10" s="84" t="s">
        <v>71</v>
      </c>
      <c r="C10" s="38"/>
      <c r="D10" s="233" t="s">
        <v>32</v>
      </c>
      <c r="E10" s="52">
        <f t="shared" si="2"/>
        <v>1273</v>
      </c>
      <c r="F10" s="41">
        <v>0.0</v>
      </c>
      <c r="G10" s="41">
        <v>19.0</v>
      </c>
      <c r="H10" s="42">
        <f t="shared" si="3"/>
        <v>19</v>
      </c>
      <c r="I10" s="38"/>
      <c r="J10" s="234" t="s">
        <v>34</v>
      </c>
      <c r="K10" s="52">
        <f t="shared" si="4"/>
        <v>1390</v>
      </c>
      <c r="L10" s="44">
        <v>3.0</v>
      </c>
      <c r="M10" s="44">
        <v>8.0</v>
      </c>
      <c r="N10" s="23">
        <f t="shared" si="5"/>
        <v>17</v>
      </c>
      <c r="O10" s="38"/>
      <c r="P10" s="45" t="s">
        <v>72</v>
      </c>
      <c r="Q10" s="38"/>
      <c r="R10" s="45">
        <f>MIN(Rules!$E$2,(MAX(H10/N10,N10/H10)))</f>
        <v>1.117647059</v>
      </c>
      <c r="S10" s="45">
        <f>VLOOKUP(B10,Rules!A:B,2,FALSE)</f>
        <v>40</v>
      </c>
      <c r="T10" s="38"/>
      <c r="U10" s="46">
        <f>1/(10^(-(E10+(IF(P10="Y",Rules!$I$2,0))-K10)/Rules!$E$12)+1)</f>
        <v>0.5379197023</v>
      </c>
      <c r="V10" s="47">
        <f t="shared" si="6"/>
        <v>21</v>
      </c>
      <c r="W10" s="47">
        <f t="shared" si="7"/>
        <v>-21</v>
      </c>
      <c r="X10" s="47"/>
      <c r="Y10" s="47"/>
      <c r="Z10" s="48"/>
      <c r="AA10" s="47">
        <f t="shared" ref="AA10:BJ10" si="14">IF($D10=AA$1,$E10+$V10,(IF($J10=AA$1,$K10+$W10,AA9)))</f>
        <v>1521</v>
      </c>
      <c r="AB10" s="47">
        <f t="shared" si="14"/>
        <v>1090</v>
      </c>
      <c r="AC10" s="47">
        <f t="shared" si="14"/>
        <v>1389</v>
      </c>
      <c r="AD10" s="47">
        <f t="shared" si="14"/>
        <v>292</v>
      </c>
      <c r="AE10" s="47">
        <f t="shared" si="14"/>
        <v>1637</v>
      </c>
      <c r="AF10" s="47">
        <f t="shared" si="14"/>
        <v>1823</v>
      </c>
      <c r="AG10" s="47">
        <f t="shared" si="14"/>
        <v>1065</v>
      </c>
      <c r="AH10" s="47">
        <f t="shared" si="14"/>
        <v>858</v>
      </c>
      <c r="AI10" s="47">
        <f t="shared" si="14"/>
        <v>1254</v>
      </c>
      <c r="AJ10" s="47">
        <f t="shared" si="14"/>
        <v>1866</v>
      </c>
      <c r="AK10" s="47">
        <f t="shared" si="14"/>
        <v>522</v>
      </c>
      <c r="AL10" s="47">
        <f t="shared" si="14"/>
        <v>872</v>
      </c>
      <c r="AM10" s="47">
        <f t="shared" si="14"/>
        <v>1894</v>
      </c>
      <c r="AN10" s="47">
        <f t="shared" si="14"/>
        <v>1369</v>
      </c>
      <c r="AO10" s="47">
        <f t="shared" si="14"/>
        <v>1195</v>
      </c>
      <c r="AP10" s="47">
        <f t="shared" si="14"/>
        <v>2222</v>
      </c>
      <c r="AQ10" s="47">
        <f t="shared" si="14"/>
        <v>1452</v>
      </c>
      <c r="AR10" s="47">
        <f t="shared" si="14"/>
        <v>361</v>
      </c>
      <c r="AS10" s="47">
        <f t="shared" si="14"/>
        <v>1688</v>
      </c>
      <c r="AT10" s="47">
        <f t="shared" si="14"/>
        <v>1225</v>
      </c>
      <c r="AU10" s="47">
        <f t="shared" si="14"/>
        <v>627</v>
      </c>
      <c r="AV10" s="47">
        <f t="shared" si="14"/>
        <v>932</v>
      </c>
      <c r="AW10" s="47">
        <f t="shared" si="14"/>
        <v>1024</v>
      </c>
      <c r="AX10" s="47">
        <f t="shared" si="14"/>
        <v>1176</v>
      </c>
      <c r="AY10" s="47">
        <f t="shared" si="14"/>
        <v>709</v>
      </c>
      <c r="AZ10" s="47">
        <f t="shared" si="14"/>
        <v>1570</v>
      </c>
      <c r="BA10" s="47">
        <f t="shared" si="14"/>
        <v>947</v>
      </c>
      <c r="BB10" s="47">
        <f t="shared" si="14"/>
        <v>628</v>
      </c>
      <c r="BC10" s="47">
        <f t="shared" si="14"/>
        <v>638</v>
      </c>
      <c r="BD10" s="47">
        <f t="shared" si="14"/>
        <v>2095</v>
      </c>
      <c r="BE10" s="47">
        <f t="shared" si="14"/>
        <v>776</v>
      </c>
      <c r="BF10" s="47">
        <f t="shared" si="14"/>
        <v>558</v>
      </c>
      <c r="BG10" s="47">
        <f t="shared" si="14"/>
        <v>1898</v>
      </c>
      <c r="BH10" s="47">
        <f t="shared" si="14"/>
        <v>1294</v>
      </c>
      <c r="BI10" s="47">
        <f t="shared" si="14"/>
        <v>1570</v>
      </c>
      <c r="BJ10" s="47">
        <f t="shared" si="14"/>
        <v>1178</v>
      </c>
    </row>
    <row r="11" ht="13.5" customHeight="1">
      <c r="A11" s="88">
        <v>40965.0</v>
      </c>
      <c r="B11" s="84" t="s">
        <v>71</v>
      </c>
      <c r="C11" s="38"/>
      <c r="D11" s="233" t="s">
        <v>40</v>
      </c>
      <c r="E11" s="52">
        <f t="shared" si="2"/>
        <v>1178</v>
      </c>
      <c r="F11" s="41">
        <v>0.0</v>
      </c>
      <c r="G11" s="41">
        <v>14.0</v>
      </c>
      <c r="H11" s="42">
        <f t="shared" si="3"/>
        <v>14</v>
      </c>
      <c r="I11" s="38"/>
      <c r="J11" s="234" t="s">
        <v>35</v>
      </c>
      <c r="K11" s="52">
        <f t="shared" si="4"/>
        <v>1065</v>
      </c>
      <c r="L11" s="44">
        <v>1.0</v>
      </c>
      <c r="M11" s="44">
        <v>11.0</v>
      </c>
      <c r="N11" s="23">
        <f t="shared" si="5"/>
        <v>14</v>
      </c>
      <c r="O11" s="38"/>
      <c r="P11" s="45" t="s">
        <v>72</v>
      </c>
      <c r="Q11" s="38"/>
      <c r="R11" s="45">
        <f>MIN(Rules!$E$2,(MAX(H11/N11,N11/H11)))</f>
        <v>1</v>
      </c>
      <c r="S11" s="45">
        <f>VLOOKUP(B11,Rules!A:B,2,FALSE)</f>
        <v>40</v>
      </c>
      <c r="T11" s="38"/>
      <c r="U11" s="46">
        <f>1/(10^(-(E11+(IF(P11="Y",Rules!$I$2,0))-K11)/Rules!$E$12)+1)</f>
        <v>0.7705040907</v>
      </c>
      <c r="V11" s="47">
        <f t="shared" si="6"/>
        <v>-11</v>
      </c>
      <c r="W11" s="47">
        <f t="shared" si="7"/>
        <v>11</v>
      </c>
      <c r="X11" s="47"/>
      <c r="Y11" s="47"/>
      <c r="Z11" s="48"/>
      <c r="AA11" s="47">
        <f t="shared" ref="AA11:BJ11" si="15">IF($D11=AA$1,$E11+$V11,(IF($J11=AA$1,$K11+$W11,AA10)))</f>
        <v>1521</v>
      </c>
      <c r="AB11" s="47">
        <f t="shared" si="15"/>
        <v>1090</v>
      </c>
      <c r="AC11" s="47">
        <f t="shared" si="15"/>
        <v>1389</v>
      </c>
      <c r="AD11" s="47">
        <f t="shared" si="15"/>
        <v>292</v>
      </c>
      <c r="AE11" s="47">
        <f t="shared" si="15"/>
        <v>1637</v>
      </c>
      <c r="AF11" s="47">
        <f t="shared" si="15"/>
        <v>1823</v>
      </c>
      <c r="AG11" s="47">
        <f t="shared" si="15"/>
        <v>1076</v>
      </c>
      <c r="AH11" s="47">
        <f t="shared" si="15"/>
        <v>858</v>
      </c>
      <c r="AI11" s="47">
        <f t="shared" si="15"/>
        <v>1254</v>
      </c>
      <c r="AJ11" s="47">
        <f t="shared" si="15"/>
        <v>1866</v>
      </c>
      <c r="AK11" s="47">
        <f t="shared" si="15"/>
        <v>522</v>
      </c>
      <c r="AL11" s="47">
        <f t="shared" si="15"/>
        <v>872</v>
      </c>
      <c r="AM11" s="47">
        <f t="shared" si="15"/>
        <v>1894</v>
      </c>
      <c r="AN11" s="47">
        <f t="shared" si="15"/>
        <v>1369</v>
      </c>
      <c r="AO11" s="47">
        <f t="shared" si="15"/>
        <v>1195</v>
      </c>
      <c r="AP11" s="47">
        <f t="shared" si="15"/>
        <v>2222</v>
      </c>
      <c r="AQ11" s="47">
        <f t="shared" si="15"/>
        <v>1452</v>
      </c>
      <c r="AR11" s="47">
        <f t="shared" si="15"/>
        <v>361</v>
      </c>
      <c r="AS11" s="47">
        <f t="shared" si="15"/>
        <v>1688</v>
      </c>
      <c r="AT11" s="47">
        <f t="shared" si="15"/>
        <v>1225</v>
      </c>
      <c r="AU11" s="47">
        <f t="shared" si="15"/>
        <v>627</v>
      </c>
      <c r="AV11" s="47">
        <f t="shared" si="15"/>
        <v>932</v>
      </c>
      <c r="AW11" s="47">
        <f t="shared" si="15"/>
        <v>1024</v>
      </c>
      <c r="AX11" s="47">
        <f t="shared" si="15"/>
        <v>1176</v>
      </c>
      <c r="AY11" s="47">
        <f t="shared" si="15"/>
        <v>709</v>
      </c>
      <c r="AZ11" s="47">
        <f t="shared" si="15"/>
        <v>1570</v>
      </c>
      <c r="BA11" s="47">
        <f t="shared" si="15"/>
        <v>947</v>
      </c>
      <c r="BB11" s="47">
        <f t="shared" si="15"/>
        <v>628</v>
      </c>
      <c r="BC11" s="47">
        <f t="shared" si="15"/>
        <v>638</v>
      </c>
      <c r="BD11" s="47">
        <f t="shared" si="15"/>
        <v>2095</v>
      </c>
      <c r="BE11" s="47">
        <f t="shared" si="15"/>
        <v>776</v>
      </c>
      <c r="BF11" s="47">
        <f t="shared" si="15"/>
        <v>558</v>
      </c>
      <c r="BG11" s="47">
        <f t="shared" si="15"/>
        <v>1898</v>
      </c>
      <c r="BH11" s="47">
        <f t="shared" si="15"/>
        <v>1294</v>
      </c>
      <c r="BI11" s="47">
        <f t="shared" si="15"/>
        <v>1570</v>
      </c>
      <c r="BJ11" s="47">
        <f t="shared" si="15"/>
        <v>1167</v>
      </c>
    </row>
    <row r="12" ht="13.5" customHeight="1">
      <c r="A12" s="88">
        <v>40965.0</v>
      </c>
      <c r="B12" s="84" t="s">
        <v>71</v>
      </c>
      <c r="C12" s="38"/>
      <c r="D12" s="233" t="s">
        <v>38</v>
      </c>
      <c r="E12" s="52">
        <f t="shared" si="2"/>
        <v>1176</v>
      </c>
      <c r="F12" s="41">
        <v>0.0</v>
      </c>
      <c r="G12" s="41">
        <v>13.0</v>
      </c>
      <c r="H12" s="42">
        <f t="shared" si="3"/>
        <v>13</v>
      </c>
      <c r="I12" s="38"/>
      <c r="J12" s="234" t="s">
        <v>29</v>
      </c>
      <c r="K12" s="52">
        <f t="shared" si="4"/>
        <v>1195</v>
      </c>
      <c r="L12" s="44">
        <v>1.0</v>
      </c>
      <c r="M12" s="44">
        <v>12.0</v>
      </c>
      <c r="N12" s="23">
        <f t="shared" si="5"/>
        <v>15</v>
      </c>
      <c r="O12" s="38"/>
      <c r="P12" s="45" t="s">
        <v>72</v>
      </c>
      <c r="Q12" s="38"/>
      <c r="R12" s="45">
        <f>MIN(Rules!$E$2,(MAX(H12/N12,N12/H12)))</f>
        <v>1.153846154</v>
      </c>
      <c r="S12" s="45">
        <f>VLOOKUP(B12,Rules!A:B,2,FALSE)</f>
        <v>40</v>
      </c>
      <c r="T12" s="38"/>
      <c r="U12" s="46">
        <f>1/(10^(-(E12+(IF(P12="Y",Rules!$I$2,0))-K12)/Rules!$E$12)+1)</f>
        <v>0.6464057411</v>
      </c>
      <c r="V12" s="47">
        <f t="shared" si="6"/>
        <v>-30</v>
      </c>
      <c r="W12" s="47">
        <f t="shared" si="7"/>
        <v>30</v>
      </c>
      <c r="X12" s="47"/>
      <c r="Y12" s="47"/>
      <c r="Z12" s="48"/>
      <c r="AA12" s="47">
        <f t="shared" ref="AA12:BJ12" si="16">IF($D12=AA$1,$E12+$V12,(IF($J12=AA$1,$K12+$W12,AA11)))</f>
        <v>1521</v>
      </c>
      <c r="AB12" s="47">
        <f t="shared" si="16"/>
        <v>1090</v>
      </c>
      <c r="AC12" s="47">
        <f t="shared" si="16"/>
        <v>1389</v>
      </c>
      <c r="AD12" s="47">
        <f t="shared" si="16"/>
        <v>292</v>
      </c>
      <c r="AE12" s="47">
        <f t="shared" si="16"/>
        <v>1637</v>
      </c>
      <c r="AF12" s="47">
        <f t="shared" si="16"/>
        <v>1823</v>
      </c>
      <c r="AG12" s="47">
        <f t="shared" si="16"/>
        <v>1076</v>
      </c>
      <c r="AH12" s="47">
        <f t="shared" si="16"/>
        <v>858</v>
      </c>
      <c r="AI12" s="47">
        <f t="shared" si="16"/>
        <v>1254</v>
      </c>
      <c r="AJ12" s="47">
        <f t="shared" si="16"/>
        <v>1866</v>
      </c>
      <c r="AK12" s="47">
        <f t="shared" si="16"/>
        <v>522</v>
      </c>
      <c r="AL12" s="47">
        <f t="shared" si="16"/>
        <v>872</v>
      </c>
      <c r="AM12" s="47">
        <f t="shared" si="16"/>
        <v>1894</v>
      </c>
      <c r="AN12" s="47">
        <f t="shared" si="16"/>
        <v>1369</v>
      </c>
      <c r="AO12" s="47">
        <f t="shared" si="16"/>
        <v>1225</v>
      </c>
      <c r="AP12" s="47">
        <f t="shared" si="16"/>
        <v>2222</v>
      </c>
      <c r="AQ12" s="47">
        <f t="shared" si="16"/>
        <v>1452</v>
      </c>
      <c r="AR12" s="47">
        <f t="shared" si="16"/>
        <v>361</v>
      </c>
      <c r="AS12" s="47">
        <f t="shared" si="16"/>
        <v>1688</v>
      </c>
      <c r="AT12" s="47">
        <f t="shared" si="16"/>
        <v>1225</v>
      </c>
      <c r="AU12" s="47">
        <f t="shared" si="16"/>
        <v>627</v>
      </c>
      <c r="AV12" s="47">
        <f t="shared" si="16"/>
        <v>932</v>
      </c>
      <c r="AW12" s="47">
        <f t="shared" si="16"/>
        <v>1024</v>
      </c>
      <c r="AX12" s="47">
        <f t="shared" si="16"/>
        <v>1146</v>
      </c>
      <c r="AY12" s="47">
        <f t="shared" si="16"/>
        <v>709</v>
      </c>
      <c r="AZ12" s="47">
        <f t="shared" si="16"/>
        <v>1570</v>
      </c>
      <c r="BA12" s="47">
        <f t="shared" si="16"/>
        <v>947</v>
      </c>
      <c r="BB12" s="47">
        <f t="shared" si="16"/>
        <v>628</v>
      </c>
      <c r="BC12" s="47">
        <f t="shared" si="16"/>
        <v>638</v>
      </c>
      <c r="BD12" s="47">
        <f t="shared" si="16"/>
        <v>2095</v>
      </c>
      <c r="BE12" s="47">
        <f t="shared" si="16"/>
        <v>776</v>
      </c>
      <c r="BF12" s="47">
        <f t="shared" si="16"/>
        <v>558</v>
      </c>
      <c r="BG12" s="47">
        <f t="shared" si="16"/>
        <v>1898</v>
      </c>
      <c r="BH12" s="47">
        <f t="shared" si="16"/>
        <v>1294</v>
      </c>
      <c r="BI12" s="47">
        <f t="shared" si="16"/>
        <v>1570</v>
      </c>
      <c r="BJ12" s="47">
        <f t="shared" si="16"/>
        <v>1167</v>
      </c>
    </row>
    <row r="13" ht="13.5" customHeight="1">
      <c r="A13" s="88">
        <v>40965.0</v>
      </c>
      <c r="B13" s="84" t="s">
        <v>71</v>
      </c>
      <c r="C13" s="38"/>
      <c r="D13" s="233" t="s">
        <v>41</v>
      </c>
      <c r="E13" s="52">
        <f t="shared" si="2"/>
        <v>947</v>
      </c>
      <c r="F13" s="41">
        <v>1.0</v>
      </c>
      <c r="G13" s="41">
        <v>8.0</v>
      </c>
      <c r="H13" s="42">
        <f t="shared" si="3"/>
        <v>11</v>
      </c>
      <c r="I13" s="38"/>
      <c r="J13" s="234" t="s">
        <v>39</v>
      </c>
      <c r="K13" s="52">
        <f t="shared" si="4"/>
        <v>1024</v>
      </c>
      <c r="L13" s="44">
        <v>0.0</v>
      </c>
      <c r="M13" s="44">
        <v>16.0</v>
      </c>
      <c r="N13" s="23">
        <f t="shared" si="5"/>
        <v>16</v>
      </c>
      <c r="O13" s="38"/>
      <c r="P13" s="45" t="s">
        <v>72</v>
      </c>
      <c r="Q13" s="38"/>
      <c r="R13" s="45">
        <f>MIN(Rules!$E$2,(MAX(H13/N13,N13/H13)))</f>
        <v>1.454545455</v>
      </c>
      <c r="S13" s="45">
        <f>VLOOKUP(B13,Rules!A:B,2,FALSE)</f>
        <v>40</v>
      </c>
      <c r="T13" s="38"/>
      <c r="U13" s="46">
        <f>1/(10^(-(E13+(IF(P13="Y",Rules!$I$2,0))-K13)/Rules!$E$12)+1)</f>
        <v>0.5832616756</v>
      </c>
      <c r="V13" s="47">
        <f t="shared" si="6"/>
        <v>-34</v>
      </c>
      <c r="W13" s="47">
        <f t="shared" si="7"/>
        <v>34</v>
      </c>
      <c r="X13" s="47"/>
      <c r="Y13" s="47"/>
      <c r="Z13" s="48"/>
      <c r="AA13" s="47">
        <f t="shared" ref="AA13:BJ13" si="17">IF($D13=AA$1,$E13+$V13,(IF($J13=AA$1,$K13+$W13,AA12)))</f>
        <v>1521</v>
      </c>
      <c r="AB13" s="47">
        <f t="shared" si="17"/>
        <v>1090</v>
      </c>
      <c r="AC13" s="47">
        <f t="shared" si="17"/>
        <v>1389</v>
      </c>
      <c r="AD13" s="47">
        <f t="shared" si="17"/>
        <v>292</v>
      </c>
      <c r="AE13" s="47">
        <f t="shared" si="17"/>
        <v>1637</v>
      </c>
      <c r="AF13" s="47">
        <f t="shared" si="17"/>
        <v>1823</v>
      </c>
      <c r="AG13" s="47">
        <f t="shared" si="17"/>
        <v>1076</v>
      </c>
      <c r="AH13" s="47">
        <f t="shared" si="17"/>
        <v>858</v>
      </c>
      <c r="AI13" s="47">
        <f t="shared" si="17"/>
        <v>1254</v>
      </c>
      <c r="AJ13" s="47">
        <f t="shared" si="17"/>
        <v>1866</v>
      </c>
      <c r="AK13" s="47">
        <f t="shared" si="17"/>
        <v>522</v>
      </c>
      <c r="AL13" s="47">
        <f t="shared" si="17"/>
        <v>872</v>
      </c>
      <c r="AM13" s="47">
        <f t="shared" si="17"/>
        <v>1894</v>
      </c>
      <c r="AN13" s="47">
        <f t="shared" si="17"/>
        <v>1369</v>
      </c>
      <c r="AO13" s="47">
        <f t="shared" si="17"/>
        <v>1225</v>
      </c>
      <c r="AP13" s="47">
        <f t="shared" si="17"/>
        <v>2222</v>
      </c>
      <c r="AQ13" s="47">
        <f t="shared" si="17"/>
        <v>1452</v>
      </c>
      <c r="AR13" s="47">
        <f t="shared" si="17"/>
        <v>361</v>
      </c>
      <c r="AS13" s="47">
        <f t="shared" si="17"/>
        <v>1688</v>
      </c>
      <c r="AT13" s="47">
        <f t="shared" si="17"/>
        <v>1225</v>
      </c>
      <c r="AU13" s="47">
        <f t="shared" si="17"/>
        <v>627</v>
      </c>
      <c r="AV13" s="47">
        <f t="shared" si="17"/>
        <v>932</v>
      </c>
      <c r="AW13" s="47">
        <f t="shared" si="17"/>
        <v>1058</v>
      </c>
      <c r="AX13" s="47">
        <f t="shared" si="17"/>
        <v>1146</v>
      </c>
      <c r="AY13" s="47">
        <f t="shared" si="17"/>
        <v>709</v>
      </c>
      <c r="AZ13" s="47">
        <f t="shared" si="17"/>
        <v>1570</v>
      </c>
      <c r="BA13" s="47">
        <f t="shared" si="17"/>
        <v>913</v>
      </c>
      <c r="BB13" s="47">
        <f t="shared" si="17"/>
        <v>628</v>
      </c>
      <c r="BC13" s="47">
        <f t="shared" si="17"/>
        <v>638</v>
      </c>
      <c r="BD13" s="47">
        <f t="shared" si="17"/>
        <v>2095</v>
      </c>
      <c r="BE13" s="47">
        <f t="shared" si="17"/>
        <v>776</v>
      </c>
      <c r="BF13" s="47">
        <f t="shared" si="17"/>
        <v>558</v>
      </c>
      <c r="BG13" s="47">
        <f t="shared" si="17"/>
        <v>1898</v>
      </c>
      <c r="BH13" s="47">
        <f t="shared" si="17"/>
        <v>1294</v>
      </c>
      <c r="BI13" s="47">
        <f t="shared" si="17"/>
        <v>1570</v>
      </c>
      <c r="BJ13" s="47">
        <f t="shared" si="17"/>
        <v>1167</v>
      </c>
    </row>
    <row r="14" ht="13.5" customHeight="1">
      <c r="A14" s="88">
        <v>40965.0</v>
      </c>
      <c r="B14" s="84" t="s">
        <v>71</v>
      </c>
      <c r="C14" s="38"/>
      <c r="D14" s="233" t="s">
        <v>36</v>
      </c>
      <c r="E14" s="52">
        <f t="shared" si="2"/>
        <v>1225</v>
      </c>
      <c r="F14" s="41">
        <v>2.0</v>
      </c>
      <c r="G14" s="41">
        <v>21.0</v>
      </c>
      <c r="H14" s="42">
        <f t="shared" si="3"/>
        <v>27</v>
      </c>
      <c r="I14" s="38"/>
      <c r="J14" s="234" t="s">
        <v>43</v>
      </c>
      <c r="K14" s="52">
        <f t="shared" si="4"/>
        <v>1090</v>
      </c>
      <c r="L14" s="44">
        <v>0.0</v>
      </c>
      <c r="M14" s="44">
        <v>12.0</v>
      </c>
      <c r="N14" s="23">
        <f t="shared" si="5"/>
        <v>12</v>
      </c>
      <c r="O14" s="38"/>
      <c r="P14" s="45" t="s">
        <v>72</v>
      </c>
      <c r="Q14" s="38"/>
      <c r="R14" s="45">
        <f>MIN(Rules!$E$2,(MAX(H14/N14,N14/H14)))</f>
        <v>2</v>
      </c>
      <c r="S14" s="45">
        <f>VLOOKUP(B14,Rules!A:B,2,FALSE)</f>
        <v>40</v>
      </c>
      <c r="T14" s="38"/>
      <c r="U14" s="46">
        <f>1/(10^(-(E14+(IF(P14="Y",Rules!$I$2,0))-K14)/Rules!$E$12)+1)</f>
        <v>0.7879267681</v>
      </c>
      <c r="V14" s="47">
        <f t="shared" si="6"/>
        <v>17</v>
      </c>
      <c r="W14" s="47">
        <f t="shared" si="7"/>
        <v>-17</v>
      </c>
      <c r="X14" s="47"/>
      <c r="Y14" s="47"/>
      <c r="Z14" s="48"/>
      <c r="AA14" s="47">
        <f t="shared" ref="AA14:BJ14" si="18">IF($D14=AA$1,$E14+$V14,(IF($J14=AA$1,$K14+$W14,AA13)))</f>
        <v>1521</v>
      </c>
      <c r="AB14" s="47">
        <f t="shared" si="18"/>
        <v>1073</v>
      </c>
      <c r="AC14" s="47">
        <f t="shared" si="18"/>
        <v>1389</v>
      </c>
      <c r="AD14" s="47">
        <f t="shared" si="18"/>
        <v>292</v>
      </c>
      <c r="AE14" s="47">
        <f t="shared" si="18"/>
        <v>1637</v>
      </c>
      <c r="AF14" s="47">
        <f t="shared" si="18"/>
        <v>1823</v>
      </c>
      <c r="AG14" s="47">
        <f t="shared" si="18"/>
        <v>1076</v>
      </c>
      <c r="AH14" s="47">
        <f t="shared" si="18"/>
        <v>858</v>
      </c>
      <c r="AI14" s="47">
        <f t="shared" si="18"/>
        <v>1254</v>
      </c>
      <c r="AJ14" s="47">
        <f t="shared" si="18"/>
        <v>1866</v>
      </c>
      <c r="AK14" s="47">
        <f t="shared" si="18"/>
        <v>522</v>
      </c>
      <c r="AL14" s="47">
        <f t="shared" si="18"/>
        <v>872</v>
      </c>
      <c r="AM14" s="47">
        <f t="shared" si="18"/>
        <v>1894</v>
      </c>
      <c r="AN14" s="47">
        <f t="shared" si="18"/>
        <v>1369</v>
      </c>
      <c r="AO14" s="47">
        <f t="shared" si="18"/>
        <v>1225</v>
      </c>
      <c r="AP14" s="47">
        <f t="shared" si="18"/>
        <v>2222</v>
      </c>
      <c r="AQ14" s="47">
        <f t="shared" si="18"/>
        <v>1452</v>
      </c>
      <c r="AR14" s="47">
        <f t="shared" si="18"/>
        <v>361</v>
      </c>
      <c r="AS14" s="47">
        <f t="shared" si="18"/>
        <v>1688</v>
      </c>
      <c r="AT14" s="47">
        <f t="shared" si="18"/>
        <v>1242</v>
      </c>
      <c r="AU14" s="47">
        <f t="shared" si="18"/>
        <v>627</v>
      </c>
      <c r="AV14" s="47">
        <f t="shared" si="18"/>
        <v>932</v>
      </c>
      <c r="AW14" s="47">
        <f t="shared" si="18"/>
        <v>1058</v>
      </c>
      <c r="AX14" s="47">
        <f t="shared" si="18"/>
        <v>1146</v>
      </c>
      <c r="AY14" s="47">
        <f t="shared" si="18"/>
        <v>709</v>
      </c>
      <c r="AZ14" s="47">
        <f t="shared" si="18"/>
        <v>1570</v>
      </c>
      <c r="BA14" s="47">
        <f t="shared" si="18"/>
        <v>913</v>
      </c>
      <c r="BB14" s="47">
        <f t="shared" si="18"/>
        <v>628</v>
      </c>
      <c r="BC14" s="47">
        <f t="shared" si="18"/>
        <v>638</v>
      </c>
      <c r="BD14" s="47">
        <f t="shared" si="18"/>
        <v>2095</v>
      </c>
      <c r="BE14" s="47">
        <f t="shared" si="18"/>
        <v>776</v>
      </c>
      <c r="BF14" s="47">
        <f t="shared" si="18"/>
        <v>558</v>
      </c>
      <c r="BG14" s="47">
        <f t="shared" si="18"/>
        <v>1898</v>
      </c>
      <c r="BH14" s="47">
        <f t="shared" si="18"/>
        <v>1294</v>
      </c>
      <c r="BI14" s="47">
        <f t="shared" si="18"/>
        <v>1570</v>
      </c>
      <c r="BJ14" s="47">
        <f t="shared" si="18"/>
        <v>1167</v>
      </c>
    </row>
    <row r="15" ht="13.5" customHeight="1">
      <c r="A15" s="88">
        <v>40965.0</v>
      </c>
      <c r="B15" s="84" t="s">
        <v>71</v>
      </c>
      <c r="C15" s="38"/>
      <c r="D15" s="233" t="s">
        <v>42</v>
      </c>
      <c r="E15" s="52">
        <f t="shared" si="2"/>
        <v>776</v>
      </c>
      <c r="F15" s="41">
        <v>3.0</v>
      </c>
      <c r="G15" s="41">
        <v>18.0</v>
      </c>
      <c r="H15" s="42">
        <f t="shared" si="3"/>
        <v>27</v>
      </c>
      <c r="I15" s="38"/>
      <c r="J15" s="234" t="s">
        <v>44</v>
      </c>
      <c r="K15" s="52">
        <f t="shared" si="4"/>
        <v>628</v>
      </c>
      <c r="L15" s="44">
        <v>2.0</v>
      </c>
      <c r="M15" s="44">
        <v>9.0</v>
      </c>
      <c r="N15" s="23">
        <f t="shared" si="5"/>
        <v>15</v>
      </c>
      <c r="O15" s="38"/>
      <c r="P15" s="45" t="s">
        <v>72</v>
      </c>
      <c r="Q15" s="38"/>
      <c r="R15" s="45">
        <f>MIN(Rules!$E$2,(MAX(H15/N15,N15/H15)))</f>
        <v>1.8</v>
      </c>
      <c r="S15" s="45">
        <f>VLOOKUP(B15,Rules!A:B,2,FALSE)</f>
        <v>40</v>
      </c>
      <c r="T15" s="38"/>
      <c r="U15" s="46">
        <f>1/(10^(-(E15+(IF(P15="Y",Rules!$I$2,0))-K15)/Rules!$E$12)+1)</f>
        <v>0.7977580681</v>
      </c>
      <c r="V15" s="47">
        <f t="shared" si="6"/>
        <v>15</v>
      </c>
      <c r="W15" s="47">
        <f t="shared" si="7"/>
        <v>-15</v>
      </c>
      <c r="X15" s="47"/>
      <c r="Y15" s="47"/>
      <c r="Z15" s="48"/>
      <c r="AA15" s="47">
        <f t="shared" ref="AA15:BJ15" si="19">IF($D15=AA$1,$E15+$V15,(IF($J15=AA$1,$K15+$W15,AA14)))</f>
        <v>1521</v>
      </c>
      <c r="AB15" s="47">
        <f t="shared" si="19"/>
        <v>1073</v>
      </c>
      <c r="AC15" s="47">
        <f t="shared" si="19"/>
        <v>1389</v>
      </c>
      <c r="AD15" s="47">
        <f t="shared" si="19"/>
        <v>292</v>
      </c>
      <c r="AE15" s="47">
        <f t="shared" si="19"/>
        <v>1637</v>
      </c>
      <c r="AF15" s="47">
        <f t="shared" si="19"/>
        <v>1823</v>
      </c>
      <c r="AG15" s="47">
        <f t="shared" si="19"/>
        <v>1076</v>
      </c>
      <c r="AH15" s="47">
        <f t="shared" si="19"/>
        <v>858</v>
      </c>
      <c r="AI15" s="47">
        <f t="shared" si="19"/>
        <v>1254</v>
      </c>
      <c r="AJ15" s="47">
        <f t="shared" si="19"/>
        <v>1866</v>
      </c>
      <c r="AK15" s="47">
        <f t="shared" si="19"/>
        <v>522</v>
      </c>
      <c r="AL15" s="47">
        <f t="shared" si="19"/>
        <v>872</v>
      </c>
      <c r="AM15" s="47">
        <f t="shared" si="19"/>
        <v>1894</v>
      </c>
      <c r="AN15" s="47">
        <f t="shared" si="19"/>
        <v>1369</v>
      </c>
      <c r="AO15" s="47">
        <f t="shared" si="19"/>
        <v>1225</v>
      </c>
      <c r="AP15" s="47">
        <f t="shared" si="19"/>
        <v>2222</v>
      </c>
      <c r="AQ15" s="47">
        <f t="shared" si="19"/>
        <v>1452</v>
      </c>
      <c r="AR15" s="47">
        <f t="shared" si="19"/>
        <v>361</v>
      </c>
      <c r="AS15" s="47">
        <f t="shared" si="19"/>
        <v>1688</v>
      </c>
      <c r="AT15" s="47">
        <f t="shared" si="19"/>
        <v>1242</v>
      </c>
      <c r="AU15" s="47">
        <f t="shared" si="19"/>
        <v>627</v>
      </c>
      <c r="AV15" s="47">
        <f t="shared" si="19"/>
        <v>932</v>
      </c>
      <c r="AW15" s="47">
        <f t="shared" si="19"/>
        <v>1058</v>
      </c>
      <c r="AX15" s="47">
        <f t="shared" si="19"/>
        <v>1146</v>
      </c>
      <c r="AY15" s="47">
        <f t="shared" si="19"/>
        <v>709</v>
      </c>
      <c r="AZ15" s="47">
        <f t="shared" si="19"/>
        <v>1570</v>
      </c>
      <c r="BA15" s="47">
        <f t="shared" si="19"/>
        <v>913</v>
      </c>
      <c r="BB15" s="47">
        <f t="shared" si="19"/>
        <v>613</v>
      </c>
      <c r="BC15" s="47">
        <f t="shared" si="19"/>
        <v>638</v>
      </c>
      <c r="BD15" s="47">
        <f t="shared" si="19"/>
        <v>2095</v>
      </c>
      <c r="BE15" s="47">
        <f t="shared" si="19"/>
        <v>791</v>
      </c>
      <c r="BF15" s="47">
        <f t="shared" si="19"/>
        <v>558</v>
      </c>
      <c r="BG15" s="47">
        <f t="shared" si="19"/>
        <v>1898</v>
      </c>
      <c r="BH15" s="47">
        <f t="shared" si="19"/>
        <v>1294</v>
      </c>
      <c r="BI15" s="47">
        <f t="shared" si="19"/>
        <v>1570</v>
      </c>
      <c r="BJ15" s="47">
        <f t="shared" si="19"/>
        <v>1167</v>
      </c>
    </row>
    <row r="16" ht="13.5" customHeight="1">
      <c r="A16" s="88">
        <v>40965.0</v>
      </c>
      <c r="B16" s="84" t="s">
        <v>71</v>
      </c>
      <c r="C16" s="38"/>
      <c r="D16" s="233" t="s">
        <v>51</v>
      </c>
      <c r="E16" s="52">
        <f t="shared" si="2"/>
        <v>709</v>
      </c>
      <c r="F16" s="41">
        <v>1.0</v>
      </c>
      <c r="G16" s="41">
        <v>18.0</v>
      </c>
      <c r="H16" s="42">
        <f t="shared" si="3"/>
        <v>21</v>
      </c>
      <c r="I16" s="38"/>
      <c r="J16" s="234" t="s">
        <v>37</v>
      </c>
      <c r="K16" s="52">
        <f t="shared" si="4"/>
        <v>858</v>
      </c>
      <c r="L16" s="44">
        <v>1.0</v>
      </c>
      <c r="M16" s="44">
        <v>11.0</v>
      </c>
      <c r="N16" s="23">
        <f t="shared" si="5"/>
        <v>14</v>
      </c>
      <c r="O16" s="38"/>
      <c r="P16" s="45" t="s">
        <v>72</v>
      </c>
      <c r="Q16" s="38"/>
      <c r="R16" s="45">
        <f>MIN(Rules!$E$2,(MAX(H16/N16,N16/H16)))</f>
        <v>1.5</v>
      </c>
      <c r="S16" s="45">
        <f>VLOOKUP(B16,Rules!A:B,2,FALSE)</f>
        <v>40</v>
      </c>
      <c r="T16" s="38"/>
      <c r="U16" s="46">
        <f>1/(10^(-(E16+(IF(P16="Y",Rules!$I$2,0))-K16)/Rules!$E$12)+1)</f>
        <v>0.5011512905</v>
      </c>
      <c r="V16" s="47">
        <f t="shared" si="6"/>
        <v>30</v>
      </c>
      <c r="W16" s="47">
        <f t="shared" si="7"/>
        <v>-30</v>
      </c>
      <c r="X16" s="47"/>
      <c r="Y16" s="47"/>
      <c r="Z16" s="48"/>
      <c r="AA16" s="47">
        <f t="shared" ref="AA16:BJ16" si="20">IF($D16=AA$1,$E16+$V16,(IF($J16=AA$1,$K16+$W16,AA15)))</f>
        <v>1521</v>
      </c>
      <c r="AB16" s="47">
        <f t="shared" si="20"/>
        <v>1073</v>
      </c>
      <c r="AC16" s="47">
        <f t="shared" si="20"/>
        <v>1389</v>
      </c>
      <c r="AD16" s="47">
        <f t="shared" si="20"/>
        <v>292</v>
      </c>
      <c r="AE16" s="47">
        <f t="shared" si="20"/>
        <v>1637</v>
      </c>
      <c r="AF16" s="47">
        <f t="shared" si="20"/>
        <v>1823</v>
      </c>
      <c r="AG16" s="47">
        <f t="shared" si="20"/>
        <v>1076</v>
      </c>
      <c r="AH16" s="47">
        <f t="shared" si="20"/>
        <v>828</v>
      </c>
      <c r="AI16" s="47">
        <f t="shared" si="20"/>
        <v>1254</v>
      </c>
      <c r="AJ16" s="47">
        <f t="shared" si="20"/>
        <v>1866</v>
      </c>
      <c r="AK16" s="47">
        <f t="shared" si="20"/>
        <v>522</v>
      </c>
      <c r="AL16" s="47">
        <f t="shared" si="20"/>
        <v>872</v>
      </c>
      <c r="AM16" s="47">
        <f t="shared" si="20"/>
        <v>1894</v>
      </c>
      <c r="AN16" s="47">
        <f t="shared" si="20"/>
        <v>1369</v>
      </c>
      <c r="AO16" s="47">
        <f t="shared" si="20"/>
        <v>1225</v>
      </c>
      <c r="AP16" s="47">
        <f t="shared" si="20"/>
        <v>2222</v>
      </c>
      <c r="AQ16" s="47">
        <f t="shared" si="20"/>
        <v>1452</v>
      </c>
      <c r="AR16" s="47">
        <f t="shared" si="20"/>
        <v>361</v>
      </c>
      <c r="AS16" s="47">
        <f t="shared" si="20"/>
        <v>1688</v>
      </c>
      <c r="AT16" s="47">
        <f t="shared" si="20"/>
        <v>1242</v>
      </c>
      <c r="AU16" s="47">
        <f t="shared" si="20"/>
        <v>627</v>
      </c>
      <c r="AV16" s="47">
        <f t="shared" si="20"/>
        <v>932</v>
      </c>
      <c r="AW16" s="47">
        <f t="shared" si="20"/>
        <v>1058</v>
      </c>
      <c r="AX16" s="47">
        <f t="shared" si="20"/>
        <v>1146</v>
      </c>
      <c r="AY16" s="47">
        <f t="shared" si="20"/>
        <v>739</v>
      </c>
      <c r="AZ16" s="47">
        <f t="shared" si="20"/>
        <v>1570</v>
      </c>
      <c r="BA16" s="47">
        <f t="shared" si="20"/>
        <v>913</v>
      </c>
      <c r="BB16" s="47">
        <f t="shared" si="20"/>
        <v>613</v>
      </c>
      <c r="BC16" s="47">
        <f t="shared" si="20"/>
        <v>638</v>
      </c>
      <c r="BD16" s="47">
        <f t="shared" si="20"/>
        <v>2095</v>
      </c>
      <c r="BE16" s="47">
        <f t="shared" si="20"/>
        <v>791</v>
      </c>
      <c r="BF16" s="47">
        <f t="shared" si="20"/>
        <v>558</v>
      </c>
      <c r="BG16" s="47">
        <f t="shared" si="20"/>
        <v>1898</v>
      </c>
      <c r="BH16" s="47">
        <f t="shared" si="20"/>
        <v>1294</v>
      </c>
      <c r="BI16" s="47">
        <f t="shared" si="20"/>
        <v>1570</v>
      </c>
      <c r="BJ16" s="47">
        <f t="shared" si="20"/>
        <v>1167</v>
      </c>
    </row>
    <row r="17" ht="13.5" customHeight="1">
      <c r="A17" s="88">
        <v>40965.0</v>
      </c>
      <c r="B17" s="84" t="s">
        <v>71</v>
      </c>
      <c r="C17" s="38"/>
      <c r="D17" s="233" t="s">
        <v>47</v>
      </c>
      <c r="E17" s="52">
        <f t="shared" si="2"/>
        <v>932</v>
      </c>
      <c r="F17" s="41">
        <v>0.0</v>
      </c>
      <c r="G17" s="41">
        <v>12.0</v>
      </c>
      <c r="H17" s="42">
        <f t="shared" si="3"/>
        <v>12</v>
      </c>
      <c r="I17" s="38"/>
      <c r="J17" s="234" t="s">
        <v>45</v>
      </c>
      <c r="K17" s="52">
        <f t="shared" si="4"/>
        <v>872</v>
      </c>
      <c r="L17" s="44">
        <v>1.0</v>
      </c>
      <c r="M17" s="44">
        <v>13.0</v>
      </c>
      <c r="N17" s="23">
        <f t="shared" si="5"/>
        <v>16</v>
      </c>
      <c r="O17" s="38"/>
      <c r="P17" s="45" t="s">
        <v>72</v>
      </c>
      <c r="Q17" s="38"/>
      <c r="R17" s="45">
        <f>MIN(Rules!$E$2,(MAX(H17/N17,N17/H17)))</f>
        <v>1.333333333</v>
      </c>
      <c r="S17" s="45">
        <f>VLOOKUP(B17,Rules!A:B,2,FALSE)</f>
        <v>40</v>
      </c>
      <c r="T17" s="38"/>
      <c r="U17" s="46">
        <f>1/(10^(-(E17+(IF(P17="Y",Rules!$I$2,0))-K17)/Rules!$E$12)+1)</f>
        <v>0.7245382428</v>
      </c>
      <c r="V17" s="47">
        <f t="shared" si="6"/>
        <v>-39</v>
      </c>
      <c r="W17" s="47">
        <f t="shared" si="7"/>
        <v>39</v>
      </c>
      <c r="X17" s="47"/>
      <c r="Y17" s="47"/>
      <c r="Z17" s="48"/>
      <c r="AA17" s="47">
        <f t="shared" ref="AA17:BJ17" si="21">IF($D17=AA$1,$E17+$V17,(IF($J17=AA$1,$K17+$W17,AA16)))</f>
        <v>1521</v>
      </c>
      <c r="AB17" s="47">
        <f t="shared" si="21"/>
        <v>1073</v>
      </c>
      <c r="AC17" s="47">
        <f t="shared" si="21"/>
        <v>1389</v>
      </c>
      <c r="AD17" s="47">
        <f t="shared" si="21"/>
        <v>292</v>
      </c>
      <c r="AE17" s="47">
        <f t="shared" si="21"/>
        <v>1637</v>
      </c>
      <c r="AF17" s="47">
        <f t="shared" si="21"/>
        <v>1823</v>
      </c>
      <c r="AG17" s="47">
        <f t="shared" si="21"/>
        <v>1076</v>
      </c>
      <c r="AH17" s="47">
        <f t="shared" si="21"/>
        <v>828</v>
      </c>
      <c r="AI17" s="47">
        <f t="shared" si="21"/>
        <v>1254</v>
      </c>
      <c r="AJ17" s="47">
        <f t="shared" si="21"/>
        <v>1866</v>
      </c>
      <c r="AK17" s="47">
        <f t="shared" si="21"/>
        <v>522</v>
      </c>
      <c r="AL17" s="47">
        <f t="shared" si="21"/>
        <v>911</v>
      </c>
      <c r="AM17" s="47">
        <f t="shared" si="21"/>
        <v>1894</v>
      </c>
      <c r="AN17" s="47">
        <f t="shared" si="21"/>
        <v>1369</v>
      </c>
      <c r="AO17" s="47">
        <f t="shared" si="21"/>
        <v>1225</v>
      </c>
      <c r="AP17" s="47">
        <f t="shared" si="21"/>
        <v>2222</v>
      </c>
      <c r="AQ17" s="47">
        <f t="shared" si="21"/>
        <v>1452</v>
      </c>
      <c r="AR17" s="47">
        <f t="shared" si="21"/>
        <v>361</v>
      </c>
      <c r="AS17" s="47">
        <f t="shared" si="21"/>
        <v>1688</v>
      </c>
      <c r="AT17" s="47">
        <f t="shared" si="21"/>
        <v>1242</v>
      </c>
      <c r="AU17" s="47">
        <f t="shared" si="21"/>
        <v>627</v>
      </c>
      <c r="AV17" s="47">
        <f t="shared" si="21"/>
        <v>893</v>
      </c>
      <c r="AW17" s="47">
        <f t="shared" si="21"/>
        <v>1058</v>
      </c>
      <c r="AX17" s="47">
        <f t="shared" si="21"/>
        <v>1146</v>
      </c>
      <c r="AY17" s="47">
        <f t="shared" si="21"/>
        <v>739</v>
      </c>
      <c r="AZ17" s="47">
        <f t="shared" si="21"/>
        <v>1570</v>
      </c>
      <c r="BA17" s="47">
        <f t="shared" si="21"/>
        <v>913</v>
      </c>
      <c r="BB17" s="47">
        <f t="shared" si="21"/>
        <v>613</v>
      </c>
      <c r="BC17" s="47">
        <f t="shared" si="21"/>
        <v>638</v>
      </c>
      <c r="BD17" s="47">
        <f t="shared" si="21"/>
        <v>2095</v>
      </c>
      <c r="BE17" s="47">
        <f t="shared" si="21"/>
        <v>791</v>
      </c>
      <c r="BF17" s="47">
        <f t="shared" si="21"/>
        <v>558</v>
      </c>
      <c r="BG17" s="47">
        <f t="shared" si="21"/>
        <v>1898</v>
      </c>
      <c r="BH17" s="47">
        <f t="shared" si="21"/>
        <v>1294</v>
      </c>
      <c r="BI17" s="47">
        <f t="shared" si="21"/>
        <v>1570</v>
      </c>
      <c r="BJ17" s="47">
        <f t="shared" si="21"/>
        <v>1167</v>
      </c>
    </row>
    <row r="18" ht="13.5" customHeight="1">
      <c r="A18" s="88">
        <v>40979.0</v>
      </c>
      <c r="B18" s="84" t="s">
        <v>71</v>
      </c>
      <c r="C18" s="38"/>
      <c r="D18" s="233" t="s">
        <v>26</v>
      </c>
      <c r="E18" s="52">
        <f t="shared" si="2"/>
        <v>1866</v>
      </c>
      <c r="F18" s="41">
        <v>2.0</v>
      </c>
      <c r="G18" s="41">
        <v>17.0</v>
      </c>
      <c r="H18" s="42">
        <f t="shared" si="3"/>
        <v>23</v>
      </c>
      <c r="I18" s="38"/>
      <c r="J18" s="234" t="s">
        <v>19</v>
      </c>
      <c r="K18" s="52">
        <f t="shared" si="4"/>
        <v>1823</v>
      </c>
      <c r="L18" s="44">
        <v>2.0</v>
      </c>
      <c r="M18" s="44">
        <v>18.0</v>
      </c>
      <c r="N18" s="23">
        <f t="shared" si="5"/>
        <v>24</v>
      </c>
      <c r="O18" s="38"/>
      <c r="P18" s="45" t="s">
        <v>72</v>
      </c>
      <c r="Q18" s="38"/>
      <c r="R18" s="45">
        <f>MIN(Rules!$E$2,(MAX(H18/N18,N18/H18)))</f>
        <v>1.043478261</v>
      </c>
      <c r="S18" s="45">
        <f>VLOOKUP(B18,Rules!A:B,2,FALSE)</f>
        <v>40</v>
      </c>
      <c r="T18" s="38"/>
      <c r="U18" s="46">
        <f>1/(10^(-(E18+(IF(P18="Y",Rules!$I$2,0))-K18)/Rules!$E$12)+1)</f>
        <v>0.7086420279</v>
      </c>
      <c r="V18" s="47">
        <f t="shared" si="6"/>
        <v>-30</v>
      </c>
      <c r="W18" s="47">
        <f t="shared" si="7"/>
        <v>30</v>
      </c>
      <c r="X18" s="47"/>
      <c r="Y18" s="47"/>
      <c r="Z18" s="48"/>
      <c r="AA18" s="47">
        <f t="shared" ref="AA18:BJ18" si="22">IF($D18=AA$1,$E18+$V18,(IF($J18=AA$1,$K18+$W18,AA17)))</f>
        <v>1521</v>
      </c>
      <c r="AB18" s="47">
        <f t="shared" si="22"/>
        <v>1073</v>
      </c>
      <c r="AC18" s="47">
        <f t="shared" si="22"/>
        <v>1389</v>
      </c>
      <c r="AD18" s="47">
        <f t="shared" si="22"/>
        <v>292</v>
      </c>
      <c r="AE18" s="47">
        <f t="shared" si="22"/>
        <v>1637</v>
      </c>
      <c r="AF18" s="47">
        <f t="shared" si="22"/>
        <v>1853</v>
      </c>
      <c r="AG18" s="47">
        <f t="shared" si="22"/>
        <v>1076</v>
      </c>
      <c r="AH18" s="47">
        <f t="shared" si="22"/>
        <v>828</v>
      </c>
      <c r="AI18" s="47">
        <f t="shared" si="22"/>
        <v>1254</v>
      </c>
      <c r="AJ18" s="47">
        <f t="shared" si="22"/>
        <v>1836</v>
      </c>
      <c r="AK18" s="47">
        <f t="shared" si="22"/>
        <v>522</v>
      </c>
      <c r="AL18" s="47">
        <f t="shared" si="22"/>
        <v>911</v>
      </c>
      <c r="AM18" s="47">
        <f t="shared" si="22"/>
        <v>1894</v>
      </c>
      <c r="AN18" s="47">
        <f t="shared" si="22"/>
        <v>1369</v>
      </c>
      <c r="AO18" s="47">
        <f t="shared" si="22"/>
        <v>1225</v>
      </c>
      <c r="AP18" s="47">
        <f t="shared" si="22"/>
        <v>2222</v>
      </c>
      <c r="AQ18" s="47">
        <f t="shared" si="22"/>
        <v>1452</v>
      </c>
      <c r="AR18" s="47">
        <f t="shared" si="22"/>
        <v>361</v>
      </c>
      <c r="AS18" s="47">
        <f t="shared" si="22"/>
        <v>1688</v>
      </c>
      <c r="AT18" s="47">
        <f t="shared" si="22"/>
        <v>1242</v>
      </c>
      <c r="AU18" s="47">
        <f t="shared" si="22"/>
        <v>627</v>
      </c>
      <c r="AV18" s="47">
        <f t="shared" si="22"/>
        <v>893</v>
      </c>
      <c r="AW18" s="47">
        <f t="shared" si="22"/>
        <v>1058</v>
      </c>
      <c r="AX18" s="47">
        <f t="shared" si="22"/>
        <v>1146</v>
      </c>
      <c r="AY18" s="47">
        <f t="shared" si="22"/>
        <v>739</v>
      </c>
      <c r="AZ18" s="47">
        <f t="shared" si="22"/>
        <v>1570</v>
      </c>
      <c r="BA18" s="47">
        <f t="shared" si="22"/>
        <v>913</v>
      </c>
      <c r="BB18" s="47">
        <f t="shared" si="22"/>
        <v>613</v>
      </c>
      <c r="BC18" s="47">
        <f t="shared" si="22"/>
        <v>638</v>
      </c>
      <c r="BD18" s="47">
        <f t="shared" si="22"/>
        <v>2095</v>
      </c>
      <c r="BE18" s="47">
        <f t="shared" si="22"/>
        <v>791</v>
      </c>
      <c r="BF18" s="47">
        <f t="shared" si="22"/>
        <v>558</v>
      </c>
      <c r="BG18" s="47">
        <f t="shared" si="22"/>
        <v>1898</v>
      </c>
      <c r="BH18" s="47">
        <f t="shared" si="22"/>
        <v>1294</v>
      </c>
      <c r="BI18" s="47">
        <f t="shared" si="22"/>
        <v>1570</v>
      </c>
      <c r="BJ18" s="47">
        <f t="shared" si="22"/>
        <v>1167</v>
      </c>
    </row>
    <row r="19" ht="13.5" customHeight="1">
      <c r="A19" s="88">
        <v>40979.0</v>
      </c>
      <c r="B19" s="84" t="s">
        <v>71</v>
      </c>
      <c r="C19" s="38"/>
      <c r="D19" s="233" t="s">
        <v>25</v>
      </c>
      <c r="E19" s="52">
        <f t="shared" si="2"/>
        <v>1898</v>
      </c>
      <c r="F19" s="41">
        <v>1.0</v>
      </c>
      <c r="G19" s="41">
        <v>15.0</v>
      </c>
      <c r="H19" s="42">
        <f t="shared" si="3"/>
        <v>18</v>
      </c>
      <c r="I19" s="38"/>
      <c r="J19" s="234" t="s">
        <v>22</v>
      </c>
      <c r="K19" s="52">
        <f t="shared" si="4"/>
        <v>2222</v>
      </c>
      <c r="L19" s="44">
        <v>2.0</v>
      </c>
      <c r="M19" s="44">
        <v>21.0</v>
      </c>
      <c r="N19" s="23">
        <f t="shared" si="5"/>
        <v>27</v>
      </c>
      <c r="O19" s="38"/>
      <c r="P19" s="45" t="s">
        <v>72</v>
      </c>
      <c r="Q19" s="38"/>
      <c r="R19" s="45">
        <f>MIN(Rules!$E$2,(MAX(H19/N19,N19/H19)))</f>
        <v>1.5</v>
      </c>
      <c r="S19" s="45">
        <f>VLOOKUP(B19,Rules!A:B,2,FALSE)</f>
        <v>40</v>
      </c>
      <c r="T19" s="38"/>
      <c r="U19" s="46">
        <f>1/(10^(-(E19+(IF(P19="Y",Rules!$I$2,0))-K19)/Rules!$E$12)+1)</f>
        <v>0.3097475878</v>
      </c>
      <c r="V19" s="47">
        <f t="shared" si="6"/>
        <v>-19</v>
      </c>
      <c r="W19" s="47">
        <f t="shared" si="7"/>
        <v>19</v>
      </c>
      <c r="X19" s="47"/>
      <c r="Y19" s="47"/>
      <c r="Z19" s="48"/>
      <c r="AA19" s="47">
        <f t="shared" ref="AA19:BJ19" si="23">IF($D19=AA$1,$E19+$V19,(IF($J19=AA$1,$K19+$W19,AA18)))</f>
        <v>1521</v>
      </c>
      <c r="AB19" s="47">
        <f t="shared" si="23"/>
        <v>1073</v>
      </c>
      <c r="AC19" s="47">
        <f t="shared" si="23"/>
        <v>1389</v>
      </c>
      <c r="AD19" s="47">
        <f t="shared" si="23"/>
        <v>292</v>
      </c>
      <c r="AE19" s="47">
        <f t="shared" si="23"/>
        <v>1637</v>
      </c>
      <c r="AF19" s="47">
        <f t="shared" si="23"/>
        <v>1853</v>
      </c>
      <c r="AG19" s="47">
        <f t="shared" si="23"/>
        <v>1076</v>
      </c>
      <c r="AH19" s="47">
        <f t="shared" si="23"/>
        <v>828</v>
      </c>
      <c r="AI19" s="47">
        <f t="shared" si="23"/>
        <v>1254</v>
      </c>
      <c r="AJ19" s="47">
        <f t="shared" si="23"/>
        <v>1836</v>
      </c>
      <c r="AK19" s="47">
        <f t="shared" si="23"/>
        <v>522</v>
      </c>
      <c r="AL19" s="47">
        <f t="shared" si="23"/>
        <v>911</v>
      </c>
      <c r="AM19" s="47">
        <f t="shared" si="23"/>
        <v>1894</v>
      </c>
      <c r="AN19" s="47">
        <f t="shared" si="23"/>
        <v>1369</v>
      </c>
      <c r="AO19" s="47">
        <f t="shared" si="23"/>
        <v>1225</v>
      </c>
      <c r="AP19" s="47">
        <f t="shared" si="23"/>
        <v>2241</v>
      </c>
      <c r="AQ19" s="47">
        <f t="shared" si="23"/>
        <v>1452</v>
      </c>
      <c r="AR19" s="47">
        <f t="shared" si="23"/>
        <v>361</v>
      </c>
      <c r="AS19" s="47">
        <f t="shared" si="23"/>
        <v>1688</v>
      </c>
      <c r="AT19" s="47">
        <f t="shared" si="23"/>
        <v>1242</v>
      </c>
      <c r="AU19" s="47">
        <f t="shared" si="23"/>
        <v>627</v>
      </c>
      <c r="AV19" s="47">
        <f t="shared" si="23"/>
        <v>893</v>
      </c>
      <c r="AW19" s="47">
        <f t="shared" si="23"/>
        <v>1058</v>
      </c>
      <c r="AX19" s="47">
        <f t="shared" si="23"/>
        <v>1146</v>
      </c>
      <c r="AY19" s="47">
        <f t="shared" si="23"/>
        <v>739</v>
      </c>
      <c r="AZ19" s="47">
        <f t="shared" si="23"/>
        <v>1570</v>
      </c>
      <c r="BA19" s="47">
        <f t="shared" si="23"/>
        <v>913</v>
      </c>
      <c r="BB19" s="47">
        <f t="shared" si="23"/>
        <v>613</v>
      </c>
      <c r="BC19" s="47">
        <f t="shared" si="23"/>
        <v>638</v>
      </c>
      <c r="BD19" s="47">
        <f t="shared" si="23"/>
        <v>2095</v>
      </c>
      <c r="BE19" s="47">
        <f t="shared" si="23"/>
        <v>791</v>
      </c>
      <c r="BF19" s="47">
        <f t="shared" si="23"/>
        <v>558</v>
      </c>
      <c r="BG19" s="47">
        <f t="shared" si="23"/>
        <v>1879</v>
      </c>
      <c r="BH19" s="47">
        <f t="shared" si="23"/>
        <v>1294</v>
      </c>
      <c r="BI19" s="47">
        <f t="shared" si="23"/>
        <v>1570</v>
      </c>
      <c r="BJ19" s="47">
        <f t="shared" si="23"/>
        <v>1167</v>
      </c>
    </row>
    <row r="20" ht="13.5" customHeight="1">
      <c r="A20" s="88">
        <v>40979.0</v>
      </c>
      <c r="B20" s="84" t="s">
        <v>71</v>
      </c>
      <c r="C20" s="38"/>
      <c r="D20" s="233" t="s">
        <v>18</v>
      </c>
      <c r="E20" s="52">
        <f t="shared" si="2"/>
        <v>2095</v>
      </c>
      <c r="F20" s="41">
        <v>2.0</v>
      </c>
      <c r="G20" s="41">
        <v>20.0</v>
      </c>
      <c r="H20" s="42">
        <f t="shared" si="3"/>
        <v>26</v>
      </c>
      <c r="I20" s="38"/>
      <c r="J20" s="234" t="s">
        <v>23</v>
      </c>
      <c r="K20" s="52">
        <f t="shared" si="4"/>
        <v>1894</v>
      </c>
      <c r="L20" s="44">
        <v>2.0</v>
      </c>
      <c r="M20" s="44">
        <v>18.0</v>
      </c>
      <c r="N20" s="23">
        <f t="shared" si="5"/>
        <v>24</v>
      </c>
      <c r="O20" s="38"/>
      <c r="P20" s="45" t="s">
        <v>72</v>
      </c>
      <c r="Q20" s="38"/>
      <c r="R20" s="45">
        <f>MIN(Rules!$E$2,(MAX(H20/N20,N20/H20)))</f>
        <v>1.083333333</v>
      </c>
      <c r="S20" s="45">
        <f>VLOOKUP(B20,Rules!A:B,2,FALSE)</f>
        <v>40</v>
      </c>
      <c r="T20" s="38"/>
      <c r="U20" s="46">
        <f>1/(10^(-(E20+(IF(P20="Y",Rules!$I$2,0))-K20)/Rules!$E$12)+1)</f>
        <v>0.8343000843</v>
      </c>
      <c r="V20" s="47">
        <f t="shared" si="6"/>
        <v>7</v>
      </c>
      <c r="W20" s="47">
        <f t="shared" si="7"/>
        <v>-7</v>
      </c>
      <c r="X20" s="47"/>
      <c r="Y20" s="47"/>
      <c r="Z20" s="48"/>
      <c r="AA20" s="47">
        <f t="shared" ref="AA20:BJ20" si="24">IF($D20=AA$1,$E20+$V20,(IF($J20=AA$1,$K20+$W20,AA19)))</f>
        <v>1521</v>
      </c>
      <c r="AB20" s="47">
        <f t="shared" si="24"/>
        <v>1073</v>
      </c>
      <c r="AC20" s="47">
        <f t="shared" si="24"/>
        <v>1389</v>
      </c>
      <c r="AD20" s="47">
        <f t="shared" si="24"/>
        <v>292</v>
      </c>
      <c r="AE20" s="47">
        <f t="shared" si="24"/>
        <v>1637</v>
      </c>
      <c r="AF20" s="47">
        <f t="shared" si="24"/>
        <v>1853</v>
      </c>
      <c r="AG20" s="47">
        <f t="shared" si="24"/>
        <v>1076</v>
      </c>
      <c r="AH20" s="47">
        <f t="shared" si="24"/>
        <v>828</v>
      </c>
      <c r="AI20" s="47">
        <f t="shared" si="24"/>
        <v>1254</v>
      </c>
      <c r="AJ20" s="47">
        <f t="shared" si="24"/>
        <v>1836</v>
      </c>
      <c r="AK20" s="47">
        <f t="shared" si="24"/>
        <v>522</v>
      </c>
      <c r="AL20" s="47">
        <f t="shared" si="24"/>
        <v>911</v>
      </c>
      <c r="AM20" s="47">
        <f t="shared" si="24"/>
        <v>1887</v>
      </c>
      <c r="AN20" s="47">
        <f t="shared" si="24"/>
        <v>1369</v>
      </c>
      <c r="AO20" s="47">
        <f t="shared" si="24"/>
        <v>1225</v>
      </c>
      <c r="AP20" s="47">
        <f t="shared" si="24"/>
        <v>2241</v>
      </c>
      <c r="AQ20" s="47">
        <f t="shared" si="24"/>
        <v>1452</v>
      </c>
      <c r="AR20" s="47">
        <f t="shared" si="24"/>
        <v>361</v>
      </c>
      <c r="AS20" s="47">
        <f t="shared" si="24"/>
        <v>1688</v>
      </c>
      <c r="AT20" s="47">
        <f t="shared" si="24"/>
        <v>1242</v>
      </c>
      <c r="AU20" s="47">
        <f t="shared" si="24"/>
        <v>627</v>
      </c>
      <c r="AV20" s="47">
        <f t="shared" si="24"/>
        <v>893</v>
      </c>
      <c r="AW20" s="47">
        <f t="shared" si="24"/>
        <v>1058</v>
      </c>
      <c r="AX20" s="47">
        <f t="shared" si="24"/>
        <v>1146</v>
      </c>
      <c r="AY20" s="47">
        <f t="shared" si="24"/>
        <v>739</v>
      </c>
      <c r="AZ20" s="47">
        <f t="shared" si="24"/>
        <v>1570</v>
      </c>
      <c r="BA20" s="47">
        <f t="shared" si="24"/>
        <v>913</v>
      </c>
      <c r="BB20" s="47">
        <f t="shared" si="24"/>
        <v>613</v>
      </c>
      <c r="BC20" s="47">
        <f t="shared" si="24"/>
        <v>638</v>
      </c>
      <c r="BD20" s="47">
        <f t="shared" si="24"/>
        <v>2102</v>
      </c>
      <c r="BE20" s="47">
        <f t="shared" si="24"/>
        <v>791</v>
      </c>
      <c r="BF20" s="47">
        <f t="shared" si="24"/>
        <v>558</v>
      </c>
      <c r="BG20" s="47">
        <f t="shared" si="24"/>
        <v>1879</v>
      </c>
      <c r="BH20" s="47">
        <f t="shared" si="24"/>
        <v>1294</v>
      </c>
      <c r="BI20" s="47">
        <f t="shared" si="24"/>
        <v>1570</v>
      </c>
      <c r="BJ20" s="47">
        <f t="shared" si="24"/>
        <v>1167</v>
      </c>
    </row>
    <row r="21" ht="13.5" customHeight="1">
      <c r="A21" s="88">
        <v>40979.0</v>
      </c>
      <c r="B21" s="84" t="s">
        <v>71</v>
      </c>
      <c r="C21" s="47"/>
      <c r="D21" s="233" t="s">
        <v>21</v>
      </c>
      <c r="E21" s="52">
        <f t="shared" si="2"/>
        <v>1637</v>
      </c>
      <c r="F21" s="41">
        <v>0.0</v>
      </c>
      <c r="G21" s="41">
        <v>20.0</v>
      </c>
      <c r="H21" s="42">
        <f t="shared" si="3"/>
        <v>20</v>
      </c>
      <c r="I21" s="47"/>
      <c r="J21" s="234" t="s">
        <v>30</v>
      </c>
      <c r="K21" s="52">
        <f t="shared" si="4"/>
        <v>1521</v>
      </c>
      <c r="L21" s="44">
        <v>0.0</v>
      </c>
      <c r="M21" s="44">
        <v>12.0</v>
      </c>
      <c r="N21" s="23">
        <f t="shared" si="5"/>
        <v>12</v>
      </c>
      <c r="O21" s="47"/>
      <c r="P21" s="47" t="s">
        <v>72</v>
      </c>
      <c r="Q21" s="47"/>
      <c r="R21" s="45">
        <f>MIN(Rules!$E$2,(MAX(H21/N21,N21/H21)))</f>
        <v>1.666666667</v>
      </c>
      <c r="S21" s="45">
        <f>VLOOKUP(B21,Rules!A:B,2,FALSE)</f>
        <v>40</v>
      </c>
      <c r="T21" s="45"/>
      <c r="U21" s="46">
        <f>1/(10^(-(E21+(IF(P21="Y",Rules!$I$2,0))-K21)/Rules!$E$12)+1)</f>
        <v>0.7729379191</v>
      </c>
      <c r="V21" s="47">
        <f t="shared" si="6"/>
        <v>15</v>
      </c>
      <c r="W21" s="47">
        <f t="shared" si="7"/>
        <v>-15</v>
      </c>
      <c r="X21" s="47"/>
      <c r="Y21" s="47"/>
      <c r="Z21" s="48"/>
      <c r="AA21" s="47">
        <f t="shared" ref="AA21:BJ21" si="25">IF($D21=AA$1,$E21+$V21,(IF($J21=AA$1,$K21+$W21,AA20)))</f>
        <v>1506</v>
      </c>
      <c r="AB21" s="47">
        <f t="shared" si="25"/>
        <v>1073</v>
      </c>
      <c r="AC21" s="47">
        <f t="shared" si="25"/>
        <v>1389</v>
      </c>
      <c r="AD21" s="47">
        <f t="shared" si="25"/>
        <v>292</v>
      </c>
      <c r="AE21" s="47">
        <f t="shared" si="25"/>
        <v>1652</v>
      </c>
      <c r="AF21" s="47">
        <f t="shared" si="25"/>
        <v>1853</v>
      </c>
      <c r="AG21" s="47">
        <f t="shared" si="25"/>
        <v>1076</v>
      </c>
      <c r="AH21" s="47">
        <f t="shared" si="25"/>
        <v>828</v>
      </c>
      <c r="AI21" s="47">
        <f t="shared" si="25"/>
        <v>1254</v>
      </c>
      <c r="AJ21" s="47">
        <f t="shared" si="25"/>
        <v>1836</v>
      </c>
      <c r="AK21" s="47">
        <f t="shared" si="25"/>
        <v>522</v>
      </c>
      <c r="AL21" s="47">
        <f t="shared" si="25"/>
        <v>911</v>
      </c>
      <c r="AM21" s="47">
        <f t="shared" si="25"/>
        <v>1887</v>
      </c>
      <c r="AN21" s="47">
        <f t="shared" si="25"/>
        <v>1369</v>
      </c>
      <c r="AO21" s="47">
        <f t="shared" si="25"/>
        <v>1225</v>
      </c>
      <c r="AP21" s="47">
        <f t="shared" si="25"/>
        <v>2241</v>
      </c>
      <c r="AQ21" s="47">
        <f t="shared" si="25"/>
        <v>1452</v>
      </c>
      <c r="AR21" s="47">
        <f t="shared" si="25"/>
        <v>361</v>
      </c>
      <c r="AS21" s="47">
        <f t="shared" si="25"/>
        <v>1688</v>
      </c>
      <c r="AT21" s="47">
        <f t="shared" si="25"/>
        <v>1242</v>
      </c>
      <c r="AU21" s="47">
        <f t="shared" si="25"/>
        <v>627</v>
      </c>
      <c r="AV21" s="47">
        <f t="shared" si="25"/>
        <v>893</v>
      </c>
      <c r="AW21" s="47">
        <f t="shared" si="25"/>
        <v>1058</v>
      </c>
      <c r="AX21" s="47">
        <f t="shared" si="25"/>
        <v>1146</v>
      </c>
      <c r="AY21" s="47">
        <f t="shared" si="25"/>
        <v>739</v>
      </c>
      <c r="AZ21" s="47">
        <f t="shared" si="25"/>
        <v>1570</v>
      </c>
      <c r="BA21" s="47">
        <f t="shared" si="25"/>
        <v>913</v>
      </c>
      <c r="BB21" s="47">
        <f t="shared" si="25"/>
        <v>613</v>
      </c>
      <c r="BC21" s="47">
        <f t="shared" si="25"/>
        <v>638</v>
      </c>
      <c r="BD21" s="47">
        <f t="shared" si="25"/>
        <v>2102</v>
      </c>
      <c r="BE21" s="47">
        <f t="shared" si="25"/>
        <v>791</v>
      </c>
      <c r="BF21" s="47">
        <f t="shared" si="25"/>
        <v>558</v>
      </c>
      <c r="BG21" s="47">
        <f t="shared" si="25"/>
        <v>1879</v>
      </c>
      <c r="BH21" s="47">
        <f t="shared" si="25"/>
        <v>1294</v>
      </c>
      <c r="BI21" s="47">
        <f t="shared" si="25"/>
        <v>1570</v>
      </c>
      <c r="BJ21" s="47">
        <f t="shared" si="25"/>
        <v>1167</v>
      </c>
    </row>
    <row r="22" ht="13.5" customHeight="1">
      <c r="A22" s="88">
        <v>40979.0</v>
      </c>
      <c r="B22" s="84" t="s">
        <v>71</v>
      </c>
      <c r="C22" s="47"/>
      <c r="D22" s="233" t="s">
        <v>24</v>
      </c>
      <c r="E22" s="52">
        <f t="shared" si="2"/>
        <v>1570</v>
      </c>
      <c r="F22" s="41">
        <v>3.0</v>
      </c>
      <c r="G22" s="41">
        <v>18.0</v>
      </c>
      <c r="H22" s="42">
        <f t="shared" si="3"/>
        <v>27</v>
      </c>
      <c r="I22" s="47"/>
      <c r="J22" s="234" t="s">
        <v>27</v>
      </c>
      <c r="K22" s="52">
        <f t="shared" si="4"/>
        <v>1570</v>
      </c>
      <c r="L22" s="44">
        <v>2.0</v>
      </c>
      <c r="M22" s="44">
        <v>20.0</v>
      </c>
      <c r="N22" s="23">
        <f t="shared" si="5"/>
        <v>26</v>
      </c>
      <c r="O22" s="47"/>
      <c r="P22" s="47" t="s">
        <v>72</v>
      </c>
      <c r="Q22" s="47"/>
      <c r="R22" s="45">
        <f>MIN(Rules!$E$2,(MAX(H22/N22,N22/H22)))</f>
        <v>1.038461538</v>
      </c>
      <c r="S22" s="45">
        <f>VLOOKUP(B22,Rules!A:B,2,FALSE)</f>
        <v>40</v>
      </c>
      <c r="T22" s="45"/>
      <c r="U22" s="46">
        <f>1/(10^(-(E22+(IF(P22="Y",Rules!$I$2,0))-K22)/Rules!$E$12)+1)</f>
        <v>0.6661394246</v>
      </c>
      <c r="V22" s="47">
        <f t="shared" si="6"/>
        <v>14</v>
      </c>
      <c r="W22" s="47">
        <f t="shared" si="7"/>
        <v>-14</v>
      </c>
      <c r="X22" s="47"/>
      <c r="Y22" s="47"/>
      <c r="Z22" s="48"/>
      <c r="AA22" s="47">
        <f t="shared" ref="AA22:BJ22" si="26">IF($D22=AA$1,$E22+$V22,(IF($J22=AA$1,$K22+$W22,AA21)))</f>
        <v>1506</v>
      </c>
      <c r="AB22" s="47">
        <f t="shared" si="26"/>
        <v>1073</v>
      </c>
      <c r="AC22" s="47">
        <f t="shared" si="26"/>
        <v>1389</v>
      </c>
      <c r="AD22" s="47">
        <f t="shared" si="26"/>
        <v>292</v>
      </c>
      <c r="AE22" s="47">
        <f t="shared" si="26"/>
        <v>1652</v>
      </c>
      <c r="AF22" s="47">
        <f t="shared" si="26"/>
        <v>1853</v>
      </c>
      <c r="AG22" s="47">
        <f t="shared" si="26"/>
        <v>1076</v>
      </c>
      <c r="AH22" s="47">
        <f t="shared" si="26"/>
        <v>828</v>
      </c>
      <c r="AI22" s="47">
        <f t="shared" si="26"/>
        <v>1254</v>
      </c>
      <c r="AJ22" s="47">
        <f t="shared" si="26"/>
        <v>1836</v>
      </c>
      <c r="AK22" s="47">
        <f t="shared" si="26"/>
        <v>522</v>
      </c>
      <c r="AL22" s="47">
        <f t="shared" si="26"/>
        <v>911</v>
      </c>
      <c r="AM22" s="47">
        <f t="shared" si="26"/>
        <v>1887</v>
      </c>
      <c r="AN22" s="47">
        <f t="shared" si="26"/>
        <v>1369</v>
      </c>
      <c r="AO22" s="47">
        <f t="shared" si="26"/>
        <v>1225</v>
      </c>
      <c r="AP22" s="47">
        <f t="shared" si="26"/>
        <v>2241</v>
      </c>
      <c r="AQ22" s="47">
        <f t="shared" si="26"/>
        <v>1452</v>
      </c>
      <c r="AR22" s="47">
        <f t="shared" si="26"/>
        <v>361</v>
      </c>
      <c r="AS22" s="47">
        <f t="shared" si="26"/>
        <v>1688</v>
      </c>
      <c r="AT22" s="47">
        <f t="shared" si="26"/>
        <v>1242</v>
      </c>
      <c r="AU22" s="47">
        <f t="shared" si="26"/>
        <v>627</v>
      </c>
      <c r="AV22" s="47">
        <f t="shared" si="26"/>
        <v>893</v>
      </c>
      <c r="AW22" s="47">
        <f t="shared" si="26"/>
        <v>1058</v>
      </c>
      <c r="AX22" s="47">
        <f t="shared" si="26"/>
        <v>1146</v>
      </c>
      <c r="AY22" s="47">
        <f t="shared" si="26"/>
        <v>739</v>
      </c>
      <c r="AZ22" s="47">
        <f t="shared" si="26"/>
        <v>1556</v>
      </c>
      <c r="BA22" s="47">
        <f t="shared" si="26"/>
        <v>913</v>
      </c>
      <c r="BB22" s="47">
        <f t="shared" si="26"/>
        <v>613</v>
      </c>
      <c r="BC22" s="47">
        <f t="shared" si="26"/>
        <v>638</v>
      </c>
      <c r="BD22" s="47">
        <f t="shared" si="26"/>
        <v>2102</v>
      </c>
      <c r="BE22" s="47">
        <f t="shared" si="26"/>
        <v>791</v>
      </c>
      <c r="BF22" s="47">
        <f t="shared" si="26"/>
        <v>558</v>
      </c>
      <c r="BG22" s="47">
        <f t="shared" si="26"/>
        <v>1879</v>
      </c>
      <c r="BH22" s="47">
        <f t="shared" si="26"/>
        <v>1294</v>
      </c>
      <c r="BI22" s="47">
        <f t="shared" si="26"/>
        <v>1584</v>
      </c>
      <c r="BJ22" s="47">
        <f t="shared" si="26"/>
        <v>1167</v>
      </c>
    </row>
    <row r="23" ht="13.5" customHeight="1">
      <c r="A23" s="88">
        <v>40979.0</v>
      </c>
      <c r="B23" s="84" t="s">
        <v>71</v>
      </c>
      <c r="C23" s="38"/>
      <c r="D23" s="233" t="s">
        <v>31</v>
      </c>
      <c r="E23" s="52">
        <f t="shared" si="2"/>
        <v>1452</v>
      </c>
      <c r="F23" s="41">
        <v>2.0</v>
      </c>
      <c r="G23" s="41">
        <v>12.0</v>
      </c>
      <c r="H23" s="42">
        <f t="shared" si="3"/>
        <v>18</v>
      </c>
      <c r="I23" s="38"/>
      <c r="J23" s="234" t="s">
        <v>20</v>
      </c>
      <c r="K23" s="52">
        <f t="shared" si="4"/>
        <v>1688</v>
      </c>
      <c r="L23" s="44">
        <v>1.0</v>
      </c>
      <c r="M23" s="44">
        <v>24.0</v>
      </c>
      <c r="N23" s="23">
        <f t="shared" si="5"/>
        <v>27</v>
      </c>
      <c r="O23" s="38"/>
      <c r="P23" s="45" t="s">
        <v>72</v>
      </c>
      <c r="Q23" s="38"/>
      <c r="R23" s="45">
        <f>MIN(Rules!$E$2,(MAX(H23/N23,N23/H23)))</f>
        <v>1.5</v>
      </c>
      <c r="S23" s="45">
        <f>VLOOKUP(B23,Rules!A:B,2,FALSE)</f>
        <v>40</v>
      </c>
      <c r="T23" s="38"/>
      <c r="U23" s="46">
        <f>1/(10^(-(E23+(IF(P23="Y",Rules!$I$2,0))-K23)/Rules!$E$12)+1)</f>
        <v>0.4022630285</v>
      </c>
      <c r="V23" s="47">
        <f t="shared" si="6"/>
        <v>-24</v>
      </c>
      <c r="W23" s="47">
        <f t="shared" si="7"/>
        <v>24</v>
      </c>
      <c r="X23" s="47"/>
      <c r="Y23" s="47"/>
      <c r="Z23" s="48"/>
      <c r="AA23" s="47">
        <f t="shared" ref="AA23:BJ23" si="27">IF($D23=AA$1,$E23+$V23,(IF($J23=AA$1,$K23+$W23,AA22)))</f>
        <v>1506</v>
      </c>
      <c r="AB23" s="47">
        <f t="shared" si="27"/>
        <v>1073</v>
      </c>
      <c r="AC23" s="47">
        <f t="shared" si="27"/>
        <v>1389</v>
      </c>
      <c r="AD23" s="47">
        <f t="shared" si="27"/>
        <v>292</v>
      </c>
      <c r="AE23" s="47">
        <f t="shared" si="27"/>
        <v>1652</v>
      </c>
      <c r="AF23" s="47">
        <f t="shared" si="27"/>
        <v>1853</v>
      </c>
      <c r="AG23" s="47">
        <f t="shared" si="27"/>
        <v>1076</v>
      </c>
      <c r="AH23" s="47">
        <f t="shared" si="27"/>
        <v>828</v>
      </c>
      <c r="AI23" s="47">
        <f t="shared" si="27"/>
        <v>1254</v>
      </c>
      <c r="AJ23" s="47">
        <f t="shared" si="27"/>
        <v>1836</v>
      </c>
      <c r="AK23" s="47">
        <f t="shared" si="27"/>
        <v>522</v>
      </c>
      <c r="AL23" s="47">
        <f t="shared" si="27"/>
        <v>911</v>
      </c>
      <c r="AM23" s="47">
        <f t="shared" si="27"/>
        <v>1887</v>
      </c>
      <c r="AN23" s="47">
        <f t="shared" si="27"/>
        <v>1369</v>
      </c>
      <c r="AO23" s="47">
        <f t="shared" si="27"/>
        <v>1225</v>
      </c>
      <c r="AP23" s="47">
        <f t="shared" si="27"/>
        <v>2241</v>
      </c>
      <c r="AQ23" s="47">
        <f t="shared" si="27"/>
        <v>1428</v>
      </c>
      <c r="AR23" s="47">
        <f t="shared" si="27"/>
        <v>361</v>
      </c>
      <c r="AS23" s="47">
        <f t="shared" si="27"/>
        <v>1712</v>
      </c>
      <c r="AT23" s="47">
        <f t="shared" si="27"/>
        <v>1242</v>
      </c>
      <c r="AU23" s="47">
        <f t="shared" si="27"/>
        <v>627</v>
      </c>
      <c r="AV23" s="47">
        <f t="shared" si="27"/>
        <v>893</v>
      </c>
      <c r="AW23" s="47">
        <f t="shared" si="27"/>
        <v>1058</v>
      </c>
      <c r="AX23" s="47">
        <f t="shared" si="27"/>
        <v>1146</v>
      </c>
      <c r="AY23" s="47">
        <f t="shared" si="27"/>
        <v>739</v>
      </c>
      <c r="AZ23" s="47">
        <f t="shared" si="27"/>
        <v>1556</v>
      </c>
      <c r="BA23" s="47">
        <f t="shared" si="27"/>
        <v>913</v>
      </c>
      <c r="BB23" s="47">
        <f t="shared" si="27"/>
        <v>613</v>
      </c>
      <c r="BC23" s="47">
        <f t="shared" si="27"/>
        <v>638</v>
      </c>
      <c r="BD23" s="47">
        <f t="shared" si="27"/>
        <v>2102</v>
      </c>
      <c r="BE23" s="47">
        <f t="shared" si="27"/>
        <v>791</v>
      </c>
      <c r="BF23" s="47">
        <f t="shared" si="27"/>
        <v>558</v>
      </c>
      <c r="BG23" s="47">
        <f t="shared" si="27"/>
        <v>1879</v>
      </c>
      <c r="BH23" s="47">
        <f t="shared" si="27"/>
        <v>1294</v>
      </c>
      <c r="BI23" s="47">
        <f t="shared" si="27"/>
        <v>1584</v>
      </c>
      <c r="BJ23" s="47">
        <f t="shared" si="27"/>
        <v>1167</v>
      </c>
    </row>
    <row r="24" ht="13.5" customHeight="1">
      <c r="A24" s="88">
        <v>40979.0</v>
      </c>
      <c r="B24" s="84" t="s">
        <v>71</v>
      </c>
      <c r="C24" s="38"/>
      <c r="D24" s="233" t="s">
        <v>34</v>
      </c>
      <c r="E24" s="52">
        <f t="shared" si="2"/>
        <v>1369</v>
      </c>
      <c r="F24" s="41">
        <v>0.0</v>
      </c>
      <c r="G24" s="41">
        <v>13.0</v>
      </c>
      <c r="H24" s="42">
        <f t="shared" si="3"/>
        <v>13</v>
      </c>
      <c r="I24" s="47"/>
      <c r="J24" s="234" t="s">
        <v>28</v>
      </c>
      <c r="K24" s="52">
        <f t="shared" si="4"/>
        <v>1389</v>
      </c>
      <c r="L24" s="44">
        <v>0.0</v>
      </c>
      <c r="M24" s="44">
        <v>20.0</v>
      </c>
      <c r="N24" s="23">
        <f t="shared" si="5"/>
        <v>20</v>
      </c>
      <c r="O24" s="38"/>
      <c r="P24" s="45" t="s">
        <v>72</v>
      </c>
      <c r="Q24" s="38"/>
      <c r="R24" s="45">
        <f>MIN(Rules!$E$2,(MAX(H24/N24,N24/H24)))</f>
        <v>1.538461538</v>
      </c>
      <c r="S24" s="45">
        <f>VLOOKUP(B24,Rules!A:B,2,FALSE)</f>
        <v>40</v>
      </c>
      <c r="T24" s="38"/>
      <c r="U24" s="46">
        <f>1/(10^(-(E24+(IF(P24="Y",Rules!$I$2,0))-K24)/Rules!$E$12)+1)</f>
        <v>0.6453524504</v>
      </c>
      <c r="V24" s="47">
        <f t="shared" si="6"/>
        <v>-40</v>
      </c>
      <c r="W24" s="47">
        <f t="shared" si="7"/>
        <v>40</v>
      </c>
      <c r="X24" s="47"/>
      <c r="Y24" s="47"/>
      <c r="Z24" s="48"/>
      <c r="AA24" s="47">
        <f t="shared" ref="AA24:BJ24" si="28">IF($D24=AA$1,$E24+$V24,(IF($J24=AA$1,$K24+$W24,AA23)))</f>
        <v>1506</v>
      </c>
      <c r="AB24" s="47">
        <f t="shared" si="28"/>
        <v>1073</v>
      </c>
      <c r="AC24" s="47">
        <f t="shared" si="28"/>
        <v>1429</v>
      </c>
      <c r="AD24" s="47">
        <f t="shared" si="28"/>
        <v>292</v>
      </c>
      <c r="AE24" s="47">
        <f t="shared" si="28"/>
        <v>1652</v>
      </c>
      <c r="AF24" s="47">
        <f t="shared" si="28"/>
        <v>1853</v>
      </c>
      <c r="AG24" s="47">
        <f t="shared" si="28"/>
        <v>1076</v>
      </c>
      <c r="AH24" s="47">
        <f t="shared" si="28"/>
        <v>828</v>
      </c>
      <c r="AI24" s="47">
        <f t="shared" si="28"/>
        <v>1254</v>
      </c>
      <c r="AJ24" s="47">
        <f t="shared" si="28"/>
        <v>1836</v>
      </c>
      <c r="AK24" s="47">
        <f t="shared" si="28"/>
        <v>522</v>
      </c>
      <c r="AL24" s="47">
        <f t="shared" si="28"/>
        <v>911</v>
      </c>
      <c r="AM24" s="47">
        <f t="shared" si="28"/>
        <v>1887</v>
      </c>
      <c r="AN24" s="47">
        <f t="shared" si="28"/>
        <v>1329</v>
      </c>
      <c r="AO24" s="47">
        <f t="shared" si="28"/>
        <v>1225</v>
      </c>
      <c r="AP24" s="47">
        <f t="shared" si="28"/>
        <v>2241</v>
      </c>
      <c r="AQ24" s="47">
        <f t="shared" si="28"/>
        <v>1428</v>
      </c>
      <c r="AR24" s="47">
        <f t="shared" si="28"/>
        <v>361</v>
      </c>
      <c r="AS24" s="47">
        <f t="shared" si="28"/>
        <v>1712</v>
      </c>
      <c r="AT24" s="47">
        <f t="shared" si="28"/>
        <v>1242</v>
      </c>
      <c r="AU24" s="47">
        <f t="shared" si="28"/>
        <v>627</v>
      </c>
      <c r="AV24" s="47">
        <f t="shared" si="28"/>
        <v>893</v>
      </c>
      <c r="AW24" s="47">
        <f t="shared" si="28"/>
        <v>1058</v>
      </c>
      <c r="AX24" s="47">
        <f t="shared" si="28"/>
        <v>1146</v>
      </c>
      <c r="AY24" s="47">
        <f t="shared" si="28"/>
        <v>739</v>
      </c>
      <c r="AZ24" s="47">
        <f t="shared" si="28"/>
        <v>1556</v>
      </c>
      <c r="BA24" s="47">
        <f t="shared" si="28"/>
        <v>913</v>
      </c>
      <c r="BB24" s="47">
        <f t="shared" si="28"/>
        <v>613</v>
      </c>
      <c r="BC24" s="47">
        <f t="shared" si="28"/>
        <v>638</v>
      </c>
      <c r="BD24" s="47">
        <f t="shared" si="28"/>
        <v>2102</v>
      </c>
      <c r="BE24" s="47">
        <f t="shared" si="28"/>
        <v>791</v>
      </c>
      <c r="BF24" s="47">
        <f t="shared" si="28"/>
        <v>558</v>
      </c>
      <c r="BG24" s="47">
        <f t="shared" si="28"/>
        <v>1879</v>
      </c>
      <c r="BH24" s="47">
        <f t="shared" si="28"/>
        <v>1294</v>
      </c>
      <c r="BI24" s="47">
        <f t="shared" si="28"/>
        <v>1584</v>
      </c>
      <c r="BJ24" s="47">
        <f t="shared" si="28"/>
        <v>1167</v>
      </c>
    </row>
    <row r="25" ht="13.5" customHeight="1">
      <c r="A25" s="88">
        <v>40979.0</v>
      </c>
      <c r="B25" s="84" t="s">
        <v>71</v>
      </c>
      <c r="C25" s="38"/>
      <c r="D25" s="233" t="s">
        <v>33</v>
      </c>
      <c r="E25" s="52">
        <f t="shared" si="2"/>
        <v>1254</v>
      </c>
      <c r="F25" s="41">
        <v>2.0</v>
      </c>
      <c r="G25" s="41">
        <v>11.0</v>
      </c>
      <c r="H25" s="42">
        <f t="shared" si="3"/>
        <v>17</v>
      </c>
      <c r="I25" s="47"/>
      <c r="J25" s="234" t="s">
        <v>40</v>
      </c>
      <c r="K25" s="52">
        <f t="shared" si="4"/>
        <v>1167</v>
      </c>
      <c r="L25" s="44">
        <v>0.0</v>
      </c>
      <c r="M25" s="44">
        <v>17.0</v>
      </c>
      <c r="N25" s="23">
        <f t="shared" si="5"/>
        <v>17</v>
      </c>
      <c r="O25" s="38"/>
      <c r="P25" s="45" t="s">
        <v>72</v>
      </c>
      <c r="Q25" s="38"/>
      <c r="R25" s="45">
        <f>MIN(Rules!$E$2,(MAX(H25/N25,N25/H25)))</f>
        <v>1</v>
      </c>
      <c r="S25" s="45">
        <f>VLOOKUP(B25,Rules!A:B,2,FALSE)</f>
        <v>40</v>
      </c>
      <c r="T25" s="38"/>
      <c r="U25" s="46">
        <f>1/(10^(-(E25+(IF(P25="Y",Rules!$I$2,0))-K25)/Rules!$E$12)+1)</f>
        <v>0.7486500263</v>
      </c>
      <c r="V25" s="47">
        <f t="shared" si="6"/>
        <v>-10</v>
      </c>
      <c r="W25" s="47">
        <f t="shared" si="7"/>
        <v>10</v>
      </c>
      <c r="X25" s="47"/>
      <c r="Y25" s="47"/>
      <c r="Z25" s="48"/>
      <c r="AA25" s="47">
        <f t="shared" ref="AA25:BJ25" si="29">IF($D25=AA$1,$E25+$V25,(IF($J25=AA$1,$K25+$W25,AA24)))</f>
        <v>1506</v>
      </c>
      <c r="AB25" s="47">
        <f t="shared" si="29"/>
        <v>1073</v>
      </c>
      <c r="AC25" s="47">
        <f t="shared" si="29"/>
        <v>1429</v>
      </c>
      <c r="AD25" s="47">
        <f t="shared" si="29"/>
        <v>292</v>
      </c>
      <c r="AE25" s="47">
        <f t="shared" si="29"/>
        <v>1652</v>
      </c>
      <c r="AF25" s="47">
        <f t="shared" si="29"/>
        <v>1853</v>
      </c>
      <c r="AG25" s="47">
        <f t="shared" si="29"/>
        <v>1076</v>
      </c>
      <c r="AH25" s="47">
        <f t="shared" si="29"/>
        <v>828</v>
      </c>
      <c r="AI25" s="47">
        <f t="shared" si="29"/>
        <v>1244</v>
      </c>
      <c r="AJ25" s="47">
        <f t="shared" si="29"/>
        <v>1836</v>
      </c>
      <c r="AK25" s="47">
        <f t="shared" si="29"/>
        <v>522</v>
      </c>
      <c r="AL25" s="47">
        <f t="shared" si="29"/>
        <v>911</v>
      </c>
      <c r="AM25" s="47">
        <f t="shared" si="29"/>
        <v>1887</v>
      </c>
      <c r="AN25" s="47">
        <f t="shared" si="29"/>
        <v>1329</v>
      </c>
      <c r="AO25" s="47">
        <f t="shared" si="29"/>
        <v>1225</v>
      </c>
      <c r="AP25" s="47">
        <f t="shared" si="29"/>
        <v>2241</v>
      </c>
      <c r="AQ25" s="47">
        <f t="shared" si="29"/>
        <v>1428</v>
      </c>
      <c r="AR25" s="47">
        <f t="shared" si="29"/>
        <v>361</v>
      </c>
      <c r="AS25" s="47">
        <f t="shared" si="29"/>
        <v>1712</v>
      </c>
      <c r="AT25" s="47">
        <f t="shared" si="29"/>
        <v>1242</v>
      </c>
      <c r="AU25" s="47">
        <f t="shared" si="29"/>
        <v>627</v>
      </c>
      <c r="AV25" s="47">
        <f t="shared" si="29"/>
        <v>893</v>
      </c>
      <c r="AW25" s="47">
        <f t="shared" si="29"/>
        <v>1058</v>
      </c>
      <c r="AX25" s="47">
        <f t="shared" si="29"/>
        <v>1146</v>
      </c>
      <c r="AY25" s="47">
        <f t="shared" si="29"/>
        <v>739</v>
      </c>
      <c r="AZ25" s="47">
        <f t="shared" si="29"/>
        <v>1556</v>
      </c>
      <c r="BA25" s="47">
        <f t="shared" si="29"/>
        <v>913</v>
      </c>
      <c r="BB25" s="47">
        <f t="shared" si="29"/>
        <v>613</v>
      </c>
      <c r="BC25" s="47">
        <f t="shared" si="29"/>
        <v>638</v>
      </c>
      <c r="BD25" s="47">
        <f t="shared" si="29"/>
        <v>2102</v>
      </c>
      <c r="BE25" s="47">
        <f t="shared" si="29"/>
        <v>791</v>
      </c>
      <c r="BF25" s="47">
        <f t="shared" si="29"/>
        <v>558</v>
      </c>
      <c r="BG25" s="47">
        <f t="shared" si="29"/>
        <v>1879</v>
      </c>
      <c r="BH25" s="47">
        <f t="shared" si="29"/>
        <v>1294</v>
      </c>
      <c r="BI25" s="47">
        <f t="shared" si="29"/>
        <v>1584</v>
      </c>
      <c r="BJ25" s="47">
        <f t="shared" si="29"/>
        <v>1177</v>
      </c>
    </row>
    <row r="26" ht="13.5" customHeight="1">
      <c r="A26" s="88">
        <v>40979.0</v>
      </c>
      <c r="B26" s="84" t="s">
        <v>71</v>
      </c>
      <c r="C26" s="38"/>
      <c r="D26" s="233" t="s">
        <v>35</v>
      </c>
      <c r="E26" s="52">
        <f t="shared" si="2"/>
        <v>1076</v>
      </c>
      <c r="F26" s="41">
        <v>2.0</v>
      </c>
      <c r="G26" s="41">
        <v>13.0</v>
      </c>
      <c r="H26" s="42">
        <f t="shared" si="3"/>
        <v>19</v>
      </c>
      <c r="I26" s="47"/>
      <c r="J26" s="234" t="s">
        <v>32</v>
      </c>
      <c r="K26" s="52">
        <f t="shared" si="4"/>
        <v>1294</v>
      </c>
      <c r="L26" s="44">
        <v>3.0</v>
      </c>
      <c r="M26" s="44">
        <v>19.0</v>
      </c>
      <c r="N26" s="23">
        <f t="shared" si="5"/>
        <v>28</v>
      </c>
      <c r="O26" s="38"/>
      <c r="P26" s="45" t="s">
        <v>72</v>
      </c>
      <c r="Q26" s="38"/>
      <c r="R26" s="45">
        <f>MIN(Rules!$E$2,(MAX(H26/N26,N26/H26)))</f>
        <v>1.473684211</v>
      </c>
      <c r="S26" s="45">
        <f>VLOOKUP(B26,Rules!A:B,2,FALSE)</f>
        <v>40</v>
      </c>
      <c r="T26" s="38"/>
      <c r="U26" s="46">
        <f>1/(10^(-(E26+(IF(P26="Y",Rules!$I$2,0))-K26)/Rules!$E$12)+1)</f>
        <v>0.4223456627</v>
      </c>
      <c r="V26" s="47">
        <f t="shared" si="6"/>
        <v>-25</v>
      </c>
      <c r="W26" s="47">
        <f t="shared" si="7"/>
        <v>25</v>
      </c>
      <c r="X26" s="47"/>
      <c r="Y26" s="47"/>
      <c r="Z26" s="48"/>
      <c r="AA26" s="47">
        <f t="shared" ref="AA26:BJ26" si="30">IF($D26=AA$1,$E26+$V26,(IF($J26=AA$1,$K26+$W26,AA25)))</f>
        <v>1506</v>
      </c>
      <c r="AB26" s="47">
        <f t="shared" si="30"/>
        <v>1073</v>
      </c>
      <c r="AC26" s="47">
        <f t="shared" si="30"/>
        <v>1429</v>
      </c>
      <c r="AD26" s="47">
        <f t="shared" si="30"/>
        <v>292</v>
      </c>
      <c r="AE26" s="47">
        <f t="shared" si="30"/>
        <v>1652</v>
      </c>
      <c r="AF26" s="47">
        <f t="shared" si="30"/>
        <v>1853</v>
      </c>
      <c r="AG26" s="47">
        <f t="shared" si="30"/>
        <v>1051</v>
      </c>
      <c r="AH26" s="47">
        <f t="shared" si="30"/>
        <v>828</v>
      </c>
      <c r="AI26" s="47">
        <f t="shared" si="30"/>
        <v>1244</v>
      </c>
      <c r="AJ26" s="47">
        <f t="shared" si="30"/>
        <v>1836</v>
      </c>
      <c r="AK26" s="47">
        <f t="shared" si="30"/>
        <v>522</v>
      </c>
      <c r="AL26" s="47">
        <f t="shared" si="30"/>
        <v>911</v>
      </c>
      <c r="AM26" s="47">
        <f t="shared" si="30"/>
        <v>1887</v>
      </c>
      <c r="AN26" s="47">
        <f t="shared" si="30"/>
        <v>1329</v>
      </c>
      <c r="AO26" s="47">
        <f t="shared" si="30"/>
        <v>1225</v>
      </c>
      <c r="AP26" s="47">
        <f t="shared" si="30"/>
        <v>2241</v>
      </c>
      <c r="AQ26" s="47">
        <f t="shared" si="30"/>
        <v>1428</v>
      </c>
      <c r="AR26" s="47">
        <f t="shared" si="30"/>
        <v>361</v>
      </c>
      <c r="AS26" s="47">
        <f t="shared" si="30"/>
        <v>1712</v>
      </c>
      <c r="AT26" s="47">
        <f t="shared" si="30"/>
        <v>1242</v>
      </c>
      <c r="AU26" s="47">
        <f t="shared" si="30"/>
        <v>627</v>
      </c>
      <c r="AV26" s="47">
        <f t="shared" si="30"/>
        <v>893</v>
      </c>
      <c r="AW26" s="47">
        <f t="shared" si="30"/>
        <v>1058</v>
      </c>
      <c r="AX26" s="47">
        <f t="shared" si="30"/>
        <v>1146</v>
      </c>
      <c r="AY26" s="47">
        <f t="shared" si="30"/>
        <v>739</v>
      </c>
      <c r="AZ26" s="47">
        <f t="shared" si="30"/>
        <v>1556</v>
      </c>
      <c r="BA26" s="47">
        <f t="shared" si="30"/>
        <v>913</v>
      </c>
      <c r="BB26" s="47">
        <f t="shared" si="30"/>
        <v>613</v>
      </c>
      <c r="BC26" s="47">
        <f t="shared" si="30"/>
        <v>638</v>
      </c>
      <c r="BD26" s="47">
        <f t="shared" si="30"/>
        <v>2102</v>
      </c>
      <c r="BE26" s="47">
        <f t="shared" si="30"/>
        <v>791</v>
      </c>
      <c r="BF26" s="47">
        <f t="shared" si="30"/>
        <v>558</v>
      </c>
      <c r="BG26" s="47">
        <f t="shared" si="30"/>
        <v>1879</v>
      </c>
      <c r="BH26" s="47">
        <f t="shared" si="30"/>
        <v>1319</v>
      </c>
      <c r="BI26" s="47">
        <f t="shared" si="30"/>
        <v>1584</v>
      </c>
      <c r="BJ26" s="47">
        <f t="shared" si="30"/>
        <v>1177</v>
      </c>
    </row>
    <row r="27" ht="13.5" customHeight="1">
      <c r="A27" s="88">
        <v>40979.0</v>
      </c>
      <c r="B27" s="84" t="s">
        <v>71</v>
      </c>
      <c r="C27" s="38"/>
      <c r="D27" s="233" t="s">
        <v>29</v>
      </c>
      <c r="E27" s="52">
        <f t="shared" si="2"/>
        <v>1225</v>
      </c>
      <c r="F27" s="41">
        <v>0.0</v>
      </c>
      <c r="G27" s="41">
        <v>24.0</v>
      </c>
      <c r="H27" s="42">
        <f t="shared" si="3"/>
        <v>24</v>
      </c>
      <c r="I27" s="47"/>
      <c r="J27" s="234" t="s">
        <v>36</v>
      </c>
      <c r="K27" s="52">
        <f t="shared" si="4"/>
        <v>1242</v>
      </c>
      <c r="L27" s="44">
        <v>0.0</v>
      </c>
      <c r="M27" s="44">
        <v>15.0</v>
      </c>
      <c r="N27" s="23">
        <f t="shared" si="5"/>
        <v>15</v>
      </c>
      <c r="O27" s="38"/>
      <c r="P27" s="45" t="s">
        <v>72</v>
      </c>
      <c r="Q27" s="38"/>
      <c r="R27" s="45">
        <f>MIN(Rules!$E$2,(MAX(H27/N27,N27/H27)))</f>
        <v>1.6</v>
      </c>
      <c r="S27" s="45">
        <f>VLOOKUP(B27,Rules!A:B,2,FALSE)</f>
        <v>40</v>
      </c>
      <c r="T27" s="38"/>
      <c r="U27" s="46">
        <f>1/(10^(-(E27+(IF(P27="Y",Rules!$I$2,0))-K27)/Rules!$E$12)+1)</f>
        <v>0.6485080561</v>
      </c>
      <c r="V27" s="47">
        <f t="shared" si="6"/>
        <v>22</v>
      </c>
      <c r="W27" s="47">
        <f t="shared" si="7"/>
        <v>-22</v>
      </c>
      <c r="X27" s="47"/>
      <c r="Y27" s="47"/>
      <c r="Z27" s="48"/>
      <c r="AA27" s="47">
        <f t="shared" ref="AA27:BJ27" si="31">IF($D27=AA$1,$E27+$V27,(IF($J27=AA$1,$K27+$W27,AA26)))</f>
        <v>1506</v>
      </c>
      <c r="AB27" s="47">
        <f t="shared" si="31"/>
        <v>1073</v>
      </c>
      <c r="AC27" s="47">
        <f t="shared" si="31"/>
        <v>1429</v>
      </c>
      <c r="AD27" s="47">
        <f t="shared" si="31"/>
        <v>292</v>
      </c>
      <c r="AE27" s="47">
        <f t="shared" si="31"/>
        <v>1652</v>
      </c>
      <c r="AF27" s="47">
        <f t="shared" si="31"/>
        <v>1853</v>
      </c>
      <c r="AG27" s="47">
        <f t="shared" si="31"/>
        <v>1051</v>
      </c>
      <c r="AH27" s="47">
        <f t="shared" si="31"/>
        <v>828</v>
      </c>
      <c r="AI27" s="47">
        <f t="shared" si="31"/>
        <v>1244</v>
      </c>
      <c r="AJ27" s="47">
        <f t="shared" si="31"/>
        <v>1836</v>
      </c>
      <c r="AK27" s="47">
        <f t="shared" si="31"/>
        <v>522</v>
      </c>
      <c r="AL27" s="47">
        <f t="shared" si="31"/>
        <v>911</v>
      </c>
      <c r="AM27" s="47">
        <f t="shared" si="31"/>
        <v>1887</v>
      </c>
      <c r="AN27" s="47">
        <f t="shared" si="31"/>
        <v>1329</v>
      </c>
      <c r="AO27" s="47">
        <f t="shared" si="31"/>
        <v>1247</v>
      </c>
      <c r="AP27" s="47">
        <f t="shared" si="31"/>
        <v>2241</v>
      </c>
      <c r="AQ27" s="47">
        <f t="shared" si="31"/>
        <v>1428</v>
      </c>
      <c r="AR27" s="47">
        <f t="shared" si="31"/>
        <v>361</v>
      </c>
      <c r="AS27" s="47">
        <f t="shared" si="31"/>
        <v>1712</v>
      </c>
      <c r="AT27" s="47">
        <f t="shared" si="31"/>
        <v>1220</v>
      </c>
      <c r="AU27" s="47">
        <f t="shared" si="31"/>
        <v>627</v>
      </c>
      <c r="AV27" s="47">
        <f t="shared" si="31"/>
        <v>893</v>
      </c>
      <c r="AW27" s="47">
        <f t="shared" si="31"/>
        <v>1058</v>
      </c>
      <c r="AX27" s="47">
        <f t="shared" si="31"/>
        <v>1146</v>
      </c>
      <c r="AY27" s="47">
        <f t="shared" si="31"/>
        <v>739</v>
      </c>
      <c r="AZ27" s="47">
        <f t="shared" si="31"/>
        <v>1556</v>
      </c>
      <c r="BA27" s="47">
        <f t="shared" si="31"/>
        <v>913</v>
      </c>
      <c r="BB27" s="47">
        <f t="shared" si="31"/>
        <v>613</v>
      </c>
      <c r="BC27" s="47">
        <f t="shared" si="31"/>
        <v>638</v>
      </c>
      <c r="BD27" s="47">
        <f t="shared" si="31"/>
        <v>2102</v>
      </c>
      <c r="BE27" s="47">
        <f t="shared" si="31"/>
        <v>791</v>
      </c>
      <c r="BF27" s="47">
        <f t="shared" si="31"/>
        <v>558</v>
      </c>
      <c r="BG27" s="47">
        <f t="shared" si="31"/>
        <v>1879</v>
      </c>
      <c r="BH27" s="47">
        <f t="shared" si="31"/>
        <v>1319</v>
      </c>
      <c r="BI27" s="47">
        <f t="shared" si="31"/>
        <v>1584</v>
      </c>
      <c r="BJ27" s="47">
        <f t="shared" si="31"/>
        <v>1177</v>
      </c>
    </row>
    <row r="28" ht="13.5" customHeight="1">
      <c r="A28" s="88">
        <v>40979.0</v>
      </c>
      <c r="B28" s="84" t="s">
        <v>71</v>
      </c>
      <c r="C28" s="38"/>
      <c r="D28" s="233" t="s">
        <v>39</v>
      </c>
      <c r="E28" s="52">
        <f t="shared" si="2"/>
        <v>1058</v>
      </c>
      <c r="F28" s="41">
        <v>3.0</v>
      </c>
      <c r="G28" s="41">
        <v>12.0</v>
      </c>
      <c r="H28" s="42">
        <f t="shared" si="3"/>
        <v>21</v>
      </c>
      <c r="I28" s="47"/>
      <c r="J28" s="234" t="s">
        <v>38</v>
      </c>
      <c r="K28" s="52">
        <f t="shared" si="4"/>
        <v>1146</v>
      </c>
      <c r="L28" s="44">
        <v>1.0</v>
      </c>
      <c r="M28" s="44">
        <v>18.0</v>
      </c>
      <c r="N28" s="23">
        <f t="shared" si="5"/>
        <v>21</v>
      </c>
      <c r="O28" s="38"/>
      <c r="P28" s="45" t="s">
        <v>72</v>
      </c>
      <c r="Q28" s="38"/>
      <c r="R28" s="45">
        <f>MIN(Rules!$E$2,(MAX(H28/N28,N28/H28)))</f>
        <v>1</v>
      </c>
      <c r="S28" s="45">
        <f>VLOOKUP(B28,Rules!A:B,2,FALSE)</f>
        <v>40</v>
      </c>
      <c r="T28" s="38"/>
      <c r="U28" s="46">
        <f>1/(10^(-(E28+(IF(P28="Y",Rules!$I$2,0))-K28)/Rules!$E$12)+1)</f>
        <v>0.5708991378</v>
      </c>
      <c r="V28" s="47">
        <f t="shared" si="6"/>
        <v>-3</v>
      </c>
      <c r="W28" s="47">
        <f t="shared" si="7"/>
        <v>3</v>
      </c>
      <c r="X28" s="47"/>
      <c r="Y28" s="47"/>
      <c r="Z28" s="48"/>
      <c r="AA28" s="47">
        <f t="shared" ref="AA28:BJ28" si="32">IF($D28=AA$1,$E28+$V28,(IF($J28=AA$1,$K28+$W28,AA27)))</f>
        <v>1506</v>
      </c>
      <c r="AB28" s="47">
        <f t="shared" si="32"/>
        <v>1073</v>
      </c>
      <c r="AC28" s="47">
        <f t="shared" si="32"/>
        <v>1429</v>
      </c>
      <c r="AD28" s="47">
        <f t="shared" si="32"/>
        <v>292</v>
      </c>
      <c r="AE28" s="47">
        <f t="shared" si="32"/>
        <v>1652</v>
      </c>
      <c r="AF28" s="47">
        <f t="shared" si="32"/>
        <v>1853</v>
      </c>
      <c r="AG28" s="47">
        <f t="shared" si="32"/>
        <v>1051</v>
      </c>
      <c r="AH28" s="47">
        <f t="shared" si="32"/>
        <v>828</v>
      </c>
      <c r="AI28" s="47">
        <f t="shared" si="32"/>
        <v>1244</v>
      </c>
      <c r="AJ28" s="47">
        <f t="shared" si="32"/>
        <v>1836</v>
      </c>
      <c r="AK28" s="47">
        <f t="shared" si="32"/>
        <v>522</v>
      </c>
      <c r="AL28" s="47">
        <f t="shared" si="32"/>
        <v>911</v>
      </c>
      <c r="AM28" s="47">
        <f t="shared" si="32"/>
        <v>1887</v>
      </c>
      <c r="AN28" s="47">
        <f t="shared" si="32"/>
        <v>1329</v>
      </c>
      <c r="AO28" s="47">
        <f t="shared" si="32"/>
        <v>1247</v>
      </c>
      <c r="AP28" s="47">
        <f t="shared" si="32"/>
        <v>2241</v>
      </c>
      <c r="AQ28" s="47">
        <f t="shared" si="32"/>
        <v>1428</v>
      </c>
      <c r="AR28" s="47">
        <f t="shared" si="32"/>
        <v>361</v>
      </c>
      <c r="AS28" s="47">
        <f t="shared" si="32"/>
        <v>1712</v>
      </c>
      <c r="AT28" s="47">
        <f t="shared" si="32"/>
        <v>1220</v>
      </c>
      <c r="AU28" s="47">
        <f t="shared" si="32"/>
        <v>627</v>
      </c>
      <c r="AV28" s="47">
        <f t="shared" si="32"/>
        <v>893</v>
      </c>
      <c r="AW28" s="47">
        <f t="shared" si="32"/>
        <v>1055</v>
      </c>
      <c r="AX28" s="47">
        <f t="shared" si="32"/>
        <v>1149</v>
      </c>
      <c r="AY28" s="47">
        <f t="shared" si="32"/>
        <v>739</v>
      </c>
      <c r="AZ28" s="47">
        <f t="shared" si="32"/>
        <v>1556</v>
      </c>
      <c r="BA28" s="47">
        <f t="shared" si="32"/>
        <v>913</v>
      </c>
      <c r="BB28" s="47">
        <f t="shared" si="32"/>
        <v>613</v>
      </c>
      <c r="BC28" s="47">
        <f t="shared" si="32"/>
        <v>638</v>
      </c>
      <c r="BD28" s="47">
        <f t="shared" si="32"/>
        <v>2102</v>
      </c>
      <c r="BE28" s="47">
        <f t="shared" si="32"/>
        <v>791</v>
      </c>
      <c r="BF28" s="47">
        <f t="shared" si="32"/>
        <v>558</v>
      </c>
      <c r="BG28" s="47">
        <f t="shared" si="32"/>
        <v>1879</v>
      </c>
      <c r="BH28" s="47">
        <f t="shared" si="32"/>
        <v>1319</v>
      </c>
      <c r="BI28" s="47">
        <f t="shared" si="32"/>
        <v>1584</v>
      </c>
      <c r="BJ28" s="47">
        <f t="shared" si="32"/>
        <v>1177</v>
      </c>
    </row>
    <row r="29" ht="13.5" customHeight="1">
      <c r="A29" s="88">
        <v>40979.0</v>
      </c>
      <c r="B29" s="84" t="s">
        <v>71</v>
      </c>
      <c r="C29" s="38"/>
      <c r="D29" s="233" t="s">
        <v>43</v>
      </c>
      <c r="E29" s="52">
        <f t="shared" si="2"/>
        <v>1073</v>
      </c>
      <c r="F29" s="41">
        <v>1.0</v>
      </c>
      <c r="G29" s="41">
        <v>20.0</v>
      </c>
      <c r="H29" s="42">
        <f t="shared" si="3"/>
        <v>23</v>
      </c>
      <c r="I29" s="47"/>
      <c r="J29" s="234" t="s">
        <v>41</v>
      </c>
      <c r="K29" s="52">
        <f t="shared" si="4"/>
        <v>913</v>
      </c>
      <c r="L29" s="44">
        <v>1.0</v>
      </c>
      <c r="M29" s="44">
        <v>14.0</v>
      </c>
      <c r="N29" s="23">
        <f t="shared" si="5"/>
        <v>17</v>
      </c>
      <c r="O29" s="38"/>
      <c r="P29" s="45" t="s">
        <v>72</v>
      </c>
      <c r="Q29" s="38"/>
      <c r="R29" s="45">
        <f>MIN(Rules!$E$2,(MAX(H29/N29,N29/H29)))</f>
        <v>1.352941176</v>
      </c>
      <c r="S29" s="45">
        <f>VLOOKUP(B29,Rules!A:B,2,FALSE)</f>
        <v>40</v>
      </c>
      <c r="T29" s="38"/>
      <c r="U29" s="46">
        <f>1/(10^(-(E29+(IF(P29="Y",Rules!$I$2,0))-K29)/Rules!$E$12)+1)</f>
        <v>0.8065275228</v>
      </c>
      <c r="V29" s="47">
        <f t="shared" si="6"/>
        <v>10</v>
      </c>
      <c r="W29" s="47">
        <f t="shared" si="7"/>
        <v>-10</v>
      </c>
      <c r="X29" s="47"/>
      <c r="Y29" s="47"/>
      <c r="Z29" s="48"/>
      <c r="AA29" s="47">
        <f t="shared" ref="AA29:BJ29" si="33">IF($D29=AA$1,$E29+$V29,(IF($J29=AA$1,$K29+$W29,AA28)))</f>
        <v>1506</v>
      </c>
      <c r="AB29" s="47">
        <f t="shared" si="33"/>
        <v>1083</v>
      </c>
      <c r="AC29" s="47">
        <f t="shared" si="33"/>
        <v>1429</v>
      </c>
      <c r="AD29" s="47">
        <f t="shared" si="33"/>
        <v>292</v>
      </c>
      <c r="AE29" s="47">
        <f t="shared" si="33"/>
        <v>1652</v>
      </c>
      <c r="AF29" s="47">
        <f t="shared" si="33"/>
        <v>1853</v>
      </c>
      <c r="AG29" s="47">
        <f t="shared" si="33"/>
        <v>1051</v>
      </c>
      <c r="AH29" s="47">
        <f t="shared" si="33"/>
        <v>828</v>
      </c>
      <c r="AI29" s="47">
        <f t="shared" si="33"/>
        <v>1244</v>
      </c>
      <c r="AJ29" s="47">
        <f t="shared" si="33"/>
        <v>1836</v>
      </c>
      <c r="AK29" s="47">
        <f t="shared" si="33"/>
        <v>522</v>
      </c>
      <c r="AL29" s="47">
        <f t="shared" si="33"/>
        <v>911</v>
      </c>
      <c r="AM29" s="47">
        <f t="shared" si="33"/>
        <v>1887</v>
      </c>
      <c r="AN29" s="47">
        <f t="shared" si="33"/>
        <v>1329</v>
      </c>
      <c r="AO29" s="47">
        <f t="shared" si="33"/>
        <v>1247</v>
      </c>
      <c r="AP29" s="47">
        <f t="shared" si="33"/>
        <v>2241</v>
      </c>
      <c r="AQ29" s="47">
        <f t="shared" si="33"/>
        <v>1428</v>
      </c>
      <c r="AR29" s="47">
        <f t="shared" si="33"/>
        <v>361</v>
      </c>
      <c r="AS29" s="47">
        <f t="shared" si="33"/>
        <v>1712</v>
      </c>
      <c r="AT29" s="47">
        <f t="shared" si="33"/>
        <v>1220</v>
      </c>
      <c r="AU29" s="47">
        <f t="shared" si="33"/>
        <v>627</v>
      </c>
      <c r="AV29" s="47">
        <f t="shared" si="33"/>
        <v>893</v>
      </c>
      <c r="AW29" s="47">
        <f t="shared" si="33"/>
        <v>1055</v>
      </c>
      <c r="AX29" s="47">
        <f t="shared" si="33"/>
        <v>1149</v>
      </c>
      <c r="AY29" s="47">
        <f t="shared" si="33"/>
        <v>739</v>
      </c>
      <c r="AZ29" s="47">
        <f t="shared" si="33"/>
        <v>1556</v>
      </c>
      <c r="BA29" s="47">
        <f t="shared" si="33"/>
        <v>903</v>
      </c>
      <c r="BB29" s="47">
        <f t="shared" si="33"/>
        <v>613</v>
      </c>
      <c r="BC29" s="47">
        <f t="shared" si="33"/>
        <v>638</v>
      </c>
      <c r="BD29" s="47">
        <f t="shared" si="33"/>
        <v>2102</v>
      </c>
      <c r="BE29" s="47">
        <f t="shared" si="33"/>
        <v>791</v>
      </c>
      <c r="BF29" s="47">
        <f t="shared" si="33"/>
        <v>558</v>
      </c>
      <c r="BG29" s="47">
        <f t="shared" si="33"/>
        <v>1879</v>
      </c>
      <c r="BH29" s="47">
        <f t="shared" si="33"/>
        <v>1319</v>
      </c>
      <c r="BI29" s="47">
        <f t="shared" si="33"/>
        <v>1584</v>
      </c>
      <c r="BJ29" s="47">
        <f t="shared" si="33"/>
        <v>1177</v>
      </c>
    </row>
    <row r="30" ht="13.5" customHeight="1">
      <c r="A30" s="88">
        <v>40979.0</v>
      </c>
      <c r="B30" s="84" t="s">
        <v>71</v>
      </c>
      <c r="C30" s="38"/>
      <c r="D30" s="233" t="s">
        <v>44</v>
      </c>
      <c r="E30" s="52">
        <f t="shared" si="2"/>
        <v>613</v>
      </c>
      <c r="F30" s="41">
        <v>2.0</v>
      </c>
      <c r="G30" s="41">
        <v>13.0</v>
      </c>
      <c r="H30" s="42">
        <f t="shared" si="3"/>
        <v>19</v>
      </c>
      <c r="I30" s="47"/>
      <c r="J30" s="234" t="s">
        <v>47</v>
      </c>
      <c r="K30" s="52">
        <f t="shared" si="4"/>
        <v>893</v>
      </c>
      <c r="L30" s="44">
        <v>1.0</v>
      </c>
      <c r="M30" s="44">
        <v>16.0</v>
      </c>
      <c r="N30" s="23">
        <f t="shared" si="5"/>
        <v>19</v>
      </c>
      <c r="O30" s="38"/>
      <c r="P30" s="45" t="s">
        <v>72</v>
      </c>
      <c r="Q30" s="38"/>
      <c r="R30" s="45">
        <f>MIN(Rules!$E$2,(MAX(H30/N30,N30/H30)))</f>
        <v>1</v>
      </c>
      <c r="S30" s="45">
        <f>VLOOKUP(B30,Rules!A:B,2,FALSE)</f>
        <v>40</v>
      </c>
      <c r="T30" s="38"/>
      <c r="U30" s="46">
        <f>1/(10^(-(E30+(IF(P30="Y",Rules!$I$2,0))-K30)/Rules!$E$12)+1)</f>
        <v>0.3546475496</v>
      </c>
      <c r="V30" s="47">
        <f t="shared" si="6"/>
        <v>6</v>
      </c>
      <c r="W30" s="47">
        <f t="shared" si="7"/>
        <v>-6</v>
      </c>
      <c r="X30" s="47"/>
      <c r="Y30" s="47"/>
      <c r="Z30" s="48"/>
      <c r="AA30" s="47">
        <f t="shared" ref="AA30:BJ30" si="34">IF($D30=AA$1,$E30+$V30,(IF($J30=AA$1,$K30+$W30,AA29)))</f>
        <v>1506</v>
      </c>
      <c r="AB30" s="47">
        <f t="shared" si="34"/>
        <v>1083</v>
      </c>
      <c r="AC30" s="47">
        <f t="shared" si="34"/>
        <v>1429</v>
      </c>
      <c r="AD30" s="47">
        <f t="shared" si="34"/>
        <v>292</v>
      </c>
      <c r="AE30" s="47">
        <f t="shared" si="34"/>
        <v>1652</v>
      </c>
      <c r="AF30" s="47">
        <f t="shared" si="34"/>
        <v>1853</v>
      </c>
      <c r="AG30" s="47">
        <f t="shared" si="34"/>
        <v>1051</v>
      </c>
      <c r="AH30" s="47">
        <f t="shared" si="34"/>
        <v>828</v>
      </c>
      <c r="AI30" s="47">
        <f t="shared" si="34"/>
        <v>1244</v>
      </c>
      <c r="AJ30" s="47">
        <f t="shared" si="34"/>
        <v>1836</v>
      </c>
      <c r="AK30" s="47">
        <f t="shared" si="34"/>
        <v>522</v>
      </c>
      <c r="AL30" s="47">
        <f t="shared" si="34"/>
        <v>911</v>
      </c>
      <c r="AM30" s="47">
        <f t="shared" si="34"/>
        <v>1887</v>
      </c>
      <c r="AN30" s="47">
        <f t="shared" si="34"/>
        <v>1329</v>
      </c>
      <c r="AO30" s="47">
        <f t="shared" si="34"/>
        <v>1247</v>
      </c>
      <c r="AP30" s="47">
        <f t="shared" si="34"/>
        <v>2241</v>
      </c>
      <c r="AQ30" s="47">
        <f t="shared" si="34"/>
        <v>1428</v>
      </c>
      <c r="AR30" s="47">
        <f t="shared" si="34"/>
        <v>361</v>
      </c>
      <c r="AS30" s="47">
        <f t="shared" si="34"/>
        <v>1712</v>
      </c>
      <c r="AT30" s="47">
        <f t="shared" si="34"/>
        <v>1220</v>
      </c>
      <c r="AU30" s="47">
        <f t="shared" si="34"/>
        <v>627</v>
      </c>
      <c r="AV30" s="47">
        <f t="shared" si="34"/>
        <v>887</v>
      </c>
      <c r="AW30" s="47">
        <f t="shared" si="34"/>
        <v>1055</v>
      </c>
      <c r="AX30" s="47">
        <f t="shared" si="34"/>
        <v>1149</v>
      </c>
      <c r="AY30" s="47">
        <f t="shared" si="34"/>
        <v>739</v>
      </c>
      <c r="AZ30" s="47">
        <f t="shared" si="34"/>
        <v>1556</v>
      </c>
      <c r="BA30" s="47">
        <f t="shared" si="34"/>
        <v>903</v>
      </c>
      <c r="BB30" s="47">
        <f t="shared" si="34"/>
        <v>619</v>
      </c>
      <c r="BC30" s="47">
        <f t="shared" si="34"/>
        <v>638</v>
      </c>
      <c r="BD30" s="47">
        <f t="shared" si="34"/>
        <v>2102</v>
      </c>
      <c r="BE30" s="47">
        <f t="shared" si="34"/>
        <v>791</v>
      </c>
      <c r="BF30" s="47">
        <f t="shared" si="34"/>
        <v>558</v>
      </c>
      <c r="BG30" s="47">
        <f t="shared" si="34"/>
        <v>1879</v>
      </c>
      <c r="BH30" s="47">
        <f t="shared" si="34"/>
        <v>1319</v>
      </c>
      <c r="BI30" s="47">
        <f t="shared" si="34"/>
        <v>1584</v>
      </c>
      <c r="BJ30" s="47">
        <f t="shared" si="34"/>
        <v>1177</v>
      </c>
    </row>
    <row r="31" ht="13.5" customHeight="1">
      <c r="A31" s="88">
        <v>40979.0</v>
      </c>
      <c r="B31" s="84" t="s">
        <v>71</v>
      </c>
      <c r="C31" s="38"/>
      <c r="D31" s="233" t="s">
        <v>45</v>
      </c>
      <c r="E31" s="52">
        <f t="shared" si="2"/>
        <v>911</v>
      </c>
      <c r="F31" s="41">
        <v>0.0</v>
      </c>
      <c r="G31" s="41">
        <v>11.0</v>
      </c>
      <c r="H31" s="42">
        <f t="shared" si="3"/>
        <v>11</v>
      </c>
      <c r="I31" s="47"/>
      <c r="J31" s="234" t="s">
        <v>51</v>
      </c>
      <c r="K31" s="52">
        <f t="shared" si="4"/>
        <v>739</v>
      </c>
      <c r="L31" s="44">
        <v>0.0</v>
      </c>
      <c r="M31" s="44">
        <v>16.0</v>
      </c>
      <c r="N31" s="23">
        <f t="shared" si="5"/>
        <v>16</v>
      </c>
      <c r="O31" s="38"/>
      <c r="P31" s="45" t="s">
        <v>72</v>
      </c>
      <c r="Q31" s="38"/>
      <c r="R31" s="45">
        <f>MIN(Rules!$E$2,(MAX(H31/N31,N31/H31)))</f>
        <v>1.454545455</v>
      </c>
      <c r="S31" s="45">
        <f>VLOOKUP(B31,Rules!A:B,2,FALSE)</f>
        <v>40</v>
      </c>
      <c r="T31" s="38"/>
      <c r="U31" s="46">
        <f>1/(10^(-(E31+(IF(P31="Y",Rules!$I$2,0))-K31)/Rules!$E$12)+1)</f>
        <v>0.8150049019</v>
      </c>
      <c r="V31" s="47">
        <f t="shared" si="6"/>
        <v>-47</v>
      </c>
      <c r="W31" s="47">
        <f t="shared" si="7"/>
        <v>47</v>
      </c>
      <c r="X31" s="47"/>
      <c r="Y31" s="47"/>
      <c r="Z31" s="48"/>
      <c r="AA31" s="47">
        <f t="shared" ref="AA31:BJ31" si="35">IF($D31=AA$1,$E31+$V31,(IF($J31=AA$1,$K31+$W31,AA30)))</f>
        <v>1506</v>
      </c>
      <c r="AB31" s="47">
        <f t="shared" si="35"/>
        <v>1083</v>
      </c>
      <c r="AC31" s="47">
        <f t="shared" si="35"/>
        <v>1429</v>
      </c>
      <c r="AD31" s="47">
        <f t="shared" si="35"/>
        <v>292</v>
      </c>
      <c r="AE31" s="47">
        <f t="shared" si="35"/>
        <v>1652</v>
      </c>
      <c r="AF31" s="47">
        <f t="shared" si="35"/>
        <v>1853</v>
      </c>
      <c r="AG31" s="47">
        <f t="shared" si="35"/>
        <v>1051</v>
      </c>
      <c r="AH31" s="47">
        <f t="shared" si="35"/>
        <v>828</v>
      </c>
      <c r="AI31" s="47">
        <f t="shared" si="35"/>
        <v>1244</v>
      </c>
      <c r="AJ31" s="47">
        <f t="shared" si="35"/>
        <v>1836</v>
      </c>
      <c r="AK31" s="47">
        <f t="shared" si="35"/>
        <v>522</v>
      </c>
      <c r="AL31" s="47">
        <f t="shared" si="35"/>
        <v>864</v>
      </c>
      <c r="AM31" s="47">
        <f t="shared" si="35"/>
        <v>1887</v>
      </c>
      <c r="AN31" s="47">
        <f t="shared" si="35"/>
        <v>1329</v>
      </c>
      <c r="AO31" s="47">
        <f t="shared" si="35"/>
        <v>1247</v>
      </c>
      <c r="AP31" s="47">
        <f t="shared" si="35"/>
        <v>2241</v>
      </c>
      <c r="AQ31" s="47">
        <f t="shared" si="35"/>
        <v>1428</v>
      </c>
      <c r="AR31" s="47">
        <f t="shared" si="35"/>
        <v>361</v>
      </c>
      <c r="AS31" s="47">
        <f t="shared" si="35"/>
        <v>1712</v>
      </c>
      <c r="AT31" s="47">
        <f t="shared" si="35"/>
        <v>1220</v>
      </c>
      <c r="AU31" s="47">
        <f t="shared" si="35"/>
        <v>627</v>
      </c>
      <c r="AV31" s="47">
        <f t="shared" si="35"/>
        <v>887</v>
      </c>
      <c r="AW31" s="47">
        <f t="shared" si="35"/>
        <v>1055</v>
      </c>
      <c r="AX31" s="47">
        <f t="shared" si="35"/>
        <v>1149</v>
      </c>
      <c r="AY31" s="47">
        <f t="shared" si="35"/>
        <v>786</v>
      </c>
      <c r="AZ31" s="47">
        <f t="shared" si="35"/>
        <v>1556</v>
      </c>
      <c r="BA31" s="47">
        <f t="shared" si="35"/>
        <v>903</v>
      </c>
      <c r="BB31" s="47">
        <f t="shared" si="35"/>
        <v>619</v>
      </c>
      <c r="BC31" s="47">
        <f t="shared" si="35"/>
        <v>638</v>
      </c>
      <c r="BD31" s="47">
        <f t="shared" si="35"/>
        <v>2102</v>
      </c>
      <c r="BE31" s="47">
        <f t="shared" si="35"/>
        <v>791</v>
      </c>
      <c r="BF31" s="47">
        <f t="shared" si="35"/>
        <v>558</v>
      </c>
      <c r="BG31" s="47">
        <f t="shared" si="35"/>
        <v>1879</v>
      </c>
      <c r="BH31" s="47">
        <f t="shared" si="35"/>
        <v>1319</v>
      </c>
      <c r="BI31" s="47">
        <f t="shared" si="35"/>
        <v>1584</v>
      </c>
      <c r="BJ31" s="47">
        <f t="shared" si="35"/>
        <v>1177</v>
      </c>
    </row>
    <row r="32" ht="13.5" customHeight="1">
      <c r="A32" s="88">
        <v>40979.0</v>
      </c>
      <c r="B32" s="84" t="s">
        <v>71</v>
      </c>
      <c r="C32" s="38"/>
      <c r="D32" s="233" t="s">
        <v>37</v>
      </c>
      <c r="E32" s="52">
        <f t="shared" si="2"/>
        <v>828</v>
      </c>
      <c r="F32" s="41">
        <v>1.0</v>
      </c>
      <c r="G32" s="41">
        <v>10.0</v>
      </c>
      <c r="H32" s="42">
        <f t="shared" si="3"/>
        <v>13</v>
      </c>
      <c r="I32" s="38"/>
      <c r="J32" s="234" t="s">
        <v>42</v>
      </c>
      <c r="K32" s="52">
        <f t="shared" si="4"/>
        <v>791</v>
      </c>
      <c r="L32" s="44">
        <v>0.0</v>
      </c>
      <c r="M32" s="44">
        <v>24.0</v>
      </c>
      <c r="N32" s="23">
        <f t="shared" si="5"/>
        <v>24</v>
      </c>
      <c r="O32" s="38"/>
      <c r="P32" s="45" t="s">
        <v>72</v>
      </c>
      <c r="Q32" s="38"/>
      <c r="R32" s="45">
        <f>MIN(Rules!$E$2,(MAX(H32/N32,N32/H32)))</f>
        <v>1.846153846</v>
      </c>
      <c r="S32" s="45">
        <f>VLOOKUP(B32,Rules!A:B,2,FALSE)</f>
        <v>40</v>
      </c>
      <c r="T32" s="38"/>
      <c r="U32" s="46">
        <f>1/(10^(-(E32+(IF(P32="Y",Rules!$I$2,0))-K32)/Rules!$E$12)+1)</f>
        <v>0.7029043798</v>
      </c>
      <c r="V32" s="47">
        <f t="shared" si="6"/>
        <v>-52</v>
      </c>
      <c r="W32" s="47">
        <f t="shared" si="7"/>
        <v>52</v>
      </c>
      <c r="X32" s="47"/>
      <c r="Y32" s="47"/>
      <c r="Z32" s="48"/>
      <c r="AA32" s="47">
        <f t="shared" ref="AA32:BJ32" si="36">IF($D32=AA$1,$E32+$V32,(IF($J32=AA$1,$K32+$W32,AA31)))</f>
        <v>1506</v>
      </c>
      <c r="AB32" s="47">
        <f t="shared" si="36"/>
        <v>1083</v>
      </c>
      <c r="AC32" s="47">
        <f t="shared" si="36"/>
        <v>1429</v>
      </c>
      <c r="AD32" s="47">
        <f t="shared" si="36"/>
        <v>292</v>
      </c>
      <c r="AE32" s="47">
        <f t="shared" si="36"/>
        <v>1652</v>
      </c>
      <c r="AF32" s="47">
        <f t="shared" si="36"/>
        <v>1853</v>
      </c>
      <c r="AG32" s="47">
        <f t="shared" si="36"/>
        <v>1051</v>
      </c>
      <c r="AH32" s="47">
        <f t="shared" si="36"/>
        <v>776</v>
      </c>
      <c r="AI32" s="47">
        <f t="shared" si="36"/>
        <v>1244</v>
      </c>
      <c r="AJ32" s="47">
        <f t="shared" si="36"/>
        <v>1836</v>
      </c>
      <c r="AK32" s="47">
        <f t="shared" si="36"/>
        <v>522</v>
      </c>
      <c r="AL32" s="47">
        <f t="shared" si="36"/>
        <v>864</v>
      </c>
      <c r="AM32" s="47">
        <f t="shared" si="36"/>
        <v>1887</v>
      </c>
      <c r="AN32" s="47">
        <f t="shared" si="36"/>
        <v>1329</v>
      </c>
      <c r="AO32" s="47">
        <f t="shared" si="36"/>
        <v>1247</v>
      </c>
      <c r="AP32" s="47">
        <f t="shared" si="36"/>
        <v>2241</v>
      </c>
      <c r="AQ32" s="47">
        <f t="shared" si="36"/>
        <v>1428</v>
      </c>
      <c r="AR32" s="47">
        <f t="shared" si="36"/>
        <v>361</v>
      </c>
      <c r="AS32" s="47">
        <f t="shared" si="36"/>
        <v>1712</v>
      </c>
      <c r="AT32" s="47">
        <f t="shared" si="36"/>
        <v>1220</v>
      </c>
      <c r="AU32" s="47">
        <f t="shared" si="36"/>
        <v>627</v>
      </c>
      <c r="AV32" s="47">
        <f t="shared" si="36"/>
        <v>887</v>
      </c>
      <c r="AW32" s="47">
        <f t="shared" si="36"/>
        <v>1055</v>
      </c>
      <c r="AX32" s="47">
        <f t="shared" si="36"/>
        <v>1149</v>
      </c>
      <c r="AY32" s="47">
        <f t="shared" si="36"/>
        <v>786</v>
      </c>
      <c r="AZ32" s="47">
        <f t="shared" si="36"/>
        <v>1556</v>
      </c>
      <c r="BA32" s="47">
        <f t="shared" si="36"/>
        <v>903</v>
      </c>
      <c r="BB32" s="47">
        <f t="shared" si="36"/>
        <v>619</v>
      </c>
      <c r="BC32" s="47">
        <f t="shared" si="36"/>
        <v>638</v>
      </c>
      <c r="BD32" s="47">
        <f t="shared" si="36"/>
        <v>2102</v>
      </c>
      <c r="BE32" s="47">
        <f t="shared" si="36"/>
        <v>843</v>
      </c>
      <c r="BF32" s="47">
        <f t="shared" si="36"/>
        <v>558</v>
      </c>
      <c r="BG32" s="47">
        <f t="shared" si="36"/>
        <v>1879</v>
      </c>
      <c r="BH32" s="47">
        <f t="shared" si="36"/>
        <v>1319</v>
      </c>
      <c r="BI32" s="47">
        <f t="shared" si="36"/>
        <v>1584</v>
      </c>
      <c r="BJ32" s="47">
        <f t="shared" si="36"/>
        <v>1177</v>
      </c>
    </row>
    <row r="33" ht="13.5" customHeight="1">
      <c r="A33" s="88">
        <v>40986.0</v>
      </c>
      <c r="B33" s="84" t="s">
        <v>71</v>
      </c>
      <c r="C33" s="38"/>
      <c r="D33" s="233" t="s">
        <v>19</v>
      </c>
      <c r="E33" s="52">
        <f t="shared" si="2"/>
        <v>1853</v>
      </c>
      <c r="F33" s="41">
        <v>2.0</v>
      </c>
      <c r="G33" s="41">
        <v>13.0</v>
      </c>
      <c r="H33" s="42">
        <f t="shared" si="3"/>
        <v>19</v>
      </c>
      <c r="I33" s="38"/>
      <c r="J33" s="234" t="s">
        <v>23</v>
      </c>
      <c r="K33" s="52">
        <f t="shared" si="4"/>
        <v>1887</v>
      </c>
      <c r="L33" s="44">
        <v>2.0</v>
      </c>
      <c r="M33" s="44">
        <v>17.0</v>
      </c>
      <c r="N33" s="23">
        <f t="shared" si="5"/>
        <v>23</v>
      </c>
      <c r="O33" s="38"/>
      <c r="P33" s="45" t="s">
        <v>72</v>
      </c>
      <c r="Q33" s="38"/>
      <c r="R33" s="45">
        <f>MIN(Rules!$E$2,(MAX(H33/N33,N33/H33)))</f>
        <v>1.210526316</v>
      </c>
      <c r="S33" s="45">
        <f>VLOOKUP(B33,Rules!A:B,2,FALSE)</f>
        <v>40</v>
      </c>
      <c r="T33" s="38"/>
      <c r="U33" s="46">
        <f>1/(10^(-(E33+(IF(P33="Y",Rules!$I$2,0))-K33)/Rules!$E$12)+1)</f>
        <v>0.6304621012</v>
      </c>
      <c r="V33" s="47">
        <f t="shared" si="6"/>
        <v>-31</v>
      </c>
      <c r="W33" s="47">
        <f t="shared" si="7"/>
        <v>31</v>
      </c>
      <c r="X33" s="47"/>
      <c r="Y33" s="47"/>
      <c r="Z33" s="48"/>
      <c r="AA33" s="47">
        <f t="shared" ref="AA33:BJ33" si="37">IF($D33=AA$1,$E33+$V33,(IF($J33=AA$1,$K33+$W33,AA32)))</f>
        <v>1506</v>
      </c>
      <c r="AB33" s="47">
        <f t="shared" si="37"/>
        <v>1083</v>
      </c>
      <c r="AC33" s="47">
        <f t="shared" si="37"/>
        <v>1429</v>
      </c>
      <c r="AD33" s="47">
        <f t="shared" si="37"/>
        <v>292</v>
      </c>
      <c r="AE33" s="47">
        <f t="shared" si="37"/>
        <v>1652</v>
      </c>
      <c r="AF33" s="47">
        <f t="shared" si="37"/>
        <v>1822</v>
      </c>
      <c r="AG33" s="47">
        <f t="shared" si="37"/>
        <v>1051</v>
      </c>
      <c r="AH33" s="47">
        <f t="shared" si="37"/>
        <v>776</v>
      </c>
      <c r="AI33" s="47">
        <f t="shared" si="37"/>
        <v>1244</v>
      </c>
      <c r="AJ33" s="47">
        <f t="shared" si="37"/>
        <v>1836</v>
      </c>
      <c r="AK33" s="47">
        <f t="shared" si="37"/>
        <v>522</v>
      </c>
      <c r="AL33" s="47">
        <f t="shared" si="37"/>
        <v>864</v>
      </c>
      <c r="AM33" s="47">
        <f t="shared" si="37"/>
        <v>1918</v>
      </c>
      <c r="AN33" s="47">
        <f t="shared" si="37"/>
        <v>1329</v>
      </c>
      <c r="AO33" s="47">
        <f t="shared" si="37"/>
        <v>1247</v>
      </c>
      <c r="AP33" s="47">
        <f t="shared" si="37"/>
        <v>2241</v>
      </c>
      <c r="AQ33" s="47">
        <f t="shared" si="37"/>
        <v>1428</v>
      </c>
      <c r="AR33" s="47">
        <f t="shared" si="37"/>
        <v>361</v>
      </c>
      <c r="AS33" s="47">
        <f t="shared" si="37"/>
        <v>1712</v>
      </c>
      <c r="AT33" s="47">
        <f t="shared" si="37"/>
        <v>1220</v>
      </c>
      <c r="AU33" s="47">
        <f t="shared" si="37"/>
        <v>627</v>
      </c>
      <c r="AV33" s="47">
        <f t="shared" si="37"/>
        <v>887</v>
      </c>
      <c r="AW33" s="47">
        <f t="shared" si="37"/>
        <v>1055</v>
      </c>
      <c r="AX33" s="47">
        <f t="shared" si="37"/>
        <v>1149</v>
      </c>
      <c r="AY33" s="47">
        <f t="shared" si="37"/>
        <v>786</v>
      </c>
      <c r="AZ33" s="47">
        <f t="shared" si="37"/>
        <v>1556</v>
      </c>
      <c r="BA33" s="47">
        <f t="shared" si="37"/>
        <v>903</v>
      </c>
      <c r="BB33" s="47">
        <f t="shared" si="37"/>
        <v>619</v>
      </c>
      <c r="BC33" s="47">
        <f t="shared" si="37"/>
        <v>638</v>
      </c>
      <c r="BD33" s="47">
        <f t="shared" si="37"/>
        <v>2102</v>
      </c>
      <c r="BE33" s="47">
        <f t="shared" si="37"/>
        <v>843</v>
      </c>
      <c r="BF33" s="47">
        <f t="shared" si="37"/>
        <v>558</v>
      </c>
      <c r="BG33" s="47">
        <f t="shared" si="37"/>
        <v>1879</v>
      </c>
      <c r="BH33" s="47">
        <f t="shared" si="37"/>
        <v>1319</v>
      </c>
      <c r="BI33" s="47">
        <f t="shared" si="37"/>
        <v>1584</v>
      </c>
      <c r="BJ33" s="47">
        <f t="shared" si="37"/>
        <v>1177</v>
      </c>
    </row>
    <row r="34" ht="13.5" customHeight="1">
      <c r="A34" s="88">
        <v>40986.0</v>
      </c>
      <c r="B34" s="84" t="s">
        <v>71</v>
      </c>
      <c r="C34" s="38"/>
      <c r="D34" s="233" t="s">
        <v>22</v>
      </c>
      <c r="E34" s="52">
        <f t="shared" si="2"/>
        <v>2241</v>
      </c>
      <c r="F34" s="41">
        <v>5.0</v>
      </c>
      <c r="G34" s="41">
        <v>16.0</v>
      </c>
      <c r="H34" s="42">
        <f t="shared" si="3"/>
        <v>31</v>
      </c>
      <c r="I34" s="38"/>
      <c r="J34" s="234" t="s">
        <v>26</v>
      </c>
      <c r="K34" s="52">
        <f t="shared" si="4"/>
        <v>1836</v>
      </c>
      <c r="L34" s="44">
        <v>6.0</v>
      </c>
      <c r="M34" s="44">
        <v>12.0</v>
      </c>
      <c r="N34" s="23">
        <f t="shared" si="5"/>
        <v>30</v>
      </c>
      <c r="O34" s="38"/>
      <c r="P34" s="45" t="s">
        <v>72</v>
      </c>
      <c r="Q34" s="38"/>
      <c r="R34" s="45">
        <f>MIN(Rules!$E$2,(MAX(H34/N34,N34/H34)))</f>
        <v>1.033333333</v>
      </c>
      <c r="S34" s="45">
        <f>VLOOKUP(B34,Rules!A:B,2,FALSE)</f>
        <v>40</v>
      </c>
      <c r="T34" s="38"/>
      <c r="U34" s="46">
        <f>1/(10^(-(E34+(IF(P34="Y",Rules!$I$2,0))-K34)/Rules!$E$12)+1)</f>
        <v>0.9279668415</v>
      </c>
      <c r="V34" s="47">
        <f t="shared" si="6"/>
        <v>3</v>
      </c>
      <c r="W34" s="47">
        <f t="shared" si="7"/>
        <v>-3</v>
      </c>
      <c r="X34" s="47"/>
      <c r="Y34" s="47"/>
      <c r="Z34" s="48"/>
      <c r="AA34" s="47">
        <f t="shared" ref="AA34:BJ34" si="38">IF($D34=AA$1,$E34+$V34,(IF($J34=AA$1,$K34+$W34,AA33)))</f>
        <v>1506</v>
      </c>
      <c r="AB34" s="47">
        <f t="shared" si="38"/>
        <v>1083</v>
      </c>
      <c r="AC34" s="47">
        <f t="shared" si="38"/>
        <v>1429</v>
      </c>
      <c r="AD34" s="47">
        <f t="shared" si="38"/>
        <v>292</v>
      </c>
      <c r="AE34" s="47">
        <f t="shared" si="38"/>
        <v>1652</v>
      </c>
      <c r="AF34" s="47">
        <f t="shared" si="38"/>
        <v>1822</v>
      </c>
      <c r="AG34" s="47">
        <f t="shared" si="38"/>
        <v>1051</v>
      </c>
      <c r="AH34" s="47">
        <f t="shared" si="38"/>
        <v>776</v>
      </c>
      <c r="AI34" s="47">
        <f t="shared" si="38"/>
        <v>1244</v>
      </c>
      <c r="AJ34" s="47">
        <f t="shared" si="38"/>
        <v>1833</v>
      </c>
      <c r="AK34" s="47">
        <f t="shared" si="38"/>
        <v>522</v>
      </c>
      <c r="AL34" s="47">
        <f t="shared" si="38"/>
        <v>864</v>
      </c>
      <c r="AM34" s="47">
        <f t="shared" si="38"/>
        <v>1918</v>
      </c>
      <c r="AN34" s="47">
        <f t="shared" si="38"/>
        <v>1329</v>
      </c>
      <c r="AO34" s="47">
        <f t="shared" si="38"/>
        <v>1247</v>
      </c>
      <c r="AP34" s="47">
        <f t="shared" si="38"/>
        <v>2244</v>
      </c>
      <c r="AQ34" s="47">
        <f t="shared" si="38"/>
        <v>1428</v>
      </c>
      <c r="AR34" s="47">
        <f t="shared" si="38"/>
        <v>361</v>
      </c>
      <c r="AS34" s="47">
        <f t="shared" si="38"/>
        <v>1712</v>
      </c>
      <c r="AT34" s="47">
        <f t="shared" si="38"/>
        <v>1220</v>
      </c>
      <c r="AU34" s="47">
        <f t="shared" si="38"/>
        <v>627</v>
      </c>
      <c r="AV34" s="47">
        <f t="shared" si="38"/>
        <v>887</v>
      </c>
      <c r="AW34" s="47">
        <f t="shared" si="38"/>
        <v>1055</v>
      </c>
      <c r="AX34" s="47">
        <f t="shared" si="38"/>
        <v>1149</v>
      </c>
      <c r="AY34" s="47">
        <f t="shared" si="38"/>
        <v>786</v>
      </c>
      <c r="AZ34" s="47">
        <f t="shared" si="38"/>
        <v>1556</v>
      </c>
      <c r="BA34" s="47">
        <f t="shared" si="38"/>
        <v>903</v>
      </c>
      <c r="BB34" s="47">
        <f t="shared" si="38"/>
        <v>619</v>
      </c>
      <c r="BC34" s="47">
        <f t="shared" si="38"/>
        <v>638</v>
      </c>
      <c r="BD34" s="47">
        <f t="shared" si="38"/>
        <v>2102</v>
      </c>
      <c r="BE34" s="47">
        <f t="shared" si="38"/>
        <v>843</v>
      </c>
      <c r="BF34" s="47">
        <f t="shared" si="38"/>
        <v>558</v>
      </c>
      <c r="BG34" s="47">
        <f t="shared" si="38"/>
        <v>1879</v>
      </c>
      <c r="BH34" s="47">
        <f t="shared" si="38"/>
        <v>1319</v>
      </c>
      <c r="BI34" s="47">
        <f t="shared" si="38"/>
        <v>1584</v>
      </c>
      <c r="BJ34" s="47">
        <f t="shared" si="38"/>
        <v>1177</v>
      </c>
    </row>
    <row r="35" ht="13.5" customHeight="1">
      <c r="A35" s="88">
        <v>40986.0</v>
      </c>
      <c r="B35" s="84" t="s">
        <v>71</v>
      </c>
      <c r="C35" s="38"/>
      <c r="D35" s="233" t="s">
        <v>18</v>
      </c>
      <c r="E35" s="52">
        <f t="shared" si="2"/>
        <v>2102</v>
      </c>
      <c r="F35" s="41">
        <v>0.0</v>
      </c>
      <c r="G35" s="41">
        <v>31.0</v>
      </c>
      <c r="H35" s="42">
        <f t="shared" si="3"/>
        <v>31</v>
      </c>
      <c r="I35" s="38"/>
      <c r="J35" s="234" t="s">
        <v>25</v>
      </c>
      <c r="K35" s="52">
        <f t="shared" si="4"/>
        <v>1879</v>
      </c>
      <c r="L35" s="44">
        <v>2.0</v>
      </c>
      <c r="M35" s="44">
        <v>15.0</v>
      </c>
      <c r="N35" s="23">
        <f t="shared" si="5"/>
        <v>21</v>
      </c>
      <c r="O35" s="38"/>
      <c r="P35" s="45" t="s">
        <v>72</v>
      </c>
      <c r="Q35" s="38"/>
      <c r="R35" s="45">
        <f>MIN(Rules!$E$2,(MAX(H35/N35,N35/H35)))</f>
        <v>1.476190476</v>
      </c>
      <c r="S35" s="45">
        <f>VLOOKUP(B35,Rules!A:B,2,FALSE)</f>
        <v>40</v>
      </c>
      <c r="T35" s="38"/>
      <c r="U35" s="46">
        <f>1/(10^(-(E35+(IF(P35="Y",Rules!$I$2,0))-K35)/Rules!$E$12)+1)</f>
        <v>0.8478360187</v>
      </c>
      <c r="V35" s="47">
        <f t="shared" si="6"/>
        <v>9</v>
      </c>
      <c r="W35" s="47">
        <f t="shared" si="7"/>
        <v>-9</v>
      </c>
      <c r="X35" s="47"/>
      <c r="Y35" s="47"/>
      <c r="Z35" s="48"/>
      <c r="AA35" s="47">
        <f t="shared" ref="AA35:BJ35" si="39">IF($D35=AA$1,$E35+$V35,(IF($J35=AA$1,$K35+$W35,AA34)))</f>
        <v>1506</v>
      </c>
      <c r="AB35" s="47">
        <f t="shared" si="39"/>
        <v>1083</v>
      </c>
      <c r="AC35" s="47">
        <f t="shared" si="39"/>
        <v>1429</v>
      </c>
      <c r="AD35" s="47">
        <f t="shared" si="39"/>
        <v>292</v>
      </c>
      <c r="AE35" s="47">
        <f t="shared" si="39"/>
        <v>1652</v>
      </c>
      <c r="AF35" s="47">
        <f t="shared" si="39"/>
        <v>1822</v>
      </c>
      <c r="AG35" s="47">
        <f t="shared" si="39"/>
        <v>1051</v>
      </c>
      <c r="AH35" s="47">
        <f t="shared" si="39"/>
        <v>776</v>
      </c>
      <c r="AI35" s="47">
        <f t="shared" si="39"/>
        <v>1244</v>
      </c>
      <c r="AJ35" s="47">
        <f t="shared" si="39"/>
        <v>1833</v>
      </c>
      <c r="AK35" s="47">
        <f t="shared" si="39"/>
        <v>522</v>
      </c>
      <c r="AL35" s="47">
        <f t="shared" si="39"/>
        <v>864</v>
      </c>
      <c r="AM35" s="47">
        <f t="shared" si="39"/>
        <v>1918</v>
      </c>
      <c r="AN35" s="47">
        <f t="shared" si="39"/>
        <v>1329</v>
      </c>
      <c r="AO35" s="47">
        <f t="shared" si="39"/>
        <v>1247</v>
      </c>
      <c r="AP35" s="47">
        <f t="shared" si="39"/>
        <v>2244</v>
      </c>
      <c r="AQ35" s="47">
        <f t="shared" si="39"/>
        <v>1428</v>
      </c>
      <c r="AR35" s="47">
        <f t="shared" si="39"/>
        <v>361</v>
      </c>
      <c r="AS35" s="47">
        <f t="shared" si="39"/>
        <v>1712</v>
      </c>
      <c r="AT35" s="47">
        <f t="shared" si="39"/>
        <v>1220</v>
      </c>
      <c r="AU35" s="47">
        <f t="shared" si="39"/>
        <v>627</v>
      </c>
      <c r="AV35" s="47">
        <f t="shared" si="39"/>
        <v>887</v>
      </c>
      <c r="AW35" s="47">
        <f t="shared" si="39"/>
        <v>1055</v>
      </c>
      <c r="AX35" s="47">
        <f t="shared" si="39"/>
        <v>1149</v>
      </c>
      <c r="AY35" s="47">
        <f t="shared" si="39"/>
        <v>786</v>
      </c>
      <c r="AZ35" s="47">
        <f t="shared" si="39"/>
        <v>1556</v>
      </c>
      <c r="BA35" s="47">
        <f t="shared" si="39"/>
        <v>903</v>
      </c>
      <c r="BB35" s="47">
        <f t="shared" si="39"/>
        <v>619</v>
      </c>
      <c r="BC35" s="47">
        <f t="shared" si="39"/>
        <v>638</v>
      </c>
      <c r="BD35" s="47">
        <f t="shared" si="39"/>
        <v>2111</v>
      </c>
      <c r="BE35" s="47">
        <f t="shared" si="39"/>
        <v>843</v>
      </c>
      <c r="BF35" s="47">
        <f t="shared" si="39"/>
        <v>558</v>
      </c>
      <c r="BG35" s="47">
        <f t="shared" si="39"/>
        <v>1870</v>
      </c>
      <c r="BH35" s="47">
        <f t="shared" si="39"/>
        <v>1319</v>
      </c>
      <c r="BI35" s="47">
        <f t="shared" si="39"/>
        <v>1584</v>
      </c>
      <c r="BJ35" s="47">
        <f t="shared" si="39"/>
        <v>1177</v>
      </c>
    </row>
    <row r="36" ht="13.5" customHeight="1">
      <c r="A36" s="88">
        <v>40986.0</v>
      </c>
      <c r="B36" s="84" t="s">
        <v>71</v>
      </c>
      <c r="C36" s="38"/>
      <c r="D36" s="233" t="s">
        <v>31</v>
      </c>
      <c r="E36" s="52">
        <f t="shared" si="2"/>
        <v>1428</v>
      </c>
      <c r="F36" s="41">
        <v>2.0</v>
      </c>
      <c r="G36" s="41">
        <v>13.0</v>
      </c>
      <c r="H36" s="42">
        <f t="shared" si="3"/>
        <v>19</v>
      </c>
      <c r="I36" s="38"/>
      <c r="J36" s="234" t="s">
        <v>21</v>
      </c>
      <c r="K36" s="52">
        <f t="shared" si="4"/>
        <v>1652</v>
      </c>
      <c r="L36" s="44">
        <v>2.0</v>
      </c>
      <c r="M36" s="44">
        <v>22.0</v>
      </c>
      <c r="N36" s="23">
        <f t="shared" si="5"/>
        <v>28</v>
      </c>
      <c r="O36" s="38"/>
      <c r="P36" s="45" t="s">
        <v>72</v>
      </c>
      <c r="Q36" s="38"/>
      <c r="R36" s="45">
        <f>MIN(Rules!$E$2,(MAX(H36/N36,N36/H36)))</f>
        <v>1.473684211</v>
      </c>
      <c r="S36" s="45">
        <f>VLOOKUP(B36,Rules!A:B,2,FALSE)</f>
        <v>40</v>
      </c>
      <c r="T36" s="38"/>
      <c r="U36" s="46">
        <f>1/(10^(-(E36+(IF(P36="Y",Rules!$I$2,0))-K36)/Rules!$E$12)+1)</f>
        <v>0.4156193882</v>
      </c>
      <c r="V36" s="47">
        <f t="shared" si="6"/>
        <v>-24</v>
      </c>
      <c r="W36" s="47">
        <f t="shared" si="7"/>
        <v>24</v>
      </c>
      <c r="X36" s="47"/>
      <c r="Y36" s="47"/>
      <c r="Z36" s="48"/>
      <c r="AA36" s="47">
        <f t="shared" ref="AA36:BJ36" si="40">IF($D36=AA$1,$E36+$V36,(IF($J36=AA$1,$K36+$W36,AA35)))</f>
        <v>1506</v>
      </c>
      <c r="AB36" s="47">
        <f t="shared" si="40"/>
        <v>1083</v>
      </c>
      <c r="AC36" s="47">
        <f t="shared" si="40"/>
        <v>1429</v>
      </c>
      <c r="AD36" s="47">
        <f t="shared" si="40"/>
        <v>292</v>
      </c>
      <c r="AE36" s="47">
        <f t="shared" si="40"/>
        <v>1676</v>
      </c>
      <c r="AF36" s="47">
        <f t="shared" si="40"/>
        <v>1822</v>
      </c>
      <c r="AG36" s="47">
        <f t="shared" si="40"/>
        <v>1051</v>
      </c>
      <c r="AH36" s="47">
        <f t="shared" si="40"/>
        <v>776</v>
      </c>
      <c r="AI36" s="47">
        <f t="shared" si="40"/>
        <v>1244</v>
      </c>
      <c r="AJ36" s="47">
        <f t="shared" si="40"/>
        <v>1833</v>
      </c>
      <c r="AK36" s="47">
        <f t="shared" si="40"/>
        <v>522</v>
      </c>
      <c r="AL36" s="47">
        <f t="shared" si="40"/>
        <v>864</v>
      </c>
      <c r="AM36" s="47">
        <f t="shared" si="40"/>
        <v>1918</v>
      </c>
      <c r="AN36" s="47">
        <f t="shared" si="40"/>
        <v>1329</v>
      </c>
      <c r="AO36" s="47">
        <f t="shared" si="40"/>
        <v>1247</v>
      </c>
      <c r="AP36" s="47">
        <f t="shared" si="40"/>
        <v>2244</v>
      </c>
      <c r="AQ36" s="47">
        <f t="shared" si="40"/>
        <v>1404</v>
      </c>
      <c r="AR36" s="47">
        <f t="shared" si="40"/>
        <v>361</v>
      </c>
      <c r="AS36" s="47">
        <f t="shared" si="40"/>
        <v>1712</v>
      </c>
      <c r="AT36" s="47">
        <f t="shared" si="40"/>
        <v>1220</v>
      </c>
      <c r="AU36" s="47">
        <f t="shared" si="40"/>
        <v>627</v>
      </c>
      <c r="AV36" s="47">
        <f t="shared" si="40"/>
        <v>887</v>
      </c>
      <c r="AW36" s="47">
        <f t="shared" si="40"/>
        <v>1055</v>
      </c>
      <c r="AX36" s="47">
        <f t="shared" si="40"/>
        <v>1149</v>
      </c>
      <c r="AY36" s="47">
        <f t="shared" si="40"/>
        <v>786</v>
      </c>
      <c r="AZ36" s="47">
        <f t="shared" si="40"/>
        <v>1556</v>
      </c>
      <c r="BA36" s="47">
        <f t="shared" si="40"/>
        <v>903</v>
      </c>
      <c r="BB36" s="47">
        <f t="shared" si="40"/>
        <v>619</v>
      </c>
      <c r="BC36" s="47">
        <f t="shared" si="40"/>
        <v>638</v>
      </c>
      <c r="BD36" s="47">
        <f t="shared" si="40"/>
        <v>2111</v>
      </c>
      <c r="BE36" s="47">
        <f t="shared" si="40"/>
        <v>843</v>
      </c>
      <c r="BF36" s="47">
        <f t="shared" si="40"/>
        <v>558</v>
      </c>
      <c r="BG36" s="47">
        <f t="shared" si="40"/>
        <v>1870</v>
      </c>
      <c r="BH36" s="47">
        <f t="shared" si="40"/>
        <v>1319</v>
      </c>
      <c r="BI36" s="47">
        <f t="shared" si="40"/>
        <v>1584</v>
      </c>
      <c r="BJ36" s="47">
        <f t="shared" si="40"/>
        <v>1177</v>
      </c>
    </row>
    <row r="37" ht="13.5" customHeight="1">
      <c r="A37" s="88">
        <v>40986.0</v>
      </c>
      <c r="B37" s="84" t="s">
        <v>71</v>
      </c>
      <c r="C37" s="38"/>
      <c r="D37" s="233" t="s">
        <v>27</v>
      </c>
      <c r="E37" s="52">
        <f t="shared" si="2"/>
        <v>1556</v>
      </c>
      <c r="F37" s="41">
        <v>1.0</v>
      </c>
      <c r="G37" s="41">
        <v>22.0</v>
      </c>
      <c r="H37" s="42">
        <f t="shared" si="3"/>
        <v>25</v>
      </c>
      <c r="I37" s="38"/>
      <c r="J37" s="234" t="s">
        <v>30</v>
      </c>
      <c r="K37" s="52">
        <f t="shared" si="4"/>
        <v>1506</v>
      </c>
      <c r="L37" s="44">
        <v>1.0</v>
      </c>
      <c r="M37" s="44">
        <v>17.0</v>
      </c>
      <c r="N37" s="23">
        <f t="shared" si="5"/>
        <v>20</v>
      </c>
      <c r="O37" s="38"/>
      <c r="P37" s="45" t="s">
        <v>72</v>
      </c>
      <c r="Q37" s="38"/>
      <c r="R37" s="45">
        <f>MIN(Rules!$E$2,(MAX(H37/N37,N37/H37)))</f>
        <v>1.25</v>
      </c>
      <c r="S37" s="45">
        <f>VLOOKUP(B37,Rules!A:B,2,FALSE)</f>
        <v>40</v>
      </c>
      <c r="T37" s="38"/>
      <c r="U37" s="46">
        <f>1/(10^(-(E37+(IF(P37="Y",Rules!$I$2,0))-K37)/Rules!$E$12)+1)</f>
        <v>0.715252751</v>
      </c>
      <c r="V37" s="47">
        <f t="shared" si="6"/>
        <v>14</v>
      </c>
      <c r="W37" s="47">
        <f t="shared" si="7"/>
        <v>-14</v>
      </c>
      <c r="X37" s="47"/>
      <c r="Y37" s="47"/>
      <c r="Z37" s="48"/>
      <c r="AA37" s="47">
        <f t="shared" ref="AA37:BJ37" si="41">IF($D37=AA$1,$E37+$V37,(IF($J37=AA$1,$K37+$W37,AA36)))</f>
        <v>1492</v>
      </c>
      <c r="AB37" s="47">
        <f t="shared" si="41"/>
        <v>1083</v>
      </c>
      <c r="AC37" s="47">
        <f t="shared" si="41"/>
        <v>1429</v>
      </c>
      <c r="AD37" s="47">
        <f t="shared" si="41"/>
        <v>292</v>
      </c>
      <c r="AE37" s="47">
        <f t="shared" si="41"/>
        <v>1676</v>
      </c>
      <c r="AF37" s="47">
        <f t="shared" si="41"/>
        <v>1822</v>
      </c>
      <c r="AG37" s="47">
        <f t="shared" si="41"/>
        <v>1051</v>
      </c>
      <c r="AH37" s="47">
        <f t="shared" si="41"/>
        <v>776</v>
      </c>
      <c r="AI37" s="47">
        <f t="shared" si="41"/>
        <v>1244</v>
      </c>
      <c r="AJ37" s="47">
        <f t="shared" si="41"/>
        <v>1833</v>
      </c>
      <c r="AK37" s="47">
        <f t="shared" si="41"/>
        <v>522</v>
      </c>
      <c r="AL37" s="47">
        <f t="shared" si="41"/>
        <v>864</v>
      </c>
      <c r="AM37" s="47">
        <f t="shared" si="41"/>
        <v>1918</v>
      </c>
      <c r="AN37" s="47">
        <f t="shared" si="41"/>
        <v>1329</v>
      </c>
      <c r="AO37" s="47">
        <f t="shared" si="41"/>
        <v>1247</v>
      </c>
      <c r="AP37" s="47">
        <f t="shared" si="41"/>
        <v>2244</v>
      </c>
      <c r="AQ37" s="47">
        <f t="shared" si="41"/>
        <v>1404</v>
      </c>
      <c r="AR37" s="47">
        <f t="shared" si="41"/>
        <v>361</v>
      </c>
      <c r="AS37" s="47">
        <f t="shared" si="41"/>
        <v>1712</v>
      </c>
      <c r="AT37" s="47">
        <f t="shared" si="41"/>
        <v>1220</v>
      </c>
      <c r="AU37" s="47">
        <f t="shared" si="41"/>
        <v>627</v>
      </c>
      <c r="AV37" s="47">
        <f t="shared" si="41"/>
        <v>887</v>
      </c>
      <c r="AW37" s="47">
        <f t="shared" si="41"/>
        <v>1055</v>
      </c>
      <c r="AX37" s="47">
        <f t="shared" si="41"/>
        <v>1149</v>
      </c>
      <c r="AY37" s="47">
        <f t="shared" si="41"/>
        <v>786</v>
      </c>
      <c r="AZ37" s="47">
        <f t="shared" si="41"/>
        <v>1570</v>
      </c>
      <c r="BA37" s="47">
        <f t="shared" si="41"/>
        <v>903</v>
      </c>
      <c r="BB37" s="47">
        <f t="shared" si="41"/>
        <v>619</v>
      </c>
      <c r="BC37" s="47">
        <f t="shared" si="41"/>
        <v>638</v>
      </c>
      <c r="BD37" s="47">
        <f t="shared" si="41"/>
        <v>2111</v>
      </c>
      <c r="BE37" s="47">
        <f t="shared" si="41"/>
        <v>843</v>
      </c>
      <c r="BF37" s="47">
        <f t="shared" si="41"/>
        <v>558</v>
      </c>
      <c r="BG37" s="47">
        <f t="shared" si="41"/>
        <v>1870</v>
      </c>
      <c r="BH37" s="47">
        <f t="shared" si="41"/>
        <v>1319</v>
      </c>
      <c r="BI37" s="47">
        <f t="shared" si="41"/>
        <v>1584</v>
      </c>
      <c r="BJ37" s="47">
        <f t="shared" si="41"/>
        <v>1177</v>
      </c>
    </row>
    <row r="38" ht="13.5" customHeight="1">
      <c r="A38" s="88">
        <v>40986.0</v>
      </c>
      <c r="B38" s="84" t="s">
        <v>71</v>
      </c>
      <c r="C38" s="38"/>
      <c r="D38" s="233" t="s">
        <v>24</v>
      </c>
      <c r="E38" s="52">
        <f t="shared" si="2"/>
        <v>1584</v>
      </c>
      <c r="F38" s="41">
        <v>0.0</v>
      </c>
      <c r="G38" s="41">
        <v>18.0</v>
      </c>
      <c r="H38" s="42">
        <f t="shared" si="3"/>
        <v>18</v>
      </c>
      <c r="I38" s="38"/>
      <c r="J38" s="234" t="s">
        <v>20</v>
      </c>
      <c r="K38" s="52">
        <f t="shared" si="4"/>
        <v>1712</v>
      </c>
      <c r="L38" s="44">
        <v>2.0</v>
      </c>
      <c r="M38" s="44">
        <v>20.0</v>
      </c>
      <c r="N38" s="23">
        <f t="shared" si="5"/>
        <v>26</v>
      </c>
      <c r="O38" s="38"/>
      <c r="P38" s="45" t="s">
        <v>72</v>
      </c>
      <c r="Q38" s="38"/>
      <c r="R38" s="45">
        <f>MIN(Rules!$E$2,(MAX(H38/N38,N38/H38)))</f>
        <v>1.444444444</v>
      </c>
      <c r="S38" s="45">
        <f>VLOOKUP(B38,Rules!A:B,2,FALSE)</f>
        <v>40</v>
      </c>
      <c r="T38" s="38"/>
      <c r="U38" s="46">
        <f>1/(10^(-(E38+(IF(P38="Y",Rules!$I$2,0))-K38)/Rules!$E$12)+1)</f>
        <v>0.525306793</v>
      </c>
      <c r="V38" s="47">
        <f t="shared" si="6"/>
        <v>-30</v>
      </c>
      <c r="W38" s="47">
        <f t="shared" si="7"/>
        <v>30</v>
      </c>
      <c r="X38" s="47"/>
      <c r="Y38" s="47"/>
      <c r="Z38" s="48"/>
      <c r="AA38" s="47">
        <f t="shared" ref="AA38:BJ38" si="42">IF($D38=AA$1,$E38+$V38,(IF($J38=AA$1,$K38+$W38,AA37)))</f>
        <v>1492</v>
      </c>
      <c r="AB38" s="47">
        <f t="shared" si="42"/>
        <v>1083</v>
      </c>
      <c r="AC38" s="47">
        <f t="shared" si="42"/>
        <v>1429</v>
      </c>
      <c r="AD38" s="47">
        <f t="shared" si="42"/>
        <v>292</v>
      </c>
      <c r="AE38" s="47">
        <f t="shared" si="42"/>
        <v>1676</v>
      </c>
      <c r="AF38" s="47">
        <f t="shared" si="42"/>
        <v>1822</v>
      </c>
      <c r="AG38" s="47">
        <f t="shared" si="42"/>
        <v>1051</v>
      </c>
      <c r="AH38" s="47">
        <f t="shared" si="42"/>
        <v>776</v>
      </c>
      <c r="AI38" s="47">
        <f t="shared" si="42"/>
        <v>1244</v>
      </c>
      <c r="AJ38" s="47">
        <f t="shared" si="42"/>
        <v>1833</v>
      </c>
      <c r="AK38" s="47">
        <f t="shared" si="42"/>
        <v>522</v>
      </c>
      <c r="AL38" s="47">
        <f t="shared" si="42"/>
        <v>864</v>
      </c>
      <c r="AM38" s="47">
        <f t="shared" si="42"/>
        <v>1918</v>
      </c>
      <c r="AN38" s="47">
        <f t="shared" si="42"/>
        <v>1329</v>
      </c>
      <c r="AO38" s="47">
        <f t="shared" si="42"/>
        <v>1247</v>
      </c>
      <c r="AP38" s="47">
        <f t="shared" si="42"/>
        <v>2244</v>
      </c>
      <c r="AQ38" s="47">
        <f t="shared" si="42"/>
        <v>1404</v>
      </c>
      <c r="AR38" s="47">
        <f t="shared" si="42"/>
        <v>361</v>
      </c>
      <c r="AS38" s="47">
        <f t="shared" si="42"/>
        <v>1742</v>
      </c>
      <c r="AT38" s="47">
        <f t="shared" si="42"/>
        <v>1220</v>
      </c>
      <c r="AU38" s="47">
        <f t="shared" si="42"/>
        <v>627</v>
      </c>
      <c r="AV38" s="47">
        <f t="shared" si="42"/>
        <v>887</v>
      </c>
      <c r="AW38" s="47">
        <f t="shared" si="42"/>
        <v>1055</v>
      </c>
      <c r="AX38" s="47">
        <f t="shared" si="42"/>
        <v>1149</v>
      </c>
      <c r="AY38" s="47">
        <f t="shared" si="42"/>
        <v>786</v>
      </c>
      <c r="AZ38" s="47">
        <f t="shared" si="42"/>
        <v>1570</v>
      </c>
      <c r="BA38" s="47">
        <f t="shared" si="42"/>
        <v>903</v>
      </c>
      <c r="BB38" s="47">
        <f t="shared" si="42"/>
        <v>619</v>
      </c>
      <c r="BC38" s="47">
        <f t="shared" si="42"/>
        <v>638</v>
      </c>
      <c r="BD38" s="47">
        <f t="shared" si="42"/>
        <v>2111</v>
      </c>
      <c r="BE38" s="47">
        <f t="shared" si="42"/>
        <v>843</v>
      </c>
      <c r="BF38" s="47">
        <f t="shared" si="42"/>
        <v>558</v>
      </c>
      <c r="BG38" s="47">
        <f t="shared" si="42"/>
        <v>1870</v>
      </c>
      <c r="BH38" s="47">
        <f t="shared" si="42"/>
        <v>1319</v>
      </c>
      <c r="BI38" s="47">
        <f t="shared" si="42"/>
        <v>1554</v>
      </c>
      <c r="BJ38" s="47">
        <f t="shared" si="42"/>
        <v>1177</v>
      </c>
    </row>
    <row r="39" ht="13.5" customHeight="1">
      <c r="A39" s="88">
        <v>40986.0</v>
      </c>
      <c r="B39" s="84" t="s">
        <v>71</v>
      </c>
      <c r="C39" s="38"/>
      <c r="D39" s="233" t="s">
        <v>33</v>
      </c>
      <c r="E39" s="52">
        <f t="shared" si="2"/>
        <v>1244</v>
      </c>
      <c r="F39" s="41">
        <v>1.0</v>
      </c>
      <c r="G39" s="41">
        <v>14.0</v>
      </c>
      <c r="H39" s="42">
        <f t="shared" si="3"/>
        <v>17</v>
      </c>
      <c r="I39" s="38"/>
      <c r="J39" s="234" t="s">
        <v>35</v>
      </c>
      <c r="K39" s="52">
        <f t="shared" si="4"/>
        <v>1051</v>
      </c>
      <c r="L39" s="44">
        <v>1.0</v>
      </c>
      <c r="M39" s="44">
        <v>20.0</v>
      </c>
      <c r="N39" s="23">
        <f t="shared" si="5"/>
        <v>23</v>
      </c>
      <c r="O39" s="38"/>
      <c r="P39" s="45" t="s">
        <v>72</v>
      </c>
      <c r="Q39" s="38"/>
      <c r="R39" s="45">
        <f>MIN(Rules!$E$2,(MAX(H39/N39,N39/H39)))</f>
        <v>1.352941176</v>
      </c>
      <c r="S39" s="45">
        <f>VLOOKUP(B39,Rules!A:B,2,FALSE)</f>
        <v>40</v>
      </c>
      <c r="T39" s="38"/>
      <c r="U39" s="46">
        <f>1/(10^(-(E39+(IF(P39="Y",Rules!$I$2,0))-K39)/Rules!$E$12)+1)</f>
        <v>0.8291440888</v>
      </c>
      <c r="V39" s="47">
        <f t="shared" si="6"/>
        <v>-45</v>
      </c>
      <c r="W39" s="47">
        <f t="shared" si="7"/>
        <v>45</v>
      </c>
      <c r="X39" s="47"/>
      <c r="Y39" s="47"/>
      <c r="Z39" s="48"/>
      <c r="AA39" s="47">
        <f t="shared" ref="AA39:BJ39" si="43">IF($D39=AA$1,$E39+$V39,(IF($J39=AA$1,$K39+$W39,AA38)))</f>
        <v>1492</v>
      </c>
      <c r="AB39" s="47">
        <f t="shared" si="43"/>
        <v>1083</v>
      </c>
      <c r="AC39" s="47">
        <f t="shared" si="43"/>
        <v>1429</v>
      </c>
      <c r="AD39" s="47">
        <f t="shared" si="43"/>
        <v>292</v>
      </c>
      <c r="AE39" s="47">
        <f t="shared" si="43"/>
        <v>1676</v>
      </c>
      <c r="AF39" s="47">
        <f t="shared" si="43"/>
        <v>1822</v>
      </c>
      <c r="AG39" s="47">
        <f t="shared" si="43"/>
        <v>1096</v>
      </c>
      <c r="AH39" s="47">
        <f t="shared" si="43"/>
        <v>776</v>
      </c>
      <c r="AI39" s="47">
        <f t="shared" si="43"/>
        <v>1199</v>
      </c>
      <c r="AJ39" s="47">
        <f t="shared" si="43"/>
        <v>1833</v>
      </c>
      <c r="AK39" s="47">
        <f t="shared" si="43"/>
        <v>522</v>
      </c>
      <c r="AL39" s="47">
        <f t="shared" si="43"/>
        <v>864</v>
      </c>
      <c r="AM39" s="47">
        <f t="shared" si="43"/>
        <v>1918</v>
      </c>
      <c r="AN39" s="47">
        <f t="shared" si="43"/>
        <v>1329</v>
      </c>
      <c r="AO39" s="47">
        <f t="shared" si="43"/>
        <v>1247</v>
      </c>
      <c r="AP39" s="47">
        <f t="shared" si="43"/>
        <v>2244</v>
      </c>
      <c r="AQ39" s="47">
        <f t="shared" si="43"/>
        <v>1404</v>
      </c>
      <c r="AR39" s="47">
        <f t="shared" si="43"/>
        <v>361</v>
      </c>
      <c r="AS39" s="47">
        <f t="shared" si="43"/>
        <v>1742</v>
      </c>
      <c r="AT39" s="47">
        <f t="shared" si="43"/>
        <v>1220</v>
      </c>
      <c r="AU39" s="47">
        <f t="shared" si="43"/>
        <v>627</v>
      </c>
      <c r="AV39" s="47">
        <f t="shared" si="43"/>
        <v>887</v>
      </c>
      <c r="AW39" s="47">
        <f t="shared" si="43"/>
        <v>1055</v>
      </c>
      <c r="AX39" s="47">
        <f t="shared" si="43"/>
        <v>1149</v>
      </c>
      <c r="AY39" s="47">
        <f t="shared" si="43"/>
        <v>786</v>
      </c>
      <c r="AZ39" s="47">
        <f t="shared" si="43"/>
        <v>1570</v>
      </c>
      <c r="BA39" s="47">
        <f t="shared" si="43"/>
        <v>903</v>
      </c>
      <c r="BB39" s="47">
        <f t="shared" si="43"/>
        <v>619</v>
      </c>
      <c r="BC39" s="47">
        <f t="shared" si="43"/>
        <v>638</v>
      </c>
      <c r="BD39" s="47">
        <f t="shared" si="43"/>
        <v>2111</v>
      </c>
      <c r="BE39" s="47">
        <f t="shared" si="43"/>
        <v>843</v>
      </c>
      <c r="BF39" s="47">
        <f t="shared" si="43"/>
        <v>558</v>
      </c>
      <c r="BG39" s="47">
        <f t="shared" si="43"/>
        <v>1870</v>
      </c>
      <c r="BH39" s="47">
        <f t="shared" si="43"/>
        <v>1319</v>
      </c>
      <c r="BI39" s="47">
        <f t="shared" si="43"/>
        <v>1554</v>
      </c>
      <c r="BJ39" s="47">
        <f t="shared" si="43"/>
        <v>1177</v>
      </c>
    </row>
    <row r="40" ht="13.5" customHeight="1">
      <c r="A40" s="88">
        <v>40986.0</v>
      </c>
      <c r="B40" s="84" t="s">
        <v>71</v>
      </c>
      <c r="C40" s="38"/>
      <c r="D40" s="233" t="s">
        <v>40</v>
      </c>
      <c r="E40" s="52">
        <f t="shared" si="2"/>
        <v>1177</v>
      </c>
      <c r="F40" s="41">
        <v>1.0</v>
      </c>
      <c r="G40" s="41">
        <v>12.0</v>
      </c>
      <c r="H40" s="42">
        <f t="shared" si="3"/>
        <v>15</v>
      </c>
      <c r="I40" s="38"/>
      <c r="J40" s="234" t="s">
        <v>34</v>
      </c>
      <c r="K40" s="52">
        <f t="shared" si="4"/>
        <v>1329</v>
      </c>
      <c r="L40" s="44">
        <v>2.0</v>
      </c>
      <c r="M40" s="44">
        <v>22.0</v>
      </c>
      <c r="N40" s="23">
        <f t="shared" si="5"/>
        <v>28</v>
      </c>
      <c r="O40" s="38"/>
      <c r="P40" s="45" t="s">
        <v>72</v>
      </c>
      <c r="Q40" s="38"/>
      <c r="R40" s="45">
        <f>MIN(Rules!$E$2,(MAX(H40/N40,N40/H40)))</f>
        <v>1.866666667</v>
      </c>
      <c r="S40" s="45">
        <f>VLOOKUP(B40,Rules!A:B,2,FALSE)</f>
        <v>40</v>
      </c>
      <c r="T40" s="38"/>
      <c r="U40" s="46">
        <f>1/(10^(-(E40+(IF(P40="Y",Rules!$I$2,0))-K40)/Rules!$E$12)+1)</f>
        <v>0.4976974312</v>
      </c>
      <c r="V40" s="47">
        <f t="shared" si="6"/>
        <v>-37</v>
      </c>
      <c r="W40" s="47">
        <f t="shared" si="7"/>
        <v>37</v>
      </c>
      <c r="X40" s="47"/>
      <c r="Y40" s="47"/>
      <c r="Z40" s="48"/>
      <c r="AA40" s="47">
        <f t="shared" ref="AA40:BJ40" si="44">IF($D40=AA$1,$E40+$V40,(IF($J40=AA$1,$K40+$W40,AA39)))</f>
        <v>1492</v>
      </c>
      <c r="AB40" s="47">
        <f t="shared" si="44"/>
        <v>1083</v>
      </c>
      <c r="AC40" s="47">
        <f t="shared" si="44"/>
        <v>1429</v>
      </c>
      <c r="AD40" s="47">
        <f t="shared" si="44"/>
        <v>292</v>
      </c>
      <c r="AE40" s="47">
        <f t="shared" si="44"/>
        <v>1676</v>
      </c>
      <c r="AF40" s="47">
        <f t="shared" si="44"/>
        <v>1822</v>
      </c>
      <c r="AG40" s="47">
        <f t="shared" si="44"/>
        <v>1096</v>
      </c>
      <c r="AH40" s="47">
        <f t="shared" si="44"/>
        <v>776</v>
      </c>
      <c r="AI40" s="47">
        <f t="shared" si="44"/>
        <v>1199</v>
      </c>
      <c r="AJ40" s="47">
        <f t="shared" si="44"/>
        <v>1833</v>
      </c>
      <c r="AK40" s="47">
        <f t="shared" si="44"/>
        <v>522</v>
      </c>
      <c r="AL40" s="47">
        <f t="shared" si="44"/>
        <v>864</v>
      </c>
      <c r="AM40" s="47">
        <f t="shared" si="44"/>
        <v>1918</v>
      </c>
      <c r="AN40" s="47">
        <f t="shared" si="44"/>
        <v>1366</v>
      </c>
      <c r="AO40" s="47">
        <f t="shared" si="44"/>
        <v>1247</v>
      </c>
      <c r="AP40" s="47">
        <f t="shared" si="44"/>
        <v>2244</v>
      </c>
      <c r="AQ40" s="47">
        <f t="shared" si="44"/>
        <v>1404</v>
      </c>
      <c r="AR40" s="47">
        <f t="shared" si="44"/>
        <v>361</v>
      </c>
      <c r="AS40" s="47">
        <f t="shared" si="44"/>
        <v>1742</v>
      </c>
      <c r="AT40" s="47">
        <f t="shared" si="44"/>
        <v>1220</v>
      </c>
      <c r="AU40" s="47">
        <f t="shared" si="44"/>
        <v>627</v>
      </c>
      <c r="AV40" s="47">
        <f t="shared" si="44"/>
        <v>887</v>
      </c>
      <c r="AW40" s="47">
        <f t="shared" si="44"/>
        <v>1055</v>
      </c>
      <c r="AX40" s="47">
        <f t="shared" si="44"/>
        <v>1149</v>
      </c>
      <c r="AY40" s="47">
        <f t="shared" si="44"/>
        <v>786</v>
      </c>
      <c r="AZ40" s="47">
        <f t="shared" si="44"/>
        <v>1570</v>
      </c>
      <c r="BA40" s="47">
        <f t="shared" si="44"/>
        <v>903</v>
      </c>
      <c r="BB40" s="47">
        <f t="shared" si="44"/>
        <v>619</v>
      </c>
      <c r="BC40" s="47">
        <f t="shared" si="44"/>
        <v>638</v>
      </c>
      <c r="BD40" s="47">
        <f t="shared" si="44"/>
        <v>2111</v>
      </c>
      <c r="BE40" s="47">
        <f t="shared" si="44"/>
        <v>843</v>
      </c>
      <c r="BF40" s="47">
        <f t="shared" si="44"/>
        <v>558</v>
      </c>
      <c r="BG40" s="47">
        <f t="shared" si="44"/>
        <v>1870</v>
      </c>
      <c r="BH40" s="47">
        <f t="shared" si="44"/>
        <v>1319</v>
      </c>
      <c r="BI40" s="47">
        <f t="shared" si="44"/>
        <v>1554</v>
      </c>
      <c r="BJ40" s="47">
        <f t="shared" si="44"/>
        <v>1140</v>
      </c>
    </row>
    <row r="41" ht="13.5" customHeight="1">
      <c r="A41" s="88">
        <v>40986.0</v>
      </c>
      <c r="B41" s="84" t="s">
        <v>71</v>
      </c>
      <c r="C41" s="38"/>
      <c r="D41" s="233" t="s">
        <v>28</v>
      </c>
      <c r="E41" s="52">
        <f t="shared" si="2"/>
        <v>1429</v>
      </c>
      <c r="F41" s="41">
        <v>2.0</v>
      </c>
      <c r="G41" s="41">
        <v>17.0</v>
      </c>
      <c r="H41" s="42">
        <f t="shared" si="3"/>
        <v>23</v>
      </c>
      <c r="I41" s="38"/>
      <c r="J41" s="234" t="s">
        <v>32</v>
      </c>
      <c r="K41" s="52">
        <f t="shared" si="4"/>
        <v>1319</v>
      </c>
      <c r="L41" s="44">
        <v>1.0</v>
      </c>
      <c r="M41" s="44">
        <v>16.0</v>
      </c>
      <c r="N41" s="23">
        <f t="shared" si="5"/>
        <v>19</v>
      </c>
      <c r="O41" s="38"/>
      <c r="P41" s="45" t="s">
        <v>72</v>
      </c>
      <c r="Q41" s="38"/>
      <c r="R41" s="45">
        <f>MIN(Rules!$E$2,(MAX(H41/N41,N41/H41)))</f>
        <v>1.210526316</v>
      </c>
      <c r="S41" s="45">
        <f>VLOOKUP(B41,Rules!A:B,2,FALSE)</f>
        <v>40</v>
      </c>
      <c r="T41" s="38"/>
      <c r="U41" s="46">
        <f>1/(10^(-(E41+(IF(P41="Y",Rules!$I$2,0))-K41)/Rules!$E$12)+1)</f>
        <v>0.7680520032</v>
      </c>
      <c r="V41" s="47">
        <f t="shared" si="6"/>
        <v>11</v>
      </c>
      <c r="W41" s="47">
        <f t="shared" si="7"/>
        <v>-11</v>
      </c>
      <c r="X41" s="47"/>
      <c r="Y41" s="47"/>
      <c r="Z41" s="48"/>
      <c r="AA41" s="47">
        <f t="shared" ref="AA41:BJ41" si="45">IF($D41=AA$1,$E41+$V41,(IF($J41=AA$1,$K41+$W41,AA40)))</f>
        <v>1492</v>
      </c>
      <c r="AB41" s="47">
        <f t="shared" si="45"/>
        <v>1083</v>
      </c>
      <c r="AC41" s="47">
        <f t="shared" si="45"/>
        <v>1440</v>
      </c>
      <c r="AD41" s="47">
        <f t="shared" si="45"/>
        <v>292</v>
      </c>
      <c r="AE41" s="47">
        <f t="shared" si="45"/>
        <v>1676</v>
      </c>
      <c r="AF41" s="47">
        <f t="shared" si="45"/>
        <v>1822</v>
      </c>
      <c r="AG41" s="47">
        <f t="shared" si="45"/>
        <v>1096</v>
      </c>
      <c r="AH41" s="47">
        <f t="shared" si="45"/>
        <v>776</v>
      </c>
      <c r="AI41" s="47">
        <f t="shared" si="45"/>
        <v>1199</v>
      </c>
      <c r="AJ41" s="47">
        <f t="shared" si="45"/>
        <v>1833</v>
      </c>
      <c r="AK41" s="47">
        <f t="shared" si="45"/>
        <v>522</v>
      </c>
      <c r="AL41" s="47">
        <f t="shared" si="45"/>
        <v>864</v>
      </c>
      <c r="AM41" s="47">
        <f t="shared" si="45"/>
        <v>1918</v>
      </c>
      <c r="AN41" s="47">
        <f t="shared" si="45"/>
        <v>1366</v>
      </c>
      <c r="AO41" s="47">
        <f t="shared" si="45"/>
        <v>1247</v>
      </c>
      <c r="AP41" s="47">
        <f t="shared" si="45"/>
        <v>2244</v>
      </c>
      <c r="AQ41" s="47">
        <f t="shared" si="45"/>
        <v>1404</v>
      </c>
      <c r="AR41" s="47">
        <f t="shared" si="45"/>
        <v>361</v>
      </c>
      <c r="AS41" s="47">
        <f t="shared" si="45"/>
        <v>1742</v>
      </c>
      <c r="AT41" s="47">
        <f t="shared" si="45"/>
        <v>1220</v>
      </c>
      <c r="AU41" s="47">
        <f t="shared" si="45"/>
        <v>627</v>
      </c>
      <c r="AV41" s="47">
        <f t="shared" si="45"/>
        <v>887</v>
      </c>
      <c r="AW41" s="47">
        <f t="shared" si="45"/>
        <v>1055</v>
      </c>
      <c r="AX41" s="47">
        <f t="shared" si="45"/>
        <v>1149</v>
      </c>
      <c r="AY41" s="47">
        <f t="shared" si="45"/>
        <v>786</v>
      </c>
      <c r="AZ41" s="47">
        <f t="shared" si="45"/>
        <v>1570</v>
      </c>
      <c r="BA41" s="47">
        <f t="shared" si="45"/>
        <v>903</v>
      </c>
      <c r="BB41" s="47">
        <f t="shared" si="45"/>
        <v>619</v>
      </c>
      <c r="BC41" s="47">
        <f t="shared" si="45"/>
        <v>638</v>
      </c>
      <c r="BD41" s="47">
        <f t="shared" si="45"/>
        <v>2111</v>
      </c>
      <c r="BE41" s="47">
        <f t="shared" si="45"/>
        <v>843</v>
      </c>
      <c r="BF41" s="47">
        <f t="shared" si="45"/>
        <v>558</v>
      </c>
      <c r="BG41" s="47">
        <f t="shared" si="45"/>
        <v>1870</v>
      </c>
      <c r="BH41" s="47">
        <f t="shared" si="45"/>
        <v>1308</v>
      </c>
      <c r="BI41" s="47">
        <f t="shared" si="45"/>
        <v>1554</v>
      </c>
      <c r="BJ41" s="47">
        <f t="shared" si="45"/>
        <v>1140</v>
      </c>
    </row>
    <row r="42" ht="13.5" customHeight="1">
      <c r="A42" s="88">
        <v>40986.0</v>
      </c>
      <c r="B42" s="84" t="s">
        <v>71</v>
      </c>
      <c r="C42" s="38"/>
      <c r="D42" s="233" t="s">
        <v>43</v>
      </c>
      <c r="E42" s="52">
        <f t="shared" si="2"/>
        <v>1083</v>
      </c>
      <c r="F42" s="41">
        <v>0.0</v>
      </c>
      <c r="G42" s="41">
        <v>11.0</v>
      </c>
      <c r="H42" s="42">
        <f t="shared" si="3"/>
        <v>11</v>
      </c>
      <c r="I42" s="38"/>
      <c r="J42" s="234" t="s">
        <v>39</v>
      </c>
      <c r="K42" s="52">
        <f t="shared" si="4"/>
        <v>1055</v>
      </c>
      <c r="L42" s="44">
        <v>0.0</v>
      </c>
      <c r="M42" s="44">
        <v>5.0</v>
      </c>
      <c r="N42" s="23">
        <f t="shared" si="5"/>
        <v>5</v>
      </c>
      <c r="O42" s="38"/>
      <c r="P42" s="45" t="s">
        <v>72</v>
      </c>
      <c r="Q42" s="38"/>
      <c r="R42" s="45">
        <f>MIN(Rules!$E$2,(MAX(H42/N42,N42/H42)))</f>
        <v>2</v>
      </c>
      <c r="S42" s="45">
        <f>VLOOKUP(B42,Rules!A:B,2,FALSE)</f>
        <v>40</v>
      </c>
      <c r="T42" s="38"/>
      <c r="U42" s="46">
        <f>1/(10^(-(E42+(IF(P42="Y",Rules!$I$2,0))-K42)/Rules!$E$12)+1)</f>
        <v>0.6941769629</v>
      </c>
      <c r="V42" s="47">
        <f t="shared" si="6"/>
        <v>24</v>
      </c>
      <c r="W42" s="47">
        <f t="shared" si="7"/>
        <v>-24</v>
      </c>
      <c r="X42" s="47"/>
      <c r="Y42" s="47"/>
      <c r="Z42" s="48"/>
      <c r="AA42" s="47">
        <f t="shared" ref="AA42:BJ42" si="46">IF($D42=AA$1,$E42+$V42,(IF($J42=AA$1,$K42+$W42,AA41)))</f>
        <v>1492</v>
      </c>
      <c r="AB42" s="47">
        <f t="shared" si="46"/>
        <v>1107</v>
      </c>
      <c r="AC42" s="47">
        <f t="shared" si="46"/>
        <v>1440</v>
      </c>
      <c r="AD42" s="47">
        <f t="shared" si="46"/>
        <v>292</v>
      </c>
      <c r="AE42" s="47">
        <f t="shared" si="46"/>
        <v>1676</v>
      </c>
      <c r="AF42" s="47">
        <f t="shared" si="46"/>
        <v>1822</v>
      </c>
      <c r="AG42" s="47">
        <f t="shared" si="46"/>
        <v>1096</v>
      </c>
      <c r="AH42" s="47">
        <f t="shared" si="46"/>
        <v>776</v>
      </c>
      <c r="AI42" s="47">
        <f t="shared" si="46"/>
        <v>1199</v>
      </c>
      <c r="AJ42" s="47">
        <f t="shared" si="46"/>
        <v>1833</v>
      </c>
      <c r="AK42" s="47">
        <f t="shared" si="46"/>
        <v>522</v>
      </c>
      <c r="AL42" s="47">
        <f t="shared" si="46"/>
        <v>864</v>
      </c>
      <c r="AM42" s="47">
        <f t="shared" si="46"/>
        <v>1918</v>
      </c>
      <c r="AN42" s="47">
        <f t="shared" si="46"/>
        <v>1366</v>
      </c>
      <c r="AO42" s="47">
        <f t="shared" si="46"/>
        <v>1247</v>
      </c>
      <c r="AP42" s="47">
        <f t="shared" si="46"/>
        <v>2244</v>
      </c>
      <c r="AQ42" s="47">
        <f t="shared" si="46"/>
        <v>1404</v>
      </c>
      <c r="AR42" s="47">
        <f t="shared" si="46"/>
        <v>361</v>
      </c>
      <c r="AS42" s="47">
        <f t="shared" si="46"/>
        <v>1742</v>
      </c>
      <c r="AT42" s="47">
        <f t="shared" si="46"/>
        <v>1220</v>
      </c>
      <c r="AU42" s="47">
        <f t="shared" si="46"/>
        <v>627</v>
      </c>
      <c r="AV42" s="47">
        <f t="shared" si="46"/>
        <v>887</v>
      </c>
      <c r="AW42" s="47">
        <f t="shared" si="46"/>
        <v>1031</v>
      </c>
      <c r="AX42" s="47">
        <f t="shared" si="46"/>
        <v>1149</v>
      </c>
      <c r="AY42" s="47">
        <f t="shared" si="46"/>
        <v>786</v>
      </c>
      <c r="AZ42" s="47">
        <f t="shared" si="46"/>
        <v>1570</v>
      </c>
      <c r="BA42" s="47">
        <f t="shared" si="46"/>
        <v>903</v>
      </c>
      <c r="BB42" s="47">
        <f t="shared" si="46"/>
        <v>619</v>
      </c>
      <c r="BC42" s="47">
        <f t="shared" si="46"/>
        <v>638</v>
      </c>
      <c r="BD42" s="47">
        <f t="shared" si="46"/>
        <v>2111</v>
      </c>
      <c r="BE42" s="47">
        <f t="shared" si="46"/>
        <v>843</v>
      </c>
      <c r="BF42" s="47">
        <f t="shared" si="46"/>
        <v>558</v>
      </c>
      <c r="BG42" s="47">
        <f t="shared" si="46"/>
        <v>1870</v>
      </c>
      <c r="BH42" s="47">
        <f t="shared" si="46"/>
        <v>1308</v>
      </c>
      <c r="BI42" s="47">
        <f t="shared" si="46"/>
        <v>1554</v>
      </c>
      <c r="BJ42" s="47">
        <f t="shared" si="46"/>
        <v>1140</v>
      </c>
    </row>
    <row r="43" ht="13.5" customHeight="1">
      <c r="A43" s="88">
        <v>40986.0</v>
      </c>
      <c r="B43" s="84" t="s">
        <v>71</v>
      </c>
      <c r="C43" s="38"/>
      <c r="D43" s="233" t="s">
        <v>41</v>
      </c>
      <c r="E43" s="52">
        <f t="shared" si="2"/>
        <v>903</v>
      </c>
      <c r="F43" s="41">
        <v>1.0</v>
      </c>
      <c r="G43" s="41">
        <v>13.0</v>
      </c>
      <c r="H43" s="42">
        <f t="shared" si="3"/>
        <v>16</v>
      </c>
      <c r="I43" s="38"/>
      <c r="J43" s="234" t="s">
        <v>29</v>
      </c>
      <c r="K43" s="52">
        <f t="shared" si="4"/>
        <v>1247</v>
      </c>
      <c r="L43" s="44">
        <v>5.0</v>
      </c>
      <c r="M43" s="44">
        <v>19.0</v>
      </c>
      <c r="N43" s="23">
        <f t="shared" si="5"/>
        <v>34</v>
      </c>
      <c r="O43" s="38"/>
      <c r="P43" s="45" t="s">
        <v>72</v>
      </c>
      <c r="Q43" s="38"/>
      <c r="R43" s="45">
        <f>MIN(Rules!$E$2,(MAX(H43/N43,N43/H43)))</f>
        <v>2</v>
      </c>
      <c r="S43" s="45">
        <f>VLOOKUP(B43,Rules!A:B,2,FALSE)</f>
        <v>40</v>
      </c>
      <c r="T43" s="38"/>
      <c r="U43" s="46">
        <f>1/(10^(-(E43+(IF(P43="Y",Rules!$I$2,0))-K43)/Rules!$E$12)+1)</f>
        <v>0.2904080639</v>
      </c>
      <c r="V43" s="47">
        <f t="shared" si="6"/>
        <v>-23</v>
      </c>
      <c r="W43" s="47">
        <f t="shared" si="7"/>
        <v>23</v>
      </c>
      <c r="X43" s="47"/>
      <c r="Y43" s="47"/>
      <c r="Z43" s="48"/>
      <c r="AA43" s="47">
        <f t="shared" ref="AA43:BJ43" si="47">IF($D43=AA$1,$E43+$V43,(IF($J43=AA$1,$K43+$W43,AA42)))</f>
        <v>1492</v>
      </c>
      <c r="AB43" s="47">
        <f t="shared" si="47"/>
        <v>1107</v>
      </c>
      <c r="AC43" s="47">
        <f t="shared" si="47"/>
        <v>1440</v>
      </c>
      <c r="AD43" s="47">
        <f t="shared" si="47"/>
        <v>292</v>
      </c>
      <c r="AE43" s="47">
        <f t="shared" si="47"/>
        <v>1676</v>
      </c>
      <c r="AF43" s="47">
        <f t="shared" si="47"/>
        <v>1822</v>
      </c>
      <c r="AG43" s="47">
        <f t="shared" si="47"/>
        <v>1096</v>
      </c>
      <c r="AH43" s="47">
        <f t="shared" si="47"/>
        <v>776</v>
      </c>
      <c r="AI43" s="47">
        <f t="shared" si="47"/>
        <v>1199</v>
      </c>
      <c r="AJ43" s="47">
        <f t="shared" si="47"/>
        <v>1833</v>
      </c>
      <c r="AK43" s="47">
        <f t="shared" si="47"/>
        <v>522</v>
      </c>
      <c r="AL43" s="47">
        <f t="shared" si="47"/>
        <v>864</v>
      </c>
      <c r="AM43" s="47">
        <f t="shared" si="47"/>
        <v>1918</v>
      </c>
      <c r="AN43" s="47">
        <f t="shared" si="47"/>
        <v>1366</v>
      </c>
      <c r="AO43" s="47">
        <f t="shared" si="47"/>
        <v>1270</v>
      </c>
      <c r="AP43" s="47">
        <f t="shared" si="47"/>
        <v>2244</v>
      </c>
      <c r="AQ43" s="47">
        <f t="shared" si="47"/>
        <v>1404</v>
      </c>
      <c r="AR43" s="47">
        <f t="shared" si="47"/>
        <v>361</v>
      </c>
      <c r="AS43" s="47">
        <f t="shared" si="47"/>
        <v>1742</v>
      </c>
      <c r="AT43" s="47">
        <f t="shared" si="47"/>
        <v>1220</v>
      </c>
      <c r="AU43" s="47">
        <f t="shared" si="47"/>
        <v>627</v>
      </c>
      <c r="AV43" s="47">
        <f t="shared" si="47"/>
        <v>887</v>
      </c>
      <c r="AW43" s="47">
        <f t="shared" si="47"/>
        <v>1031</v>
      </c>
      <c r="AX43" s="47">
        <f t="shared" si="47"/>
        <v>1149</v>
      </c>
      <c r="AY43" s="47">
        <f t="shared" si="47"/>
        <v>786</v>
      </c>
      <c r="AZ43" s="47">
        <f t="shared" si="47"/>
        <v>1570</v>
      </c>
      <c r="BA43" s="47">
        <f t="shared" si="47"/>
        <v>880</v>
      </c>
      <c r="BB43" s="47">
        <f t="shared" si="47"/>
        <v>619</v>
      </c>
      <c r="BC43" s="47">
        <f t="shared" si="47"/>
        <v>638</v>
      </c>
      <c r="BD43" s="47">
        <f t="shared" si="47"/>
        <v>2111</v>
      </c>
      <c r="BE43" s="47">
        <f t="shared" si="47"/>
        <v>843</v>
      </c>
      <c r="BF43" s="47">
        <f t="shared" si="47"/>
        <v>558</v>
      </c>
      <c r="BG43" s="47">
        <f t="shared" si="47"/>
        <v>1870</v>
      </c>
      <c r="BH43" s="47">
        <f t="shared" si="47"/>
        <v>1308</v>
      </c>
      <c r="BI43" s="47">
        <f t="shared" si="47"/>
        <v>1554</v>
      </c>
      <c r="BJ43" s="47">
        <f t="shared" si="47"/>
        <v>1140</v>
      </c>
    </row>
    <row r="44" ht="13.5" customHeight="1">
      <c r="A44" s="88">
        <v>40986.0</v>
      </c>
      <c r="B44" s="84" t="s">
        <v>71</v>
      </c>
      <c r="C44" s="38"/>
      <c r="D44" s="233" t="s">
        <v>36</v>
      </c>
      <c r="E44" s="52">
        <f t="shared" si="2"/>
        <v>1220</v>
      </c>
      <c r="F44" s="41">
        <v>0.0</v>
      </c>
      <c r="G44" s="41">
        <v>7.0</v>
      </c>
      <c r="H44" s="42">
        <f t="shared" si="3"/>
        <v>7</v>
      </c>
      <c r="I44" s="38"/>
      <c r="J44" s="234" t="s">
        <v>38</v>
      </c>
      <c r="K44" s="52">
        <f t="shared" si="4"/>
        <v>1149</v>
      </c>
      <c r="L44" s="44">
        <v>2.0</v>
      </c>
      <c r="M44" s="44">
        <v>8.0</v>
      </c>
      <c r="N44" s="23">
        <f t="shared" si="5"/>
        <v>14</v>
      </c>
      <c r="O44" s="38"/>
      <c r="P44" s="45" t="s">
        <v>72</v>
      </c>
      <c r="Q44" s="38"/>
      <c r="R44" s="45">
        <f>MIN(Rules!$E$2,(MAX(H44/N44,N44/H44)))</f>
        <v>2</v>
      </c>
      <c r="S44" s="45">
        <f>VLOOKUP(B44,Rules!A:B,2,FALSE)</f>
        <v>40</v>
      </c>
      <c r="T44" s="38"/>
      <c r="U44" s="46">
        <f>1/(10^(-(E44+(IF(P44="Y",Rules!$I$2,0))-K44)/Rules!$E$12)+1)</f>
        <v>0.7345326543</v>
      </c>
      <c r="V44" s="47">
        <f t="shared" si="6"/>
        <v>-59</v>
      </c>
      <c r="W44" s="47">
        <f t="shared" si="7"/>
        <v>59</v>
      </c>
      <c r="X44" s="47"/>
      <c r="Y44" s="47"/>
      <c r="Z44" s="48"/>
      <c r="AA44" s="47">
        <f t="shared" ref="AA44:BJ44" si="48">IF($D44=AA$1,$E44+$V44,(IF($J44=AA$1,$K44+$W44,AA43)))</f>
        <v>1492</v>
      </c>
      <c r="AB44" s="47">
        <f t="shared" si="48"/>
        <v>1107</v>
      </c>
      <c r="AC44" s="47">
        <f t="shared" si="48"/>
        <v>1440</v>
      </c>
      <c r="AD44" s="47">
        <f t="shared" si="48"/>
        <v>292</v>
      </c>
      <c r="AE44" s="47">
        <f t="shared" si="48"/>
        <v>1676</v>
      </c>
      <c r="AF44" s="47">
        <f t="shared" si="48"/>
        <v>1822</v>
      </c>
      <c r="AG44" s="47">
        <f t="shared" si="48"/>
        <v>1096</v>
      </c>
      <c r="AH44" s="47">
        <f t="shared" si="48"/>
        <v>776</v>
      </c>
      <c r="AI44" s="47">
        <f t="shared" si="48"/>
        <v>1199</v>
      </c>
      <c r="AJ44" s="47">
        <f t="shared" si="48"/>
        <v>1833</v>
      </c>
      <c r="AK44" s="47">
        <f t="shared" si="48"/>
        <v>522</v>
      </c>
      <c r="AL44" s="47">
        <f t="shared" si="48"/>
        <v>864</v>
      </c>
      <c r="AM44" s="47">
        <f t="shared" si="48"/>
        <v>1918</v>
      </c>
      <c r="AN44" s="47">
        <f t="shared" si="48"/>
        <v>1366</v>
      </c>
      <c r="AO44" s="47">
        <f t="shared" si="48"/>
        <v>1270</v>
      </c>
      <c r="AP44" s="47">
        <f t="shared" si="48"/>
        <v>2244</v>
      </c>
      <c r="AQ44" s="47">
        <f t="shared" si="48"/>
        <v>1404</v>
      </c>
      <c r="AR44" s="47">
        <f t="shared" si="48"/>
        <v>361</v>
      </c>
      <c r="AS44" s="47">
        <f t="shared" si="48"/>
        <v>1742</v>
      </c>
      <c r="AT44" s="47">
        <f t="shared" si="48"/>
        <v>1161</v>
      </c>
      <c r="AU44" s="47">
        <f t="shared" si="48"/>
        <v>627</v>
      </c>
      <c r="AV44" s="47">
        <f t="shared" si="48"/>
        <v>887</v>
      </c>
      <c r="AW44" s="47">
        <f t="shared" si="48"/>
        <v>1031</v>
      </c>
      <c r="AX44" s="47">
        <f t="shared" si="48"/>
        <v>1208</v>
      </c>
      <c r="AY44" s="47">
        <f t="shared" si="48"/>
        <v>786</v>
      </c>
      <c r="AZ44" s="47">
        <f t="shared" si="48"/>
        <v>1570</v>
      </c>
      <c r="BA44" s="47">
        <f t="shared" si="48"/>
        <v>880</v>
      </c>
      <c r="BB44" s="47">
        <f t="shared" si="48"/>
        <v>619</v>
      </c>
      <c r="BC44" s="47">
        <f t="shared" si="48"/>
        <v>638</v>
      </c>
      <c r="BD44" s="47">
        <f t="shared" si="48"/>
        <v>2111</v>
      </c>
      <c r="BE44" s="47">
        <f t="shared" si="48"/>
        <v>843</v>
      </c>
      <c r="BF44" s="47">
        <f t="shared" si="48"/>
        <v>558</v>
      </c>
      <c r="BG44" s="47">
        <f t="shared" si="48"/>
        <v>1870</v>
      </c>
      <c r="BH44" s="47">
        <f t="shared" si="48"/>
        <v>1308</v>
      </c>
      <c r="BI44" s="47">
        <f t="shared" si="48"/>
        <v>1554</v>
      </c>
      <c r="BJ44" s="47">
        <f t="shared" si="48"/>
        <v>1140</v>
      </c>
    </row>
    <row r="45" ht="13.5" customHeight="1">
      <c r="A45" s="88">
        <v>40986.0</v>
      </c>
      <c r="B45" s="84" t="s">
        <v>71</v>
      </c>
      <c r="C45" s="38"/>
      <c r="D45" s="233" t="s">
        <v>51</v>
      </c>
      <c r="E45" s="52">
        <f t="shared" si="2"/>
        <v>786</v>
      </c>
      <c r="F45" s="41">
        <v>1.0</v>
      </c>
      <c r="G45" s="41">
        <v>9.0</v>
      </c>
      <c r="H45" s="42">
        <f t="shared" si="3"/>
        <v>12</v>
      </c>
      <c r="I45" s="38"/>
      <c r="J45" s="234" t="s">
        <v>47</v>
      </c>
      <c r="K45" s="52">
        <f t="shared" si="4"/>
        <v>887</v>
      </c>
      <c r="L45" s="44">
        <v>1.0</v>
      </c>
      <c r="M45" s="44">
        <v>9.0</v>
      </c>
      <c r="N45" s="23">
        <f t="shared" si="5"/>
        <v>12</v>
      </c>
      <c r="O45" s="38"/>
      <c r="P45" s="45" t="s">
        <v>72</v>
      </c>
      <c r="Q45" s="38"/>
      <c r="R45" s="45">
        <f>MIN(Rules!$E$2,(MAX(H45/N45,N45/H45)))</f>
        <v>1</v>
      </c>
      <c r="S45" s="45">
        <f>VLOOKUP(B45,Rules!A:B,2,FALSE)</f>
        <v>40</v>
      </c>
      <c r="T45" s="38"/>
      <c r="U45" s="46">
        <f>1/(10^(-(E45+(IF(P45="Y",Rules!$I$2,0))-K45)/Rules!$E$12)+1)</f>
        <v>0.5561751695</v>
      </c>
      <c r="V45" s="47">
        <f t="shared" si="6"/>
        <v>-2</v>
      </c>
      <c r="W45" s="47">
        <f t="shared" si="7"/>
        <v>2</v>
      </c>
      <c r="X45" s="47"/>
      <c r="Y45" s="47"/>
      <c r="Z45" s="48"/>
      <c r="AA45" s="47">
        <f t="shared" ref="AA45:BJ45" si="49">IF($D45=AA$1,$E45+$V45,(IF($J45=AA$1,$K45+$W45,AA44)))</f>
        <v>1492</v>
      </c>
      <c r="AB45" s="47">
        <f t="shared" si="49"/>
        <v>1107</v>
      </c>
      <c r="AC45" s="47">
        <f t="shared" si="49"/>
        <v>1440</v>
      </c>
      <c r="AD45" s="47">
        <f t="shared" si="49"/>
        <v>292</v>
      </c>
      <c r="AE45" s="47">
        <f t="shared" si="49"/>
        <v>1676</v>
      </c>
      <c r="AF45" s="47">
        <f t="shared" si="49"/>
        <v>1822</v>
      </c>
      <c r="AG45" s="47">
        <f t="shared" si="49"/>
        <v>1096</v>
      </c>
      <c r="AH45" s="47">
        <f t="shared" si="49"/>
        <v>776</v>
      </c>
      <c r="AI45" s="47">
        <f t="shared" si="49"/>
        <v>1199</v>
      </c>
      <c r="AJ45" s="47">
        <f t="shared" si="49"/>
        <v>1833</v>
      </c>
      <c r="AK45" s="47">
        <f t="shared" si="49"/>
        <v>522</v>
      </c>
      <c r="AL45" s="47">
        <f t="shared" si="49"/>
        <v>864</v>
      </c>
      <c r="AM45" s="47">
        <f t="shared" si="49"/>
        <v>1918</v>
      </c>
      <c r="AN45" s="47">
        <f t="shared" si="49"/>
        <v>1366</v>
      </c>
      <c r="AO45" s="47">
        <f t="shared" si="49"/>
        <v>1270</v>
      </c>
      <c r="AP45" s="47">
        <f t="shared" si="49"/>
        <v>2244</v>
      </c>
      <c r="AQ45" s="47">
        <f t="shared" si="49"/>
        <v>1404</v>
      </c>
      <c r="AR45" s="47">
        <f t="shared" si="49"/>
        <v>361</v>
      </c>
      <c r="AS45" s="47">
        <f t="shared" si="49"/>
        <v>1742</v>
      </c>
      <c r="AT45" s="47">
        <f t="shared" si="49"/>
        <v>1161</v>
      </c>
      <c r="AU45" s="47">
        <f t="shared" si="49"/>
        <v>627</v>
      </c>
      <c r="AV45" s="47">
        <f t="shared" si="49"/>
        <v>889</v>
      </c>
      <c r="AW45" s="47">
        <f t="shared" si="49"/>
        <v>1031</v>
      </c>
      <c r="AX45" s="47">
        <f t="shared" si="49"/>
        <v>1208</v>
      </c>
      <c r="AY45" s="47">
        <f t="shared" si="49"/>
        <v>784</v>
      </c>
      <c r="AZ45" s="47">
        <f t="shared" si="49"/>
        <v>1570</v>
      </c>
      <c r="BA45" s="47">
        <f t="shared" si="49"/>
        <v>880</v>
      </c>
      <c r="BB45" s="47">
        <f t="shared" si="49"/>
        <v>619</v>
      </c>
      <c r="BC45" s="47">
        <f t="shared" si="49"/>
        <v>638</v>
      </c>
      <c r="BD45" s="47">
        <f t="shared" si="49"/>
        <v>2111</v>
      </c>
      <c r="BE45" s="47">
        <f t="shared" si="49"/>
        <v>843</v>
      </c>
      <c r="BF45" s="47">
        <f t="shared" si="49"/>
        <v>558</v>
      </c>
      <c r="BG45" s="47">
        <f t="shared" si="49"/>
        <v>1870</v>
      </c>
      <c r="BH45" s="47">
        <f t="shared" si="49"/>
        <v>1308</v>
      </c>
      <c r="BI45" s="47">
        <f t="shared" si="49"/>
        <v>1554</v>
      </c>
      <c r="BJ45" s="47">
        <f t="shared" si="49"/>
        <v>1140</v>
      </c>
    </row>
    <row r="46" ht="13.5" customHeight="1">
      <c r="A46" s="88">
        <v>40986.0</v>
      </c>
      <c r="B46" s="84" t="s">
        <v>71</v>
      </c>
      <c r="C46" s="38"/>
      <c r="D46" s="233" t="s">
        <v>45</v>
      </c>
      <c r="E46" s="52">
        <f t="shared" si="2"/>
        <v>864</v>
      </c>
      <c r="F46" s="41">
        <v>4.0</v>
      </c>
      <c r="G46" s="41">
        <v>15.0</v>
      </c>
      <c r="H46" s="42">
        <f t="shared" si="3"/>
        <v>27</v>
      </c>
      <c r="I46" s="38"/>
      <c r="J46" s="234" t="s">
        <v>42</v>
      </c>
      <c r="K46" s="52">
        <f t="shared" si="4"/>
        <v>843</v>
      </c>
      <c r="L46" s="44">
        <v>0.0</v>
      </c>
      <c r="M46" s="44">
        <v>14.0</v>
      </c>
      <c r="N46" s="23">
        <f t="shared" si="5"/>
        <v>14</v>
      </c>
      <c r="O46" s="38"/>
      <c r="P46" s="45" t="s">
        <v>72</v>
      </c>
      <c r="Q46" s="38"/>
      <c r="R46" s="45">
        <f>MIN(Rules!$E$2,(MAX(H46/N46,N46/H46)))</f>
        <v>1.928571429</v>
      </c>
      <c r="S46" s="45">
        <f>VLOOKUP(B46,Rules!A:B,2,FALSE)</f>
        <v>40</v>
      </c>
      <c r="T46" s="38"/>
      <c r="U46" s="46">
        <f>1/(10^(-(E46+(IF(P46="Y",Rules!$I$2,0))-K46)/Rules!$E$12)+1)</f>
        <v>0.6872908633</v>
      </c>
      <c r="V46" s="47">
        <f t="shared" si="6"/>
        <v>24</v>
      </c>
      <c r="W46" s="47">
        <f t="shared" si="7"/>
        <v>-24</v>
      </c>
      <c r="X46" s="47"/>
      <c r="Y46" s="47"/>
      <c r="Z46" s="48"/>
      <c r="AA46" s="47">
        <f t="shared" ref="AA46:BJ46" si="50">IF($D46=AA$1,$E46+$V46,(IF($J46=AA$1,$K46+$W46,AA45)))</f>
        <v>1492</v>
      </c>
      <c r="AB46" s="47">
        <f t="shared" si="50"/>
        <v>1107</v>
      </c>
      <c r="AC46" s="47">
        <f t="shared" si="50"/>
        <v>1440</v>
      </c>
      <c r="AD46" s="47">
        <f t="shared" si="50"/>
        <v>292</v>
      </c>
      <c r="AE46" s="47">
        <f t="shared" si="50"/>
        <v>1676</v>
      </c>
      <c r="AF46" s="47">
        <f t="shared" si="50"/>
        <v>1822</v>
      </c>
      <c r="AG46" s="47">
        <f t="shared" si="50"/>
        <v>1096</v>
      </c>
      <c r="AH46" s="47">
        <f t="shared" si="50"/>
        <v>776</v>
      </c>
      <c r="AI46" s="47">
        <f t="shared" si="50"/>
        <v>1199</v>
      </c>
      <c r="AJ46" s="47">
        <f t="shared" si="50"/>
        <v>1833</v>
      </c>
      <c r="AK46" s="47">
        <f t="shared" si="50"/>
        <v>522</v>
      </c>
      <c r="AL46" s="47">
        <f t="shared" si="50"/>
        <v>888</v>
      </c>
      <c r="AM46" s="47">
        <f t="shared" si="50"/>
        <v>1918</v>
      </c>
      <c r="AN46" s="47">
        <f t="shared" si="50"/>
        <v>1366</v>
      </c>
      <c r="AO46" s="47">
        <f t="shared" si="50"/>
        <v>1270</v>
      </c>
      <c r="AP46" s="47">
        <f t="shared" si="50"/>
        <v>2244</v>
      </c>
      <c r="AQ46" s="47">
        <f t="shared" si="50"/>
        <v>1404</v>
      </c>
      <c r="AR46" s="47">
        <f t="shared" si="50"/>
        <v>361</v>
      </c>
      <c r="AS46" s="47">
        <f t="shared" si="50"/>
        <v>1742</v>
      </c>
      <c r="AT46" s="47">
        <f t="shared" si="50"/>
        <v>1161</v>
      </c>
      <c r="AU46" s="47">
        <f t="shared" si="50"/>
        <v>627</v>
      </c>
      <c r="AV46" s="47">
        <f t="shared" si="50"/>
        <v>889</v>
      </c>
      <c r="AW46" s="47">
        <f t="shared" si="50"/>
        <v>1031</v>
      </c>
      <c r="AX46" s="47">
        <f t="shared" si="50"/>
        <v>1208</v>
      </c>
      <c r="AY46" s="47">
        <f t="shared" si="50"/>
        <v>784</v>
      </c>
      <c r="AZ46" s="47">
        <f t="shared" si="50"/>
        <v>1570</v>
      </c>
      <c r="BA46" s="47">
        <f t="shared" si="50"/>
        <v>880</v>
      </c>
      <c r="BB46" s="47">
        <f t="shared" si="50"/>
        <v>619</v>
      </c>
      <c r="BC46" s="47">
        <f t="shared" si="50"/>
        <v>638</v>
      </c>
      <c r="BD46" s="47">
        <f t="shared" si="50"/>
        <v>2111</v>
      </c>
      <c r="BE46" s="47">
        <f t="shared" si="50"/>
        <v>819</v>
      </c>
      <c r="BF46" s="47">
        <f t="shared" si="50"/>
        <v>558</v>
      </c>
      <c r="BG46" s="47">
        <f t="shared" si="50"/>
        <v>1870</v>
      </c>
      <c r="BH46" s="47">
        <f t="shared" si="50"/>
        <v>1308</v>
      </c>
      <c r="BI46" s="47">
        <f t="shared" si="50"/>
        <v>1554</v>
      </c>
      <c r="BJ46" s="47">
        <f t="shared" si="50"/>
        <v>1140</v>
      </c>
    </row>
    <row r="47" ht="13.5" customHeight="1">
      <c r="A47" s="88">
        <v>40986.0</v>
      </c>
      <c r="B47" s="84" t="s">
        <v>71</v>
      </c>
      <c r="C47" s="38"/>
      <c r="D47" s="233" t="s">
        <v>37</v>
      </c>
      <c r="E47" s="52">
        <f t="shared" si="2"/>
        <v>776</v>
      </c>
      <c r="F47" s="41">
        <v>1.0</v>
      </c>
      <c r="G47" s="41">
        <v>16.0</v>
      </c>
      <c r="H47" s="42">
        <f t="shared" si="3"/>
        <v>19</v>
      </c>
      <c r="I47" s="38"/>
      <c r="J47" s="234" t="s">
        <v>44</v>
      </c>
      <c r="K47" s="52">
        <f t="shared" si="4"/>
        <v>619</v>
      </c>
      <c r="L47" s="44">
        <v>2.0</v>
      </c>
      <c r="M47" s="44">
        <v>12.0</v>
      </c>
      <c r="N47" s="23">
        <f t="shared" si="5"/>
        <v>18</v>
      </c>
      <c r="O47" s="38"/>
      <c r="P47" s="45" t="s">
        <v>72</v>
      </c>
      <c r="Q47" s="38"/>
      <c r="R47" s="45">
        <f>MIN(Rules!$E$2,(MAX(H47/N47,N47/H47)))</f>
        <v>1.055555556</v>
      </c>
      <c r="S47" s="45">
        <f>VLOOKUP(B47,Rules!A:B,2,FALSE)</f>
        <v>40</v>
      </c>
      <c r="T47" s="38"/>
      <c r="U47" s="46">
        <f>1/(10^(-(E47+(IF(P47="Y",Rules!$I$2,0))-K47)/Rules!$E$12)+1)</f>
        <v>0.8043626048</v>
      </c>
      <c r="V47" s="47">
        <f t="shared" si="6"/>
        <v>8</v>
      </c>
      <c r="W47" s="47">
        <f t="shared" si="7"/>
        <v>-8</v>
      </c>
      <c r="X47" s="47"/>
      <c r="Y47" s="47"/>
      <c r="Z47" s="48"/>
      <c r="AA47" s="47">
        <f t="shared" ref="AA47:BJ47" si="51">IF($D47=AA$1,$E47+$V47,(IF($J47=AA$1,$K47+$W47,AA46)))</f>
        <v>1492</v>
      </c>
      <c r="AB47" s="47">
        <f t="shared" si="51"/>
        <v>1107</v>
      </c>
      <c r="AC47" s="47">
        <f t="shared" si="51"/>
        <v>1440</v>
      </c>
      <c r="AD47" s="47">
        <f t="shared" si="51"/>
        <v>292</v>
      </c>
      <c r="AE47" s="47">
        <f t="shared" si="51"/>
        <v>1676</v>
      </c>
      <c r="AF47" s="47">
        <f t="shared" si="51"/>
        <v>1822</v>
      </c>
      <c r="AG47" s="47">
        <f t="shared" si="51"/>
        <v>1096</v>
      </c>
      <c r="AH47" s="47">
        <f t="shared" si="51"/>
        <v>784</v>
      </c>
      <c r="AI47" s="47">
        <f t="shared" si="51"/>
        <v>1199</v>
      </c>
      <c r="AJ47" s="47">
        <f t="shared" si="51"/>
        <v>1833</v>
      </c>
      <c r="AK47" s="47">
        <f t="shared" si="51"/>
        <v>522</v>
      </c>
      <c r="AL47" s="47">
        <f t="shared" si="51"/>
        <v>888</v>
      </c>
      <c r="AM47" s="47">
        <f t="shared" si="51"/>
        <v>1918</v>
      </c>
      <c r="AN47" s="47">
        <f t="shared" si="51"/>
        <v>1366</v>
      </c>
      <c r="AO47" s="47">
        <f t="shared" si="51"/>
        <v>1270</v>
      </c>
      <c r="AP47" s="47">
        <f t="shared" si="51"/>
        <v>2244</v>
      </c>
      <c r="AQ47" s="47">
        <f t="shared" si="51"/>
        <v>1404</v>
      </c>
      <c r="AR47" s="47">
        <f t="shared" si="51"/>
        <v>361</v>
      </c>
      <c r="AS47" s="47">
        <f t="shared" si="51"/>
        <v>1742</v>
      </c>
      <c r="AT47" s="47">
        <f t="shared" si="51"/>
        <v>1161</v>
      </c>
      <c r="AU47" s="47">
        <f t="shared" si="51"/>
        <v>627</v>
      </c>
      <c r="AV47" s="47">
        <f t="shared" si="51"/>
        <v>889</v>
      </c>
      <c r="AW47" s="47">
        <f t="shared" si="51"/>
        <v>1031</v>
      </c>
      <c r="AX47" s="47">
        <f t="shared" si="51"/>
        <v>1208</v>
      </c>
      <c r="AY47" s="47">
        <f t="shared" si="51"/>
        <v>784</v>
      </c>
      <c r="AZ47" s="47">
        <f t="shared" si="51"/>
        <v>1570</v>
      </c>
      <c r="BA47" s="47">
        <f t="shared" si="51"/>
        <v>880</v>
      </c>
      <c r="BB47" s="47">
        <f t="shared" si="51"/>
        <v>611</v>
      </c>
      <c r="BC47" s="47">
        <f t="shared" si="51"/>
        <v>638</v>
      </c>
      <c r="BD47" s="47">
        <f t="shared" si="51"/>
        <v>2111</v>
      </c>
      <c r="BE47" s="47">
        <f t="shared" si="51"/>
        <v>819</v>
      </c>
      <c r="BF47" s="47">
        <f t="shared" si="51"/>
        <v>558</v>
      </c>
      <c r="BG47" s="47">
        <f t="shared" si="51"/>
        <v>1870</v>
      </c>
      <c r="BH47" s="47">
        <f t="shared" si="51"/>
        <v>1308</v>
      </c>
      <c r="BI47" s="47">
        <f t="shared" si="51"/>
        <v>1554</v>
      </c>
      <c r="BJ47" s="47">
        <f t="shared" si="51"/>
        <v>1140</v>
      </c>
    </row>
    <row r="48" ht="13.5" customHeight="1">
      <c r="A48" s="88">
        <v>40986.0</v>
      </c>
      <c r="B48" s="84" t="s">
        <v>71</v>
      </c>
      <c r="C48" s="38"/>
      <c r="D48" s="233" t="s">
        <v>50</v>
      </c>
      <c r="E48" s="52">
        <f t="shared" si="2"/>
        <v>627</v>
      </c>
      <c r="F48" s="41">
        <v>1.0</v>
      </c>
      <c r="G48" s="41">
        <v>8.0</v>
      </c>
      <c r="H48" s="42">
        <f t="shared" si="3"/>
        <v>11</v>
      </c>
      <c r="I48" s="38"/>
      <c r="J48" s="234" t="s">
        <v>52</v>
      </c>
      <c r="K48" s="52">
        <f t="shared" si="4"/>
        <v>361</v>
      </c>
      <c r="L48" s="44">
        <v>2.0</v>
      </c>
      <c r="M48" s="44">
        <v>21.0</v>
      </c>
      <c r="N48" s="23">
        <f t="shared" si="5"/>
        <v>27</v>
      </c>
      <c r="O48" s="38"/>
      <c r="P48" s="45" t="s">
        <v>72</v>
      </c>
      <c r="Q48" s="38"/>
      <c r="R48" s="45">
        <f>MIN(Rules!$E$2,(MAX(H48/N48,N48/H48)))</f>
        <v>2</v>
      </c>
      <c r="S48" s="45">
        <f>VLOOKUP(B48,Rules!A:B,2,FALSE)</f>
        <v>40</v>
      </c>
      <c r="T48" s="38"/>
      <c r="U48" s="46">
        <f>1/(10^(-(E48+(IF(P48="Y",Rules!$I$2,0))-K48)/Rules!$E$12)+1)</f>
        <v>0.8716638427</v>
      </c>
      <c r="V48" s="47">
        <f t="shared" si="6"/>
        <v>-70</v>
      </c>
      <c r="W48" s="47">
        <f t="shared" si="7"/>
        <v>70</v>
      </c>
      <c r="X48" s="47"/>
      <c r="Y48" s="47"/>
      <c r="Z48" s="48"/>
      <c r="AA48" s="47">
        <f t="shared" ref="AA48:BJ48" si="52">IF($D48=AA$1,$E48+$V48,(IF($J48=AA$1,$K48+$W48,AA47)))</f>
        <v>1492</v>
      </c>
      <c r="AB48" s="47">
        <f t="shared" si="52"/>
        <v>1107</v>
      </c>
      <c r="AC48" s="47">
        <f t="shared" si="52"/>
        <v>1440</v>
      </c>
      <c r="AD48" s="47">
        <f t="shared" si="52"/>
        <v>292</v>
      </c>
      <c r="AE48" s="47">
        <f t="shared" si="52"/>
        <v>1676</v>
      </c>
      <c r="AF48" s="47">
        <f t="shared" si="52"/>
        <v>1822</v>
      </c>
      <c r="AG48" s="47">
        <f t="shared" si="52"/>
        <v>1096</v>
      </c>
      <c r="AH48" s="47">
        <f t="shared" si="52"/>
        <v>784</v>
      </c>
      <c r="AI48" s="47">
        <f t="shared" si="52"/>
        <v>1199</v>
      </c>
      <c r="AJ48" s="47">
        <f t="shared" si="52"/>
        <v>1833</v>
      </c>
      <c r="AK48" s="47">
        <f t="shared" si="52"/>
        <v>522</v>
      </c>
      <c r="AL48" s="47">
        <f t="shared" si="52"/>
        <v>888</v>
      </c>
      <c r="AM48" s="47">
        <f t="shared" si="52"/>
        <v>1918</v>
      </c>
      <c r="AN48" s="47">
        <f t="shared" si="52"/>
        <v>1366</v>
      </c>
      <c r="AO48" s="47">
        <f t="shared" si="52"/>
        <v>1270</v>
      </c>
      <c r="AP48" s="47">
        <f t="shared" si="52"/>
        <v>2244</v>
      </c>
      <c r="AQ48" s="47">
        <f t="shared" si="52"/>
        <v>1404</v>
      </c>
      <c r="AR48" s="47">
        <f t="shared" si="52"/>
        <v>431</v>
      </c>
      <c r="AS48" s="47">
        <f t="shared" si="52"/>
        <v>1742</v>
      </c>
      <c r="AT48" s="47">
        <f t="shared" si="52"/>
        <v>1161</v>
      </c>
      <c r="AU48" s="47">
        <f t="shared" si="52"/>
        <v>557</v>
      </c>
      <c r="AV48" s="47">
        <f t="shared" si="52"/>
        <v>889</v>
      </c>
      <c r="AW48" s="47">
        <f t="shared" si="52"/>
        <v>1031</v>
      </c>
      <c r="AX48" s="47">
        <f t="shared" si="52"/>
        <v>1208</v>
      </c>
      <c r="AY48" s="47">
        <f t="shared" si="52"/>
        <v>784</v>
      </c>
      <c r="AZ48" s="47">
        <f t="shared" si="52"/>
        <v>1570</v>
      </c>
      <c r="BA48" s="47">
        <f t="shared" si="52"/>
        <v>880</v>
      </c>
      <c r="BB48" s="47">
        <f t="shared" si="52"/>
        <v>611</v>
      </c>
      <c r="BC48" s="47">
        <f t="shared" si="52"/>
        <v>638</v>
      </c>
      <c r="BD48" s="47">
        <f t="shared" si="52"/>
        <v>2111</v>
      </c>
      <c r="BE48" s="47">
        <f t="shared" si="52"/>
        <v>819</v>
      </c>
      <c r="BF48" s="47">
        <f t="shared" si="52"/>
        <v>558</v>
      </c>
      <c r="BG48" s="47">
        <f t="shared" si="52"/>
        <v>1870</v>
      </c>
      <c r="BH48" s="47">
        <f t="shared" si="52"/>
        <v>1308</v>
      </c>
      <c r="BI48" s="47">
        <f t="shared" si="52"/>
        <v>1554</v>
      </c>
      <c r="BJ48" s="47">
        <f t="shared" si="52"/>
        <v>1140</v>
      </c>
    </row>
    <row r="49" ht="13.5" customHeight="1">
      <c r="A49" s="88">
        <v>40986.0</v>
      </c>
      <c r="B49" s="84" t="s">
        <v>71</v>
      </c>
      <c r="C49" s="38"/>
      <c r="D49" s="233" t="s">
        <v>48</v>
      </c>
      <c r="E49" s="52">
        <f t="shared" si="2"/>
        <v>522</v>
      </c>
      <c r="F49" s="41">
        <v>0.0</v>
      </c>
      <c r="G49" s="41">
        <v>14.0</v>
      </c>
      <c r="H49" s="42">
        <f t="shared" si="3"/>
        <v>14</v>
      </c>
      <c r="I49" s="38"/>
      <c r="J49" s="234" t="s">
        <v>53</v>
      </c>
      <c r="K49" s="52">
        <f t="shared" si="4"/>
        <v>558</v>
      </c>
      <c r="L49" s="44">
        <v>1.0</v>
      </c>
      <c r="M49" s="44">
        <v>10.0</v>
      </c>
      <c r="N49" s="23">
        <f t="shared" si="5"/>
        <v>13</v>
      </c>
      <c r="O49" s="38"/>
      <c r="P49" s="45" t="s">
        <v>72</v>
      </c>
      <c r="Q49" s="38"/>
      <c r="R49" s="45">
        <f>MIN(Rules!$E$2,(MAX(H49/N49,N49/H49)))</f>
        <v>1.076923077</v>
      </c>
      <c r="S49" s="45">
        <f>VLOOKUP(B49,Rules!A:B,2,FALSE)</f>
        <v>40</v>
      </c>
      <c r="T49" s="38"/>
      <c r="U49" s="46">
        <f>1/(10^(-(E49+(IF(P49="Y",Rules!$I$2,0))-K49)/Rules!$E$12)+1)</f>
        <v>0.6283137131</v>
      </c>
      <c r="V49" s="47">
        <f t="shared" si="6"/>
        <v>16</v>
      </c>
      <c r="W49" s="47">
        <f t="shared" si="7"/>
        <v>-16</v>
      </c>
      <c r="X49" s="47"/>
      <c r="Y49" s="47"/>
      <c r="Z49" s="48"/>
      <c r="AA49" s="47">
        <f t="shared" ref="AA49:BJ49" si="53">IF($D49=AA$1,$E49+$V49,(IF($J49=AA$1,$K49+$W49,AA48)))</f>
        <v>1492</v>
      </c>
      <c r="AB49" s="47">
        <f t="shared" si="53"/>
        <v>1107</v>
      </c>
      <c r="AC49" s="47">
        <f t="shared" si="53"/>
        <v>1440</v>
      </c>
      <c r="AD49" s="47">
        <f t="shared" si="53"/>
        <v>292</v>
      </c>
      <c r="AE49" s="47">
        <f t="shared" si="53"/>
        <v>1676</v>
      </c>
      <c r="AF49" s="47">
        <f t="shared" si="53"/>
        <v>1822</v>
      </c>
      <c r="AG49" s="47">
        <f t="shared" si="53"/>
        <v>1096</v>
      </c>
      <c r="AH49" s="47">
        <f t="shared" si="53"/>
        <v>784</v>
      </c>
      <c r="AI49" s="47">
        <f t="shared" si="53"/>
        <v>1199</v>
      </c>
      <c r="AJ49" s="47">
        <f t="shared" si="53"/>
        <v>1833</v>
      </c>
      <c r="AK49" s="47">
        <f t="shared" si="53"/>
        <v>538</v>
      </c>
      <c r="AL49" s="47">
        <f t="shared" si="53"/>
        <v>888</v>
      </c>
      <c r="AM49" s="47">
        <f t="shared" si="53"/>
        <v>1918</v>
      </c>
      <c r="AN49" s="47">
        <f t="shared" si="53"/>
        <v>1366</v>
      </c>
      <c r="AO49" s="47">
        <f t="shared" si="53"/>
        <v>1270</v>
      </c>
      <c r="AP49" s="47">
        <f t="shared" si="53"/>
        <v>2244</v>
      </c>
      <c r="AQ49" s="47">
        <f t="shared" si="53"/>
        <v>1404</v>
      </c>
      <c r="AR49" s="47">
        <f t="shared" si="53"/>
        <v>431</v>
      </c>
      <c r="AS49" s="47">
        <f t="shared" si="53"/>
        <v>1742</v>
      </c>
      <c r="AT49" s="47">
        <f t="shared" si="53"/>
        <v>1161</v>
      </c>
      <c r="AU49" s="47">
        <f t="shared" si="53"/>
        <v>557</v>
      </c>
      <c r="AV49" s="47">
        <f t="shared" si="53"/>
        <v>889</v>
      </c>
      <c r="AW49" s="47">
        <f t="shared" si="53"/>
        <v>1031</v>
      </c>
      <c r="AX49" s="47">
        <f t="shared" si="53"/>
        <v>1208</v>
      </c>
      <c r="AY49" s="47">
        <f t="shared" si="53"/>
        <v>784</v>
      </c>
      <c r="AZ49" s="47">
        <f t="shared" si="53"/>
        <v>1570</v>
      </c>
      <c r="BA49" s="47">
        <f t="shared" si="53"/>
        <v>880</v>
      </c>
      <c r="BB49" s="47">
        <f t="shared" si="53"/>
        <v>611</v>
      </c>
      <c r="BC49" s="47">
        <f t="shared" si="53"/>
        <v>638</v>
      </c>
      <c r="BD49" s="47">
        <f t="shared" si="53"/>
        <v>2111</v>
      </c>
      <c r="BE49" s="47">
        <f t="shared" si="53"/>
        <v>819</v>
      </c>
      <c r="BF49" s="47">
        <f t="shared" si="53"/>
        <v>542</v>
      </c>
      <c r="BG49" s="47">
        <f t="shared" si="53"/>
        <v>1870</v>
      </c>
      <c r="BH49" s="47">
        <f t="shared" si="53"/>
        <v>1308</v>
      </c>
      <c r="BI49" s="47">
        <f t="shared" si="53"/>
        <v>1554</v>
      </c>
      <c r="BJ49" s="47">
        <f t="shared" si="53"/>
        <v>1140</v>
      </c>
    </row>
    <row r="50" ht="13.5" customHeight="1">
      <c r="A50" s="88">
        <v>40992.0</v>
      </c>
      <c r="B50" s="84" t="s">
        <v>71</v>
      </c>
      <c r="C50" s="38"/>
      <c r="D50" s="233" t="s">
        <v>26</v>
      </c>
      <c r="E50" s="52">
        <f t="shared" si="2"/>
        <v>1833</v>
      </c>
      <c r="F50" s="41">
        <v>2.0</v>
      </c>
      <c r="G50" s="41">
        <v>15.0</v>
      </c>
      <c r="H50" s="42">
        <f t="shared" si="3"/>
        <v>21</v>
      </c>
      <c r="I50" s="38"/>
      <c r="J50" s="234" t="s">
        <v>18</v>
      </c>
      <c r="K50" s="52">
        <f t="shared" si="4"/>
        <v>2111</v>
      </c>
      <c r="L50" s="44">
        <v>0.0</v>
      </c>
      <c r="M50" s="44">
        <v>21.0</v>
      </c>
      <c r="N50" s="23">
        <f t="shared" si="5"/>
        <v>21</v>
      </c>
      <c r="O50" s="38"/>
      <c r="P50" s="45" t="s">
        <v>72</v>
      </c>
      <c r="Q50" s="38"/>
      <c r="R50" s="45">
        <f>MIN(Rules!$E$2,(MAX(H50/N50,N50/H50)))</f>
        <v>1</v>
      </c>
      <c r="S50" s="45">
        <f>VLOOKUP(B50,Rules!A:B,2,FALSE)</f>
        <v>40</v>
      </c>
      <c r="T50" s="38"/>
      <c r="U50" s="46">
        <f>1/(10^(-(E50+(IF(P50="Y",Rules!$I$2,0))-K50)/Rules!$E$12)+1)</f>
        <v>0.3567583556</v>
      </c>
      <c r="V50" s="47">
        <f t="shared" si="6"/>
        <v>6</v>
      </c>
      <c r="W50" s="47">
        <f t="shared" si="7"/>
        <v>-6</v>
      </c>
      <c r="X50" s="47"/>
      <c r="Y50" s="47"/>
      <c r="Z50" s="48"/>
      <c r="AA50" s="47">
        <f t="shared" ref="AA50:BJ50" si="54">IF($D50=AA$1,$E50+$V50,(IF($J50=AA$1,$K50+$W50,AA49)))</f>
        <v>1492</v>
      </c>
      <c r="AB50" s="47">
        <f t="shared" si="54"/>
        <v>1107</v>
      </c>
      <c r="AC50" s="47">
        <f t="shared" si="54"/>
        <v>1440</v>
      </c>
      <c r="AD50" s="47">
        <f t="shared" si="54"/>
        <v>292</v>
      </c>
      <c r="AE50" s="47">
        <f t="shared" si="54"/>
        <v>1676</v>
      </c>
      <c r="AF50" s="47">
        <f t="shared" si="54"/>
        <v>1822</v>
      </c>
      <c r="AG50" s="47">
        <f t="shared" si="54"/>
        <v>1096</v>
      </c>
      <c r="AH50" s="47">
        <f t="shared" si="54"/>
        <v>784</v>
      </c>
      <c r="AI50" s="47">
        <f t="shared" si="54"/>
        <v>1199</v>
      </c>
      <c r="AJ50" s="47">
        <f t="shared" si="54"/>
        <v>1839</v>
      </c>
      <c r="AK50" s="47">
        <f t="shared" si="54"/>
        <v>538</v>
      </c>
      <c r="AL50" s="47">
        <f t="shared" si="54"/>
        <v>888</v>
      </c>
      <c r="AM50" s="47">
        <f t="shared" si="54"/>
        <v>1918</v>
      </c>
      <c r="AN50" s="47">
        <f t="shared" si="54"/>
        <v>1366</v>
      </c>
      <c r="AO50" s="47">
        <f t="shared" si="54"/>
        <v>1270</v>
      </c>
      <c r="AP50" s="47">
        <f t="shared" si="54"/>
        <v>2244</v>
      </c>
      <c r="AQ50" s="47">
        <f t="shared" si="54"/>
        <v>1404</v>
      </c>
      <c r="AR50" s="47">
        <f t="shared" si="54"/>
        <v>431</v>
      </c>
      <c r="AS50" s="47">
        <f t="shared" si="54"/>
        <v>1742</v>
      </c>
      <c r="AT50" s="47">
        <f t="shared" si="54"/>
        <v>1161</v>
      </c>
      <c r="AU50" s="47">
        <f t="shared" si="54"/>
        <v>557</v>
      </c>
      <c r="AV50" s="47">
        <f t="shared" si="54"/>
        <v>889</v>
      </c>
      <c r="AW50" s="47">
        <f t="shared" si="54"/>
        <v>1031</v>
      </c>
      <c r="AX50" s="47">
        <f t="shared" si="54"/>
        <v>1208</v>
      </c>
      <c r="AY50" s="47">
        <f t="shared" si="54"/>
        <v>784</v>
      </c>
      <c r="AZ50" s="47">
        <f t="shared" si="54"/>
        <v>1570</v>
      </c>
      <c r="BA50" s="47">
        <f t="shared" si="54"/>
        <v>880</v>
      </c>
      <c r="BB50" s="47">
        <f t="shared" si="54"/>
        <v>611</v>
      </c>
      <c r="BC50" s="47">
        <f t="shared" si="54"/>
        <v>638</v>
      </c>
      <c r="BD50" s="47">
        <f t="shared" si="54"/>
        <v>2105</v>
      </c>
      <c r="BE50" s="47">
        <f t="shared" si="54"/>
        <v>819</v>
      </c>
      <c r="BF50" s="47">
        <f t="shared" si="54"/>
        <v>542</v>
      </c>
      <c r="BG50" s="47">
        <f t="shared" si="54"/>
        <v>1870</v>
      </c>
      <c r="BH50" s="47">
        <f t="shared" si="54"/>
        <v>1308</v>
      </c>
      <c r="BI50" s="47">
        <f t="shared" si="54"/>
        <v>1554</v>
      </c>
      <c r="BJ50" s="47">
        <f t="shared" si="54"/>
        <v>1140</v>
      </c>
    </row>
    <row r="51" ht="13.5" customHeight="1">
      <c r="A51" s="88">
        <v>40992.0</v>
      </c>
      <c r="B51" s="84" t="s">
        <v>71</v>
      </c>
      <c r="C51" s="38"/>
      <c r="D51" s="233" t="s">
        <v>20</v>
      </c>
      <c r="E51" s="52">
        <f t="shared" si="2"/>
        <v>1742</v>
      </c>
      <c r="F51" s="41">
        <v>2.0</v>
      </c>
      <c r="G51" s="41">
        <v>16.0</v>
      </c>
      <c r="H51" s="42">
        <f t="shared" si="3"/>
        <v>22</v>
      </c>
      <c r="I51" s="38"/>
      <c r="J51" s="234" t="s">
        <v>27</v>
      </c>
      <c r="K51" s="52">
        <f t="shared" si="4"/>
        <v>1570</v>
      </c>
      <c r="L51" s="44">
        <v>4.0</v>
      </c>
      <c r="M51" s="44">
        <v>10.0</v>
      </c>
      <c r="N51" s="23">
        <f t="shared" si="5"/>
        <v>22</v>
      </c>
      <c r="O51" s="38"/>
      <c r="P51" s="45" t="s">
        <v>72</v>
      </c>
      <c r="Q51" s="38"/>
      <c r="R51" s="45">
        <f>MIN(Rules!$E$2,(MAX(H51/N51,N51/H51)))</f>
        <v>1</v>
      </c>
      <c r="S51" s="45">
        <f>VLOOKUP(B51,Rules!A:B,2,FALSE)</f>
        <v>40</v>
      </c>
      <c r="T51" s="38"/>
      <c r="U51" s="46">
        <f>1/(10^(-(E51+(IF(P51="Y",Rules!$I$2,0))-K51)/Rules!$E$12)+1)</f>
        <v>0.8150049019</v>
      </c>
      <c r="V51" s="47">
        <f t="shared" si="6"/>
        <v>-13</v>
      </c>
      <c r="W51" s="47">
        <f t="shared" si="7"/>
        <v>13</v>
      </c>
      <c r="X51" s="47"/>
      <c r="Y51" s="47"/>
      <c r="Z51" s="48"/>
      <c r="AA51" s="47">
        <f t="shared" ref="AA51:BJ51" si="55">IF($D51=AA$1,$E51+$V51,(IF($J51=AA$1,$K51+$W51,AA50)))</f>
        <v>1492</v>
      </c>
      <c r="AB51" s="47">
        <f t="shared" si="55"/>
        <v>1107</v>
      </c>
      <c r="AC51" s="47">
        <f t="shared" si="55"/>
        <v>1440</v>
      </c>
      <c r="AD51" s="47">
        <f t="shared" si="55"/>
        <v>292</v>
      </c>
      <c r="AE51" s="47">
        <f t="shared" si="55"/>
        <v>1676</v>
      </c>
      <c r="AF51" s="47">
        <f t="shared" si="55"/>
        <v>1822</v>
      </c>
      <c r="AG51" s="47">
        <f t="shared" si="55"/>
        <v>1096</v>
      </c>
      <c r="AH51" s="47">
        <f t="shared" si="55"/>
        <v>784</v>
      </c>
      <c r="AI51" s="47">
        <f t="shared" si="55"/>
        <v>1199</v>
      </c>
      <c r="AJ51" s="47">
        <f t="shared" si="55"/>
        <v>1839</v>
      </c>
      <c r="AK51" s="47">
        <f t="shared" si="55"/>
        <v>538</v>
      </c>
      <c r="AL51" s="47">
        <f t="shared" si="55"/>
        <v>888</v>
      </c>
      <c r="AM51" s="47">
        <f t="shared" si="55"/>
        <v>1918</v>
      </c>
      <c r="AN51" s="47">
        <f t="shared" si="55"/>
        <v>1366</v>
      </c>
      <c r="AO51" s="47">
        <f t="shared" si="55"/>
        <v>1270</v>
      </c>
      <c r="AP51" s="47">
        <f t="shared" si="55"/>
        <v>2244</v>
      </c>
      <c r="AQ51" s="47">
        <f t="shared" si="55"/>
        <v>1404</v>
      </c>
      <c r="AR51" s="47">
        <f t="shared" si="55"/>
        <v>431</v>
      </c>
      <c r="AS51" s="47">
        <f t="shared" si="55"/>
        <v>1729</v>
      </c>
      <c r="AT51" s="47">
        <f t="shared" si="55"/>
        <v>1161</v>
      </c>
      <c r="AU51" s="47">
        <f t="shared" si="55"/>
        <v>557</v>
      </c>
      <c r="AV51" s="47">
        <f t="shared" si="55"/>
        <v>889</v>
      </c>
      <c r="AW51" s="47">
        <f t="shared" si="55"/>
        <v>1031</v>
      </c>
      <c r="AX51" s="47">
        <f t="shared" si="55"/>
        <v>1208</v>
      </c>
      <c r="AY51" s="47">
        <f t="shared" si="55"/>
        <v>784</v>
      </c>
      <c r="AZ51" s="47">
        <f t="shared" si="55"/>
        <v>1583</v>
      </c>
      <c r="BA51" s="47">
        <f t="shared" si="55"/>
        <v>880</v>
      </c>
      <c r="BB51" s="47">
        <f t="shared" si="55"/>
        <v>611</v>
      </c>
      <c r="BC51" s="47">
        <f t="shared" si="55"/>
        <v>638</v>
      </c>
      <c r="BD51" s="47">
        <f t="shared" si="55"/>
        <v>2105</v>
      </c>
      <c r="BE51" s="47">
        <f t="shared" si="55"/>
        <v>819</v>
      </c>
      <c r="BF51" s="47">
        <f t="shared" si="55"/>
        <v>542</v>
      </c>
      <c r="BG51" s="47">
        <f t="shared" si="55"/>
        <v>1870</v>
      </c>
      <c r="BH51" s="47">
        <f t="shared" si="55"/>
        <v>1308</v>
      </c>
      <c r="BI51" s="47">
        <f t="shared" si="55"/>
        <v>1554</v>
      </c>
      <c r="BJ51" s="47">
        <f t="shared" si="55"/>
        <v>1140</v>
      </c>
    </row>
    <row r="52" ht="13.5" customHeight="1">
      <c r="A52" s="88">
        <v>40992.0</v>
      </c>
      <c r="B52" s="84" t="s">
        <v>71</v>
      </c>
      <c r="C52" s="38"/>
      <c r="D52" s="233" t="s">
        <v>32</v>
      </c>
      <c r="E52" s="52">
        <f t="shared" si="2"/>
        <v>1308</v>
      </c>
      <c r="F52" s="41">
        <v>3.0</v>
      </c>
      <c r="G52" s="41">
        <v>19.0</v>
      </c>
      <c r="H52" s="42">
        <f t="shared" si="3"/>
        <v>28</v>
      </c>
      <c r="I52" s="38"/>
      <c r="J52" s="234" t="s">
        <v>40</v>
      </c>
      <c r="K52" s="52">
        <f t="shared" si="4"/>
        <v>1140</v>
      </c>
      <c r="L52" s="44">
        <v>0.0</v>
      </c>
      <c r="M52" s="44">
        <v>10.0</v>
      </c>
      <c r="N52" s="23">
        <f t="shared" si="5"/>
        <v>10</v>
      </c>
      <c r="O52" s="38"/>
      <c r="P52" s="45" t="s">
        <v>72</v>
      </c>
      <c r="Q52" s="38"/>
      <c r="R52" s="45">
        <f>MIN(Rules!$E$2,(MAX(H52/N52,N52/H52)))</f>
        <v>2</v>
      </c>
      <c r="S52" s="45">
        <f>VLOOKUP(B52,Rules!A:B,2,FALSE)</f>
        <v>40</v>
      </c>
      <c r="T52" s="38"/>
      <c r="U52" s="46">
        <f>1/(10^(-(E52+(IF(P52="Y",Rules!$I$2,0))-K52)/Rules!$E$12)+1)</f>
        <v>0.8122114503</v>
      </c>
      <c r="V52" s="47">
        <f t="shared" si="6"/>
        <v>15</v>
      </c>
      <c r="W52" s="47">
        <f t="shared" si="7"/>
        <v>-15</v>
      </c>
      <c r="X52" s="47"/>
      <c r="Y52" s="47"/>
      <c r="Z52" s="48"/>
      <c r="AA52" s="47">
        <f t="shared" ref="AA52:BJ52" si="56">IF($D52=AA$1,$E52+$V52,(IF($J52=AA$1,$K52+$W52,AA51)))</f>
        <v>1492</v>
      </c>
      <c r="AB52" s="47">
        <f t="shared" si="56"/>
        <v>1107</v>
      </c>
      <c r="AC52" s="47">
        <f t="shared" si="56"/>
        <v>1440</v>
      </c>
      <c r="AD52" s="47">
        <f t="shared" si="56"/>
        <v>292</v>
      </c>
      <c r="AE52" s="47">
        <f t="shared" si="56"/>
        <v>1676</v>
      </c>
      <c r="AF52" s="47">
        <f t="shared" si="56"/>
        <v>1822</v>
      </c>
      <c r="AG52" s="47">
        <f t="shared" si="56"/>
        <v>1096</v>
      </c>
      <c r="AH52" s="47">
        <f t="shared" si="56"/>
        <v>784</v>
      </c>
      <c r="AI52" s="47">
        <f t="shared" si="56"/>
        <v>1199</v>
      </c>
      <c r="AJ52" s="47">
        <f t="shared" si="56"/>
        <v>1839</v>
      </c>
      <c r="AK52" s="47">
        <f t="shared" si="56"/>
        <v>538</v>
      </c>
      <c r="AL52" s="47">
        <f t="shared" si="56"/>
        <v>888</v>
      </c>
      <c r="AM52" s="47">
        <f t="shared" si="56"/>
        <v>1918</v>
      </c>
      <c r="AN52" s="47">
        <f t="shared" si="56"/>
        <v>1366</v>
      </c>
      <c r="AO52" s="47">
        <f t="shared" si="56"/>
        <v>1270</v>
      </c>
      <c r="AP52" s="47">
        <f t="shared" si="56"/>
        <v>2244</v>
      </c>
      <c r="AQ52" s="47">
        <f t="shared" si="56"/>
        <v>1404</v>
      </c>
      <c r="AR52" s="47">
        <f t="shared" si="56"/>
        <v>431</v>
      </c>
      <c r="AS52" s="47">
        <f t="shared" si="56"/>
        <v>1729</v>
      </c>
      <c r="AT52" s="47">
        <f t="shared" si="56"/>
        <v>1161</v>
      </c>
      <c r="AU52" s="47">
        <f t="shared" si="56"/>
        <v>557</v>
      </c>
      <c r="AV52" s="47">
        <f t="shared" si="56"/>
        <v>889</v>
      </c>
      <c r="AW52" s="47">
        <f t="shared" si="56"/>
        <v>1031</v>
      </c>
      <c r="AX52" s="47">
        <f t="shared" si="56"/>
        <v>1208</v>
      </c>
      <c r="AY52" s="47">
        <f t="shared" si="56"/>
        <v>784</v>
      </c>
      <c r="AZ52" s="47">
        <f t="shared" si="56"/>
        <v>1583</v>
      </c>
      <c r="BA52" s="47">
        <f t="shared" si="56"/>
        <v>880</v>
      </c>
      <c r="BB52" s="47">
        <f t="shared" si="56"/>
        <v>611</v>
      </c>
      <c r="BC52" s="47">
        <f t="shared" si="56"/>
        <v>638</v>
      </c>
      <c r="BD52" s="47">
        <f t="shared" si="56"/>
        <v>2105</v>
      </c>
      <c r="BE52" s="47">
        <f t="shared" si="56"/>
        <v>819</v>
      </c>
      <c r="BF52" s="47">
        <f t="shared" si="56"/>
        <v>542</v>
      </c>
      <c r="BG52" s="47">
        <f t="shared" si="56"/>
        <v>1870</v>
      </c>
      <c r="BH52" s="47">
        <f t="shared" si="56"/>
        <v>1323</v>
      </c>
      <c r="BI52" s="47">
        <f t="shared" si="56"/>
        <v>1554</v>
      </c>
      <c r="BJ52" s="47">
        <f t="shared" si="56"/>
        <v>1125</v>
      </c>
    </row>
    <row r="53" ht="13.5" customHeight="1">
      <c r="A53" s="88">
        <v>40992.0</v>
      </c>
      <c r="B53" s="84" t="s">
        <v>71</v>
      </c>
      <c r="C53" s="38"/>
      <c r="D53" s="233" t="s">
        <v>36</v>
      </c>
      <c r="E53" s="52">
        <f t="shared" si="2"/>
        <v>1161</v>
      </c>
      <c r="F53" s="41">
        <v>3.0</v>
      </c>
      <c r="G53" s="41">
        <v>18.0</v>
      </c>
      <c r="H53" s="42">
        <f t="shared" si="3"/>
        <v>27</v>
      </c>
      <c r="I53" s="38"/>
      <c r="J53" s="234" t="s">
        <v>39</v>
      </c>
      <c r="K53" s="52">
        <f t="shared" si="4"/>
        <v>1031</v>
      </c>
      <c r="L53" s="44">
        <v>1.0</v>
      </c>
      <c r="M53" s="44">
        <v>10.0</v>
      </c>
      <c r="N53" s="23">
        <f t="shared" si="5"/>
        <v>13</v>
      </c>
      <c r="O53" s="38"/>
      <c r="P53" s="45" t="s">
        <v>72</v>
      </c>
      <c r="Q53" s="38"/>
      <c r="R53" s="45">
        <f>MIN(Rules!$E$2,(MAX(H53/N53,N53/H53)))</f>
        <v>2</v>
      </c>
      <c r="S53" s="45">
        <f>VLOOKUP(B53,Rules!A:B,2,FALSE)</f>
        <v>40</v>
      </c>
      <c r="T53" s="38"/>
      <c r="U53" s="46">
        <f>1/(10^(-(E53+(IF(P53="Y",Rules!$I$2,0))-K53)/Rules!$E$12)+1)</f>
        <v>0.7840536839</v>
      </c>
      <c r="V53" s="47">
        <f t="shared" si="6"/>
        <v>17</v>
      </c>
      <c r="W53" s="47">
        <f t="shared" si="7"/>
        <v>-17</v>
      </c>
      <c r="X53" s="47"/>
      <c r="Y53" s="47"/>
      <c r="Z53" s="48"/>
      <c r="AA53" s="47">
        <f t="shared" ref="AA53:BJ53" si="57">IF($D53=AA$1,$E53+$V53,(IF($J53=AA$1,$K53+$W53,AA52)))</f>
        <v>1492</v>
      </c>
      <c r="AB53" s="47">
        <f t="shared" si="57"/>
        <v>1107</v>
      </c>
      <c r="AC53" s="47">
        <f t="shared" si="57"/>
        <v>1440</v>
      </c>
      <c r="AD53" s="47">
        <f t="shared" si="57"/>
        <v>292</v>
      </c>
      <c r="AE53" s="47">
        <f t="shared" si="57"/>
        <v>1676</v>
      </c>
      <c r="AF53" s="47">
        <f t="shared" si="57"/>
        <v>1822</v>
      </c>
      <c r="AG53" s="47">
        <f t="shared" si="57"/>
        <v>1096</v>
      </c>
      <c r="AH53" s="47">
        <f t="shared" si="57"/>
        <v>784</v>
      </c>
      <c r="AI53" s="47">
        <f t="shared" si="57"/>
        <v>1199</v>
      </c>
      <c r="AJ53" s="47">
        <f t="shared" si="57"/>
        <v>1839</v>
      </c>
      <c r="AK53" s="47">
        <f t="shared" si="57"/>
        <v>538</v>
      </c>
      <c r="AL53" s="47">
        <f t="shared" si="57"/>
        <v>888</v>
      </c>
      <c r="AM53" s="47">
        <f t="shared" si="57"/>
        <v>1918</v>
      </c>
      <c r="AN53" s="47">
        <f t="shared" si="57"/>
        <v>1366</v>
      </c>
      <c r="AO53" s="47">
        <f t="shared" si="57"/>
        <v>1270</v>
      </c>
      <c r="AP53" s="47">
        <f t="shared" si="57"/>
        <v>2244</v>
      </c>
      <c r="AQ53" s="47">
        <f t="shared" si="57"/>
        <v>1404</v>
      </c>
      <c r="AR53" s="47">
        <f t="shared" si="57"/>
        <v>431</v>
      </c>
      <c r="AS53" s="47">
        <f t="shared" si="57"/>
        <v>1729</v>
      </c>
      <c r="AT53" s="47">
        <f t="shared" si="57"/>
        <v>1178</v>
      </c>
      <c r="AU53" s="47">
        <f t="shared" si="57"/>
        <v>557</v>
      </c>
      <c r="AV53" s="47">
        <f t="shared" si="57"/>
        <v>889</v>
      </c>
      <c r="AW53" s="47">
        <f t="shared" si="57"/>
        <v>1014</v>
      </c>
      <c r="AX53" s="47">
        <f t="shared" si="57"/>
        <v>1208</v>
      </c>
      <c r="AY53" s="47">
        <f t="shared" si="57"/>
        <v>784</v>
      </c>
      <c r="AZ53" s="47">
        <f t="shared" si="57"/>
        <v>1583</v>
      </c>
      <c r="BA53" s="47">
        <f t="shared" si="57"/>
        <v>880</v>
      </c>
      <c r="BB53" s="47">
        <f t="shared" si="57"/>
        <v>611</v>
      </c>
      <c r="BC53" s="47">
        <f t="shared" si="57"/>
        <v>638</v>
      </c>
      <c r="BD53" s="47">
        <f t="shared" si="57"/>
        <v>2105</v>
      </c>
      <c r="BE53" s="47">
        <f t="shared" si="57"/>
        <v>819</v>
      </c>
      <c r="BF53" s="47">
        <f t="shared" si="57"/>
        <v>542</v>
      </c>
      <c r="BG53" s="47">
        <f t="shared" si="57"/>
        <v>1870</v>
      </c>
      <c r="BH53" s="47">
        <f t="shared" si="57"/>
        <v>1323</v>
      </c>
      <c r="BI53" s="47">
        <f t="shared" si="57"/>
        <v>1554</v>
      </c>
      <c r="BJ53" s="47">
        <f t="shared" si="57"/>
        <v>1125</v>
      </c>
    </row>
    <row r="54" ht="13.5" customHeight="1">
      <c r="A54" s="88">
        <v>40993.0</v>
      </c>
      <c r="B54" s="84" t="s">
        <v>71</v>
      </c>
      <c r="C54" s="38"/>
      <c r="D54" s="233" t="s">
        <v>23</v>
      </c>
      <c r="E54" s="52">
        <f t="shared" si="2"/>
        <v>1918</v>
      </c>
      <c r="F54" s="41">
        <v>0.0</v>
      </c>
      <c r="G54" s="41">
        <v>16.0</v>
      </c>
      <c r="H54" s="42">
        <f t="shared" si="3"/>
        <v>16</v>
      </c>
      <c r="I54" s="38"/>
      <c r="J54" s="234" t="s">
        <v>25</v>
      </c>
      <c r="K54" s="52">
        <f t="shared" si="4"/>
        <v>1870</v>
      </c>
      <c r="L54" s="44">
        <v>1.0</v>
      </c>
      <c r="M54" s="44">
        <v>14.0</v>
      </c>
      <c r="N54" s="23">
        <f t="shared" si="5"/>
        <v>17</v>
      </c>
      <c r="O54" s="38"/>
      <c r="P54" s="45" t="s">
        <v>72</v>
      </c>
      <c r="Q54" s="38"/>
      <c r="R54" s="45">
        <f>MIN(Rules!$E$2,(MAX(H54/N54,N54/H54)))</f>
        <v>1.0625</v>
      </c>
      <c r="S54" s="45">
        <f>VLOOKUP(B54,Rules!A:B,2,FALSE)</f>
        <v>40</v>
      </c>
      <c r="T54" s="38"/>
      <c r="U54" s="46">
        <f>1/(10^(-(E54+(IF(P54="Y",Rules!$I$2,0))-K54)/Rules!$E$12)+1)</f>
        <v>0.7133732025</v>
      </c>
      <c r="V54" s="47">
        <f t="shared" si="6"/>
        <v>-30</v>
      </c>
      <c r="W54" s="47">
        <f t="shared" si="7"/>
        <v>30</v>
      </c>
      <c r="X54" s="47"/>
      <c r="Y54" s="47"/>
      <c r="Z54" s="48"/>
      <c r="AA54" s="47">
        <f t="shared" ref="AA54:BJ54" si="58">IF($D54=AA$1,$E54+$V54,(IF($J54=AA$1,$K54+$W54,AA53)))</f>
        <v>1492</v>
      </c>
      <c r="AB54" s="47">
        <f t="shared" si="58"/>
        <v>1107</v>
      </c>
      <c r="AC54" s="47">
        <f t="shared" si="58"/>
        <v>1440</v>
      </c>
      <c r="AD54" s="47">
        <f t="shared" si="58"/>
        <v>292</v>
      </c>
      <c r="AE54" s="47">
        <f t="shared" si="58"/>
        <v>1676</v>
      </c>
      <c r="AF54" s="47">
        <f t="shared" si="58"/>
        <v>1822</v>
      </c>
      <c r="AG54" s="47">
        <f t="shared" si="58"/>
        <v>1096</v>
      </c>
      <c r="AH54" s="47">
        <f t="shared" si="58"/>
        <v>784</v>
      </c>
      <c r="AI54" s="47">
        <f t="shared" si="58"/>
        <v>1199</v>
      </c>
      <c r="AJ54" s="47">
        <f t="shared" si="58"/>
        <v>1839</v>
      </c>
      <c r="AK54" s="47">
        <f t="shared" si="58"/>
        <v>538</v>
      </c>
      <c r="AL54" s="47">
        <f t="shared" si="58"/>
        <v>888</v>
      </c>
      <c r="AM54" s="47">
        <f t="shared" si="58"/>
        <v>1888</v>
      </c>
      <c r="AN54" s="47">
        <f t="shared" si="58"/>
        <v>1366</v>
      </c>
      <c r="AO54" s="47">
        <f t="shared" si="58"/>
        <v>1270</v>
      </c>
      <c r="AP54" s="47">
        <f t="shared" si="58"/>
        <v>2244</v>
      </c>
      <c r="AQ54" s="47">
        <f t="shared" si="58"/>
        <v>1404</v>
      </c>
      <c r="AR54" s="47">
        <f t="shared" si="58"/>
        <v>431</v>
      </c>
      <c r="AS54" s="47">
        <f t="shared" si="58"/>
        <v>1729</v>
      </c>
      <c r="AT54" s="47">
        <f t="shared" si="58"/>
        <v>1178</v>
      </c>
      <c r="AU54" s="47">
        <f t="shared" si="58"/>
        <v>557</v>
      </c>
      <c r="AV54" s="47">
        <f t="shared" si="58"/>
        <v>889</v>
      </c>
      <c r="AW54" s="47">
        <f t="shared" si="58"/>
        <v>1014</v>
      </c>
      <c r="AX54" s="47">
        <f t="shared" si="58"/>
        <v>1208</v>
      </c>
      <c r="AY54" s="47">
        <f t="shared" si="58"/>
        <v>784</v>
      </c>
      <c r="AZ54" s="47">
        <f t="shared" si="58"/>
        <v>1583</v>
      </c>
      <c r="BA54" s="47">
        <f t="shared" si="58"/>
        <v>880</v>
      </c>
      <c r="BB54" s="47">
        <f t="shared" si="58"/>
        <v>611</v>
      </c>
      <c r="BC54" s="47">
        <f t="shared" si="58"/>
        <v>638</v>
      </c>
      <c r="BD54" s="47">
        <f t="shared" si="58"/>
        <v>2105</v>
      </c>
      <c r="BE54" s="47">
        <f t="shared" si="58"/>
        <v>819</v>
      </c>
      <c r="BF54" s="47">
        <f t="shared" si="58"/>
        <v>542</v>
      </c>
      <c r="BG54" s="47">
        <f t="shared" si="58"/>
        <v>1900</v>
      </c>
      <c r="BH54" s="47">
        <f t="shared" si="58"/>
        <v>1323</v>
      </c>
      <c r="BI54" s="47">
        <f t="shared" si="58"/>
        <v>1554</v>
      </c>
      <c r="BJ54" s="47">
        <f t="shared" si="58"/>
        <v>1125</v>
      </c>
    </row>
    <row r="55" ht="13.5" customHeight="1">
      <c r="A55" s="88">
        <v>40993.0</v>
      </c>
      <c r="B55" s="84" t="s">
        <v>71</v>
      </c>
      <c r="C55" s="38"/>
      <c r="D55" s="233" t="s">
        <v>19</v>
      </c>
      <c r="E55" s="52">
        <f t="shared" si="2"/>
        <v>1822</v>
      </c>
      <c r="F55" s="41">
        <v>1.0</v>
      </c>
      <c r="G55" s="41">
        <v>17.0</v>
      </c>
      <c r="H55" s="42">
        <f t="shared" si="3"/>
        <v>20</v>
      </c>
      <c r="I55" s="38"/>
      <c r="J55" s="234" t="s">
        <v>22</v>
      </c>
      <c r="K55" s="52">
        <f t="shared" si="4"/>
        <v>2244</v>
      </c>
      <c r="L55" s="44">
        <v>1.0</v>
      </c>
      <c r="M55" s="44">
        <v>15.0</v>
      </c>
      <c r="N55" s="23">
        <f t="shared" si="5"/>
        <v>18</v>
      </c>
      <c r="O55" s="38"/>
      <c r="P55" s="45" t="s">
        <v>72</v>
      </c>
      <c r="Q55" s="38"/>
      <c r="R55" s="45">
        <f>MIN(Rules!$E$2,(MAX(H55/N55,N55/H55)))</f>
        <v>1.111111111</v>
      </c>
      <c r="S55" s="45">
        <f>VLOOKUP(B55,Rules!A:B,2,FALSE)</f>
        <v>40</v>
      </c>
      <c r="T55" s="38"/>
      <c r="U55" s="46">
        <f>1/(10^(-(E55+(IF(P55="Y",Rules!$I$2,0))-K55)/Rules!$E$12)+1)</f>
        <v>0.2222493035</v>
      </c>
      <c r="V55" s="47">
        <f t="shared" si="6"/>
        <v>35</v>
      </c>
      <c r="W55" s="47">
        <f t="shared" si="7"/>
        <v>-35</v>
      </c>
      <c r="X55" s="47"/>
      <c r="Y55" s="47"/>
      <c r="Z55" s="48"/>
      <c r="AA55" s="47">
        <f t="shared" ref="AA55:BJ55" si="59">IF($D55=AA$1,$E55+$V55,(IF($J55=AA$1,$K55+$W55,AA54)))</f>
        <v>1492</v>
      </c>
      <c r="AB55" s="47">
        <f t="shared" si="59"/>
        <v>1107</v>
      </c>
      <c r="AC55" s="47">
        <f t="shared" si="59"/>
        <v>1440</v>
      </c>
      <c r="AD55" s="47">
        <f t="shared" si="59"/>
        <v>292</v>
      </c>
      <c r="AE55" s="47">
        <f t="shared" si="59"/>
        <v>1676</v>
      </c>
      <c r="AF55" s="47">
        <f t="shared" si="59"/>
        <v>1857</v>
      </c>
      <c r="AG55" s="47">
        <f t="shared" si="59"/>
        <v>1096</v>
      </c>
      <c r="AH55" s="47">
        <f t="shared" si="59"/>
        <v>784</v>
      </c>
      <c r="AI55" s="47">
        <f t="shared" si="59"/>
        <v>1199</v>
      </c>
      <c r="AJ55" s="47">
        <f t="shared" si="59"/>
        <v>1839</v>
      </c>
      <c r="AK55" s="47">
        <f t="shared" si="59"/>
        <v>538</v>
      </c>
      <c r="AL55" s="47">
        <f t="shared" si="59"/>
        <v>888</v>
      </c>
      <c r="AM55" s="47">
        <f t="shared" si="59"/>
        <v>1888</v>
      </c>
      <c r="AN55" s="47">
        <f t="shared" si="59"/>
        <v>1366</v>
      </c>
      <c r="AO55" s="47">
        <f t="shared" si="59"/>
        <v>1270</v>
      </c>
      <c r="AP55" s="47">
        <f t="shared" si="59"/>
        <v>2209</v>
      </c>
      <c r="AQ55" s="47">
        <f t="shared" si="59"/>
        <v>1404</v>
      </c>
      <c r="AR55" s="47">
        <f t="shared" si="59"/>
        <v>431</v>
      </c>
      <c r="AS55" s="47">
        <f t="shared" si="59"/>
        <v>1729</v>
      </c>
      <c r="AT55" s="47">
        <f t="shared" si="59"/>
        <v>1178</v>
      </c>
      <c r="AU55" s="47">
        <f t="shared" si="59"/>
        <v>557</v>
      </c>
      <c r="AV55" s="47">
        <f t="shared" si="59"/>
        <v>889</v>
      </c>
      <c r="AW55" s="47">
        <f t="shared" si="59"/>
        <v>1014</v>
      </c>
      <c r="AX55" s="47">
        <f t="shared" si="59"/>
        <v>1208</v>
      </c>
      <c r="AY55" s="47">
        <f t="shared" si="59"/>
        <v>784</v>
      </c>
      <c r="AZ55" s="47">
        <f t="shared" si="59"/>
        <v>1583</v>
      </c>
      <c r="BA55" s="47">
        <f t="shared" si="59"/>
        <v>880</v>
      </c>
      <c r="BB55" s="47">
        <f t="shared" si="59"/>
        <v>611</v>
      </c>
      <c r="BC55" s="47">
        <f t="shared" si="59"/>
        <v>638</v>
      </c>
      <c r="BD55" s="47">
        <f t="shared" si="59"/>
        <v>2105</v>
      </c>
      <c r="BE55" s="47">
        <f t="shared" si="59"/>
        <v>819</v>
      </c>
      <c r="BF55" s="47">
        <f t="shared" si="59"/>
        <v>542</v>
      </c>
      <c r="BG55" s="47">
        <f t="shared" si="59"/>
        <v>1900</v>
      </c>
      <c r="BH55" s="47">
        <f t="shared" si="59"/>
        <v>1323</v>
      </c>
      <c r="BI55" s="47">
        <f t="shared" si="59"/>
        <v>1554</v>
      </c>
      <c r="BJ55" s="47">
        <f t="shared" si="59"/>
        <v>1125</v>
      </c>
    </row>
    <row r="56" ht="13.5" customHeight="1">
      <c r="A56" s="88">
        <v>40993.0</v>
      </c>
      <c r="B56" s="84" t="s">
        <v>71</v>
      </c>
      <c r="C56" s="38"/>
      <c r="D56" s="233" t="s">
        <v>21</v>
      </c>
      <c r="E56" s="52">
        <f t="shared" si="2"/>
        <v>1676</v>
      </c>
      <c r="F56" s="41">
        <v>3.0</v>
      </c>
      <c r="G56" s="41">
        <v>16.0</v>
      </c>
      <c r="H56" s="42">
        <f t="shared" si="3"/>
        <v>25</v>
      </c>
      <c r="I56" s="38"/>
      <c r="J56" s="234" t="s">
        <v>24</v>
      </c>
      <c r="K56" s="52">
        <f t="shared" si="4"/>
        <v>1554</v>
      </c>
      <c r="L56" s="44">
        <v>0.0</v>
      </c>
      <c r="M56" s="44">
        <v>18.0</v>
      </c>
      <c r="N56" s="23">
        <f t="shared" si="5"/>
        <v>18</v>
      </c>
      <c r="O56" s="38"/>
      <c r="P56" s="45" t="s">
        <v>72</v>
      </c>
      <c r="Q56" s="38"/>
      <c r="R56" s="45">
        <f>MIN(Rules!$E$2,(MAX(H56/N56,N56/H56)))</f>
        <v>1.388888889</v>
      </c>
      <c r="S56" s="45">
        <f>VLOOKUP(B56,Rules!A:B,2,FALSE)</f>
        <v>40</v>
      </c>
      <c r="T56" s="38"/>
      <c r="U56" s="46">
        <f>1/(10^(-(E56+(IF(P56="Y",Rules!$I$2,0))-K56)/Rules!$E$12)+1)</f>
        <v>0.7777506965</v>
      </c>
      <c r="V56" s="47">
        <f t="shared" si="6"/>
        <v>12</v>
      </c>
      <c r="W56" s="47">
        <f t="shared" si="7"/>
        <v>-12</v>
      </c>
      <c r="X56" s="47"/>
      <c r="Y56" s="47"/>
      <c r="Z56" s="48"/>
      <c r="AA56" s="47">
        <f t="shared" ref="AA56:BJ56" si="60">IF($D56=AA$1,$E56+$V56,(IF($J56=AA$1,$K56+$W56,AA55)))</f>
        <v>1492</v>
      </c>
      <c r="AB56" s="47">
        <f t="shared" si="60"/>
        <v>1107</v>
      </c>
      <c r="AC56" s="47">
        <f t="shared" si="60"/>
        <v>1440</v>
      </c>
      <c r="AD56" s="47">
        <f t="shared" si="60"/>
        <v>292</v>
      </c>
      <c r="AE56" s="47">
        <f t="shared" si="60"/>
        <v>1688</v>
      </c>
      <c r="AF56" s="47">
        <f t="shared" si="60"/>
        <v>1857</v>
      </c>
      <c r="AG56" s="47">
        <f t="shared" si="60"/>
        <v>1096</v>
      </c>
      <c r="AH56" s="47">
        <f t="shared" si="60"/>
        <v>784</v>
      </c>
      <c r="AI56" s="47">
        <f t="shared" si="60"/>
        <v>1199</v>
      </c>
      <c r="AJ56" s="47">
        <f t="shared" si="60"/>
        <v>1839</v>
      </c>
      <c r="AK56" s="47">
        <f t="shared" si="60"/>
        <v>538</v>
      </c>
      <c r="AL56" s="47">
        <f t="shared" si="60"/>
        <v>888</v>
      </c>
      <c r="AM56" s="47">
        <f t="shared" si="60"/>
        <v>1888</v>
      </c>
      <c r="AN56" s="47">
        <f t="shared" si="60"/>
        <v>1366</v>
      </c>
      <c r="AO56" s="47">
        <f t="shared" si="60"/>
        <v>1270</v>
      </c>
      <c r="AP56" s="47">
        <f t="shared" si="60"/>
        <v>2209</v>
      </c>
      <c r="AQ56" s="47">
        <f t="shared" si="60"/>
        <v>1404</v>
      </c>
      <c r="AR56" s="47">
        <f t="shared" si="60"/>
        <v>431</v>
      </c>
      <c r="AS56" s="47">
        <f t="shared" si="60"/>
        <v>1729</v>
      </c>
      <c r="AT56" s="47">
        <f t="shared" si="60"/>
        <v>1178</v>
      </c>
      <c r="AU56" s="47">
        <f t="shared" si="60"/>
        <v>557</v>
      </c>
      <c r="AV56" s="47">
        <f t="shared" si="60"/>
        <v>889</v>
      </c>
      <c r="AW56" s="47">
        <f t="shared" si="60"/>
        <v>1014</v>
      </c>
      <c r="AX56" s="47">
        <f t="shared" si="60"/>
        <v>1208</v>
      </c>
      <c r="AY56" s="47">
        <f t="shared" si="60"/>
        <v>784</v>
      </c>
      <c r="AZ56" s="47">
        <f t="shared" si="60"/>
        <v>1583</v>
      </c>
      <c r="BA56" s="47">
        <f t="shared" si="60"/>
        <v>880</v>
      </c>
      <c r="BB56" s="47">
        <f t="shared" si="60"/>
        <v>611</v>
      </c>
      <c r="BC56" s="47">
        <f t="shared" si="60"/>
        <v>638</v>
      </c>
      <c r="BD56" s="47">
        <f t="shared" si="60"/>
        <v>2105</v>
      </c>
      <c r="BE56" s="47">
        <f t="shared" si="60"/>
        <v>819</v>
      </c>
      <c r="BF56" s="47">
        <f t="shared" si="60"/>
        <v>542</v>
      </c>
      <c r="BG56" s="47">
        <f t="shared" si="60"/>
        <v>1900</v>
      </c>
      <c r="BH56" s="47">
        <f t="shared" si="60"/>
        <v>1323</v>
      </c>
      <c r="BI56" s="47">
        <f t="shared" si="60"/>
        <v>1542</v>
      </c>
      <c r="BJ56" s="47">
        <f t="shared" si="60"/>
        <v>1125</v>
      </c>
    </row>
    <row r="57" ht="13.5" customHeight="1">
      <c r="A57" s="88">
        <v>40993.0</v>
      </c>
      <c r="B57" s="84" t="s">
        <v>71</v>
      </c>
      <c r="C57" s="38"/>
      <c r="D57" s="233" t="s">
        <v>30</v>
      </c>
      <c r="E57" s="52">
        <f t="shared" si="2"/>
        <v>1492</v>
      </c>
      <c r="F57" s="41">
        <v>2.0</v>
      </c>
      <c r="G57" s="41">
        <v>18.0</v>
      </c>
      <c r="H57" s="42">
        <f t="shared" si="3"/>
        <v>24</v>
      </c>
      <c r="I57" s="38"/>
      <c r="J57" s="234" t="s">
        <v>31</v>
      </c>
      <c r="K57" s="52">
        <f t="shared" si="4"/>
        <v>1404</v>
      </c>
      <c r="L57" s="44">
        <v>2.0</v>
      </c>
      <c r="M57" s="44">
        <v>16.0</v>
      </c>
      <c r="N57" s="23">
        <f t="shared" si="5"/>
        <v>22</v>
      </c>
      <c r="O57" s="38"/>
      <c r="P57" s="45" t="s">
        <v>72</v>
      </c>
      <c r="Q57" s="38"/>
      <c r="R57" s="45">
        <f>MIN(Rules!$E$2,(MAX(H57/N57,N57/H57)))</f>
        <v>1.090909091</v>
      </c>
      <c r="S57" s="45">
        <f>VLOOKUP(B57,Rules!A:B,2,FALSE)</f>
        <v>40</v>
      </c>
      <c r="T57" s="38"/>
      <c r="U57" s="46">
        <f>1/(10^(-(E57+(IF(P57="Y",Rules!$I$2,0))-K57)/Rules!$E$12)+1)</f>
        <v>0.749515603</v>
      </c>
      <c r="V57" s="47">
        <f t="shared" si="6"/>
        <v>11</v>
      </c>
      <c r="W57" s="47">
        <f t="shared" si="7"/>
        <v>-11</v>
      </c>
      <c r="X57" s="47"/>
      <c r="Y57" s="47"/>
      <c r="Z57" s="48"/>
      <c r="AA57" s="47">
        <f t="shared" ref="AA57:BJ57" si="61">IF($D57=AA$1,$E57+$V57,(IF($J57=AA$1,$K57+$W57,AA56)))</f>
        <v>1503</v>
      </c>
      <c r="AB57" s="47">
        <f t="shared" si="61"/>
        <v>1107</v>
      </c>
      <c r="AC57" s="47">
        <f t="shared" si="61"/>
        <v>1440</v>
      </c>
      <c r="AD57" s="47">
        <f t="shared" si="61"/>
        <v>292</v>
      </c>
      <c r="AE57" s="47">
        <f t="shared" si="61"/>
        <v>1688</v>
      </c>
      <c r="AF57" s="47">
        <f t="shared" si="61"/>
        <v>1857</v>
      </c>
      <c r="AG57" s="47">
        <f t="shared" si="61"/>
        <v>1096</v>
      </c>
      <c r="AH57" s="47">
        <f t="shared" si="61"/>
        <v>784</v>
      </c>
      <c r="AI57" s="47">
        <f t="shared" si="61"/>
        <v>1199</v>
      </c>
      <c r="AJ57" s="47">
        <f t="shared" si="61"/>
        <v>1839</v>
      </c>
      <c r="AK57" s="47">
        <f t="shared" si="61"/>
        <v>538</v>
      </c>
      <c r="AL57" s="47">
        <f t="shared" si="61"/>
        <v>888</v>
      </c>
      <c r="AM57" s="47">
        <f t="shared" si="61"/>
        <v>1888</v>
      </c>
      <c r="AN57" s="47">
        <f t="shared" si="61"/>
        <v>1366</v>
      </c>
      <c r="AO57" s="47">
        <f t="shared" si="61"/>
        <v>1270</v>
      </c>
      <c r="AP57" s="47">
        <f t="shared" si="61"/>
        <v>2209</v>
      </c>
      <c r="AQ57" s="47">
        <f t="shared" si="61"/>
        <v>1393</v>
      </c>
      <c r="AR57" s="47">
        <f t="shared" si="61"/>
        <v>431</v>
      </c>
      <c r="AS57" s="47">
        <f t="shared" si="61"/>
        <v>1729</v>
      </c>
      <c r="AT57" s="47">
        <f t="shared" si="61"/>
        <v>1178</v>
      </c>
      <c r="AU57" s="47">
        <f t="shared" si="61"/>
        <v>557</v>
      </c>
      <c r="AV57" s="47">
        <f t="shared" si="61"/>
        <v>889</v>
      </c>
      <c r="AW57" s="47">
        <f t="shared" si="61"/>
        <v>1014</v>
      </c>
      <c r="AX57" s="47">
        <f t="shared" si="61"/>
        <v>1208</v>
      </c>
      <c r="AY57" s="47">
        <f t="shared" si="61"/>
        <v>784</v>
      </c>
      <c r="AZ57" s="47">
        <f t="shared" si="61"/>
        <v>1583</v>
      </c>
      <c r="BA57" s="47">
        <f t="shared" si="61"/>
        <v>880</v>
      </c>
      <c r="BB57" s="47">
        <f t="shared" si="61"/>
        <v>611</v>
      </c>
      <c r="BC57" s="47">
        <f t="shared" si="61"/>
        <v>638</v>
      </c>
      <c r="BD57" s="47">
        <f t="shared" si="61"/>
        <v>2105</v>
      </c>
      <c r="BE57" s="47">
        <f t="shared" si="61"/>
        <v>819</v>
      </c>
      <c r="BF57" s="47">
        <f t="shared" si="61"/>
        <v>542</v>
      </c>
      <c r="BG57" s="47">
        <f t="shared" si="61"/>
        <v>1900</v>
      </c>
      <c r="BH57" s="47">
        <f t="shared" si="61"/>
        <v>1323</v>
      </c>
      <c r="BI57" s="47">
        <f t="shared" si="61"/>
        <v>1542</v>
      </c>
      <c r="BJ57" s="47">
        <f t="shared" si="61"/>
        <v>1125</v>
      </c>
    </row>
    <row r="58" ht="13.5" customHeight="1">
      <c r="A58" s="88">
        <v>40993.0</v>
      </c>
      <c r="B58" s="84" t="s">
        <v>71</v>
      </c>
      <c r="C58" s="38"/>
      <c r="D58" s="233" t="s">
        <v>34</v>
      </c>
      <c r="E58" s="52">
        <f t="shared" si="2"/>
        <v>1366</v>
      </c>
      <c r="F58" s="41">
        <v>4.0</v>
      </c>
      <c r="G58" s="41">
        <v>27.0</v>
      </c>
      <c r="H58" s="42">
        <f t="shared" si="3"/>
        <v>39</v>
      </c>
      <c r="I58" s="38"/>
      <c r="J58" s="234" t="s">
        <v>33</v>
      </c>
      <c r="K58" s="52">
        <f t="shared" si="4"/>
        <v>1199</v>
      </c>
      <c r="L58" s="44">
        <v>1.0</v>
      </c>
      <c r="M58" s="44">
        <v>21.0</v>
      </c>
      <c r="N58" s="23">
        <f t="shared" si="5"/>
        <v>24</v>
      </c>
      <c r="O58" s="38"/>
      <c r="P58" s="45" t="s">
        <v>72</v>
      </c>
      <c r="Q58" s="38"/>
      <c r="R58" s="45">
        <f>MIN(Rules!$E$2,(MAX(H58/N58,N58/H58)))</f>
        <v>1.625</v>
      </c>
      <c r="S58" s="45">
        <f>VLOOKUP(B58,Rules!A:B,2,FALSE)</f>
        <v>40</v>
      </c>
      <c r="T58" s="38"/>
      <c r="U58" s="46">
        <f>1/(10^(-(E58+(IF(P58="Y",Rules!$I$2,0))-K58)/Rules!$E$12)+1)</f>
        <v>0.8115080412</v>
      </c>
      <c r="V58" s="47">
        <f t="shared" si="6"/>
        <v>12</v>
      </c>
      <c r="W58" s="47">
        <f t="shared" si="7"/>
        <v>-12</v>
      </c>
      <c r="X58" s="47"/>
      <c r="Y58" s="47"/>
      <c r="Z58" s="48"/>
      <c r="AA58" s="47">
        <f t="shared" ref="AA58:BJ58" si="62">IF($D58=AA$1,$E58+$V58,(IF($J58=AA$1,$K58+$W58,AA57)))</f>
        <v>1503</v>
      </c>
      <c r="AB58" s="47">
        <f t="shared" si="62"/>
        <v>1107</v>
      </c>
      <c r="AC58" s="47">
        <f t="shared" si="62"/>
        <v>1440</v>
      </c>
      <c r="AD58" s="47">
        <f t="shared" si="62"/>
        <v>292</v>
      </c>
      <c r="AE58" s="47">
        <f t="shared" si="62"/>
        <v>1688</v>
      </c>
      <c r="AF58" s="47">
        <f t="shared" si="62"/>
        <v>1857</v>
      </c>
      <c r="AG58" s="47">
        <f t="shared" si="62"/>
        <v>1096</v>
      </c>
      <c r="AH58" s="47">
        <f t="shared" si="62"/>
        <v>784</v>
      </c>
      <c r="AI58" s="47">
        <f t="shared" si="62"/>
        <v>1187</v>
      </c>
      <c r="AJ58" s="47">
        <f t="shared" si="62"/>
        <v>1839</v>
      </c>
      <c r="AK58" s="47">
        <f t="shared" si="62"/>
        <v>538</v>
      </c>
      <c r="AL58" s="47">
        <f t="shared" si="62"/>
        <v>888</v>
      </c>
      <c r="AM58" s="47">
        <f t="shared" si="62"/>
        <v>1888</v>
      </c>
      <c r="AN58" s="47">
        <f t="shared" si="62"/>
        <v>1378</v>
      </c>
      <c r="AO58" s="47">
        <f t="shared" si="62"/>
        <v>1270</v>
      </c>
      <c r="AP58" s="47">
        <f t="shared" si="62"/>
        <v>2209</v>
      </c>
      <c r="AQ58" s="47">
        <f t="shared" si="62"/>
        <v>1393</v>
      </c>
      <c r="AR58" s="47">
        <f t="shared" si="62"/>
        <v>431</v>
      </c>
      <c r="AS58" s="47">
        <f t="shared" si="62"/>
        <v>1729</v>
      </c>
      <c r="AT58" s="47">
        <f t="shared" si="62"/>
        <v>1178</v>
      </c>
      <c r="AU58" s="47">
        <f t="shared" si="62"/>
        <v>557</v>
      </c>
      <c r="AV58" s="47">
        <f t="shared" si="62"/>
        <v>889</v>
      </c>
      <c r="AW58" s="47">
        <f t="shared" si="62"/>
        <v>1014</v>
      </c>
      <c r="AX58" s="47">
        <f t="shared" si="62"/>
        <v>1208</v>
      </c>
      <c r="AY58" s="47">
        <f t="shared" si="62"/>
        <v>784</v>
      </c>
      <c r="AZ58" s="47">
        <f t="shared" si="62"/>
        <v>1583</v>
      </c>
      <c r="BA58" s="47">
        <f t="shared" si="62"/>
        <v>880</v>
      </c>
      <c r="BB58" s="47">
        <f t="shared" si="62"/>
        <v>611</v>
      </c>
      <c r="BC58" s="47">
        <f t="shared" si="62"/>
        <v>638</v>
      </c>
      <c r="BD58" s="47">
        <f t="shared" si="62"/>
        <v>2105</v>
      </c>
      <c r="BE58" s="47">
        <f t="shared" si="62"/>
        <v>819</v>
      </c>
      <c r="BF58" s="47">
        <f t="shared" si="62"/>
        <v>542</v>
      </c>
      <c r="BG58" s="47">
        <f t="shared" si="62"/>
        <v>1900</v>
      </c>
      <c r="BH58" s="47">
        <f t="shared" si="62"/>
        <v>1323</v>
      </c>
      <c r="BI58" s="47">
        <f t="shared" si="62"/>
        <v>1542</v>
      </c>
      <c r="BJ58" s="47">
        <f t="shared" si="62"/>
        <v>1125</v>
      </c>
    </row>
    <row r="59" ht="13.5" customHeight="1">
      <c r="A59" s="88">
        <v>40993.0</v>
      </c>
      <c r="B59" s="84" t="s">
        <v>71</v>
      </c>
      <c r="C59" s="38"/>
      <c r="D59" s="233" t="s">
        <v>28</v>
      </c>
      <c r="E59" s="52">
        <f t="shared" si="2"/>
        <v>1440</v>
      </c>
      <c r="F59" s="41">
        <v>2.0</v>
      </c>
      <c r="G59" s="41">
        <v>21.0</v>
      </c>
      <c r="H59" s="42">
        <f t="shared" si="3"/>
        <v>27</v>
      </c>
      <c r="I59" s="38"/>
      <c r="J59" s="234" t="s">
        <v>35</v>
      </c>
      <c r="K59" s="52">
        <f t="shared" si="4"/>
        <v>1096</v>
      </c>
      <c r="L59" s="44">
        <v>0.0</v>
      </c>
      <c r="M59" s="44">
        <v>12.0</v>
      </c>
      <c r="N59" s="23">
        <f t="shared" si="5"/>
        <v>12</v>
      </c>
      <c r="O59" s="38"/>
      <c r="P59" s="45" t="s">
        <v>72</v>
      </c>
      <c r="Q59" s="38"/>
      <c r="R59" s="45">
        <f>MIN(Rules!$E$2,(MAX(H59/N59,N59/H59)))</f>
        <v>2</v>
      </c>
      <c r="S59" s="45">
        <f>VLOOKUP(B59,Rules!A:B,2,FALSE)</f>
        <v>40</v>
      </c>
      <c r="T59" s="38"/>
      <c r="U59" s="46">
        <f>1/(10^(-(E59+(IF(P59="Y",Rules!$I$2,0))-K59)/Rules!$E$12)+1)</f>
        <v>0.9067813947</v>
      </c>
      <c r="V59" s="47">
        <f t="shared" si="6"/>
        <v>7</v>
      </c>
      <c r="W59" s="47">
        <f t="shared" si="7"/>
        <v>-7</v>
      </c>
      <c r="X59" s="47"/>
      <c r="Y59" s="47"/>
      <c r="Z59" s="48"/>
      <c r="AA59" s="47">
        <f t="shared" ref="AA59:BJ59" si="63">IF($D59=AA$1,$E59+$V59,(IF($J59=AA$1,$K59+$W59,AA58)))</f>
        <v>1503</v>
      </c>
      <c r="AB59" s="47">
        <f t="shared" si="63"/>
        <v>1107</v>
      </c>
      <c r="AC59" s="47">
        <f t="shared" si="63"/>
        <v>1447</v>
      </c>
      <c r="AD59" s="47">
        <f t="shared" si="63"/>
        <v>292</v>
      </c>
      <c r="AE59" s="47">
        <f t="shared" si="63"/>
        <v>1688</v>
      </c>
      <c r="AF59" s="47">
        <f t="shared" si="63"/>
        <v>1857</v>
      </c>
      <c r="AG59" s="47">
        <f t="shared" si="63"/>
        <v>1089</v>
      </c>
      <c r="AH59" s="47">
        <f t="shared" si="63"/>
        <v>784</v>
      </c>
      <c r="AI59" s="47">
        <f t="shared" si="63"/>
        <v>1187</v>
      </c>
      <c r="AJ59" s="47">
        <f t="shared" si="63"/>
        <v>1839</v>
      </c>
      <c r="AK59" s="47">
        <f t="shared" si="63"/>
        <v>538</v>
      </c>
      <c r="AL59" s="47">
        <f t="shared" si="63"/>
        <v>888</v>
      </c>
      <c r="AM59" s="47">
        <f t="shared" si="63"/>
        <v>1888</v>
      </c>
      <c r="AN59" s="47">
        <f t="shared" si="63"/>
        <v>1378</v>
      </c>
      <c r="AO59" s="47">
        <f t="shared" si="63"/>
        <v>1270</v>
      </c>
      <c r="AP59" s="47">
        <f t="shared" si="63"/>
        <v>2209</v>
      </c>
      <c r="AQ59" s="47">
        <f t="shared" si="63"/>
        <v>1393</v>
      </c>
      <c r="AR59" s="47">
        <f t="shared" si="63"/>
        <v>431</v>
      </c>
      <c r="AS59" s="47">
        <f t="shared" si="63"/>
        <v>1729</v>
      </c>
      <c r="AT59" s="47">
        <f t="shared" si="63"/>
        <v>1178</v>
      </c>
      <c r="AU59" s="47">
        <f t="shared" si="63"/>
        <v>557</v>
      </c>
      <c r="AV59" s="47">
        <f t="shared" si="63"/>
        <v>889</v>
      </c>
      <c r="AW59" s="47">
        <f t="shared" si="63"/>
        <v>1014</v>
      </c>
      <c r="AX59" s="47">
        <f t="shared" si="63"/>
        <v>1208</v>
      </c>
      <c r="AY59" s="47">
        <f t="shared" si="63"/>
        <v>784</v>
      </c>
      <c r="AZ59" s="47">
        <f t="shared" si="63"/>
        <v>1583</v>
      </c>
      <c r="BA59" s="47">
        <f t="shared" si="63"/>
        <v>880</v>
      </c>
      <c r="BB59" s="47">
        <f t="shared" si="63"/>
        <v>611</v>
      </c>
      <c r="BC59" s="47">
        <f t="shared" si="63"/>
        <v>638</v>
      </c>
      <c r="BD59" s="47">
        <f t="shared" si="63"/>
        <v>2105</v>
      </c>
      <c r="BE59" s="47">
        <f t="shared" si="63"/>
        <v>819</v>
      </c>
      <c r="BF59" s="47">
        <f t="shared" si="63"/>
        <v>542</v>
      </c>
      <c r="BG59" s="47">
        <f t="shared" si="63"/>
        <v>1900</v>
      </c>
      <c r="BH59" s="47">
        <f t="shared" si="63"/>
        <v>1323</v>
      </c>
      <c r="BI59" s="47">
        <f t="shared" si="63"/>
        <v>1542</v>
      </c>
      <c r="BJ59" s="47">
        <f t="shared" si="63"/>
        <v>1125</v>
      </c>
    </row>
    <row r="60" ht="13.5" customHeight="1">
      <c r="A60" s="88">
        <v>40993.0</v>
      </c>
      <c r="B60" s="84" t="s">
        <v>71</v>
      </c>
      <c r="C60" s="38"/>
      <c r="D60" s="233" t="s">
        <v>29</v>
      </c>
      <c r="E60" s="52">
        <f t="shared" si="2"/>
        <v>1270</v>
      </c>
      <c r="F60" s="41">
        <v>7.0</v>
      </c>
      <c r="G60" s="41">
        <v>30.0</v>
      </c>
      <c r="H60" s="42">
        <f t="shared" si="3"/>
        <v>51</v>
      </c>
      <c r="I60" s="38"/>
      <c r="J60" s="234" t="s">
        <v>43</v>
      </c>
      <c r="K60" s="52">
        <f t="shared" si="4"/>
        <v>1107</v>
      </c>
      <c r="L60" s="44">
        <v>0.0</v>
      </c>
      <c r="M60" s="44">
        <v>7.0</v>
      </c>
      <c r="N60" s="23">
        <f t="shared" si="5"/>
        <v>7</v>
      </c>
      <c r="O60" s="38"/>
      <c r="P60" s="45" t="s">
        <v>72</v>
      </c>
      <c r="Q60" s="38"/>
      <c r="R60" s="45">
        <f>MIN(Rules!$E$2,(MAX(H60/N60,N60/H60)))</f>
        <v>2</v>
      </c>
      <c r="S60" s="45">
        <f>VLOOKUP(B60,Rules!A:B,2,FALSE)</f>
        <v>40</v>
      </c>
      <c r="T60" s="38"/>
      <c r="U60" s="46">
        <f>1/(10^(-(E60+(IF(P60="Y",Rules!$I$2,0))-K60)/Rules!$E$12)+1)</f>
        <v>0.8086741823</v>
      </c>
      <c r="V60" s="47">
        <f t="shared" si="6"/>
        <v>15</v>
      </c>
      <c r="W60" s="47">
        <f t="shared" si="7"/>
        <v>-15</v>
      </c>
      <c r="X60" s="47"/>
      <c r="Y60" s="47"/>
      <c r="Z60" s="48"/>
      <c r="AA60" s="47">
        <f t="shared" ref="AA60:BJ60" si="64">IF($D60=AA$1,$E60+$V60,(IF($J60=AA$1,$K60+$W60,AA59)))</f>
        <v>1503</v>
      </c>
      <c r="AB60" s="47">
        <f t="shared" si="64"/>
        <v>1092</v>
      </c>
      <c r="AC60" s="47">
        <f t="shared" si="64"/>
        <v>1447</v>
      </c>
      <c r="AD60" s="47">
        <f t="shared" si="64"/>
        <v>292</v>
      </c>
      <c r="AE60" s="47">
        <f t="shared" si="64"/>
        <v>1688</v>
      </c>
      <c r="AF60" s="47">
        <f t="shared" si="64"/>
        <v>1857</v>
      </c>
      <c r="AG60" s="47">
        <f t="shared" si="64"/>
        <v>1089</v>
      </c>
      <c r="AH60" s="47">
        <f t="shared" si="64"/>
        <v>784</v>
      </c>
      <c r="AI60" s="47">
        <f t="shared" si="64"/>
        <v>1187</v>
      </c>
      <c r="AJ60" s="47">
        <f t="shared" si="64"/>
        <v>1839</v>
      </c>
      <c r="AK60" s="47">
        <f t="shared" si="64"/>
        <v>538</v>
      </c>
      <c r="AL60" s="47">
        <f t="shared" si="64"/>
        <v>888</v>
      </c>
      <c r="AM60" s="47">
        <f t="shared" si="64"/>
        <v>1888</v>
      </c>
      <c r="AN60" s="47">
        <f t="shared" si="64"/>
        <v>1378</v>
      </c>
      <c r="AO60" s="47">
        <f t="shared" si="64"/>
        <v>1285</v>
      </c>
      <c r="AP60" s="47">
        <f t="shared" si="64"/>
        <v>2209</v>
      </c>
      <c r="AQ60" s="47">
        <f t="shared" si="64"/>
        <v>1393</v>
      </c>
      <c r="AR60" s="47">
        <f t="shared" si="64"/>
        <v>431</v>
      </c>
      <c r="AS60" s="47">
        <f t="shared" si="64"/>
        <v>1729</v>
      </c>
      <c r="AT60" s="47">
        <f t="shared" si="64"/>
        <v>1178</v>
      </c>
      <c r="AU60" s="47">
        <f t="shared" si="64"/>
        <v>557</v>
      </c>
      <c r="AV60" s="47">
        <f t="shared" si="64"/>
        <v>889</v>
      </c>
      <c r="AW60" s="47">
        <f t="shared" si="64"/>
        <v>1014</v>
      </c>
      <c r="AX60" s="47">
        <f t="shared" si="64"/>
        <v>1208</v>
      </c>
      <c r="AY60" s="47">
        <f t="shared" si="64"/>
        <v>784</v>
      </c>
      <c r="AZ60" s="47">
        <f t="shared" si="64"/>
        <v>1583</v>
      </c>
      <c r="BA60" s="47">
        <f t="shared" si="64"/>
        <v>880</v>
      </c>
      <c r="BB60" s="47">
        <f t="shared" si="64"/>
        <v>611</v>
      </c>
      <c r="BC60" s="47">
        <f t="shared" si="64"/>
        <v>638</v>
      </c>
      <c r="BD60" s="47">
        <f t="shared" si="64"/>
        <v>2105</v>
      </c>
      <c r="BE60" s="47">
        <f t="shared" si="64"/>
        <v>819</v>
      </c>
      <c r="BF60" s="47">
        <f t="shared" si="64"/>
        <v>542</v>
      </c>
      <c r="BG60" s="47">
        <f t="shared" si="64"/>
        <v>1900</v>
      </c>
      <c r="BH60" s="47">
        <f t="shared" si="64"/>
        <v>1323</v>
      </c>
      <c r="BI60" s="47">
        <f t="shared" si="64"/>
        <v>1542</v>
      </c>
      <c r="BJ60" s="47">
        <f t="shared" si="64"/>
        <v>1125</v>
      </c>
    </row>
    <row r="61" ht="13.5" customHeight="1">
      <c r="A61" s="88">
        <v>40993.0</v>
      </c>
      <c r="B61" s="84" t="s">
        <v>71</v>
      </c>
      <c r="C61" s="38"/>
      <c r="D61" s="233" t="s">
        <v>38</v>
      </c>
      <c r="E61" s="52">
        <f t="shared" si="2"/>
        <v>1208</v>
      </c>
      <c r="F61" s="41">
        <v>3.0</v>
      </c>
      <c r="G61" s="41">
        <v>16.0</v>
      </c>
      <c r="H61" s="42">
        <f t="shared" si="3"/>
        <v>25</v>
      </c>
      <c r="I61" s="38"/>
      <c r="J61" s="234" t="s">
        <v>41</v>
      </c>
      <c r="K61" s="52">
        <f t="shared" si="4"/>
        <v>880</v>
      </c>
      <c r="L61" s="44">
        <v>1.0</v>
      </c>
      <c r="M61" s="44">
        <v>11.0</v>
      </c>
      <c r="N61" s="23">
        <f t="shared" si="5"/>
        <v>14</v>
      </c>
      <c r="O61" s="38"/>
      <c r="P61" s="45" t="s">
        <v>72</v>
      </c>
      <c r="Q61" s="38"/>
      <c r="R61" s="45">
        <f>MIN(Rules!$E$2,(MAX(H61/N61,N61/H61)))</f>
        <v>1.785714286</v>
      </c>
      <c r="S61" s="45">
        <f>VLOOKUP(B61,Rules!A:B,2,FALSE)</f>
        <v>40</v>
      </c>
      <c r="T61" s="38"/>
      <c r="U61" s="46">
        <f>1/(10^(-(E61+(IF(P61="Y",Rules!$I$2,0))-K61)/Rules!$E$12)+1)</f>
        <v>0.9003636203</v>
      </c>
      <c r="V61" s="47">
        <f t="shared" si="6"/>
        <v>7</v>
      </c>
      <c r="W61" s="47">
        <f t="shared" si="7"/>
        <v>-7</v>
      </c>
      <c r="X61" s="47"/>
      <c r="Y61" s="47"/>
      <c r="Z61" s="48"/>
      <c r="AA61" s="47">
        <f t="shared" ref="AA61:BJ61" si="65">IF($D61=AA$1,$E61+$V61,(IF($J61=AA$1,$K61+$W61,AA60)))</f>
        <v>1503</v>
      </c>
      <c r="AB61" s="47">
        <f t="shared" si="65"/>
        <v>1092</v>
      </c>
      <c r="AC61" s="47">
        <f t="shared" si="65"/>
        <v>1447</v>
      </c>
      <c r="AD61" s="47">
        <f t="shared" si="65"/>
        <v>292</v>
      </c>
      <c r="AE61" s="47">
        <f t="shared" si="65"/>
        <v>1688</v>
      </c>
      <c r="AF61" s="47">
        <f t="shared" si="65"/>
        <v>1857</v>
      </c>
      <c r="AG61" s="47">
        <f t="shared" si="65"/>
        <v>1089</v>
      </c>
      <c r="AH61" s="47">
        <f t="shared" si="65"/>
        <v>784</v>
      </c>
      <c r="AI61" s="47">
        <f t="shared" si="65"/>
        <v>1187</v>
      </c>
      <c r="AJ61" s="47">
        <f t="shared" si="65"/>
        <v>1839</v>
      </c>
      <c r="AK61" s="47">
        <f t="shared" si="65"/>
        <v>538</v>
      </c>
      <c r="AL61" s="47">
        <f t="shared" si="65"/>
        <v>888</v>
      </c>
      <c r="AM61" s="47">
        <f t="shared" si="65"/>
        <v>1888</v>
      </c>
      <c r="AN61" s="47">
        <f t="shared" si="65"/>
        <v>1378</v>
      </c>
      <c r="AO61" s="47">
        <f t="shared" si="65"/>
        <v>1285</v>
      </c>
      <c r="AP61" s="47">
        <f t="shared" si="65"/>
        <v>2209</v>
      </c>
      <c r="AQ61" s="47">
        <f t="shared" si="65"/>
        <v>1393</v>
      </c>
      <c r="AR61" s="47">
        <f t="shared" si="65"/>
        <v>431</v>
      </c>
      <c r="AS61" s="47">
        <f t="shared" si="65"/>
        <v>1729</v>
      </c>
      <c r="AT61" s="47">
        <f t="shared" si="65"/>
        <v>1178</v>
      </c>
      <c r="AU61" s="47">
        <f t="shared" si="65"/>
        <v>557</v>
      </c>
      <c r="AV61" s="47">
        <f t="shared" si="65"/>
        <v>889</v>
      </c>
      <c r="AW61" s="47">
        <f t="shared" si="65"/>
        <v>1014</v>
      </c>
      <c r="AX61" s="47">
        <f t="shared" si="65"/>
        <v>1215</v>
      </c>
      <c r="AY61" s="47">
        <f t="shared" si="65"/>
        <v>784</v>
      </c>
      <c r="AZ61" s="47">
        <f t="shared" si="65"/>
        <v>1583</v>
      </c>
      <c r="BA61" s="47">
        <f t="shared" si="65"/>
        <v>873</v>
      </c>
      <c r="BB61" s="47">
        <f t="shared" si="65"/>
        <v>611</v>
      </c>
      <c r="BC61" s="47">
        <f t="shared" si="65"/>
        <v>638</v>
      </c>
      <c r="BD61" s="47">
        <f t="shared" si="65"/>
        <v>2105</v>
      </c>
      <c r="BE61" s="47">
        <f t="shared" si="65"/>
        <v>819</v>
      </c>
      <c r="BF61" s="47">
        <f t="shared" si="65"/>
        <v>542</v>
      </c>
      <c r="BG61" s="47">
        <f t="shared" si="65"/>
        <v>1900</v>
      </c>
      <c r="BH61" s="47">
        <f t="shared" si="65"/>
        <v>1323</v>
      </c>
      <c r="BI61" s="47">
        <f t="shared" si="65"/>
        <v>1542</v>
      </c>
      <c r="BJ61" s="47">
        <f t="shared" si="65"/>
        <v>1125</v>
      </c>
    </row>
    <row r="62" ht="13.5" customHeight="1">
      <c r="A62" s="88">
        <v>40993.0</v>
      </c>
      <c r="B62" s="84" t="s">
        <v>71</v>
      </c>
      <c r="C62" s="38"/>
      <c r="D62" s="233" t="s">
        <v>44</v>
      </c>
      <c r="E62" s="52">
        <f t="shared" si="2"/>
        <v>611</v>
      </c>
      <c r="F62" s="41">
        <v>0.0</v>
      </c>
      <c r="G62" s="41">
        <v>15.0</v>
      </c>
      <c r="H62" s="42">
        <f t="shared" si="3"/>
        <v>15</v>
      </c>
      <c r="I62" s="38"/>
      <c r="J62" s="234" t="s">
        <v>45</v>
      </c>
      <c r="K62" s="52">
        <f t="shared" si="4"/>
        <v>888</v>
      </c>
      <c r="L62" s="44">
        <v>2.0</v>
      </c>
      <c r="M62" s="44">
        <v>15.0</v>
      </c>
      <c r="N62" s="23">
        <f t="shared" si="5"/>
        <v>21</v>
      </c>
      <c r="O62" s="38"/>
      <c r="P62" s="45" t="s">
        <v>72</v>
      </c>
      <c r="Q62" s="38"/>
      <c r="R62" s="45">
        <f>MIN(Rules!$E$2,(MAX(H62/N62,N62/H62)))</f>
        <v>1.4</v>
      </c>
      <c r="S62" s="45">
        <f>VLOOKUP(B62,Rules!A:B,2,FALSE)</f>
        <v>40</v>
      </c>
      <c r="T62" s="38"/>
      <c r="U62" s="46">
        <f>1/(10^(-(E62+(IF(P62="Y",Rules!$I$2,0))-K62)/Rules!$E$12)+1)</f>
        <v>0.3578158542</v>
      </c>
      <c r="V62" s="47">
        <f t="shared" si="6"/>
        <v>-20</v>
      </c>
      <c r="W62" s="47">
        <f t="shared" si="7"/>
        <v>20</v>
      </c>
      <c r="X62" s="47"/>
      <c r="Y62" s="47"/>
      <c r="Z62" s="48"/>
      <c r="AA62" s="47">
        <f t="shared" ref="AA62:BJ62" si="66">IF($D62=AA$1,$E62+$V62,(IF($J62=AA$1,$K62+$W62,AA61)))</f>
        <v>1503</v>
      </c>
      <c r="AB62" s="47">
        <f t="shared" si="66"/>
        <v>1092</v>
      </c>
      <c r="AC62" s="47">
        <f t="shared" si="66"/>
        <v>1447</v>
      </c>
      <c r="AD62" s="47">
        <f t="shared" si="66"/>
        <v>292</v>
      </c>
      <c r="AE62" s="47">
        <f t="shared" si="66"/>
        <v>1688</v>
      </c>
      <c r="AF62" s="47">
        <f t="shared" si="66"/>
        <v>1857</v>
      </c>
      <c r="AG62" s="47">
        <f t="shared" si="66"/>
        <v>1089</v>
      </c>
      <c r="AH62" s="47">
        <f t="shared" si="66"/>
        <v>784</v>
      </c>
      <c r="AI62" s="47">
        <f t="shared" si="66"/>
        <v>1187</v>
      </c>
      <c r="AJ62" s="47">
        <f t="shared" si="66"/>
        <v>1839</v>
      </c>
      <c r="AK62" s="47">
        <f t="shared" si="66"/>
        <v>538</v>
      </c>
      <c r="AL62" s="47">
        <f t="shared" si="66"/>
        <v>908</v>
      </c>
      <c r="AM62" s="47">
        <f t="shared" si="66"/>
        <v>1888</v>
      </c>
      <c r="AN62" s="47">
        <f t="shared" si="66"/>
        <v>1378</v>
      </c>
      <c r="AO62" s="47">
        <f t="shared" si="66"/>
        <v>1285</v>
      </c>
      <c r="AP62" s="47">
        <f t="shared" si="66"/>
        <v>2209</v>
      </c>
      <c r="AQ62" s="47">
        <f t="shared" si="66"/>
        <v>1393</v>
      </c>
      <c r="AR62" s="47">
        <f t="shared" si="66"/>
        <v>431</v>
      </c>
      <c r="AS62" s="47">
        <f t="shared" si="66"/>
        <v>1729</v>
      </c>
      <c r="AT62" s="47">
        <f t="shared" si="66"/>
        <v>1178</v>
      </c>
      <c r="AU62" s="47">
        <f t="shared" si="66"/>
        <v>557</v>
      </c>
      <c r="AV62" s="47">
        <f t="shared" si="66"/>
        <v>889</v>
      </c>
      <c r="AW62" s="47">
        <f t="shared" si="66"/>
        <v>1014</v>
      </c>
      <c r="AX62" s="47">
        <f t="shared" si="66"/>
        <v>1215</v>
      </c>
      <c r="AY62" s="47">
        <f t="shared" si="66"/>
        <v>784</v>
      </c>
      <c r="AZ62" s="47">
        <f t="shared" si="66"/>
        <v>1583</v>
      </c>
      <c r="BA62" s="47">
        <f t="shared" si="66"/>
        <v>873</v>
      </c>
      <c r="BB62" s="47">
        <f t="shared" si="66"/>
        <v>591</v>
      </c>
      <c r="BC62" s="47">
        <f t="shared" si="66"/>
        <v>638</v>
      </c>
      <c r="BD62" s="47">
        <f t="shared" si="66"/>
        <v>2105</v>
      </c>
      <c r="BE62" s="47">
        <f t="shared" si="66"/>
        <v>819</v>
      </c>
      <c r="BF62" s="47">
        <f t="shared" si="66"/>
        <v>542</v>
      </c>
      <c r="BG62" s="47">
        <f t="shared" si="66"/>
        <v>1900</v>
      </c>
      <c r="BH62" s="47">
        <f t="shared" si="66"/>
        <v>1323</v>
      </c>
      <c r="BI62" s="47">
        <f t="shared" si="66"/>
        <v>1542</v>
      </c>
      <c r="BJ62" s="47">
        <f t="shared" si="66"/>
        <v>1125</v>
      </c>
    </row>
    <row r="63" ht="13.5" customHeight="1">
      <c r="A63" s="88">
        <v>40993.0</v>
      </c>
      <c r="B63" s="84" t="s">
        <v>71</v>
      </c>
      <c r="C63" s="38"/>
      <c r="D63" s="233" t="s">
        <v>42</v>
      </c>
      <c r="E63" s="52">
        <f t="shared" si="2"/>
        <v>819</v>
      </c>
      <c r="F63" s="41">
        <v>1.0</v>
      </c>
      <c r="G63" s="41">
        <v>10.0</v>
      </c>
      <c r="H63" s="42">
        <f t="shared" si="3"/>
        <v>13</v>
      </c>
      <c r="I63" s="38"/>
      <c r="J63" s="234" t="s">
        <v>51</v>
      </c>
      <c r="K63" s="52">
        <f t="shared" si="4"/>
        <v>784</v>
      </c>
      <c r="L63" s="44">
        <v>0.0</v>
      </c>
      <c r="M63" s="44">
        <v>17.0</v>
      </c>
      <c r="N63" s="23">
        <f t="shared" si="5"/>
        <v>17</v>
      </c>
      <c r="O63" s="38"/>
      <c r="P63" s="45" t="s">
        <v>72</v>
      </c>
      <c r="Q63" s="38"/>
      <c r="R63" s="45">
        <f>MIN(Rules!$E$2,(MAX(H63/N63,N63/H63)))</f>
        <v>1.307692308</v>
      </c>
      <c r="S63" s="45">
        <f>VLOOKUP(B63,Rules!A:B,2,FALSE)</f>
        <v>40</v>
      </c>
      <c r="T63" s="38"/>
      <c r="U63" s="46">
        <f>1/(10^(-(E63+(IF(P63="Y",Rules!$I$2,0))-K63)/Rules!$E$12)+1)</f>
        <v>0.7009773986</v>
      </c>
      <c r="V63" s="47">
        <f t="shared" si="6"/>
        <v>-37</v>
      </c>
      <c r="W63" s="47">
        <f t="shared" si="7"/>
        <v>37</v>
      </c>
      <c r="X63" s="47"/>
      <c r="Y63" s="47"/>
      <c r="Z63" s="48"/>
      <c r="AA63" s="47">
        <f t="shared" ref="AA63:BJ63" si="67">IF($D63=AA$1,$E63+$V63,(IF($J63=AA$1,$K63+$W63,AA62)))</f>
        <v>1503</v>
      </c>
      <c r="AB63" s="47">
        <f t="shared" si="67"/>
        <v>1092</v>
      </c>
      <c r="AC63" s="47">
        <f t="shared" si="67"/>
        <v>1447</v>
      </c>
      <c r="AD63" s="47">
        <f t="shared" si="67"/>
        <v>292</v>
      </c>
      <c r="AE63" s="47">
        <f t="shared" si="67"/>
        <v>1688</v>
      </c>
      <c r="AF63" s="47">
        <f t="shared" si="67"/>
        <v>1857</v>
      </c>
      <c r="AG63" s="47">
        <f t="shared" si="67"/>
        <v>1089</v>
      </c>
      <c r="AH63" s="47">
        <f t="shared" si="67"/>
        <v>784</v>
      </c>
      <c r="AI63" s="47">
        <f t="shared" si="67"/>
        <v>1187</v>
      </c>
      <c r="AJ63" s="47">
        <f t="shared" si="67"/>
        <v>1839</v>
      </c>
      <c r="AK63" s="47">
        <f t="shared" si="67"/>
        <v>538</v>
      </c>
      <c r="AL63" s="47">
        <f t="shared" si="67"/>
        <v>908</v>
      </c>
      <c r="AM63" s="47">
        <f t="shared" si="67"/>
        <v>1888</v>
      </c>
      <c r="AN63" s="47">
        <f t="shared" si="67"/>
        <v>1378</v>
      </c>
      <c r="AO63" s="47">
        <f t="shared" si="67"/>
        <v>1285</v>
      </c>
      <c r="AP63" s="47">
        <f t="shared" si="67"/>
        <v>2209</v>
      </c>
      <c r="AQ63" s="47">
        <f t="shared" si="67"/>
        <v>1393</v>
      </c>
      <c r="AR63" s="47">
        <f t="shared" si="67"/>
        <v>431</v>
      </c>
      <c r="AS63" s="47">
        <f t="shared" si="67"/>
        <v>1729</v>
      </c>
      <c r="AT63" s="47">
        <f t="shared" si="67"/>
        <v>1178</v>
      </c>
      <c r="AU63" s="47">
        <f t="shared" si="67"/>
        <v>557</v>
      </c>
      <c r="AV63" s="47">
        <f t="shared" si="67"/>
        <v>889</v>
      </c>
      <c r="AW63" s="47">
        <f t="shared" si="67"/>
        <v>1014</v>
      </c>
      <c r="AX63" s="47">
        <f t="shared" si="67"/>
        <v>1215</v>
      </c>
      <c r="AY63" s="47">
        <f t="shared" si="67"/>
        <v>821</v>
      </c>
      <c r="AZ63" s="47">
        <f t="shared" si="67"/>
        <v>1583</v>
      </c>
      <c r="BA63" s="47">
        <f t="shared" si="67"/>
        <v>873</v>
      </c>
      <c r="BB63" s="47">
        <f t="shared" si="67"/>
        <v>591</v>
      </c>
      <c r="BC63" s="47">
        <f t="shared" si="67"/>
        <v>638</v>
      </c>
      <c r="BD63" s="47">
        <f t="shared" si="67"/>
        <v>2105</v>
      </c>
      <c r="BE63" s="47">
        <f t="shared" si="67"/>
        <v>782</v>
      </c>
      <c r="BF63" s="47">
        <f t="shared" si="67"/>
        <v>542</v>
      </c>
      <c r="BG63" s="47">
        <f t="shared" si="67"/>
        <v>1900</v>
      </c>
      <c r="BH63" s="47">
        <f t="shared" si="67"/>
        <v>1323</v>
      </c>
      <c r="BI63" s="47">
        <f t="shared" si="67"/>
        <v>1542</v>
      </c>
      <c r="BJ63" s="47">
        <f t="shared" si="67"/>
        <v>1125</v>
      </c>
    </row>
    <row r="64" ht="13.5" customHeight="1">
      <c r="A64" s="88">
        <v>40993.0</v>
      </c>
      <c r="B64" s="84" t="s">
        <v>71</v>
      </c>
      <c r="C64" s="38"/>
      <c r="D64" s="233" t="s">
        <v>47</v>
      </c>
      <c r="E64" s="52">
        <f t="shared" si="2"/>
        <v>889</v>
      </c>
      <c r="F64" s="41">
        <v>4.0</v>
      </c>
      <c r="G64" s="41">
        <v>24.0</v>
      </c>
      <c r="H64" s="42">
        <f t="shared" si="3"/>
        <v>36</v>
      </c>
      <c r="I64" s="38"/>
      <c r="J64" s="234" t="s">
        <v>37</v>
      </c>
      <c r="K64" s="52">
        <f t="shared" si="4"/>
        <v>784</v>
      </c>
      <c r="L64" s="44">
        <v>0.0</v>
      </c>
      <c r="M64" s="44">
        <v>12.0</v>
      </c>
      <c r="N64" s="23">
        <f t="shared" si="5"/>
        <v>12</v>
      </c>
      <c r="O64" s="38"/>
      <c r="P64" s="45" t="s">
        <v>72</v>
      </c>
      <c r="Q64" s="38"/>
      <c r="R64" s="45">
        <f>MIN(Rules!$E$2,(MAX(H64/N64,N64/H64)))</f>
        <v>2</v>
      </c>
      <c r="S64" s="45">
        <f>VLOOKUP(B64,Rules!A:B,2,FALSE)</f>
        <v>40</v>
      </c>
      <c r="T64" s="38"/>
      <c r="U64" s="46">
        <f>1/(10^(-(E64+(IF(P64="Y",Rules!$I$2,0))-K64)/Rules!$E$12)+1)</f>
        <v>0.7639246991</v>
      </c>
      <c r="V64" s="47">
        <f t="shared" si="6"/>
        <v>19</v>
      </c>
      <c r="W64" s="47">
        <f t="shared" si="7"/>
        <v>-19</v>
      </c>
      <c r="X64" s="47"/>
      <c r="Y64" s="47"/>
      <c r="Z64" s="48"/>
      <c r="AA64" s="47">
        <f t="shared" ref="AA64:BJ64" si="68">IF($D64=AA$1,$E64+$V64,(IF($J64=AA$1,$K64+$W64,AA63)))</f>
        <v>1503</v>
      </c>
      <c r="AB64" s="47">
        <f t="shared" si="68"/>
        <v>1092</v>
      </c>
      <c r="AC64" s="47">
        <f t="shared" si="68"/>
        <v>1447</v>
      </c>
      <c r="AD64" s="47">
        <f t="shared" si="68"/>
        <v>292</v>
      </c>
      <c r="AE64" s="47">
        <f t="shared" si="68"/>
        <v>1688</v>
      </c>
      <c r="AF64" s="47">
        <f t="shared" si="68"/>
        <v>1857</v>
      </c>
      <c r="AG64" s="47">
        <f t="shared" si="68"/>
        <v>1089</v>
      </c>
      <c r="AH64" s="47">
        <f t="shared" si="68"/>
        <v>765</v>
      </c>
      <c r="AI64" s="47">
        <f t="shared" si="68"/>
        <v>1187</v>
      </c>
      <c r="AJ64" s="47">
        <f t="shared" si="68"/>
        <v>1839</v>
      </c>
      <c r="AK64" s="47">
        <f t="shared" si="68"/>
        <v>538</v>
      </c>
      <c r="AL64" s="47">
        <f t="shared" si="68"/>
        <v>908</v>
      </c>
      <c r="AM64" s="47">
        <f t="shared" si="68"/>
        <v>1888</v>
      </c>
      <c r="AN64" s="47">
        <f t="shared" si="68"/>
        <v>1378</v>
      </c>
      <c r="AO64" s="47">
        <f t="shared" si="68"/>
        <v>1285</v>
      </c>
      <c r="AP64" s="47">
        <f t="shared" si="68"/>
        <v>2209</v>
      </c>
      <c r="AQ64" s="47">
        <f t="shared" si="68"/>
        <v>1393</v>
      </c>
      <c r="AR64" s="47">
        <f t="shared" si="68"/>
        <v>431</v>
      </c>
      <c r="AS64" s="47">
        <f t="shared" si="68"/>
        <v>1729</v>
      </c>
      <c r="AT64" s="47">
        <f t="shared" si="68"/>
        <v>1178</v>
      </c>
      <c r="AU64" s="47">
        <f t="shared" si="68"/>
        <v>557</v>
      </c>
      <c r="AV64" s="47">
        <f t="shared" si="68"/>
        <v>908</v>
      </c>
      <c r="AW64" s="47">
        <f t="shared" si="68"/>
        <v>1014</v>
      </c>
      <c r="AX64" s="47">
        <f t="shared" si="68"/>
        <v>1215</v>
      </c>
      <c r="AY64" s="47">
        <f t="shared" si="68"/>
        <v>821</v>
      </c>
      <c r="AZ64" s="47">
        <f t="shared" si="68"/>
        <v>1583</v>
      </c>
      <c r="BA64" s="47">
        <f t="shared" si="68"/>
        <v>873</v>
      </c>
      <c r="BB64" s="47">
        <f t="shared" si="68"/>
        <v>591</v>
      </c>
      <c r="BC64" s="47">
        <f t="shared" si="68"/>
        <v>638</v>
      </c>
      <c r="BD64" s="47">
        <f t="shared" si="68"/>
        <v>2105</v>
      </c>
      <c r="BE64" s="47">
        <f t="shared" si="68"/>
        <v>782</v>
      </c>
      <c r="BF64" s="47">
        <f t="shared" si="68"/>
        <v>542</v>
      </c>
      <c r="BG64" s="47">
        <f t="shared" si="68"/>
        <v>1900</v>
      </c>
      <c r="BH64" s="47">
        <f t="shared" si="68"/>
        <v>1323</v>
      </c>
      <c r="BI64" s="47">
        <f t="shared" si="68"/>
        <v>1542</v>
      </c>
      <c r="BJ64" s="47">
        <f t="shared" si="68"/>
        <v>1125</v>
      </c>
    </row>
    <row r="65" ht="13.5" customHeight="1">
      <c r="A65" s="88">
        <v>40993.0</v>
      </c>
      <c r="B65" s="84" t="s">
        <v>71</v>
      </c>
      <c r="C65" s="38"/>
      <c r="D65" s="233" t="s">
        <v>53</v>
      </c>
      <c r="E65" s="52">
        <f t="shared" si="2"/>
        <v>542</v>
      </c>
      <c r="F65" s="41">
        <v>8.0</v>
      </c>
      <c r="G65" s="41">
        <v>19.0</v>
      </c>
      <c r="H65" s="42">
        <f t="shared" si="3"/>
        <v>43</v>
      </c>
      <c r="I65" s="38"/>
      <c r="J65" s="234" t="s">
        <v>50</v>
      </c>
      <c r="K65" s="52">
        <f t="shared" si="4"/>
        <v>557</v>
      </c>
      <c r="L65" s="44">
        <v>0.0</v>
      </c>
      <c r="M65" s="44">
        <v>5.0</v>
      </c>
      <c r="N65" s="23">
        <f t="shared" si="5"/>
        <v>5</v>
      </c>
      <c r="O65" s="38"/>
      <c r="P65" s="45" t="s">
        <v>72</v>
      </c>
      <c r="Q65" s="38"/>
      <c r="R65" s="45">
        <f>MIN(Rules!$E$2,(MAX(H65/N65,N65/H65)))</f>
        <v>2</v>
      </c>
      <c r="S65" s="45">
        <f>VLOOKUP(B65,Rules!A:B,2,FALSE)</f>
        <v>40</v>
      </c>
      <c r="T65" s="38"/>
      <c r="U65" s="46">
        <f>1/(10^(-(E65+(IF(P65="Y",Rules!$I$2,0))-K65)/Rules!$E$12)+1)</f>
        <v>0.6506046279</v>
      </c>
      <c r="V65" s="47">
        <f t="shared" si="6"/>
        <v>28</v>
      </c>
      <c r="W65" s="47">
        <f t="shared" si="7"/>
        <v>-28</v>
      </c>
      <c r="X65" s="47"/>
      <c r="Y65" s="47"/>
      <c r="Z65" s="48"/>
      <c r="AA65" s="47">
        <f t="shared" ref="AA65:BJ65" si="69">IF($D65=AA$1,$E65+$V65,(IF($J65=AA$1,$K65+$W65,AA64)))</f>
        <v>1503</v>
      </c>
      <c r="AB65" s="47">
        <f t="shared" si="69"/>
        <v>1092</v>
      </c>
      <c r="AC65" s="47">
        <f t="shared" si="69"/>
        <v>1447</v>
      </c>
      <c r="AD65" s="47">
        <f t="shared" si="69"/>
        <v>292</v>
      </c>
      <c r="AE65" s="47">
        <f t="shared" si="69"/>
        <v>1688</v>
      </c>
      <c r="AF65" s="47">
        <f t="shared" si="69"/>
        <v>1857</v>
      </c>
      <c r="AG65" s="47">
        <f t="shared" si="69"/>
        <v>1089</v>
      </c>
      <c r="AH65" s="47">
        <f t="shared" si="69"/>
        <v>765</v>
      </c>
      <c r="AI65" s="47">
        <f t="shared" si="69"/>
        <v>1187</v>
      </c>
      <c r="AJ65" s="47">
        <f t="shared" si="69"/>
        <v>1839</v>
      </c>
      <c r="AK65" s="47">
        <f t="shared" si="69"/>
        <v>538</v>
      </c>
      <c r="AL65" s="47">
        <f t="shared" si="69"/>
        <v>908</v>
      </c>
      <c r="AM65" s="47">
        <f t="shared" si="69"/>
        <v>1888</v>
      </c>
      <c r="AN65" s="47">
        <f t="shared" si="69"/>
        <v>1378</v>
      </c>
      <c r="AO65" s="47">
        <f t="shared" si="69"/>
        <v>1285</v>
      </c>
      <c r="AP65" s="47">
        <f t="shared" si="69"/>
        <v>2209</v>
      </c>
      <c r="AQ65" s="47">
        <f t="shared" si="69"/>
        <v>1393</v>
      </c>
      <c r="AR65" s="47">
        <f t="shared" si="69"/>
        <v>431</v>
      </c>
      <c r="AS65" s="47">
        <f t="shared" si="69"/>
        <v>1729</v>
      </c>
      <c r="AT65" s="47">
        <f t="shared" si="69"/>
        <v>1178</v>
      </c>
      <c r="AU65" s="47">
        <f t="shared" si="69"/>
        <v>529</v>
      </c>
      <c r="AV65" s="47">
        <f t="shared" si="69"/>
        <v>908</v>
      </c>
      <c r="AW65" s="47">
        <f t="shared" si="69"/>
        <v>1014</v>
      </c>
      <c r="AX65" s="47">
        <f t="shared" si="69"/>
        <v>1215</v>
      </c>
      <c r="AY65" s="47">
        <f t="shared" si="69"/>
        <v>821</v>
      </c>
      <c r="AZ65" s="47">
        <f t="shared" si="69"/>
        <v>1583</v>
      </c>
      <c r="BA65" s="47">
        <f t="shared" si="69"/>
        <v>873</v>
      </c>
      <c r="BB65" s="47">
        <f t="shared" si="69"/>
        <v>591</v>
      </c>
      <c r="BC65" s="47">
        <f t="shared" si="69"/>
        <v>638</v>
      </c>
      <c r="BD65" s="47">
        <f t="shared" si="69"/>
        <v>2105</v>
      </c>
      <c r="BE65" s="47">
        <f t="shared" si="69"/>
        <v>782</v>
      </c>
      <c r="BF65" s="47">
        <f t="shared" si="69"/>
        <v>570</v>
      </c>
      <c r="BG65" s="47">
        <f t="shared" si="69"/>
        <v>1900</v>
      </c>
      <c r="BH65" s="47">
        <f t="shared" si="69"/>
        <v>1323</v>
      </c>
      <c r="BI65" s="47">
        <f t="shared" si="69"/>
        <v>1542</v>
      </c>
      <c r="BJ65" s="47">
        <f t="shared" si="69"/>
        <v>1125</v>
      </c>
    </row>
    <row r="66" ht="13.5" customHeight="1">
      <c r="A66" s="88">
        <v>40993.0</v>
      </c>
      <c r="B66" s="84" t="s">
        <v>71</v>
      </c>
      <c r="C66" s="38"/>
      <c r="D66" s="233" t="s">
        <v>52</v>
      </c>
      <c r="E66" s="52">
        <f t="shared" si="2"/>
        <v>431</v>
      </c>
      <c r="F66" s="41">
        <v>2.0</v>
      </c>
      <c r="G66" s="41">
        <v>6.0</v>
      </c>
      <c r="H66" s="42">
        <f t="shared" si="3"/>
        <v>12</v>
      </c>
      <c r="I66" s="38"/>
      <c r="J66" s="234" t="s">
        <v>48</v>
      </c>
      <c r="K66" s="52">
        <f t="shared" si="4"/>
        <v>538</v>
      </c>
      <c r="L66" s="44">
        <v>6.0</v>
      </c>
      <c r="M66" s="44">
        <v>27.0</v>
      </c>
      <c r="N66" s="23">
        <f t="shared" si="5"/>
        <v>45</v>
      </c>
      <c r="O66" s="38"/>
      <c r="P66" s="45" t="s">
        <v>72</v>
      </c>
      <c r="Q66" s="38"/>
      <c r="R66" s="45">
        <f>MIN(Rules!$E$2,(MAX(H66/N66,N66/H66)))</f>
        <v>2</v>
      </c>
      <c r="S66" s="45">
        <f>VLOOKUP(B66,Rules!A:B,2,FALSE)</f>
        <v>40</v>
      </c>
      <c r="T66" s="38"/>
      <c r="U66" s="46">
        <f>1/(10^(-(E66+(IF(P66="Y",Rules!$I$2,0))-K66)/Rules!$E$12)+1)</f>
        <v>0.5493444402</v>
      </c>
      <c r="V66" s="47">
        <f t="shared" si="6"/>
        <v>-44</v>
      </c>
      <c r="W66" s="47">
        <f t="shared" si="7"/>
        <v>44</v>
      </c>
      <c r="X66" s="47"/>
      <c r="Y66" s="47"/>
      <c r="Z66" s="48"/>
      <c r="AA66" s="47">
        <f t="shared" ref="AA66:BJ66" si="70">IF($D66=AA$1,$E66+$V66,(IF($J66=AA$1,$K66+$W66,AA65)))</f>
        <v>1503</v>
      </c>
      <c r="AB66" s="47">
        <f t="shared" si="70"/>
        <v>1092</v>
      </c>
      <c r="AC66" s="47">
        <f t="shared" si="70"/>
        <v>1447</v>
      </c>
      <c r="AD66" s="47">
        <f t="shared" si="70"/>
        <v>292</v>
      </c>
      <c r="AE66" s="47">
        <f t="shared" si="70"/>
        <v>1688</v>
      </c>
      <c r="AF66" s="47">
        <f t="shared" si="70"/>
        <v>1857</v>
      </c>
      <c r="AG66" s="47">
        <f t="shared" si="70"/>
        <v>1089</v>
      </c>
      <c r="AH66" s="47">
        <f t="shared" si="70"/>
        <v>765</v>
      </c>
      <c r="AI66" s="47">
        <f t="shared" si="70"/>
        <v>1187</v>
      </c>
      <c r="AJ66" s="47">
        <f t="shared" si="70"/>
        <v>1839</v>
      </c>
      <c r="AK66" s="47">
        <f t="shared" si="70"/>
        <v>582</v>
      </c>
      <c r="AL66" s="47">
        <f t="shared" si="70"/>
        <v>908</v>
      </c>
      <c r="AM66" s="47">
        <f t="shared" si="70"/>
        <v>1888</v>
      </c>
      <c r="AN66" s="47">
        <f t="shared" si="70"/>
        <v>1378</v>
      </c>
      <c r="AO66" s="47">
        <f t="shared" si="70"/>
        <v>1285</v>
      </c>
      <c r="AP66" s="47">
        <f t="shared" si="70"/>
        <v>2209</v>
      </c>
      <c r="AQ66" s="47">
        <f t="shared" si="70"/>
        <v>1393</v>
      </c>
      <c r="AR66" s="47">
        <f t="shared" si="70"/>
        <v>387</v>
      </c>
      <c r="AS66" s="47">
        <f t="shared" si="70"/>
        <v>1729</v>
      </c>
      <c r="AT66" s="47">
        <f t="shared" si="70"/>
        <v>1178</v>
      </c>
      <c r="AU66" s="47">
        <f t="shared" si="70"/>
        <v>529</v>
      </c>
      <c r="AV66" s="47">
        <f t="shared" si="70"/>
        <v>908</v>
      </c>
      <c r="AW66" s="47">
        <f t="shared" si="70"/>
        <v>1014</v>
      </c>
      <c r="AX66" s="47">
        <f t="shared" si="70"/>
        <v>1215</v>
      </c>
      <c r="AY66" s="47">
        <f t="shared" si="70"/>
        <v>821</v>
      </c>
      <c r="AZ66" s="47">
        <f t="shared" si="70"/>
        <v>1583</v>
      </c>
      <c r="BA66" s="47">
        <f t="shared" si="70"/>
        <v>873</v>
      </c>
      <c r="BB66" s="47">
        <f t="shared" si="70"/>
        <v>591</v>
      </c>
      <c r="BC66" s="47">
        <f t="shared" si="70"/>
        <v>638</v>
      </c>
      <c r="BD66" s="47">
        <f t="shared" si="70"/>
        <v>2105</v>
      </c>
      <c r="BE66" s="47">
        <f t="shared" si="70"/>
        <v>782</v>
      </c>
      <c r="BF66" s="47">
        <f t="shared" si="70"/>
        <v>570</v>
      </c>
      <c r="BG66" s="47">
        <f t="shared" si="70"/>
        <v>1900</v>
      </c>
      <c r="BH66" s="47">
        <f t="shared" si="70"/>
        <v>1323</v>
      </c>
      <c r="BI66" s="47">
        <f t="shared" si="70"/>
        <v>1542</v>
      </c>
      <c r="BJ66" s="47">
        <f t="shared" si="70"/>
        <v>1125</v>
      </c>
    </row>
    <row r="67" ht="13.5" customHeight="1">
      <c r="A67" s="88">
        <v>41000.0</v>
      </c>
      <c r="B67" s="84" t="s">
        <v>71</v>
      </c>
      <c r="C67" s="38"/>
      <c r="D67" s="233" t="s">
        <v>25</v>
      </c>
      <c r="E67" s="52">
        <f t="shared" si="2"/>
        <v>1900</v>
      </c>
      <c r="F67" s="41">
        <v>0.0</v>
      </c>
      <c r="G67" s="41">
        <v>17.0</v>
      </c>
      <c r="H67" s="42">
        <f t="shared" si="3"/>
        <v>17</v>
      </c>
      <c r="I67" s="38"/>
      <c r="J67" s="234" t="s">
        <v>26</v>
      </c>
      <c r="K67" s="52">
        <f t="shared" si="4"/>
        <v>1839</v>
      </c>
      <c r="L67" s="44">
        <v>0.0</v>
      </c>
      <c r="M67" s="44">
        <v>13.0</v>
      </c>
      <c r="N67" s="23">
        <f t="shared" si="5"/>
        <v>13</v>
      </c>
      <c r="O67" s="38"/>
      <c r="P67" s="45" t="s">
        <v>72</v>
      </c>
      <c r="Q67" s="38"/>
      <c r="R67" s="45">
        <f>MIN(Rules!$E$2,(MAX(H67/N67,N67/H67)))</f>
        <v>1.307692308</v>
      </c>
      <c r="S67" s="45">
        <f>VLOOKUP(B67,Rules!A:B,2,FALSE)</f>
        <v>40</v>
      </c>
      <c r="T67" s="38"/>
      <c r="U67" s="46">
        <f>1/(10^(-(E67+(IF(P67="Y",Rules!$I$2,0))-K67)/Rules!$E$12)+1)</f>
        <v>0.7254564035</v>
      </c>
      <c r="V67" s="47">
        <f t="shared" si="6"/>
        <v>14</v>
      </c>
      <c r="W67" s="47">
        <f t="shared" si="7"/>
        <v>-14</v>
      </c>
      <c r="X67" s="47"/>
      <c r="Y67" s="47"/>
      <c r="Z67" s="48"/>
      <c r="AA67" s="47">
        <f t="shared" ref="AA67:BJ67" si="71">IF($D67=AA$1,$E67+$V67,(IF($J67=AA$1,$K67+$W67,AA66)))</f>
        <v>1503</v>
      </c>
      <c r="AB67" s="47">
        <f t="shared" si="71"/>
        <v>1092</v>
      </c>
      <c r="AC67" s="47">
        <f t="shared" si="71"/>
        <v>1447</v>
      </c>
      <c r="AD67" s="47">
        <f t="shared" si="71"/>
        <v>292</v>
      </c>
      <c r="AE67" s="47">
        <f t="shared" si="71"/>
        <v>1688</v>
      </c>
      <c r="AF67" s="47">
        <f t="shared" si="71"/>
        <v>1857</v>
      </c>
      <c r="AG67" s="47">
        <f t="shared" si="71"/>
        <v>1089</v>
      </c>
      <c r="AH67" s="47">
        <f t="shared" si="71"/>
        <v>765</v>
      </c>
      <c r="AI67" s="47">
        <f t="shared" si="71"/>
        <v>1187</v>
      </c>
      <c r="AJ67" s="47">
        <f t="shared" si="71"/>
        <v>1825</v>
      </c>
      <c r="AK67" s="47">
        <f t="shared" si="71"/>
        <v>582</v>
      </c>
      <c r="AL67" s="47">
        <f t="shared" si="71"/>
        <v>908</v>
      </c>
      <c r="AM67" s="47">
        <f t="shared" si="71"/>
        <v>1888</v>
      </c>
      <c r="AN67" s="47">
        <f t="shared" si="71"/>
        <v>1378</v>
      </c>
      <c r="AO67" s="47">
        <f t="shared" si="71"/>
        <v>1285</v>
      </c>
      <c r="AP67" s="47">
        <f t="shared" si="71"/>
        <v>2209</v>
      </c>
      <c r="AQ67" s="47">
        <f t="shared" si="71"/>
        <v>1393</v>
      </c>
      <c r="AR67" s="47">
        <f t="shared" si="71"/>
        <v>387</v>
      </c>
      <c r="AS67" s="47">
        <f t="shared" si="71"/>
        <v>1729</v>
      </c>
      <c r="AT67" s="47">
        <f t="shared" si="71"/>
        <v>1178</v>
      </c>
      <c r="AU67" s="47">
        <f t="shared" si="71"/>
        <v>529</v>
      </c>
      <c r="AV67" s="47">
        <f t="shared" si="71"/>
        <v>908</v>
      </c>
      <c r="AW67" s="47">
        <f t="shared" si="71"/>
        <v>1014</v>
      </c>
      <c r="AX67" s="47">
        <f t="shared" si="71"/>
        <v>1215</v>
      </c>
      <c r="AY67" s="47">
        <f t="shared" si="71"/>
        <v>821</v>
      </c>
      <c r="AZ67" s="47">
        <f t="shared" si="71"/>
        <v>1583</v>
      </c>
      <c r="BA67" s="47">
        <f t="shared" si="71"/>
        <v>873</v>
      </c>
      <c r="BB67" s="47">
        <f t="shared" si="71"/>
        <v>591</v>
      </c>
      <c r="BC67" s="47">
        <f t="shared" si="71"/>
        <v>638</v>
      </c>
      <c r="BD67" s="47">
        <f t="shared" si="71"/>
        <v>2105</v>
      </c>
      <c r="BE67" s="47">
        <f t="shared" si="71"/>
        <v>782</v>
      </c>
      <c r="BF67" s="47">
        <f t="shared" si="71"/>
        <v>570</v>
      </c>
      <c r="BG67" s="47">
        <f t="shared" si="71"/>
        <v>1914</v>
      </c>
      <c r="BH67" s="47">
        <f t="shared" si="71"/>
        <v>1323</v>
      </c>
      <c r="BI67" s="47">
        <f t="shared" si="71"/>
        <v>1542</v>
      </c>
      <c r="BJ67" s="47">
        <f t="shared" si="71"/>
        <v>1125</v>
      </c>
    </row>
    <row r="68" ht="13.5" customHeight="1">
      <c r="A68" s="88">
        <v>41000.0</v>
      </c>
      <c r="B68" s="84" t="s">
        <v>71</v>
      </c>
      <c r="C68" s="38"/>
      <c r="D68" s="233" t="s">
        <v>22</v>
      </c>
      <c r="E68" s="52">
        <f t="shared" si="2"/>
        <v>2209</v>
      </c>
      <c r="F68" s="41">
        <v>3.0</v>
      </c>
      <c r="G68" s="41">
        <v>26.0</v>
      </c>
      <c r="H68" s="42">
        <f t="shared" si="3"/>
        <v>35</v>
      </c>
      <c r="I68" s="38"/>
      <c r="J68" s="234" t="s">
        <v>23</v>
      </c>
      <c r="K68" s="52">
        <f t="shared" si="4"/>
        <v>1888</v>
      </c>
      <c r="L68" s="44">
        <v>0.0</v>
      </c>
      <c r="M68" s="44">
        <v>10.0</v>
      </c>
      <c r="N68" s="23">
        <f t="shared" si="5"/>
        <v>10</v>
      </c>
      <c r="O68" s="38"/>
      <c r="P68" s="45" t="s">
        <v>72</v>
      </c>
      <c r="Q68" s="38"/>
      <c r="R68" s="45">
        <f>MIN(Rules!$E$2,(MAX(H68/N68,N68/H68)))</f>
        <v>2</v>
      </c>
      <c r="S68" s="45">
        <f>VLOOKUP(B68,Rules!A:B,2,FALSE)</f>
        <v>40</v>
      </c>
      <c r="T68" s="38"/>
      <c r="U68" s="46">
        <f>1/(10^(-(E68+(IF(P68="Y",Rules!$I$2,0))-K68)/Rules!$E$12)+1)</f>
        <v>0.8974341907</v>
      </c>
      <c r="V68" s="47">
        <f t="shared" si="6"/>
        <v>8</v>
      </c>
      <c r="W68" s="47">
        <f t="shared" si="7"/>
        <v>-8</v>
      </c>
      <c r="X68" s="47"/>
      <c r="Y68" s="47"/>
      <c r="Z68" s="48"/>
      <c r="AA68" s="47">
        <f t="shared" ref="AA68:BJ68" si="72">IF($D68=AA$1,$E68+$V68,(IF($J68=AA$1,$K68+$W68,AA67)))</f>
        <v>1503</v>
      </c>
      <c r="AB68" s="47">
        <f t="shared" si="72"/>
        <v>1092</v>
      </c>
      <c r="AC68" s="47">
        <f t="shared" si="72"/>
        <v>1447</v>
      </c>
      <c r="AD68" s="47">
        <f t="shared" si="72"/>
        <v>292</v>
      </c>
      <c r="AE68" s="47">
        <f t="shared" si="72"/>
        <v>1688</v>
      </c>
      <c r="AF68" s="47">
        <f t="shared" si="72"/>
        <v>1857</v>
      </c>
      <c r="AG68" s="47">
        <f t="shared" si="72"/>
        <v>1089</v>
      </c>
      <c r="AH68" s="47">
        <f t="shared" si="72"/>
        <v>765</v>
      </c>
      <c r="AI68" s="47">
        <f t="shared" si="72"/>
        <v>1187</v>
      </c>
      <c r="AJ68" s="47">
        <f t="shared" si="72"/>
        <v>1825</v>
      </c>
      <c r="AK68" s="47">
        <f t="shared" si="72"/>
        <v>582</v>
      </c>
      <c r="AL68" s="47">
        <f t="shared" si="72"/>
        <v>908</v>
      </c>
      <c r="AM68" s="47">
        <f t="shared" si="72"/>
        <v>1880</v>
      </c>
      <c r="AN68" s="47">
        <f t="shared" si="72"/>
        <v>1378</v>
      </c>
      <c r="AO68" s="47">
        <f t="shared" si="72"/>
        <v>1285</v>
      </c>
      <c r="AP68" s="47">
        <f t="shared" si="72"/>
        <v>2217</v>
      </c>
      <c r="AQ68" s="47">
        <f t="shared" si="72"/>
        <v>1393</v>
      </c>
      <c r="AR68" s="47">
        <f t="shared" si="72"/>
        <v>387</v>
      </c>
      <c r="AS68" s="47">
        <f t="shared" si="72"/>
        <v>1729</v>
      </c>
      <c r="AT68" s="47">
        <f t="shared" si="72"/>
        <v>1178</v>
      </c>
      <c r="AU68" s="47">
        <f t="shared" si="72"/>
        <v>529</v>
      </c>
      <c r="AV68" s="47">
        <f t="shared" si="72"/>
        <v>908</v>
      </c>
      <c r="AW68" s="47">
        <f t="shared" si="72"/>
        <v>1014</v>
      </c>
      <c r="AX68" s="47">
        <f t="shared" si="72"/>
        <v>1215</v>
      </c>
      <c r="AY68" s="47">
        <f t="shared" si="72"/>
        <v>821</v>
      </c>
      <c r="AZ68" s="47">
        <f t="shared" si="72"/>
        <v>1583</v>
      </c>
      <c r="BA68" s="47">
        <f t="shared" si="72"/>
        <v>873</v>
      </c>
      <c r="BB68" s="47">
        <f t="shared" si="72"/>
        <v>591</v>
      </c>
      <c r="BC68" s="47">
        <f t="shared" si="72"/>
        <v>638</v>
      </c>
      <c r="BD68" s="47">
        <f t="shared" si="72"/>
        <v>2105</v>
      </c>
      <c r="BE68" s="47">
        <f t="shared" si="72"/>
        <v>782</v>
      </c>
      <c r="BF68" s="47">
        <f t="shared" si="72"/>
        <v>570</v>
      </c>
      <c r="BG68" s="47">
        <f t="shared" si="72"/>
        <v>1914</v>
      </c>
      <c r="BH68" s="47">
        <f t="shared" si="72"/>
        <v>1323</v>
      </c>
      <c r="BI68" s="47">
        <f t="shared" si="72"/>
        <v>1542</v>
      </c>
      <c r="BJ68" s="47">
        <f t="shared" si="72"/>
        <v>1125</v>
      </c>
    </row>
    <row r="69" ht="13.5" customHeight="1">
      <c r="A69" s="88">
        <v>41000.0</v>
      </c>
      <c r="B69" s="84" t="s">
        <v>71</v>
      </c>
      <c r="C69" s="38"/>
      <c r="D69" s="233" t="s">
        <v>18</v>
      </c>
      <c r="E69" s="52">
        <f t="shared" si="2"/>
        <v>2105</v>
      </c>
      <c r="F69" s="41">
        <v>1.0</v>
      </c>
      <c r="G69" s="41">
        <v>23.0</v>
      </c>
      <c r="H69" s="42">
        <f t="shared" si="3"/>
        <v>26</v>
      </c>
      <c r="I69" s="38"/>
      <c r="J69" s="234" t="s">
        <v>19</v>
      </c>
      <c r="K69" s="52">
        <f t="shared" si="4"/>
        <v>1857</v>
      </c>
      <c r="L69" s="44">
        <v>1.0</v>
      </c>
      <c r="M69" s="44">
        <v>23.0</v>
      </c>
      <c r="N69" s="23">
        <f t="shared" si="5"/>
        <v>26</v>
      </c>
      <c r="O69" s="38"/>
      <c r="P69" s="45" t="s">
        <v>72</v>
      </c>
      <c r="Q69" s="38"/>
      <c r="R69" s="45">
        <f>MIN(Rules!$E$2,(MAX(H69/N69,N69/H69)))</f>
        <v>1</v>
      </c>
      <c r="S69" s="45">
        <f>VLOOKUP(B69,Rules!A:B,2,FALSE)</f>
        <v>40</v>
      </c>
      <c r="T69" s="38"/>
      <c r="U69" s="46">
        <f>1/(10^(-(E69+(IF(P69="Y",Rules!$I$2,0))-K69)/Rules!$E$12)+1)</f>
        <v>0.8621018124</v>
      </c>
      <c r="V69" s="47">
        <f t="shared" si="6"/>
        <v>-14</v>
      </c>
      <c r="W69" s="47">
        <f t="shared" si="7"/>
        <v>14</v>
      </c>
      <c r="X69" s="47"/>
      <c r="Y69" s="47"/>
      <c r="Z69" s="48"/>
      <c r="AA69" s="47">
        <f t="shared" ref="AA69:BJ69" si="73">IF($D69=AA$1,$E69+$V69,(IF($J69=AA$1,$K69+$W69,AA68)))</f>
        <v>1503</v>
      </c>
      <c r="AB69" s="47">
        <f t="shared" si="73"/>
        <v>1092</v>
      </c>
      <c r="AC69" s="47">
        <f t="shared" si="73"/>
        <v>1447</v>
      </c>
      <c r="AD69" s="47">
        <f t="shared" si="73"/>
        <v>292</v>
      </c>
      <c r="AE69" s="47">
        <f t="shared" si="73"/>
        <v>1688</v>
      </c>
      <c r="AF69" s="47">
        <f t="shared" si="73"/>
        <v>1871</v>
      </c>
      <c r="AG69" s="47">
        <f t="shared" si="73"/>
        <v>1089</v>
      </c>
      <c r="AH69" s="47">
        <f t="shared" si="73"/>
        <v>765</v>
      </c>
      <c r="AI69" s="47">
        <f t="shared" si="73"/>
        <v>1187</v>
      </c>
      <c r="AJ69" s="47">
        <f t="shared" si="73"/>
        <v>1825</v>
      </c>
      <c r="AK69" s="47">
        <f t="shared" si="73"/>
        <v>582</v>
      </c>
      <c r="AL69" s="47">
        <f t="shared" si="73"/>
        <v>908</v>
      </c>
      <c r="AM69" s="47">
        <f t="shared" si="73"/>
        <v>1880</v>
      </c>
      <c r="AN69" s="47">
        <f t="shared" si="73"/>
        <v>1378</v>
      </c>
      <c r="AO69" s="47">
        <f t="shared" si="73"/>
        <v>1285</v>
      </c>
      <c r="AP69" s="47">
        <f t="shared" si="73"/>
        <v>2217</v>
      </c>
      <c r="AQ69" s="47">
        <f t="shared" si="73"/>
        <v>1393</v>
      </c>
      <c r="AR69" s="47">
        <f t="shared" si="73"/>
        <v>387</v>
      </c>
      <c r="AS69" s="47">
        <f t="shared" si="73"/>
        <v>1729</v>
      </c>
      <c r="AT69" s="47">
        <f t="shared" si="73"/>
        <v>1178</v>
      </c>
      <c r="AU69" s="47">
        <f t="shared" si="73"/>
        <v>529</v>
      </c>
      <c r="AV69" s="47">
        <f t="shared" si="73"/>
        <v>908</v>
      </c>
      <c r="AW69" s="47">
        <f t="shared" si="73"/>
        <v>1014</v>
      </c>
      <c r="AX69" s="47">
        <f t="shared" si="73"/>
        <v>1215</v>
      </c>
      <c r="AY69" s="47">
        <f t="shared" si="73"/>
        <v>821</v>
      </c>
      <c r="AZ69" s="47">
        <f t="shared" si="73"/>
        <v>1583</v>
      </c>
      <c r="BA69" s="47">
        <f t="shared" si="73"/>
        <v>873</v>
      </c>
      <c r="BB69" s="47">
        <f t="shared" si="73"/>
        <v>591</v>
      </c>
      <c r="BC69" s="47">
        <f t="shared" si="73"/>
        <v>638</v>
      </c>
      <c r="BD69" s="47">
        <f t="shared" si="73"/>
        <v>2091</v>
      </c>
      <c r="BE69" s="47">
        <f t="shared" si="73"/>
        <v>782</v>
      </c>
      <c r="BF69" s="47">
        <f t="shared" si="73"/>
        <v>570</v>
      </c>
      <c r="BG69" s="47">
        <f t="shared" si="73"/>
        <v>1914</v>
      </c>
      <c r="BH69" s="47">
        <f t="shared" si="73"/>
        <v>1323</v>
      </c>
      <c r="BI69" s="47">
        <f t="shared" si="73"/>
        <v>1542</v>
      </c>
      <c r="BJ69" s="47">
        <f t="shared" si="73"/>
        <v>1125</v>
      </c>
    </row>
    <row r="70" ht="13.5" customHeight="1">
      <c r="A70" s="88">
        <v>41000.0</v>
      </c>
      <c r="B70" s="84" t="s">
        <v>71</v>
      </c>
      <c r="C70" s="38"/>
      <c r="D70" s="233" t="s">
        <v>24</v>
      </c>
      <c r="E70" s="52">
        <f t="shared" si="2"/>
        <v>1542</v>
      </c>
      <c r="F70" s="41">
        <v>4.0</v>
      </c>
      <c r="G70" s="41">
        <v>18.0</v>
      </c>
      <c r="H70" s="42">
        <f t="shared" si="3"/>
        <v>30</v>
      </c>
      <c r="I70" s="38"/>
      <c r="J70" s="234" t="s">
        <v>31</v>
      </c>
      <c r="K70" s="52">
        <f t="shared" si="4"/>
        <v>1393</v>
      </c>
      <c r="L70" s="44">
        <v>0.0</v>
      </c>
      <c r="M70" s="44">
        <v>15.0</v>
      </c>
      <c r="N70" s="23">
        <f t="shared" si="5"/>
        <v>15</v>
      </c>
      <c r="O70" s="38"/>
      <c r="P70" s="45" t="s">
        <v>72</v>
      </c>
      <c r="Q70" s="38"/>
      <c r="R70" s="45">
        <f>MIN(Rules!$E$2,(MAX(H70/N70,N70/H70)))</f>
        <v>2</v>
      </c>
      <c r="S70" s="45">
        <f>VLOOKUP(B70,Rules!A:B,2,FALSE)</f>
        <v>40</v>
      </c>
      <c r="T70" s="38"/>
      <c r="U70" s="46">
        <f>1/(10^(-(E70+(IF(P70="Y",Rules!$I$2,0))-K70)/Rules!$E$12)+1)</f>
        <v>0.7985000482</v>
      </c>
      <c r="V70" s="47">
        <f t="shared" si="6"/>
        <v>16</v>
      </c>
      <c r="W70" s="47">
        <f t="shared" si="7"/>
        <v>-16</v>
      </c>
      <c r="X70" s="47"/>
      <c r="Y70" s="47"/>
      <c r="Z70" s="48"/>
      <c r="AA70" s="47">
        <f t="shared" ref="AA70:BJ70" si="74">IF($D70=AA$1,$E70+$V70,(IF($J70=AA$1,$K70+$W70,AA69)))</f>
        <v>1503</v>
      </c>
      <c r="AB70" s="47">
        <f t="shared" si="74"/>
        <v>1092</v>
      </c>
      <c r="AC70" s="47">
        <f t="shared" si="74"/>
        <v>1447</v>
      </c>
      <c r="AD70" s="47">
        <f t="shared" si="74"/>
        <v>292</v>
      </c>
      <c r="AE70" s="47">
        <f t="shared" si="74"/>
        <v>1688</v>
      </c>
      <c r="AF70" s="47">
        <f t="shared" si="74"/>
        <v>1871</v>
      </c>
      <c r="AG70" s="47">
        <f t="shared" si="74"/>
        <v>1089</v>
      </c>
      <c r="AH70" s="47">
        <f t="shared" si="74"/>
        <v>765</v>
      </c>
      <c r="AI70" s="47">
        <f t="shared" si="74"/>
        <v>1187</v>
      </c>
      <c r="AJ70" s="47">
        <f t="shared" si="74"/>
        <v>1825</v>
      </c>
      <c r="AK70" s="47">
        <f t="shared" si="74"/>
        <v>582</v>
      </c>
      <c r="AL70" s="47">
        <f t="shared" si="74"/>
        <v>908</v>
      </c>
      <c r="AM70" s="47">
        <f t="shared" si="74"/>
        <v>1880</v>
      </c>
      <c r="AN70" s="47">
        <f t="shared" si="74"/>
        <v>1378</v>
      </c>
      <c r="AO70" s="47">
        <f t="shared" si="74"/>
        <v>1285</v>
      </c>
      <c r="AP70" s="47">
        <f t="shared" si="74"/>
        <v>2217</v>
      </c>
      <c r="AQ70" s="47">
        <f t="shared" si="74"/>
        <v>1377</v>
      </c>
      <c r="AR70" s="47">
        <f t="shared" si="74"/>
        <v>387</v>
      </c>
      <c r="AS70" s="47">
        <f t="shared" si="74"/>
        <v>1729</v>
      </c>
      <c r="AT70" s="47">
        <f t="shared" si="74"/>
        <v>1178</v>
      </c>
      <c r="AU70" s="47">
        <f t="shared" si="74"/>
        <v>529</v>
      </c>
      <c r="AV70" s="47">
        <f t="shared" si="74"/>
        <v>908</v>
      </c>
      <c r="AW70" s="47">
        <f t="shared" si="74"/>
        <v>1014</v>
      </c>
      <c r="AX70" s="47">
        <f t="shared" si="74"/>
        <v>1215</v>
      </c>
      <c r="AY70" s="47">
        <f t="shared" si="74"/>
        <v>821</v>
      </c>
      <c r="AZ70" s="47">
        <f t="shared" si="74"/>
        <v>1583</v>
      </c>
      <c r="BA70" s="47">
        <f t="shared" si="74"/>
        <v>873</v>
      </c>
      <c r="BB70" s="47">
        <f t="shared" si="74"/>
        <v>591</v>
      </c>
      <c r="BC70" s="47">
        <f t="shared" si="74"/>
        <v>638</v>
      </c>
      <c r="BD70" s="47">
        <f t="shared" si="74"/>
        <v>2091</v>
      </c>
      <c r="BE70" s="47">
        <f t="shared" si="74"/>
        <v>782</v>
      </c>
      <c r="BF70" s="47">
        <f t="shared" si="74"/>
        <v>570</v>
      </c>
      <c r="BG70" s="47">
        <f t="shared" si="74"/>
        <v>1914</v>
      </c>
      <c r="BH70" s="47">
        <f t="shared" si="74"/>
        <v>1323</v>
      </c>
      <c r="BI70" s="47">
        <f t="shared" si="74"/>
        <v>1558</v>
      </c>
      <c r="BJ70" s="47">
        <f t="shared" si="74"/>
        <v>1125</v>
      </c>
    </row>
    <row r="71" ht="13.5" customHeight="1">
      <c r="A71" s="88">
        <v>41000.0</v>
      </c>
      <c r="B71" s="84" t="s">
        <v>71</v>
      </c>
      <c r="C71" s="38"/>
      <c r="D71" s="233" t="s">
        <v>27</v>
      </c>
      <c r="E71" s="52">
        <f t="shared" si="2"/>
        <v>1583</v>
      </c>
      <c r="F71" s="41">
        <v>0.0</v>
      </c>
      <c r="G71" s="41">
        <v>19.0</v>
      </c>
      <c r="H71" s="42">
        <f t="shared" si="3"/>
        <v>19</v>
      </c>
      <c r="I71" s="38"/>
      <c r="J71" s="234" t="s">
        <v>21</v>
      </c>
      <c r="K71" s="52">
        <f t="shared" si="4"/>
        <v>1688</v>
      </c>
      <c r="L71" s="44">
        <v>2.0</v>
      </c>
      <c r="M71" s="44">
        <v>14.0</v>
      </c>
      <c r="N71" s="23">
        <f t="shared" si="5"/>
        <v>20</v>
      </c>
      <c r="O71" s="38"/>
      <c r="P71" s="45" t="s">
        <v>72</v>
      </c>
      <c r="Q71" s="38"/>
      <c r="R71" s="45">
        <f>MIN(Rules!$E$2,(MAX(H71/N71,N71/H71)))</f>
        <v>1.052631579</v>
      </c>
      <c r="S71" s="45">
        <f>VLOOKUP(B71,Rules!A:B,2,FALSE)</f>
        <v>40</v>
      </c>
      <c r="T71" s="38"/>
      <c r="U71" s="46">
        <f>1/(10^(-(E71+(IF(P71="Y",Rules!$I$2,0))-K71)/Rules!$E$12)+1)</f>
        <v>0.5516235473</v>
      </c>
      <c r="V71" s="47">
        <f t="shared" si="6"/>
        <v>-23</v>
      </c>
      <c r="W71" s="47">
        <f t="shared" si="7"/>
        <v>23</v>
      </c>
      <c r="X71" s="47"/>
      <c r="Y71" s="47"/>
      <c r="Z71" s="48"/>
      <c r="AA71" s="47">
        <f t="shared" ref="AA71:BJ71" si="75">IF($D71=AA$1,$E71+$V71,(IF($J71=AA$1,$K71+$W71,AA70)))</f>
        <v>1503</v>
      </c>
      <c r="AB71" s="47">
        <f t="shared" si="75"/>
        <v>1092</v>
      </c>
      <c r="AC71" s="47">
        <f t="shared" si="75"/>
        <v>1447</v>
      </c>
      <c r="AD71" s="47">
        <f t="shared" si="75"/>
        <v>292</v>
      </c>
      <c r="AE71" s="47">
        <f t="shared" si="75"/>
        <v>1711</v>
      </c>
      <c r="AF71" s="47">
        <f t="shared" si="75"/>
        <v>1871</v>
      </c>
      <c r="AG71" s="47">
        <f t="shared" si="75"/>
        <v>1089</v>
      </c>
      <c r="AH71" s="47">
        <f t="shared" si="75"/>
        <v>765</v>
      </c>
      <c r="AI71" s="47">
        <f t="shared" si="75"/>
        <v>1187</v>
      </c>
      <c r="AJ71" s="47">
        <f t="shared" si="75"/>
        <v>1825</v>
      </c>
      <c r="AK71" s="47">
        <f t="shared" si="75"/>
        <v>582</v>
      </c>
      <c r="AL71" s="47">
        <f t="shared" si="75"/>
        <v>908</v>
      </c>
      <c r="AM71" s="47">
        <f t="shared" si="75"/>
        <v>1880</v>
      </c>
      <c r="AN71" s="47">
        <f t="shared" si="75"/>
        <v>1378</v>
      </c>
      <c r="AO71" s="47">
        <f t="shared" si="75"/>
        <v>1285</v>
      </c>
      <c r="AP71" s="47">
        <f t="shared" si="75"/>
        <v>2217</v>
      </c>
      <c r="AQ71" s="47">
        <f t="shared" si="75"/>
        <v>1377</v>
      </c>
      <c r="AR71" s="47">
        <f t="shared" si="75"/>
        <v>387</v>
      </c>
      <c r="AS71" s="47">
        <f t="shared" si="75"/>
        <v>1729</v>
      </c>
      <c r="AT71" s="47">
        <f t="shared" si="75"/>
        <v>1178</v>
      </c>
      <c r="AU71" s="47">
        <f t="shared" si="75"/>
        <v>529</v>
      </c>
      <c r="AV71" s="47">
        <f t="shared" si="75"/>
        <v>908</v>
      </c>
      <c r="AW71" s="47">
        <f t="shared" si="75"/>
        <v>1014</v>
      </c>
      <c r="AX71" s="47">
        <f t="shared" si="75"/>
        <v>1215</v>
      </c>
      <c r="AY71" s="47">
        <f t="shared" si="75"/>
        <v>821</v>
      </c>
      <c r="AZ71" s="47">
        <f t="shared" si="75"/>
        <v>1560</v>
      </c>
      <c r="BA71" s="47">
        <f t="shared" si="75"/>
        <v>873</v>
      </c>
      <c r="BB71" s="47">
        <f t="shared" si="75"/>
        <v>591</v>
      </c>
      <c r="BC71" s="47">
        <f t="shared" si="75"/>
        <v>638</v>
      </c>
      <c r="BD71" s="47">
        <f t="shared" si="75"/>
        <v>2091</v>
      </c>
      <c r="BE71" s="47">
        <f t="shared" si="75"/>
        <v>782</v>
      </c>
      <c r="BF71" s="47">
        <f t="shared" si="75"/>
        <v>570</v>
      </c>
      <c r="BG71" s="47">
        <f t="shared" si="75"/>
        <v>1914</v>
      </c>
      <c r="BH71" s="47">
        <f t="shared" si="75"/>
        <v>1323</v>
      </c>
      <c r="BI71" s="47">
        <f t="shared" si="75"/>
        <v>1558</v>
      </c>
      <c r="BJ71" s="47">
        <f t="shared" si="75"/>
        <v>1125</v>
      </c>
    </row>
    <row r="72" ht="13.5" customHeight="1">
      <c r="A72" s="88">
        <v>41000.0</v>
      </c>
      <c r="B72" s="84" t="s">
        <v>71</v>
      </c>
      <c r="C72" s="38"/>
      <c r="D72" s="233" t="s">
        <v>30</v>
      </c>
      <c r="E72" s="52">
        <f t="shared" si="2"/>
        <v>1503</v>
      </c>
      <c r="F72" s="41">
        <v>0.0</v>
      </c>
      <c r="G72" s="41">
        <v>17.0</v>
      </c>
      <c r="H72" s="42">
        <f t="shared" si="3"/>
        <v>17</v>
      </c>
      <c r="I72" s="38"/>
      <c r="J72" s="234" t="s">
        <v>20</v>
      </c>
      <c r="K72" s="52">
        <f t="shared" si="4"/>
        <v>1729</v>
      </c>
      <c r="L72" s="44">
        <v>3.0</v>
      </c>
      <c r="M72" s="44">
        <v>22.0</v>
      </c>
      <c r="N72" s="23">
        <f t="shared" si="5"/>
        <v>31</v>
      </c>
      <c r="O72" s="38"/>
      <c r="P72" s="45" t="s">
        <v>72</v>
      </c>
      <c r="Q72" s="38"/>
      <c r="R72" s="45">
        <f>MIN(Rules!$E$2,(MAX(H72/N72,N72/H72)))</f>
        <v>1.823529412</v>
      </c>
      <c r="S72" s="45">
        <f>VLOOKUP(B72,Rules!A:B,2,FALSE)</f>
        <v>40</v>
      </c>
      <c r="T72" s="38"/>
      <c r="U72" s="46">
        <f>1/(10^(-(E72+(IF(P72="Y",Rules!$I$2,0))-K72)/Rules!$E$12)+1)</f>
        <v>0.4133841345</v>
      </c>
      <c r="V72" s="47">
        <f t="shared" si="6"/>
        <v>-30</v>
      </c>
      <c r="W72" s="47">
        <f t="shared" si="7"/>
        <v>30</v>
      </c>
      <c r="X72" s="47"/>
      <c r="Y72" s="47"/>
      <c r="Z72" s="48"/>
      <c r="AA72" s="47">
        <f t="shared" ref="AA72:BJ72" si="76">IF($D72=AA$1,$E72+$V72,(IF($J72=AA$1,$K72+$W72,AA71)))</f>
        <v>1473</v>
      </c>
      <c r="AB72" s="47">
        <f t="shared" si="76"/>
        <v>1092</v>
      </c>
      <c r="AC72" s="47">
        <f t="shared" si="76"/>
        <v>1447</v>
      </c>
      <c r="AD72" s="47">
        <f t="shared" si="76"/>
        <v>292</v>
      </c>
      <c r="AE72" s="47">
        <f t="shared" si="76"/>
        <v>1711</v>
      </c>
      <c r="AF72" s="47">
        <f t="shared" si="76"/>
        <v>1871</v>
      </c>
      <c r="AG72" s="47">
        <f t="shared" si="76"/>
        <v>1089</v>
      </c>
      <c r="AH72" s="47">
        <f t="shared" si="76"/>
        <v>765</v>
      </c>
      <c r="AI72" s="47">
        <f t="shared" si="76"/>
        <v>1187</v>
      </c>
      <c r="AJ72" s="47">
        <f t="shared" si="76"/>
        <v>1825</v>
      </c>
      <c r="AK72" s="47">
        <f t="shared" si="76"/>
        <v>582</v>
      </c>
      <c r="AL72" s="47">
        <f t="shared" si="76"/>
        <v>908</v>
      </c>
      <c r="AM72" s="47">
        <f t="shared" si="76"/>
        <v>1880</v>
      </c>
      <c r="AN72" s="47">
        <f t="shared" si="76"/>
        <v>1378</v>
      </c>
      <c r="AO72" s="47">
        <f t="shared" si="76"/>
        <v>1285</v>
      </c>
      <c r="AP72" s="47">
        <f t="shared" si="76"/>
        <v>2217</v>
      </c>
      <c r="AQ72" s="47">
        <f t="shared" si="76"/>
        <v>1377</v>
      </c>
      <c r="AR72" s="47">
        <f t="shared" si="76"/>
        <v>387</v>
      </c>
      <c r="AS72" s="47">
        <f t="shared" si="76"/>
        <v>1759</v>
      </c>
      <c r="AT72" s="47">
        <f t="shared" si="76"/>
        <v>1178</v>
      </c>
      <c r="AU72" s="47">
        <f t="shared" si="76"/>
        <v>529</v>
      </c>
      <c r="AV72" s="47">
        <f t="shared" si="76"/>
        <v>908</v>
      </c>
      <c r="AW72" s="47">
        <f t="shared" si="76"/>
        <v>1014</v>
      </c>
      <c r="AX72" s="47">
        <f t="shared" si="76"/>
        <v>1215</v>
      </c>
      <c r="AY72" s="47">
        <f t="shared" si="76"/>
        <v>821</v>
      </c>
      <c r="AZ72" s="47">
        <f t="shared" si="76"/>
        <v>1560</v>
      </c>
      <c r="BA72" s="47">
        <f t="shared" si="76"/>
        <v>873</v>
      </c>
      <c r="BB72" s="47">
        <f t="shared" si="76"/>
        <v>591</v>
      </c>
      <c r="BC72" s="47">
        <f t="shared" si="76"/>
        <v>638</v>
      </c>
      <c r="BD72" s="47">
        <f t="shared" si="76"/>
        <v>2091</v>
      </c>
      <c r="BE72" s="47">
        <f t="shared" si="76"/>
        <v>782</v>
      </c>
      <c r="BF72" s="47">
        <f t="shared" si="76"/>
        <v>570</v>
      </c>
      <c r="BG72" s="47">
        <f t="shared" si="76"/>
        <v>1914</v>
      </c>
      <c r="BH72" s="47">
        <f t="shared" si="76"/>
        <v>1323</v>
      </c>
      <c r="BI72" s="47">
        <f t="shared" si="76"/>
        <v>1558</v>
      </c>
      <c r="BJ72" s="47">
        <f t="shared" si="76"/>
        <v>1125</v>
      </c>
    </row>
    <row r="73" ht="13.5" customHeight="1">
      <c r="A73" s="88">
        <v>41000.0</v>
      </c>
      <c r="B73" s="84" t="s">
        <v>71</v>
      </c>
      <c r="C73" s="38"/>
      <c r="D73" s="233" t="s">
        <v>40</v>
      </c>
      <c r="E73" s="52">
        <f t="shared" si="2"/>
        <v>1125</v>
      </c>
      <c r="F73" s="41">
        <v>1.0</v>
      </c>
      <c r="G73" s="41">
        <v>11.0</v>
      </c>
      <c r="H73" s="42">
        <f t="shared" si="3"/>
        <v>14</v>
      </c>
      <c r="I73" s="38"/>
      <c r="J73" s="234" t="s">
        <v>28</v>
      </c>
      <c r="K73" s="52">
        <f t="shared" si="4"/>
        <v>1447</v>
      </c>
      <c r="L73" s="44">
        <v>1.0</v>
      </c>
      <c r="M73" s="44">
        <v>11.0</v>
      </c>
      <c r="N73" s="23">
        <f t="shared" si="5"/>
        <v>14</v>
      </c>
      <c r="O73" s="38"/>
      <c r="P73" s="45" t="s">
        <v>72</v>
      </c>
      <c r="Q73" s="38"/>
      <c r="R73" s="45">
        <f>MIN(Rules!$E$2,(MAX(H73/N73,N73/H73)))</f>
        <v>1</v>
      </c>
      <c r="S73" s="45">
        <f>VLOOKUP(B73,Rules!A:B,2,FALSE)</f>
        <v>40</v>
      </c>
      <c r="T73" s="38"/>
      <c r="U73" s="46">
        <f>1/(10^(-(E73+(IF(P73="Y",Rules!$I$2,0))-K73)/Rules!$E$12)+1)</f>
        <v>0.3117202383</v>
      </c>
      <c r="V73" s="47">
        <f t="shared" si="6"/>
        <v>8</v>
      </c>
      <c r="W73" s="47">
        <f t="shared" si="7"/>
        <v>-8</v>
      </c>
      <c r="X73" s="47"/>
      <c r="Y73" s="47"/>
      <c r="Z73" s="48"/>
      <c r="AA73" s="47">
        <f t="shared" ref="AA73:BJ73" si="77">IF($D73=AA$1,$E73+$V73,(IF($J73=AA$1,$K73+$W73,AA72)))</f>
        <v>1473</v>
      </c>
      <c r="AB73" s="47">
        <f t="shared" si="77"/>
        <v>1092</v>
      </c>
      <c r="AC73" s="47">
        <f t="shared" si="77"/>
        <v>1439</v>
      </c>
      <c r="AD73" s="47">
        <f t="shared" si="77"/>
        <v>292</v>
      </c>
      <c r="AE73" s="47">
        <f t="shared" si="77"/>
        <v>1711</v>
      </c>
      <c r="AF73" s="47">
        <f t="shared" si="77"/>
        <v>1871</v>
      </c>
      <c r="AG73" s="47">
        <f t="shared" si="77"/>
        <v>1089</v>
      </c>
      <c r="AH73" s="47">
        <f t="shared" si="77"/>
        <v>765</v>
      </c>
      <c r="AI73" s="47">
        <f t="shared" si="77"/>
        <v>1187</v>
      </c>
      <c r="AJ73" s="47">
        <f t="shared" si="77"/>
        <v>1825</v>
      </c>
      <c r="AK73" s="47">
        <f t="shared" si="77"/>
        <v>582</v>
      </c>
      <c r="AL73" s="47">
        <f t="shared" si="77"/>
        <v>908</v>
      </c>
      <c r="AM73" s="47">
        <f t="shared" si="77"/>
        <v>1880</v>
      </c>
      <c r="AN73" s="47">
        <f t="shared" si="77"/>
        <v>1378</v>
      </c>
      <c r="AO73" s="47">
        <f t="shared" si="77"/>
        <v>1285</v>
      </c>
      <c r="AP73" s="47">
        <f t="shared" si="77"/>
        <v>2217</v>
      </c>
      <c r="AQ73" s="47">
        <f t="shared" si="77"/>
        <v>1377</v>
      </c>
      <c r="AR73" s="47">
        <f t="shared" si="77"/>
        <v>387</v>
      </c>
      <c r="AS73" s="47">
        <f t="shared" si="77"/>
        <v>1759</v>
      </c>
      <c r="AT73" s="47">
        <f t="shared" si="77"/>
        <v>1178</v>
      </c>
      <c r="AU73" s="47">
        <f t="shared" si="77"/>
        <v>529</v>
      </c>
      <c r="AV73" s="47">
        <f t="shared" si="77"/>
        <v>908</v>
      </c>
      <c r="AW73" s="47">
        <f t="shared" si="77"/>
        <v>1014</v>
      </c>
      <c r="AX73" s="47">
        <f t="shared" si="77"/>
        <v>1215</v>
      </c>
      <c r="AY73" s="47">
        <f t="shared" si="77"/>
        <v>821</v>
      </c>
      <c r="AZ73" s="47">
        <f t="shared" si="77"/>
        <v>1560</v>
      </c>
      <c r="BA73" s="47">
        <f t="shared" si="77"/>
        <v>873</v>
      </c>
      <c r="BB73" s="47">
        <f t="shared" si="77"/>
        <v>591</v>
      </c>
      <c r="BC73" s="47">
        <f t="shared" si="77"/>
        <v>638</v>
      </c>
      <c r="BD73" s="47">
        <f t="shared" si="77"/>
        <v>2091</v>
      </c>
      <c r="BE73" s="47">
        <f t="shared" si="77"/>
        <v>782</v>
      </c>
      <c r="BF73" s="47">
        <f t="shared" si="77"/>
        <v>570</v>
      </c>
      <c r="BG73" s="47">
        <f t="shared" si="77"/>
        <v>1914</v>
      </c>
      <c r="BH73" s="47">
        <f t="shared" si="77"/>
        <v>1323</v>
      </c>
      <c r="BI73" s="47">
        <f t="shared" si="77"/>
        <v>1558</v>
      </c>
      <c r="BJ73" s="47">
        <f t="shared" si="77"/>
        <v>1133</v>
      </c>
    </row>
    <row r="74" ht="13.5" customHeight="1">
      <c r="A74" s="88">
        <v>41000.0</v>
      </c>
      <c r="B74" s="84" t="s">
        <v>71</v>
      </c>
      <c r="C74" s="38"/>
      <c r="D74" s="233" t="s">
        <v>33</v>
      </c>
      <c r="E74" s="52">
        <f t="shared" si="2"/>
        <v>1187</v>
      </c>
      <c r="F74" s="41">
        <v>2.0</v>
      </c>
      <c r="G74" s="41">
        <v>20.0</v>
      </c>
      <c r="H74" s="42">
        <f t="shared" si="3"/>
        <v>26</v>
      </c>
      <c r="I74" s="38"/>
      <c r="J74" s="234" t="s">
        <v>32</v>
      </c>
      <c r="K74" s="52">
        <f t="shared" si="4"/>
        <v>1323</v>
      </c>
      <c r="L74" s="44">
        <v>3.0</v>
      </c>
      <c r="M74" s="44">
        <v>21.0</v>
      </c>
      <c r="N74" s="23">
        <f t="shared" si="5"/>
        <v>30</v>
      </c>
      <c r="O74" s="38"/>
      <c r="P74" s="45" t="s">
        <v>72</v>
      </c>
      <c r="Q74" s="38"/>
      <c r="R74" s="45">
        <f>MIN(Rules!$E$2,(MAX(H74/N74,N74/H74)))</f>
        <v>1.153846154</v>
      </c>
      <c r="S74" s="45">
        <f>VLOOKUP(B74,Rules!A:B,2,FALSE)</f>
        <v>40</v>
      </c>
      <c r="T74" s="38"/>
      <c r="U74" s="46">
        <f>1/(10^(-(E74+(IF(P74="Y",Rules!$I$2,0))-K74)/Rules!$E$12)+1)</f>
        <v>0.5161125148</v>
      </c>
      <c r="V74" s="47">
        <f t="shared" si="6"/>
        <v>-24</v>
      </c>
      <c r="W74" s="47">
        <f t="shared" si="7"/>
        <v>24</v>
      </c>
      <c r="X74" s="47"/>
      <c r="Y74" s="47"/>
      <c r="Z74" s="48"/>
      <c r="AA74" s="47">
        <f t="shared" ref="AA74:BJ74" si="78">IF($D74=AA$1,$E74+$V74,(IF($J74=AA$1,$K74+$W74,AA73)))</f>
        <v>1473</v>
      </c>
      <c r="AB74" s="47">
        <f t="shared" si="78"/>
        <v>1092</v>
      </c>
      <c r="AC74" s="47">
        <f t="shared" si="78"/>
        <v>1439</v>
      </c>
      <c r="AD74" s="47">
        <f t="shared" si="78"/>
        <v>292</v>
      </c>
      <c r="AE74" s="47">
        <f t="shared" si="78"/>
        <v>1711</v>
      </c>
      <c r="AF74" s="47">
        <f t="shared" si="78"/>
        <v>1871</v>
      </c>
      <c r="AG74" s="47">
        <f t="shared" si="78"/>
        <v>1089</v>
      </c>
      <c r="AH74" s="47">
        <f t="shared" si="78"/>
        <v>765</v>
      </c>
      <c r="AI74" s="47">
        <f t="shared" si="78"/>
        <v>1163</v>
      </c>
      <c r="AJ74" s="47">
        <f t="shared" si="78"/>
        <v>1825</v>
      </c>
      <c r="AK74" s="47">
        <f t="shared" si="78"/>
        <v>582</v>
      </c>
      <c r="AL74" s="47">
        <f t="shared" si="78"/>
        <v>908</v>
      </c>
      <c r="AM74" s="47">
        <f t="shared" si="78"/>
        <v>1880</v>
      </c>
      <c r="AN74" s="47">
        <f t="shared" si="78"/>
        <v>1378</v>
      </c>
      <c r="AO74" s="47">
        <f t="shared" si="78"/>
        <v>1285</v>
      </c>
      <c r="AP74" s="47">
        <f t="shared" si="78"/>
        <v>2217</v>
      </c>
      <c r="AQ74" s="47">
        <f t="shared" si="78"/>
        <v>1377</v>
      </c>
      <c r="AR74" s="47">
        <f t="shared" si="78"/>
        <v>387</v>
      </c>
      <c r="AS74" s="47">
        <f t="shared" si="78"/>
        <v>1759</v>
      </c>
      <c r="AT74" s="47">
        <f t="shared" si="78"/>
        <v>1178</v>
      </c>
      <c r="AU74" s="47">
        <f t="shared" si="78"/>
        <v>529</v>
      </c>
      <c r="AV74" s="47">
        <f t="shared" si="78"/>
        <v>908</v>
      </c>
      <c r="AW74" s="47">
        <f t="shared" si="78"/>
        <v>1014</v>
      </c>
      <c r="AX74" s="47">
        <f t="shared" si="78"/>
        <v>1215</v>
      </c>
      <c r="AY74" s="47">
        <f t="shared" si="78"/>
        <v>821</v>
      </c>
      <c r="AZ74" s="47">
        <f t="shared" si="78"/>
        <v>1560</v>
      </c>
      <c r="BA74" s="47">
        <f t="shared" si="78"/>
        <v>873</v>
      </c>
      <c r="BB74" s="47">
        <f t="shared" si="78"/>
        <v>591</v>
      </c>
      <c r="BC74" s="47">
        <f t="shared" si="78"/>
        <v>638</v>
      </c>
      <c r="BD74" s="47">
        <f t="shared" si="78"/>
        <v>2091</v>
      </c>
      <c r="BE74" s="47">
        <f t="shared" si="78"/>
        <v>782</v>
      </c>
      <c r="BF74" s="47">
        <f t="shared" si="78"/>
        <v>570</v>
      </c>
      <c r="BG74" s="47">
        <f t="shared" si="78"/>
        <v>1914</v>
      </c>
      <c r="BH74" s="47">
        <f t="shared" si="78"/>
        <v>1347</v>
      </c>
      <c r="BI74" s="47">
        <f t="shared" si="78"/>
        <v>1558</v>
      </c>
      <c r="BJ74" s="47">
        <f t="shared" si="78"/>
        <v>1133</v>
      </c>
    </row>
    <row r="75" ht="13.5" customHeight="1">
      <c r="A75" s="88">
        <v>41000.0</v>
      </c>
      <c r="B75" s="84" t="s">
        <v>71</v>
      </c>
      <c r="C75" s="38"/>
      <c r="D75" s="233" t="s">
        <v>35</v>
      </c>
      <c r="E75" s="52">
        <f t="shared" si="2"/>
        <v>1089</v>
      </c>
      <c r="F75" s="41">
        <v>0.0</v>
      </c>
      <c r="G75" s="41">
        <v>15.0</v>
      </c>
      <c r="H75" s="42">
        <f t="shared" si="3"/>
        <v>15</v>
      </c>
      <c r="I75" s="38"/>
      <c r="J75" s="234" t="s">
        <v>34</v>
      </c>
      <c r="K75" s="52">
        <f t="shared" si="4"/>
        <v>1378</v>
      </c>
      <c r="L75" s="44">
        <v>1.0</v>
      </c>
      <c r="M75" s="44">
        <v>7.0</v>
      </c>
      <c r="N75" s="23">
        <f t="shared" si="5"/>
        <v>10</v>
      </c>
      <c r="O75" s="38"/>
      <c r="P75" s="45" t="s">
        <v>72</v>
      </c>
      <c r="Q75" s="38"/>
      <c r="R75" s="45">
        <f>MIN(Rules!$E$2,(MAX(H75/N75,N75/H75)))</f>
        <v>1.5</v>
      </c>
      <c r="S75" s="45">
        <f>VLOOKUP(B75,Rules!A:B,2,FALSE)</f>
        <v>40</v>
      </c>
      <c r="T75" s="38"/>
      <c r="U75" s="46">
        <f>1/(10^(-(E75+(IF(P75="Y",Rules!$I$2,0))-K75)/Rules!$E$12)+1)</f>
        <v>0.3452197176</v>
      </c>
      <c r="V75" s="47">
        <f t="shared" si="6"/>
        <v>39</v>
      </c>
      <c r="W75" s="47">
        <f t="shared" si="7"/>
        <v>-39</v>
      </c>
      <c r="X75" s="47"/>
      <c r="Y75" s="47"/>
      <c r="Z75" s="48"/>
      <c r="AA75" s="47">
        <f t="shared" ref="AA75:BJ75" si="79">IF($D75=AA$1,$E75+$V75,(IF($J75=AA$1,$K75+$W75,AA74)))</f>
        <v>1473</v>
      </c>
      <c r="AB75" s="47">
        <f t="shared" si="79"/>
        <v>1092</v>
      </c>
      <c r="AC75" s="47">
        <f t="shared" si="79"/>
        <v>1439</v>
      </c>
      <c r="AD75" s="47">
        <f t="shared" si="79"/>
        <v>292</v>
      </c>
      <c r="AE75" s="47">
        <f t="shared" si="79"/>
        <v>1711</v>
      </c>
      <c r="AF75" s="47">
        <f t="shared" si="79"/>
        <v>1871</v>
      </c>
      <c r="AG75" s="47">
        <f t="shared" si="79"/>
        <v>1128</v>
      </c>
      <c r="AH75" s="47">
        <f t="shared" si="79"/>
        <v>765</v>
      </c>
      <c r="AI75" s="47">
        <f t="shared" si="79"/>
        <v>1163</v>
      </c>
      <c r="AJ75" s="47">
        <f t="shared" si="79"/>
        <v>1825</v>
      </c>
      <c r="AK75" s="47">
        <f t="shared" si="79"/>
        <v>582</v>
      </c>
      <c r="AL75" s="47">
        <f t="shared" si="79"/>
        <v>908</v>
      </c>
      <c r="AM75" s="47">
        <f t="shared" si="79"/>
        <v>1880</v>
      </c>
      <c r="AN75" s="47">
        <f t="shared" si="79"/>
        <v>1339</v>
      </c>
      <c r="AO75" s="47">
        <f t="shared" si="79"/>
        <v>1285</v>
      </c>
      <c r="AP75" s="47">
        <f t="shared" si="79"/>
        <v>2217</v>
      </c>
      <c r="AQ75" s="47">
        <f t="shared" si="79"/>
        <v>1377</v>
      </c>
      <c r="AR75" s="47">
        <f t="shared" si="79"/>
        <v>387</v>
      </c>
      <c r="AS75" s="47">
        <f t="shared" si="79"/>
        <v>1759</v>
      </c>
      <c r="AT75" s="47">
        <f t="shared" si="79"/>
        <v>1178</v>
      </c>
      <c r="AU75" s="47">
        <f t="shared" si="79"/>
        <v>529</v>
      </c>
      <c r="AV75" s="47">
        <f t="shared" si="79"/>
        <v>908</v>
      </c>
      <c r="AW75" s="47">
        <f t="shared" si="79"/>
        <v>1014</v>
      </c>
      <c r="AX75" s="47">
        <f t="shared" si="79"/>
        <v>1215</v>
      </c>
      <c r="AY75" s="47">
        <f t="shared" si="79"/>
        <v>821</v>
      </c>
      <c r="AZ75" s="47">
        <f t="shared" si="79"/>
        <v>1560</v>
      </c>
      <c r="BA75" s="47">
        <f t="shared" si="79"/>
        <v>873</v>
      </c>
      <c r="BB75" s="47">
        <f t="shared" si="79"/>
        <v>591</v>
      </c>
      <c r="BC75" s="47">
        <f t="shared" si="79"/>
        <v>638</v>
      </c>
      <c r="BD75" s="47">
        <f t="shared" si="79"/>
        <v>2091</v>
      </c>
      <c r="BE75" s="47">
        <f t="shared" si="79"/>
        <v>782</v>
      </c>
      <c r="BF75" s="47">
        <f t="shared" si="79"/>
        <v>570</v>
      </c>
      <c r="BG75" s="47">
        <f t="shared" si="79"/>
        <v>1914</v>
      </c>
      <c r="BH75" s="47">
        <f t="shared" si="79"/>
        <v>1347</v>
      </c>
      <c r="BI75" s="47">
        <f t="shared" si="79"/>
        <v>1558</v>
      </c>
      <c r="BJ75" s="47">
        <f t="shared" si="79"/>
        <v>1133</v>
      </c>
    </row>
    <row r="76" ht="13.5" customHeight="1">
      <c r="A76" s="88">
        <v>41000.0</v>
      </c>
      <c r="B76" s="84" t="s">
        <v>71</v>
      </c>
      <c r="C76" s="38"/>
      <c r="D76" s="233" t="s">
        <v>41</v>
      </c>
      <c r="E76" s="52">
        <f t="shared" si="2"/>
        <v>873</v>
      </c>
      <c r="F76" s="41">
        <v>3.0</v>
      </c>
      <c r="G76" s="41">
        <v>22.0</v>
      </c>
      <c r="H76" s="42">
        <f t="shared" si="3"/>
        <v>31</v>
      </c>
      <c r="I76" s="38"/>
      <c r="J76" s="234" t="s">
        <v>36</v>
      </c>
      <c r="K76" s="52">
        <f t="shared" si="4"/>
        <v>1178</v>
      </c>
      <c r="L76" s="44">
        <v>2.0</v>
      </c>
      <c r="M76" s="44">
        <v>14.0</v>
      </c>
      <c r="N76" s="23">
        <f t="shared" si="5"/>
        <v>20</v>
      </c>
      <c r="O76" s="38"/>
      <c r="P76" s="45" t="s">
        <v>72</v>
      </c>
      <c r="Q76" s="38"/>
      <c r="R76" s="45">
        <f>MIN(Rules!$E$2,(MAX(H76/N76,N76/H76)))</f>
        <v>1.55</v>
      </c>
      <c r="S76" s="45">
        <f>VLOOKUP(B76,Rules!A:B,2,FALSE)</f>
        <v>40</v>
      </c>
      <c r="T76" s="38"/>
      <c r="U76" s="46">
        <f>1/(10^(-(E76+(IF(P76="Y",Rules!$I$2,0))-K76)/Rules!$E$12)+1)</f>
        <v>0.3287594192</v>
      </c>
      <c r="V76" s="47">
        <f t="shared" si="6"/>
        <v>42</v>
      </c>
      <c r="W76" s="47">
        <f t="shared" si="7"/>
        <v>-42</v>
      </c>
      <c r="X76" s="47"/>
      <c r="Y76" s="47"/>
      <c r="Z76" s="48"/>
      <c r="AA76" s="47">
        <f t="shared" ref="AA76:BJ76" si="80">IF($D76=AA$1,$E76+$V76,(IF($J76=AA$1,$K76+$W76,AA75)))</f>
        <v>1473</v>
      </c>
      <c r="AB76" s="47">
        <f t="shared" si="80"/>
        <v>1092</v>
      </c>
      <c r="AC76" s="47">
        <f t="shared" si="80"/>
        <v>1439</v>
      </c>
      <c r="AD76" s="47">
        <f t="shared" si="80"/>
        <v>292</v>
      </c>
      <c r="AE76" s="47">
        <f t="shared" si="80"/>
        <v>1711</v>
      </c>
      <c r="AF76" s="47">
        <f t="shared" si="80"/>
        <v>1871</v>
      </c>
      <c r="AG76" s="47">
        <f t="shared" si="80"/>
        <v>1128</v>
      </c>
      <c r="AH76" s="47">
        <f t="shared" si="80"/>
        <v>765</v>
      </c>
      <c r="AI76" s="47">
        <f t="shared" si="80"/>
        <v>1163</v>
      </c>
      <c r="AJ76" s="47">
        <f t="shared" si="80"/>
        <v>1825</v>
      </c>
      <c r="AK76" s="47">
        <f t="shared" si="80"/>
        <v>582</v>
      </c>
      <c r="AL76" s="47">
        <f t="shared" si="80"/>
        <v>908</v>
      </c>
      <c r="AM76" s="47">
        <f t="shared" si="80"/>
        <v>1880</v>
      </c>
      <c r="AN76" s="47">
        <f t="shared" si="80"/>
        <v>1339</v>
      </c>
      <c r="AO76" s="47">
        <f t="shared" si="80"/>
        <v>1285</v>
      </c>
      <c r="AP76" s="47">
        <f t="shared" si="80"/>
        <v>2217</v>
      </c>
      <c r="AQ76" s="47">
        <f t="shared" si="80"/>
        <v>1377</v>
      </c>
      <c r="AR76" s="47">
        <f t="shared" si="80"/>
        <v>387</v>
      </c>
      <c r="AS76" s="47">
        <f t="shared" si="80"/>
        <v>1759</v>
      </c>
      <c r="AT76" s="47">
        <f t="shared" si="80"/>
        <v>1136</v>
      </c>
      <c r="AU76" s="47">
        <f t="shared" si="80"/>
        <v>529</v>
      </c>
      <c r="AV76" s="47">
        <f t="shared" si="80"/>
        <v>908</v>
      </c>
      <c r="AW76" s="47">
        <f t="shared" si="80"/>
        <v>1014</v>
      </c>
      <c r="AX76" s="47">
        <f t="shared" si="80"/>
        <v>1215</v>
      </c>
      <c r="AY76" s="47">
        <f t="shared" si="80"/>
        <v>821</v>
      </c>
      <c r="AZ76" s="47">
        <f t="shared" si="80"/>
        <v>1560</v>
      </c>
      <c r="BA76" s="47">
        <f t="shared" si="80"/>
        <v>915</v>
      </c>
      <c r="BB76" s="47">
        <f t="shared" si="80"/>
        <v>591</v>
      </c>
      <c r="BC76" s="47">
        <f t="shared" si="80"/>
        <v>638</v>
      </c>
      <c r="BD76" s="47">
        <f t="shared" si="80"/>
        <v>2091</v>
      </c>
      <c r="BE76" s="47">
        <f t="shared" si="80"/>
        <v>782</v>
      </c>
      <c r="BF76" s="47">
        <f t="shared" si="80"/>
        <v>570</v>
      </c>
      <c r="BG76" s="47">
        <f t="shared" si="80"/>
        <v>1914</v>
      </c>
      <c r="BH76" s="47">
        <f t="shared" si="80"/>
        <v>1347</v>
      </c>
      <c r="BI76" s="47">
        <f t="shared" si="80"/>
        <v>1558</v>
      </c>
      <c r="BJ76" s="47">
        <f t="shared" si="80"/>
        <v>1133</v>
      </c>
    </row>
    <row r="77" ht="13.5" customHeight="1">
      <c r="A77" s="88">
        <v>41000.0</v>
      </c>
      <c r="B77" s="84" t="s">
        <v>71</v>
      </c>
      <c r="C77" s="38"/>
      <c r="D77" s="233" t="s">
        <v>43</v>
      </c>
      <c r="E77" s="52">
        <f t="shared" si="2"/>
        <v>1092</v>
      </c>
      <c r="F77" s="41">
        <v>0.0</v>
      </c>
      <c r="G77" s="41">
        <v>8.0</v>
      </c>
      <c r="H77" s="42">
        <f t="shared" si="3"/>
        <v>8</v>
      </c>
      <c r="I77" s="38"/>
      <c r="J77" s="234" t="s">
        <v>38</v>
      </c>
      <c r="K77" s="52">
        <f t="shared" si="4"/>
        <v>1215</v>
      </c>
      <c r="L77" s="44">
        <v>1.0</v>
      </c>
      <c r="M77" s="44">
        <v>19.0</v>
      </c>
      <c r="N77" s="23">
        <f t="shared" si="5"/>
        <v>22</v>
      </c>
      <c r="O77" s="38"/>
      <c r="P77" s="45" t="s">
        <v>72</v>
      </c>
      <c r="Q77" s="38"/>
      <c r="R77" s="45">
        <f>MIN(Rules!$E$2,(MAX(H77/N77,N77/H77)))</f>
        <v>2</v>
      </c>
      <c r="S77" s="45">
        <f>VLOOKUP(B77,Rules!A:B,2,FALSE)</f>
        <v>40</v>
      </c>
      <c r="T77" s="38"/>
      <c r="U77" s="46">
        <f>1/(10^(-(E77+(IF(P77="Y",Rules!$I$2,0))-K77)/Rules!$E$12)+1)</f>
        <v>0.531044912</v>
      </c>
      <c r="V77" s="47">
        <f t="shared" si="6"/>
        <v>-42</v>
      </c>
      <c r="W77" s="47">
        <f t="shared" si="7"/>
        <v>42</v>
      </c>
      <c r="X77" s="47"/>
      <c r="Y77" s="47"/>
      <c r="Z77" s="48"/>
      <c r="AA77" s="47">
        <f t="shared" ref="AA77:BJ77" si="81">IF($D77=AA$1,$E77+$V77,(IF($J77=AA$1,$K77+$W77,AA76)))</f>
        <v>1473</v>
      </c>
      <c r="AB77" s="47">
        <f t="shared" si="81"/>
        <v>1050</v>
      </c>
      <c r="AC77" s="47">
        <f t="shared" si="81"/>
        <v>1439</v>
      </c>
      <c r="AD77" s="47">
        <f t="shared" si="81"/>
        <v>292</v>
      </c>
      <c r="AE77" s="47">
        <f t="shared" si="81"/>
        <v>1711</v>
      </c>
      <c r="AF77" s="47">
        <f t="shared" si="81"/>
        <v>1871</v>
      </c>
      <c r="AG77" s="47">
        <f t="shared" si="81"/>
        <v>1128</v>
      </c>
      <c r="AH77" s="47">
        <f t="shared" si="81"/>
        <v>765</v>
      </c>
      <c r="AI77" s="47">
        <f t="shared" si="81"/>
        <v>1163</v>
      </c>
      <c r="AJ77" s="47">
        <f t="shared" si="81"/>
        <v>1825</v>
      </c>
      <c r="AK77" s="47">
        <f t="shared" si="81"/>
        <v>582</v>
      </c>
      <c r="AL77" s="47">
        <f t="shared" si="81"/>
        <v>908</v>
      </c>
      <c r="AM77" s="47">
        <f t="shared" si="81"/>
        <v>1880</v>
      </c>
      <c r="AN77" s="47">
        <f t="shared" si="81"/>
        <v>1339</v>
      </c>
      <c r="AO77" s="47">
        <f t="shared" si="81"/>
        <v>1285</v>
      </c>
      <c r="AP77" s="47">
        <f t="shared" si="81"/>
        <v>2217</v>
      </c>
      <c r="AQ77" s="47">
        <f t="shared" si="81"/>
        <v>1377</v>
      </c>
      <c r="AR77" s="47">
        <f t="shared" si="81"/>
        <v>387</v>
      </c>
      <c r="AS77" s="47">
        <f t="shared" si="81"/>
        <v>1759</v>
      </c>
      <c r="AT77" s="47">
        <f t="shared" si="81"/>
        <v>1136</v>
      </c>
      <c r="AU77" s="47">
        <f t="shared" si="81"/>
        <v>529</v>
      </c>
      <c r="AV77" s="47">
        <f t="shared" si="81"/>
        <v>908</v>
      </c>
      <c r="AW77" s="47">
        <f t="shared" si="81"/>
        <v>1014</v>
      </c>
      <c r="AX77" s="47">
        <f t="shared" si="81"/>
        <v>1257</v>
      </c>
      <c r="AY77" s="47">
        <f t="shared" si="81"/>
        <v>821</v>
      </c>
      <c r="AZ77" s="47">
        <f t="shared" si="81"/>
        <v>1560</v>
      </c>
      <c r="BA77" s="47">
        <f t="shared" si="81"/>
        <v>915</v>
      </c>
      <c r="BB77" s="47">
        <f t="shared" si="81"/>
        <v>591</v>
      </c>
      <c r="BC77" s="47">
        <f t="shared" si="81"/>
        <v>638</v>
      </c>
      <c r="BD77" s="47">
        <f t="shared" si="81"/>
        <v>2091</v>
      </c>
      <c r="BE77" s="47">
        <f t="shared" si="81"/>
        <v>782</v>
      </c>
      <c r="BF77" s="47">
        <f t="shared" si="81"/>
        <v>570</v>
      </c>
      <c r="BG77" s="47">
        <f t="shared" si="81"/>
        <v>1914</v>
      </c>
      <c r="BH77" s="47">
        <f t="shared" si="81"/>
        <v>1347</v>
      </c>
      <c r="BI77" s="47">
        <f t="shared" si="81"/>
        <v>1558</v>
      </c>
      <c r="BJ77" s="47">
        <f t="shared" si="81"/>
        <v>1133</v>
      </c>
    </row>
    <row r="78" ht="13.5" customHeight="1">
      <c r="A78" s="88">
        <v>41000.0</v>
      </c>
      <c r="B78" s="84" t="s">
        <v>71</v>
      </c>
      <c r="C78" s="38"/>
      <c r="D78" s="233" t="s">
        <v>39</v>
      </c>
      <c r="E78" s="52">
        <f t="shared" si="2"/>
        <v>1014</v>
      </c>
      <c r="F78" s="41">
        <v>1.0</v>
      </c>
      <c r="G78" s="41">
        <v>20.0</v>
      </c>
      <c r="H78" s="42">
        <f t="shared" si="3"/>
        <v>23</v>
      </c>
      <c r="I78" s="38"/>
      <c r="J78" s="234" t="s">
        <v>29</v>
      </c>
      <c r="K78" s="52">
        <f t="shared" si="4"/>
        <v>1285</v>
      </c>
      <c r="L78" s="44">
        <v>0.0</v>
      </c>
      <c r="M78" s="44">
        <v>19.0</v>
      </c>
      <c r="N78" s="23">
        <f t="shared" si="5"/>
        <v>19</v>
      </c>
      <c r="O78" s="38"/>
      <c r="P78" s="45" t="s">
        <v>72</v>
      </c>
      <c r="Q78" s="38"/>
      <c r="R78" s="45">
        <f>MIN(Rules!$E$2,(MAX(H78/N78,N78/H78)))</f>
        <v>1.210526316</v>
      </c>
      <c r="S78" s="45">
        <f>VLOOKUP(B78,Rules!A:B,2,FALSE)</f>
        <v>40</v>
      </c>
      <c r="T78" s="38"/>
      <c r="U78" s="46">
        <f>1/(10^(-(E78+(IF(P78="Y",Rules!$I$2,0))-K78)/Rules!$E$12)+1)</f>
        <v>0.3641896468</v>
      </c>
      <c r="V78" s="47">
        <f t="shared" si="6"/>
        <v>31</v>
      </c>
      <c r="W78" s="47">
        <f t="shared" si="7"/>
        <v>-31</v>
      </c>
      <c r="X78" s="47"/>
      <c r="Y78" s="47"/>
      <c r="Z78" s="48"/>
      <c r="AA78" s="47">
        <f t="shared" ref="AA78:BJ78" si="82">IF($D78=AA$1,$E78+$V78,(IF($J78=AA$1,$K78+$W78,AA77)))</f>
        <v>1473</v>
      </c>
      <c r="AB78" s="47">
        <f t="shared" si="82"/>
        <v>1050</v>
      </c>
      <c r="AC78" s="47">
        <f t="shared" si="82"/>
        <v>1439</v>
      </c>
      <c r="AD78" s="47">
        <f t="shared" si="82"/>
        <v>292</v>
      </c>
      <c r="AE78" s="47">
        <f t="shared" si="82"/>
        <v>1711</v>
      </c>
      <c r="AF78" s="47">
        <f t="shared" si="82"/>
        <v>1871</v>
      </c>
      <c r="AG78" s="47">
        <f t="shared" si="82"/>
        <v>1128</v>
      </c>
      <c r="AH78" s="47">
        <f t="shared" si="82"/>
        <v>765</v>
      </c>
      <c r="AI78" s="47">
        <f t="shared" si="82"/>
        <v>1163</v>
      </c>
      <c r="AJ78" s="47">
        <f t="shared" si="82"/>
        <v>1825</v>
      </c>
      <c r="AK78" s="47">
        <f t="shared" si="82"/>
        <v>582</v>
      </c>
      <c r="AL78" s="47">
        <f t="shared" si="82"/>
        <v>908</v>
      </c>
      <c r="AM78" s="47">
        <f t="shared" si="82"/>
        <v>1880</v>
      </c>
      <c r="AN78" s="47">
        <f t="shared" si="82"/>
        <v>1339</v>
      </c>
      <c r="AO78" s="47">
        <f t="shared" si="82"/>
        <v>1254</v>
      </c>
      <c r="AP78" s="47">
        <f t="shared" si="82"/>
        <v>2217</v>
      </c>
      <c r="AQ78" s="47">
        <f t="shared" si="82"/>
        <v>1377</v>
      </c>
      <c r="AR78" s="47">
        <f t="shared" si="82"/>
        <v>387</v>
      </c>
      <c r="AS78" s="47">
        <f t="shared" si="82"/>
        <v>1759</v>
      </c>
      <c r="AT78" s="47">
        <f t="shared" si="82"/>
        <v>1136</v>
      </c>
      <c r="AU78" s="47">
        <f t="shared" si="82"/>
        <v>529</v>
      </c>
      <c r="AV78" s="47">
        <f t="shared" si="82"/>
        <v>908</v>
      </c>
      <c r="AW78" s="47">
        <f t="shared" si="82"/>
        <v>1045</v>
      </c>
      <c r="AX78" s="47">
        <f t="shared" si="82"/>
        <v>1257</v>
      </c>
      <c r="AY78" s="47">
        <f t="shared" si="82"/>
        <v>821</v>
      </c>
      <c r="AZ78" s="47">
        <f t="shared" si="82"/>
        <v>1560</v>
      </c>
      <c r="BA78" s="47">
        <f t="shared" si="82"/>
        <v>915</v>
      </c>
      <c r="BB78" s="47">
        <f t="shared" si="82"/>
        <v>591</v>
      </c>
      <c r="BC78" s="47">
        <f t="shared" si="82"/>
        <v>638</v>
      </c>
      <c r="BD78" s="47">
        <f t="shared" si="82"/>
        <v>2091</v>
      </c>
      <c r="BE78" s="47">
        <f t="shared" si="82"/>
        <v>782</v>
      </c>
      <c r="BF78" s="47">
        <f t="shared" si="82"/>
        <v>570</v>
      </c>
      <c r="BG78" s="47">
        <f t="shared" si="82"/>
        <v>1914</v>
      </c>
      <c r="BH78" s="47">
        <f t="shared" si="82"/>
        <v>1347</v>
      </c>
      <c r="BI78" s="47">
        <f t="shared" si="82"/>
        <v>1558</v>
      </c>
      <c r="BJ78" s="47">
        <f t="shared" si="82"/>
        <v>1133</v>
      </c>
    </row>
    <row r="79" ht="13.5" customHeight="1">
      <c r="A79" s="88">
        <v>41000.0</v>
      </c>
      <c r="B79" s="84" t="s">
        <v>71</v>
      </c>
      <c r="C79" s="38"/>
      <c r="D79" s="233" t="s">
        <v>45</v>
      </c>
      <c r="E79" s="52">
        <f t="shared" si="2"/>
        <v>908</v>
      </c>
      <c r="F79" s="41">
        <v>2.0</v>
      </c>
      <c r="G79" s="41">
        <v>19.0</v>
      </c>
      <c r="H79" s="42">
        <f t="shared" si="3"/>
        <v>25</v>
      </c>
      <c r="I79" s="38"/>
      <c r="J79" s="234" t="s">
        <v>37</v>
      </c>
      <c r="K79" s="52">
        <f t="shared" si="4"/>
        <v>765</v>
      </c>
      <c r="L79" s="44">
        <v>4.0</v>
      </c>
      <c r="M79" s="44">
        <v>12.0</v>
      </c>
      <c r="N79" s="23">
        <f t="shared" si="5"/>
        <v>24</v>
      </c>
      <c r="O79" s="38"/>
      <c r="P79" s="45" t="s">
        <v>72</v>
      </c>
      <c r="Q79" s="38"/>
      <c r="R79" s="45">
        <f>MIN(Rules!$E$2,(MAX(H79/N79,N79/H79)))</f>
        <v>1.041666667</v>
      </c>
      <c r="S79" s="45">
        <f>VLOOKUP(B79,Rules!A:B,2,FALSE)</f>
        <v>40</v>
      </c>
      <c r="T79" s="38"/>
      <c r="U79" s="46">
        <f>1/(10^(-(E79+(IF(P79="Y",Rules!$I$2,0))-K79)/Rules!$E$12)+1)</f>
        <v>0.7940175944</v>
      </c>
      <c r="V79" s="47">
        <f t="shared" si="6"/>
        <v>9</v>
      </c>
      <c r="W79" s="47">
        <f t="shared" si="7"/>
        <v>-9</v>
      </c>
      <c r="X79" s="47"/>
      <c r="Y79" s="47"/>
      <c r="Z79" s="48"/>
      <c r="AA79" s="47">
        <f t="shared" ref="AA79:BJ79" si="83">IF($D79=AA$1,$E79+$V79,(IF($J79=AA$1,$K79+$W79,AA78)))</f>
        <v>1473</v>
      </c>
      <c r="AB79" s="47">
        <f t="shared" si="83"/>
        <v>1050</v>
      </c>
      <c r="AC79" s="47">
        <f t="shared" si="83"/>
        <v>1439</v>
      </c>
      <c r="AD79" s="47">
        <f t="shared" si="83"/>
        <v>292</v>
      </c>
      <c r="AE79" s="47">
        <f t="shared" si="83"/>
        <v>1711</v>
      </c>
      <c r="AF79" s="47">
        <f t="shared" si="83"/>
        <v>1871</v>
      </c>
      <c r="AG79" s="47">
        <f t="shared" si="83"/>
        <v>1128</v>
      </c>
      <c r="AH79" s="47">
        <f t="shared" si="83"/>
        <v>756</v>
      </c>
      <c r="AI79" s="47">
        <f t="shared" si="83"/>
        <v>1163</v>
      </c>
      <c r="AJ79" s="47">
        <f t="shared" si="83"/>
        <v>1825</v>
      </c>
      <c r="AK79" s="47">
        <f t="shared" si="83"/>
        <v>582</v>
      </c>
      <c r="AL79" s="47">
        <f t="shared" si="83"/>
        <v>917</v>
      </c>
      <c r="AM79" s="47">
        <f t="shared" si="83"/>
        <v>1880</v>
      </c>
      <c r="AN79" s="47">
        <f t="shared" si="83"/>
        <v>1339</v>
      </c>
      <c r="AO79" s="47">
        <f t="shared" si="83"/>
        <v>1254</v>
      </c>
      <c r="AP79" s="47">
        <f t="shared" si="83"/>
        <v>2217</v>
      </c>
      <c r="AQ79" s="47">
        <f t="shared" si="83"/>
        <v>1377</v>
      </c>
      <c r="AR79" s="47">
        <f t="shared" si="83"/>
        <v>387</v>
      </c>
      <c r="AS79" s="47">
        <f t="shared" si="83"/>
        <v>1759</v>
      </c>
      <c r="AT79" s="47">
        <f t="shared" si="83"/>
        <v>1136</v>
      </c>
      <c r="AU79" s="47">
        <f t="shared" si="83"/>
        <v>529</v>
      </c>
      <c r="AV79" s="47">
        <f t="shared" si="83"/>
        <v>908</v>
      </c>
      <c r="AW79" s="47">
        <f t="shared" si="83"/>
        <v>1045</v>
      </c>
      <c r="AX79" s="47">
        <f t="shared" si="83"/>
        <v>1257</v>
      </c>
      <c r="AY79" s="47">
        <f t="shared" si="83"/>
        <v>821</v>
      </c>
      <c r="AZ79" s="47">
        <f t="shared" si="83"/>
        <v>1560</v>
      </c>
      <c r="BA79" s="47">
        <f t="shared" si="83"/>
        <v>915</v>
      </c>
      <c r="BB79" s="47">
        <f t="shared" si="83"/>
        <v>591</v>
      </c>
      <c r="BC79" s="47">
        <f t="shared" si="83"/>
        <v>638</v>
      </c>
      <c r="BD79" s="47">
        <f t="shared" si="83"/>
        <v>2091</v>
      </c>
      <c r="BE79" s="47">
        <f t="shared" si="83"/>
        <v>782</v>
      </c>
      <c r="BF79" s="47">
        <f t="shared" si="83"/>
        <v>570</v>
      </c>
      <c r="BG79" s="47">
        <f t="shared" si="83"/>
        <v>1914</v>
      </c>
      <c r="BH79" s="47">
        <f t="shared" si="83"/>
        <v>1347</v>
      </c>
      <c r="BI79" s="47">
        <f t="shared" si="83"/>
        <v>1558</v>
      </c>
      <c r="BJ79" s="47">
        <f t="shared" si="83"/>
        <v>1133</v>
      </c>
    </row>
    <row r="80" ht="13.5" customHeight="1">
      <c r="A80" s="88">
        <v>41000.0</v>
      </c>
      <c r="B80" s="84" t="s">
        <v>71</v>
      </c>
      <c r="C80" s="38"/>
      <c r="D80" s="233" t="s">
        <v>51</v>
      </c>
      <c r="E80" s="52">
        <f t="shared" si="2"/>
        <v>821</v>
      </c>
      <c r="F80" s="41">
        <v>0.0</v>
      </c>
      <c r="G80" s="41">
        <v>24.0</v>
      </c>
      <c r="H80" s="42">
        <f t="shared" si="3"/>
        <v>24</v>
      </c>
      <c r="I80" s="38"/>
      <c r="J80" s="234" t="s">
        <v>44</v>
      </c>
      <c r="K80" s="52">
        <f t="shared" si="4"/>
        <v>591</v>
      </c>
      <c r="L80" s="44">
        <v>0.0</v>
      </c>
      <c r="M80" s="44">
        <v>16.0</v>
      </c>
      <c r="N80" s="23">
        <f t="shared" si="5"/>
        <v>16</v>
      </c>
      <c r="O80" s="38"/>
      <c r="P80" s="45" t="s">
        <v>72</v>
      </c>
      <c r="Q80" s="38"/>
      <c r="R80" s="45">
        <f>MIN(Rules!$E$2,(MAX(H80/N80,N80/H80)))</f>
        <v>1.5</v>
      </c>
      <c r="S80" s="45">
        <f>VLOOKUP(B80,Rules!A:B,2,FALSE)</f>
        <v>40</v>
      </c>
      <c r="T80" s="38"/>
      <c r="U80" s="46">
        <f>1/(10^(-(E80+(IF(P80="Y",Rules!$I$2,0))-K80)/Rules!$E$12)+1)</f>
        <v>0.8519483459</v>
      </c>
      <c r="V80" s="47">
        <f t="shared" si="6"/>
        <v>9</v>
      </c>
      <c r="W80" s="47">
        <f t="shared" si="7"/>
        <v>-9</v>
      </c>
      <c r="X80" s="47"/>
      <c r="Y80" s="47"/>
      <c r="Z80" s="48"/>
      <c r="AA80" s="47">
        <f t="shared" ref="AA80:BJ80" si="84">IF($D80=AA$1,$E80+$V80,(IF($J80=AA$1,$K80+$W80,AA79)))</f>
        <v>1473</v>
      </c>
      <c r="AB80" s="47">
        <f t="shared" si="84"/>
        <v>1050</v>
      </c>
      <c r="AC80" s="47">
        <f t="shared" si="84"/>
        <v>1439</v>
      </c>
      <c r="AD80" s="47">
        <f t="shared" si="84"/>
        <v>292</v>
      </c>
      <c r="AE80" s="47">
        <f t="shared" si="84"/>
        <v>1711</v>
      </c>
      <c r="AF80" s="47">
        <f t="shared" si="84"/>
        <v>1871</v>
      </c>
      <c r="AG80" s="47">
        <f t="shared" si="84"/>
        <v>1128</v>
      </c>
      <c r="AH80" s="47">
        <f t="shared" si="84"/>
        <v>756</v>
      </c>
      <c r="AI80" s="47">
        <f t="shared" si="84"/>
        <v>1163</v>
      </c>
      <c r="AJ80" s="47">
        <f t="shared" si="84"/>
        <v>1825</v>
      </c>
      <c r="AK80" s="47">
        <f t="shared" si="84"/>
        <v>582</v>
      </c>
      <c r="AL80" s="47">
        <f t="shared" si="84"/>
        <v>917</v>
      </c>
      <c r="AM80" s="47">
        <f t="shared" si="84"/>
        <v>1880</v>
      </c>
      <c r="AN80" s="47">
        <f t="shared" si="84"/>
        <v>1339</v>
      </c>
      <c r="AO80" s="47">
        <f t="shared" si="84"/>
        <v>1254</v>
      </c>
      <c r="AP80" s="47">
        <f t="shared" si="84"/>
        <v>2217</v>
      </c>
      <c r="AQ80" s="47">
        <f t="shared" si="84"/>
        <v>1377</v>
      </c>
      <c r="AR80" s="47">
        <f t="shared" si="84"/>
        <v>387</v>
      </c>
      <c r="AS80" s="47">
        <f t="shared" si="84"/>
        <v>1759</v>
      </c>
      <c r="AT80" s="47">
        <f t="shared" si="84"/>
        <v>1136</v>
      </c>
      <c r="AU80" s="47">
        <f t="shared" si="84"/>
        <v>529</v>
      </c>
      <c r="AV80" s="47">
        <f t="shared" si="84"/>
        <v>908</v>
      </c>
      <c r="AW80" s="47">
        <f t="shared" si="84"/>
        <v>1045</v>
      </c>
      <c r="AX80" s="47">
        <f t="shared" si="84"/>
        <v>1257</v>
      </c>
      <c r="AY80" s="47">
        <f t="shared" si="84"/>
        <v>830</v>
      </c>
      <c r="AZ80" s="47">
        <f t="shared" si="84"/>
        <v>1560</v>
      </c>
      <c r="BA80" s="47">
        <f t="shared" si="84"/>
        <v>915</v>
      </c>
      <c r="BB80" s="47">
        <f t="shared" si="84"/>
        <v>582</v>
      </c>
      <c r="BC80" s="47">
        <f t="shared" si="84"/>
        <v>638</v>
      </c>
      <c r="BD80" s="47">
        <f t="shared" si="84"/>
        <v>2091</v>
      </c>
      <c r="BE80" s="47">
        <f t="shared" si="84"/>
        <v>782</v>
      </c>
      <c r="BF80" s="47">
        <f t="shared" si="84"/>
        <v>570</v>
      </c>
      <c r="BG80" s="47">
        <f t="shared" si="84"/>
        <v>1914</v>
      </c>
      <c r="BH80" s="47">
        <f t="shared" si="84"/>
        <v>1347</v>
      </c>
      <c r="BI80" s="47">
        <f t="shared" si="84"/>
        <v>1558</v>
      </c>
      <c r="BJ80" s="47">
        <f t="shared" si="84"/>
        <v>1133</v>
      </c>
    </row>
    <row r="81" ht="13.5" customHeight="1">
      <c r="A81" s="88">
        <v>41000.0</v>
      </c>
      <c r="B81" s="84" t="s">
        <v>71</v>
      </c>
      <c r="C81" s="38"/>
      <c r="D81" s="233" t="s">
        <v>47</v>
      </c>
      <c r="E81" s="52">
        <f t="shared" si="2"/>
        <v>908</v>
      </c>
      <c r="F81" s="41">
        <v>4.0</v>
      </c>
      <c r="G81" s="41">
        <v>18.0</v>
      </c>
      <c r="H81" s="42">
        <f t="shared" si="3"/>
        <v>30</v>
      </c>
      <c r="I81" s="38"/>
      <c r="J81" s="234" t="s">
        <v>42</v>
      </c>
      <c r="K81" s="52">
        <f t="shared" si="4"/>
        <v>782</v>
      </c>
      <c r="L81" s="44">
        <v>2.0</v>
      </c>
      <c r="M81" s="44">
        <v>9.0</v>
      </c>
      <c r="N81" s="23">
        <f t="shared" si="5"/>
        <v>15</v>
      </c>
      <c r="O81" s="38"/>
      <c r="P81" s="45" t="s">
        <v>72</v>
      </c>
      <c r="Q81" s="38"/>
      <c r="R81" s="45">
        <f>MIN(Rules!$E$2,(MAX(H81/N81,N81/H81)))</f>
        <v>2</v>
      </c>
      <c r="S81" s="45">
        <f>VLOOKUP(B81,Rules!A:B,2,FALSE)</f>
        <v>40</v>
      </c>
      <c r="T81" s="38"/>
      <c r="U81" s="46">
        <f>1/(10^(-(E81+(IF(P81="Y",Rules!$I$2,0))-K81)/Rules!$E$12)+1)</f>
        <v>0.7809184978</v>
      </c>
      <c r="V81" s="47">
        <f t="shared" si="6"/>
        <v>18</v>
      </c>
      <c r="W81" s="47">
        <f t="shared" si="7"/>
        <v>-18</v>
      </c>
      <c r="X81" s="47"/>
      <c r="Y81" s="47"/>
      <c r="Z81" s="48"/>
      <c r="AA81" s="47">
        <f t="shared" ref="AA81:BJ81" si="85">IF($D81=AA$1,$E81+$V81,(IF($J81=AA$1,$K81+$W81,AA80)))</f>
        <v>1473</v>
      </c>
      <c r="AB81" s="47">
        <f t="shared" si="85"/>
        <v>1050</v>
      </c>
      <c r="AC81" s="47">
        <f t="shared" si="85"/>
        <v>1439</v>
      </c>
      <c r="AD81" s="47">
        <f t="shared" si="85"/>
        <v>292</v>
      </c>
      <c r="AE81" s="47">
        <f t="shared" si="85"/>
        <v>1711</v>
      </c>
      <c r="AF81" s="47">
        <f t="shared" si="85"/>
        <v>1871</v>
      </c>
      <c r="AG81" s="47">
        <f t="shared" si="85"/>
        <v>1128</v>
      </c>
      <c r="AH81" s="47">
        <f t="shared" si="85"/>
        <v>756</v>
      </c>
      <c r="AI81" s="47">
        <f t="shared" si="85"/>
        <v>1163</v>
      </c>
      <c r="AJ81" s="47">
        <f t="shared" si="85"/>
        <v>1825</v>
      </c>
      <c r="AK81" s="47">
        <f t="shared" si="85"/>
        <v>582</v>
      </c>
      <c r="AL81" s="47">
        <f t="shared" si="85"/>
        <v>917</v>
      </c>
      <c r="AM81" s="47">
        <f t="shared" si="85"/>
        <v>1880</v>
      </c>
      <c r="AN81" s="47">
        <f t="shared" si="85"/>
        <v>1339</v>
      </c>
      <c r="AO81" s="47">
        <f t="shared" si="85"/>
        <v>1254</v>
      </c>
      <c r="AP81" s="47">
        <f t="shared" si="85"/>
        <v>2217</v>
      </c>
      <c r="AQ81" s="47">
        <f t="shared" si="85"/>
        <v>1377</v>
      </c>
      <c r="AR81" s="47">
        <f t="shared" si="85"/>
        <v>387</v>
      </c>
      <c r="AS81" s="47">
        <f t="shared" si="85"/>
        <v>1759</v>
      </c>
      <c r="AT81" s="47">
        <f t="shared" si="85"/>
        <v>1136</v>
      </c>
      <c r="AU81" s="47">
        <f t="shared" si="85"/>
        <v>529</v>
      </c>
      <c r="AV81" s="47">
        <f t="shared" si="85"/>
        <v>926</v>
      </c>
      <c r="AW81" s="47">
        <f t="shared" si="85"/>
        <v>1045</v>
      </c>
      <c r="AX81" s="47">
        <f t="shared" si="85"/>
        <v>1257</v>
      </c>
      <c r="AY81" s="47">
        <f t="shared" si="85"/>
        <v>830</v>
      </c>
      <c r="AZ81" s="47">
        <f t="shared" si="85"/>
        <v>1560</v>
      </c>
      <c r="BA81" s="47">
        <f t="shared" si="85"/>
        <v>915</v>
      </c>
      <c r="BB81" s="47">
        <f t="shared" si="85"/>
        <v>582</v>
      </c>
      <c r="BC81" s="47">
        <f t="shared" si="85"/>
        <v>638</v>
      </c>
      <c r="BD81" s="47">
        <f t="shared" si="85"/>
        <v>2091</v>
      </c>
      <c r="BE81" s="47">
        <f t="shared" si="85"/>
        <v>764</v>
      </c>
      <c r="BF81" s="47">
        <f t="shared" si="85"/>
        <v>570</v>
      </c>
      <c r="BG81" s="47">
        <f t="shared" si="85"/>
        <v>1914</v>
      </c>
      <c r="BH81" s="47">
        <f t="shared" si="85"/>
        <v>1347</v>
      </c>
      <c r="BI81" s="47">
        <f t="shared" si="85"/>
        <v>1558</v>
      </c>
      <c r="BJ81" s="47">
        <f t="shared" si="85"/>
        <v>1133</v>
      </c>
    </row>
    <row r="82" ht="13.5" customHeight="1">
      <c r="A82" s="88">
        <v>41000.0</v>
      </c>
      <c r="B82" s="84" t="s">
        <v>71</v>
      </c>
      <c r="C82" s="38"/>
      <c r="D82" s="233" t="s">
        <v>52</v>
      </c>
      <c r="E82" s="52">
        <f t="shared" si="2"/>
        <v>387</v>
      </c>
      <c r="F82" s="41">
        <v>2.0</v>
      </c>
      <c r="G82" s="41">
        <v>10.0</v>
      </c>
      <c r="H82" s="42">
        <f t="shared" si="3"/>
        <v>16</v>
      </c>
      <c r="I82" s="38"/>
      <c r="J82" s="234" t="s">
        <v>53</v>
      </c>
      <c r="K82" s="52">
        <f t="shared" si="4"/>
        <v>570</v>
      </c>
      <c r="L82" s="44">
        <v>2.0</v>
      </c>
      <c r="M82" s="44">
        <v>20.0</v>
      </c>
      <c r="N82" s="23">
        <f t="shared" si="5"/>
        <v>26</v>
      </c>
      <c r="O82" s="38"/>
      <c r="P82" s="45" t="s">
        <v>72</v>
      </c>
      <c r="Q82" s="38"/>
      <c r="R82" s="45">
        <f>MIN(Rules!$E$2,(MAX(H82/N82,N82/H82)))</f>
        <v>1.625</v>
      </c>
      <c r="S82" s="45">
        <f>VLOOKUP(B82,Rules!A:B,2,FALSE)</f>
        <v>40</v>
      </c>
      <c r="T82" s="38"/>
      <c r="U82" s="46">
        <f>1/(10^(-(E82+(IF(P82="Y",Rules!$I$2,0))-K82)/Rules!$E$12)+1)</f>
        <v>0.4620802977</v>
      </c>
      <c r="V82" s="47">
        <f t="shared" si="6"/>
        <v>-30</v>
      </c>
      <c r="W82" s="47">
        <f t="shared" si="7"/>
        <v>30</v>
      </c>
      <c r="X82" s="47"/>
      <c r="Y82" s="47"/>
      <c r="Z82" s="48"/>
      <c r="AA82" s="47">
        <f t="shared" ref="AA82:BJ82" si="86">IF($D82=AA$1,$E82+$V82,(IF($J82=AA$1,$K82+$W82,AA81)))</f>
        <v>1473</v>
      </c>
      <c r="AB82" s="47">
        <f t="shared" si="86"/>
        <v>1050</v>
      </c>
      <c r="AC82" s="47">
        <f t="shared" si="86"/>
        <v>1439</v>
      </c>
      <c r="AD82" s="47">
        <f t="shared" si="86"/>
        <v>292</v>
      </c>
      <c r="AE82" s="47">
        <f t="shared" si="86"/>
        <v>1711</v>
      </c>
      <c r="AF82" s="47">
        <f t="shared" si="86"/>
        <v>1871</v>
      </c>
      <c r="AG82" s="47">
        <f t="shared" si="86"/>
        <v>1128</v>
      </c>
      <c r="AH82" s="47">
        <f t="shared" si="86"/>
        <v>756</v>
      </c>
      <c r="AI82" s="47">
        <f t="shared" si="86"/>
        <v>1163</v>
      </c>
      <c r="AJ82" s="47">
        <f t="shared" si="86"/>
        <v>1825</v>
      </c>
      <c r="AK82" s="47">
        <f t="shared" si="86"/>
        <v>582</v>
      </c>
      <c r="AL82" s="47">
        <f t="shared" si="86"/>
        <v>917</v>
      </c>
      <c r="AM82" s="47">
        <f t="shared" si="86"/>
        <v>1880</v>
      </c>
      <c r="AN82" s="47">
        <f t="shared" si="86"/>
        <v>1339</v>
      </c>
      <c r="AO82" s="47">
        <f t="shared" si="86"/>
        <v>1254</v>
      </c>
      <c r="AP82" s="47">
        <f t="shared" si="86"/>
        <v>2217</v>
      </c>
      <c r="AQ82" s="47">
        <f t="shared" si="86"/>
        <v>1377</v>
      </c>
      <c r="AR82" s="47">
        <f t="shared" si="86"/>
        <v>357</v>
      </c>
      <c r="AS82" s="47">
        <f t="shared" si="86"/>
        <v>1759</v>
      </c>
      <c r="AT82" s="47">
        <f t="shared" si="86"/>
        <v>1136</v>
      </c>
      <c r="AU82" s="47">
        <f t="shared" si="86"/>
        <v>529</v>
      </c>
      <c r="AV82" s="47">
        <f t="shared" si="86"/>
        <v>926</v>
      </c>
      <c r="AW82" s="47">
        <f t="shared" si="86"/>
        <v>1045</v>
      </c>
      <c r="AX82" s="47">
        <f t="shared" si="86"/>
        <v>1257</v>
      </c>
      <c r="AY82" s="47">
        <f t="shared" si="86"/>
        <v>830</v>
      </c>
      <c r="AZ82" s="47">
        <f t="shared" si="86"/>
        <v>1560</v>
      </c>
      <c r="BA82" s="47">
        <f t="shared" si="86"/>
        <v>915</v>
      </c>
      <c r="BB82" s="47">
        <f t="shared" si="86"/>
        <v>582</v>
      </c>
      <c r="BC82" s="47">
        <f t="shared" si="86"/>
        <v>638</v>
      </c>
      <c r="BD82" s="47">
        <f t="shared" si="86"/>
        <v>2091</v>
      </c>
      <c r="BE82" s="47">
        <f t="shared" si="86"/>
        <v>764</v>
      </c>
      <c r="BF82" s="47">
        <f t="shared" si="86"/>
        <v>600</v>
      </c>
      <c r="BG82" s="47">
        <f t="shared" si="86"/>
        <v>1914</v>
      </c>
      <c r="BH82" s="47">
        <f t="shared" si="86"/>
        <v>1347</v>
      </c>
      <c r="BI82" s="47">
        <f t="shared" si="86"/>
        <v>1558</v>
      </c>
      <c r="BJ82" s="47">
        <f t="shared" si="86"/>
        <v>1133</v>
      </c>
    </row>
    <row r="83" ht="13.5" customHeight="1">
      <c r="A83" s="88">
        <v>41006.0</v>
      </c>
      <c r="B83" s="84" t="s">
        <v>71</v>
      </c>
      <c r="C83" s="38"/>
      <c r="D83" s="233" t="s">
        <v>20</v>
      </c>
      <c r="E83" s="52">
        <f t="shared" si="2"/>
        <v>1759</v>
      </c>
      <c r="F83" s="41">
        <v>1.0</v>
      </c>
      <c r="G83" s="41">
        <v>16.0</v>
      </c>
      <c r="H83" s="42">
        <f t="shared" si="3"/>
        <v>19</v>
      </c>
      <c r="I83" s="38"/>
      <c r="J83" s="234" t="s">
        <v>21</v>
      </c>
      <c r="K83" s="52">
        <f t="shared" si="4"/>
        <v>1711</v>
      </c>
      <c r="L83" s="44">
        <v>0.0</v>
      </c>
      <c r="M83" s="44">
        <v>21.0</v>
      </c>
      <c r="N83" s="23">
        <f t="shared" si="5"/>
        <v>21</v>
      </c>
      <c r="O83" s="38"/>
      <c r="P83" s="45" t="s">
        <v>72</v>
      </c>
      <c r="Q83" s="38"/>
      <c r="R83" s="45">
        <f>MIN(Rules!$E$2,(MAX(H83/N83,N83/H83)))</f>
        <v>1.105263158</v>
      </c>
      <c r="S83" s="45">
        <f>VLOOKUP(B83,Rules!A:B,2,FALSE)</f>
        <v>40</v>
      </c>
      <c r="T83" s="38"/>
      <c r="U83" s="46">
        <f>1/(10^(-(E83+(IF(P83="Y",Rules!$I$2,0))-K83)/Rules!$E$12)+1)</f>
        <v>0.7133732025</v>
      </c>
      <c r="V83" s="47">
        <f t="shared" si="6"/>
        <v>-32</v>
      </c>
      <c r="W83" s="47">
        <f t="shared" si="7"/>
        <v>32</v>
      </c>
      <c r="X83" s="47"/>
      <c r="Y83" s="47"/>
      <c r="Z83" s="48"/>
      <c r="AA83" s="47">
        <f t="shared" ref="AA83:BJ83" si="87">IF($D83=AA$1,$E83+$V83,(IF($J83=AA$1,$K83+$W83,AA82)))</f>
        <v>1473</v>
      </c>
      <c r="AB83" s="47">
        <f t="shared" si="87"/>
        <v>1050</v>
      </c>
      <c r="AC83" s="47">
        <f t="shared" si="87"/>
        <v>1439</v>
      </c>
      <c r="AD83" s="47">
        <f t="shared" si="87"/>
        <v>292</v>
      </c>
      <c r="AE83" s="47">
        <f t="shared" si="87"/>
        <v>1743</v>
      </c>
      <c r="AF83" s="47">
        <f t="shared" si="87"/>
        <v>1871</v>
      </c>
      <c r="AG83" s="47">
        <f t="shared" si="87"/>
        <v>1128</v>
      </c>
      <c r="AH83" s="47">
        <f t="shared" si="87"/>
        <v>756</v>
      </c>
      <c r="AI83" s="47">
        <f t="shared" si="87"/>
        <v>1163</v>
      </c>
      <c r="AJ83" s="47">
        <f t="shared" si="87"/>
        <v>1825</v>
      </c>
      <c r="AK83" s="47">
        <f t="shared" si="87"/>
        <v>582</v>
      </c>
      <c r="AL83" s="47">
        <f t="shared" si="87"/>
        <v>917</v>
      </c>
      <c r="AM83" s="47">
        <f t="shared" si="87"/>
        <v>1880</v>
      </c>
      <c r="AN83" s="47">
        <f t="shared" si="87"/>
        <v>1339</v>
      </c>
      <c r="AO83" s="47">
        <f t="shared" si="87"/>
        <v>1254</v>
      </c>
      <c r="AP83" s="47">
        <f t="shared" si="87"/>
        <v>2217</v>
      </c>
      <c r="AQ83" s="47">
        <f t="shared" si="87"/>
        <v>1377</v>
      </c>
      <c r="AR83" s="47">
        <f t="shared" si="87"/>
        <v>357</v>
      </c>
      <c r="AS83" s="47">
        <f t="shared" si="87"/>
        <v>1727</v>
      </c>
      <c r="AT83" s="47">
        <f t="shared" si="87"/>
        <v>1136</v>
      </c>
      <c r="AU83" s="47">
        <f t="shared" si="87"/>
        <v>529</v>
      </c>
      <c r="AV83" s="47">
        <f t="shared" si="87"/>
        <v>926</v>
      </c>
      <c r="AW83" s="47">
        <f t="shared" si="87"/>
        <v>1045</v>
      </c>
      <c r="AX83" s="47">
        <f t="shared" si="87"/>
        <v>1257</v>
      </c>
      <c r="AY83" s="47">
        <f t="shared" si="87"/>
        <v>830</v>
      </c>
      <c r="AZ83" s="47">
        <f t="shared" si="87"/>
        <v>1560</v>
      </c>
      <c r="BA83" s="47">
        <f t="shared" si="87"/>
        <v>915</v>
      </c>
      <c r="BB83" s="47">
        <f t="shared" si="87"/>
        <v>582</v>
      </c>
      <c r="BC83" s="47">
        <f t="shared" si="87"/>
        <v>638</v>
      </c>
      <c r="BD83" s="47">
        <f t="shared" si="87"/>
        <v>2091</v>
      </c>
      <c r="BE83" s="47">
        <f t="shared" si="87"/>
        <v>764</v>
      </c>
      <c r="BF83" s="47">
        <f t="shared" si="87"/>
        <v>600</v>
      </c>
      <c r="BG83" s="47">
        <f t="shared" si="87"/>
        <v>1914</v>
      </c>
      <c r="BH83" s="47">
        <f t="shared" si="87"/>
        <v>1347</v>
      </c>
      <c r="BI83" s="47">
        <f t="shared" si="87"/>
        <v>1558</v>
      </c>
      <c r="BJ83" s="47">
        <f t="shared" si="87"/>
        <v>1133</v>
      </c>
    </row>
    <row r="84" ht="13.5" customHeight="1">
      <c r="A84" s="88">
        <v>41013.0</v>
      </c>
      <c r="B84" s="84" t="s">
        <v>71</v>
      </c>
      <c r="C84" s="38"/>
      <c r="D84" s="233" t="s">
        <v>53</v>
      </c>
      <c r="E84" s="52">
        <f t="shared" si="2"/>
        <v>600</v>
      </c>
      <c r="F84" s="41">
        <v>2.0</v>
      </c>
      <c r="G84" s="41">
        <v>5.0</v>
      </c>
      <c r="H84" s="42">
        <f t="shared" si="3"/>
        <v>11</v>
      </c>
      <c r="I84" s="38"/>
      <c r="J84" s="234" t="s">
        <v>48</v>
      </c>
      <c r="K84" s="52">
        <f t="shared" si="4"/>
        <v>582</v>
      </c>
      <c r="L84" s="44">
        <v>2.0</v>
      </c>
      <c r="M84" s="44">
        <v>15.0</v>
      </c>
      <c r="N84" s="23">
        <f t="shared" si="5"/>
        <v>21</v>
      </c>
      <c r="O84" s="38"/>
      <c r="P84" s="45" t="s">
        <v>73</v>
      </c>
      <c r="Q84" s="38"/>
      <c r="R84" s="45">
        <f>MIN(Rules!$E$2,(MAX(H84/N84,N84/H84)))</f>
        <v>1.909090909</v>
      </c>
      <c r="S84" s="45">
        <f>VLOOKUP(B84,Rules!A:B,2,FALSE)</f>
        <v>40</v>
      </c>
      <c r="T84" s="38"/>
      <c r="U84" s="46">
        <f>1/(10^(-(E84+(IF(P84="Y",Rules!$I$2,0))-K84)/Rules!$E$12)+1)</f>
        <v>0.5207114077</v>
      </c>
      <c r="V84" s="47">
        <f t="shared" si="6"/>
        <v>-40</v>
      </c>
      <c r="W84" s="47">
        <f t="shared" si="7"/>
        <v>40</v>
      </c>
      <c r="X84" s="47"/>
      <c r="Y84" s="47"/>
      <c r="Z84" s="48"/>
      <c r="AA84" s="47">
        <f t="shared" ref="AA84:BJ84" si="88">IF($D84=AA$1,$E84+$V84,(IF($J84=AA$1,$K84+$W84,AA83)))</f>
        <v>1473</v>
      </c>
      <c r="AB84" s="47">
        <f t="shared" si="88"/>
        <v>1050</v>
      </c>
      <c r="AC84" s="47">
        <f t="shared" si="88"/>
        <v>1439</v>
      </c>
      <c r="AD84" s="47">
        <f t="shared" si="88"/>
        <v>292</v>
      </c>
      <c r="AE84" s="47">
        <f t="shared" si="88"/>
        <v>1743</v>
      </c>
      <c r="AF84" s="47">
        <f t="shared" si="88"/>
        <v>1871</v>
      </c>
      <c r="AG84" s="47">
        <f t="shared" si="88"/>
        <v>1128</v>
      </c>
      <c r="AH84" s="47">
        <f t="shared" si="88"/>
        <v>756</v>
      </c>
      <c r="AI84" s="47">
        <f t="shared" si="88"/>
        <v>1163</v>
      </c>
      <c r="AJ84" s="47">
        <f t="shared" si="88"/>
        <v>1825</v>
      </c>
      <c r="AK84" s="47">
        <f t="shared" si="88"/>
        <v>622</v>
      </c>
      <c r="AL84" s="47">
        <f t="shared" si="88"/>
        <v>917</v>
      </c>
      <c r="AM84" s="47">
        <f t="shared" si="88"/>
        <v>1880</v>
      </c>
      <c r="AN84" s="47">
        <f t="shared" si="88"/>
        <v>1339</v>
      </c>
      <c r="AO84" s="47">
        <f t="shared" si="88"/>
        <v>1254</v>
      </c>
      <c r="AP84" s="47">
        <f t="shared" si="88"/>
        <v>2217</v>
      </c>
      <c r="AQ84" s="47">
        <f t="shared" si="88"/>
        <v>1377</v>
      </c>
      <c r="AR84" s="47">
        <f t="shared" si="88"/>
        <v>357</v>
      </c>
      <c r="AS84" s="47">
        <f t="shared" si="88"/>
        <v>1727</v>
      </c>
      <c r="AT84" s="47">
        <f t="shared" si="88"/>
        <v>1136</v>
      </c>
      <c r="AU84" s="47">
        <f t="shared" si="88"/>
        <v>529</v>
      </c>
      <c r="AV84" s="47">
        <f t="shared" si="88"/>
        <v>926</v>
      </c>
      <c r="AW84" s="47">
        <f t="shared" si="88"/>
        <v>1045</v>
      </c>
      <c r="AX84" s="47">
        <f t="shared" si="88"/>
        <v>1257</v>
      </c>
      <c r="AY84" s="47">
        <f t="shared" si="88"/>
        <v>830</v>
      </c>
      <c r="AZ84" s="47">
        <f t="shared" si="88"/>
        <v>1560</v>
      </c>
      <c r="BA84" s="47">
        <f t="shared" si="88"/>
        <v>915</v>
      </c>
      <c r="BB84" s="47">
        <f t="shared" si="88"/>
        <v>582</v>
      </c>
      <c r="BC84" s="47">
        <f t="shared" si="88"/>
        <v>638</v>
      </c>
      <c r="BD84" s="47">
        <f t="shared" si="88"/>
        <v>2091</v>
      </c>
      <c r="BE84" s="47">
        <f t="shared" si="88"/>
        <v>764</v>
      </c>
      <c r="BF84" s="47">
        <f t="shared" si="88"/>
        <v>560</v>
      </c>
      <c r="BG84" s="47">
        <f t="shared" si="88"/>
        <v>1914</v>
      </c>
      <c r="BH84" s="47">
        <f t="shared" si="88"/>
        <v>1347</v>
      </c>
      <c r="BI84" s="47">
        <f t="shared" si="88"/>
        <v>1558</v>
      </c>
      <c r="BJ84" s="47">
        <f t="shared" si="88"/>
        <v>1133</v>
      </c>
    </row>
    <row r="85" ht="13.5" customHeight="1">
      <c r="A85" s="88">
        <v>41014.0</v>
      </c>
      <c r="B85" s="84" t="s">
        <v>71</v>
      </c>
      <c r="C85" s="38"/>
      <c r="D85" s="233" t="s">
        <v>23</v>
      </c>
      <c r="E85" s="52">
        <f t="shared" si="2"/>
        <v>1880</v>
      </c>
      <c r="F85" s="41">
        <v>0.0</v>
      </c>
      <c r="G85" s="41">
        <v>26.0</v>
      </c>
      <c r="H85" s="42">
        <f t="shared" si="3"/>
        <v>26</v>
      </c>
      <c r="I85" s="38"/>
      <c r="J85" s="234" t="s">
        <v>26</v>
      </c>
      <c r="K85" s="52">
        <f t="shared" si="4"/>
        <v>1825</v>
      </c>
      <c r="L85" s="44">
        <v>2.0</v>
      </c>
      <c r="M85" s="44">
        <v>20.0</v>
      </c>
      <c r="N85" s="23">
        <f t="shared" si="5"/>
        <v>26</v>
      </c>
      <c r="O85" s="38"/>
      <c r="P85" s="45" t="s">
        <v>73</v>
      </c>
      <c r="Q85" s="38"/>
      <c r="R85" s="45">
        <f>MIN(Rules!$E$2,(MAX(H85/N85,N85/H85)))</f>
        <v>1</v>
      </c>
      <c r="S85" s="45">
        <f>VLOOKUP(B85,Rules!A:B,2,FALSE)</f>
        <v>40</v>
      </c>
      <c r="T85" s="38"/>
      <c r="U85" s="46">
        <f>1/(10^(-(E85+(IF(P85="Y",Rules!$I$2,0))-K85)/Rules!$E$12)+1)</f>
        <v>0.5629847281</v>
      </c>
      <c r="V85" s="47">
        <f t="shared" si="6"/>
        <v>-3</v>
      </c>
      <c r="W85" s="47">
        <f t="shared" si="7"/>
        <v>3</v>
      </c>
      <c r="X85" s="47"/>
      <c r="Y85" s="47"/>
      <c r="Z85" s="48"/>
      <c r="AA85" s="47">
        <f t="shared" ref="AA85:BJ85" si="89">IF($D85=AA$1,$E85+$V85,(IF($J85=AA$1,$K85+$W85,AA84)))</f>
        <v>1473</v>
      </c>
      <c r="AB85" s="47">
        <f t="shared" si="89"/>
        <v>1050</v>
      </c>
      <c r="AC85" s="47">
        <f t="shared" si="89"/>
        <v>1439</v>
      </c>
      <c r="AD85" s="47">
        <f t="shared" si="89"/>
        <v>292</v>
      </c>
      <c r="AE85" s="47">
        <f t="shared" si="89"/>
        <v>1743</v>
      </c>
      <c r="AF85" s="47">
        <f t="shared" si="89"/>
        <v>1871</v>
      </c>
      <c r="AG85" s="47">
        <f t="shared" si="89"/>
        <v>1128</v>
      </c>
      <c r="AH85" s="47">
        <f t="shared" si="89"/>
        <v>756</v>
      </c>
      <c r="AI85" s="47">
        <f t="shared" si="89"/>
        <v>1163</v>
      </c>
      <c r="AJ85" s="47">
        <f t="shared" si="89"/>
        <v>1828</v>
      </c>
      <c r="AK85" s="47">
        <f t="shared" si="89"/>
        <v>622</v>
      </c>
      <c r="AL85" s="47">
        <f t="shared" si="89"/>
        <v>917</v>
      </c>
      <c r="AM85" s="47">
        <f t="shared" si="89"/>
        <v>1877</v>
      </c>
      <c r="AN85" s="47">
        <f t="shared" si="89"/>
        <v>1339</v>
      </c>
      <c r="AO85" s="47">
        <f t="shared" si="89"/>
        <v>1254</v>
      </c>
      <c r="AP85" s="47">
        <f t="shared" si="89"/>
        <v>2217</v>
      </c>
      <c r="AQ85" s="47">
        <f t="shared" si="89"/>
        <v>1377</v>
      </c>
      <c r="AR85" s="47">
        <f t="shared" si="89"/>
        <v>357</v>
      </c>
      <c r="AS85" s="47">
        <f t="shared" si="89"/>
        <v>1727</v>
      </c>
      <c r="AT85" s="47">
        <f t="shared" si="89"/>
        <v>1136</v>
      </c>
      <c r="AU85" s="47">
        <f t="shared" si="89"/>
        <v>529</v>
      </c>
      <c r="AV85" s="47">
        <f t="shared" si="89"/>
        <v>926</v>
      </c>
      <c r="AW85" s="47">
        <f t="shared" si="89"/>
        <v>1045</v>
      </c>
      <c r="AX85" s="47">
        <f t="shared" si="89"/>
        <v>1257</v>
      </c>
      <c r="AY85" s="47">
        <f t="shared" si="89"/>
        <v>830</v>
      </c>
      <c r="AZ85" s="47">
        <f t="shared" si="89"/>
        <v>1560</v>
      </c>
      <c r="BA85" s="47">
        <f t="shared" si="89"/>
        <v>915</v>
      </c>
      <c r="BB85" s="47">
        <f t="shared" si="89"/>
        <v>582</v>
      </c>
      <c r="BC85" s="47">
        <f t="shared" si="89"/>
        <v>638</v>
      </c>
      <c r="BD85" s="47">
        <f t="shared" si="89"/>
        <v>2091</v>
      </c>
      <c r="BE85" s="47">
        <f t="shared" si="89"/>
        <v>764</v>
      </c>
      <c r="BF85" s="47">
        <f t="shared" si="89"/>
        <v>560</v>
      </c>
      <c r="BG85" s="47">
        <f t="shared" si="89"/>
        <v>1914</v>
      </c>
      <c r="BH85" s="47">
        <f t="shared" si="89"/>
        <v>1347</v>
      </c>
      <c r="BI85" s="47">
        <f t="shared" si="89"/>
        <v>1558</v>
      </c>
      <c r="BJ85" s="47">
        <f t="shared" si="89"/>
        <v>1133</v>
      </c>
    </row>
    <row r="86" ht="13.5" customHeight="1">
      <c r="A86" s="88">
        <v>41014.0</v>
      </c>
      <c r="B86" s="84" t="s">
        <v>71</v>
      </c>
      <c r="C86" s="38"/>
      <c r="D86" s="233" t="s">
        <v>24</v>
      </c>
      <c r="E86" s="52">
        <f t="shared" si="2"/>
        <v>1558</v>
      </c>
      <c r="F86" s="41">
        <v>5.0</v>
      </c>
      <c r="G86" s="41">
        <v>12.0</v>
      </c>
      <c r="H86" s="42">
        <f t="shared" si="3"/>
        <v>27</v>
      </c>
      <c r="I86" s="38"/>
      <c r="J86" s="234" t="s">
        <v>31</v>
      </c>
      <c r="K86" s="52">
        <f t="shared" si="4"/>
        <v>1377</v>
      </c>
      <c r="L86" s="44">
        <v>0.0</v>
      </c>
      <c r="M86" s="44">
        <v>19.0</v>
      </c>
      <c r="N86" s="23">
        <f t="shared" si="5"/>
        <v>19</v>
      </c>
      <c r="O86" s="38"/>
      <c r="P86" s="45" t="s">
        <v>73</v>
      </c>
      <c r="Q86" s="38"/>
      <c r="R86" s="45">
        <f>MIN(Rules!$E$2,(MAX(H86/N86,N86/H86)))</f>
        <v>1.421052632</v>
      </c>
      <c r="S86" s="45">
        <f>VLOOKUP(B86,Rules!A:B,2,FALSE)</f>
        <v>40</v>
      </c>
      <c r="T86" s="38"/>
      <c r="U86" s="46">
        <f>1/(10^(-(E86+(IF(P86="Y",Rules!$I$2,0))-K86)/Rules!$E$12)+1)</f>
        <v>0.6971020374</v>
      </c>
      <c r="V86" s="47">
        <f t="shared" si="6"/>
        <v>17</v>
      </c>
      <c r="W86" s="47">
        <f t="shared" si="7"/>
        <v>-17</v>
      </c>
      <c r="X86" s="47"/>
      <c r="Y86" s="47"/>
      <c r="Z86" s="48"/>
      <c r="AA86" s="47">
        <f t="shared" ref="AA86:BJ86" si="90">IF($D86=AA$1,$E86+$V86,(IF($J86=AA$1,$K86+$W86,AA85)))</f>
        <v>1473</v>
      </c>
      <c r="AB86" s="47">
        <f t="shared" si="90"/>
        <v>1050</v>
      </c>
      <c r="AC86" s="47">
        <f t="shared" si="90"/>
        <v>1439</v>
      </c>
      <c r="AD86" s="47">
        <f t="shared" si="90"/>
        <v>292</v>
      </c>
      <c r="AE86" s="47">
        <f t="shared" si="90"/>
        <v>1743</v>
      </c>
      <c r="AF86" s="47">
        <f t="shared" si="90"/>
        <v>1871</v>
      </c>
      <c r="AG86" s="47">
        <f t="shared" si="90"/>
        <v>1128</v>
      </c>
      <c r="AH86" s="47">
        <f t="shared" si="90"/>
        <v>756</v>
      </c>
      <c r="AI86" s="47">
        <f t="shared" si="90"/>
        <v>1163</v>
      </c>
      <c r="AJ86" s="47">
        <f t="shared" si="90"/>
        <v>1828</v>
      </c>
      <c r="AK86" s="47">
        <f t="shared" si="90"/>
        <v>622</v>
      </c>
      <c r="AL86" s="47">
        <f t="shared" si="90"/>
        <v>917</v>
      </c>
      <c r="AM86" s="47">
        <f t="shared" si="90"/>
        <v>1877</v>
      </c>
      <c r="AN86" s="47">
        <f t="shared" si="90"/>
        <v>1339</v>
      </c>
      <c r="AO86" s="47">
        <f t="shared" si="90"/>
        <v>1254</v>
      </c>
      <c r="AP86" s="47">
        <f t="shared" si="90"/>
        <v>2217</v>
      </c>
      <c r="AQ86" s="47">
        <f t="shared" si="90"/>
        <v>1360</v>
      </c>
      <c r="AR86" s="47">
        <f t="shared" si="90"/>
        <v>357</v>
      </c>
      <c r="AS86" s="47">
        <f t="shared" si="90"/>
        <v>1727</v>
      </c>
      <c r="AT86" s="47">
        <f t="shared" si="90"/>
        <v>1136</v>
      </c>
      <c r="AU86" s="47">
        <f t="shared" si="90"/>
        <v>529</v>
      </c>
      <c r="AV86" s="47">
        <f t="shared" si="90"/>
        <v>926</v>
      </c>
      <c r="AW86" s="47">
        <f t="shared" si="90"/>
        <v>1045</v>
      </c>
      <c r="AX86" s="47">
        <f t="shared" si="90"/>
        <v>1257</v>
      </c>
      <c r="AY86" s="47">
        <f t="shared" si="90"/>
        <v>830</v>
      </c>
      <c r="AZ86" s="47">
        <f t="shared" si="90"/>
        <v>1560</v>
      </c>
      <c r="BA86" s="47">
        <f t="shared" si="90"/>
        <v>915</v>
      </c>
      <c r="BB86" s="47">
        <f t="shared" si="90"/>
        <v>582</v>
      </c>
      <c r="BC86" s="47">
        <f t="shared" si="90"/>
        <v>638</v>
      </c>
      <c r="BD86" s="47">
        <f t="shared" si="90"/>
        <v>2091</v>
      </c>
      <c r="BE86" s="47">
        <f t="shared" si="90"/>
        <v>764</v>
      </c>
      <c r="BF86" s="47">
        <f t="shared" si="90"/>
        <v>560</v>
      </c>
      <c r="BG86" s="47">
        <f t="shared" si="90"/>
        <v>1914</v>
      </c>
      <c r="BH86" s="47">
        <f t="shared" si="90"/>
        <v>1347</v>
      </c>
      <c r="BI86" s="47">
        <f t="shared" si="90"/>
        <v>1575</v>
      </c>
      <c r="BJ86" s="47">
        <f t="shared" si="90"/>
        <v>1133</v>
      </c>
    </row>
    <row r="87" ht="13.5" customHeight="1">
      <c r="A87" s="88">
        <v>41014.0</v>
      </c>
      <c r="B87" s="84" t="s">
        <v>71</v>
      </c>
      <c r="C87" s="38"/>
      <c r="D87" s="233" t="s">
        <v>28</v>
      </c>
      <c r="E87" s="52">
        <f t="shared" si="2"/>
        <v>1439</v>
      </c>
      <c r="F87" s="41">
        <v>1.0</v>
      </c>
      <c r="G87" s="41">
        <v>14.0</v>
      </c>
      <c r="H87" s="42">
        <f t="shared" si="3"/>
        <v>17</v>
      </c>
      <c r="I87" s="38"/>
      <c r="J87" s="234" t="s">
        <v>32</v>
      </c>
      <c r="K87" s="52">
        <f t="shared" si="4"/>
        <v>1347</v>
      </c>
      <c r="L87" s="44">
        <v>0.0</v>
      </c>
      <c r="M87" s="44">
        <v>12.0</v>
      </c>
      <c r="N87" s="23">
        <f t="shared" si="5"/>
        <v>12</v>
      </c>
      <c r="O87" s="38"/>
      <c r="P87" s="45" t="s">
        <v>73</v>
      </c>
      <c r="Q87" s="38"/>
      <c r="R87" s="45">
        <f>MIN(Rules!$E$2,(MAX(H87/N87,N87/H87)))</f>
        <v>1.416666667</v>
      </c>
      <c r="S87" s="45">
        <f>VLOOKUP(B87,Rules!A:B,2,FALSE)</f>
        <v>40</v>
      </c>
      <c r="T87" s="38"/>
      <c r="U87" s="46">
        <f>1/(10^(-(E87+(IF(P87="Y",Rules!$I$2,0))-K87)/Rules!$E$12)+1)</f>
        <v>0.6043624669</v>
      </c>
      <c r="V87" s="47">
        <f t="shared" si="6"/>
        <v>22</v>
      </c>
      <c r="W87" s="47">
        <f t="shared" si="7"/>
        <v>-22</v>
      </c>
      <c r="X87" s="47"/>
      <c r="Y87" s="47"/>
      <c r="Z87" s="48"/>
      <c r="AA87" s="47">
        <f t="shared" ref="AA87:BJ87" si="91">IF($D87=AA$1,$E87+$V87,(IF($J87=AA$1,$K87+$W87,AA86)))</f>
        <v>1473</v>
      </c>
      <c r="AB87" s="47">
        <f t="shared" si="91"/>
        <v>1050</v>
      </c>
      <c r="AC87" s="47">
        <f t="shared" si="91"/>
        <v>1461</v>
      </c>
      <c r="AD87" s="47">
        <f t="shared" si="91"/>
        <v>292</v>
      </c>
      <c r="AE87" s="47">
        <f t="shared" si="91"/>
        <v>1743</v>
      </c>
      <c r="AF87" s="47">
        <f t="shared" si="91"/>
        <v>1871</v>
      </c>
      <c r="AG87" s="47">
        <f t="shared" si="91"/>
        <v>1128</v>
      </c>
      <c r="AH87" s="47">
        <f t="shared" si="91"/>
        <v>756</v>
      </c>
      <c r="AI87" s="47">
        <f t="shared" si="91"/>
        <v>1163</v>
      </c>
      <c r="AJ87" s="47">
        <f t="shared" si="91"/>
        <v>1828</v>
      </c>
      <c r="AK87" s="47">
        <f t="shared" si="91"/>
        <v>622</v>
      </c>
      <c r="AL87" s="47">
        <f t="shared" si="91"/>
        <v>917</v>
      </c>
      <c r="AM87" s="47">
        <f t="shared" si="91"/>
        <v>1877</v>
      </c>
      <c r="AN87" s="47">
        <f t="shared" si="91"/>
        <v>1339</v>
      </c>
      <c r="AO87" s="47">
        <f t="shared" si="91"/>
        <v>1254</v>
      </c>
      <c r="AP87" s="47">
        <f t="shared" si="91"/>
        <v>2217</v>
      </c>
      <c r="AQ87" s="47">
        <f t="shared" si="91"/>
        <v>1360</v>
      </c>
      <c r="AR87" s="47">
        <f t="shared" si="91"/>
        <v>357</v>
      </c>
      <c r="AS87" s="47">
        <f t="shared" si="91"/>
        <v>1727</v>
      </c>
      <c r="AT87" s="47">
        <f t="shared" si="91"/>
        <v>1136</v>
      </c>
      <c r="AU87" s="47">
        <f t="shared" si="91"/>
        <v>529</v>
      </c>
      <c r="AV87" s="47">
        <f t="shared" si="91"/>
        <v>926</v>
      </c>
      <c r="AW87" s="47">
        <f t="shared" si="91"/>
        <v>1045</v>
      </c>
      <c r="AX87" s="47">
        <f t="shared" si="91"/>
        <v>1257</v>
      </c>
      <c r="AY87" s="47">
        <f t="shared" si="91"/>
        <v>830</v>
      </c>
      <c r="AZ87" s="47">
        <f t="shared" si="91"/>
        <v>1560</v>
      </c>
      <c r="BA87" s="47">
        <f t="shared" si="91"/>
        <v>915</v>
      </c>
      <c r="BB87" s="47">
        <f t="shared" si="91"/>
        <v>582</v>
      </c>
      <c r="BC87" s="47">
        <f t="shared" si="91"/>
        <v>638</v>
      </c>
      <c r="BD87" s="47">
        <f t="shared" si="91"/>
        <v>2091</v>
      </c>
      <c r="BE87" s="47">
        <f t="shared" si="91"/>
        <v>764</v>
      </c>
      <c r="BF87" s="47">
        <f t="shared" si="91"/>
        <v>560</v>
      </c>
      <c r="BG87" s="47">
        <f t="shared" si="91"/>
        <v>1914</v>
      </c>
      <c r="BH87" s="47">
        <f t="shared" si="91"/>
        <v>1325</v>
      </c>
      <c r="BI87" s="47">
        <f t="shared" si="91"/>
        <v>1575</v>
      </c>
      <c r="BJ87" s="47">
        <f t="shared" si="91"/>
        <v>1133</v>
      </c>
    </row>
    <row r="88" ht="13.5" customHeight="1">
      <c r="A88" s="88">
        <v>41014.0</v>
      </c>
      <c r="B88" s="84" t="s">
        <v>71</v>
      </c>
      <c r="C88" s="38"/>
      <c r="D88" s="233" t="s">
        <v>29</v>
      </c>
      <c r="E88" s="52">
        <f t="shared" si="2"/>
        <v>1254</v>
      </c>
      <c r="F88" s="41">
        <v>3.0</v>
      </c>
      <c r="G88" s="41">
        <v>13.0</v>
      </c>
      <c r="H88" s="42">
        <f t="shared" si="3"/>
        <v>22</v>
      </c>
      <c r="I88" s="38"/>
      <c r="J88" s="234" t="s">
        <v>38</v>
      </c>
      <c r="K88" s="52">
        <f t="shared" si="4"/>
        <v>1257</v>
      </c>
      <c r="L88" s="44">
        <v>1.0</v>
      </c>
      <c r="M88" s="44">
        <v>12.0</v>
      </c>
      <c r="N88" s="23">
        <f t="shared" si="5"/>
        <v>15</v>
      </c>
      <c r="O88" s="38"/>
      <c r="P88" s="45" t="s">
        <v>73</v>
      </c>
      <c r="Q88" s="38"/>
      <c r="R88" s="45">
        <f>MIN(Rules!$E$2,(MAX(H88/N88,N88/H88)))</f>
        <v>1.466666667</v>
      </c>
      <c r="S88" s="45">
        <f>VLOOKUP(B88,Rules!A:B,2,FALSE)</f>
        <v>40</v>
      </c>
      <c r="T88" s="38"/>
      <c r="U88" s="46">
        <f>1/(10^(-(E88+(IF(P88="Y",Rules!$I$2,0))-K88)/Rules!$E$12)+1)</f>
        <v>0.4965461773</v>
      </c>
      <c r="V88" s="47">
        <f t="shared" si="6"/>
        <v>30</v>
      </c>
      <c r="W88" s="47">
        <f t="shared" si="7"/>
        <v>-30</v>
      </c>
      <c r="X88" s="47"/>
      <c r="Y88" s="47"/>
      <c r="Z88" s="48"/>
      <c r="AA88" s="47">
        <f t="shared" ref="AA88:BJ88" si="92">IF($D88=AA$1,$E88+$V88,(IF($J88=AA$1,$K88+$W88,AA87)))</f>
        <v>1473</v>
      </c>
      <c r="AB88" s="47">
        <f t="shared" si="92"/>
        <v>1050</v>
      </c>
      <c r="AC88" s="47">
        <f t="shared" si="92"/>
        <v>1461</v>
      </c>
      <c r="AD88" s="47">
        <f t="shared" si="92"/>
        <v>292</v>
      </c>
      <c r="AE88" s="47">
        <f t="shared" si="92"/>
        <v>1743</v>
      </c>
      <c r="AF88" s="47">
        <f t="shared" si="92"/>
        <v>1871</v>
      </c>
      <c r="AG88" s="47">
        <f t="shared" si="92"/>
        <v>1128</v>
      </c>
      <c r="AH88" s="47">
        <f t="shared" si="92"/>
        <v>756</v>
      </c>
      <c r="AI88" s="47">
        <f t="shared" si="92"/>
        <v>1163</v>
      </c>
      <c r="AJ88" s="47">
        <f t="shared" si="92"/>
        <v>1828</v>
      </c>
      <c r="AK88" s="47">
        <f t="shared" si="92"/>
        <v>622</v>
      </c>
      <c r="AL88" s="47">
        <f t="shared" si="92"/>
        <v>917</v>
      </c>
      <c r="AM88" s="47">
        <f t="shared" si="92"/>
        <v>1877</v>
      </c>
      <c r="AN88" s="47">
        <f t="shared" si="92"/>
        <v>1339</v>
      </c>
      <c r="AO88" s="47">
        <f t="shared" si="92"/>
        <v>1284</v>
      </c>
      <c r="AP88" s="47">
        <f t="shared" si="92"/>
        <v>2217</v>
      </c>
      <c r="AQ88" s="47">
        <f t="shared" si="92"/>
        <v>1360</v>
      </c>
      <c r="AR88" s="47">
        <f t="shared" si="92"/>
        <v>357</v>
      </c>
      <c r="AS88" s="47">
        <f t="shared" si="92"/>
        <v>1727</v>
      </c>
      <c r="AT88" s="47">
        <f t="shared" si="92"/>
        <v>1136</v>
      </c>
      <c r="AU88" s="47">
        <f t="shared" si="92"/>
        <v>529</v>
      </c>
      <c r="AV88" s="47">
        <f t="shared" si="92"/>
        <v>926</v>
      </c>
      <c r="AW88" s="47">
        <f t="shared" si="92"/>
        <v>1045</v>
      </c>
      <c r="AX88" s="47">
        <f t="shared" si="92"/>
        <v>1227</v>
      </c>
      <c r="AY88" s="47">
        <f t="shared" si="92"/>
        <v>830</v>
      </c>
      <c r="AZ88" s="47">
        <f t="shared" si="92"/>
        <v>1560</v>
      </c>
      <c r="BA88" s="47">
        <f t="shared" si="92"/>
        <v>915</v>
      </c>
      <c r="BB88" s="47">
        <f t="shared" si="92"/>
        <v>582</v>
      </c>
      <c r="BC88" s="47">
        <f t="shared" si="92"/>
        <v>638</v>
      </c>
      <c r="BD88" s="47">
        <f t="shared" si="92"/>
        <v>2091</v>
      </c>
      <c r="BE88" s="47">
        <f t="shared" si="92"/>
        <v>764</v>
      </c>
      <c r="BF88" s="47">
        <f t="shared" si="92"/>
        <v>560</v>
      </c>
      <c r="BG88" s="47">
        <f t="shared" si="92"/>
        <v>1914</v>
      </c>
      <c r="BH88" s="47">
        <f t="shared" si="92"/>
        <v>1325</v>
      </c>
      <c r="BI88" s="47">
        <f t="shared" si="92"/>
        <v>1575</v>
      </c>
      <c r="BJ88" s="47">
        <f t="shared" si="92"/>
        <v>1133</v>
      </c>
    </row>
    <row r="89" ht="13.5" customHeight="1">
      <c r="A89" s="88">
        <v>41014.0</v>
      </c>
      <c r="B89" s="84" t="s">
        <v>71</v>
      </c>
      <c r="C89" s="38"/>
      <c r="D89" s="233" t="s">
        <v>37</v>
      </c>
      <c r="E89" s="52">
        <f t="shared" si="2"/>
        <v>756</v>
      </c>
      <c r="F89" s="41">
        <v>2.0</v>
      </c>
      <c r="G89" s="41">
        <v>13.0</v>
      </c>
      <c r="H89" s="42">
        <f t="shared" si="3"/>
        <v>19</v>
      </c>
      <c r="I89" s="38"/>
      <c r="J89" s="234" t="s">
        <v>44</v>
      </c>
      <c r="K89" s="52">
        <f t="shared" si="4"/>
        <v>582</v>
      </c>
      <c r="L89" s="44">
        <v>0.0</v>
      </c>
      <c r="M89" s="44">
        <v>16.0</v>
      </c>
      <c r="N89" s="23">
        <f t="shared" si="5"/>
        <v>16</v>
      </c>
      <c r="O89" s="38"/>
      <c r="P89" s="45" t="s">
        <v>73</v>
      </c>
      <c r="Q89" s="38"/>
      <c r="R89" s="45">
        <f>MIN(Rules!$E$2,(MAX(H89/N89,N89/H89)))</f>
        <v>1.1875</v>
      </c>
      <c r="S89" s="45">
        <f>VLOOKUP(B89,Rules!A:B,2,FALSE)</f>
        <v>40</v>
      </c>
      <c r="T89" s="38"/>
      <c r="U89" s="46">
        <f>1/(10^(-(E89+(IF(P89="Y",Rules!$I$2,0))-K89)/Rules!$E$12)+1)</f>
        <v>0.6902524122</v>
      </c>
      <c r="V89" s="47">
        <f t="shared" si="6"/>
        <v>15</v>
      </c>
      <c r="W89" s="47">
        <f t="shared" si="7"/>
        <v>-15</v>
      </c>
      <c r="X89" s="47"/>
      <c r="Y89" s="47"/>
      <c r="Z89" s="48"/>
      <c r="AA89" s="47">
        <f t="shared" ref="AA89:BJ89" si="93">IF($D89=AA$1,$E89+$V89,(IF($J89=AA$1,$K89+$W89,AA88)))</f>
        <v>1473</v>
      </c>
      <c r="AB89" s="47">
        <f t="shared" si="93"/>
        <v>1050</v>
      </c>
      <c r="AC89" s="47">
        <f t="shared" si="93"/>
        <v>1461</v>
      </c>
      <c r="AD89" s="47">
        <f t="shared" si="93"/>
        <v>292</v>
      </c>
      <c r="AE89" s="47">
        <f t="shared" si="93"/>
        <v>1743</v>
      </c>
      <c r="AF89" s="47">
        <f t="shared" si="93"/>
        <v>1871</v>
      </c>
      <c r="AG89" s="47">
        <f t="shared" si="93"/>
        <v>1128</v>
      </c>
      <c r="AH89" s="47">
        <f t="shared" si="93"/>
        <v>771</v>
      </c>
      <c r="AI89" s="47">
        <f t="shared" si="93"/>
        <v>1163</v>
      </c>
      <c r="AJ89" s="47">
        <f t="shared" si="93"/>
        <v>1828</v>
      </c>
      <c r="AK89" s="47">
        <f t="shared" si="93"/>
        <v>622</v>
      </c>
      <c r="AL89" s="47">
        <f t="shared" si="93"/>
        <v>917</v>
      </c>
      <c r="AM89" s="47">
        <f t="shared" si="93"/>
        <v>1877</v>
      </c>
      <c r="AN89" s="47">
        <f t="shared" si="93"/>
        <v>1339</v>
      </c>
      <c r="AO89" s="47">
        <f t="shared" si="93"/>
        <v>1284</v>
      </c>
      <c r="AP89" s="47">
        <f t="shared" si="93"/>
        <v>2217</v>
      </c>
      <c r="AQ89" s="47">
        <f t="shared" si="93"/>
        <v>1360</v>
      </c>
      <c r="AR89" s="47">
        <f t="shared" si="93"/>
        <v>357</v>
      </c>
      <c r="AS89" s="47">
        <f t="shared" si="93"/>
        <v>1727</v>
      </c>
      <c r="AT89" s="47">
        <f t="shared" si="93"/>
        <v>1136</v>
      </c>
      <c r="AU89" s="47">
        <f t="shared" si="93"/>
        <v>529</v>
      </c>
      <c r="AV89" s="47">
        <f t="shared" si="93"/>
        <v>926</v>
      </c>
      <c r="AW89" s="47">
        <f t="shared" si="93"/>
        <v>1045</v>
      </c>
      <c r="AX89" s="47">
        <f t="shared" si="93"/>
        <v>1227</v>
      </c>
      <c r="AY89" s="47">
        <f t="shared" si="93"/>
        <v>830</v>
      </c>
      <c r="AZ89" s="47">
        <f t="shared" si="93"/>
        <v>1560</v>
      </c>
      <c r="BA89" s="47">
        <f t="shared" si="93"/>
        <v>915</v>
      </c>
      <c r="BB89" s="47">
        <f t="shared" si="93"/>
        <v>567</v>
      </c>
      <c r="BC89" s="47">
        <f t="shared" si="93"/>
        <v>638</v>
      </c>
      <c r="BD89" s="47">
        <f t="shared" si="93"/>
        <v>2091</v>
      </c>
      <c r="BE89" s="47">
        <f t="shared" si="93"/>
        <v>764</v>
      </c>
      <c r="BF89" s="47">
        <f t="shared" si="93"/>
        <v>560</v>
      </c>
      <c r="BG89" s="47">
        <f t="shared" si="93"/>
        <v>1914</v>
      </c>
      <c r="BH89" s="47">
        <f t="shared" si="93"/>
        <v>1325</v>
      </c>
      <c r="BI89" s="47">
        <f t="shared" si="93"/>
        <v>1575</v>
      </c>
      <c r="BJ89" s="47">
        <f t="shared" si="93"/>
        <v>1133</v>
      </c>
    </row>
    <row r="90" ht="13.5" customHeight="1">
      <c r="A90" s="88">
        <v>41020.0</v>
      </c>
      <c r="B90" s="84" t="s">
        <v>71</v>
      </c>
      <c r="C90" s="38"/>
      <c r="D90" s="233" t="s">
        <v>26</v>
      </c>
      <c r="E90" s="52">
        <f t="shared" si="2"/>
        <v>1828</v>
      </c>
      <c r="F90" s="41">
        <v>0.0</v>
      </c>
      <c r="G90" s="41">
        <v>19.0</v>
      </c>
      <c r="H90" s="42">
        <f t="shared" si="3"/>
        <v>19</v>
      </c>
      <c r="I90" s="38"/>
      <c r="J90" s="234" t="s">
        <v>23</v>
      </c>
      <c r="K90" s="52">
        <f t="shared" si="4"/>
        <v>1877</v>
      </c>
      <c r="L90" s="44">
        <v>4.0</v>
      </c>
      <c r="M90" s="44">
        <v>21.0</v>
      </c>
      <c r="N90" s="23">
        <f t="shared" si="5"/>
        <v>33</v>
      </c>
      <c r="O90" s="38"/>
      <c r="P90" s="45" t="s">
        <v>73</v>
      </c>
      <c r="Q90" s="38"/>
      <c r="R90" s="45">
        <f>MIN(Rules!$E$2,(MAX(H90/N90,N90/H90)))</f>
        <v>1.736842105</v>
      </c>
      <c r="S90" s="45">
        <f>VLOOKUP(B90,Rules!A:B,2,FALSE)</f>
        <v>40</v>
      </c>
      <c r="T90" s="38"/>
      <c r="U90" s="46">
        <f>1/(10^(-(E90+(IF(P90="Y",Rules!$I$2,0))-K90)/Rules!$E$12)+1)</f>
        <v>0.4438248305</v>
      </c>
      <c r="V90" s="47">
        <f t="shared" si="6"/>
        <v>-31</v>
      </c>
      <c r="W90" s="47">
        <f t="shared" si="7"/>
        <v>31</v>
      </c>
      <c r="X90" s="47"/>
      <c r="Y90" s="47"/>
      <c r="Z90" s="48"/>
      <c r="AA90" s="47">
        <f t="shared" ref="AA90:BJ90" si="94">IF($D90=AA$1,$E90+$V90,(IF($J90=AA$1,$K90+$W90,AA89)))</f>
        <v>1473</v>
      </c>
      <c r="AB90" s="47">
        <f t="shared" si="94"/>
        <v>1050</v>
      </c>
      <c r="AC90" s="47">
        <f t="shared" si="94"/>
        <v>1461</v>
      </c>
      <c r="AD90" s="47">
        <f t="shared" si="94"/>
        <v>292</v>
      </c>
      <c r="AE90" s="47">
        <f t="shared" si="94"/>
        <v>1743</v>
      </c>
      <c r="AF90" s="47">
        <f t="shared" si="94"/>
        <v>1871</v>
      </c>
      <c r="AG90" s="47">
        <f t="shared" si="94"/>
        <v>1128</v>
      </c>
      <c r="AH90" s="47">
        <f t="shared" si="94"/>
        <v>771</v>
      </c>
      <c r="AI90" s="47">
        <f t="shared" si="94"/>
        <v>1163</v>
      </c>
      <c r="AJ90" s="47">
        <f t="shared" si="94"/>
        <v>1797</v>
      </c>
      <c r="AK90" s="47">
        <f t="shared" si="94"/>
        <v>622</v>
      </c>
      <c r="AL90" s="47">
        <f t="shared" si="94"/>
        <v>917</v>
      </c>
      <c r="AM90" s="47">
        <f t="shared" si="94"/>
        <v>1908</v>
      </c>
      <c r="AN90" s="47">
        <f t="shared" si="94"/>
        <v>1339</v>
      </c>
      <c r="AO90" s="47">
        <f t="shared" si="94"/>
        <v>1284</v>
      </c>
      <c r="AP90" s="47">
        <f t="shared" si="94"/>
        <v>2217</v>
      </c>
      <c r="AQ90" s="47">
        <f t="shared" si="94"/>
        <v>1360</v>
      </c>
      <c r="AR90" s="47">
        <f t="shared" si="94"/>
        <v>357</v>
      </c>
      <c r="AS90" s="47">
        <f t="shared" si="94"/>
        <v>1727</v>
      </c>
      <c r="AT90" s="47">
        <f t="shared" si="94"/>
        <v>1136</v>
      </c>
      <c r="AU90" s="47">
        <f t="shared" si="94"/>
        <v>529</v>
      </c>
      <c r="AV90" s="47">
        <f t="shared" si="94"/>
        <v>926</v>
      </c>
      <c r="AW90" s="47">
        <f t="shared" si="94"/>
        <v>1045</v>
      </c>
      <c r="AX90" s="47">
        <f t="shared" si="94"/>
        <v>1227</v>
      </c>
      <c r="AY90" s="47">
        <f t="shared" si="94"/>
        <v>830</v>
      </c>
      <c r="AZ90" s="47">
        <f t="shared" si="94"/>
        <v>1560</v>
      </c>
      <c r="BA90" s="47">
        <f t="shared" si="94"/>
        <v>915</v>
      </c>
      <c r="BB90" s="47">
        <f t="shared" si="94"/>
        <v>567</v>
      </c>
      <c r="BC90" s="47">
        <f t="shared" si="94"/>
        <v>638</v>
      </c>
      <c r="BD90" s="47">
        <f t="shared" si="94"/>
        <v>2091</v>
      </c>
      <c r="BE90" s="47">
        <f t="shared" si="94"/>
        <v>764</v>
      </c>
      <c r="BF90" s="47">
        <f t="shared" si="94"/>
        <v>560</v>
      </c>
      <c r="BG90" s="47">
        <f t="shared" si="94"/>
        <v>1914</v>
      </c>
      <c r="BH90" s="47">
        <f t="shared" si="94"/>
        <v>1325</v>
      </c>
      <c r="BI90" s="47">
        <f t="shared" si="94"/>
        <v>1575</v>
      </c>
      <c r="BJ90" s="47">
        <f t="shared" si="94"/>
        <v>1133</v>
      </c>
    </row>
    <row r="91" ht="13.5" customHeight="1">
      <c r="A91" s="88">
        <v>41021.0</v>
      </c>
      <c r="B91" s="84" t="s">
        <v>71</v>
      </c>
      <c r="C91" s="38"/>
      <c r="D91" s="233" t="s">
        <v>22</v>
      </c>
      <c r="E91" s="52">
        <f t="shared" si="2"/>
        <v>2217</v>
      </c>
      <c r="F91" s="41">
        <v>1.0</v>
      </c>
      <c r="G91" s="41">
        <v>20.0</v>
      </c>
      <c r="H91" s="42">
        <f t="shared" si="3"/>
        <v>23</v>
      </c>
      <c r="I91" s="38"/>
      <c r="J91" s="234" t="s">
        <v>21</v>
      </c>
      <c r="K91" s="52">
        <f t="shared" si="4"/>
        <v>1743</v>
      </c>
      <c r="L91" s="44">
        <v>0.0</v>
      </c>
      <c r="M91" s="44">
        <v>14.0</v>
      </c>
      <c r="N91" s="23">
        <f t="shared" si="5"/>
        <v>14</v>
      </c>
      <c r="O91" s="38"/>
      <c r="P91" s="45" t="s">
        <v>73</v>
      </c>
      <c r="Q91" s="38"/>
      <c r="R91" s="45">
        <f>MIN(Rules!$E$2,(MAX(H91/N91,N91/H91)))</f>
        <v>1.642857143</v>
      </c>
      <c r="S91" s="45">
        <f>VLOOKUP(B91,Rules!A:B,2,FALSE)</f>
        <v>40</v>
      </c>
      <c r="T91" s="38"/>
      <c r="U91" s="46">
        <f>1/(10^(-(E91+(IF(P91="Y",Rules!$I$2,0))-K91)/Rules!$E$12)+1)</f>
        <v>0.8986988898</v>
      </c>
      <c r="V91" s="47">
        <f t="shared" si="6"/>
        <v>7</v>
      </c>
      <c r="W91" s="47">
        <f t="shared" si="7"/>
        <v>-7</v>
      </c>
      <c r="X91" s="47"/>
      <c r="Y91" s="47"/>
      <c r="Z91" s="48"/>
      <c r="AA91" s="47">
        <f t="shared" ref="AA91:BJ91" si="95">IF($D91=AA$1,$E91+$V91,(IF($J91=AA$1,$K91+$W91,AA90)))</f>
        <v>1473</v>
      </c>
      <c r="AB91" s="47">
        <f t="shared" si="95"/>
        <v>1050</v>
      </c>
      <c r="AC91" s="47">
        <f t="shared" si="95"/>
        <v>1461</v>
      </c>
      <c r="AD91" s="47">
        <f t="shared" si="95"/>
        <v>292</v>
      </c>
      <c r="AE91" s="47">
        <f t="shared" si="95"/>
        <v>1736</v>
      </c>
      <c r="AF91" s="47">
        <f t="shared" si="95"/>
        <v>1871</v>
      </c>
      <c r="AG91" s="47">
        <f t="shared" si="95"/>
        <v>1128</v>
      </c>
      <c r="AH91" s="47">
        <f t="shared" si="95"/>
        <v>771</v>
      </c>
      <c r="AI91" s="47">
        <f t="shared" si="95"/>
        <v>1163</v>
      </c>
      <c r="AJ91" s="47">
        <f t="shared" si="95"/>
        <v>1797</v>
      </c>
      <c r="AK91" s="47">
        <f t="shared" si="95"/>
        <v>622</v>
      </c>
      <c r="AL91" s="47">
        <f t="shared" si="95"/>
        <v>917</v>
      </c>
      <c r="AM91" s="47">
        <f t="shared" si="95"/>
        <v>1908</v>
      </c>
      <c r="AN91" s="47">
        <f t="shared" si="95"/>
        <v>1339</v>
      </c>
      <c r="AO91" s="47">
        <f t="shared" si="95"/>
        <v>1284</v>
      </c>
      <c r="AP91" s="47">
        <f t="shared" si="95"/>
        <v>2224</v>
      </c>
      <c r="AQ91" s="47">
        <f t="shared" si="95"/>
        <v>1360</v>
      </c>
      <c r="AR91" s="47">
        <f t="shared" si="95"/>
        <v>357</v>
      </c>
      <c r="AS91" s="47">
        <f t="shared" si="95"/>
        <v>1727</v>
      </c>
      <c r="AT91" s="47">
        <f t="shared" si="95"/>
        <v>1136</v>
      </c>
      <c r="AU91" s="47">
        <f t="shared" si="95"/>
        <v>529</v>
      </c>
      <c r="AV91" s="47">
        <f t="shared" si="95"/>
        <v>926</v>
      </c>
      <c r="AW91" s="47">
        <f t="shared" si="95"/>
        <v>1045</v>
      </c>
      <c r="AX91" s="47">
        <f t="shared" si="95"/>
        <v>1227</v>
      </c>
      <c r="AY91" s="47">
        <f t="shared" si="95"/>
        <v>830</v>
      </c>
      <c r="AZ91" s="47">
        <f t="shared" si="95"/>
        <v>1560</v>
      </c>
      <c r="BA91" s="47">
        <f t="shared" si="95"/>
        <v>915</v>
      </c>
      <c r="BB91" s="47">
        <f t="shared" si="95"/>
        <v>567</v>
      </c>
      <c r="BC91" s="47">
        <f t="shared" si="95"/>
        <v>638</v>
      </c>
      <c r="BD91" s="47">
        <f t="shared" si="95"/>
        <v>2091</v>
      </c>
      <c r="BE91" s="47">
        <f t="shared" si="95"/>
        <v>764</v>
      </c>
      <c r="BF91" s="47">
        <f t="shared" si="95"/>
        <v>560</v>
      </c>
      <c r="BG91" s="47">
        <f t="shared" si="95"/>
        <v>1914</v>
      </c>
      <c r="BH91" s="47">
        <f t="shared" si="95"/>
        <v>1325</v>
      </c>
      <c r="BI91" s="47">
        <f t="shared" si="95"/>
        <v>1575</v>
      </c>
      <c r="BJ91" s="47">
        <f t="shared" si="95"/>
        <v>1133</v>
      </c>
    </row>
    <row r="92" ht="13.5" customHeight="1">
      <c r="A92" s="88">
        <v>41021.0</v>
      </c>
      <c r="B92" s="84" t="s">
        <v>71</v>
      </c>
      <c r="C92" s="38"/>
      <c r="D92" s="233" t="s">
        <v>18</v>
      </c>
      <c r="E92" s="52">
        <f t="shared" si="2"/>
        <v>2091</v>
      </c>
      <c r="F92" s="41">
        <v>2.0</v>
      </c>
      <c r="G92" s="41">
        <v>15.0</v>
      </c>
      <c r="H92" s="42">
        <f t="shared" si="3"/>
        <v>21</v>
      </c>
      <c r="I92" s="38"/>
      <c r="J92" s="234" t="s">
        <v>19</v>
      </c>
      <c r="K92" s="52">
        <f t="shared" si="4"/>
        <v>1871</v>
      </c>
      <c r="L92" s="44">
        <v>1.0</v>
      </c>
      <c r="M92" s="44">
        <v>25.0</v>
      </c>
      <c r="N92" s="23">
        <f t="shared" si="5"/>
        <v>28</v>
      </c>
      <c r="O92" s="38"/>
      <c r="P92" s="45" t="s">
        <v>72</v>
      </c>
      <c r="Q92" s="38"/>
      <c r="R92" s="45">
        <f>MIN(Rules!$E$2,(MAX(H92/N92,N92/H92)))</f>
        <v>1.333333333</v>
      </c>
      <c r="S92" s="45">
        <f>VLOOKUP(B92,Rules!A:B,2,FALSE)</f>
        <v>40</v>
      </c>
      <c r="T92" s="38"/>
      <c r="U92" s="46">
        <f>1/(10^(-(E92+(IF(P92="Y",Rules!$I$2,0))-K92)/Rules!$E$12)+1)</f>
        <v>0.8460451004</v>
      </c>
      <c r="V92" s="47">
        <f t="shared" si="6"/>
        <v>-45</v>
      </c>
      <c r="W92" s="47">
        <f t="shared" si="7"/>
        <v>45</v>
      </c>
      <c r="X92" s="47"/>
      <c r="Y92" s="47"/>
      <c r="Z92" s="48"/>
      <c r="AA92" s="47">
        <f t="shared" ref="AA92:BJ92" si="96">IF($D92=AA$1,$E92+$V92,(IF($J92=AA$1,$K92+$W92,AA91)))</f>
        <v>1473</v>
      </c>
      <c r="AB92" s="47">
        <f t="shared" si="96"/>
        <v>1050</v>
      </c>
      <c r="AC92" s="47">
        <f t="shared" si="96"/>
        <v>1461</v>
      </c>
      <c r="AD92" s="47">
        <f t="shared" si="96"/>
        <v>292</v>
      </c>
      <c r="AE92" s="47">
        <f t="shared" si="96"/>
        <v>1736</v>
      </c>
      <c r="AF92" s="47">
        <f t="shared" si="96"/>
        <v>1916</v>
      </c>
      <c r="AG92" s="47">
        <f t="shared" si="96"/>
        <v>1128</v>
      </c>
      <c r="AH92" s="47">
        <f t="shared" si="96"/>
        <v>771</v>
      </c>
      <c r="AI92" s="47">
        <f t="shared" si="96"/>
        <v>1163</v>
      </c>
      <c r="AJ92" s="47">
        <f t="shared" si="96"/>
        <v>1797</v>
      </c>
      <c r="AK92" s="47">
        <f t="shared" si="96"/>
        <v>622</v>
      </c>
      <c r="AL92" s="47">
        <f t="shared" si="96"/>
        <v>917</v>
      </c>
      <c r="AM92" s="47">
        <f t="shared" si="96"/>
        <v>1908</v>
      </c>
      <c r="AN92" s="47">
        <f t="shared" si="96"/>
        <v>1339</v>
      </c>
      <c r="AO92" s="47">
        <f t="shared" si="96"/>
        <v>1284</v>
      </c>
      <c r="AP92" s="47">
        <f t="shared" si="96"/>
        <v>2224</v>
      </c>
      <c r="AQ92" s="47">
        <f t="shared" si="96"/>
        <v>1360</v>
      </c>
      <c r="AR92" s="47">
        <f t="shared" si="96"/>
        <v>357</v>
      </c>
      <c r="AS92" s="47">
        <f t="shared" si="96"/>
        <v>1727</v>
      </c>
      <c r="AT92" s="47">
        <f t="shared" si="96"/>
        <v>1136</v>
      </c>
      <c r="AU92" s="47">
        <f t="shared" si="96"/>
        <v>529</v>
      </c>
      <c r="AV92" s="47">
        <f t="shared" si="96"/>
        <v>926</v>
      </c>
      <c r="AW92" s="47">
        <f t="shared" si="96"/>
        <v>1045</v>
      </c>
      <c r="AX92" s="47">
        <f t="shared" si="96"/>
        <v>1227</v>
      </c>
      <c r="AY92" s="47">
        <f t="shared" si="96"/>
        <v>830</v>
      </c>
      <c r="AZ92" s="47">
        <f t="shared" si="96"/>
        <v>1560</v>
      </c>
      <c r="BA92" s="47">
        <f t="shared" si="96"/>
        <v>915</v>
      </c>
      <c r="BB92" s="47">
        <f t="shared" si="96"/>
        <v>567</v>
      </c>
      <c r="BC92" s="47">
        <f t="shared" si="96"/>
        <v>638</v>
      </c>
      <c r="BD92" s="47">
        <f t="shared" si="96"/>
        <v>2046</v>
      </c>
      <c r="BE92" s="47">
        <f t="shared" si="96"/>
        <v>764</v>
      </c>
      <c r="BF92" s="47">
        <f t="shared" si="96"/>
        <v>560</v>
      </c>
      <c r="BG92" s="47">
        <f t="shared" si="96"/>
        <v>1914</v>
      </c>
      <c r="BH92" s="47">
        <f t="shared" si="96"/>
        <v>1325</v>
      </c>
      <c r="BI92" s="47">
        <f t="shared" si="96"/>
        <v>1575</v>
      </c>
      <c r="BJ92" s="47">
        <f t="shared" si="96"/>
        <v>1133</v>
      </c>
    </row>
    <row r="93" ht="13.5" customHeight="1">
      <c r="A93" s="88">
        <v>41021.0</v>
      </c>
      <c r="B93" s="84" t="s">
        <v>71</v>
      </c>
      <c r="C93" s="38"/>
      <c r="D93" s="233" t="s">
        <v>40</v>
      </c>
      <c r="E93" s="52">
        <f t="shared" si="2"/>
        <v>1133</v>
      </c>
      <c r="F93" s="41">
        <v>2.0</v>
      </c>
      <c r="G93" s="41">
        <v>14.0</v>
      </c>
      <c r="H93" s="42">
        <f t="shared" si="3"/>
        <v>20</v>
      </c>
      <c r="I93" s="38"/>
      <c r="J93" s="234" t="s">
        <v>33</v>
      </c>
      <c r="K93" s="52">
        <f t="shared" si="4"/>
        <v>1163</v>
      </c>
      <c r="L93" s="44">
        <v>9.0</v>
      </c>
      <c r="M93" s="44">
        <v>17.0</v>
      </c>
      <c r="N93" s="23">
        <f t="shared" si="5"/>
        <v>44</v>
      </c>
      <c r="O93" s="38"/>
      <c r="P93" s="45" t="s">
        <v>73</v>
      </c>
      <c r="Q93" s="38"/>
      <c r="R93" s="45">
        <f>MIN(Rules!$E$2,(MAX(H93/N93,N93/H93)))</f>
        <v>2</v>
      </c>
      <c r="S93" s="45">
        <f>VLOOKUP(B93,Rules!A:B,2,FALSE)</f>
        <v>40</v>
      </c>
      <c r="T93" s="38"/>
      <c r="U93" s="46">
        <f>1/(10^(-(E93+(IF(P93="Y",Rules!$I$2,0))-K93)/Rules!$E$12)+1)</f>
        <v>0.4655160553</v>
      </c>
      <c r="V93" s="47">
        <f t="shared" si="6"/>
        <v>-37</v>
      </c>
      <c r="W93" s="47">
        <f t="shared" si="7"/>
        <v>37</v>
      </c>
      <c r="X93" s="47"/>
      <c r="Y93" s="47"/>
      <c r="Z93" s="48"/>
      <c r="AA93" s="47">
        <f t="shared" ref="AA93:BJ93" si="97">IF($D93=AA$1,$E93+$V93,(IF($J93=AA$1,$K93+$W93,AA92)))</f>
        <v>1473</v>
      </c>
      <c r="AB93" s="47">
        <f t="shared" si="97"/>
        <v>1050</v>
      </c>
      <c r="AC93" s="47">
        <f t="shared" si="97"/>
        <v>1461</v>
      </c>
      <c r="AD93" s="47">
        <f t="shared" si="97"/>
        <v>292</v>
      </c>
      <c r="AE93" s="47">
        <f t="shared" si="97"/>
        <v>1736</v>
      </c>
      <c r="AF93" s="47">
        <f t="shared" si="97"/>
        <v>1916</v>
      </c>
      <c r="AG93" s="47">
        <f t="shared" si="97"/>
        <v>1128</v>
      </c>
      <c r="AH93" s="47">
        <f t="shared" si="97"/>
        <v>771</v>
      </c>
      <c r="AI93" s="47">
        <f t="shared" si="97"/>
        <v>1200</v>
      </c>
      <c r="AJ93" s="47">
        <f t="shared" si="97"/>
        <v>1797</v>
      </c>
      <c r="AK93" s="47">
        <f t="shared" si="97"/>
        <v>622</v>
      </c>
      <c r="AL93" s="47">
        <f t="shared" si="97"/>
        <v>917</v>
      </c>
      <c r="AM93" s="47">
        <f t="shared" si="97"/>
        <v>1908</v>
      </c>
      <c r="AN93" s="47">
        <f t="shared" si="97"/>
        <v>1339</v>
      </c>
      <c r="AO93" s="47">
        <f t="shared" si="97"/>
        <v>1284</v>
      </c>
      <c r="AP93" s="47">
        <f t="shared" si="97"/>
        <v>2224</v>
      </c>
      <c r="AQ93" s="47">
        <f t="shared" si="97"/>
        <v>1360</v>
      </c>
      <c r="AR93" s="47">
        <f t="shared" si="97"/>
        <v>357</v>
      </c>
      <c r="AS93" s="47">
        <f t="shared" si="97"/>
        <v>1727</v>
      </c>
      <c r="AT93" s="47">
        <f t="shared" si="97"/>
        <v>1136</v>
      </c>
      <c r="AU93" s="47">
        <f t="shared" si="97"/>
        <v>529</v>
      </c>
      <c r="AV93" s="47">
        <f t="shared" si="97"/>
        <v>926</v>
      </c>
      <c r="AW93" s="47">
        <f t="shared" si="97"/>
        <v>1045</v>
      </c>
      <c r="AX93" s="47">
        <f t="shared" si="97"/>
        <v>1227</v>
      </c>
      <c r="AY93" s="47">
        <f t="shared" si="97"/>
        <v>830</v>
      </c>
      <c r="AZ93" s="47">
        <f t="shared" si="97"/>
        <v>1560</v>
      </c>
      <c r="BA93" s="47">
        <f t="shared" si="97"/>
        <v>915</v>
      </c>
      <c r="BB93" s="47">
        <f t="shared" si="97"/>
        <v>567</v>
      </c>
      <c r="BC93" s="47">
        <f t="shared" si="97"/>
        <v>638</v>
      </c>
      <c r="BD93" s="47">
        <f t="shared" si="97"/>
        <v>2046</v>
      </c>
      <c r="BE93" s="47">
        <f t="shared" si="97"/>
        <v>764</v>
      </c>
      <c r="BF93" s="47">
        <f t="shared" si="97"/>
        <v>560</v>
      </c>
      <c r="BG93" s="47">
        <f t="shared" si="97"/>
        <v>1914</v>
      </c>
      <c r="BH93" s="47">
        <f t="shared" si="97"/>
        <v>1325</v>
      </c>
      <c r="BI93" s="47">
        <f t="shared" si="97"/>
        <v>1575</v>
      </c>
      <c r="BJ93" s="47">
        <f t="shared" si="97"/>
        <v>1096</v>
      </c>
    </row>
    <row r="94" ht="13.5" customHeight="1">
      <c r="A94" s="88">
        <v>41034.0</v>
      </c>
      <c r="B94" s="84" t="s">
        <v>74</v>
      </c>
      <c r="C94" s="38"/>
      <c r="D94" s="233" t="s">
        <v>40</v>
      </c>
      <c r="E94" s="52">
        <f t="shared" si="2"/>
        <v>1096</v>
      </c>
      <c r="F94" s="41">
        <v>2.0</v>
      </c>
      <c r="G94" s="41">
        <v>20.0</v>
      </c>
      <c r="H94" s="42">
        <f t="shared" si="3"/>
        <v>26</v>
      </c>
      <c r="I94" s="38"/>
      <c r="J94" s="234" t="s">
        <v>34</v>
      </c>
      <c r="K94" s="52">
        <f t="shared" si="4"/>
        <v>1339</v>
      </c>
      <c r="L94" s="44">
        <v>2.0</v>
      </c>
      <c r="M94" s="44">
        <v>15.0</v>
      </c>
      <c r="N94" s="23">
        <f t="shared" si="5"/>
        <v>21</v>
      </c>
      <c r="O94" s="38"/>
      <c r="P94" s="45" t="s">
        <v>72</v>
      </c>
      <c r="Q94" s="38"/>
      <c r="R94" s="45">
        <f>MIN(Rules!$E$2,(MAX(H94/N94,N94/H94)))</f>
        <v>1.238095238</v>
      </c>
      <c r="S94" s="45">
        <f>VLOOKUP(B94,Rules!A:B,2,FALSE)</f>
        <v>50</v>
      </c>
      <c r="T94" s="38"/>
      <c r="U94" s="46">
        <f>1/(10^(-(E94+(IF(P94="Y",Rules!$I$2,0))-K94)/Rules!$E$12)+1)</f>
        <v>0.3945369288</v>
      </c>
      <c r="V94" s="47">
        <f t="shared" si="6"/>
        <v>37</v>
      </c>
      <c r="W94" s="47">
        <f t="shared" si="7"/>
        <v>-37</v>
      </c>
      <c r="X94" s="47"/>
      <c r="Y94" s="47"/>
      <c r="Z94" s="48"/>
      <c r="AA94" s="47">
        <f t="shared" ref="AA94:BJ94" si="98">IF($D94=AA$1,$E94+$V94,(IF($J94=AA$1,$K94+$W94,AA93)))</f>
        <v>1473</v>
      </c>
      <c r="AB94" s="47">
        <f t="shared" si="98"/>
        <v>1050</v>
      </c>
      <c r="AC94" s="47">
        <f t="shared" si="98"/>
        <v>1461</v>
      </c>
      <c r="AD94" s="47">
        <f t="shared" si="98"/>
        <v>292</v>
      </c>
      <c r="AE94" s="47">
        <f t="shared" si="98"/>
        <v>1736</v>
      </c>
      <c r="AF94" s="47">
        <f t="shared" si="98"/>
        <v>1916</v>
      </c>
      <c r="AG94" s="47">
        <f t="shared" si="98"/>
        <v>1128</v>
      </c>
      <c r="AH94" s="47">
        <f t="shared" si="98"/>
        <v>771</v>
      </c>
      <c r="AI94" s="47">
        <f t="shared" si="98"/>
        <v>1200</v>
      </c>
      <c r="AJ94" s="47">
        <f t="shared" si="98"/>
        <v>1797</v>
      </c>
      <c r="AK94" s="47">
        <f t="shared" si="98"/>
        <v>622</v>
      </c>
      <c r="AL94" s="47">
        <f t="shared" si="98"/>
        <v>917</v>
      </c>
      <c r="AM94" s="47">
        <f t="shared" si="98"/>
        <v>1908</v>
      </c>
      <c r="AN94" s="47">
        <f t="shared" si="98"/>
        <v>1302</v>
      </c>
      <c r="AO94" s="47">
        <f t="shared" si="98"/>
        <v>1284</v>
      </c>
      <c r="AP94" s="47">
        <f t="shared" si="98"/>
        <v>2224</v>
      </c>
      <c r="AQ94" s="47">
        <f t="shared" si="98"/>
        <v>1360</v>
      </c>
      <c r="AR94" s="47">
        <f t="shared" si="98"/>
        <v>357</v>
      </c>
      <c r="AS94" s="47">
        <f t="shared" si="98"/>
        <v>1727</v>
      </c>
      <c r="AT94" s="47">
        <f t="shared" si="98"/>
        <v>1136</v>
      </c>
      <c r="AU94" s="47">
        <f t="shared" si="98"/>
        <v>529</v>
      </c>
      <c r="AV94" s="47">
        <f t="shared" si="98"/>
        <v>926</v>
      </c>
      <c r="AW94" s="47">
        <f t="shared" si="98"/>
        <v>1045</v>
      </c>
      <c r="AX94" s="47">
        <f t="shared" si="98"/>
        <v>1227</v>
      </c>
      <c r="AY94" s="47">
        <f t="shared" si="98"/>
        <v>830</v>
      </c>
      <c r="AZ94" s="47">
        <f t="shared" si="98"/>
        <v>1560</v>
      </c>
      <c r="BA94" s="47">
        <f t="shared" si="98"/>
        <v>915</v>
      </c>
      <c r="BB94" s="47">
        <f t="shared" si="98"/>
        <v>567</v>
      </c>
      <c r="BC94" s="47">
        <f t="shared" si="98"/>
        <v>638</v>
      </c>
      <c r="BD94" s="47">
        <f t="shared" si="98"/>
        <v>2046</v>
      </c>
      <c r="BE94" s="47">
        <f t="shared" si="98"/>
        <v>764</v>
      </c>
      <c r="BF94" s="47">
        <f t="shared" si="98"/>
        <v>560</v>
      </c>
      <c r="BG94" s="47">
        <f t="shared" si="98"/>
        <v>1914</v>
      </c>
      <c r="BH94" s="47">
        <f t="shared" si="98"/>
        <v>1325</v>
      </c>
      <c r="BI94" s="47">
        <f t="shared" si="98"/>
        <v>1575</v>
      </c>
      <c r="BJ94" s="47">
        <f t="shared" si="98"/>
        <v>1133</v>
      </c>
    </row>
    <row r="95" ht="13.5" customHeight="1">
      <c r="A95" s="88">
        <v>41034.0</v>
      </c>
      <c r="B95" s="84" t="s">
        <v>74</v>
      </c>
      <c r="C95" s="38"/>
      <c r="D95" s="233" t="s">
        <v>39</v>
      </c>
      <c r="E95" s="52">
        <f t="shared" si="2"/>
        <v>1045</v>
      </c>
      <c r="F95" s="41">
        <v>0.0</v>
      </c>
      <c r="G95" s="41">
        <v>17.0</v>
      </c>
      <c r="H95" s="42">
        <f t="shared" si="3"/>
        <v>17</v>
      </c>
      <c r="I95" s="38"/>
      <c r="J95" s="234" t="s">
        <v>33</v>
      </c>
      <c r="K95" s="52">
        <f t="shared" si="4"/>
        <v>1200</v>
      </c>
      <c r="L95" s="44">
        <v>0.0</v>
      </c>
      <c r="M95" s="44">
        <v>19.0</v>
      </c>
      <c r="N95" s="23">
        <f t="shared" si="5"/>
        <v>19</v>
      </c>
      <c r="O95" s="38"/>
      <c r="P95" s="45" t="s">
        <v>72</v>
      </c>
      <c r="Q95" s="38"/>
      <c r="R95" s="45">
        <f>MIN(Rules!$E$2,(MAX(H95/N95,N95/H95)))</f>
        <v>1.117647059</v>
      </c>
      <c r="S95" s="45">
        <f>VLOOKUP(B95,Rules!A:B,2,FALSE)</f>
        <v>50</v>
      </c>
      <c r="T95" s="38"/>
      <c r="U95" s="46">
        <f>1/(10^(-(E95+(IF(P95="Y",Rules!$I$2,0))-K95)/Rules!$E$12)+1)</f>
        <v>0.4942437916</v>
      </c>
      <c r="V95" s="47">
        <f t="shared" si="6"/>
        <v>-28</v>
      </c>
      <c r="W95" s="47">
        <f t="shared" si="7"/>
        <v>28</v>
      </c>
      <c r="X95" s="47"/>
      <c r="Y95" s="47"/>
      <c r="Z95" s="48"/>
      <c r="AA95" s="47">
        <f t="shared" ref="AA95:BJ95" si="99">IF($D95=AA$1,$E95+$V95,(IF($J95=AA$1,$K95+$W95,AA94)))</f>
        <v>1473</v>
      </c>
      <c r="AB95" s="47">
        <f t="shared" si="99"/>
        <v>1050</v>
      </c>
      <c r="AC95" s="47">
        <f t="shared" si="99"/>
        <v>1461</v>
      </c>
      <c r="AD95" s="47">
        <f t="shared" si="99"/>
        <v>292</v>
      </c>
      <c r="AE95" s="47">
        <f t="shared" si="99"/>
        <v>1736</v>
      </c>
      <c r="AF95" s="47">
        <f t="shared" si="99"/>
        <v>1916</v>
      </c>
      <c r="AG95" s="47">
        <f t="shared" si="99"/>
        <v>1128</v>
      </c>
      <c r="AH95" s="47">
        <f t="shared" si="99"/>
        <v>771</v>
      </c>
      <c r="AI95" s="47">
        <f t="shared" si="99"/>
        <v>1228</v>
      </c>
      <c r="AJ95" s="47">
        <f t="shared" si="99"/>
        <v>1797</v>
      </c>
      <c r="AK95" s="47">
        <f t="shared" si="99"/>
        <v>622</v>
      </c>
      <c r="AL95" s="47">
        <f t="shared" si="99"/>
        <v>917</v>
      </c>
      <c r="AM95" s="47">
        <f t="shared" si="99"/>
        <v>1908</v>
      </c>
      <c r="AN95" s="47">
        <f t="shared" si="99"/>
        <v>1302</v>
      </c>
      <c r="AO95" s="47">
        <f t="shared" si="99"/>
        <v>1284</v>
      </c>
      <c r="AP95" s="47">
        <f t="shared" si="99"/>
        <v>2224</v>
      </c>
      <c r="AQ95" s="47">
        <f t="shared" si="99"/>
        <v>1360</v>
      </c>
      <c r="AR95" s="47">
        <f t="shared" si="99"/>
        <v>357</v>
      </c>
      <c r="AS95" s="47">
        <f t="shared" si="99"/>
        <v>1727</v>
      </c>
      <c r="AT95" s="47">
        <f t="shared" si="99"/>
        <v>1136</v>
      </c>
      <c r="AU95" s="47">
        <f t="shared" si="99"/>
        <v>529</v>
      </c>
      <c r="AV95" s="47">
        <f t="shared" si="99"/>
        <v>926</v>
      </c>
      <c r="AW95" s="47">
        <f t="shared" si="99"/>
        <v>1017</v>
      </c>
      <c r="AX95" s="47">
        <f t="shared" si="99"/>
        <v>1227</v>
      </c>
      <c r="AY95" s="47">
        <f t="shared" si="99"/>
        <v>830</v>
      </c>
      <c r="AZ95" s="47">
        <f t="shared" si="99"/>
        <v>1560</v>
      </c>
      <c r="BA95" s="47">
        <f t="shared" si="99"/>
        <v>915</v>
      </c>
      <c r="BB95" s="47">
        <f t="shared" si="99"/>
        <v>567</v>
      </c>
      <c r="BC95" s="47">
        <f t="shared" si="99"/>
        <v>638</v>
      </c>
      <c r="BD95" s="47">
        <f t="shared" si="99"/>
        <v>2046</v>
      </c>
      <c r="BE95" s="47">
        <f t="shared" si="99"/>
        <v>764</v>
      </c>
      <c r="BF95" s="47">
        <f t="shared" si="99"/>
        <v>560</v>
      </c>
      <c r="BG95" s="47">
        <f t="shared" si="99"/>
        <v>1914</v>
      </c>
      <c r="BH95" s="47">
        <f t="shared" si="99"/>
        <v>1325</v>
      </c>
      <c r="BI95" s="47">
        <f t="shared" si="99"/>
        <v>1575</v>
      </c>
      <c r="BJ95" s="47">
        <f t="shared" si="99"/>
        <v>1133</v>
      </c>
    </row>
    <row r="96" ht="13.5" customHeight="1">
      <c r="A96" s="88">
        <v>41034.0</v>
      </c>
      <c r="B96" s="84" t="s">
        <v>74</v>
      </c>
      <c r="C96" s="38"/>
      <c r="D96" s="233" t="s">
        <v>35</v>
      </c>
      <c r="E96" s="52">
        <f t="shared" si="2"/>
        <v>1128</v>
      </c>
      <c r="F96" s="41">
        <v>1.0</v>
      </c>
      <c r="G96" s="41">
        <v>22.0</v>
      </c>
      <c r="H96" s="42">
        <f t="shared" si="3"/>
        <v>25</v>
      </c>
      <c r="I96" s="38"/>
      <c r="J96" s="234" t="s">
        <v>29</v>
      </c>
      <c r="K96" s="52">
        <f t="shared" si="4"/>
        <v>1284</v>
      </c>
      <c r="L96" s="44">
        <v>2.0</v>
      </c>
      <c r="M96" s="44">
        <v>18.0</v>
      </c>
      <c r="N96" s="23">
        <f t="shared" si="5"/>
        <v>24</v>
      </c>
      <c r="O96" s="38"/>
      <c r="P96" s="45" t="s">
        <v>72</v>
      </c>
      <c r="Q96" s="38"/>
      <c r="R96" s="45">
        <f>MIN(Rules!$E$2,(MAX(H96/N96,N96/H96)))</f>
        <v>1.041666667</v>
      </c>
      <c r="S96" s="45">
        <f>VLOOKUP(B96,Rules!A:B,2,FALSE)</f>
        <v>50</v>
      </c>
      <c r="T96" s="38"/>
      <c r="U96" s="46">
        <f>1/(10^(-(E96+(IF(P96="Y",Rules!$I$2,0))-K96)/Rules!$E$12)+1)</f>
        <v>0.4930926842</v>
      </c>
      <c r="V96" s="47">
        <f t="shared" si="6"/>
        <v>26</v>
      </c>
      <c r="W96" s="47">
        <f t="shared" si="7"/>
        <v>-26</v>
      </c>
      <c r="X96" s="47"/>
      <c r="Y96" s="47"/>
      <c r="Z96" s="48"/>
      <c r="AA96" s="47">
        <f t="shared" ref="AA96:BJ96" si="100">IF($D96=AA$1,$E96+$V96,(IF($J96=AA$1,$K96+$W96,AA95)))</f>
        <v>1473</v>
      </c>
      <c r="AB96" s="47">
        <f t="shared" si="100"/>
        <v>1050</v>
      </c>
      <c r="AC96" s="47">
        <f t="shared" si="100"/>
        <v>1461</v>
      </c>
      <c r="AD96" s="47">
        <f t="shared" si="100"/>
        <v>292</v>
      </c>
      <c r="AE96" s="47">
        <f t="shared" si="100"/>
        <v>1736</v>
      </c>
      <c r="AF96" s="47">
        <f t="shared" si="100"/>
        <v>1916</v>
      </c>
      <c r="AG96" s="47">
        <f t="shared" si="100"/>
        <v>1154</v>
      </c>
      <c r="AH96" s="47">
        <f t="shared" si="100"/>
        <v>771</v>
      </c>
      <c r="AI96" s="47">
        <f t="shared" si="100"/>
        <v>1228</v>
      </c>
      <c r="AJ96" s="47">
        <f t="shared" si="100"/>
        <v>1797</v>
      </c>
      <c r="AK96" s="47">
        <f t="shared" si="100"/>
        <v>622</v>
      </c>
      <c r="AL96" s="47">
        <f t="shared" si="100"/>
        <v>917</v>
      </c>
      <c r="AM96" s="47">
        <f t="shared" si="100"/>
        <v>1908</v>
      </c>
      <c r="AN96" s="47">
        <f t="shared" si="100"/>
        <v>1302</v>
      </c>
      <c r="AO96" s="47">
        <f t="shared" si="100"/>
        <v>1258</v>
      </c>
      <c r="AP96" s="47">
        <f t="shared" si="100"/>
        <v>2224</v>
      </c>
      <c r="AQ96" s="47">
        <f t="shared" si="100"/>
        <v>1360</v>
      </c>
      <c r="AR96" s="47">
        <f t="shared" si="100"/>
        <v>357</v>
      </c>
      <c r="AS96" s="47">
        <f t="shared" si="100"/>
        <v>1727</v>
      </c>
      <c r="AT96" s="47">
        <f t="shared" si="100"/>
        <v>1136</v>
      </c>
      <c r="AU96" s="47">
        <f t="shared" si="100"/>
        <v>529</v>
      </c>
      <c r="AV96" s="47">
        <f t="shared" si="100"/>
        <v>926</v>
      </c>
      <c r="AW96" s="47">
        <f t="shared" si="100"/>
        <v>1017</v>
      </c>
      <c r="AX96" s="47">
        <f t="shared" si="100"/>
        <v>1227</v>
      </c>
      <c r="AY96" s="47">
        <f t="shared" si="100"/>
        <v>830</v>
      </c>
      <c r="AZ96" s="47">
        <f t="shared" si="100"/>
        <v>1560</v>
      </c>
      <c r="BA96" s="47">
        <f t="shared" si="100"/>
        <v>915</v>
      </c>
      <c r="BB96" s="47">
        <f t="shared" si="100"/>
        <v>567</v>
      </c>
      <c r="BC96" s="47">
        <f t="shared" si="100"/>
        <v>638</v>
      </c>
      <c r="BD96" s="47">
        <f t="shared" si="100"/>
        <v>2046</v>
      </c>
      <c r="BE96" s="47">
        <f t="shared" si="100"/>
        <v>764</v>
      </c>
      <c r="BF96" s="47">
        <f t="shared" si="100"/>
        <v>560</v>
      </c>
      <c r="BG96" s="47">
        <f t="shared" si="100"/>
        <v>1914</v>
      </c>
      <c r="BH96" s="47">
        <f t="shared" si="100"/>
        <v>1325</v>
      </c>
      <c r="BI96" s="47">
        <f t="shared" si="100"/>
        <v>1575</v>
      </c>
      <c r="BJ96" s="47">
        <f t="shared" si="100"/>
        <v>1133</v>
      </c>
    </row>
    <row r="97" ht="13.5" customHeight="1">
      <c r="A97" s="88">
        <v>41034.0</v>
      </c>
      <c r="B97" s="84" t="s">
        <v>74</v>
      </c>
      <c r="C97" s="38"/>
      <c r="D97" s="233" t="s">
        <v>47</v>
      </c>
      <c r="E97" s="52">
        <f t="shared" si="2"/>
        <v>926</v>
      </c>
      <c r="F97" s="41">
        <v>1.0</v>
      </c>
      <c r="G97" s="41">
        <v>8.0</v>
      </c>
      <c r="H97" s="42">
        <f t="shared" si="3"/>
        <v>11</v>
      </c>
      <c r="I97" s="38"/>
      <c r="J97" s="234" t="s">
        <v>43</v>
      </c>
      <c r="K97" s="52">
        <f t="shared" si="4"/>
        <v>1050</v>
      </c>
      <c r="L97" s="44">
        <v>0.0</v>
      </c>
      <c r="M97" s="44">
        <v>20.0</v>
      </c>
      <c r="N97" s="23">
        <f t="shared" si="5"/>
        <v>20</v>
      </c>
      <c r="O97" s="38"/>
      <c r="P97" s="45" t="s">
        <v>72</v>
      </c>
      <c r="Q97" s="38"/>
      <c r="R97" s="45">
        <f>MIN(Rules!$E$2,(MAX(H97/N97,N97/H97)))</f>
        <v>1.818181818</v>
      </c>
      <c r="S97" s="45">
        <f>VLOOKUP(B97,Rules!A:B,2,FALSE)</f>
        <v>50</v>
      </c>
      <c r="T97" s="38"/>
      <c r="U97" s="46">
        <f>1/(10^(-(E97+(IF(P97="Y",Rules!$I$2,0))-K97)/Rules!$E$12)+1)</f>
        <v>0.5298978959</v>
      </c>
      <c r="V97" s="47">
        <f t="shared" si="6"/>
        <v>-48</v>
      </c>
      <c r="W97" s="47">
        <f t="shared" si="7"/>
        <v>48</v>
      </c>
      <c r="X97" s="47"/>
      <c r="Y97" s="47"/>
      <c r="Z97" s="48"/>
      <c r="AA97" s="47">
        <f t="shared" ref="AA97:BJ97" si="101">IF($D97=AA$1,$E97+$V97,(IF($J97=AA$1,$K97+$W97,AA96)))</f>
        <v>1473</v>
      </c>
      <c r="AB97" s="47">
        <f t="shared" si="101"/>
        <v>1098</v>
      </c>
      <c r="AC97" s="47">
        <f t="shared" si="101"/>
        <v>1461</v>
      </c>
      <c r="AD97" s="47">
        <f t="shared" si="101"/>
        <v>292</v>
      </c>
      <c r="AE97" s="47">
        <f t="shared" si="101"/>
        <v>1736</v>
      </c>
      <c r="AF97" s="47">
        <f t="shared" si="101"/>
        <v>1916</v>
      </c>
      <c r="AG97" s="47">
        <f t="shared" si="101"/>
        <v>1154</v>
      </c>
      <c r="AH97" s="47">
        <f t="shared" si="101"/>
        <v>771</v>
      </c>
      <c r="AI97" s="47">
        <f t="shared" si="101"/>
        <v>1228</v>
      </c>
      <c r="AJ97" s="47">
        <f t="shared" si="101"/>
        <v>1797</v>
      </c>
      <c r="AK97" s="47">
        <f t="shared" si="101"/>
        <v>622</v>
      </c>
      <c r="AL97" s="47">
        <f t="shared" si="101"/>
        <v>917</v>
      </c>
      <c r="AM97" s="47">
        <f t="shared" si="101"/>
        <v>1908</v>
      </c>
      <c r="AN97" s="47">
        <f t="shared" si="101"/>
        <v>1302</v>
      </c>
      <c r="AO97" s="47">
        <f t="shared" si="101"/>
        <v>1258</v>
      </c>
      <c r="AP97" s="47">
        <f t="shared" si="101"/>
        <v>2224</v>
      </c>
      <c r="AQ97" s="47">
        <f t="shared" si="101"/>
        <v>1360</v>
      </c>
      <c r="AR97" s="47">
        <f t="shared" si="101"/>
        <v>357</v>
      </c>
      <c r="AS97" s="47">
        <f t="shared" si="101"/>
        <v>1727</v>
      </c>
      <c r="AT97" s="47">
        <f t="shared" si="101"/>
        <v>1136</v>
      </c>
      <c r="AU97" s="47">
        <f t="shared" si="101"/>
        <v>529</v>
      </c>
      <c r="AV97" s="47">
        <f t="shared" si="101"/>
        <v>878</v>
      </c>
      <c r="AW97" s="47">
        <f t="shared" si="101"/>
        <v>1017</v>
      </c>
      <c r="AX97" s="47">
        <f t="shared" si="101"/>
        <v>1227</v>
      </c>
      <c r="AY97" s="47">
        <f t="shared" si="101"/>
        <v>830</v>
      </c>
      <c r="AZ97" s="47">
        <f t="shared" si="101"/>
        <v>1560</v>
      </c>
      <c r="BA97" s="47">
        <f t="shared" si="101"/>
        <v>915</v>
      </c>
      <c r="BB97" s="47">
        <f t="shared" si="101"/>
        <v>567</v>
      </c>
      <c r="BC97" s="47">
        <f t="shared" si="101"/>
        <v>638</v>
      </c>
      <c r="BD97" s="47">
        <f t="shared" si="101"/>
        <v>2046</v>
      </c>
      <c r="BE97" s="47">
        <f t="shared" si="101"/>
        <v>764</v>
      </c>
      <c r="BF97" s="47">
        <f t="shared" si="101"/>
        <v>560</v>
      </c>
      <c r="BG97" s="47">
        <f t="shared" si="101"/>
        <v>1914</v>
      </c>
      <c r="BH97" s="47">
        <f t="shared" si="101"/>
        <v>1325</v>
      </c>
      <c r="BI97" s="47">
        <f t="shared" si="101"/>
        <v>1575</v>
      </c>
      <c r="BJ97" s="47">
        <f t="shared" si="101"/>
        <v>1133</v>
      </c>
    </row>
    <row r="98" ht="13.5" customHeight="1">
      <c r="A98" s="88">
        <v>41034.0</v>
      </c>
      <c r="B98" s="84" t="s">
        <v>74</v>
      </c>
      <c r="C98" s="38"/>
      <c r="D98" s="233" t="s">
        <v>37</v>
      </c>
      <c r="E98" s="52">
        <f t="shared" si="2"/>
        <v>771</v>
      </c>
      <c r="F98" s="41">
        <v>1.0</v>
      </c>
      <c r="G98" s="41">
        <v>15.0</v>
      </c>
      <c r="H98" s="42">
        <f t="shared" si="3"/>
        <v>18</v>
      </c>
      <c r="I98" s="38"/>
      <c r="J98" s="234" t="s">
        <v>41</v>
      </c>
      <c r="K98" s="52">
        <f t="shared" si="4"/>
        <v>915</v>
      </c>
      <c r="L98" s="44">
        <v>0.0</v>
      </c>
      <c r="M98" s="44">
        <v>14.0</v>
      </c>
      <c r="N98" s="23">
        <f t="shared" si="5"/>
        <v>14</v>
      </c>
      <c r="O98" s="38"/>
      <c r="P98" s="45" t="s">
        <v>72</v>
      </c>
      <c r="Q98" s="38"/>
      <c r="R98" s="45">
        <f>MIN(Rules!$E$2,(MAX(H98/N98,N98/H98)))</f>
        <v>1.285714286</v>
      </c>
      <c r="S98" s="45">
        <f>VLOOKUP(B98,Rules!A:B,2,FALSE)</f>
        <v>50</v>
      </c>
      <c r="T98" s="38"/>
      <c r="U98" s="46">
        <f>1/(10^(-(E98+(IF(P98="Y",Rules!$I$2,0))-K98)/Rules!$E$12)+1)</f>
        <v>0.5069073158</v>
      </c>
      <c r="V98" s="47">
        <f t="shared" si="6"/>
        <v>32</v>
      </c>
      <c r="W98" s="47">
        <f t="shared" si="7"/>
        <v>-32</v>
      </c>
      <c r="X98" s="47"/>
      <c r="Y98" s="47"/>
      <c r="Z98" s="48"/>
      <c r="AA98" s="47">
        <f t="shared" ref="AA98:BJ98" si="102">IF($D98=AA$1,$E98+$V98,(IF($J98=AA$1,$K98+$W98,AA97)))</f>
        <v>1473</v>
      </c>
      <c r="AB98" s="47">
        <f t="shared" si="102"/>
        <v>1098</v>
      </c>
      <c r="AC98" s="47">
        <f t="shared" si="102"/>
        <v>1461</v>
      </c>
      <c r="AD98" s="47">
        <f t="shared" si="102"/>
        <v>292</v>
      </c>
      <c r="AE98" s="47">
        <f t="shared" si="102"/>
        <v>1736</v>
      </c>
      <c r="AF98" s="47">
        <f t="shared" si="102"/>
        <v>1916</v>
      </c>
      <c r="AG98" s="47">
        <f t="shared" si="102"/>
        <v>1154</v>
      </c>
      <c r="AH98" s="47">
        <f t="shared" si="102"/>
        <v>803</v>
      </c>
      <c r="AI98" s="47">
        <f t="shared" si="102"/>
        <v>1228</v>
      </c>
      <c r="AJ98" s="47">
        <f t="shared" si="102"/>
        <v>1797</v>
      </c>
      <c r="AK98" s="47">
        <f t="shared" si="102"/>
        <v>622</v>
      </c>
      <c r="AL98" s="47">
        <f t="shared" si="102"/>
        <v>917</v>
      </c>
      <c r="AM98" s="47">
        <f t="shared" si="102"/>
        <v>1908</v>
      </c>
      <c r="AN98" s="47">
        <f t="shared" si="102"/>
        <v>1302</v>
      </c>
      <c r="AO98" s="47">
        <f t="shared" si="102"/>
        <v>1258</v>
      </c>
      <c r="AP98" s="47">
        <f t="shared" si="102"/>
        <v>2224</v>
      </c>
      <c r="AQ98" s="47">
        <f t="shared" si="102"/>
        <v>1360</v>
      </c>
      <c r="AR98" s="47">
        <f t="shared" si="102"/>
        <v>357</v>
      </c>
      <c r="AS98" s="47">
        <f t="shared" si="102"/>
        <v>1727</v>
      </c>
      <c r="AT98" s="47">
        <f t="shared" si="102"/>
        <v>1136</v>
      </c>
      <c r="AU98" s="47">
        <f t="shared" si="102"/>
        <v>529</v>
      </c>
      <c r="AV98" s="47">
        <f t="shared" si="102"/>
        <v>878</v>
      </c>
      <c r="AW98" s="47">
        <f t="shared" si="102"/>
        <v>1017</v>
      </c>
      <c r="AX98" s="47">
        <f t="shared" si="102"/>
        <v>1227</v>
      </c>
      <c r="AY98" s="47">
        <f t="shared" si="102"/>
        <v>830</v>
      </c>
      <c r="AZ98" s="47">
        <f t="shared" si="102"/>
        <v>1560</v>
      </c>
      <c r="BA98" s="47">
        <f t="shared" si="102"/>
        <v>883</v>
      </c>
      <c r="BB98" s="47">
        <f t="shared" si="102"/>
        <v>567</v>
      </c>
      <c r="BC98" s="47">
        <f t="shared" si="102"/>
        <v>638</v>
      </c>
      <c r="BD98" s="47">
        <f t="shared" si="102"/>
        <v>2046</v>
      </c>
      <c r="BE98" s="47">
        <f t="shared" si="102"/>
        <v>764</v>
      </c>
      <c r="BF98" s="47">
        <f t="shared" si="102"/>
        <v>560</v>
      </c>
      <c r="BG98" s="47">
        <f t="shared" si="102"/>
        <v>1914</v>
      </c>
      <c r="BH98" s="47">
        <f t="shared" si="102"/>
        <v>1325</v>
      </c>
      <c r="BI98" s="47">
        <f t="shared" si="102"/>
        <v>1575</v>
      </c>
      <c r="BJ98" s="47">
        <f t="shared" si="102"/>
        <v>1133</v>
      </c>
    </row>
    <row r="99" ht="13.5" customHeight="1">
      <c r="A99" s="88">
        <v>41034.0</v>
      </c>
      <c r="B99" s="84" t="s">
        <v>74</v>
      </c>
      <c r="C99" s="38"/>
      <c r="D99" s="233" t="s">
        <v>52</v>
      </c>
      <c r="E99" s="52">
        <f t="shared" si="2"/>
        <v>357</v>
      </c>
      <c r="F99" s="41">
        <v>1.0</v>
      </c>
      <c r="G99" s="41">
        <v>6.0</v>
      </c>
      <c r="H99" s="42">
        <f t="shared" si="3"/>
        <v>9</v>
      </c>
      <c r="I99" s="38"/>
      <c r="J99" s="234" t="s">
        <v>42</v>
      </c>
      <c r="K99" s="52">
        <f t="shared" si="4"/>
        <v>764</v>
      </c>
      <c r="L99" s="44">
        <v>4.0</v>
      </c>
      <c r="M99" s="44">
        <v>22.0</v>
      </c>
      <c r="N99" s="23">
        <f t="shared" si="5"/>
        <v>34</v>
      </c>
      <c r="O99" s="38"/>
      <c r="P99" s="45" t="s">
        <v>72</v>
      </c>
      <c r="Q99" s="38"/>
      <c r="R99" s="45">
        <f>MIN(Rules!$E$2,(MAX(H99/N99,N99/H99)))</f>
        <v>2</v>
      </c>
      <c r="S99" s="45">
        <f>VLOOKUP(B99,Rules!A:B,2,FALSE)</f>
        <v>50</v>
      </c>
      <c r="T99" s="38"/>
      <c r="U99" s="46">
        <f>1/(10^(-(E99+(IF(P99="Y",Rules!$I$2,0))-K99)/Rules!$E$12)+1)</f>
        <v>0.2344183131</v>
      </c>
      <c r="V99" s="47">
        <f t="shared" si="6"/>
        <v>-23</v>
      </c>
      <c r="W99" s="47">
        <f t="shared" si="7"/>
        <v>23</v>
      </c>
      <c r="X99" s="47"/>
      <c r="Y99" s="47"/>
      <c r="Z99" s="48"/>
      <c r="AA99" s="47">
        <f t="shared" ref="AA99:BJ99" si="103">IF($D99=AA$1,$E99+$V99,(IF($J99=AA$1,$K99+$W99,AA98)))</f>
        <v>1473</v>
      </c>
      <c r="AB99" s="47">
        <f t="shared" si="103"/>
        <v>1098</v>
      </c>
      <c r="AC99" s="47">
        <f t="shared" si="103"/>
        <v>1461</v>
      </c>
      <c r="AD99" s="47">
        <f t="shared" si="103"/>
        <v>292</v>
      </c>
      <c r="AE99" s="47">
        <f t="shared" si="103"/>
        <v>1736</v>
      </c>
      <c r="AF99" s="47">
        <f t="shared" si="103"/>
        <v>1916</v>
      </c>
      <c r="AG99" s="47">
        <f t="shared" si="103"/>
        <v>1154</v>
      </c>
      <c r="AH99" s="47">
        <f t="shared" si="103"/>
        <v>803</v>
      </c>
      <c r="AI99" s="47">
        <f t="shared" si="103"/>
        <v>1228</v>
      </c>
      <c r="AJ99" s="47">
        <f t="shared" si="103"/>
        <v>1797</v>
      </c>
      <c r="AK99" s="47">
        <f t="shared" si="103"/>
        <v>622</v>
      </c>
      <c r="AL99" s="47">
        <f t="shared" si="103"/>
        <v>917</v>
      </c>
      <c r="AM99" s="47">
        <f t="shared" si="103"/>
        <v>1908</v>
      </c>
      <c r="AN99" s="47">
        <f t="shared" si="103"/>
        <v>1302</v>
      </c>
      <c r="AO99" s="47">
        <f t="shared" si="103"/>
        <v>1258</v>
      </c>
      <c r="AP99" s="47">
        <f t="shared" si="103"/>
        <v>2224</v>
      </c>
      <c r="AQ99" s="47">
        <f t="shared" si="103"/>
        <v>1360</v>
      </c>
      <c r="AR99" s="47">
        <f t="shared" si="103"/>
        <v>334</v>
      </c>
      <c r="AS99" s="47">
        <f t="shared" si="103"/>
        <v>1727</v>
      </c>
      <c r="AT99" s="47">
        <f t="shared" si="103"/>
        <v>1136</v>
      </c>
      <c r="AU99" s="47">
        <f t="shared" si="103"/>
        <v>529</v>
      </c>
      <c r="AV99" s="47">
        <f t="shared" si="103"/>
        <v>878</v>
      </c>
      <c r="AW99" s="47">
        <f t="shared" si="103"/>
        <v>1017</v>
      </c>
      <c r="AX99" s="47">
        <f t="shared" si="103"/>
        <v>1227</v>
      </c>
      <c r="AY99" s="47">
        <f t="shared" si="103"/>
        <v>830</v>
      </c>
      <c r="AZ99" s="47">
        <f t="shared" si="103"/>
        <v>1560</v>
      </c>
      <c r="BA99" s="47">
        <f t="shared" si="103"/>
        <v>883</v>
      </c>
      <c r="BB99" s="47">
        <f t="shared" si="103"/>
        <v>567</v>
      </c>
      <c r="BC99" s="47">
        <f t="shared" si="103"/>
        <v>638</v>
      </c>
      <c r="BD99" s="47">
        <f t="shared" si="103"/>
        <v>2046</v>
      </c>
      <c r="BE99" s="47">
        <f t="shared" si="103"/>
        <v>787</v>
      </c>
      <c r="BF99" s="47">
        <f t="shared" si="103"/>
        <v>560</v>
      </c>
      <c r="BG99" s="47">
        <f t="shared" si="103"/>
        <v>1914</v>
      </c>
      <c r="BH99" s="47">
        <f t="shared" si="103"/>
        <v>1325</v>
      </c>
      <c r="BI99" s="47">
        <f t="shared" si="103"/>
        <v>1575</v>
      </c>
      <c r="BJ99" s="47">
        <f t="shared" si="103"/>
        <v>1133</v>
      </c>
    </row>
    <row r="100" ht="13.5" customHeight="1">
      <c r="A100" s="88">
        <v>41034.0</v>
      </c>
      <c r="B100" s="84" t="s">
        <v>74</v>
      </c>
      <c r="C100" s="38"/>
      <c r="D100" s="233" t="s">
        <v>48</v>
      </c>
      <c r="E100" s="52">
        <f t="shared" si="2"/>
        <v>622</v>
      </c>
      <c r="F100" s="41">
        <v>1.0</v>
      </c>
      <c r="G100" s="41">
        <v>19.0</v>
      </c>
      <c r="H100" s="42">
        <f t="shared" si="3"/>
        <v>22</v>
      </c>
      <c r="I100" s="38"/>
      <c r="J100" s="234" t="s">
        <v>50</v>
      </c>
      <c r="K100" s="52">
        <f t="shared" si="4"/>
        <v>529</v>
      </c>
      <c r="L100" s="44">
        <v>1.0</v>
      </c>
      <c r="M100" s="44">
        <v>8.0</v>
      </c>
      <c r="N100" s="23">
        <f t="shared" si="5"/>
        <v>11</v>
      </c>
      <c r="O100" s="38"/>
      <c r="P100" s="45" t="s">
        <v>72</v>
      </c>
      <c r="Q100" s="38"/>
      <c r="R100" s="45">
        <f>MIN(Rules!$E$2,(MAX(H100/N100,N100/H100)))</f>
        <v>2</v>
      </c>
      <c r="S100" s="45">
        <f>VLOOKUP(B100,Rules!A:B,2,FALSE)</f>
        <v>50</v>
      </c>
      <c r="T100" s="38"/>
      <c r="U100" s="46">
        <f>1/(10^(-(E100+(IF(P100="Y",Rules!$I$2,0))-K100)/Rules!$E$12)+1)</f>
        <v>0.7538136381</v>
      </c>
      <c r="V100" s="47">
        <f t="shared" si="6"/>
        <v>25</v>
      </c>
      <c r="W100" s="47">
        <f t="shared" si="7"/>
        <v>-25</v>
      </c>
      <c r="X100" s="47"/>
      <c r="Y100" s="47"/>
      <c r="Z100" s="48"/>
      <c r="AA100" s="47">
        <f t="shared" ref="AA100:BJ100" si="104">IF($D100=AA$1,$E100+$V100,(IF($J100=AA$1,$K100+$W100,AA99)))</f>
        <v>1473</v>
      </c>
      <c r="AB100" s="47">
        <f t="shared" si="104"/>
        <v>1098</v>
      </c>
      <c r="AC100" s="47">
        <f t="shared" si="104"/>
        <v>1461</v>
      </c>
      <c r="AD100" s="47">
        <f t="shared" si="104"/>
        <v>292</v>
      </c>
      <c r="AE100" s="47">
        <f t="shared" si="104"/>
        <v>1736</v>
      </c>
      <c r="AF100" s="47">
        <f t="shared" si="104"/>
        <v>1916</v>
      </c>
      <c r="AG100" s="47">
        <f t="shared" si="104"/>
        <v>1154</v>
      </c>
      <c r="AH100" s="47">
        <f t="shared" si="104"/>
        <v>803</v>
      </c>
      <c r="AI100" s="47">
        <f t="shared" si="104"/>
        <v>1228</v>
      </c>
      <c r="AJ100" s="47">
        <f t="shared" si="104"/>
        <v>1797</v>
      </c>
      <c r="AK100" s="47">
        <f t="shared" si="104"/>
        <v>647</v>
      </c>
      <c r="AL100" s="47">
        <f t="shared" si="104"/>
        <v>917</v>
      </c>
      <c r="AM100" s="47">
        <f t="shared" si="104"/>
        <v>1908</v>
      </c>
      <c r="AN100" s="47">
        <f t="shared" si="104"/>
        <v>1302</v>
      </c>
      <c r="AO100" s="47">
        <f t="shared" si="104"/>
        <v>1258</v>
      </c>
      <c r="AP100" s="47">
        <f t="shared" si="104"/>
        <v>2224</v>
      </c>
      <c r="AQ100" s="47">
        <f t="shared" si="104"/>
        <v>1360</v>
      </c>
      <c r="AR100" s="47">
        <f t="shared" si="104"/>
        <v>334</v>
      </c>
      <c r="AS100" s="47">
        <f t="shared" si="104"/>
        <v>1727</v>
      </c>
      <c r="AT100" s="47">
        <f t="shared" si="104"/>
        <v>1136</v>
      </c>
      <c r="AU100" s="47">
        <f t="shared" si="104"/>
        <v>504</v>
      </c>
      <c r="AV100" s="47">
        <f t="shared" si="104"/>
        <v>878</v>
      </c>
      <c r="AW100" s="47">
        <f t="shared" si="104"/>
        <v>1017</v>
      </c>
      <c r="AX100" s="47">
        <f t="shared" si="104"/>
        <v>1227</v>
      </c>
      <c r="AY100" s="47">
        <f t="shared" si="104"/>
        <v>830</v>
      </c>
      <c r="AZ100" s="47">
        <f t="shared" si="104"/>
        <v>1560</v>
      </c>
      <c r="BA100" s="47">
        <f t="shared" si="104"/>
        <v>883</v>
      </c>
      <c r="BB100" s="47">
        <f t="shared" si="104"/>
        <v>567</v>
      </c>
      <c r="BC100" s="47">
        <f t="shared" si="104"/>
        <v>638</v>
      </c>
      <c r="BD100" s="47">
        <f t="shared" si="104"/>
        <v>2046</v>
      </c>
      <c r="BE100" s="47">
        <f t="shared" si="104"/>
        <v>787</v>
      </c>
      <c r="BF100" s="47">
        <f t="shared" si="104"/>
        <v>560</v>
      </c>
      <c r="BG100" s="47">
        <f t="shared" si="104"/>
        <v>1914</v>
      </c>
      <c r="BH100" s="47">
        <f t="shared" si="104"/>
        <v>1325</v>
      </c>
      <c r="BI100" s="47">
        <f t="shared" si="104"/>
        <v>1575</v>
      </c>
      <c r="BJ100" s="47">
        <f t="shared" si="104"/>
        <v>1133</v>
      </c>
    </row>
    <row r="101" ht="13.5" customHeight="1">
      <c r="A101" s="88">
        <v>41035.0</v>
      </c>
      <c r="B101" s="84" t="s">
        <v>71</v>
      </c>
      <c r="C101" s="38"/>
      <c r="D101" s="233" t="s">
        <v>22</v>
      </c>
      <c r="E101" s="52">
        <f t="shared" si="2"/>
        <v>2224</v>
      </c>
      <c r="F101" s="41">
        <v>3.0</v>
      </c>
      <c r="G101" s="41">
        <v>21.0</v>
      </c>
      <c r="H101" s="42">
        <f t="shared" si="3"/>
        <v>30</v>
      </c>
      <c r="I101" s="38"/>
      <c r="J101" s="234" t="s">
        <v>19</v>
      </c>
      <c r="K101" s="52">
        <f t="shared" si="4"/>
        <v>1916</v>
      </c>
      <c r="L101" s="44">
        <v>0.0</v>
      </c>
      <c r="M101" s="44">
        <v>16.0</v>
      </c>
      <c r="N101" s="23">
        <f t="shared" si="5"/>
        <v>16</v>
      </c>
      <c r="O101" s="38"/>
      <c r="P101" s="45" t="s">
        <v>73</v>
      </c>
      <c r="Q101" s="38"/>
      <c r="R101" s="45">
        <f>MIN(Rules!$E$2,(MAX(H101/N101,N101/H101)))</f>
        <v>1.875</v>
      </c>
      <c r="S101" s="45">
        <f>VLOOKUP(B101,Rules!A:B,2,FALSE)</f>
        <v>40</v>
      </c>
      <c r="T101" s="38"/>
      <c r="U101" s="46">
        <f>1/(10^(-(E101+(IF(P101="Y",Rules!$I$2,0))-K101)/Rules!$E$12)+1)</f>
        <v>0.8050862744</v>
      </c>
      <c r="V101" s="47">
        <f t="shared" si="6"/>
        <v>15</v>
      </c>
      <c r="W101" s="47">
        <f t="shared" si="7"/>
        <v>-15</v>
      </c>
      <c r="X101" s="47"/>
      <c r="Y101" s="47"/>
      <c r="Z101" s="48"/>
      <c r="AA101" s="47">
        <f t="shared" ref="AA101:BJ101" si="105">IF($D101=AA$1,$E101+$V101,(IF($J101=AA$1,$K101+$W101,AA100)))</f>
        <v>1473</v>
      </c>
      <c r="AB101" s="47">
        <f t="shared" si="105"/>
        <v>1098</v>
      </c>
      <c r="AC101" s="47">
        <f t="shared" si="105"/>
        <v>1461</v>
      </c>
      <c r="AD101" s="47">
        <f t="shared" si="105"/>
        <v>292</v>
      </c>
      <c r="AE101" s="47">
        <f t="shared" si="105"/>
        <v>1736</v>
      </c>
      <c r="AF101" s="47">
        <f t="shared" si="105"/>
        <v>1901</v>
      </c>
      <c r="AG101" s="47">
        <f t="shared" si="105"/>
        <v>1154</v>
      </c>
      <c r="AH101" s="47">
        <f t="shared" si="105"/>
        <v>803</v>
      </c>
      <c r="AI101" s="47">
        <f t="shared" si="105"/>
        <v>1228</v>
      </c>
      <c r="AJ101" s="47">
        <f t="shared" si="105"/>
        <v>1797</v>
      </c>
      <c r="AK101" s="47">
        <f t="shared" si="105"/>
        <v>647</v>
      </c>
      <c r="AL101" s="47">
        <f t="shared" si="105"/>
        <v>917</v>
      </c>
      <c r="AM101" s="47">
        <f t="shared" si="105"/>
        <v>1908</v>
      </c>
      <c r="AN101" s="47">
        <f t="shared" si="105"/>
        <v>1302</v>
      </c>
      <c r="AO101" s="47">
        <f t="shared" si="105"/>
        <v>1258</v>
      </c>
      <c r="AP101" s="47">
        <f t="shared" si="105"/>
        <v>2239</v>
      </c>
      <c r="AQ101" s="47">
        <f t="shared" si="105"/>
        <v>1360</v>
      </c>
      <c r="AR101" s="47">
        <f t="shared" si="105"/>
        <v>334</v>
      </c>
      <c r="AS101" s="47">
        <f t="shared" si="105"/>
        <v>1727</v>
      </c>
      <c r="AT101" s="47">
        <f t="shared" si="105"/>
        <v>1136</v>
      </c>
      <c r="AU101" s="47">
        <f t="shared" si="105"/>
        <v>504</v>
      </c>
      <c r="AV101" s="47">
        <f t="shared" si="105"/>
        <v>878</v>
      </c>
      <c r="AW101" s="47">
        <f t="shared" si="105"/>
        <v>1017</v>
      </c>
      <c r="AX101" s="47">
        <f t="shared" si="105"/>
        <v>1227</v>
      </c>
      <c r="AY101" s="47">
        <f t="shared" si="105"/>
        <v>830</v>
      </c>
      <c r="AZ101" s="47">
        <f t="shared" si="105"/>
        <v>1560</v>
      </c>
      <c r="BA101" s="47">
        <f t="shared" si="105"/>
        <v>883</v>
      </c>
      <c r="BB101" s="47">
        <f t="shared" si="105"/>
        <v>567</v>
      </c>
      <c r="BC101" s="47">
        <f t="shared" si="105"/>
        <v>638</v>
      </c>
      <c r="BD101" s="47">
        <f t="shared" si="105"/>
        <v>2046</v>
      </c>
      <c r="BE101" s="47">
        <f t="shared" si="105"/>
        <v>787</v>
      </c>
      <c r="BF101" s="47">
        <f t="shared" si="105"/>
        <v>560</v>
      </c>
      <c r="BG101" s="47">
        <f t="shared" si="105"/>
        <v>1914</v>
      </c>
      <c r="BH101" s="47">
        <f t="shared" si="105"/>
        <v>1325</v>
      </c>
      <c r="BI101" s="47">
        <f t="shared" si="105"/>
        <v>1575</v>
      </c>
      <c r="BJ101" s="47">
        <f t="shared" si="105"/>
        <v>1133</v>
      </c>
    </row>
    <row r="102" ht="13.5" customHeight="1">
      <c r="A102" s="88">
        <v>41035.0</v>
      </c>
      <c r="B102" s="84" t="s">
        <v>74</v>
      </c>
      <c r="C102" s="38"/>
      <c r="D102" s="233" t="s">
        <v>38</v>
      </c>
      <c r="E102" s="52">
        <f t="shared" si="2"/>
        <v>1227</v>
      </c>
      <c r="F102" s="41">
        <v>4.0</v>
      </c>
      <c r="G102" s="41">
        <v>8.0</v>
      </c>
      <c r="H102" s="42">
        <f t="shared" si="3"/>
        <v>20</v>
      </c>
      <c r="I102" s="38"/>
      <c r="J102" s="234" t="s">
        <v>36</v>
      </c>
      <c r="K102" s="52">
        <f t="shared" si="4"/>
        <v>1136</v>
      </c>
      <c r="L102" s="44">
        <v>3.0</v>
      </c>
      <c r="M102" s="44">
        <v>10.0</v>
      </c>
      <c r="N102" s="23">
        <f t="shared" si="5"/>
        <v>19</v>
      </c>
      <c r="O102" s="38"/>
      <c r="P102" s="45" t="s">
        <v>72</v>
      </c>
      <c r="Q102" s="38"/>
      <c r="R102" s="45">
        <f>MIN(Rules!$E$2,(MAX(H102/N102,N102/H102)))</f>
        <v>1.052631579</v>
      </c>
      <c r="S102" s="45">
        <f>VLOOKUP(B102,Rules!A:B,2,FALSE)</f>
        <v>50</v>
      </c>
      <c r="T102" s="38"/>
      <c r="U102" s="46">
        <f>1/(10^(-(E102+(IF(P102="Y",Rules!$I$2,0))-K102)/Rules!$E$12)+1)</f>
        <v>0.7521004027</v>
      </c>
      <c r="V102" s="47">
        <f t="shared" si="6"/>
        <v>13</v>
      </c>
      <c r="W102" s="47">
        <f t="shared" si="7"/>
        <v>-13</v>
      </c>
      <c r="X102" s="47"/>
      <c r="Y102" s="47"/>
      <c r="Z102" s="48"/>
      <c r="AA102" s="47">
        <f t="shared" ref="AA102:BJ102" si="106">IF($D102=AA$1,$E102+$V102,(IF($J102=AA$1,$K102+$W102,AA101)))</f>
        <v>1473</v>
      </c>
      <c r="AB102" s="47">
        <f t="shared" si="106"/>
        <v>1098</v>
      </c>
      <c r="AC102" s="47">
        <f t="shared" si="106"/>
        <v>1461</v>
      </c>
      <c r="AD102" s="47">
        <f t="shared" si="106"/>
        <v>292</v>
      </c>
      <c r="AE102" s="47">
        <f t="shared" si="106"/>
        <v>1736</v>
      </c>
      <c r="AF102" s="47">
        <f t="shared" si="106"/>
        <v>1901</v>
      </c>
      <c r="AG102" s="47">
        <f t="shared" si="106"/>
        <v>1154</v>
      </c>
      <c r="AH102" s="47">
        <f t="shared" si="106"/>
        <v>803</v>
      </c>
      <c r="AI102" s="47">
        <f t="shared" si="106"/>
        <v>1228</v>
      </c>
      <c r="AJ102" s="47">
        <f t="shared" si="106"/>
        <v>1797</v>
      </c>
      <c r="AK102" s="47">
        <f t="shared" si="106"/>
        <v>647</v>
      </c>
      <c r="AL102" s="47">
        <f t="shared" si="106"/>
        <v>917</v>
      </c>
      <c r="AM102" s="47">
        <f t="shared" si="106"/>
        <v>1908</v>
      </c>
      <c r="AN102" s="47">
        <f t="shared" si="106"/>
        <v>1302</v>
      </c>
      <c r="AO102" s="47">
        <f t="shared" si="106"/>
        <v>1258</v>
      </c>
      <c r="AP102" s="47">
        <f t="shared" si="106"/>
        <v>2239</v>
      </c>
      <c r="AQ102" s="47">
        <f t="shared" si="106"/>
        <v>1360</v>
      </c>
      <c r="AR102" s="47">
        <f t="shared" si="106"/>
        <v>334</v>
      </c>
      <c r="AS102" s="47">
        <f t="shared" si="106"/>
        <v>1727</v>
      </c>
      <c r="AT102" s="47">
        <f t="shared" si="106"/>
        <v>1123</v>
      </c>
      <c r="AU102" s="47">
        <f t="shared" si="106"/>
        <v>504</v>
      </c>
      <c r="AV102" s="47">
        <f t="shared" si="106"/>
        <v>878</v>
      </c>
      <c r="AW102" s="47">
        <f t="shared" si="106"/>
        <v>1017</v>
      </c>
      <c r="AX102" s="47">
        <f t="shared" si="106"/>
        <v>1240</v>
      </c>
      <c r="AY102" s="47">
        <f t="shared" si="106"/>
        <v>830</v>
      </c>
      <c r="AZ102" s="47">
        <f t="shared" si="106"/>
        <v>1560</v>
      </c>
      <c r="BA102" s="47">
        <f t="shared" si="106"/>
        <v>883</v>
      </c>
      <c r="BB102" s="47">
        <f t="shared" si="106"/>
        <v>567</v>
      </c>
      <c r="BC102" s="47">
        <f t="shared" si="106"/>
        <v>638</v>
      </c>
      <c r="BD102" s="47">
        <f t="shared" si="106"/>
        <v>2046</v>
      </c>
      <c r="BE102" s="47">
        <f t="shared" si="106"/>
        <v>787</v>
      </c>
      <c r="BF102" s="47">
        <f t="shared" si="106"/>
        <v>560</v>
      </c>
      <c r="BG102" s="47">
        <f t="shared" si="106"/>
        <v>1914</v>
      </c>
      <c r="BH102" s="47">
        <f t="shared" si="106"/>
        <v>1325</v>
      </c>
      <c r="BI102" s="47">
        <f t="shared" si="106"/>
        <v>1575</v>
      </c>
      <c r="BJ102" s="47">
        <f t="shared" si="106"/>
        <v>1133</v>
      </c>
    </row>
    <row r="103" ht="13.5" customHeight="1">
      <c r="A103" s="88">
        <v>41041.0</v>
      </c>
      <c r="B103" s="84" t="s">
        <v>74</v>
      </c>
      <c r="C103" s="38"/>
      <c r="D103" s="233" t="s">
        <v>40</v>
      </c>
      <c r="E103" s="52">
        <f t="shared" si="2"/>
        <v>1133</v>
      </c>
      <c r="F103" s="41">
        <v>1.0</v>
      </c>
      <c r="G103" s="41">
        <v>18.0</v>
      </c>
      <c r="H103" s="42">
        <f t="shared" si="3"/>
        <v>21</v>
      </c>
      <c r="I103" s="38"/>
      <c r="J103" s="234" t="s">
        <v>35</v>
      </c>
      <c r="K103" s="52">
        <f t="shared" si="4"/>
        <v>1154</v>
      </c>
      <c r="L103" s="44">
        <v>2.0</v>
      </c>
      <c r="M103" s="44">
        <v>11.0</v>
      </c>
      <c r="N103" s="23">
        <f t="shared" si="5"/>
        <v>17</v>
      </c>
      <c r="O103" s="38"/>
      <c r="P103" s="45" t="s">
        <v>72</v>
      </c>
      <c r="Q103" s="38"/>
      <c r="R103" s="45">
        <f>MIN(Rules!$E$2,(MAX(H103/N103,N103/H103)))</f>
        <v>1.235294118</v>
      </c>
      <c r="S103" s="45">
        <f>VLOOKUP(B103,Rules!A:B,2,FALSE)</f>
        <v>50</v>
      </c>
      <c r="T103" s="38"/>
      <c r="U103" s="46">
        <f>1/(10^(-(E103+(IF(P103="Y",Rules!$I$2,0))-K103)/Rules!$E$12)+1)</f>
        <v>0.6442977487</v>
      </c>
      <c r="V103" s="47">
        <f t="shared" si="6"/>
        <v>22</v>
      </c>
      <c r="W103" s="47">
        <f t="shared" si="7"/>
        <v>-22</v>
      </c>
      <c r="X103" s="47"/>
      <c r="Y103" s="47"/>
      <c r="Z103" s="48"/>
      <c r="AA103" s="47">
        <f t="shared" ref="AA103:BJ103" si="107">IF($D103=AA$1,$E103+$V103,(IF($J103=AA$1,$K103+$W103,AA102)))</f>
        <v>1473</v>
      </c>
      <c r="AB103" s="47">
        <f t="shared" si="107"/>
        <v>1098</v>
      </c>
      <c r="AC103" s="47">
        <f t="shared" si="107"/>
        <v>1461</v>
      </c>
      <c r="AD103" s="47">
        <f t="shared" si="107"/>
        <v>292</v>
      </c>
      <c r="AE103" s="47">
        <f t="shared" si="107"/>
        <v>1736</v>
      </c>
      <c r="AF103" s="47">
        <f t="shared" si="107"/>
        <v>1901</v>
      </c>
      <c r="AG103" s="47">
        <f t="shared" si="107"/>
        <v>1132</v>
      </c>
      <c r="AH103" s="47">
        <f t="shared" si="107"/>
        <v>803</v>
      </c>
      <c r="AI103" s="47">
        <f t="shared" si="107"/>
        <v>1228</v>
      </c>
      <c r="AJ103" s="47">
        <f t="shared" si="107"/>
        <v>1797</v>
      </c>
      <c r="AK103" s="47">
        <f t="shared" si="107"/>
        <v>647</v>
      </c>
      <c r="AL103" s="47">
        <f t="shared" si="107"/>
        <v>917</v>
      </c>
      <c r="AM103" s="47">
        <f t="shared" si="107"/>
        <v>1908</v>
      </c>
      <c r="AN103" s="47">
        <f t="shared" si="107"/>
        <v>1302</v>
      </c>
      <c r="AO103" s="47">
        <f t="shared" si="107"/>
        <v>1258</v>
      </c>
      <c r="AP103" s="47">
        <f t="shared" si="107"/>
        <v>2239</v>
      </c>
      <c r="AQ103" s="47">
        <f t="shared" si="107"/>
        <v>1360</v>
      </c>
      <c r="AR103" s="47">
        <f t="shared" si="107"/>
        <v>334</v>
      </c>
      <c r="AS103" s="47">
        <f t="shared" si="107"/>
        <v>1727</v>
      </c>
      <c r="AT103" s="47">
        <f t="shared" si="107"/>
        <v>1123</v>
      </c>
      <c r="AU103" s="47">
        <f t="shared" si="107"/>
        <v>504</v>
      </c>
      <c r="AV103" s="47">
        <f t="shared" si="107"/>
        <v>878</v>
      </c>
      <c r="AW103" s="47">
        <f t="shared" si="107"/>
        <v>1017</v>
      </c>
      <c r="AX103" s="47">
        <f t="shared" si="107"/>
        <v>1240</v>
      </c>
      <c r="AY103" s="47">
        <f t="shared" si="107"/>
        <v>830</v>
      </c>
      <c r="AZ103" s="47">
        <f t="shared" si="107"/>
        <v>1560</v>
      </c>
      <c r="BA103" s="47">
        <f t="shared" si="107"/>
        <v>883</v>
      </c>
      <c r="BB103" s="47">
        <f t="shared" si="107"/>
        <v>567</v>
      </c>
      <c r="BC103" s="47">
        <f t="shared" si="107"/>
        <v>638</v>
      </c>
      <c r="BD103" s="47">
        <f t="shared" si="107"/>
        <v>2046</v>
      </c>
      <c r="BE103" s="47">
        <f t="shared" si="107"/>
        <v>787</v>
      </c>
      <c r="BF103" s="47">
        <f t="shared" si="107"/>
        <v>560</v>
      </c>
      <c r="BG103" s="47">
        <f t="shared" si="107"/>
        <v>1914</v>
      </c>
      <c r="BH103" s="47">
        <f t="shared" si="107"/>
        <v>1325</v>
      </c>
      <c r="BI103" s="47">
        <f t="shared" si="107"/>
        <v>1575</v>
      </c>
      <c r="BJ103" s="47">
        <f t="shared" si="107"/>
        <v>1155</v>
      </c>
    </row>
    <row r="104" ht="13.5" customHeight="1">
      <c r="A104" s="88">
        <v>41041.0</v>
      </c>
      <c r="B104" s="84" t="s">
        <v>74</v>
      </c>
      <c r="C104" s="38"/>
      <c r="D104" s="233" t="s">
        <v>33</v>
      </c>
      <c r="E104" s="52">
        <f t="shared" si="2"/>
        <v>1228</v>
      </c>
      <c r="F104" s="41">
        <v>2.0</v>
      </c>
      <c r="G104" s="41">
        <v>23.0</v>
      </c>
      <c r="H104" s="42">
        <f t="shared" si="3"/>
        <v>29</v>
      </c>
      <c r="I104" s="38"/>
      <c r="J104" s="234" t="s">
        <v>38</v>
      </c>
      <c r="K104" s="52">
        <f t="shared" si="4"/>
        <v>1240</v>
      </c>
      <c r="L104" s="44">
        <v>1.0</v>
      </c>
      <c r="M104" s="44">
        <v>19.0</v>
      </c>
      <c r="N104" s="23">
        <f t="shared" si="5"/>
        <v>22</v>
      </c>
      <c r="O104" s="38"/>
      <c r="P104" s="45" t="s">
        <v>72</v>
      </c>
      <c r="Q104" s="38"/>
      <c r="R104" s="45">
        <f>MIN(Rules!$E$2,(MAX(H104/N104,N104/H104)))</f>
        <v>1.318181818</v>
      </c>
      <c r="S104" s="45">
        <f>VLOOKUP(B104,Rules!A:B,2,FALSE)</f>
        <v>50</v>
      </c>
      <c r="T104" s="38"/>
      <c r="U104" s="46">
        <f>1/(10^(-(E104+(IF(P104="Y",Rules!$I$2,0))-K104)/Rules!$E$12)+1)</f>
        <v>0.653738575</v>
      </c>
      <c r="V104" s="47">
        <f t="shared" si="6"/>
        <v>23</v>
      </c>
      <c r="W104" s="47">
        <f t="shared" si="7"/>
        <v>-23</v>
      </c>
      <c r="X104" s="47"/>
      <c r="Y104" s="47"/>
      <c r="Z104" s="48"/>
      <c r="AA104" s="47">
        <f t="shared" ref="AA104:BJ104" si="108">IF($D104=AA$1,$E104+$V104,(IF($J104=AA$1,$K104+$W104,AA103)))</f>
        <v>1473</v>
      </c>
      <c r="AB104" s="47">
        <f t="shared" si="108"/>
        <v>1098</v>
      </c>
      <c r="AC104" s="47">
        <f t="shared" si="108"/>
        <v>1461</v>
      </c>
      <c r="AD104" s="47">
        <f t="shared" si="108"/>
        <v>292</v>
      </c>
      <c r="AE104" s="47">
        <f t="shared" si="108"/>
        <v>1736</v>
      </c>
      <c r="AF104" s="47">
        <f t="shared" si="108"/>
        <v>1901</v>
      </c>
      <c r="AG104" s="47">
        <f t="shared" si="108"/>
        <v>1132</v>
      </c>
      <c r="AH104" s="47">
        <f t="shared" si="108"/>
        <v>803</v>
      </c>
      <c r="AI104" s="47">
        <f t="shared" si="108"/>
        <v>1251</v>
      </c>
      <c r="AJ104" s="47">
        <f t="shared" si="108"/>
        <v>1797</v>
      </c>
      <c r="AK104" s="47">
        <f t="shared" si="108"/>
        <v>647</v>
      </c>
      <c r="AL104" s="47">
        <f t="shared" si="108"/>
        <v>917</v>
      </c>
      <c r="AM104" s="47">
        <f t="shared" si="108"/>
        <v>1908</v>
      </c>
      <c r="AN104" s="47">
        <f t="shared" si="108"/>
        <v>1302</v>
      </c>
      <c r="AO104" s="47">
        <f t="shared" si="108"/>
        <v>1258</v>
      </c>
      <c r="AP104" s="47">
        <f t="shared" si="108"/>
        <v>2239</v>
      </c>
      <c r="AQ104" s="47">
        <f t="shared" si="108"/>
        <v>1360</v>
      </c>
      <c r="AR104" s="47">
        <f t="shared" si="108"/>
        <v>334</v>
      </c>
      <c r="AS104" s="47">
        <f t="shared" si="108"/>
        <v>1727</v>
      </c>
      <c r="AT104" s="47">
        <f t="shared" si="108"/>
        <v>1123</v>
      </c>
      <c r="AU104" s="47">
        <f t="shared" si="108"/>
        <v>504</v>
      </c>
      <c r="AV104" s="47">
        <f t="shared" si="108"/>
        <v>878</v>
      </c>
      <c r="AW104" s="47">
        <f t="shared" si="108"/>
        <v>1017</v>
      </c>
      <c r="AX104" s="47">
        <f t="shared" si="108"/>
        <v>1217</v>
      </c>
      <c r="AY104" s="47">
        <f t="shared" si="108"/>
        <v>830</v>
      </c>
      <c r="AZ104" s="47">
        <f t="shared" si="108"/>
        <v>1560</v>
      </c>
      <c r="BA104" s="47">
        <f t="shared" si="108"/>
        <v>883</v>
      </c>
      <c r="BB104" s="47">
        <f t="shared" si="108"/>
        <v>567</v>
      </c>
      <c r="BC104" s="47">
        <f t="shared" si="108"/>
        <v>638</v>
      </c>
      <c r="BD104" s="47">
        <f t="shared" si="108"/>
        <v>2046</v>
      </c>
      <c r="BE104" s="47">
        <f t="shared" si="108"/>
        <v>787</v>
      </c>
      <c r="BF104" s="47">
        <f t="shared" si="108"/>
        <v>560</v>
      </c>
      <c r="BG104" s="47">
        <f t="shared" si="108"/>
        <v>1914</v>
      </c>
      <c r="BH104" s="47">
        <f t="shared" si="108"/>
        <v>1325</v>
      </c>
      <c r="BI104" s="47">
        <f t="shared" si="108"/>
        <v>1575</v>
      </c>
      <c r="BJ104" s="47">
        <f t="shared" si="108"/>
        <v>1155</v>
      </c>
    </row>
    <row r="105" ht="13.5" customHeight="1">
      <c r="A105" s="88">
        <v>41041.0</v>
      </c>
      <c r="B105" s="84" t="s">
        <v>74</v>
      </c>
      <c r="C105" s="38"/>
      <c r="D105" s="233" t="s">
        <v>29</v>
      </c>
      <c r="E105" s="52">
        <f t="shared" si="2"/>
        <v>1258</v>
      </c>
      <c r="F105" s="41">
        <v>2.0</v>
      </c>
      <c r="G105" s="41">
        <v>21.0</v>
      </c>
      <c r="H105" s="42">
        <f t="shared" si="3"/>
        <v>27</v>
      </c>
      <c r="I105" s="38"/>
      <c r="J105" s="234" t="s">
        <v>34</v>
      </c>
      <c r="K105" s="52">
        <f t="shared" si="4"/>
        <v>1302</v>
      </c>
      <c r="L105" s="44">
        <v>1.0</v>
      </c>
      <c r="M105" s="44">
        <v>16.0</v>
      </c>
      <c r="N105" s="23">
        <f t="shared" si="5"/>
        <v>19</v>
      </c>
      <c r="O105" s="38"/>
      <c r="P105" s="45" t="s">
        <v>72</v>
      </c>
      <c r="Q105" s="38"/>
      <c r="R105" s="45">
        <f>MIN(Rules!$E$2,(MAX(H105/N105,N105/H105)))</f>
        <v>1.421052632</v>
      </c>
      <c r="S105" s="45">
        <f>VLOOKUP(B105,Rules!A:B,2,FALSE)</f>
        <v>50</v>
      </c>
      <c r="T105" s="38"/>
      <c r="U105" s="46">
        <f>1/(10^(-(E105+(IF(P105="Y",Rules!$I$2,0))-K105)/Rules!$E$12)+1)</f>
        <v>0.6196700609</v>
      </c>
      <c r="V105" s="47">
        <f t="shared" si="6"/>
        <v>27</v>
      </c>
      <c r="W105" s="47">
        <f t="shared" si="7"/>
        <v>-27</v>
      </c>
      <c r="X105" s="47"/>
      <c r="Y105" s="47"/>
      <c r="Z105" s="48"/>
      <c r="AA105" s="47">
        <f t="shared" ref="AA105:BJ105" si="109">IF($D105=AA$1,$E105+$V105,(IF($J105=AA$1,$K105+$W105,AA104)))</f>
        <v>1473</v>
      </c>
      <c r="AB105" s="47">
        <f t="shared" si="109"/>
        <v>1098</v>
      </c>
      <c r="AC105" s="47">
        <f t="shared" si="109"/>
        <v>1461</v>
      </c>
      <c r="AD105" s="47">
        <f t="shared" si="109"/>
        <v>292</v>
      </c>
      <c r="AE105" s="47">
        <f t="shared" si="109"/>
        <v>1736</v>
      </c>
      <c r="AF105" s="47">
        <f t="shared" si="109"/>
        <v>1901</v>
      </c>
      <c r="AG105" s="47">
        <f t="shared" si="109"/>
        <v>1132</v>
      </c>
      <c r="AH105" s="47">
        <f t="shared" si="109"/>
        <v>803</v>
      </c>
      <c r="AI105" s="47">
        <f t="shared" si="109"/>
        <v>1251</v>
      </c>
      <c r="AJ105" s="47">
        <f t="shared" si="109"/>
        <v>1797</v>
      </c>
      <c r="AK105" s="47">
        <f t="shared" si="109"/>
        <v>647</v>
      </c>
      <c r="AL105" s="47">
        <f t="shared" si="109"/>
        <v>917</v>
      </c>
      <c r="AM105" s="47">
        <f t="shared" si="109"/>
        <v>1908</v>
      </c>
      <c r="AN105" s="47">
        <f t="shared" si="109"/>
        <v>1275</v>
      </c>
      <c r="AO105" s="47">
        <f t="shared" si="109"/>
        <v>1285</v>
      </c>
      <c r="AP105" s="47">
        <f t="shared" si="109"/>
        <v>2239</v>
      </c>
      <c r="AQ105" s="47">
        <f t="shared" si="109"/>
        <v>1360</v>
      </c>
      <c r="AR105" s="47">
        <f t="shared" si="109"/>
        <v>334</v>
      </c>
      <c r="AS105" s="47">
        <f t="shared" si="109"/>
        <v>1727</v>
      </c>
      <c r="AT105" s="47">
        <f t="shared" si="109"/>
        <v>1123</v>
      </c>
      <c r="AU105" s="47">
        <f t="shared" si="109"/>
        <v>504</v>
      </c>
      <c r="AV105" s="47">
        <f t="shared" si="109"/>
        <v>878</v>
      </c>
      <c r="AW105" s="47">
        <f t="shared" si="109"/>
        <v>1017</v>
      </c>
      <c r="AX105" s="47">
        <f t="shared" si="109"/>
        <v>1217</v>
      </c>
      <c r="AY105" s="47">
        <f t="shared" si="109"/>
        <v>830</v>
      </c>
      <c r="AZ105" s="47">
        <f t="shared" si="109"/>
        <v>1560</v>
      </c>
      <c r="BA105" s="47">
        <f t="shared" si="109"/>
        <v>883</v>
      </c>
      <c r="BB105" s="47">
        <f t="shared" si="109"/>
        <v>567</v>
      </c>
      <c r="BC105" s="47">
        <f t="shared" si="109"/>
        <v>638</v>
      </c>
      <c r="BD105" s="47">
        <f t="shared" si="109"/>
        <v>2046</v>
      </c>
      <c r="BE105" s="47">
        <f t="shared" si="109"/>
        <v>787</v>
      </c>
      <c r="BF105" s="47">
        <f t="shared" si="109"/>
        <v>560</v>
      </c>
      <c r="BG105" s="47">
        <f t="shared" si="109"/>
        <v>1914</v>
      </c>
      <c r="BH105" s="47">
        <f t="shared" si="109"/>
        <v>1325</v>
      </c>
      <c r="BI105" s="47">
        <f t="shared" si="109"/>
        <v>1575</v>
      </c>
      <c r="BJ105" s="47">
        <f t="shared" si="109"/>
        <v>1155</v>
      </c>
    </row>
    <row r="106" ht="13.5" customHeight="1">
      <c r="A106" s="88">
        <v>41041.0</v>
      </c>
      <c r="B106" s="84" t="s">
        <v>74</v>
      </c>
      <c r="C106" s="38"/>
      <c r="D106" s="233" t="s">
        <v>36</v>
      </c>
      <c r="E106" s="52">
        <f t="shared" si="2"/>
        <v>1123</v>
      </c>
      <c r="F106" s="41">
        <v>2.0</v>
      </c>
      <c r="G106" s="41">
        <v>15.0</v>
      </c>
      <c r="H106" s="42">
        <f t="shared" si="3"/>
        <v>21</v>
      </c>
      <c r="I106" s="38"/>
      <c r="J106" s="234" t="s">
        <v>39</v>
      </c>
      <c r="K106" s="52">
        <f t="shared" si="4"/>
        <v>1017</v>
      </c>
      <c r="L106" s="44">
        <v>3.0</v>
      </c>
      <c r="M106" s="44">
        <v>10.0</v>
      </c>
      <c r="N106" s="23">
        <f t="shared" si="5"/>
        <v>19</v>
      </c>
      <c r="O106" s="38"/>
      <c r="P106" s="45" t="s">
        <v>72</v>
      </c>
      <c r="Q106" s="38"/>
      <c r="R106" s="45">
        <f>MIN(Rules!$E$2,(MAX(H106/N106,N106/H106)))</f>
        <v>1.105263158</v>
      </c>
      <c r="S106" s="45">
        <f>VLOOKUP(B106,Rules!A:B,2,FALSE)</f>
        <v>50</v>
      </c>
      <c r="T106" s="38"/>
      <c r="U106" s="46">
        <f>1/(10^(-(E106+(IF(P106="Y",Rules!$I$2,0))-K106)/Rules!$E$12)+1)</f>
        <v>0.7647542032</v>
      </c>
      <c r="V106" s="47">
        <f t="shared" si="6"/>
        <v>13</v>
      </c>
      <c r="W106" s="47">
        <f t="shared" si="7"/>
        <v>-13</v>
      </c>
      <c r="X106" s="47"/>
      <c r="Y106" s="47"/>
      <c r="Z106" s="48"/>
      <c r="AA106" s="47">
        <f t="shared" ref="AA106:BJ106" si="110">IF($D106=AA$1,$E106+$V106,(IF($J106=AA$1,$K106+$W106,AA105)))</f>
        <v>1473</v>
      </c>
      <c r="AB106" s="47">
        <f t="shared" si="110"/>
        <v>1098</v>
      </c>
      <c r="AC106" s="47">
        <f t="shared" si="110"/>
        <v>1461</v>
      </c>
      <c r="AD106" s="47">
        <f t="shared" si="110"/>
        <v>292</v>
      </c>
      <c r="AE106" s="47">
        <f t="shared" si="110"/>
        <v>1736</v>
      </c>
      <c r="AF106" s="47">
        <f t="shared" si="110"/>
        <v>1901</v>
      </c>
      <c r="AG106" s="47">
        <f t="shared" si="110"/>
        <v>1132</v>
      </c>
      <c r="AH106" s="47">
        <f t="shared" si="110"/>
        <v>803</v>
      </c>
      <c r="AI106" s="47">
        <f t="shared" si="110"/>
        <v>1251</v>
      </c>
      <c r="AJ106" s="47">
        <f t="shared" si="110"/>
        <v>1797</v>
      </c>
      <c r="AK106" s="47">
        <f t="shared" si="110"/>
        <v>647</v>
      </c>
      <c r="AL106" s="47">
        <f t="shared" si="110"/>
        <v>917</v>
      </c>
      <c r="AM106" s="47">
        <f t="shared" si="110"/>
        <v>1908</v>
      </c>
      <c r="AN106" s="47">
        <f t="shared" si="110"/>
        <v>1275</v>
      </c>
      <c r="AO106" s="47">
        <f t="shared" si="110"/>
        <v>1285</v>
      </c>
      <c r="AP106" s="47">
        <f t="shared" si="110"/>
        <v>2239</v>
      </c>
      <c r="AQ106" s="47">
        <f t="shared" si="110"/>
        <v>1360</v>
      </c>
      <c r="AR106" s="47">
        <f t="shared" si="110"/>
        <v>334</v>
      </c>
      <c r="AS106" s="47">
        <f t="shared" si="110"/>
        <v>1727</v>
      </c>
      <c r="AT106" s="47">
        <f t="shared" si="110"/>
        <v>1136</v>
      </c>
      <c r="AU106" s="47">
        <f t="shared" si="110"/>
        <v>504</v>
      </c>
      <c r="AV106" s="47">
        <f t="shared" si="110"/>
        <v>878</v>
      </c>
      <c r="AW106" s="47">
        <f t="shared" si="110"/>
        <v>1004</v>
      </c>
      <c r="AX106" s="47">
        <f t="shared" si="110"/>
        <v>1217</v>
      </c>
      <c r="AY106" s="47">
        <f t="shared" si="110"/>
        <v>830</v>
      </c>
      <c r="AZ106" s="47">
        <f t="shared" si="110"/>
        <v>1560</v>
      </c>
      <c r="BA106" s="47">
        <f t="shared" si="110"/>
        <v>883</v>
      </c>
      <c r="BB106" s="47">
        <f t="shared" si="110"/>
        <v>567</v>
      </c>
      <c r="BC106" s="47">
        <f t="shared" si="110"/>
        <v>638</v>
      </c>
      <c r="BD106" s="47">
        <f t="shared" si="110"/>
        <v>2046</v>
      </c>
      <c r="BE106" s="47">
        <f t="shared" si="110"/>
        <v>787</v>
      </c>
      <c r="BF106" s="47">
        <f t="shared" si="110"/>
        <v>560</v>
      </c>
      <c r="BG106" s="47">
        <f t="shared" si="110"/>
        <v>1914</v>
      </c>
      <c r="BH106" s="47">
        <f t="shared" si="110"/>
        <v>1325</v>
      </c>
      <c r="BI106" s="47">
        <f t="shared" si="110"/>
        <v>1575</v>
      </c>
      <c r="BJ106" s="47">
        <f t="shared" si="110"/>
        <v>1155</v>
      </c>
    </row>
    <row r="107" ht="13.5" customHeight="1">
      <c r="A107" s="88">
        <v>41041.0</v>
      </c>
      <c r="B107" s="84" t="s">
        <v>74</v>
      </c>
      <c r="C107" s="38"/>
      <c r="D107" s="233" t="s">
        <v>51</v>
      </c>
      <c r="E107" s="52">
        <f t="shared" si="2"/>
        <v>830</v>
      </c>
      <c r="F107" s="41">
        <v>0.0</v>
      </c>
      <c r="G107" s="41">
        <v>15.0</v>
      </c>
      <c r="H107" s="42">
        <f t="shared" si="3"/>
        <v>15</v>
      </c>
      <c r="I107" s="38"/>
      <c r="J107" s="234" t="s">
        <v>37</v>
      </c>
      <c r="K107" s="52">
        <f t="shared" si="4"/>
        <v>803</v>
      </c>
      <c r="L107" s="44">
        <v>1.0</v>
      </c>
      <c r="M107" s="44">
        <v>16.0</v>
      </c>
      <c r="N107" s="23">
        <f t="shared" si="5"/>
        <v>19</v>
      </c>
      <c r="O107" s="38"/>
      <c r="P107" s="45" t="s">
        <v>72</v>
      </c>
      <c r="Q107" s="38"/>
      <c r="R107" s="45">
        <f>MIN(Rules!$E$2,(MAX(H107/N107,N107/H107)))</f>
        <v>1.266666667</v>
      </c>
      <c r="S107" s="45">
        <f>VLOOKUP(B107,Rules!A:B,2,FALSE)</f>
        <v>50</v>
      </c>
      <c r="T107" s="38"/>
      <c r="U107" s="46">
        <f>1/(10^(-(E107+(IF(P107="Y",Rules!$I$2,0))-K107)/Rules!$E$12)+1)</f>
        <v>0.6931984336</v>
      </c>
      <c r="V107" s="47">
        <f t="shared" si="6"/>
        <v>-44</v>
      </c>
      <c r="W107" s="47">
        <f t="shared" si="7"/>
        <v>44</v>
      </c>
      <c r="X107" s="47"/>
      <c r="Y107" s="47"/>
      <c r="Z107" s="48"/>
      <c r="AA107" s="47">
        <f t="shared" ref="AA107:BJ107" si="111">IF($D107=AA$1,$E107+$V107,(IF($J107=AA$1,$K107+$W107,AA106)))</f>
        <v>1473</v>
      </c>
      <c r="AB107" s="47">
        <f t="shared" si="111"/>
        <v>1098</v>
      </c>
      <c r="AC107" s="47">
        <f t="shared" si="111"/>
        <v>1461</v>
      </c>
      <c r="AD107" s="47">
        <f t="shared" si="111"/>
        <v>292</v>
      </c>
      <c r="AE107" s="47">
        <f t="shared" si="111"/>
        <v>1736</v>
      </c>
      <c r="AF107" s="47">
        <f t="shared" si="111"/>
        <v>1901</v>
      </c>
      <c r="AG107" s="47">
        <f t="shared" si="111"/>
        <v>1132</v>
      </c>
      <c r="AH107" s="47">
        <f t="shared" si="111"/>
        <v>847</v>
      </c>
      <c r="AI107" s="47">
        <f t="shared" si="111"/>
        <v>1251</v>
      </c>
      <c r="AJ107" s="47">
        <f t="shared" si="111"/>
        <v>1797</v>
      </c>
      <c r="AK107" s="47">
        <f t="shared" si="111"/>
        <v>647</v>
      </c>
      <c r="AL107" s="47">
        <f t="shared" si="111"/>
        <v>917</v>
      </c>
      <c r="AM107" s="47">
        <f t="shared" si="111"/>
        <v>1908</v>
      </c>
      <c r="AN107" s="47">
        <f t="shared" si="111"/>
        <v>1275</v>
      </c>
      <c r="AO107" s="47">
        <f t="shared" si="111"/>
        <v>1285</v>
      </c>
      <c r="AP107" s="47">
        <f t="shared" si="111"/>
        <v>2239</v>
      </c>
      <c r="AQ107" s="47">
        <f t="shared" si="111"/>
        <v>1360</v>
      </c>
      <c r="AR107" s="47">
        <f t="shared" si="111"/>
        <v>334</v>
      </c>
      <c r="AS107" s="47">
        <f t="shared" si="111"/>
        <v>1727</v>
      </c>
      <c r="AT107" s="47">
        <f t="shared" si="111"/>
        <v>1136</v>
      </c>
      <c r="AU107" s="47">
        <f t="shared" si="111"/>
        <v>504</v>
      </c>
      <c r="AV107" s="47">
        <f t="shared" si="111"/>
        <v>878</v>
      </c>
      <c r="AW107" s="47">
        <f t="shared" si="111"/>
        <v>1004</v>
      </c>
      <c r="AX107" s="47">
        <f t="shared" si="111"/>
        <v>1217</v>
      </c>
      <c r="AY107" s="47">
        <f t="shared" si="111"/>
        <v>786</v>
      </c>
      <c r="AZ107" s="47">
        <f t="shared" si="111"/>
        <v>1560</v>
      </c>
      <c r="BA107" s="47">
        <f t="shared" si="111"/>
        <v>883</v>
      </c>
      <c r="BB107" s="47">
        <f t="shared" si="111"/>
        <v>567</v>
      </c>
      <c r="BC107" s="47">
        <f t="shared" si="111"/>
        <v>638</v>
      </c>
      <c r="BD107" s="47">
        <f t="shared" si="111"/>
        <v>2046</v>
      </c>
      <c r="BE107" s="47">
        <f t="shared" si="111"/>
        <v>787</v>
      </c>
      <c r="BF107" s="47">
        <f t="shared" si="111"/>
        <v>560</v>
      </c>
      <c r="BG107" s="47">
        <f t="shared" si="111"/>
        <v>1914</v>
      </c>
      <c r="BH107" s="47">
        <f t="shared" si="111"/>
        <v>1325</v>
      </c>
      <c r="BI107" s="47">
        <f t="shared" si="111"/>
        <v>1575</v>
      </c>
      <c r="BJ107" s="47">
        <f t="shared" si="111"/>
        <v>1155</v>
      </c>
    </row>
    <row r="108" ht="13.5" customHeight="1">
      <c r="A108" s="88">
        <v>41041.0</v>
      </c>
      <c r="B108" s="84" t="s">
        <v>74</v>
      </c>
      <c r="C108" s="38"/>
      <c r="D108" s="233" t="s">
        <v>43</v>
      </c>
      <c r="E108" s="52">
        <f t="shared" si="2"/>
        <v>1098</v>
      </c>
      <c r="F108" s="41">
        <v>1.0</v>
      </c>
      <c r="G108" s="41">
        <v>20.0</v>
      </c>
      <c r="H108" s="42">
        <f t="shared" si="3"/>
        <v>23</v>
      </c>
      <c r="I108" s="38"/>
      <c r="J108" s="234" t="s">
        <v>44</v>
      </c>
      <c r="K108" s="52">
        <f t="shared" si="4"/>
        <v>567</v>
      </c>
      <c r="L108" s="44">
        <v>0.0</v>
      </c>
      <c r="M108" s="44">
        <v>8.0</v>
      </c>
      <c r="N108" s="23">
        <f t="shared" si="5"/>
        <v>8</v>
      </c>
      <c r="O108" s="38"/>
      <c r="P108" s="45" t="s">
        <v>72</v>
      </c>
      <c r="Q108" s="38"/>
      <c r="R108" s="45">
        <f>MIN(Rules!$E$2,(MAX(H108/N108,N108/H108)))</f>
        <v>2</v>
      </c>
      <c r="S108" s="45">
        <f>VLOOKUP(B108,Rules!A:B,2,FALSE)</f>
        <v>50</v>
      </c>
      <c r="T108" s="38"/>
      <c r="U108" s="46">
        <f>1/(10^(-(E108+(IF(P108="Y",Rules!$I$2,0))-K108)/Rules!$E$12)+1)</f>
        <v>0.9583583499</v>
      </c>
      <c r="V108" s="47">
        <f t="shared" si="6"/>
        <v>4</v>
      </c>
      <c r="W108" s="47">
        <f t="shared" si="7"/>
        <v>-4</v>
      </c>
      <c r="X108" s="47"/>
      <c r="Y108" s="47"/>
      <c r="Z108" s="48"/>
      <c r="AA108" s="47">
        <f t="shared" ref="AA108:BJ108" si="112">IF($D108=AA$1,$E108+$V108,(IF($J108=AA$1,$K108+$W108,AA107)))</f>
        <v>1473</v>
      </c>
      <c r="AB108" s="47">
        <f t="shared" si="112"/>
        <v>1102</v>
      </c>
      <c r="AC108" s="47">
        <f t="shared" si="112"/>
        <v>1461</v>
      </c>
      <c r="AD108" s="47">
        <f t="shared" si="112"/>
        <v>292</v>
      </c>
      <c r="AE108" s="47">
        <f t="shared" si="112"/>
        <v>1736</v>
      </c>
      <c r="AF108" s="47">
        <f t="shared" si="112"/>
        <v>1901</v>
      </c>
      <c r="AG108" s="47">
        <f t="shared" si="112"/>
        <v>1132</v>
      </c>
      <c r="AH108" s="47">
        <f t="shared" si="112"/>
        <v>847</v>
      </c>
      <c r="AI108" s="47">
        <f t="shared" si="112"/>
        <v>1251</v>
      </c>
      <c r="AJ108" s="47">
        <f t="shared" si="112"/>
        <v>1797</v>
      </c>
      <c r="AK108" s="47">
        <f t="shared" si="112"/>
        <v>647</v>
      </c>
      <c r="AL108" s="47">
        <f t="shared" si="112"/>
        <v>917</v>
      </c>
      <c r="AM108" s="47">
        <f t="shared" si="112"/>
        <v>1908</v>
      </c>
      <c r="AN108" s="47">
        <f t="shared" si="112"/>
        <v>1275</v>
      </c>
      <c r="AO108" s="47">
        <f t="shared" si="112"/>
        <v>1285</v>
      </c>
      <c r="AP108" s="47">
        <f t="shared" si="112"/>
        <v>2239</v>
      </c>
      <c r="AQ108" s="47">
        <f t="shared" si="112"/>
        <v>1360</v>
      </c>
      <c r="AR108" s="47">
        <f t="shared" si="112"/>
        <v>334</v>
      </c>
      <c r="AS108" s="47">
        <f t="shared" si="112"/>
        <v>1727</v>
      </c>
      <c r="AT108" s="47">
        <f t="shared" si="112"/>
        <v>1136</v>
      </c>
      <c r="AU108" s="47">
        <f t="shared" si="112"/>
        <v>504</v>
      </c>
      <c r="AV108" s="47">
        <f t="shared" si="112"/>
        <v>878</v>
      </c>
      <c r="AW108" s="47">
        <f t="shared" si="112"/>
        <v>1004</v>
      </c>
      <c r="AX108" s="47">
        <f t="shared" si="112"/>
        <v>1217</v>
      </c>
      <c r="AY108" s="47">
        <f t="shared" si="112"/>
        <v>786</v>
      </c>
      <c r="AZ108" s="47">
        <f t="shared" si="112"/>
        <v>1560</v>
      </c>
      <c r="BA108" s="47">
        <f t="shared" si="112"/>
        <v>883</v>
      </c>
      <c r="BB108" s="47">
        <f t="shared" si="112"/>
        <v>563</v>
      </c>
      <c r="BC108" s="47">
        <f t="shared" si="112"/>
        <v>638</v>
      </c>
      <c r="BD108" s="47">
        <f t="shared" si="112"/>
        <v>2046</v>
      </c>
      <c r="BE108" s="47">
        <f t="shared" si="112"/>
        <v>787</v>
      </c>
      <c r="BF108" s="47">
        <f t="shared" si="112"/>
        <v>560</v>
      </c>
      <c r="BG108" s="47">
        <f t="shared" si="112"/>
        <v>1914</v>
      </c>
      <c r="BH108" s="47">
        <f t="shared" si="112"/>
        <v>1325</v>
      </c>
      <c r="BI108" s="47">
        <f t="shared" si="112"/>
        <v>1575</v>
      </c>
      <c r="BJ108" s="47">
        <f t="shared" si="112"/>
        <v>1155</v>
      </c>
    </row>
    <row r="109" ht="13.5" customHeight="1">
      <c r="A109" s="88">
        <v>41041.0</v>
      </c>
      <c r="B109" s="84" t="s">
        <v>74</v>
      </c>
      <c r="C109" s="38"/>
      <c r="D109" s="233" t="s">
        <v>52</v>
      </c>
      <c r="E109" s="52">
        <f t="shared" si="2"/>
        <v>334</v>
      </c>
      <c r="F109" s="41">
        <v>1.0</v>
      </c>
      <c r="G109" s="41">
        <v>10.0</v>
      </c>
      <c r="H109" s="42">
        <f t="shared" si="3"/>
        <v>13</v>
      </c>
      <c r="I109" s="38"/>
      <c r="J109" s="234" t="s">
        <v>53</v>
      </c>
      <c r="K109" s="52">
        <f t="shared" si="4"/>
        <v>560</v>
      </c>
      <c r="L109" s="44">
        <v>2.0</v>
      </c>
      <c r="M109" s="44">
        <v>14.0</v>
      </c>
      <c r="N109" s="23">
        <f t="shared" si="5"/>
        <v>20</v>
      </c>
      <c r="O109" s="38"/>
      <c r="P109" s="45" t="s">
        <v>72</v>
      </c>
      <c r="Q109" s="38"/>
      <c r="R109" s="45">
        <f>MIN(Rules!$E$2,(MAX(H109/N109,N109/H109)))</f>
        <v>1.538461538</v>
      </c>
      <c r="S109" s="45">
        <f>VLOOKUP(B109,Rules!A:B,2,FALSE)</f>
        <v>50</v>
      </c>
      <c r="T109" s="38"/>
      <c r="U109" s="46">
        <f>1/(10^(-(E109+(IF(P109="Y",Rules!$I$2,0))-K109)/Rules!$E$12)+1)</f>
        <v>0.4133841345</v>
      </c>
      <c r="V109" s="47">
        <f t="shared" si="6"/>
        <v>-32</v>
      </c>
      <c r="W109" s="47">
        <f t="shared" si="7"/>
        <v>32</v>
      </c>
      <c r="X109" s="47"/>
      <c r="Y109" s="47"/>
      <c r="Z109" s="48"/>
      <c r="AA109" s="47">
        <f t="shared" ref="AA109:BJ109" si="113">IF($D109=AA$1,$E109+$V109,(IF($J109=AA$1,$K109+$W109,AA108)))</f>
        <v>1473</v>
      </c>
      <c r="AB109" s="47">
        <f t="shared" si="113"/>
        <v>1102</v>
      </c>
      <c r="AC109" s="47">
        <f t="shared" si="113"/>
        <v>1461</v>
      </c>
      <c r="AD109" s="47">
        <f t="shared" si="113"/>
        <v>292</v>
      </c>
      <c r="AE109" s="47">
        <f t="shared" si="113"/>
        <v>1736</v>
      </c>
      <c r="AF109" s="47">
        <f t="shared" si="113"/>
        <v>1901</v>
      </c>
      <c r="AG109" s="47">
        <f t="shared" si="113"/>
        <v>1132</v>
      </c>
      <c r="AH109" s="47">
        <f t="shared" si="113"/>
        <v>847</v>
      </c>
      <c r="AI109" s="47">
        <f t="shared" si="113"/>
        <v>1251</v>
      </c>
      <c r="AJ109" s="47">
        <f t="shared" si="113"/>
        <v>1797</v>
      </c>
      <c r="AK109" s="47">
        <f t="shared" si="113"/>
        <v>647</v>
      </c>
      <c r="AL109" s="47">
        <f t="shared" si="113"/>
        <v>917</v>
      </c>
      <c r="AM109" s="47">
        <f t="shared" si="113"/>
        <v>1908</v>
      </c>
      <c r="AN109" s="47">
        <f t="shared" si="113"/>
        <v>1275</v>
      </c>
      <c r="AO109" s="47">
        <f t="shared" si="113"/>
        <v>1285</v>
      </c>
      <c r="AP109" s="47">
        <f t="shared" si="113"/>
        <v>2239</v>
      </c>
      <c r="AQ109" s="47">
        <f t="shared" si="113"/>
        <v>1360</v>
      </c>
      <c r="AR109" s="47">
        <f t="shared" si="113"/>
        <v>302</v>
      </c>
      <c r="AS109" s="47">
        <f t="shared" si="113"/>
        <v>1727</v>
      </c>
      <c r="AT109" s="47">
        <f t="shared" si="113"/>
        <v>1136</v>
      </c>
      <c r="AU109" s="47">
        <f t="shared" si="113"/>
        <v>504</v>
      </c>
      <c r="AV109" s="47">
        <f t="shared" si="113"/>
        <v>878</v>
      </c>
      <c r="AW109" s="47">
        <f t="shared" si="113"/>
        <v>1004</v>
      </c>
      <c r="AX109" s="47">
        <f t="shared" si="113"/>
        <v>1217</v>
      </c>
      <c r="AY109" s="47">
        <f t="shared" si="113"/>
        <v>786</v>
      </c>
      <c r="AZ109" s="47">
        <f t="shared" si="113"/>
        <v>1560</v>
      </c>
      <c r="BA109" s="47">
        <f t="shared" si="113"/>
        <v>883</v>
      </c>
      <c r="BB109" s="47">
        <f t="shared" si="113"/>
        <v>563</v>
      </c>
      <c r="BC109" s="47">
        <f t="shared" si="113"/>
        <v>638</v>
      </c>
      <c r="BD109" s="47">
        <f t="shared" si="113"/>
        <v>2046</v>
      </c>
      <c r="BE109" s="47">
        <f t="shared" si="113"/>
        <v>787</v>
      </c>
      <c r="BF109" s="47">
        <f t="shared" si="113"/>
        <v>592</v>
      </c>
      <c r="BG109" s="47">
        <f t="shared" si="113"/>
        <v>1914</v>
      </c>
      <c r="BH109" s="47">
        <f t="shared" si="113"/>
        <v>1325</v>
      </c>
      <c r="BI109" s="47">
        <f t="shared" si="113"/>
        <v>1575</v>
      </c>
      <c r="BJ109" s="47">
        <f t="shared" si="113"/>
        <v>1155</v>
      </c>
    </row>
    <row r="110" ht="13.5" customHeight="1">
      <c r="A110" s="88">
        <v>41048.0</v>
      </c>
      <c r="B110" s="84" t="s">
        <v>74</v>
      </c>
      <c r="C110" s="38"/>
      <c r="D110" s="233" t="s">
        <v>35</v>
      </c>
      <c r="E110" s="52">
        <f t="shared" si="2"/>
        <v>1132</v>
      </c>
      <c r="F110" s="41">
        <v>1.0</v>
      </c>
      <c r="G110" s="41">
        <v>15.0</v>
      </c>
      <c r="H110" s="42">
        <f t="shared" si="3"/>
        <v>18</v>
      </c>
      <c r="I110" s="38"/>
      <c r="J110" s="234" t="s">
        <v>36</v>
      </c>
      <c r="K110" s="52">
        <f t="shared" si="4"/>
        <v>1136</v>
      </c>
      <c r="L110" s="44">
        <v>3.0</v>
      </c>
      <c r="M110" s="44">
        <v>11.0</v>
      </c>
      <c r="N110" s="23">
        <f t="shared" si="5"/>
        <v>20</v>
      </c>
      <c r="O110" s="38"/>
      <c r="P110" s="45" t="s">
        <v>72</v>
      </c>
      <c r="Q110" s="38"/>
      <c r="R110" s="45">
        <f>MIN(Rules!$E$2,(MAX(H110/N110,N110/H110)))</f>
        <v>1.111111111</v>
      </c>
      <c r="S110" s="45">
        <f>VLOOKUP(B110,Rules!A:B,2,FALSE)</f>
        <v>50</v>
      </c>
      <c r="T110" s="38"/>
      <c r="U110" s="46">
        <f>1/(10^(-(E110+(IF(P110="Y",Rules!$I$2,0))-K110)/Rules!$E$12)+1)</f>
        <v>0.6620302482</v>
      </c>
      <c r="V110" s="47">
        <f t="shared" si="6"/>
        <v>-37</v>
      </c>
      <c r="W110" s="47">
        <f t="shared" si="7"/>
        <v>37</v>
      </c>
      <c r="X110" s="47"/>
      <c r="Y110" s="47"/>
      <c r="Z110" s="48"/>
      <c r="AA110" s="47">
        <f t="shared" ref="AA110:BJ110" si="114">IF($D110=AA$1,$E110+$V110,(IF($J110=AA$1,$K110+$W110,AA109)))</f>
        <v>1473</v>
      </c>
      <c r="AB110" s="47">
        <f t="shared" si="114"/>
        <v>1102</v>
      </c>
      <c r="AC110" s="47">
        <f t="shared" si="114"/>
        <v>1461</v>
      </c>
      <c r="AD110" s="47">
        <f t="shared" si="114"/>
        <v>292</v>
      </c>
      <c r="AE110" s="47">
        <f t="shared" si="114"/>
        <v>1736</v>
      </c>
      <c r="AF110" s="47">
        <f t="shared" si="114"/>
        <v>1901</v>
      </c>
      <c r="AG110" s="47">
        <f t="shared" si="114"/>
        <v>1095</v>
      </c>
      <c r="AH110" s="47">
        <f t="shared" si="114"/>
        <v>847</v>
      </c>
      <c r="AI110" s="47">
        <f t="shared" si="114"/>
        <v>1251</v>
      </c>
      <c r="AJ110" s="47">
        <f t="shared" si="114"/>
        <v>1797</v>
      </c>
      <c r="AK110" s="47">
        <f t="shared" si="114"/>
        <v>647</v>
      </c>
      <c r="AL110" s="47">
        <f t="shared" si="114"/>
        <v>917</v>
      </c>
      <c r="AM110" s="47">
        <f t="shared" si="114"/>
        <v>1908</v>
      </c>
      <c r="AN110" s="47">
        <f t="shared" si="114"/>
        <v>1275</v>
      </c>
      <c r="AO110" s="47">
        <f t="shared" si="114"/>
        <v>1285</v>
      </c>
      <c r="AP110" s="47">
        <f t="shared" si="114"/>
        <v>2239</v>
      </c>
      <c r="AQ110" s="47">
        <f t="shared" si="114"/>
        <v>1360</v>
      </c>
      <c r="AR110" s="47">
        <f t="shared" si="114"/>
        <v>302</v>
      </c>
      <c r="AS110" s="47">
        <f t="shared" si="114"/>
        <v>1727</v>
      </c>
      <c r="AT110" s="47">
        <f t="shared" si="114"/>
        <v>1173</v>
      </c>
      <c r="AU110" s="47">
        <f t="shared" si="114"/>
        <v>504</v>
      </c>
      <c r="AV110" s="47">
        <f t="shared" si="114"/>
        <v>878</v>
      </c>
      <c r="AW110" s="47">
        <f t="shared" si="114"/>
        <v>1004</v>
      </c>
      <c r="AX110" s="47">
        <f t="shared" si="114"/>
        <v>1217</v>
      </c>
      <c r="AY110" s="47">
        <f t="shared" si="114"/>
        <v>786</v>
      </c>
      <c r="AZ110" s="47">
        <f t="shared" si="114"/>
        <v>1560</v>
      </c>
      <c r="BA110" s="47">
        <f t="shared" si="114"/>
        <v>883</v>
      </c>
      <c r="BB110" s="47">
        <f t="shared" si="114"/>
        <v>563</v>
      </c>
      <c r="BC110" s="47">
        <f t="shared" si="114"/>
        <v>638</v>
      </c>
      <c r="BD110" s="47">
        <f t="shared" si="114"/>
        <v>2046</v>
      </c>
      <c r="BE110" s="47">
        <f t="shared" si="114"/>
        <v>787</v>
      </c>
      <c r="BF110" s="47">
        <f t="shared" si="114"/>
        <v>592</v>
      </c>
      <c r="BG110" s="47">
        <f t="shared" si="114"/>
        <v>1914</v>
      </c>
      <c r="BH110" s="47">
        <f t="shared" si="114"/>
        <v>1325</v>
      </c>
      <c r="BI110" s="47">
        <f t="shared" si="114"/>
        <v>1575</v>
      </c>
      <c r="BJ110" s="47">
        <f t="shared" si="114"/>
        <v>1155</v>
      </c>
    </row>
    <row r="111" ht="13.5" customHeight="1">
      <c r="A111" s="88">
        <v>41048.0</v>
      </c>
      <c r="B111" s="84" t="s">
        <v>74</v>
      </c>
      <c r="C111" s="38"/>
      <c r="D111" s="233" t="s">
        <v>38</v>
      </c>
      <c r="E111" s="52">
        <f t="shared" si="2"/>
        <v>1217</v>
      </c>
      <c r="F111" s="41">
        <v>1.0</v>
      </c>
      <c r="G111" s="41">
        <v>16.0</v>
      </c>
      <c r="H111" s="42">
        <f t="shared" si="3"/>
        <v>19</v>
      </c>
      <c r="I111" s="38"/>
      <c r="J111" s="234" t="s">
        <v>29</v>
      </c>
      <c r="K111" s="52">
        <f t="shared" si="4"/>
        <v>1285</v>
      </c>
      <c r="L111" s="44">
        <v>0.0</v>
      </c>
      <c r="M111" s="44">
        <v>16.0</v>
      </c>
      <c r="N111" s="23">
        <f t="shared" si="5"/>
        <v>16</v>
      </c>
      <c r="O111" s="38"/>
      <c r="P111" s="45" t="s">
        <v>72</v>
      </c>
      <c r="Q111" s="38"/>
      <c r="R111" s="45">
        <f>MIN(Rules!$E$2,(MAX(H111/N111,N111/H111)))</f>
        <v>1.1875</v>
      </c>
      <c r="S111" s="45">
        <f>VLOOKUP(B111,Rules!A:B,2,FALSE)</f>
        <v>50</v>
      </c>
      <c r="T111" s="38"/>
      <c r="U111" s="46">
        <f>1/(10^(-(E111+(IF(P111="Y",Rules!$I$2,0))-K111)/Rules!$E$12)+1)</f>
        <v>0.5932999023</v>
      </c>
      <c r="V111" s="47">
        <f t="shared" si="6"/>
        <v>24</v>
      </c>
      <c r="W111" s="47">
        <f t="shared" si="7"/>
        <v>-24</v>
      </c>
      <c r="X111" s="47"/>
      <c r="Y111" s="47"/>
      <c r="Z111" s="48"/>
      <c r="AA111" s="47">
        <f t="shared" ref="AA111:BJ111" si="115">IF($D111=AA$1,$E111+$V111,(IF($J111=AA$1,$K111+$W111,AA110)))</f>
        <v>1473</v>
      </c>
      <c r="AB111" s="47">
        <f t="shared" si="115"/>
        <v>1102</v>
      </c>
      <c r="AC111" s="47">
        <f t="shared" si="115"/>
        <v>1461</v>
      </c>
      <c r="AD111" s="47">
        <f t="shared" si="115"/>
        <v>292</v>
      </c>
      <c r="AE111" s="47">
        <f t="shared" si="115"/>
        <v>1736</v>
      </c>
      <c r="AF111" s="47">
        <f t="shared" si="115"/>
        <v>1901</v>
      </c>
      <c r="AG111" s="47">
        <f t="shared" si="115"/>
        <v>1095</v>
      </c>
      <c r="AH111" s="47">
        <f t="shared" si="115"/>
        <v>847</v>
      </c>
      <c r="AI111" s="47">
        <f t="shared" si="115"/>
        <v>1251</v>
      </c>
      <c r="AJ111" s="47">
        <f t="shared" si="115"/>
        <v>1797</v>
      </c>
      <c r="AK111" s="47">
        <f t="shared" si="115"/>
        <v>647</v>
      </c>
      <c r="AL111" s="47">
        <f t="shared" si="115"/>
        <v>917</v>
      </c>
      <c r="AM111" s="47">
        <f t="shared" si="115"/>
        <v>1908</v>
      </c>
      <c r="AN111" s="47">
        <f t="shared" si="115"/>
        <v>1275</v>
      </c>
      <c r="AO111" s="47">
        <f t="shared" si="115"/>
        <v>1261</v>
      </c>
      <c r="AP111" s="47">
        <f t="shared" si="115"/>
        <v>2239</v>
      </c>
      <c r="AQ111" s="47">
        <f t="shared" si="115"/>
        <v>1360</v>
      </c>
      <c r="AR111" s="47">
        <f t="shared" si="115"/>
        <v>302</v>
      </c>
      <c r="AS111" s="47">
        <f t="shared" si="115"/>
        <v>1727</v>
      </c>
      <c r="AT111" s="47">
        <f t="shared" si="115"/>
        <v>1173</v>
      </c>
      <c r="AU111" s="47">
        <f t="shared" si="115"/>
        <v>504</v>
      </c>
      <c r="AV111" s="47">
        <f t="shared" si="115"/>
        <v>878</v>
      </c>
      <c r="AW111" s="47">
        <f t="shared" si="115"/>
        <v>1004</v>
      </c>
      <c r="AX111" s="47">
        <f t="shared" si="115"/>
        <v>1241</v>
      </c>
      <c r="AY111" s="47">
        <f t="shared" si="115"/>
        <v>786</v>
      </c>
      <c r="AZ111" s="47">
        <f t="shared" si="115"/>
        <v>1560</v>
      </c>
      <c r="BA111" s="47">
        <f t="shared" si="115"/>
        <v>883</v>
      </c>
      <c r="BB111" s="47">
        <f t="shared" si="115"/>
        <v>563</v>
      </c>
      <c r="BC111" s="47">
        <f t="shared" si="115"/>
        <v>638</v>
      </c>
      <c r="BD111" s="47">
        <f t="shared" si="115"/>
        <v>2046</v>
      </c>
      <c r="BE111" s="47">
        <f t="shared" si="115"/>
        <v>787</v>
      </c>
      <c r="BF111" s="47">
        <f t="shared" si="115"/>
        <v>592</v>
      </c>
      <c r="BG111" s="47">
        <f t="shared" si="115"/>
        <v>1914</v>
      </c>
      <c r="BH111" s="47">
        <f t="shared" si="115"/>
        <v>1325</v>
      </c>
      <c r="BI111" s="47">
        <f t="shared" si="115"/>
        <v>1575</v>
      </c>
      <c r="BJ111" s="47">
        <f t="shared" si="115"/>
        <v>1155</v>
      </c>
    </row>
    <row r="112" ht="13.5" customHeight="1">
      <c r="A112" s="88">
        <v>41048.0</v>
      </c>
      <c r="B112" s="84" t="s">
        <v>74</v>
      </c>
      <c r="C112" s="38"/>
      <c r="D112" s="233" t="s">
        <v>44</v>
      </c>
      <c r="E112" s="52">
        <f t="shared" si="2"/>
        <v>563</v>
      </c>
      <c r="F112" s="41">
        <v>1.0</v>
      </c>
      <c r="G112" s="41">
        <v>9.0</v>
      </c>
      <c r="H112" s="42">
        <f t="shared" si="3"/>
        <v>12</v>
      </c>
      <c r="I112" s="38"/>
      <c r="J112" s="234" t="s">
        <v>47</v>
      </c>
      <c r="K112" s="52">
        <f t="shared" si="4"/>
        <v>878</v>
      </c>
      <c r="L112" s="44">
        <v>3.0</v>
      </c>
      <c r="M112" s="44">
        <v>15.0</v>
      </c>
      <c r="N112" s="23">
        <f t="shared" si="5"/>
        <v>24</v>
      </c>
      <c r="O112" s="38"/>
      <c r="P112" s="45" t="s">
        <v>72</v>
      </c>
      <c r="Q112" s="38"/>
      <c r="R112" s="45">
        <f>MIN(Rules!$E$2,(MAX(H112/N112,N112/H112)))</f>
        <v>2</v>
      </c>
      <c r="S112" s="45">
        <f>VLOOKUP(B112,Rules!A:B,2,FALSE)</f>
        <v>50</v>
      </c>
      <c r="T112" s="38"/>
      <c r="U112" s="46">
        <f>1/(10^(-(E112+(IF(P112="Y",Rules!$I$2,0))-K112)/Rules!$E$12)+1)</f>
        <v>0.3186781648</v>
      </c>
      <c r="V112" s="47">
        <f t="shared" si="6"/>
        <v>-32</v>
      </c>
      <c r="W112" s="47">
        <f t="shared" si="7"/>
        <v>32</v>
      </c>
      <c r="X112" s="47"/>
      <c r="Y112" s="47"/>
      <c r="Z112" s="48"/>
      <c r="AA112" s="47">
        <f t="shared" ref="AA112:BJ112" si="116">IF($D112=AA$1,$E112+$V112,(IF($J112=AA$1,$K112+$W112,AA111)))</f>
        <v>1473</v>
      </c>
      <c r="AB112" s="47">
        <f t="shared" si="116"/>
        <v>1102</v>
      </c>
      <c r="AC112" s="47">
        <f t="shared" si="116"/>
        <v>1461</v>
      </c>
      <c r="AD112" s="47">
        <f t="shared" si="116"/>
        <v>292</v>
      </c>
      <c r="AE112" s="47">
        <f t="shared" si="116"/>
        <v>1736</v>
      </c>
      <c r="AF112" s="47">
        <f t="shared" si="116"/>
        <v>1901</v>
      </c>
      <c r="AG112" s="47">
        <f t="shared" si="116"/>
        <v>1095</v>
      </c>
      <c r="AH112" s="47">
        <f t="shared" si="116"/>
        <v>847</v>
      </c>
      <c r="AI112" s="47">
        <f t="shared" si="116"/>
        <v>1251</v>
      </c>
      <c r="AJ112" s="47">
        <f t="shared" si="116"/>
        <v>1797</v>
      </c>
      <c r="AK112" s="47">
        <f t="shared" si="116"/>
        <v>647</v>
      </c>
      <c r="AL112" s="47">
        <f t="shared" si="116"/>
        <v>917</v>
      </c>
      <c r="AM112" s="47">
        <f t="shared" si="116"/>
        <v>1908</v>
      </c>
      <c r="AN112" s="47">
        <f t="shared" si="116"/>
        <v>1275</v>
      </c>
      <c r="AO112" s="47">
        <f t="shared" si="116"/>
        <v>1261</v>
      </c>
      <c r="AP112" s="47">
        <f t="shared" si="116"/>
        <v>2239</v>
      </c>
      <c r="AQ112" s="47">
        <f t="shared" si="116"/>
        <v>1360</v>
      </c>
      <c r="AR112" s="47">
        <f t="shared" si="116"/>
        <v>302</v>
      </c>
      <c r="AS112" s="47">
        <f t="shared" si="116"/>
        <v>1727</v>
      </c>
      <c r="AT112" s="47">
        <f t="shared" si="116"/>
        <v>1173</v>
      </c>
      <c r="AU112" s="47">
        <f t="shared" si="116"/>
        <v>504</v>
      </c>
      <c r="AV112" s="47">
        <f t="shared" si="116"/>
        <v>910</v>
      </c>
      <c r="AW112" s="47">
        <f t="shared" si="116"/>
        <v>1004</v>
      </c>
      <c r="AX112" s="47">
        <f t="shared" si="116"/>
        <v>1241</v>
      </c>
      <c r="AY112" s="47">
        <f t="shared" si="116"/>
        <v>786</v>
      </c>
      <c r="AZ112" s="47">
        <f t="shared" si="116"/>
        <v>1560</v>
      </c>
      <c r="BA112" s="47">
        <f t="shared" si="116"/>
        <v>883</v>
      </c>
      <c r="BB112" s="47">
        <f t="shared" si="116"/>
        <v>531</v>
      </c>
      <c r="BC112" s="47">
        <f t="shared" si="116"/>
        <v>638</v>
      </c>
      <c r="BD112" s="47">
        <f t="shared" si="116"/>
        <v>2046</v>
      </c>
      <c r="BE112" s="47">
        <f t="shared" si="116"/>
        <v>787</v>
      </c>
      <c r="BF112" s="47">
        <f t="shared" si="116"/>
        <v>592</v>
      </c>
      <c r="BG112" s="47">
        <f t="shared" si="116"/>
        <v>1914</v>
      </c>
      <c r="BH112" s="47">
        <f t="shared" si="116"/>
        <v>1325</v>
      </c>
      <c r="BI112" s="47">
        <f t="shared" si="116"/>
        <v>1575</v>
      </c>
      <c r="BJ112" s="47">
        <f t="shared" si="116"/>
        <v>1155</v>
      </c>
    </row>
    <row r="113" ht="13.5" customHeight="1">
      <c r="A113" s="88">
        <v>41048.0</v>
      </c>
      <c r="B113" s="84" t="s">
        <v>74</v>
      </c>
      <c r="C113" s="38"/>
      <c r="D113" s="233" t="s">
        <v>41</v>
      </c>
      <c r="E113" s="52">
        <f t="shared" si="2"/>
        <v>883</v>
      </c>
      <c r="F113" s="41">
        <v>2.0</v>
      </c>
      <c r="G113" s="41">
        <v>19.0</v>
      </c>
      <c r="H113" s="42">
        <f t="shared" si="3"/>
        <v>25</v>
      </c>
      <c r="I113" s="38"/>
      <c r="J113" s="234" t="s">
        <v>51</v>
      </c>
      <c r="K113" s="52">
        <f t="shared" si="4"/>
        <v>786</v>
      </c>
      <c r="L113" s="44">
        <v>1.0</v>
      </c>
      <c r="M113" s="44">
        <v>11.0</v>
      </c>
      <c r="N113" s="23">
        <f t="shared" si="5"/>
        <v>14</v>
      </c>
      <c r="O113" s="38"/>
      <c r="P113" s="45" t="s">
        <v>72</v>
      </c>
      <c r="Q113" s="38"/>
      <c r="R113" s="45">
        <f>MIN(Rules!$E$2,(MAX(H113/N113,N113/H113)))</f>
        <v>1.785714286</v>
      </c>
      <c r="S113" s="45">
        <f>VLOOKUP(B113,Rules!A:B,2,FALSE)</f>
        <v>50</v>
      </c>
      <c r="T113" s="38"/>
      <c r="U113" s="46">
        <f>1/(10^(-(E113+(IF(P113="Y",Rules!$I$2,0))-K113)/Rules!$E$12)+1)</f>
        <v>0.7572161187</v>
      </c>
      <c r="V113" s="47">
        <f t="shared" si="6"/>
        <v>22</v>
      </c>
      <c r="W113" s="47">
        <f t="shared" si="7"/>
        <v>-22</v>
      </c>
      <c r="X113" s="47"/>
      <c r="Y113" s="47"/>
      <c r="Z113" s="48"/>
      <c r="AA113" s="47">
        <f t="shared" ref="AA113:BJ113" si="117">IF($D113=AA$1,$E113+$V113,(IF($J113=AA$1,$K113+$W113,AA112)))</f>
        <v>1473</v>
      </c>
      <c r="AB113" s="47">
        <f t="shared" si="117"/>
        <v>1102</v>
      </c>
      <c r="AC113" s="47">
        <f t="shared" si="117"/>
        <v>1461</v>
      </c>
      <c r="AD113" s="47">
        <f t="shared" si="117"/>
        <v>292</v>
      </c>
      <c r="AE113" s="47">
        <f t="shared" si="117"/>
        <v>1736</v>
      </c>
      <c r="AF113" s="47">
        <f t="shared" si="117"/>
        <v>1901</v>
      </c>
      <c r="AG113" s="47">
        <f t="shared" si="117"/>
        <v>1095</v>
      </c>
      <c r="AH113" s="47">
        <f t="shared" si="117"/>
        <v>847</v>
      </c>
      <c r="AI113" s="47">
        <f t="shared" si="117"/>
        <v>1251</v>
      </c>
      <c r="AJ113" s="47">
        <f t="shared" si="117"/>
        <v>1797</v>
      </c>
      <c r="AK113" s="47">
        <f t="shared" si="117"/>
        <v>647</v>
      </c>
      <c r="AL113" s="47">
        <f t="shared" si="117"/>
        <v>917</v>
      </c>
      <c r="AM113" s="47">
        <f t="shared" si="117"/>
        <v>1908</v>
      </c>
      <c r="AN113" s="47">
        <f t="shared" si="117"/>
        <v>1275</v>
      </c>
      <c r="AO113" s="47">
        <f t="shared" si="117"/>
        <v>1261</v>
      </c>
      <c r="AP113" s="47">
        <f t="shared" si="117"/>
        <v>2239</v>
      </c>
      <c r="AQ113" s="47">
        <f t="shared" si="117"/>
        <v>1360</v>
      </c>
      <c r="AR113" s="47">
        <f t="shared" si="117"/>
        <v>302</v>
      </c>
      <c r="AS113" s="47">
        <f t="shared" si="117"/>
        <v>1727</v>
      </c>
      <c r="AT113" s="47">
        <f t="shared" si="117"/>
        <v>1173</v>
      </c>
      <c r="AU113" s="47">
        <f t="shared" si="117"/>
        <v>504</v>
      </c>
      <c r="AV113" s="47">
        <f t="shared" si="117"/>
        <v>910</v>
      </c>
      <c r="AW113" s="47">
        <f t="shared" si="117"/>
        <v>1004</v>
      </c>
      <c r="AX113" s="47">
        <f t="shared" si="117"/>
        <v>1241</v>
      </c>
      <c r="AY113" s="47">
        <f t="shared" si="117"/>
        <v>764</v>
      </c>
      <c r="AZ113" s="47">
        <f t="shared" si="117"/>
        <v>1560</v>
      </c>
      <c r="BA113" s="47">
        <f t="shared" si="117"/>
        <v>905</v>
      </c>
      <c r="BB113" s="47">
        <f t="shared" si="117"/>
        <v>531</v>
      </c>
      <c r="BC113" s="47">
        <f t="shared" si="117"/>
        <v>638</v>
      </c>
      <c r="BD113" s="47">
        <f t="shared" si="117"/>
        <v>2046</v>
      </c>
      <c r="BE113" s="47">
        <f t="shared" si="117"/>
        <v>787</v>
      </c>
      <c r="BF113" s="47">
        <f t="shared" si="117"/>
        <v>592</v>
      </c>
      <c r="BG113" s="47">
        <f t="shared" si="117"/>
        <v>1914</v>
      </c>
      <c r="BH113" s="47">
        <f t="shared" si="117"/>
        <v>1325</v>
      </c>
      <c r="BI113" s="47">
        <f t="shared" si="117"/>
        <v>1575</v>
      </c>
      <c r="BJ113" s="47">
        <f t="shared" si="117"/>
        <v>1155</v>
      </c>
    </row>
    <row r="114" ht="13.5" customHeight="1">
      <c r="A114" s="88">
        <v>41048.0</v>
      </c>
      <c r="B114" s="84" t="s">
        <v>75</v>
      </c>
      <c r="C114" s="38"/>
      <c r="D114" s="233" t="s">
        <v>32</v>
      </c>
      <c r="E114" s="52">
        <f t="shared" si="2"/>
        <v>1325</v>
      </c>
      <c r="F114" s="41">
        <v>0.0</v>
      </c>
      <c r="G114" s="41">
        <v>14.0</v>
      </c>
      <c r="H114" s="42">
        <f t="shared" si="3"/>
        <v>14</v>
      </c>
      <c r="I114" s="38"/>
      <c r="J114" s="234" t="s">
        <v>30</v>
      </c>
      <c r="K114" s="52">
        <f t="shared" si="4"/>
        <v>1473</v>
      </c>
      <c r="L114" s="44">
        <v>0.0</v>
      </c>
      <c r="M114" s="44">
        <v>12.0</v>
      </c>
      <c r="N114" s="23">
        <f t="shared" si="5"/>
        <v>12</v>
      </c>
      <c r="O114" s="38"/>
      <c r="P114" s="45" t="s">
        <v>72</v>
      </c>
      <c r="Q114" s="38"/>
      <c r="R114" s="45">
        <f>MIN(Rules!$E$2,(MAX(H114/N114,N114/H114)))</f>
        <v>1.166666667</v>
      </c>
      <c r="S114" s="45">
        <f>VLOOKUP(B114,Rules!A:B,2,FALSE)</f>
        <v>60</v>
      </c>
      <c r="T114" s="38"/>
      <c r="U114" s="46">
        <f>1/(10^(-(E114+(IF(P114="Y",Rules!$I$2,0))-K114)/Rules!$E$12)+1)</f>
        <v>0.5023025688</v>
      </c>
      <c r="V114" s="47">
        <f t="shared" si="6"/>
        <v>35</v>
      </c>
      <c r="W114" s="47">
        <f t="shared" si="7"/>
        <v>-35</v>
      </c>
      <c r="X114" s="47"/>
      <c r="Y114" s="47"/>
      <c r="Z114" s="48"/>
      <c r="AA114" s="47">
        <f t="shared" ref="AA114:BJ114" si="118">IF($D114=AA$1,$E114+$V114,(IF($J114=AA$1,$K114+$W114,AA113)))</f>
        <v>1438</v>
      </c>
      <c r="AB114" s="47">
        <f t="shared" si="118"/>
        <v>1102</v>
      </c>
      <c r="AC114" s="47">
        <f t="shared" si="118"/>
        <v>1461</v>
      </c>
      <c r="AD114" s="47">
        <f t="shared" si="118"/>
        <v>292</v>
      </c>
      <c r="AE114" s="47">
        <f t="shared" si="118"/>
        <v>1736</v>
      </c>
      <c r="AF114" s="47">
        <f t="shared" si="118"/>
        <v>1901</v>
      </c>
      <c r="AG114" s="47">
        <f t="shared" si="118"/>
        <v>1095</v>
      </c>
      <c r="AH114" s="47">
        <f t="shared" si="118"/>
        <v>847</v>
      </c>
      <c r="AI114" s="47">
        <f t="shared" si="118"/>
        <v>1251</v>
      </c>
      <c r="AJ114" s="47">
        <f t="shared" si="118"/>
        <v>1797</v>
      </c>
      <c r="AK114" s="47">
        <f t="shared" si="118"/>
        <v>647</v>
      </c>
      <c r="AL114" s="47">
        <f t="shared" si="118"/>
        <v>917</v>
      </c>
      <c r="AM114" s="47">
        <f t="shared" si="118"/>
        <v>1908</v>
      </c>
      <c r="AN114" s="47">
        <f t="shared" si="118"/>
        <v>1275</v>
      </c>
      <c r="AO114" s="47">
        <f t="shared" si="118"/>
        <v>1261</v>
      </c>
      <c r="AP114" s="47">
        <f t="shared" si="118"/>
        <v>2239</v>
      </c>
      <c r="AQ114" s="47">
        <f t="shared" si="118"/>
        <v>1360</v>
      </c>
      <c r="AR114" s="47">
        <f t="shared" si="118"/>
        <v>302</v>
      </c>
      <c r="AS114" s="47">
        <f t="shared" si="118"/>
        <v>1727</v>
      </c>
      <c r="AT114" s="47">
        <f t="shared" si="118"/>
        <v>1173</v>
      </c>
      <c r="AU114" s="47">
        <f t="shared" si="118"/>
        <v>504</v>
      </c>
      <c r="AV114" s="47">
        <f t="shared" si="118"/>
        <v>910</v>
      </c>
      <c r="AW114" s="47">
        <f t="shared" si="118"/>
        <v>1004</v>
      </c>
      <c r="AX114" s="47">
        <f t="shared" si="118"/>
        <v>1241</v>
      </c>
      <c r="AY114" s="47">
        <f t="shared" si="118"/>
        <v>764</v>
      </c>
      <c r="AZ114" s="47">
        <f t="shared" si="118"/>
        <v>1560</v>
      </c>
      <c r="BA114" s="47">
        <f t="shared" si="118"/>
        <v>905</v>
      </c>
      <c r="BB114" s="47">
        <f t="shared" si="118"/>
        <v>531</v>
      </c>
      <c r="BC114" s="47">
        <f t="shared" si="118"/>
        <v>638</v>
      </c>
      <c r="BD114" s="47">
        <f t="shared" si="118"/>
        <v>2046</v>
      </c>
      <c r="BE114" s="47">
        <f t="shared" si="118"/>
        <v>787</v>
      </c>
      <c r="BF114" s="47">
        <f t="shared" si="118"/>
        <v>592</v>
      </c>
      <c r="BG114" s="47">
        <f t="shared" si="118"/>
        <v>1914</v>
      </c>
      <c r="BH114" s="47">
        <f t="shared" si="118"/>
        <v>1360</v>
      </c>
      <c r="BI114" s="47">
        <f t="shared" si="118"/>
        <v>1575</v>
      </c>
      <c r="BJ114" s="47">
        <f t="shared" si="118"/>
        <v>1155</v>
      </c>
    </row>
    <row r="115" ht="13.5" customHeight="1">
      <c r="A115" s="88">
        <v>41048.0</v>
      </c>
      <c r="B115" s="84" t="s">
        <v>75</v>
      </c>
      <c r="C115" s="38"/>
      <c r="D115" s="233" t="s">
        <v>28</v>
      </c>
      <c r="E115" s="52">
        <f t="shared" si="2"/>
        <v>1461</v>
      </c>
      <c r="F115" s="41">
        <v>0.0</v>
      </c>
      <c r="G115" s="41">
        <v>13.0</v>
      </c>
      <c r="H115" s="42">
        <f t="shared" si="3"/>
        <v>13</v>
      </c>
      <c r="I115" s="38"/>
      <c r="J115" s="234" t="s">
        <v>31</v>
      </c>
      <c r="K115" s="52">
        <f t="shared" si="4"/>
        <v>1360</v>
      </c>
      <c r="L115" s="44">
        <v>0.0</v>
      </c>
      <c r="M115" s="44">
        <v>20.0</v>
      </c>
      <c r="N115" s="23">
        <f t="shared" si="5"/>
        <v>20</v>
      </c>
      <c r="O115" s="38"/>
      <c r="P115" s="45" t="s">
        <v>72</v>
      </c>
      <c r="Q115" s="38"/>
      <c r="R115" s="45">
        <f>MIN(Rules!$E$2,(MAX(H115/N115,N115/H115)))</f>
        <v>1.538461538</v>
      </c>
      <c r="S115" s="45">
        <f>VLOOKUP(B115,Rules!A:B,2,FALSE)</f>
        <v>60</v>
      </c>
      <c r="T115" s="38"/>
      <c r="U115" s="46">
        <f>1/(10^(-(E115+(IF(P115="Y",Rules!$I$2,0))-K115)/Rules!$E$12)+1)</f>
        <v>0.7605865097</v>
      </c>
      <c r="V115" s="47">
        <f t="shared" si="6"/>
        <v>-70</v>
      </c>
      <c r="W115" s="47">
        <f t="shared" si="7"/>
        <v>70</v>
      </c>
      <c r="X115" s="47"/>
      <c r="Y115" s="47"/>
      <c r="Z115" s="48"/>
      <c r="AA115" s="47">
        <f t="shared" ref="AA115:BJ115" si="119">IF($D115=AA$1,$E115+$V115,(IF($J115=AA$1,$K115+$W115,AA114)))</f>
        <v>1438</v>
      </c>
      <c r="AB115" s="47">
        <f t="shared" si="119"/>
        <v>1102</v>
      </c>
      <c r="AC115" s="47">
        <f t="shared" si="119"/>
        <v>1391</v>
      </c>
      <c r="AD115" s="47">
        <f t="shared" si="119"/>
        <v>292</v>
      </c>
      <c r="AE115" s="47">
        <f t="shared" si="119"/>
        <v>1736</v>
      </c>
      <c r="AF115" s="47">
        <f t="shared" si="119"/>
        <v>1901</v>
      </c>
      <c r="AG115" s="47">
        <f t="shared" si="119"/>
        <v>1095</v>
      </c>
      <c r="AH115" s="47">
        <f t="shared" si="119"/>
        <v>847</v>
      </c>
      <c r="AI115" s="47">
        <f t="shared" si="119"/>
        <v>1251</v>
      </c>
      <c r="AJ115" s="47">
        <f t="shared" si="119"/>
        <v>1797</v>
      </c>
      <c r="AK115" s="47">
        <f t="shared" si="119"/>
        <v>647</v>
      </c>
      <c r="AL115" s="47">
        <f t="shared" si="119"/>
        <v>917</v>
      </c>
      <c r="AM115" s="47">
        <f t="shared" si="119"/>
        <v>1908</v>
      </c>
      <c r="AN115" s="47">
        <f t="shared" si="119"/>
        <v>1275</v>
      </c>
      <c r="AO115" s="47">
        <f t="shared" si="119"/>
        <v>1261</v>
      </c>
      <c r="AP115" s="47">
        <f t="shared" si="119"/>
        <v>2239</v>
      </c>
      <c r="AQ115" s="47">
        <f t="shared" si="119"/>
        <v>1430</v>
      </c>
      <c r="AR115" s="47">
        <f t="shared" si="119"/>
        <v>302</v>
      </c>
      <c r="AS115" s="47">
        <f t="shared" si="119"/>
        <v>1727</v>
      </c>
      <c r="AT115" s="47">
        <f t="shared" si="119"/>
        <v>1173</v>
      </c>
      <c r="AU115" s="47">
        <f t="shared" si="119"/>
        <v>504</v>
      </c>
      <c r="AV115" s="47">
        <f t="shared" si="119"/>
        <v>910</v>
      </c>
      <c r="AW115" s="47">
        <f t="shared" si="119"/>
        <v>1004</v>
      </c>
      <c r="AX115" s="47">
        <f t="shared" si="119"/>
        <v>1241</v>
      </c>
      <c r="AY115" s="47">
        <f t="shared" si="119"/>
        <v>764</v>
      </c>
      <c r="AZ115" s="47">
        <f t="shared" si="119"/>
        <v>1560</v>
      </c>
      <c r="BA115" s="47">
        <f t="shared" si="119"/>
        <v>905</v>
      </c>
      <c r="BB115" s="47">
        <f t="shared" si="119"/>
        <v>531</v>
      </c>
      <c r="BC115" s="47">
        <f t="shared" si="119"/>
        <v>638</v>
      </c>
      <c r="BD115" s="47">
        <f t="shared" si="119"/>
        <v>2046</v>
      </c>
      <c r="BE115" s="47">
        <f t="shared" si="119"/>
        <v>787</v>
      </c>
      <c r="BF115" s="47">
        <f t="shared" si="119"/>
        <v>592</v>
      </c>
      <c r="BG115" s="47">
        <f t="shared" si="119"/>
        <v>1914</v>
      </c>
      <c r="BH115" s="47">
        <f t="shared" si="119"/>
        <v>1360</v>
      </c>
      <c r="BI115" s="47">
        <f t="shared" si="119"/>
        <v>1575</v>
      </c>
      <c r="BJ115" s="47">
        <f t="shared" si="119"/>
        <v>1155</v>
      </c>
    </row>
    <row r="116" ht="13.5" customHeight="1">
      <c r="A116" s="88">
        <v>41050.0</v>
      </c>
      <c r="B116" s="84" t="s">
        <v>74</v>
      </c>
      <c r="C116" s="38"/>
      <c r="D116" s="233" t="s">
        <v>50</v>
      </c>
      <c r="E116" s="52">
        <f t="shared" si="2"/>
        <v>504</v>
      </c>
      <c r="F116" s="41">
        <v>3.0</v>
      </c>
      <c r="G116" s="41">
        <v>11.0</v>
      </c>
      <c r="H116" s="42">
        <f t="shared" si="3"/>
        <v>20</v>
      </c>
      <c r="I116" s="38"/>
      <c r="J116" s="234" t="s">
        <v>52</v>
      </c>
      <c r="K116" s="52">
        <f t="shared" si="4"/>
        <v>302</v>
      </c>
      <c r="L116" s="44">
        <v>2.0</v>
      </c>
      <c r="M116" s="44">
        <v>18.0</v>
      </c>
      <c r="N116" s="23">
        <f t="shared" si="5"/>
        <v>24</v>
      </c>
      <c r="O116" s="38"/>
      <c r="P116" s="45" t="s">
        <v>72</v>
      </c>
      <c r="Q116" s="38"/>
      <c r="R116" s="45">
        <f>MIN(Rules!$E$2,(MAX(H116/N116,N116/H116)))</f>
        <v>1.2</v>
      </c>
      <c r="S116" s="45">
        <f>VLOOKUP(B116,Rules!A:B,2,FALSE)</f>
        <v>50</v>
      </c>
      <c r="T116" s="38"/>
      <c r="U116" s="46">
        <f>1/(10^(-(E116+(IF(P116="Y",Rules!$I$2,0))-K116)/Rules!$E$12)+1)</f>
        <v>0.8349357392</v>
      </c>
      <c r="V116" s="47">
        <f t="shared" si="6"/>
        <v>-50</v>
      </c>
      <c r="W116" s="47">
        <f t="shared" si="7"/>
        <v>50</v>
      </c>
      <c r="X116" s="47"/>
      <c r="Y116" s="47"/>
      <c r="Z116" s="48"/>
      <c r="AA116" s="47">
        <f t="shared" ref="AA116:BJ116" si="120">IF($D116=AA$1,$E116+$V116,(IF($J116=AA$1,$K116+$W116,AA115)))</f>
        <v>1438</v>
      </c>
      <c r="AB116" s="47">
        <f t="shared" si="120"/>
        <v>1102</v>
      </c>
      <c r="AC116" s="47">
        <f t="shared" si="120"/>
        <v>1391</v>
      </c>
      <c r="AD116" s="47">
        <f t="shared" si="120"/>
        <v>292</v>
      </c>
      <c r="AE116" s="47">
        <f t="shared" si="120"/>
        <v>1736</v>
      </c>
      <c r="AF116" s="47">
        <f t="shared" si="120"/>
        <v>1901</v>
      </c>
      <c r="AG116" s="47">
        <f t="shared" si="120"/>
        <v>1095</v>
      </c>
      <c r="AH116" s="47">
        <f t="shared" si="120"/>
        <v>847</v>
      </c>
      <c r="AI116" s="47">
        <f t="shared" si="120"/>
        <v>1251</v>
      </c>
      <c r="AJ116" s="47">
        <f t="shared" si="120"/>
        <v>1797</v>
      </c>
      <c r="AK116" s="47">
        <f t="shared" si="120"/>
        <v>647</v>
      </c>
      <c r="AL116" s="47">
        <f t="shared" si="120"/>
        <v>917</v>
      </c>
      <c r="AM116" s="47">
        <f t="shared" si="120"/>
        <v>1908</v>
      </c>
      <c r="AN116" s="47">
        <f t="shared" si="120"/>
        <v>1275</v>
      </c>
      <c r="AO116" s="47">
        <f t="shared" si="120"/>
        <v>1261</v>
      </c>
      <c r="AP116" s="47">
        <f t="shared" si="120"/>
        <v>2239</v>
      </c>
      <c r="AQ116" s="47">
        <f t="shared" si="120"/>
        <v>1430</v>
      </c>
      <c r="AR116" s="47">
        <f t="shared" si="120"/>
        <v>352</v>
      </c>
      <c r="AS116" s="47">
        <f t="shared" si="120"/>
        <v>1727</v>
      </c>
      <c r="AT116" s="47">
        <f t="shared" si="120"/>
        <v>1173</v>
      </c>
      <c r="AU116" s="47">
        <f t="shared" si="120"/>
        <v>454</v>
      </c>
      <c r="AV116" s="47">
        <f t="shared" si="120"/>
        <v>910</v>
      </c>
      <c r="AW116" s="47">
        <f t="shared" si="120"/>
        <v>1004</v>
      </c>
      <c r="AX116" s="47">
        <f t="shared" si="120"/>
        <v>1241</v>
      </c>
      <c r="AY116" s="47">
        <f t="shared" si="120"/>
        <v>764</v>
      </c>
      <c r="AZ116" s="47">
        <f t="shared" si="120"/>
        <v>1560</v>
      </c>
      <c r="BA116" s="47">
        <f t="shared" si="120"/>
        <v>905</v>
      </c>
      <c r="BB116" s="47">
        <f t="shared" si="120"/>
        <v>531</v>
      </c>
      <c r="BC116" s="47">
        <f t="shared" si="120"/>
        <v>638</v>
      </c>
      <c r="BD116" s="47">
        <f t="shared" si="120"/>
        <v>2046</v>
      </c>
      <c r="BE116" s="47">
        <f t="shared" si="120"/>
        <v>787</v>
      </c>
      <c r="BF116" s="47">
        <f t="shared" si="120"/>
        <v>592</v>
      </c>
      <c r="BG116" s="47">
        <f t="shared" si="120"/>
        <v>1914</v>
      </c>
      <c r="BH116" s="47">
        <f t="shared" si="120"/>
        <v>1360</v>
      </c>
      <c r="BI116" s="47">
        <f t="shared" si="120"/>
        <v>1575</v>
      </c>
      <c r="BJ116" s="47">
        <f t="shared" si="120"/>
        <v>1155</v>
      </c>
    </row>
    <row r="117" ht="13.5" customHeight="1">
      <c r="A117" s="88">
        <v>41055.0</v>
      </c>
      <c r="B117" s="84" t="s">
        <v>74</v>
      </c>
      <c r="C117" s="38"/>
      <c r="D117" s="233" t="s">
        <v>33</v>
      </c>
      <c r="E117" s="52">
        <f t="shared" si="2"/>
        <v>1251</v>
      </c>
      <c r="F117" s="41">
        <v>1.0</v>
      </c>
      <c r="G117" s="41">
        <v>21.0</v>
      </c>
      <c r="H117" s="42">
        <f t="shared" si="3"/>
        <v>24</v>
      </c>
      <c r="I117" s="38"/>
      <c r="J117" s="234" t="s">
        <v>36</v>
      </c>
      <c r="K117" s="52">
        <f t="shared" si="4"/>
        <v>1173</v>
      </c>
      <c r="L117" s="44">
        <v>1.0</v>
      </c>
      <c r="M117" s="44">
        <v>21.0</v>
      </c>
      <c r="N117" s="23">
        <f t="shared" si="5"/>
        <v>24</v>
      </c>
      <c r="O117" s="38"/>
      <c r="P117" s="45" t="s">
        <v>72</v>
      </c>
      <c r="Q117" s="38"/>
      <c r="R117" s="45">
        <f>MIN(Rules!$E$2,(MAX(H117/N117,N117/H117)))</f>
        <v>1</v>
      </c>
      <c r="S117" s="45">
        <f>VLOOKUP(B117,Rules!A:B,2,FALSE)</f>
        <v>50</v>
      </c>
      <c r="T117" s="38"/>
      <c r="U117" s="46">
        <f>1/(10^(-(E117+(IF(P117="Y",Rules!$I$2,0))-K117)/Rules!$E$12)+1)</f>
        <v>0.7407708286</v>
      </c>
      <c r="V117" s="47">
        <f t="shared" si="6"/>
        <v>-12</v>
      </c>
      <c r="W117" s="47">
        <f t="shared" si="7"/>
        <v>12</v>
      </c>
      <c r="X117" s="47"/>
      <c r="Y117" s="47"/>
      <c r="Z117" s="48"/>
      <c r="AA117" s="47">
        <f t="shared" ref="AA117:BJ117" si="121">IF($D117=AA$1,$E117+$V117,(IF($J117=AA$1,$K117+$W117,AA116)))</f>
        <v>1438</v>
      </c>
      <c r="AB117" s="47">
        <f t="shared" si="121"/>
        <v>1102</v>
      </c>
      <c r="AC117" s="47">
        <f t="shared" si="121"/>
        <v>1391</v>
      </c>
      <c r="AD117" s="47">
        <f t="shared" si="121"/>
        <v>292</v>
      </c>
      <c r="AE117" s="47">
        <f t="shared" si="121"/>
        <v>1736</v>
      </c>
      <c r="AF117" s="47">
        <f t="shared" si="121"/>
        <v>1901</v>
      </c>
      <c r="AG117" s="47">
        <f t="shared" si="121"/>
        <v>1095</v>
      </c>
      <c r="AH117" s="47">
        <f t="shared" si="121"/>
        <v>847</v>
      </c>
      <c r="AI117" s="47">
        <f t="shared" si="121"/>
        <v>1239</v>
      </c>
      <c r="AJ117" s="47">
        <f t="shared" si="121"/>
        <v>1797</v>
      </c>
      <c r="AK117" s="47">
        <f t="shared" si="121"/>
        <v>647</v>
      </c>
      <c r="AL117" s="47">
        <f t="shared" si="121"/>
        <v>917</v>
      </c>
      <c r="AM117" s="47">
        <f t="shared" si="121"/>
        <v>1908</v>
      </c>
      <c r="AN117" s="47">
        <f t="shared" si="121"/>
        <v>1275</v>
      </c>
      <c r="AO117" s="47">
        <f t="shared" si="121"/>
        <v>1261</v>
      </c>
      <c r="AP117" s="47">
        <f t="shared" si="121"/>
        <v>2239</v>
      </c>
      <c r="AQ117" s="47">
        <f t="shared" si="121"/>
        <v>1430</v>
      </c>
      <c r="AR117" s="47">
        <f t="shared" si="121"/>
        <v>352</v>
      </c>
      <c r="AS117" s="47">
        <f t="shared" si="121"/>
        <v>1727</v>
      </c>
      <c r="AT117" s="47">
        <f t="shared" si="121"/>
        <v>1185</v>
      </c>
      <c r="AU117" s="47">
        <f t="shared" si="121"/>
        <v>454</v>
      </c>
      <c r="AV117" s="47">
        <f t="shared" si="121"/>
        <v>910</v>
      </c>
      <c r="AW117" s="47">
        <f t="shared" si="121"/>
        <v>1004</v>
      </c>
      <c r="AX117" s="47">
        <f t="shared" si="121"/>
        <v>1241</v>
      </c>
      <c r="AY117" s="47">
        <f t="shared" si="121"/>
        <v>764</v>
      </c>
      <c r="AZ117" s="47">
        <f t="shared" si="121"/>
        <v>1560</v>
      </c>
      <c r="BA117" s="47">
        <f t="shared" si="121"/>
        <v>905</v>
      </c>
      <c r="BB117" s="47">
        <f t="shared" si="121"/>
        <v>531</v>
      </c>
      <c r="BC117" s="47">
        <f t="shared" si="121"/>
        <v>638</v>
      </c>
      <c r="BD117" s="47">
        <f t="shared" si="121"/>
        <v>2046</v>
      </c>
      <c r="BE117" s="47">
        <f t="shared" si="121"/>
        <v>787</v>
      </c>
      <c r="BF117" s="47">
        <f t="shared" si="121"/>
        <v>592</v>
      </c>
      <c r="BG117" s="47">
        <f t="shared" si="121"/>
        <v>1914</v>
      </c>
      <c r="BH117" s="47">
        <f t="shared" si="121"/>
        <v>1360</v>
      </c>
      <c r="BI117" s="47">
        <f t="shared" si="121"/>
        <v>1575</v>
      </c>
      <c r="BJ117" s="47">
        <f t="shared" si="121"/>
        <v>1155</v>
      </c>
    </row>
    <row r="118" ht="13.5" customHeight="1">
      <c r="A118" s="88">
        <v>41055.0</v>
      </c>
      <c r="B118" s="84" t="s">
        <v>74</v>
      </c>
      <c r="C118" s="38"/>
      <c r="D118" s="233" t="s">
        <v>40</v>
      </c>
      <c r="E118" s="52">
        <f t="shared" si="2"/>
        <v>1155</v>
      </c>
      <c r="F118" s="41">
        <v>3.0</v>
      </c>
      <c r="G118" s="41">
        <v>17.0</v>
      </c>
      <c r="H118" s="42">
        <f t="shared" si="3"/>
        <v>26</v>
      </c>
      <c r="I118" s="38"/>
      <c r="J118" s="234" t="s">
        <v>38</v>
      </c>
      <c r="K118" s="52">
        <f t="shared" si="4"/>
        <v>1241</v>
      </c>
      <c r="L118" s="44">
        <v>2.0</v>
      </c>
      <c r="M118" s="44">
        <v>12.0</v>
      </c>
      <c r="N118" s="23">
        <f t="shared" si="5"/>
        <v>18</v>
      </c>
      <c r="O118" s="38"/>
      <c r="P118" s="45" t="s">
        <v>72</v>
      </c>
      <c r="Q118" s="38"/>
      <c r="R118" s="45">
        <f>MIN(Rules!$E$2,(MAX(H118/N118,N118/H118)))</f>
        <v>1.444444444</v>
      </c>
      <c r="S118" s="45">
        <f>VLOOKUP(B118,Rules!A:B,2,FALSE)</f>
        <v>50</v>
      </c>
      <c r="T118" s="38"/>
      <c r="U118" s="46">
        <f>1/(10^(-(E118+(IF(P118="Y",Rules!$I$2,0))-K118)/Rules!$E$12)+1)</f>
        <v>0.5731539371</v>
      </c>
      <c r="V118" s="47">
        <f t="shared" si="6"/>
        <v>31</v>
      </c>
      <c r="W118" s="47">
        <f t="shared" si="7"/>
        <v>-31</v>
      </c>
      <c r="X118" s="47"/>
      <c r="Y118" s="47"/>
      <c r="Z118" s="48"/>
      <c r="AA118" s="47">
        <f t="shared" ref="AA118:BJ118" si="122">IF($D118=AA$1,$E118+$V118,(IF($J118=AA$1,$K118+$W118,AA117)))</f>
        <v>1438</v>
      </c>
      <c r="AB118" s="47">
        <f t="shared" si="122"/>
        <v>1102</v>
      </c>
      <c r="AC118" s="47">
        <f t="shared" si="122"/>
        <v>1391</v>
      </c>
      <c r="AD118" s="47">
        <f t="shared" si="122"/>
        <v>292</v>
      </c>
      <c r="AE118" s="47">
        <f t="shared" si="122"/>
        <v>1736</v>
      </c>
      <c r="AF118" s="47">
        <f t="shared" si="122"/>
        <v>1901</v>
      </c>
      <c r="AG118" s="47">
        <f t="shared" si="122"/>
        <v>1095</v>
      </c>
      <c r="AH118" s="47">
        <f t="shared" si="122"/>
        <v>847</v>
      </c>
      <c r="AI118" s="47">
        <f t="shared" si="122"/>
        <v>1239</v>
      </c>
      <c r="AJ118" s="47">
        <f t="shared" si="122"/>
        <v>1797</v>
      </c>
      <c r="AK118" s="47">
        <f t="shared" si="122"/>
        <v>647</v>
      </c>
      <c r="AL118" s="47">
        <f t="shared" si="122"/>
        <v>917</v>
      </c>
      <c r="AM118" s="47">
        <f t="shared" si="122"/>
        <v>1908</v>
      </c>
      <c r="AN118" s="47">
        <f t="shared" si="122"/>
        <v>1275</v>
      </c>
      <c r="AO118" s="47">
        <f t="shared" si="122"/>
        <v>1261</v>
      </c>
      <c r="AP118" s="47">
        <f t="shared" si="122"/>
        <v>2239</v>
      </c>
      <c r="AQ118" s="47">
        <f t="shared" si="122"/>
        <v>1430</v>
      </c>
      <c r="AR118" s="47">
        <f t="shared" si="122"/>
        <v>352</v>
      </c>
      <c r="AS118" s="47">
        <f t="shared" si="122"/>
        <v>1727</v>
      </c>
      <c r="AT118" s="47">
        <f t="shared" si="122"/>
        <v>1185</v>
      </c>
      <c r="AU118" s="47">
        <f t="shared" si="122"/>
        <v>454</v>
      </c>
      <c r="AV118" s="47">
        <f t="shared" si="122"/>
        <v>910</v>
      </c>
      <c r="AW118" s="47">
        <f t="shared" si="122"/>
        <v>1004</v>
      </c>
      <c r="AX118" s="47">
        <f t="shared" si="122"/>
        <v>1210</v>
      </c>
      <c r="AY118" s="47">
        <f t="shared" si="122"/>
        <v>764</v>
      </c>
      <c r="AZ118" s="47">
        <f t="shared" si="122"/>
        <v>1560</v>
      </c>
      <c r="BA118" s="47">
        <f t="shared" si="122"/>
        <v>905</v>
      </c>
      <c r="BB118" s="47">
        <f t="shared" si="122"/>
        <v>531</v>
      </c>
      <c r="BC118" s="47">
        <f t="shared" si="122"/>
        <v>638</v>
      </c>
      <c r="BD118" s="47">
        <f t="shared" si="122"/>
        <v>2046</v>
      </c>
      <c r="BE118" s="47">
        <f t="shared" si="122"/>
        <v>787</v>
      </c>
      <c r="BF118" s="47">
        <f t="shared" si="122"/>
        <v>592</v>
      </c>
      <c r="BG118" s="47">
        <f t="shared" si="122"/>
        <v>1914</v>
      </c>
      <c r="BH118" s="47">
        <f t="shared" si="122"/>
        <v>1360</v>
      </c>
      <c r="BI118" s="47">
        <f t="shared" si="122"/>
        <v>1575</v>
      </c>
      <c r="BJ118" s="47">
        <f t="shared" si="122"/>
        <v>1186</v>
      </c>
    </row>
    <row r="119" ht="13.5" customHeight="1">
      <c r="A119" s="88">
        <v>41055.0</v>
      </c>
      <c r="B119" s="84" t="s">
        <v>74</v>
      </c>
      <c r="C119" s="38"/>
      <c r="D119" s="233" t="s">
        <v>43</v>
      </c>
      <c r="E119" s="52">
        <f t="shared" si="2"/>
        <v>1102</v>
      </c>
      <c r="F119" s="41">
        <v>4.0</v>
      </c>
      <c r="G119" s="41">
        <v>12.0</v>
      </c>
      <c r="H119" s="42">
        <f t="shared" si="3"/>
        <v>24</v>
      </c>
      <c r="I119" s="38"/>
      <c r="J119" s="234" t="s">
        <v>41</v>
      </c>
      <c r="K119" s="52">
        <f t="shared" si="4"/>
        <v>905</v>
      </c>
      <c r="L119" s="44">
        <v>1.0</v>
      </c>
      <c r="M119" s="44">
        <v>17.0</v>
      </c>
      <c r="N119" s="23">
        <f t="shared" si="5"/>
        <v>20</v>
      </c>
      <c r="O119" s="38"/>
      <c r="P119" s="45" t="s">
        <v>72</v>
      </c>
      <c r="Q119" s="38"/>
      <c r="R119" s="45">
        <f>MIN(Rules!$E$2,(MAX(H119/N119,N119/H119)))</f>
        <v>1.2</v>
      </c>
      <c r="S119" s="45">
        <f>VLOOKUP(B119,Rules!A:B,2,FALSE)</f>
        <v>50</v>
      </c>
      <c r="T119" s="38"/>
      <c r="U119" s="46">
        <f>1/(10^(-(E119+(IF(P119="Y",Rules!$I$2,0))-K119)/Rules!$E$12)+1)</f>
        <v>0.8317378398</v>
      </c>
      <c r="V119" s="47">
        <f t="shared" si="6"/>
        <v>10</v>
      </c>
      <c r="W119" s="47">
        <f t="shared" si="7"/>
        <v>-10</v>
      </c>
      <c r="X119" s="47"/>
      <c r="Y119" s="47"/>
      <c r="Z119" s="48"/>
      <c r="AA119" s="47">
        <f t="shared" ref="AA119:BJ119" si="123">IF($D119=AA$1,$E119+$V119,(IF($J119=AA$1,$K119+$W119,AA118)))</f>
        <v>1438</v>
      </c>
      <c r="AB119" s="47">
        <f t="shared" si="123"/>
        <v>1112</v>
      </c>
      <c r="AC119" s="47">
        <f t="shared" si="123"/>
        <v>1391</v>
      </c>
      <c r="AD119" s="47">
        <f t="shared" si="123"/>
        <v>292</v>
      </c>
      <c r="AE119" s="47">
        <f t="shared" si="123"/>
        <v>1736</v>
      </c>
      <c r="AF119" s="47">
        <f t="shared" si="123"/>
        <v>1901</v>
      </c>
      <c r="AG119" s="47">
        <f t="shared" si="123"/>
        <v>1095</v>
      </c>
      <c r="AH119" s="47">
        <f t="shared" si="123"/>
        <v>847</v>
      </c>
      <c r="AI119" s="47">
        <f t="shared" si="123"/>
        <v>1239</v>
      </c>
      <c r="AJ119" s="47">
        <f t="shared" si="123"/>
        <v>1797</v>
      </c>
      <c r="AK119" s="47">
        <f t="shared" si="123"/>
        <v>647</v>
      </c>
      <c r="AL119" s="47">
        <f t="shared" si="123"/>
        <v>917</v>
      </c>
      <c r="AM119" s="47">
        <f t="shared" si="123"/>
        <v>1908</v>
      </c>
      <c r="AN119" s="47">
        <f t="shared" si="123"/>
        <v>1275</v>
      </c>
      <c r="AO119" s="47">
        <f t="shared" si="123"/>
        <v>1261</v>
      </c>
      <c r="AP119" s="47">
        <f t="shared" si="123"/>
        <v>2239</v>
      </c>
      <c r="AQ119" s="47">
        <f t="shared" si="123"/>
        <v>1430</v>
      </c>
      <c r="AR119" s="47">
        <f t="shared" si="123"/>
        <v>352</v>
      </c>
      <c r="AS119" s="47">
        <f t="shared" si="123"/>
        <v>1727</v>
      </c>
      <c r="AT119" s="47">
        <f t="shared" si="123"/>
        <v>1185</v>
      </c>
      <c r="AU119" s="47">
        <f t="shared" si="123"/>
        <v>454</v>
      </c>
      <c r="AV119" s="47">
        <f t="shared" si="123"/>
        <v>910</v>
      </c>
      <c r="AW119" s="47">
        <f t="shared" si="123"/>
        <v>1004</v>
      </c>
      <c r="AX119" s="47">
        <f t="shared" si="123"/>
        <v>1210</v>
      </c>
      <c r="AY119" s="47">
        <f t="shared" si="123"/>
        <v>764</v>
      </c>
      <c r="AZ119" s="47">
        <f t="shared" si="123"/>
        <v>1560</v>
      </c>
      <c r="BA119" s="47">
        <f t="shared" si="123"/>
        <v>895</v>
      </c>
      <c r="BB119" s="47">
        <f t="shared" si="123"/>
        <v>531</v>
      </c>
      <c r="BC119" s="47">
        <f t="shared" si="123"/>
        <v>638</v>
      </c>
      <c r="BD119" s="47">
        <f t="shared" si="123"/>
        <v>2046</v>
      </c>
      <c r="BE119" s="47">
        <f t="shared" si="123"/>
        <v>787</v>
      </c>
      <c r="BF119" s="47">
        <f t="shared" si="123"/>
        <v>592</v>
      </c>
      <c r="BG119" s="47">
        <f t="shared" si="123"/>
        <v>1914</v>
      </c>
      <c r="BH119" s="47">
        <f t="shared" si="123"/>
        <v>1360</v>
      </c>
      <c r="BI119" s="47">
        <f t="shared" si="123"/>
        <v>1575</v>
      </c>
      <c r="BJ119" s="47">
        <f t="shared" si="123"/>
        <v>1186</v>
      </c>
    </row>
    <row r="120" ht="13.5" customHeight="1">
      <c r="A120" s="88">
        <v>41055.0</v>
      </c>
      <c r="B120" s="84" t="s">
        <v>74</v>
      </c>
      <c r="C120" s="38"/>
      <c r="D120" s="233" t="s">
        <v>37</v>
      </c>
      <c r="E120" s="52">
        <f t="shared" si="2"/>
        <v>847</v>
      </c>
      <c r="F120" s="41">
        <v>0.0</v>
      </c>
      <c r="G120" s="41">
        <v>7.0</v>
      </c>
      <c r="H120" s="42">
        <f t="shared" si="3"/>
        <v>7</v>
      </c>
      <c r="I120" s="38"/>
      <c r="J120" s="234" t="s">
        <v>47</v>
      </c>
      <c r="K120" s="52">
        <f t="shared" si="4"/>
        <v>910</v>
      </c>
      <c r="L120" s="44">
        <v>3.0</v>
      </c>
      <c r="M120" s="44">
        <v>18.0</v>
      </c>
      <c r="N120" s="23">
        <f t="shared" si="5"/>
        <v>27</v>
      </c>
      <c r="O120" s="38"/>
      <c r="P120" s="45" t="s">
        <v>72</v>
      </c>
      <c r="Q120" s="38"/>
      <c r="R120" s="45">
        <f>MIN(Rules!$E$2,(MAX(H120/N120,N120/H120)))</f>
        <v>2</v>
      </c>
      <c r="S120" s="45">
        <f>VLOOKUP(B120,Rules!A:B,2,FALSE)</f>
        <v>50</v>
      </c>
      <c r="T120" s="38"/>
      <c r="U120" s="46">
        <f>1/(10^(-(E120+(IF(P120="Y",Rules!$I$2,0))-K120)/Rules!$E$12)+1)</f>
        <v>0.598843773</v>
      </c>
      <c r="V120" s="47">
        <f t="shared" si="6"/>
        <v>-60</v>
      </c>
      <c r="W120" s="47">
        <f t="shared" si="7"/>
        <v>60</v>
      </c>
      <c r="X120" s="47"/>
      <c r="Y120" s="47"/>
      <c r="Z120" s="48"/>
      <c r="AA120" s="47">
        <f t="shared" ref="AA120:BJ120" si="124">IF($D120=AA$1,$E120+$V120,(IF($J120=AA$1,$K120+$W120,AA119)))</f>
        <v>1438</v>
      </c>
      <c r="AB120" s="47">
        <f t="shared" si="124"/>
        <v>1112</v>
      </c>
      <c r="AC120" s="47">
        <f t="shared" si="124"/>
        <v>1391</v>
      </c>
      <c r="AD120" s="47">
        <f t="shared" si="124"/>
        <v>292</v>
      </c>
      <c r="AE120" s="47">
        <f t="shared" si="124"/>
        <v>1736</v>
      </c>
      <c r="AF120" s="47">
        <f t="shared" si="124"/>
        <v>1901</v>
      </c>
      <c r="AG120" s="47">
        <f t="shared" si="124"/>
        <v>1095</v>
      </c>
      <c r="AH120" s="47">
        <f t="shared" si="124"/>
        <v>787</v>
      </c>
      <c r="AI120" s="47">
        <f t="shared" si="124"/>
        <v>1239</v>
      </c>
      <c r="AJ120" s="47">
        <f t="shared" si="124"/>
        <v>1797</v>
      </c>
      <c r="AK120" s="47">
        <f t="shared" si="124"/>
        <v>647</v>
      </c>
      <c r="AL120" s="47">
        <f t="shared" si="124"/>
        <v>917</v>
      </c>
      <c r="AM120" s="47">
        <f t="shared" si="124"/>
        <v>1908</v>
      </c>
      <c r="AN120" s="47">
        <f t="shared" si="124"/>
        <v>1275</v>
      </c>
      <c r="AO120" s="47">
        <f t="shared" si="124"/>
        <v>1261</v>
      </c>
      <c r="AP120" s="47">
        <f t="shared" si="124"/>
        <v>2239</v>
      </c>
      <c r="AQ120" s="47">
        <f t="shared" si="124"/>
        <v>1430</v>
      </c>
      <c r="AR120" s="47">
        <f t="shared" si="124"/>
        <v>352</v>
      </c>
      <c r="AS120" s="47">
        <f t="shared" si="124"/>
        <v>1727</v>
      </c>
      <c r="AT120" s="47">
        <f t="shared" si="124"/>
        <v>1185</v>
      </c>
      <c r="AU120" s="47">
        <f t="shared" si="124"/>
        <v>454</v>
      </c>
      <c r="AV120" s="47">
        <f t="shared" si="124"/>
        <v>970</v>
      </c>
      <c r="AW120" s="47">
        <f t="shared" si="124"/>
        <v>1004</v>
      </c>
      <c r="AX120" s="47">
        <f t="shared" si="124"/>
        <v>1210</v>
      </c>
      <c r="AY120" s="47">
        <f t="shared" si="124"/>
        <v>764</v>
      </c>
      <c r="AZ120" s="47">
        <f t="shared" si="124"/>
        <v>1560</v>
      </c>
      <c r="BA120" s="47">
        <f t="shared" si="124"/>
        <v>895</v>
      </c>
      <c r="BB120" s="47">
        <f t="shared" si="124"/>
        <v>531</v>
      </c>
      <c r="BC120" s="47">
        <f t="shared" si="124"/>
        <v>638</v>
      </c>
      <c r="BD120" s="47">
        <f t="shared" si="124"/>
        <v>2046</v>
      </c>
      <c r="BE120" s="47">
        <f t="shared" si="124"/>
        <v>787</v>
      </c>
      <c r="BF120" s="47">
        <f t="shared" si="124"/>
        <v>592</v>
      </c>
      <c r="BG120" s="47">
        <f t="shared" si="124"/>
        <v>1914</v>
      </c>
      <c r="BH120" s="47">
        <f t="shared" si="124"/>
        <v>1360</v>
      </c>
      <c r="BI120" s="47">
        <f t="shared" si="124"/>
        <v>1575</v>
      </c>
      <c r="BJ120" s="47">
        <f t="shared" si="124"/>
        <v>1186</v>
      </c>
    </row>
    <row r="121" ht="13.5" customHeight="1">
      <c r="A121" s="88">
        <v>41055.0</v>
      </c>
      <c r="B121" s="84" t="s">
        <v>74</v>
      </c>
      <c r="C121" s="38"/>
      <c r="D121" s="233" t="s">
        <v>48</v>
      </c>
      <c r="E121" s="52">
        <f t="shared" si="2"/>
        <v>647</v>
      </c>
      <c r="F121" s="41">
        <v>3.0</v>
      </c>
      <c r="G121" s="41">
        <v>16.0</v>
      </c>
      <c r="H121" s="42">
        <f t="shared" si="3"/>
        <v>25</v>
      </c>
      <c r="I121" s="38"/>
      <c r="J121" s="234" t="s">
        <v>52</v>
      </c>
      <c r="K121" s="52">
        <f t="shared" si="4"/>
        <v>352</v>
      </c>
      <c r="L121" s="44">
        <v>2.0</v>
      </c>
      <c r="M121" s="44">
        <v>12.0</v>
      </c>
      <c r="N121" s="23">
        <f t="shared" si="5"/>
        <v>18</v>
      </c>
      <c r="O121" s="38"/>
      <c r="P121" s="45" t="s">
        <v>72</v>
      </c>
      <c r="Q121" s="38"/>
      <c r="R121" s="45">
        <f>MIN(Rules!$E$2,(MAX(H121/N121,N121/H121)))</f>
        <v>1.388888889</v>
      </c>
      <c r="S121" s="45">
        <f>VLOOKUP(B121,Rules!A:B,2,FALSE)</f>
        <v>50</v>
      </c>
      <c r="T121" s="38"/>
      <c r="U121" s="46">
        <f>1/(10^(-(E121+(IF(P121="Y",Rules!$I$2,0))-K121)/Rules!$E$12)+1)</f>
        <v>0.8858769426</v>
      </c>
      <c r="V121" s="47">
        <f t="shared" si="6"/>
        <v>8</v>
      </c>
      <c r="W121" s="47">
        <f t="shared" si="7"/>
        <v>-8</v>
      </c>
      <c r="X121" s="47"/>
      <c r="Y121" s="47"/>
      <c r="Z121" s="48"/>
      <c r="AA121" s="47">
        <f t="shared" ref="AA121:BJ121" si="125">IF($D121=AA$1,$E121+$V121,(IF($J121=AA$1,$K121+$W121,AA120)))</f>
        <v>1438</v>
      </c>
      <c r="AB121" s="47">
        <f t="shared" si="125"/>
        <v>1112</v>
      </c>
      <c r="AC121" s="47">
        <f t="shared" si="125"/>
        <v>1391</v>
      </c>
      <c r="AD121" s="47">
        <f t="shared" si="125"/>
        <v>292</v>
      </c>
      <c r="AE121" s="47">
        <f t="shared" si="125"/>
        <v>1736</v>
      </c>
      <c r="AF121" s="47">
        <f t="shared" si="125"/>
        <v>1901</v>
      </c>
      <c r="AG121" s="47">
        <f t="shared" si="125"/>
        <v>1095</v>
      </c>
      <c r="AH121" s="47">
        <f t="shared" si="125"/>
        <v>787</v>
      </c>
      <c r="AI121" s="47">
        <f t="shared" si="125"/>
        <v>1239</v>
      </c>
      <c r="AJ121" s="47">
        <f t="shared" si="125"/>
        <v>1797</v>
      </c>
      <c r="AK121" s="47">
        <f t="shared" si="125"/>
        <v>655</v>
      </c>
      <c r="AL121" s="47">
        <f t="shared" si="125"/>
        <v>917</v>
      </c>
      <c r="AM121" s="47">
        <f t="shared" si="125"/>
        <v>1908</v>
      </c>
      <c r="AN121" s="47">
        <f t="shared" si="125"/>
        <v>1275</v>
      </c>
      <c r="AO121" s="47">
        <f t="shared" si="125"/>
        <v>1261</v>
      </c>
      <c r="AP121" s="47">
        <f t="shared" si="125"/>
        <v>2239</v>
      </c>
      <c r="AQ121" s="47">
        <f t="shared" si="125"/>
        <v>1430</v>
      </c>
      <c r="AR121" s="47">
        <f t="shared" si="125"/>
        <v>344</v>
      </c>
      <c r="AS121" s="47">
        <f t="shared" si="125"/>
        <v>1727</v>
      </c>
      <c r="AT121" s="47">
        <f t="shared" si="125"/>
        <v>1185</v>
      </c>
      <c r="AU121" s="47">
        <f t="shared" si="125"/>
        <v>454</v>
      </c>
      <c r="AV121" s="47">
        <f t="shared" si="125"/>
        <v>970</v>
      </c>
      <c r="AW121" s="47">
        <f t="shared" si="125"/>
        <v>1004</v>
      </c>
      <c r="AX121" s="47">
        <f t="shared" si="125"/>
        <v>1210</v>
      </c>
      <c r="AY121" s="47">
        <f t="shared" si="125"/>
        <v>764</v>
      </c>
      <c r="AZ121" s="47">
        <f t="shared" si="125"/>
        <v>1560</v>
      </c>
      <c r="BA121" s="47">
        <f t="shared" si="125"/>
        <v>895</v>
      </c>
      <c r="BB121" s="47">
        <f t="shared" si="125"/>
        <v>531</v>
      </c>
      <c r="BC121" s="47">
        <f t="shared" si="125"/>
        <v>638</v>
      </c>
      <c r="BD121" s="47">
        <f t="shared" si="125"/>
        <v>2046</v>
      </c>
      <c r="BE121" s="47">
        <f t="shared" si="125"/>
        <v>787</v>
      </c>
      <c r="BF121" s="47">
        <f t="shared" si="125"/>
        <v>592</v>
      </c>
      <c r="BG121" s="47">
        <f t="shared" si="125"/>
        <v>1914</v>
      </c>
      <c r="BH121" s="47">
        <f t="shared" si="125"/>
        <v>1360</v>
      </c>
      <c r="BI121" s="47">
        <f t="shared" si="125"/>
        <v>1575</v>
      </c>
      <c r="BJ121" s="47">
        <f t="shared" si="125"/>
        <v>1186</v>
      </c>
    </row>
    <row r="122" ht="13.5" customHeight="1">
      <c r="A122" s="88">
        <v>41055.0</v>
      </c>
      <c r="B122" s="84" t="s">
        <v>74</v>
      </c>
      <c r="C122" s="38"/>
      <c r="D122" s="233" t="s">
        <v>53</v>
      </c>
      <c r="E122" s="52">
        <f t="shared" si="2"/>
        <v>592</v>
      </c>
      <c r="F122" s="41">
        <v>1.0</v>
      </c>
      <c r="G122" s="41">
        <v>16.0</v>
      </c>
      <c r="H122" s="42">
        <f t="shared" si="3"/>
        <v>19</v>
      </c>
      <c r="I122" s="38"/>
      <c r="J122" s="234" t="s">
        <v>42</v>
      </c>
      <c r="K122" s="52">
        <f t="shared" si="4"/>
        <v>787</v>
      </c>
      <c r="L122" s="44">
        <v>2.0</v>
      </c>
      <c r="M122" s="44">
        <v>15.0</v>
      </c>
      <c r="N122" s="23">
        <f t="shared" si="5"/>
        <v>21</v>
      </c>
      <c r="O122" s="38"/>
      <c r="P122" s="45" t="s">
        <v>72</v>
      </c>
      <c r="Q122" s="38"/>
      <c r="R122" s="45">
        <f>MIN(Rules!$E$2,(MAX(H122/N122,N122/H122)))</f>
        <v>1.105263158</v>
      </c>
      <c r="S122" s="45">
        <f>VLOOKUP(B122,Rules!A:B,2,FALSE)</f>
        <v>50</v>
      </c>
      <c r="T122" s="38"/>
      <c r="U122" s="46">
        <f>1/(10^(-(E122+(IF(P122="Y",Rules!$I$2,0))-K122)/Rules!$E$12)+1)</f>
        <v>0.4483764527</v>
      </c>
      <c r="V122" s="47">
        <f t="shared" si="6"/>
        <v>-25</v>
      </c>
      <c r="W122" s="47">
        <f t="shared" si="7"/>
        <v>25</v>
      </c>
      <c r="X122" s="47"/>
      <c r="Y122" s="47"/>
      <c r="Z122" s="48"/>
      <c r="AA122" s="47">
        <f t="shared" ref="AA122:BJ122" si="126">IF($D122=AA$1,$E122+$V122,(IF($J122=AA$1,$K122+$W122,AA121)))</f>
        <v>1438</v>
      </c>
      <c r="AB122" s="47">
        <f t="shared" si="126"/>
        <v>1112</v>
      </c>
      <c r="AC122" s="47">
        <f t="shared" si="126"/>
        <v>1391</v>
      </c>
      <c r="AD122" s="47">
        <f t="shared" si="126"/>
        <v>292</v>
      </c>
      <c r="AE122" s="47">
        <f t="shared" si="126"/>
        <v>1736</v>
      </c>
      <c r="AF122" s="47">
        <f t="shared" si="126"/>
        <v>1901</v>
      </c>
      <c r="AG122" s="47">
        <f t="shared" si="126"/>
        <v>1095</v>
      </c>
      <c r="AH122" s="47">
        <f t="shared" si="126"/>
        <v>787</v>
      </c>
      <c r="AI122" s="47">
        <f t="shared" si="126"/>
        <v>1239</v>
      </c>
      <c r="AJ122" s="47">
        <f t="shared" si="126"/>
        <v>1797</v>
      </c>
      <c r="AK122" s="47">
        <f t="shared" si="126"/>
        <v>655</v>
      </c>
      <c r="AL122" s="47">
        <f t="shared" si="126"/>
        <v>917</v>
      </c>
      <c r="AM122" s="47">
        <f t="shared" si="126"/>
        <v>1908</v>
      </c>
      <c r="AN122" s="47">
        <f t="shared" si="126"/>
        <v>1275</v>
      </c>
      <c r="AO122" s="47">
        <f t="shared" si="126"/>
        <v>1261</v>
      </c>
      <c r="AP122" s="47">
        <f t="shared" si="126"/>
        <v>2239</v>
      </c>
      <c r="AQ122" s="47">
        <f t="shared" si="126"/>
        <v>1430</v>
      </c>
      <c r="AR122" s="47">
        <f t="shared" si="126"/>
        <v>344</v>
      </c>
      <c r="AS122" s="47">
        <f t="shared" si="126"/>
        <v>1727</v>
      </c>
      <c r="AT122" s="47">
        <f t="shared" si="126"/>
        <v>1185</v>
      </c>
      <c r="AU122" s="47">
        <f t="shared" si="126"/>
        <v>454</v>
      </c>
      <c r="AV122" s="47">
        <f t="shared" si="126"/>
        <v>970</v>
      </c>
      <c r="AW122" s="47">
        <f t="shared" si="126"/>
        <v>1004</v>
      </c>
      <c r="AX122" s="47">
        <f t="shared" si="126"/>
        <v>1210</v>
      </c>
      <c r="AY122" s="47">
        <f t="shared" si="126"/>
        <v>764</v>
      </c>
      <c r="AZ122" s="47">
        <f t="shared" si="126"/>
        <v>1560</v>
      </c>
      <c r="BA122" s="47">
        <f t="shared" si="126"/>
        <v>895</v>
      </c>
      <c r="BB122" s="47">
        <f t="shared" si="126"/>
        <v>531</v>
      </c>
      <c r="BC122" s="47">
        <f t="shared" si="126"/>
        <v>638</v>
      </c>
      <c r="BD122" s="47">
        <f t="shared" si="126"/>
        <v>2046</v>
      </c>
      <c r="BE122" s="47">
        <f t="shared" si="126"/>
        <v>812</v>
      </c>
      <c r="BF122" s="47">
        <f t="shared" si="126"/>
        <v>567</v>
      </c>
      <c r="BG122" s="47">
        <f t="shared" si="126"/>
        <v>1914</v>
      </c>
      <c r="BH122" s="47">
        <f t="shared" si="126"/>
        <v>1360</v>
      </c>
      <c r="BI122" s="47">
        <f t="shared" si="126"/>
        <v>1575</v>
      </c>
      <c r="BJ122" s="47">
        <f t="shared" si="126"/>
        <v>1186</v>
      </c>
    </row>
    <row r="123" ht="13.5" customHeight="1">
      <c r="A123" s="88">
        <v>41056.0</v>
      </c>
      <c r="B123" s="84" t="s">
        <v>75</v>
      </c>
      <c r="C123" s="38"/>
      <c r="D123" s="233" t="s">
        <v>18</v>
      </c>
      <c r="E123" s="52">
        <f t="shared" si="2"/>
        <v>2046</v>
      </c>
      <c r="F123" s="41">
        <v>2.0</v>
      </c>
      <c r="G123" s="41">
        <v>20.0</v>
      </c>
      <c r="H123" s="42">
        <f t="shared" si="3"/>
        <v>26</v>
      </c>
      <c r="I123" s="38"/>
      <c r="J123" s="234" t="s">
        <v>20</v>
      </c>
      <c r="K123" s="52">
        <f t="shared" si="4"/>
        <v>1727</v>
      </c>
      <c r="L123" s="44">
        <v>1.0</v>
      </c>
      <c r="M123" s="44">
        <v>19.0</v>
      </c>
      <c r="N123" s="23">
        <f t="shared" si="5"/>
        <v>22</v>
      </c>
      <c r="O123" s="38"/>
      <c r="P123" s="45" t="s">
        <v>72</v>
      </c>
      <c r="Q123" s="38"/>
      <c r="R123" s="45">
        <f>MIN(Rules!$E$2,(MAX(H123/N123,N123/H123)))</f>
        <v>1.181818182</v>
      </c>
      <c r="S123" s="45">
        <f>VLOOKUP(B123,Rules!A:B,2,FALSE)</f>
        <v>60</v>
      </c>
      <c r="T123" s="38"/>
      <c r="U123" s="46">
        <f>1/(10^(-(E123+(IF(P123="Y",Rules!$I$2,0))-K123)/Rules!$E$12)+1)</f>
        <v>0.8965833064</v>
      </c>
      <c r="V123" s="47">
        <f t="shared" si="6"/>
        <v>7</v>
      </c>
      <c r="W123" s="47">
        <f t="shared" si="7"/>
        <v>-7</v>
      </c>
      <c r="X123" s="47"/>
      <c r="Y123" s="47"/>
      <c r="Z123" s="48"/>
      <c r="AA123" s="47">
        <f t="shared" ref="AA123:BJ123" si="127">IF($D123=AA$1,$E123+$V123,(IF($J123=AA$1,$K123+$W123,AA122)))</f>
        <v>1438</v>
      </c>
      <c r="AB123" s="47">
        <f t="shared" si="127"/>
        <v>1112</v>
      </c>
      <c r="AC123" s="47">
        <f t="shared" si="127"/>
        <v>1391</v>
      </c>
      <c r="AD123" s="47">
        <f t="shared" si="127"/>
        <v>292</v>
      </c>
      <c r="AE123" s="47">
        <f t="shared" si="127"/>
        <v>1736</v>
      </c>
      <c r="AF123" s="47">
        <f t="shared" si="127"/>
        <v>1901</v>
      </c>
      <c r="AG123" s="47">
        <f t="shared" si="127"/>
        <v>1095</v>
      </c>
      <c r="AH123" s="47">
        <f t="shared" si="127"/>
        <v>787</v>
      </c>
      <c r="AI123" s="47">
        <f t="shared" si="127"/>
        <v>1239</v>
      </c>
      <c r="AJ123" s="47">
        <f t="shared" si="127"/>
        <v>1797</v>
      </c>
      <c r="AK123" s="47">
        <f t="shared" si="127"/>
        <v>655</v>
      </c>
      <c r="AL123" s="47">
        <f t="shared" si="127"/>
        <v>917</v>
      </c>
      <c r="AM123" s="47">
        <f t="shared" si="127"/>
        <v>1908</v>
      </c>
      <c r="AN123" s="47">
        <f t="shared" si="127"/>
        <v>1275</v>
      </c>
      <c r="AO123" s="47">
        <f t="shared" si="127"/>
        <v>1261</v>
      </c>
      <c r="AP123" s="47">
        <f t="shared" si="127"/>
        <v>2239</v>
      </c>
      <c r="AQ123" s="47">
        <f t="shared" si="127"/>
        <v>1430</v>
      </c>
      <c r="AR123" s="47">
        <f t="shared" si="127"/>
        <v>344</v>
      </c>
      <c r="AS123" s="47">
        <f t="shared" si="127"/>
        <v>1720</v>
      </c>
      <c r="AT123" s="47">
        <f t="shared" si="127"/>
        <v>1185</v>
      </c>
      <c r="AU123" s="47">
        <f t="shared" si="127"/>
        <v>454</v>
      </c>
      <c r="AV123" s="47">
        <f t="shared" si="127"/>
        <v>970</v>
      </c>
      <c r="AW123" s="47">
        <f t="shared" si="127"/>
        <v>1004</v>
      </c>
      <c r="AX123" s="47">
        <f t="shared" si="127"/>
        <v>1210</v>
      </c>
      <c r="AY123" s="47">
        <f t="shared" si="127"/>
        <v>764</v>
      </c>
      <c r="AZ123" s="47">
        <f t="shared" si="127"/>
        <v>1560</v>
      </c>
      <c r="BA123" s="47">
        <f t="shared" si="127"/>
        <v>895</v>
      </c>
      <c r="BB123" s="47">
        <f t="shared" si="127"/>
        <v>531</v>
      </c>
      <c r="BC123" s="47">
        <f t="shared" si="127"/>
        <v>638</v>
      </c>
      <c r="BD123" s="47">
        <f t="shared" si="127"/>
        <v>2053</v>
      </c>
      <c r="BE123" s="47">
        <f t="shared" si="127"/>
        <v>812</v>
      </c>
      <c r="BF123" s="47">
        <f t="shared" si="127"/>
        <v>567</v>
      </c>
      <c r="BG123" s="47">
        <f t="shared" si="127"/>
        <v>1914</v>
      </c>
      <c r="BH123" s="47">
        <f t="shared" si="127"/>
        <v>1360</v>
      </c>
      <c r="BI123" s="47">
        <f t="shared" si="127"/>
        <v>1575</v>
      </c>
      <c r="BJ123" s="47">
        <f t="shared" si="127"/>
        <v>1186</v>
      </c>
    </row>
    <row r="124" ht="13.5" customHeight="1">
      <c r="A124" s="88">
        <v>41062.0</v>
      </c>
      <c r="B124" s="84" t="s">
        <v>74</v>
      </c>
      <c r="C124" s="38"/>
      <c r="D124" s="233" t="s">
        <v>36</v>
      </c>
      <c r="E124" s="52">
        <f t="shared" si="2"/>
        <v>1185</v>
      </c>
      <c r="F124" s="41">
        <v>2.0</v>
      </c>
      <c r="G124" s="41">
        <v>16.0</v>
      </c>
      <c r="H124" s="42">
        <f t="shared" si="3"/>
        <v>22</v>
      </c>
      <c r="I124" s="38"/>
      <c r="J124" s="234" t="s">
        <v>33</v>
      </c>
      <c r="K124" s="52">
        <f t="shared" si="4"/>
        <v>1239</v>
      </c>
      <c r="L124" s="44">
        <v>2.0</v>
      </c>
      <c r="M124" s="44">
        <v>13.0</v>
      </c>
      <c r="N124" s="23">
        <f t="shared" si="5"/>
        <v>19</v>
      </c>
      <c r="O124" s="38"/>
      <c r="P124" s="45" t="s">
        <v>72</v>
      </c>
      <c r="Q124" s="38"/>
      <c r="R124" s="45">
        <f>MIN(Rules!$E$2,(MAX(H124/N124,N124/H124)))</f>
        <v>1.157894737</v>
      </c>
      <c r="S124" s="45">
        <f>VLOOKUP(B124,Rules!A:B,2,FALSE)</f>
        <v>50</v>
      </c>
      <c r="T124" s="38"/>
      <c r="U124" s="46">
        <f>1/(10^(-(E124+(IF(P124="Y",Rules!$I$2,0))-K124)/Rules!$E$12)+1)</f>
        <v>0.6087584326</v>
      </c>
      <c r="V124" s="47">
        <f t="shared" si="6"/>
        <v>23</v>
      </c>
      <c r="W124" s="47">
        <f t="shared" si="7"/>
        <v>-23</v>
      </c>
      <c r="X124" s="47"/>
      <c r="Y124" s="47"/>
      <c r="Z124" s="48"/>
      <c r="AA124" s="47">
        <f t="shared" ref="AA124:BJ124" si="128">IF($D124=AA$1,$E124+$V124,(IF($J124=AA$1,$K124+$W124,AA123)))</f>
        <v>1438</v>
      </c>
      <c r="AB124" s="47">
        <f t="shared" si="128"/>
        <v>1112</v>
      </c>
      <c r="AC124" s="47">
        <f t="shared" si="128"/>
        <v>1391</v>
      </c>
      <c r="AD124" s="47">
        <f t="shared" si="128"/>
        <v>292</v>
      </c>
      <c r="AE124" s="47">
        <f t="shared" si="128"/>
        <v>1736</v>
      </c>
      <c r="AF124" s="47">
        <f t="shared" si="128"/>
        <v>1901</v>
      </c>
      <c r="AG124" s="47">
        <f t="shared" si="128"/>
        <v>1095</v>
      </c>
      <c r="AH124" s="47">
        <f t="shared" si="128"/>
        <v>787</v>
      </c>
      <c r="AI124" s="47">
        <f t="shared" si="128"/>
        <v>1216</v>
      </c>
      <c r="AJ124" s="47">
        <f t="shared" si="128"/>
        <v>1797</v>
      </c>
      <c r="AK124" s="47">
        <f t="shared" si="128"/>
        <v>655</v>
      </c>
      <c r="AL124" s="47">
        <f t="shared" si="128"/>
        <v>917</v>
      </c>
      <c r="AM124" s="47">
        <f t="shared" si="128"/>
        <v>1908</v>
      </c>
      <c r="AN124" s="47">
        <f t="shared" si="128"/>
        <v>1275</v>
      </c>
      <c r="AO124" s="47">
        <f t="shared" si="128"/>
        <v>1261</v>
      </c>
      <c r="AP124" s="47">
        <f t="shared" si="128"/>
        <v>2239</v>
      </c>
      <c r="AQ124" s="47">
        <f t="shared" si="128"/>
        <v>1430</v>
      </c>
      <c r="AR124" s="47">
        <f t="shared" si="128"/>
        <v>344</v>
      </c>
      <c r="AS124" s="47">
        <f t="shared" si="128"/>
        <v>1720</v>
      </c>
      <c r="AT124" s="47">
        <f t="shared" si="128"/>
        <v>1208</v>
      </c>
      <c r="AU124" s="47">
        <f t="shared" si="128"/>
        <v>454</v>
      </c>
      <c r="AV124" s="47">
        <f t="shared" si="128"/>
        <v>970</v>
      </c>
      <c r="AW124" s="47">
        <f t="shared" si="128"/>
        <v>1004</v>
      </c>
      <c r="AX124" s="47">
        <f t="shared" si="128"/>
        <v>1210</v>
      </c>
      <c r="AY124" s="47">
        <f t="shared" si="128"/>
        <v>764</v>
      </c>
      <c r="AZ124" s="47">
        <f t="shared" si="128"/>
        <v>1560</v>
      </c>
      <c r="BA124" s="47">
        <f t="shared" si="128"/>
        <v>895</v>
      </c>
      <c r="BB124" s="47">
        <f t="shared" si="128"/>
        <v>531</v>
      </c>
      <c r="BC124" s="47">
        <f t="shared" si="128"/>
        <v>638</v>
      </c>
      <c r="BD124" s="47">
        <f t="shared" si="128"/>
        <v>2053</v>
      </c>
      <c r="BE124" s="47">
        <f t="shared" si="128"/>
        <v>812</v>
      </c>
      <c r="BF124" s="47">
        <f t="shared" si="128"/>
        <v>567</v>
      </c>
      <c r="BG124" s="47">
        <f t="shared" si="128"/>
        <v>1914</v>
      </c>
      <c r="BH124" s="47">
        <f t="shared" si="128"/>
        <v>1360</v>
      </c>
      <c r="BI124" s="47">
        <f t="shared" si="128"/>
        <v>1575</v>
      </c>
      <c r="BJ124" s="47">
        <f t="shared" si="128"/>
        <v>1186</v>
      </c>
    </row>
    <row r="125" ht="13.5" customHeight="1">
      <c r="A125" s="88">
        <v>41062.0</v>
      </c>
      <c r="B125" s="84" t="s">
        <v>75</v>
      </c>
      <c r="C125" s="38"/>
      <c r="D125" s="233" t="s">
        <v>26</v>
      </c>
      <c r="E125" s="52">
        <f t="shared" si="2"/>
        <v>1797</v>
      </c>
      <c r="F125" s="41">
        <v>3.0</v>
      </c>
      <c r="G125" s="41">
        <v>23.0</v>
      </c>
      <c r="H125" s="42">
        <f t="shared" si="3"/>
        <v>32</v>
      </c>
      <c r="I125" s="38"/>
      <c r="J125" s="234" t="s">
        <v>31</v>
      </c>
      <c r="K125" s="52">
        <f t="shared" si="4"/>
        <v>1430</v>
      </c>
      <c r="L125" s="44">
        <v>1.0</v>
      </c>
      <c r="M125" s="44">
        <v>7.0</v>
      </c>
      <c r="N125" s="23">
        <f t="shared" si="5"/>
        <v>10</v>
      </c>
      <c r="O125" s="38"/>
      <c r="P125" s="45" t="s">
        <v>73</v>
      </c>
      <c r="Q125" s="38"/>
      <c r="R125" s="45">
        <f>MIN(Rules!$E$2,(MAX(H125/N125,N125/H125)))</f>
        <v>2</v>
      </c>
      <c r="S125" s="45">
        <f>VLOOKUP(B125,Rules!A:B,2,FALSE)</f>
        <v>60</v>
      </c>
      <c r="T125" s="38"/>
      <c r="U125" s="46">
        <f>1/(10^(-(E125+(IF(P125="Y",Rules!$I$2,0))-K125)/Rules!$E$12)+1)</f>
        <v>0.8442369762</v>
      </c>
      <c r="V125" s="47">
        <f t="shared" si="6"/>
        <v>19</v>
      </c>
      <c r="W125" s="47">
        <f t="shared" si="7"/>
        <v>-19</v>
      </c>
      <c r="X125" s="47"/>
      <c r="Y125" s="47"/>
      <c r="Z125" s="48"/>
      <c r="AA125" s="47">
        <f t="shared" ref="AA125:BJ125" si="129">IF($D125=AA$1,$E125+$V125,(IF($J125=AA$1,$K125+$W125,AA124)))</f>
        <v>1438</v>
      </c>
      <c r="AB125" s="47">
        <f t="shared" si="129"/>
        <v>1112</v>
      </c>
      <c r="AC125" s="47">
        <f t="shared" si="129"/>
        <v>1391</v>
      </c>
      <c r="AD125" s="47">
        <f t="shared" si="129"/>
        <v>292</v>
      </c>
      <c r="AE125" s="47">
        <f t="shared" si="129"/>
        <v>1736</v>
      </c>
      <c r="AF125" s="47">
        <f t="shared" si="129"/>
        <v>1901</v>
      </c>
      <c r="AG125" s="47">
        <f t="shared" si="129"/>
        <v>1095</v>
      </c>
      <c r="AH125" s="47">
        <f t="shared" si="129"/>
        <v>787</v>
      </c>
      <c r="AI125" s="47">
        <f t="shared" si="129"/>
        <v>1216</v>
      </c>
      <c r="AJ125" s="47">
        <f t="shared" si="129"/>
        <v>1816</v>
      </c>
      <c r="AK125" s="47">
        <f t="shared" si="129"/>
        <v>655</v>
      </c>
      <c r="AL125" s="47">
        <f t="shared" si="129"/>
        <v>917</v>
      </c>
      <c r="AM125" s="47">
        <f t="shared" si="129"/>
        <v>1908</v>
      </c>
      <c r="AN125" s="47">
        <f t="shared" si="129"/>
        <v>1275</v>
      </c>
      <c r="AO125" s="47">
        <f t="shared" si="129"/>
        <v>1261</v>
      </c>
      <c r="AP125" s="47">
        <f t="shared" si="129"/>
        <v>2239</v>
      </c>
      <c r="AQ125" s="47">
        <f t="shared" si="129"/>
        <v>1411</v>
      </c>
      <c r="AR125" s="47">
        <f t="shared" si="129"/>
        <v>344</v>
      </c>
      <c r="AS125" s="47">
        <f t="shared" si="129"/>
        <v>1720</v>
      </c>
      <c r="AT125" s="47">
        <f t="shared" si="129"/>
        <v>1208</v>
      </c>
      <c r="AU125" s="47">
        <f t="shared" si="129"/>
        <v>454</v>
      </c>
      <c r="AV125" s="47">
        <f t="shared" si="129"/>
        <v>970</v>
      </c>
      <c r="AW125" s="47">
        <f t="shared" si="129"/>
        <v>1004</v>
      </c>
      <c r="AX125" s="47">
        <f t="shared" si="129"/>
        <v>1210</v>
      </c>
      <c r="AY125" s="47">
        <f t="shared" si="129"/>
        <v>764</v>
      </c>
      <c r="AZ125" s="47">
        <f t="shared" si="129"/>
        <v>1560</v>
      </c>
      <c r="BA125" s="47">
        <f t="shared" si="129"/>
        <v>895</v>
      </c>
      <c r="BB125" s="47">
        <f t="shared" si="129"/>
        <v>531</v>
      </c>
      <c r="BC125" s="47">
        <f t="shared" si="129"/>
        <v>638</v>
      </c>
      <c r="BD125" s="47">
        <f t="shared" si="129"/>
        <v>2053</v>
      </c>
      <c r="BE125" s="47">
        <f t="shared" si="129"/>
        <v>812</v>
      </c>
      <c r="BF125" s="47">
        <f t="shared" si="129"/>
        <v>567</v>
      </c>
      <c r="BG125" s="47">
        <f t="shared" si="129"/>
        <v>1914</v>
      </c>
      <c r="BH125" s="47">
        <f t="shared" si="129"/>
        <v>1360</v>
      </c>
      <c r="BI125" s="47">
        <f t="shared" si="129"/>
        <v>1575</v>
      </c>
      <c r="BJ125" s="47">
        <f t="shared" si="129"/>
        <v>1186</v>
      </c>
    </row>
    <row r="126" ht="13.5" customHeight="1">
      <c r="A126" s="88">
        <v>41062.0</v>
      </c>
      <c r="B126" s="84" t="s">
        <v>75</v>
      </c>
      <c r="C126" s="38"/>
      <c r="D126" s="233" t="s">
        <v>27</v>
      </c>
      <c r="E126" s="52">
        <f t="shared" si="2"/>
        <v>1560</v>
      </c>
      <c r="F126" s="41">
        <v>2.0</v>
      </c>
      <c r="G126" s="41">
        <v>12.0</v>
      </c>
      <c r="H126" s="42">
        <f t="shared" si="3"/>
        <v>18</v>
      </c>
      <c r="I126" s="38"/>
      <c r="J126" s="234" t="s">
        <v>24</v>
      </c>
      <c r="K126" s="52">
        <f t="shared" si="4"/>
        <v>1575</v>
      </c>
      <c r="L126" s="44">
        <v>1.0</v>
      </c>
      <c r="M126" s="44">
        <v>13.0</v>
      </c>
      <c r="N126" s="23">
        <f t="shared" si="5"/>
        <v>16</v>
      </c>
      <c r="O126" s="38"/>
      <c r="P126" s="45" t="s">
        <v>72</v>
      </c>
      <c r="Q126" s="38"/>
      <c r="R126" s="45">
        <f>MIN(Rules!$E$2,(MAX(H126/N126,N126/H126)))</f>
        <v>1.125</v>
      </c>
      <c r="S126" s="45">
        <f>VLOOKUP(B126,Rules!A:B,2,FALSE)</f>
        <v>60</v>
      </c>
      <c r="T126" s="38"/>
      <c r="U126" s="46">
        <f>1/(10^(-(E126+(IF(P126="Y",Rules!$I$2,0))-K126)/Rules!$E$12)+1)</f>
        <v>0.6506046279</v>
      </c>
      <c r="V126" s="47">
        <f t="shared" si="6"/>
        <v>24</v>
      </c>
      <c r="W126" s="47">
        <f t="shared" si="7"/>
        <v>-24</v>
      </c>
      <c r="X126" s="47"/>
      <c r="Y126" s="47"/>
      <c r="Z126" s="48"/>
      <c r="AA126" s="47">
        <f t="shared" ref="AA126:BJ126" si="130">IF($D126=AA$1,$E126+$V126,(IF($J126=AA$1,$K126+$W126,AA125)))</f>
        <v>1438</v>
      </c>
      <c r="AB126" s="47">
        <f t="shared" si="130"/>
        <v>1112</v>
      </c>
      <c r="AC126" s="47">
        <f t="shared" si="130"/>
        <v>1391</v>
      </c>
      <c r="AD126" s="47">
        <f t="shared" si="130"/>
        <v>292</v>
      </c>
      <c r="AE126" s="47">
        <f t="shared" si="130"/>
        <v>1736</v>
      </c>
      <c r="AF126" s="47">
        <f t="shared" si="130"/>
        <v>1901</v>
      </c>
      <c r="AG126" s="47">
        <f t="shared" si="130"/>
        <v>1095</v>
      </c>
      <c r="AH126" s="47">
        <f t="shared" si="130"/>
        <v>787</v>
      </c>
      <c r="AI126" s="47">
        <f t="shared" si="130"/>
        <v>1216</v>
      </c>
      <c r="AJ126" s="47">
        <f t="shared" si="130"/>
        <v>1816</v>
      </c>
      <c r="AK126" s="47">
        <f t="shared" si="130"/>
        <v>655</v>
      </c>
      <c r="AL126" s="47">
        <f t="shared" si="130"/>
        <v>917</v>
      </c>
      <c r="AM126" s="47">
        <f t="shared" si="130"/>
        <v>1908</v>
      </c>
      <c r="AN126" s="47">
        <f t="shared" si="130"/>
        <v>1275</v>
      </c>
      <c r="AO126" s="47">
        <f t="shared" si="130"/>
        <v>1261</v>
      </c>
      <c r="AP126" s="47">
        <f t="shared" si="130"/>
        <v>2239</v>
      </c>
      <c r="AQ126" s="47">
        <f t="shared" si="130"/>
        <v>1411</v>
      </c>
      <c r="AR126" s="47">
        <f t="shared" si="130"/>
        <v>344</v>
      </c>
      <c r="AS126" s="47">
        <f t="shared" si="130"/>
        <v>1720</v>
      </c>
      <c r="AT126" s="47">
        <f t="shared" si="130"/>
        <v>1208</v>
      </c>
      <c r="AU126" s="47">
        <f t="shared" si="130"/>
        <v>454</v>
      </c>
      <c r="AV126" s="47">
        <f t="shared" si="130"/>
        <v>970</v>
      </c>
      <c r="AW126" s="47">
        <f t="shared" si="130"/>
        <v>1004</v>
      </c>
      <c r="AX126" s="47">
        <f t="shared" si="130"/>
        <v>1210</v>
      </c>
      <c r="AY126" s="47">
        <f t="shared" si="130"/>
        <v>764</v>
      </c>
      <c r="AZ126" s="47">
        <f t="shared" si="130"/>
        <v>1584</v>
      </c>
      <c r="BA126" s="47">
        <f t="shared" si="130"/>
        <v>895</v>
      </c>
      <c r="BB126" s="47">
        <f t="shared" si="130"/>
        <v>531</v>
      </c>
      <c r="BC126" s="47">
        <f t="shared" si="130"/>
        <v>638</v>
      </c>
      <c r="BD126" s="47">
        <f t="shared" si="130"/>
        <v>2053</v>
      </c>
      <c r="BE126" s="47">
        <f t="shared" si="130"/>
        <v>812</v>
      </c>
      <c r="BF126" s="47">
        <f t="shared" si="130"/>
        <v>567</v>
      </c>
      <c r="BG126" s="47">
        <f t="shared" si="130"/>
        <v>1914</v>
      </c>
      <c r="BH126" s="47">
        <f t="shared" si="130"/>
        <v>1360</v>
      </c>
      <c r="BI126" s="47">
        <f t="shared" si="130"/>
        <v>1551</v>
      </c>
      <c r="BJ126" s="47">
        <f t="shared" si="130"/>
        <v>1186</v>
      </c>
    </row>
    <row r="127" ht="13.5" customHeight="1">
      <c r="A127" s="88">
        <v>41063.0</v>
      </c>
      <c r="B127" s="84" t="s">
        <v>75</v>
      </c>
      <c r="C127" s="38"/>
      <c r="D127" s="233" t="s">
        <v>32</v>
      </c>
      <c r="E127" s="52">
        <f t="shared" si="2"/>
        <v>1360</v>
      </c>
      <c r="F127" s="41">
        <v>4.0</v>
      </c>
      <c r="G127" s="41">
        <v>12.0</v>
      </c>
      <c r="H127" s="42">
        <f t="shared" si="3"/>
        <v>24</v>
      </c>
      <c r="I127" s="38"/>
      <c r="J127" s="234" t="s">
        <v>23</v>
      </c>
      <c r="K127" s="52">
        <f t="shared" si="4"/>
        <v>1908</v>
      </c>
      <c r="L127" s="44">
        <v>5.0</v>
      </c>
      <c r="M127" s="44">
        <v>19.0</v>
      </c>
      <c r="N127" s="23">
        <f t="shared" si="5"/>
        <v>34</v>
      </c>
      <c r="O127" s="38"/>
      <c r="P127" s="45" t="s">
        <v>72</v>
      </c>
      <c r="Q127" s="38"/>
      <c r="R127" s="45">
        <f>MIN(Rules!$E$2,(MAX(H127/N127,N127/H127)))</f>
        <v>1.416666667</v>
      </c>
      <c r="S127" s="45">
        <f>VLOOKUP(B127,Rules!A:B,2,FALSE)</f>
        <v>60</v>
      </c>
      <c r="T127" s="38"/>
      <c r="U127" s="46">
        <f>1/(10^(-(E127+(IF(P127="Y",Rules!$I$2,0))-K127)/Rules!$E$12)+1)</f>
        <v>0.1378981876</v>
      </c>
      <c r="V127" s="47">
        <f t="shared" si="6"/>
        <v>-12</v>
      </c>
      <c r="W127" s="47">
        <f t="shared" si="7"/>
        <v>12</v>
      </c>
      <c r="X127" s="47"/>
      <c r="Y127" s="47"/>
      <c r="Z127" s="48"/>
      <c r="AA127" s="47">
        <f t="shared" ref="AA127:BJ127" si="131">IF($D127=AA$1,$E127+$V127,(IF($J127=AA$1,$K127+$W127,AA126)))</f>
        <v>1438</v>
      </c>
      <c r="AB127" s="47">
        <f t="shared" si="131"/>
        <v>1112</v>
      </c>
      <c r="AC127" s="47">
        <f t="shared" si="131"/>
        <v>1391</v>
      </c>
      <c r="AD127" s="47">
        <f t="shared" si="131"/>
        <v>292</v>
      </c>
      <c r="AE127" s="47">
        <f t="shared" si="131"/>
        <v>1736</v>
      </c>
      <c r="AF127" s="47">
        <f t="shared" si="131"/>
        <v>1901</v>
      </c>
      <c r="AG127" s="47">
        <f t="shared" si="131"/>
        <v>1095</v>
      </c>
      <c r="AH127" s="47">
        <f t="shared" si="131"/>
        <v>787</v>
      </c>
      <c r="AI127" s="47">
        <f t="shared" si="131"/>
        <v>1216</v>
      </c>
      <c r="AJ127" s="47">
        <f t="shared" si="131"/>
        <v>1816</v>
      </c>
      <c r="AK127" s="47">
        <f t="shared" si="131"/>
        <v>655</v>
      </c>
      <c r="AL127" s="47">
        <f t="shared" si="131"/>
        <v>917</v>
      </c>
      <c r="AM127" s="47">
        <f t="shared" si="131"/>
        <v>1920</v>
      </c>
      <c r="AN127" s="47">
        <f t="shared" si="131"/>
        <v>1275</v>
      </c>
      <c r="AO127" s="47">
        <f t="shared" si="131"/>
        <v>1261</v>
      </c>
      <c r="AP127" s="47">
        <f t="shared" si="131"/>
        <v>2239</v>
      </c>
      <c r="AQ127" s="47">
        <f t="shared" si="131"/>
        <v>1411</v>
      </c>
      <c r="AR127" s="47">
        <f t="shared" si="131"/>
        <v>344</v>
      </c>
      <c r="AS127" s="47">
        <f t="shared" si="131"/>
        <v>1720</v>
      </c>
      <c r="AT127" s="47">
        <f t="shared" si="131"/>
        <v>1208</v>
      </c>
      <c r="AU127" s="47">
        <f t="shared" si="131"/>
        <v>454</v>
      </c>
      <c r="AV127" s="47">
        <f t="shared" si="131"/>
        <v>970</v>
      </c>
      <c r="AW127" s="47">
        <f t="shared" si="131"/>
        <v>1004</v>
      </c>
      <c r="AX127" s="47">
        <f t="shared" si="131"/>
        <v>1210</v>
      </c>
      <c r="AY127" s="47">
        <f t="shared" si="131"/>
        <v>764</v>
      </c>
      <c r="AZ127" s="47">
        <f t="shared" si="131"/>
        <v>1584</v>
      </c>
      <c r="BA127" s="47">
        <f t="shared" si="131"/>
        <v>895</v>
      </c>
      <c r="BB127" s="47">
        <f t="shared" si="131"/>
        <v>531</v>
      </c>
      <c r="BC127" s="47">
        <f t="shared" si="131"/>
        <v>638</v>
      </c>
      <c r="BD127" s="47">
        <f t="shared" si="131"/>
        <v>2053</v>
      </c>
      <c r="BE127" s="47">
        <f t="shared" si="131"/>
        <v>812</v>
      </c>
      <c r="BF127" s="47">
        <f t="shared" si="131"/>
        <v>567</v>
      </c>
      <c r="BG127" s="47">
        <f t="shared" si="131"/>
        <v>1914</v>
      </c>
      <c r="BH127" s="47">
        <f t="shared" si="131"/>
        <v>1348</v>
      </c>
      <c r="BI127" s="47">
        <f t="shared" si="131"/>
        <v>1551</v>
      </c>
      <c r="BJ127" s="47">
        <f t="shared" si="131"/>
        <v>1186</v>
      </c>
    </row>
    <row r="128" ht="13.5" customHeight="1">
      <c r="A128" s="88">
        <v>41069.0</v>
      </c>
      <c r="B128" s="84" t="s">
        <v>74</v>
      </c>
      <c r="C128" s="38"/>
      <c r="D128" s="233" t="s">
        <v>40</v>
      </c>
      <c r="E128" s="52">
        <f t="shared" si="2"/>
        <v>1186</v>
      </c>
      <c r="F128" s="41">
        <v>1.0</v>
      </c>
      <c r="G128" s="41">
        <v>17.0</v>
      </c>
      <c r="H128" s="42">
        <f t="shared" si="3"/>
        <v>20</v>
      </c>
      <c r="I128" s="38"/>
      <c r="J128" s="234" t="s">
        <v>36</v>
      </c>
      <c r="K128" s="52">
        <f t="shared" si="4"/>
        <v>1208</v>
      </c>
      <c r="L128" s="44">
        <v>4.0</v>
      </c>
      <c r="M128" s="44">
        <v>18.0</v>
      </c>
      <c r="N128" s="23">
        <f t="shared" si="5"/>
        <v>30</v>
      </c>
      <c r="O128" s="38"/>
      <c r="P128" s="45" t="s">
        <v>73</v>
      </c>
      <c r="Q128" s="38"/>
      <c r="R128" s="45">
        <f>MIN(Rules!$E$2,(MAX(H128/N128,N128/H128)))</f>
        <v>1.5</v>
      </c>
      <c r="S128" s="45">
        <f>VLOOKUP(B128,Rules!A:B,2,FALSE)</f>
        <v>50</v>
      </c>
      <c r="T128" s="38"/>
      <c r="U128" s="46">
        <f>1/(10^(-(E128+(IF(P128="Y",Rules!$I$2,0))-K128)/Rules!$E$12)+1)</f>
        <v>0.474693207</v>
      </c>
      <c r="V128" s="47">
        <f t="shared" si="6"/>
        <v>-36</v>
      </c>
      <c r="W128" s="47">
        <f t="shared" si="7"/>
        <v>36</v>
      </c>
      <c r="X128" s="47"/>
      <c r="Y128" s="47"/>
      <c r="Z128" s="48"/>
      <c r="AA128" s="47">
        <f t="shared" ref="AA128:BJ128" si="132">IF($D128=AA$1,$E128+$V128,(IF($J128=AA$1,$K128+$W128,AA127)))</f>
        <v>1438</v>
      </c>
      <c r="AB128" s="47">
        <f t="shared" si="132"/>
        <v>1112</v>
      </c>
      <c r="AC128" s="47">
        <f t="shared" si="132"/>
        <v>1391</v>
      </c>
      <c r="AD128" s="47">
        <f t="shared" si="132"/>
        <v>292</v>
      </c>
      <c r="AE128" s="47">
        <f t="shared" si="132"/>
        <v>1736</v>
      </c>
      <c r="AF128" s="47">
        <f t="shared" si="132"/>
        <v>1901</v>
      </c>
      <c r="AG128" s="47">
        <f t="shared" si="132"/>
        <v>1095</v>
      </c>
      <c r="AH128" s="47">
        <f t="shared" si="132"/>
        <v>787</v>
      </c>
      <c r="AI128" s="47">
        <f t="shared" si="132"/>
        <v>1216</v>
      </c>
      <c r="AJ128" s="47">
        <f t="shared" si="132"/>
        <v>1816</v>
      </c>
      <c r="AK128" s="47">
        <f t="shared" si="132"/>
        <v>655</v>
      </c>
      <c r="AL128" s="47">
        <f t="shared" si="132"/>
        <v>917</v>
      </c>
      <c r="AM128" s="47">
        <f t="shared" si="132"/>
        <v>1920</v>
      </c>
      <c r="AN128" s="47">
        <f t="shared" si="132"/>
        <v>1275</v>
      </c>
      <c r="AO128" s="47">
        <f t="shared" si="132"/>
        <v>1261</v>
      </c>
      <c r="AP128" s="47">
        <f t="shared" si="132"/>
        <v>2239</v>
      </c>
      <c r="AQ128" s="47">
        <f t="shared" si="132"/>
        <v>1411</v>
      </c>
      <c r="AR128" s="47">
        <f t="shared" si="132"/>
        <v>344</v>
      </c>
      <c r="AS128" s="47">
        <f t="shared" si="132"/>
        <v>1720</v>
      </c>
      <c r="AT128" s="47">
        <f t="shared" si="132"/>
        <v>1244</v>
      </c>
      <c r="AU128" s="47">
        <f t="shared" si="132"/>
        <v>454</v>
      </c>
      <c r="AV128" s="47">
        <f t="shared" si="132"/>
        <v>970</v>
      </c>
      <c r="AW128" s="47">
        <f t="shared" si="132"/>
        <v>1004</v>
      </c>
      <c r="AX128" s="47">
        <f t="shared" si="132"/>
        <v>1210</v>
      </c>
      <c r="AY128" s="47">
        <f t="shared" si="132"/>
        <v>764</v>
      </c>
      <c r="AZ128" s="47">
        <f t="shared" si="132"/>
        <v>1584</v>
      </c>
      <c r="BA128" s="47">
        <f t="shared" si="132"/>
        <v>895</v>
      </c>
      <c r="BB128" s="47">
        <f t="shared" si="132"/>
        <v>531</v>
      </c>
      <c r="BC128" s="47">
        <f t="shared" si="132"/>
        <v>638</v>
      </c>
      <c r="BD128" s="47">
        <f t="shared" si="132"/>
        <v>2053</v>
      </c>
      <c r="BE128" s="47">
        <f t="shared" si="132"/>
        <v>812</v>
      </c>
      <c r="BF128" s="47">
        <f t="shared" si="132"/>
        <v>567</v>
      </c>
      <c r="BG128" s="47">
        <f t="shared" si="132"/>
        <v>1914</v>
      </c>
      <c r="BH128" s="47">
        <f t="shared" si="132"/>
        <v>1348</v>
      </c>
      <c r="BI128" s="47">
        <f t="shared" si="132"/>
        <v>1551</v>
      </c>
      <c r="BJ128" s="47">
        <f t="shared" si="132"/>
        <v>1150</v>
      </c>
    </row>
    <row r="129" ht="13.5" customHeight="1">
      <c r="A129" s="88">
        <v>41069.0</v>
      </c>
      <c r="B129" s="84" t="s">
        <v>74</v>
      </c>
      <c r="C129" s="38"/>
      <c r="D129" s="233" t="s">
        <v>43</v>
      </c>
      <c r="E129" s="52">
        <f t="shared" si="2"/>
        <v>1112</v>
      </c>
      <c r="F129" s="41">
        <v>3.0</v>
      </c>
      <c r="G129" s="41">
        <v>20.0</v>
      </c>
      <c r="H129" s="42">
        <f t="shared" si="3"/>
        <v>29</v>
      </c>
      <c r="I129" s="38"/>
      <c r="J129" s="234" t="s">
        <v>47</v>
      </c>
      <c r="K129" s="52">
        <f t="shared" si="4"/>
        <v>970</v>
      </c>
      <c r="L129" s="44">
        <v>1.0</v>
      </c>
      <c r="M129" s="44">
        <v>15.0</v>
      </c>
      <c r="N129" s="23">
        <f t="shared" si="5"/>
        <v>18</v>
      </c>
      <c r="O129" s="38"/>
      <c r="P129" s="45" t="s">
        <v>73</v>
      </c>
      <c r="Q129" s="38"/>
      <c r="R129" s="45">
        <f>MIN(Rules!$E$2,(MAX(H129/N129,N129/H129)))</f>
        <v>1.611111111</v>
      </c>
      <c r="S129" s="45">
        <f>VLOOKUP(B129,Rules!A:B,2,FALSE)</f>
        <v>50</v>
      </c>
      <c r="T129" s="38"/>
      <c r="U129" s="46">
        <f>1/(10^(-(E129+(IF(P129="Y",Rules!$I$2,0))-K129)/Rules!$E$12)+1)</f>
        <v>0.6578964696</v>
      </c>
      <c r="V129" s="47">
        <f t="shared" si="6"/>
        <v>28</v>
      </c>
      <c r="W129" s="47">
        <f t="shared" si="7"/>
        <v>-28</v>
      </c>
      <c r="X129" s="47"/>
      <c r="Y129" s="47"/>
      <c r="Z129" s="48"/>
      <c r="AA129" s="47">
        <f t="shared" ref="AA129:BJ129" si="133">IF($D129=AA$1,$E129+$V129,(IF($J129=AA$1,$K129+$W129,AA128)))</f>
        <v>1438</v>
      </c>
      <c r="AB129" s="47">
        <f t="shared" si="133"/>
        <v>1140</v>
      </c>
      <c r="AC129" s="47">
        <f t="shared" si="133"/>
        <v>1391</v>
      </c>
      <c r="AD129" s="47">
        <f t="shared" si="133"/>
        <v>292</v>
      </c>
      <c r="AE129" s="47">
        <f t="shared" si="133"/>
        <v>1736</v>
      </c>
      <c r="AF129" s="47">
        <f t="shared" si="133"/>
        <v>1901</v>
      </c>
      <c r="AG129" s="47">
        <f t="shared" si="133"/>
        <v>1095</v>
      </c>
      <c r="AH129" s="47">
        <f t="shared" si="133"/>
        <v>787</v>
      </c>
      <c r="AI129" s="47">
        <f t="shared" si="133"/>
        <v>1216</v>
      </c>
      <c r="AJ129" s="47">
        <f t="shared" si="133"/>
        <v>1816</v>
      </c>
      <c r="AK129" s="47">
        <f t="shared" si="133"/>
        <v>655</v>
      </c>
      <c r="AL129" s="47">
        <f t="shared" si="133"/>
        <v>917</v>
      </c>
      <c r="AM129" s="47">
        <f t="shared" si="133"/>
        <v>1920</v>
      </c>
      <c r="AN129" s="47">
        <f t="shared" si="133"/>
        <v>1275</v>
      </c>
      <c r="AO129" s="47">
        <f t="shared" si="133"/>
        <v>1261</v>
      </c>
      <c r="AP129" s="47">
        <f t="shared" si="133"/>
        <v>2239</v>
      </c>
      <c r="AQ129" s="47">
        <f t="shared" si="133"/>
        <v>1411</v>
      </c>
      <c r="AR129" s="47">
        <f t="shared" si="133"/>
        <v>344</v>
      </c>
      <c r="AS129" s="47">
        <f t="shared" si="133"/>
        <v>1720</v>
      </c>
      <c r="AT129" s="47">
        <f t="shared" si="133"/>
        <v>1244</v>
      </c>
      <c r="AU129" s="47">
        <f t="shared" si="133"/>
        <v>454</v>
      </c>
      <c r="AV129" s="47">
        <f t="shared" si="133"/>
        <v>942</v>
      </c>
      <c r="AW129" s="47">
        <f t="shared" si="133"/>
        <v>1004</v>
      </c>
      <c r="AX129" s="47">
        <f t="shared" si="133"/>
        <v>1210</v>
      </c>
      <c r="AY129" s="47">
        <f t="shared" si="133"/>
        <v>764</v>
      </c>
      <c r="AZ129" s="47">
        <f t="shared" si="133"/>
        <v>1584</v>
      </c>
      <c r="BA129" s="47">
        <f t="shared" si="133"/>
        <v>895</v>
      </c>
      <c r="BB129" s="47">
        <f t="shared" si="133"/>
        <v>531</v>
      </c>
      <c r="BC129" s="47">
        <f t="shared" si="133"/>
        <v>638</v>
      </c>
      <c r="BD129" s="47">
        <f t="shared" si="133"/>
        <v>2053</v>
      </c>
      <c r="BE129" s="47">
        <f t="shared" si="133"/>
        <v>812</v>
      </c>
      <c r="BF129" s="47">
        <f t="shared" si="133"/>
        <v>567</v>
      </c>
      <c r="BG129" s="47">
        <f t="shared" si="133"/>
        <v>1914</v>
      </c>
      <c r="BH129" s="47">
        <f t="shared" si="133"/>
        <v>1348</v>
      </c>
      <c r="BI129" s="47">
        <f t="shared" si="133"/>
        <v>1551</v>
      </c>
      <c r="BJ129" s="47">
        <f t="shared" si="133"/>
        <v>1150</v>
      </c>
    </row>
    <row r="130" ht="13.5" customHeight="1">
      <c r="A130" s="88">
        <v>41069.0</v>
      </c>
      <c r="B130" s="84" t="s">
        <v>74</v>
      </c>
      <c r="C130" s="38"/>
      <c r="D130" s="233" t="s">
        <v>42</v>
      </c>
      <c r="E130" s="52">
        <f t="shared" si="2"/>
        <v>812</v>
      </c>
      <c r="F130" s="41">
        <v>2.0</v>
      </c>
      <c r="G130" s="41">
        <v>24.0</v>
      </c>
      <c r="H130" s="42">
        <f t="shared" si="3"/>
        <v>30</v>
      </c>
      <c r="I130" s="38"/>
      <c r="J130" s="234" t="s">
        <v>48</v>
      </c>
      <c r="K130" s="52">
        <f t="shared" si="4"/>
        <v>655</v>
      </c>
      <c r="L130" s="44">
        <v>3.0</v>
      </c>
      <c r="M130" s="44">
        <v>20.0</v>
      </c>
      <c r="N130" s="23">
        <f t="shared" si="5"/>
        <v>29</v>
      </c>
      <c r="O130" s="38"/>
      <c r="P130" s="45" t="s">
        <v>73</v>
      </c>
      <c r="Q130" s="38"/>
      <c r="R130" s="45">
        <f>MIN(Rules!$E$2,(MAX(H130/N130,N130/H130)))</f>
        <v>1.034482759</v>
      </c>
      <c r="S130" s="45">
        <f>VLOOKUP(B130,Rules!A:B,2,FALSE)</f>
        <v>50</v>
      </c>
      <c r="T130" s="38"/>
      <c r="U130" s="46">
        <f>1/(10^(-(E130+(IF(P130="Y",Rules!$I$2,0))-K130)/Rules!$E$12)+1)</f>
        <v>0.6732698731</v>
      </c>
      <c r="V130" s="47">
        <f t="shared" si="6"/>
        <v>17</v>
      </c>
      <c r="W130" s="47">
        <f t="shared" si="7"/>
        <v>-17</v>
      </c>
      <c r="X130" s="47"/>
      <c r="Y130" s="47"/>
      <c r="Z130" s="48"/>
      <c r="AA130" s="47">
        <f t="shared" ref="AA130:BJ130" si="134">IF($D130=AA$1,$E130+$V130,(IF($J130=AA$1,$K130+$W130,AA129)))</f>
        <v>1438</v>
      </c>
      <c r="AB130" s="47">
        <f t="shared" si="134"/>
        <v>1140</v>
      </c>
      <c r="AC130" s="47">
        <f t="shared" si="134"/>
        <v>1391</v>
      </c>
      <c r="AD130" s="47">
        <f t="shared" si="134"/>
        <v>292</v>
      </c>
      <c r="AE130" s="47">
        <f t="shared" si="134"/>
        <v>1736</v>
      </c>
      <c r="AF130" s="47">
        <f t="shared" si="134"/>
        <v>1901</v>
      </c>
      <c r="AG130" s="47">
        <f t="shared" si="134"/>
        <v>1095</v>
      </c>
      <c r="AH130" s="47">
        <f t="shared" si="134"/>
        <v>787</v>
      </c>
      <c r="AI130" s="47">
        <f t="shared" si="134"/>
        <v>1216</v>
      </c>
      <c r="AJ130" s="47">
        <f t="shared" si="134"/>
        <v>1816</v>
      </c>
      <c r="AK130" s="47">
        <f t="shared" si="134"/>
        <v>638</v>
      </c>
      <c r="AL130" s="47">
        <f t="shared" si="134"/>
        <v>917</v>
      </c>
      <c r="AM130" s="47">
        <f t="shared" si="134"/>
        <v>1920</v>
      </c>
      <c r="AN130" s="47">
        <f t="shared" si="134"/>
        <v>1275</v>
      </c>
      <c r="AO130" s="47">
        <f t="shared" si="134"/>
        <v>1261</v>
      </c>
      <c r="AP130" s="47">
        <f t="shared" si="134"/>
        <v>2239</v>
      </c>
      <c r="AQ130" s="47">
        <f t="shared" si="134"/>
        <v>1411</v>
      </c>
      <c r="AR130" s="47">
        <f t="shared" si="134"/>
        <v>344</v>
      </c>
      <c r="AS130" s="47">
        <f t="shared" si="134"/>
        <v>1720</v>
      </c>
      <c r="AT130" s="47">
        <f t="shared" si="134"/>
        <v>1244</v>
      </c>
      <c r="AU130" s="47">
        <f t="shared" si="134"/>
        <v>454</v>
      </c>
      <c r="AV130" s="47">
        <f t="shared" si="134"/>
        <v>942</v>
      </c>
      <c r="AW130" s="47">
        <f t="shared" si="134"/>
        <v>1004</v>
      </c>
      <c r="AX130" s="47">
        <f t="shared" si="134"/>
        <v>1210</v>
      </c>
      <c r="AY130" s="47">
        <f t="shared" si="134"/>
        <v>764</v>
      </c>
      <c r="AZ130" s="47">
        <f t="shared" si="134"/>
        <v>1584</v>
      </c>
      <c r="BA130" s="47">
        <f t="shared" si="134"/>
        <v>895</v>
      </c>
      <c r="BB130" s="47">
        <f t="shared" si="134"/>
        <v>531</v>
      </c>
      <c r="BC130" s="47">
        <f t="shared" si="134"/>
        <v>638</v>
      </c>
      <c r="BD130" s="47">
        <f t="shared" si="134"/>
        <v>2053</v>
      </c>
      <c r="BE130" s="47">
        <f t="shared" si="134"/>
        <v>829</v>
      </c>
      <c r="BF130" s="47">
        <f t="shared" si="134"/>
        <v>567</v>
      </c>
      <c r="BG130" s="47">
        <f t="shared" si="134"/>
        <v>1914</v>
      </c>
      <c r="BH130" s="47">
        <f t="shared" si="134"/>
        <v>1348</v>
      </c>
      <c r="BI130" s="47">
        <f t="shared" si="134"/>
        <v>1551</v>
      </c>
      <c r="BJ130" s="47">
        <f t="shared" si="134"/>
        <v>1150</v>
      </c>
    </row>
    <row r="131" ht="13.5" customHeight="1">
      <c r="A131" s="88">
        <v>41076.0</v>
      </c>
      <c r="B131" s="84" t="s">
        <v>82</v>
      </c>
      <c r="C131" s="38"/>
      <c r="D131" s="233" t="s">
        <v>43</v>
      </c>
      <c r="E131" s="52">
        <f t="shared" si="2"/>
        <v>1140</v>
      </c>
      <c r="F131" s="41">
        <v>1.0</v>
      </c>
      <c r="G131" s="41">
        <v>17.0</v>
      </c>
      <c r="H131" s="42">
        <f t="shared" si="3"/>
        <v>20</v>
      </c>
      <c r="I131" s="38"/>
      <c r="J131" s="234" t="s">
        <v>35</v>
      </c>
      <c r="K131" s="52">
        <f t="shared" si="4"/>
        <v>1095</v>
      </c>
      <c r="L131" s="44">
        <v>4.0</v>
      </c>
      <c r="M131" s="44">
        <v>15.0</v>
      </c>
      <c r="N131" s="23">
        <f t="shared" si="5"/>
        <v>27</v>
      </c>
      <c r="O131" s="38"/>
      <c r="P131" s="45" t="s">
        <v>72</v>
      </c>
      <c r="Q131" s="38"/>
      <c r="R131" s="45">
        <f>MIN(Rules!$E$2,(MAX(H131/N131,N131/H131)))</f>
        <v>1.35</v>
      </c>
      <c r="S131" s="45">
        <f>VLOOKUP(B131,Rules!A:B,2,FALSE)</f>
        <v>35</v>
      </c>
      <c r="T131" s="38"/>
      <c r="U131" s="46">
        <f>1/(10^(-(E131+(IF(P131="Y",Rules!$I$2,0))-K131)/Rules!$E$12)+1)</f>
        <v>0.7105400124</v>
      </c>
      <c r="V131" s="47">
        <f t="shared" si="6"/>
        <v>-34</v>
      </c>
      <c r="W131" s="47">
        <f t="shared" si="7"/>
        <v>34</v>
      </c>
      <c r="X131" s="47"/>
      <c r="Y131" s="47"/>
      <c r="Z131" s="48"/>
      <c r="AA131" s="47">
        <f t="shared" ref="AA131:BJ131" si="135">IF($D131=AA$1,$E131+$V131,(IF($J131=AA$1,$K131+$W131,AA130)))</f>
        <v>1438</v>
      </c>
      <c r="AB131" s="47">
        <f t="shared" si="135"/>
        <v>1106</v>
      </c>
      <c r="AC131" s="47">
        <f t="shared" si="135"/>
        <v>1391</v>
      </c>
      <c r="AD131" s="47">
        <f t="shared" si="135"/>
        <v>292</v>
      </c>
      <c r="AE131" s="47">
        <f t="shared" si="135"/>
        <v>1736</v>
      </c>
      <c r="AF131" s="47">
        <f t="shared" si="135"/>
        <v>1901</v>
      </c>
      <c r="AG131" s="47">
        <f t="shared" si="135"/>
        <v>1129</v>
      </c>
      <c r="AH131" s="47">
        <f t="shared" si="135"/>
        <v>787</v>
      </c>
      <c r="AI131" s="47">
        <f t="shared" si="135"/>
        <v>1216</v>
      </c>
      <c r="AJ131" s="47">
        <f t="shared" si="135"/>
        <v>1816</v>
      </c>
      <c r="AK131" s="47">
        <f t="shared" si="135"/>
        <v>638</v>
      </c>
      <c r="AL131" s="47">
        <f t="shared" si="135"/>
        <v>917</v>
      </c>
      <c r="AM131" s="47">
        <f t="shared" si="135"/>
        <v>1920</v>
      </c>
      <c r="AN131" s="47">
        <f t="shared" si="135"/>
        <v>1275</v>
      </c>
      <c r="AO131" s="47">
        <f t="shared" si="135"/>
        <v>1261</v>
      </c>
      <c r="AP131" s="47">
        <f t="shared" si="135"/>
        <v>2239</v>
      </c>
      <c r="AQ131" s="47">
        <f t="shared" si="135"/>
        <v>1411</v>
      </c>
      <c r="AR131" s="47">
        <f t="shared" si="135"/>
        <v>344</v>
      </c>
      <c r="AS131" s="47">
        <f t="shared" si="135"/>
        <v>1720</v>
      </c>
      <c r="AT131" s="47">
        <f t="shared" si="135"/>
        <v>1244</v>
      </c>
      <c r="AU131" s="47">
        <f t="shared" si="135"/>
        <v>454</v>
      </c>
      <c r="AV131" s="47">
        <f t="shared" si="135"/>
        <v>942</v>
      </c>
      <c r="AW131" s="47">
        <f t="shared" si="135"/>
        <v>1004</v>
      </c>
      <c r="AX131" s="47">
        <f t="shared" si="135"/>
        <v>1210</v>
      </c>
      <c r="AY131" s="47">
        <f t="shared" si="135"/>
        <v>764</v>
      </c>
      <c r="AZ131" s="47">
        <f t="shared" si="135"/>
        <v>1584</v>
      </c>
      <c r="BA131" s="47">
        <f t="shared" si="135"/>
        <v>895</v>
      </c>
      <c r="BB131" s="47">
        <f t="shared" si="135"/>
        <v>531</v>
      </c>
      <c r="BC131" s="47">
        <f t="shared" si="135"/>
        <v>638</v>
      </c>
      <c r="BD131" s="47">
        <f t="shared" si="135"/>
        <v>2053</v>
      </c>
      <c r="BE131" s="47">
        <f t="shared" si="135"/>
        <v>829</v>
      </c>
      <c r="BF131" s="47">
        <f t="shared" si="135"/>
        <v>567</v>
      </c>
      <c r="BG131" s="47">
        <f t="shared" si="135"/>
        <v>1914</v>
      </c>
      <c r="BH131" s="47">
        <f t="shared" si="135"/>
        <v>1348</v>
      </c>
      <c r="BI131" s="47">
        <f t="shared" si="135"/>
        <v>1551</v>
      </c>
      <c r="BJ131" s="47">
        <f t="shared" si="135"/>
        <v>1150</v>
      </c>
    </row>
    <row r="132" ht="13.5" customHeight="1">
      <c r="A132" s="88">
        <v>41077.0</v>
      </c>
      <c r="B132" s="84" t="s">
        <v>75</v>
      </c>
      <c r="C132" s="38"/>
      <c r="D132" s="233" t="s">
        <v>27</v>
      </c>
      <c r="E132" s="52">
        <f t="shared" si="2"/>
        <v>1584</v>
      </c>
      <c r="F132" s="41">
        <v>3.0</v>
      </c>
      <c r="G132" s="41">
        <v>15.0</v>
      </c>
      <c r="H132" s="42">
        <f t="shared" si="3"/>
        <v>24</v>
      </c>
      <c r="I132" s="38"/>
      <c r="J132" s="234" t="s">
        <v>23</v>
      </c>
      <c r="K132" s="52">
        <f t="shared" si="4"/>
        <v>1920</v>
      </c>
      <c r="L132" s="44">
        <v>5.0</v>
      </c>
      <c r="M132" s="44">
        <v>23.0</v>
      </c>
      <c r="N132" s="23">
        <f t="shared" si="5"/>
        <v>38</v>
      </c>
      <c r="O132" s="38"/>
      <c r="P132" s="45" t="s">
        <v>73</v>
      </c>
      <c r="Q132" s="38"/>
      <c r="R132" s="45">
        <f>MIN(Rules!$E$2,(MAX(H132/N132,N132/H132)))</f>
        <v>1.583333333</v>
      </c>
      <c r="S132" s="45">
        <f>VLOOKUP(B132,Rules!A:B,2,FALSE)</f>
        <v>60</v>
      </c>
      <c r="T132" s="38"/>
      <c r="U132" s="46">
        <f>1/(10^(-(E132+(IF(P132="Y",Rules!$I$2,0))-K132)/Rules!$E$12)+1)</f>
        <v>0.1754711945</v>
      </c>
      <c r="V132" s="47">
        <f t="shared" si="6"/>
        <v>-17</v>
      </c>
      <c r="W132" s="47">
        <f t="shared" si="7"/>
        <v>17</v>
      </c>
      <c r="X132" s="47"/>
      <c r="Y132" s="47"/>
      <c r="Z132" s="48"/>
      <c r="AA132" s="47">
        <f t="shared" ref="AA132:BJ132" si="136">IF($D132=AA$1,$E132+$V132,(IF($J132=AA$1,$K132+$W132,AA131)))</f>
        <v>1438</v>
      </c>
      <c r="AB132" s="47">
        <f t="shared" si="136"/>
        <v>1106</v>
      </c>
      <c r="AC132" s="47">
        <f t="shared" si="136"/>
        <v>1391</v>
      </c>
      <c r="AD132" s="47">
        <f t="shared" si="136"/>
        <v>292</v>
      </c>
      <c r="AE132" s="47">
        <f t="shared" si="136"/>
        <v>1736</v>
      </c>
      <c r="AF132" s="47">
        <f t="shared" si="136"/>
        <v>1901</v>
      </c>
      <c r="AG132" s="47">
        <f t="shared" si="136"/>
        <v>1129</v>
      </c>
      <c r="AH132" s="47">
        <f t="shared" si="136"/>
        <v>787</v>
      </c>
      <c r="AI132" s="47">
        <f t="shared" si="136"/>
        <v>1216</v>
      </c>
      <c r="AJ132" s="47">
        <f t="shared" si="136"/>
        <v>1816</v>
      </c>
      <c r="AK132" s="47">
        <f t="shared" si="136"/>
        <v>638</v>
      </c>
      <c r="AL132" s="47">
        <f t="shared" si="136"/>
        <v>917</v>
      </c>
      <c r="AM132" s="47">
        <f t="shared" si="136"/>
        <v>1937</v>
      </c>
      <c r="AN132" s="47">
        <f t="shared" si="136"/>
        <v>1275</v>
      </c>
      <c r="AO132" s="47">
        <f t="shared" si="136"/>
        <v>1261</v>
      </c>
      <c r="AP132" s="47">
        <f t="shared" si="136"/>
        <v>2239</v>
      </c>
      <c r="AQ132" s="47">
        <f t="shared" si="136"/>
        <v>1411</v>
      </c>
      <c r="AR132" s="47">
        <f t="shared" si="136"/>
        <v>344</v>
      </c>
      <c r="AS132" s="47">
        <f t="shared" si="136"/>
        <v>1720</v>
      </c>
      <c r="AT132" s="47">
        <f t="shared" si="136"/>
        <v>1244</v>
      </c>
      <c r="AU132" s="47">
        <f t="shared" si="136"/>
        <v>454</v>
      </c>
      <c r="AV132" s="47">
        <f t="shared" si="136"/>
        <v>942</v>
      </c>
      <c r="AW132" s="47">
        <f t="shared" si="136"/>
        <v>1004</v>
      </c>
      <c r="AX132" s="47">
        <f t="shared" si="136"/>
        <v>1210</v>
      </c>
      <c r="AY132" s="47">
        <f t="shared" si="136"/>
        <v>764</v>
      </c>
      <c r="AZ132" s="47">
        <f t="shared" si="136"/>
        <v>1567</v>
      </c>
      <c r="BA132" s="47">
        <f t="shared" si="136"/>
        <v>895</v>
      </c>
      <c r="BB132" s="47">
        <f t="shared" si="136"/>
        <v>531</v>
      </c>
      <c r="BC132" s="47">
        <f t="shared" si="136"/>
        <v>638</v>
      </c>
      <c r="BD132" s="47">
        <f t="shared" si="136"/>
        <v>2053</v>
      </c>
      <c r="BE132" s="47">
        <f t="shared" si="136"/>
        <v>829</v>
      </c>
      <c r="BF132" s="47">
        <f t="shared" si="136"/>
        <v>567</v>
      </c>
      <c r="BG132" s="47">
        <f t="shared" si="136"/>
        <v>1914</v>
      </c>
      <c r="BH132" s="47">
        <f t="shared" si="136"/>
        <v>1348</v>
      </c>
      <c r="BI132" s="47">
        <f t="shared" si="136"/>
        <v>1551</v>
      </c>
      <c r="BJ132" s="47">
        <f t="shared" si="136"/>
        <v>1150</v>
      </c>
    </row>
    <row r="133" ht="13.5" customHeight="1">
      <c r="A133" s="88">
        <v>41077.0</v>
      </c>
      <c r="B133" s="84" t="s">
        <v>75</v>
      </c>
      <c r="C133" s="38"/>
      <c r="D133" s="233" t="s">
        <v>21</v>
      </c>
      <c r="E133" s="52">
        <f t="shared" si="2"/>
        <v>1736</v>
      </c>
      <c r="F133" s="41">
        <v>1.0</v>
      </c>
      <c r="G133" s="41">
        <v>18.0</v>
      </c>
      <c r="H133" s="42">
        <f t="shared" si="3"/>
        <v>21</v>
      </c>
      <c r="I133" s="38"/>
      <c r="J133" s="234" t="s">
        <v>25</v>
      </c>
      <c r="K133" s="52">
        <f t="shared" si="4"/>
        <v>1914</v>
      </c>
      <c r="L133" s="44">
        <v>2.0</v>
      </c>
      <c r="M133" s="44">
        <v>17.0</v>
      </c>
      <c r="N133" s="23">
        <f t="shared" si="5"/>
        <v>23</v>
      </c>
      <c r="O133" s="38"/>
      <c r="P133" s="45" t="s">
        <v>73</v>
      </c>
      <c r="Q133" s="38"/>
      <c r="R133" s="45">
        <f>MIN(Rules!$E$2,(MAX(H133/N133,N133/H133)))</f>
        <v>1.095238095</v>
      </c>
      <c r="S133" s="45">
        <f>VLOOKUP(B133,Rules!A:B,2,FALSE)</f>
        <v>60</v>
      </c>
      <c r="T133" s="38"/>
      <c r="U133" s="46">
        <f>1/(10^(-(E133+(IF(P133="Y",Rules!$I$2,0))-K133)/Rules!$E$12)+1)</f>
        <v>0.3058230371</v>
      </c>
      <c r="V133" s="47">
        <f t="shared" si="6"/>
        <v>-20</v>
      </c>
      <c r="W133" s="47">
        <f t="shared" si="7"/>
        <v>20</v>
      </c>
      <c r="X133" s="47"/>
      <c r="Y133" s="47"/>
      <c r="Z133" s="48"/>
      <c r="AA133" s="47">
        <f t="shared" ref="AA133:BJ133" si="137">IF($D133=AA$1,$E133+$V133,(IF($J133=AA$1,$K133+$W133,AA132)))</f>
        <v>1438</v>
      </c>
      <c r="AB133" s="47">
        <f t="shared" si="137"/>
        <v>1106</v>
      </c>
      <c r="AC133" s="47">
        <f t="shared" si="137"/>
        <v>1391</v>
      </c>
      <c r="AD133" s="47">
        <f t="shared" si="137"/>
        <v>292</v>
      </c>
      <c r="AE133" s="47">
        <f t="shared" si="137"/>
        <v>1716</v>
      </c>
      <c r="AF133" s="47">
        <f t="shared" si="137"/>
        <v>1901</v>
      </c>
      <c r="AG133" s="47">
        <f t="shared" si="137"/>
        <v>1129</v>
      </c>
      <c r="AH133" s="47">
        <f t="shared" si="137"/>
        <v>787</v>
      </c>
      <c r="AI133" s="47">
        <f t="shared" si="137"/>
        <v>1216</v>
      </c>
      <c r="AJ133" s="47">
        <f t="shared" si="137"/>
        <v>1816</v>
      </c>
      <c r="AK133" s="47">
        <f t="shared" si="137"/>
        <v>638</v>
      </c>
      <c r="AL133" s="47">
        <f t="shared" si="137"/>
        <v>917</v>
      </c>
      <c r="AM133" s="47">
        <f t="shared" si="137"/>
        <v>1937</v>
      </c>
      <c r="AN133" s="47">
        <f t="shared" si="137"/>
        <v>1275</v>
      </c>
      <c r="AO133" s="47">
        <f t="shared" si="137"/>
        <v>1261</v>
      </c>
      <c r="AP133" s="47">
        <f t="shared" si="137"/>
        <v>2239</v>
      </c>
      <c r="AQ133" s="47">
        <f t="shared" si="137"/>
        <v>1411</v>
      </c>
      <c r="AR133" s="47">
        <f t="shared" si="137"/>
        <v>344</v>
      </c>
      <c r="AS133" s="47">
        <f t="shared" si="137"/>
        <v>1720</v>
      </c>
      <c r="AT133" s="47">
        <f t="shared" si="137"/>
        <v>1244</v>
      </c>
      <c r="AU133" s="47">
        <f t="shared" si="137"/>
        <v>454</v>
      </c>
      <c r="AV133" s="47">
        <f t="shared" si="137"/>
        <v>942</v>
      </c>
      <c r="AW133" s="47">
        <f t="shared" si="137"/>
        <v>1004</v>
      </c>
      <c r="AX133" s="47">
        <f t="shared" si="137"/>
        <v>1210</v>
      </c>
      <c r="AY133" s="47">
        <f t="shared" si="137"/>
        <v>764</v>
      </c>
      <c r="AZ133" s="47">
        <f t="shared" si="137"/>
        <v>1567</v>
      </c>
      <c r="BA133" s="47">
        <f t="shared" si="137"/>
        <v>895</v>
      </c>
      <c r="BB133" s="47">
        <f t="shared" si="137"/>
        <v>531</v>
      </c>
      <c r="BC133" s="47">
        <f t="shared" si="137"/>
        <v>638</v>
      </c>
      <c r="BD133" s="47">
        <f t="shared" si="137"/>
        <v>2053</v>
      </c>
      <c r="BE133" s="47">
        <f t="shared" si="137"/>
        <v>829</v>
      </c>
      <c r="BF133" s="47">
        <f t="shared" si="137"/>
        <v>567</v>
      </c>
      <c r="BG133" s="47">
        <f t="shared" si="137"/>
        <v>1934</v>
      </c>
      <c r="BH133" s="47">
        <f t="shared" si="137"/>
        <v>1348</v>
      </c>
      <c r="BI133" s="47">
        <f t="shared" si="137"/>
        <v>1551</v>
      </c>
      <c r="BJ133" s="47">
        <f t="shared" si="137"/>
        <v>1150</v>
      </c>
    </row>
    <row r="134" ht="13.5" customHeight="1">
      <c r="A134" s="88">
        <v>41083.0</v>
      </c>
      <c r="B134" s="84" t="s">
        <v>77</v>
      </c>
      <c r="C134" s="38"/>
      <c r="D134" s="233" t="s">
        <v>24</v>
      </c>
      <c r="E134" s="52">
        <f t="shared" si="2"/>
        <v>1551</v>
      </c>
      <c r="F134" s="41">
        <v>3.0</v>
      </c>
      <c r="G134" s="41">
        <v>22.0</v>
      </c>
      <c r="H134" s="42">
        <f t="shared" si="3"/>
        <v>31</v>
      </c>
      <c r="I134" s="38"/>
      <c r="J134" s="234" t="s">
        <v>32</v>
      </c>
      <c r="K134" s="52">
        <f t="shared" si="4"/>
        <v>1348</v>
      </c>
      <c r="L134" s="44">
        <v>2.0</v>
      </c>
      <c r="M134" s="44">
        <v>9.0</v>
      </c>
      <c r="N134" s="23">
        <f t="shared" si="5"/>
        <v>15</v>
      </c>
      <c r="O134" s="38"/>
      <c r="P134" s="45" t="s">
        <v>72</v>
      </c>
      <c r="Q134" s="38"/>
      <c r="R134" s="45">
        <f>MIN(Rules!$E$2,(MAX(H134/N134,N134/H134)))</f>
        <v>2</v>
      </c>
      <c r="S134" s="45">
        <f>VLOOKUP(B134,Rules!A:B,2,FALSE)</f>
        <v>60</v>
      </c>
      <c r="T134" s="38"/>
      <c r="U134" s="46">
        <f>1/(10^(-(E134+(IF(P134="Y",Rules!$I$2,0))-K134)/Rules!$E$12)+1)</f>
        <v>0.8355694362</v>
      </c>
      <c r="V134" s="47">
        <f t="shared" si="6"/>
        <v>20</v>
      </c>
      <c r="W134" s="47">
        <f t="shared" si="7"/>
        <v>-20</v>
      </c>
      <c r="X134" s="47"/>
      <c r="Y134" s="47"/>
      <c r="Z134" s="48"/>
      <c r="AA134" s="47">
        <f t="shared" ref="AA134:BJ134" si="138">IF($D134=AA$1,$E134+$V134,(IF($J134=AA$1,$K134+$W134,AA133)))</f>
        <v>1438</v>
      </c>
      <c r="AB134" s="47">
        <f t="shared" si="138"/>
        <v>1106</v>
      </c>
      <c r="AC134" s="47">
        <f t="shared" si="138"/>
        <v>1391</v>
      </c>
      <c r="AD134" s="47">
        <f t="shared" si="138"/>
        <v>292</v>
      </c>
      <c r="AE134" s="47">
        <f t="shared" si="138"/>
        <v>1716</v>
      </c>
      <c r="AF134" s="47">
        <f t="shared" si="138"/>
        <v>1901</v>
      </c>
      <c r="AG134" s="47">
        <f t="shared" si="138"/>
        <v>1129</v>
      </c>
      <c r="AH134" s="47">
        <f t="shared" si="138"/>
        <v>787</v>
      </c>
      <c r="AI134" s="47">
        <f t="shared" si="138"/>
        <v>1216</v>
      </c>
      <c r="AJ134" s="47">
        <f t="shared" si="138"/>
        <v>1816</v>
      </c>
      <c r="AK134" s="47">
        <f t="shared" si="138"/>
        <v>638</v>
      </c>
      <c r="AL134" s="47">
        <f t="shared" si="138"/>
        <v>917</v>
      </c>
      <c r="AM134" s="47">
        <f t="shared" si="138"/>
        <v>1937</v>
      </c>
      <c r="AN134" s="47">
        <f t="shared" si="138"/>
        <v>1275</v>
      </c>
      <c r="AO134" s="47">
        <f t="shared" si="138"/>
        <v>1261</v>
      </c>
      <c r="AP134" s="47">
        <f t="shared" si="138"/>
        <v>2239</v>
      </c>
      <c r="AQ134" s="47">
        <f t="shared" si="138"/>
        <v>1411</v>
      </c>
      <c r="AR134" s="47">
        <f t="shared" si="138"/>
        <v>344</v>
      </c>
      <c r="AS134" s="47">
        <f t="shared" si="138"/>
        <v>1720</v>
      </c>
      <c r="AT134" s="47">
        <f t="shared" si="138"/>
        <v>1244</v>
      </c>
      <c r="AU134" s="47">
        <f t="shared" si="138"/>
        <v>454</v>
      </c>
      <c r="AV134" s="47">
        <f t="shared" si="138"/>
        <v>942</v>
      </c>
      <c r="AW134" s="47">
        <f t="shared" si="138"/>
        <v>1004</v>
      </c>
      <c r="AX134" s="47">
        <f t="shared" si="138"/>
        <v>1210</v>
      </c>
      <c r="AY134" s="47">
        <f t="shared" si="138"/>
        <v>764</v>
      </c>
      <c r="AZ134" s="47">
        <f t="shared" si="138"/>
        <v>1567</v>
      </c>
      <c r="BA134" s="47">
        <f t="shared" si="138"/>
        <v>895</v>
      </c>
      <c r="BB134" s="47">
        <f t="shared" si="138"/>
        <v>531</v>
      </c>
      <c r="BC134" s="47">
        <f t="shared" si="138"/>
        <v>638</v>
      </c>
      <c r="BD134" s="47">
        <f t="shared" si="138"/>
        <v>2053</v>
      </c>
      <c r="BE134" s="47">
        <f t="shared" si="138"/>
        <v>829</v>
      </c>
      <c r="BF134" s="47">
        <f t="shared" si="138"/>
        <v>567</v>
      </c>
      <c r="BG134" s="47">
        <f t="shared" si="138"/>
        <v>1934</v>
      </c>
      <c r="BH134" s="47">
        <f t="shared" si="138"/>
        <v>1328</v>
      </c>
      <c r="BI134" s="47">
        <f t="shared" si="138"/>
        <v>1571</v>
      </c>
      <c r="BJ134" s="47">
        <f t="shared" si="138"/>
        <v>1150</v>
      </c>
    </row>
    <row r="135" ht="13.5" customHeight="1">
      <c r="A135" s="88">
        <v>41083.0</v>
      </c>
      <c r="B135" s="84" t="s">
        <v>77</v>
      </c>
      <c r="C135" s="38"/>
      <c r="D135" s="233" t="s">
        <v>20</v>
      </c>
      <c r="E135" s="52">
        <f t="shared" si="2"/>
        <v>1720</v>
      </c>
      <c r="F135" s="41">
        <v>6.0</v>
      </c>
      <c r="G135" s="41">
        <v>21.0</v>
      </c>
      <c r="H135" s="42">
        <f t="shared" si="3"/>
        <v>39</v>
      </c>
      <c r="I135" s="38"/>
      <c r="J135" s="234" t="s">
        <v>31</v>
      </c>
      <c r="K135" s="52">
        <f t="shared" si="4"/>
        <v>1411</v>
      </c>
      <c r="L135" s="44">
        <v>1.0</v>
      </c>
      <c r="M135" s="44">
        <v>11.0</v>
      </c>
      <c r="N135" s="23">
        <f t="shared" si="5"/>
        <v>14</v>
      </c>
      <c r="O135" s="38"/>
      <c r="P135" s="45" t="s">
        <v>72</v>
      </c>
      <c r="Q135" s="38"/>
      <c r="R135" s="45">
        <f>MIN(Rules!$E$2,(MAX(H135/N135,N135/H135)))</f>
        <v>2</v>
      </c>
      <c r="S135" s="45">
        <f>VLOOKUP(B135,Rules!A:B,2,FALSE)</f>
        <v>60</v>
      </c>
      <c r="T135" s="38"/>
      <c r="U135" s="46">
        <f>1/(10^(-(E135+(IF(P135="Y",Rules!$I$2,0))-K135)/Rules!$E$12)+1)</f>
        <v>0.892234663</v>
      </c>
      <c r="V135" s="47">
        <f t="shared" si="6"/>
        <v>13</v>
      </c>
      <c r="W135" s="47">
        <f t="shared" si="7"/>
        <v>-13</v>
      </c>
      <c r="X135" s="47"/>
      <c r="Y135" s="47"/>
      <c r="Z135" s="48"/>
      <c r="AA135" s="47">
        <f t="shared" ref="AA135:BJ135" si="139">IF($D135=AA$1,$E135+$V135,(IF($J135=AA$1,$K135+$W135,AA134)))</f>
        <v>1438</v>
      </c>
      <c r="AB135" s="47">
        <f t="shared" si="139"/>
        <v>1106</v>
      </c>
      <c r="AC135" s="47">
        <f t="shared" si="139"/>
        <v>1391</v>
      </c>
      <c r="AD135" s="47">
        <f t="shared" si="139"/>
        <v>292</v>
      </c>
      <c r="AE135" s="47">
        <f t="shared" si="139"/>
        <v>1716</v>
      </c>
      <c r="AF135" s="47">
        <f t="shared" si="139"/>
        <v>1901</v>
      </c>
      <c r="AG135" s="47">
        <f t="shared" si="139"/>
        <v>1129</v>
      </c>
      <c r="AH135" s="47">
        <f t="shared" si="139"/>
        <v>787</v>
      </c>
      <c r="AI135" s="47">
        <f t="shared" si="139"/>
        <v>1216</v>
      </c>
      <c r="AJ135" s="47">
        <f t="shared" si="139"/>
        <v>1816</v>
      </c>
      <c r="AK135" s="47">
        <f t="shared" si="139"/>
        <v>638</v>
      </c>
      <c r="AL135" s="47">
        <f t="shared" si="139"/>
        <v>917</v>
      </c>
      <c r="AM135" s="47">
        <f t="shared" si="139"/>
        <v>1937</v>
      </c>
      <c r="AN135" s="47">
        <f t="shared" si="139"/>
        <v>1275</v>
      </c>
      <c r="AO135" s="47">
        <f t="shared" si="139"/>
        <v>1261</v>
      </c>
      <c r="AP135" s="47">
        <f t="shared" si="139"/>
        <v>2239</v>
      </c>
      <c r="AQ135" s="47">
        <f t="shared" si="139"/>
        <v>1398</v>
      </c>
      <c r="AR135" s="47">
        <f t="shared" si="139"/>
        <v>344</v>
      </c>
      <c r="AS135" s="47">
        <f t="shared" si="139"/>
        <v>1733</v>
      </c>
      <c r="AT135" s="47">
        <f t="shared" si="139"/>
        <v>1244</v>
      </c>
      <c r="AU135" s="47">
        <f t="shared" si="139"/>
        <v>454</v>
      </c>
      <c r="AV135" s="47">
        <f t="shared" si="139"/>
        <v>942</v>
      </c>
      <c r="AW135" s="47">
        <f t="shared" si="139"/>
        <v>1004</v>
      </c>
      <c r="AX135" s="47">
        <f t="shared" si="139"/>
        <v>1210</v>
      </c>
      <c r="AY135" s="47">
        <f t="shared" si="139"/>
        <v>764</v>
      </c>
      <c r="AZ135" s="47">
        <f t="shared" si="139"/>
        <v>1567</v>
      </c>
      <c r="BA135" s="47">
        <f t="shared" si="139"/>
        <v>895</v>
      </c>
      <c r="BB135" s="47">
        <f t="shared" si="139"/>
        <v>531</v>
      </c>
      <c r="BC135" s="47">
        <f t="shared" si="139"/>
        <v>638</v>
      </c>
      <c r="BD135" s="47">
        <f t="shared" si="139"/>
        <v>2053</v>
      </c>
      <c r="BE135" s="47">
        <f t="shared" si="139"/>
        <v>829</v>
      </c>
      <c r="BF135" s="47">
        <f t="shared" si="139"/>
        <v>567</v>
      </c>
      <c r="BG135" s="47">
        <f t="shared" si="139"/>
        <v>1934</v>
      </c>
      <c r="BH135" s="47">
        <f t="shared" si="139"/>
        <v>1328</v>
      </c>
      <c r="BI135" s="47">
        <f t="shared" si="139"/>
        <v>1571</v>
      </c>
      <c r="BJ135" s="47">
        <f t="shared" si="139"/>
        <v>1150</v>
      </c>
    </row>
    <row r="136" ht="13.5" customHeight="1">
      <c r="A136" s="88">
        <v>41083.0</v>
      </c>
      <c r="B136" s="84" t="s">
        <v>75</v>
      </c>
      <c r="C136" s="38"/>
      <c r="D136" s="233" t="s">
        <v>22</v>
      </c>
      <c r="E136" s="52">
        <f t="shared" si="2"/>
        <v>2239</v>
      </c>
      <c r="F136" s="41">
        <v>2.0</v>
      </c>
      <c r="G136" s="41">
        <v>21.0</v>
      </c>
      <c r="H136" s="42">
        <f t="shared" si="3"/>
        <v>27</v>
      </c>
      <c r="I136" s="38"/>
      <c r="J136" s="234" t="s">
        <v>26</v>
      </c>
      <c r="K136" s="52">
        <f t="shared" si="4"/>
        <v>1816</v>
      </c>
      <c r="L136" s="44">
        <v>0.0</v>
      </c>
      <c r="M136" s="44">
        <v>9.0</v>
      </c>
      <c r="N136" s="23">
        <f t="shared" si="5"/>
        <v>9</v>
      </c>
      <c r="O136" s="38"/>
      <c r="P136" s="45" t="s">
        <v>73</v>
      </c>
      <c r="Q136" s="38"/>
      <c r="R136" s="45">
        <f>MIN(Rules!$E$2,(MAX(H136/N136,N136/H136)))</f>
        <v>2</v>
      </c>
      <c r="S136" s="45">
        <f>VLOOKUP(B136,Rules!A:B,2,FALSE)</f>
        <v>60</v>
      </c>
      <c r="T136" s="38"/>
      <c r="U136" s="46">
        <f>1/(10^(-(E136+(IF(P136="Y",Rules!$I$2,0))-K136)/Rules!$E$12)+1)</f>
        <v>0.8752269775</v>
      </c>
      <c r="V136" s="47">
        <f t="shared" si="6"/>
        <v>15</v>
      </c>
      <c r="W136" s="47">
        <f t="shared" si="7"/>
        <v>-15</v>
      </c>
      <c r="X136" s="47"/>
      <c r="Y136" s="47"/>
      <c r="Z136" s="48"/>
      <c r="AA136" s="47">
        <f t="shared" ref="AA136:BJ136" si="140">IF($D136=AA$1,$E136+$V136,(IF($J136=AA$1,$K136+$W136,AA135)))</f>
        <v>1438</v>
      </c>
      <c r="AB136" s="47">
        <f t="shared" si="140"/>
        <v>1106</v>
      </c>
      <c r="AC136" s="47">
        <f t="shared" si="140"/>
        <v>1391</v>
      </c>
      <c r="AD136" s="47">
        <f t="shared" si="140"/>
        <v>292</v>
      </c>
      <c r="AE136" s="47">
        <f t="shared" si="140"/>
        <v>1716</v>
      </c>
      <c r="AF136" s="47">
        <f t="shared" si="140"/>
        <v>1901</v>
      </c>
      <c r="AG136" s="47">
        <f t="shared" si="140"/>
        <v>1129</v>
      </c>
      <c r="AH136" s="47">
        <f t="shared" si="140"/>
        <v>787</v>
      </c>
      <c r="AI136" s="47">
        <f t="shared" si="140"/>
        <v>1216</v>
      </c>
      <c r="AJ136" s="47">
        <f t="shared" si="140"/>
        <v>1801</v>
      </c>
      <c r="AK136" s="47">
        <f t="shared" si="140"/>
        <v>638</v>
      </c>
      <c r="AL136" s="47">
        <f t="shared" si="140"/>
        <v>917</v>
      </c>
      <c r="AM136" s="47">
        <f t="shared" si="140"/>
        <v>1937</v>
      </c>
      <c r="AN136" s="47">
        <f t="shared" si="140"/>
        <v>1275</v>
      </c>
      <c r="AO136" s="47">
        <f t="shared" si="140"/>
        <v>1261</v>
      </c>
      <c r="AP136" s="47">
        <f t="shared" si="140"/>
        <v>2254</v>
      </c>
      <c r="AQ136" s="47">
        <f t="shared" si="140"/>
        <v>1398</v>
      </c>
      <c r="AR136" s="47">
        <f t="shared" si="140"/>
        <v>344</v>
      </c>
      <c r="AS136" s="47">
        <f t="shared" si="140"/>
        <v>1733</v>
      </c>
      <c r="AT136" s="47">
        <f t="shared" si="140"/>
        <v>1244</v>
      </c>
      <c r="AU136" s="47">
        <f t="shared" si="140"/>
        <v>454</v>
      </c>
      <c r="AV136" s="47">
        <f t="shared" si="140"/>
        <v>942</v>
      </c>
      <c r="AW136" s="47">
        <f t="shared" si="140"/>
        <v>1004</v>
      </c>
      <c r="AX136" s="47">
        <f t="shared" si="140"/>
        <v>1210</v>
      </c>
      <c r="AY136" s="47">
        <f t="shared" si="140"/>
        <v>764</v>
      </c>
      <c r="AZ136" s="47">
        <f t="shared" si="140"/>
        <v>1567</v>
      </c>
      <c r="BA136" s="47">
        <f t="shared" si="140"/>
        <v>895</v>
      </c>
      <c r="BB136" s="47">
        <f t="shared" si="140"/>
        <v>531</v>
      </c>
      <c r="BC136" s="47">
        <f t="shared" si="140"/>
        <v>638</v>
      </c>
      <c r="BD136" s="47">
        <f t="shared" si="140"/>
        <v>2053</v>
      </c>
      <c r="BE136" s="47">
        <f t="shared" si="140"/>
        <v>829</v>
      </c>
      <c r="BF136" s="47">
        <f t="shared" si="140"/>
        <v>567</v>
      </c>
      <c r="BG136" s="47">
        <f t="shared" si="140"/>
        <v>1934</v>
      </c>
      <c r="BH136" s="47">
        <f t="shared" si="140"/>
        <v>1328</v>
      </c>
      <c r="BI136" s="47">
        <f t="shared" si="140"/>
        <v>1571</v>
      </c>
      <c r="BJ136" s="47">
        <f t="shared" si="140"/>
        <v>1150</v>
      </c>
    </row>
    <row r="137" ht="13.5" customHeight="1">
      <c r="A137" s="88">
        <v>41084.0</v>
      </c>
      <c r="B137" s="84" t="s">
        <v>75</v>
      </c>
      <c r="C137" s="38"/>
      <c r="D137" s="233" t="s">
        <v>19</v>
      </c>
      <c r="E137" s="52">
        <f t="shared" si="2"/>
        <v>1901</v>
      </c>
      <c r="F137" s="41">
        <v>0.0</v>
      </c>
      <c r="G137" s="41">
        <v>24.0</v>
      </c>
      <c r="H137" s="42">
        <f t="shared" si="3"/>
        <v>24</v>
      </c>
      <c r="I137" s="38"/>
      <c r="J137" s="234" t="s">
        <v>18</v>
      </c>
      <c r="K137" s="52">
        <f t="shared" si="4"/>
        <v>2053</v>
      </c>
      <c r="L137" s="44">
        <v>1.0</v>
      </c>
      <c r="M137" s="44">
        <v>22.0</v>
      </c>
      <c r="N137" s="23">
        <f t="shared" si="5"/>
        <v>25</v>
      </c>
      <c r="O137" s="38"/>
      <c r="P137" s="45" t="s">
        <v>72</v>
      </c>
      <c r="Q137" s="38"/>
      <c r="R137" s="45">
        <f>MIN(Rules!$E$2,(MAX(H137/N137,N137/H137)))</f>
        <v>1.041666667</v>
      </c>
      <c r="S137" s="45">
        <f>VLOOKUP(B137,Rules!A:B,2,FALSE)</f>
        <v>60</v>
      </c>
      <c r="T137" s="38"/>
      <c r="U137" s="46">
        <f>1/(10^(-(E137+(IF(P137="Y",Rules!$I$2,0))-K137)/Rules!$E$12)+1)</f>
        <v>0.4976974312</v>
      </c>
      <c r="V137" s="47">
        <f t="shared" si="6"/>
        <v>-31</v>
      </c>
      <c r="W137" s="47">
        <f t="shared" si="7"/>
        <v>31</v>
      </c>
      <c r="X137" s="47"/>
      <c r="Y137" s="47"/>
      <c r="Z137" s="48"/>
      <c r="AA137" s="47">
        <f t="shared" ref="AA137:BJ137" si="141">IF($D137=AA$1,$E137+$V137,(IF($J137=AA$1,$K137+$W137,AA136)))</f>
        <v>1438</v>
      </c>
      <c r="AB137" s="47">
        <f t="shared" si="141"/>
        <v>1106</v>
      </c>
      <c r="AC137" s="47">
        <f t="shared" si="141"/>
        <v>1391</v>
      </c>
      <c r="AD137" s="47">
        <f t="shared" si="141"/>
        <v>292</v>
      </c>
      <c r="AE137" s="47">
        <f t="shared" si="141"/>
        <v>1716</v>
      </c>
      <c r="AF137" s="47">
        <f t="shared" si="141"/>
        <v>1870</v>
      </c>
      <c r="AG137" s="47">
        <f t="shared" si="141"/>
        <v>1129</v>
      </c>
      <c r="AH137" s="47">
        <f t="shared" si="141"/>
        <v>787</v>
      </c>
      <c r="AI137" s="47">
        <f t="shared" si="141"/>
        <v>1216</v>
      </c>
      <c r="AJ137" s="47">
        <f t="shared" si="141"/>
        <v>1801</v>
      </c>
      <c r="AK137" s="47">
        <f t="shared" si="141"/>
        <v>638</v>
      </c>
      <c r="AL137" s="47">
        <f t="shared" si="141"/>
        <v>917</v>
      </c>
      <c r="AM137" s="47">
        <f t="shared" si="141"/>
        <v>1937</v>
      </c>
      <c r="AN137" s="47">
        <f t="shared" si="141"/>
        <v>1275</v>
      </c>
      <c r="AO137" s="47">
        <f t="shared" si="141"/>
        <v>1261</v>
      </c>
      <c r="AP137" s="47">
        <f t="shared" si="141"/>
        <v>2254</v>
      </c>
      <c r="AQ137" s="47">
        <f t="shared" si="141"/>
        <v>1398</v>
      </c>
      <c r="AR137" s="47">
        <f t="shared" si="141"/>
        <v>344</v>
      </c>
      <c r="AS137" s="47">
        <f t="shared" si="141"/>
        <v>1733</v>
      </c>
      <c r="AT137" s="47">
        <f t="shared" si="141"/>
        <v>1244</v>
      </c>
      <c r="AU137" s="47">
        <f t="shared" si="141"/>
        <v>454</v>
      </c>
      <c r="AV137" s="47">
        <f t="shared" si="141"/>
        <v>942</v>
      </c>
      <c r="AW137" s="47">
        <f t="shared" si="141"/>
        <v>1004</v>
      </c>
      <c r="AX137" s="47">
        <f t="shared" si="141"/>
        <v>1210</v>
      </c>
      <c r="AY137" s="47">
        <f t="shared" si="141"/>
        <v>764</v>
      </c>
      <c r="AZ137" s="47">
        <f t="shared" si="141"/>
        <v>1567</v>
      </c>
      <c r="BA137" s="47">
        <f t="shared" si="141"/>
        <v>895</v>
      </c>
      <c r="BB137" s="47">
        <f t="shared" si="141"/>
        <v>531</v>
      </c>
      <c r="BC137" s="47">
        <f t="shared" si="141"/>
        <v>638</v>
      </c>
      <c r="BD137" s="47">
        <f t="shared" si="141"/>
        <v>2084</v>
      </c>
      <c r="BE137" s="47">
        <f t="shared" si="141"/>
        <v>829</v>
      </c>
      <c r="BF137" s="47">
        <f t="shared" si="141"/>
        <v>567</v>
      </c>
      <c r="BG137" s="47">
        <f t="shared" si="141"/>
        <v>1934</v>
      </c>
      <c r="BH137" s="47">
        <f t="shared" si="141"/>
        <v>1328</v>
      </c>
      <c r="BI137" s="47">
        <f t="shared" si="141"/>
        <v>1571</v>
      </c>
      <c r="BJ137" s="47">
        <f t="shared" si="141"/>
        <v>1150</v>
      </c>
    </row>
    <row r="138" ht="13.5" customHeight="1">
      <c r="A138" s="88">
        <v>41090.0</v>
      </c>
      <c r="B138" s="84" t="s">
        <v>77</v>
      </c>
      <c r="C138" s="38"/>
      <c r="D138" s="233" t="s">
        <v>20</v>
      </c>
      <c r="E138" s="52">
        <f t="shared" si="2"/>
        <v>1733</v>
      </c>
      <c r="F138" s="41">
        <v>8.0</v>
      </c>
      <c r="G138" s="41">
        <v>26.0</v>
      </c>
      <c r="H138" s="42">
        <f t="shared" si="3"/>
        <v>50</v>
      </c>
      <c r="I138" s="38"/>
      <c r="J138" s="234" t="s">
        <v>30</v>
      </c>
      <c r="K138" s="52">
        <f t="shared" si="4"/>
        <v>1438</v>
      </c>
      <c r="L138" s="44">
        <v>1.0</v>
      </c>
      <c r="M138" s="44">
        <v>15.0</v>
      </c>
      <c r="N138" s="23">
        <f t="shared" si="5"/>
        <v>18</v>
      </c>
      <c r="O138" s="38"/>
      <c r="P138" s="45" t="s">
        <v>72</v>
      </c>
      <c r="Q138" s="38"/>
      <c r="R138" s="45">
        <f>MIN(Rules!$E$2,(MAX(H138/N138,N138/H138)))</f>
        <v>2</v>
      </c>
      <c r="S138" s="45">
        <f>VLOOKUP(B138,Rules!A:B,2,FALSE)</f>
        <v>60</v>
      </c>
      <c r="T138" s="38"/>
      <c r="U138" s="46">
        <f>1/(10^(-(E138+(IF(P138="Y",Rules!$I$2,0))-K138)/Rules!$E$12)+1)</f>
        <v>0.8858769426</v>
      </c>
      <c r="V138" s="47">
        <f t="shared" si="6"/>
        <v>14</v>
      </c>
      <c r="W138" s="47">
        <f t="shared" si="7"/>
        <v>-14</v>
      </c>
      <c r="X138" s="47"/>
      <c r="Y138" s="47"/>
      <c r="Z138" s="48"/>
      <c r="AA138" s="47">
        <f t="shared" ref="AA138:BJ138" si="142">IF($D138=AA$1,$E138+$V138,(IF($J138=AA$1,$K138+$W138,AA137)))</f>
        <v>1424</v>
      </c>
      <c r="AB138" s="47">
        <f t="shared" si="142"/>
        <v>1106</v>
      </c>
      <c r="AC138" s="47">
        <f t="shared" si="142"/>
        <v>1391</v>
      </c>
      <c r="AD138" s="47">
        <f t="shared" si="142"/>
        <v>292</v>
      </c>
      <c r="AE138" s="47">
        <f t="shared" si="142"/>
        <v>1716</v>
      </c>
      <c r="AF138" s="47">
        <f t="shared" si="142"/>
        <v>1870</v>
      </c>
      <c r="AG138" s="47">
        <f t="shared" si="142"/>
        <v>1129</v>
      </c>
      <c r="AH138" s="47">
        <f t="shared" si="142"/>
        <v>787</v>
      </c>
      <c r="AI138" s="47">
        <f t="shared" si="142"/>
        <v>1216</v>
      </c>
      <c r="AJ138" s="47">
        <f t="shared" si="142"/>
        <v>1801</v>
      </c>
      <c r="AK138" s="47">
        <f t="shared" si="142"/>
        <v>638</v>
      </c>
      <c r="AL138" s="47">
        <f t="shared" si="142"/>
        <v>917</v>
      </c>
      <c r="AM138" s="47">
        <f t="shared" si="142"/>
        <v>1937</v>
      </c>
      <c r="AN138" s="47">
        <f t="shared" si="142"/>
        <v>1275</v>
      </c>
      <c r="AO138" s="47">
        <f t="shared" si="142"/>
        <v>1261</v>
      </c>
      <c r="AP138" s="47">
        <f t="shared" si="142"/>
        <v>2254</v>
      </c>
      <c r="AQ138" s="47">
        <f t="shared" si="142"/>
        <v>1398</v>
      </c>
      <c r="AR138" s="47">
        <f t="shared" si="142"/>
        <v>344</v>
      </c>
      <c r="AS138" s="47">
        <f t="shared" si="142"/>
        <v>1747</v>
      </c>
      <c r="AT138" s="47">
        <f t="shared" si="142"/>
        <v>1244</v>
      </c>
      <c r="AU138" s="47">
        <f t="shared" si="142"/>
        <v>454</v>
      </c>
      <c r="AV138" s="47">
        <f t="shared" si="142"/>
        <v>942</v>
      </c>
      <c r="AW138" s="47">
        <f t="shared" si="142"/>
        <v>1004</v>
      </c>
      <c r="AX138" s="47">
        <f t="shared" si="142"/>
        <v>1210</v>
      </c>
      <c r="AY138" s="47">
        <f t="shared" si="142"/>
        <v>764</v>
      </c>
      <c r="AZ138" s="47">
        <f t="shared" si="142"/>
        <v>1567</v>
      </c>
      <c r="BA138" s="47">
        <f t="shared" si="142"/>
        <v>895</v>
      </c>
      <c r="BB138" s="47">
        <f t="shared" si="142"/>
        <v>531</v>
      </c>
      <c r="BC138" s="47">
        <f t="shared" si="142"/>
        <v>638</v>
      </c>
      <c r="BD138" s="47">
        <f t="shared" si="142"/>
        <v>2084</v>
      </c>
      <c r="BE138" s="47">
        <f t="shared" si="142"/>
        <v>829</v>
      </c>
      <c r="BF138" s="47">
        <f t="shared" si="142"/>
        <v>567</v>
      </c>
      <c r="BG138" s="47">
        <f t="shared" si="142"/>
        <v>1934</v>
      </c>
      <c r="BH138" s="47">
        <f t="shared" si="142"/>
        <v>1328</v>
      </c>
      <c r="BI138" s="47">
        <f t="shared" si="142"/>
        <v>1571</v>
      </c>
      <c r="BJ138" s="47">
        <f t="shared" si="142"/>
        <v>1150</v>
      </c>
    </row>
    <row r="139" ht="13.5" customHeight="1">
      <c r="A139" s="88">
        <v>41090.0</v>
      </c>
      <c r="B139" s="84" t="s">
        <v>77</v>
      </c>
      <c r="C139" s="38"/>
      <c r="D139" s="233" t="s">
        <v>24</v>
      </c>
      <c r="E139" s="52">
        <f t="shared" si="2"/>
        <v>1571</v>
      </c>
      <c r="F139" s="41">
        <v>4.0</v>
      </c>
      <c r="G139" s="41">
        <v>12.0</v>
      </c>
      <c r="H139" s="42">
        <f t="shared" si="3"/>
        <v>24</v>
      </c>
      <c r="I139" s="38"/>
      <c r="J139" s="234" t="s">
        <v>28</v>
      </c>
      <c r="K139" s="52">
        <f t="shared" si="4"/>
        <v>1391</v>
      </c>
      <c r="L139" s="44">
        <v>0.0</v>
      </c>
      <c r="M139" s="44">
        <v>14.0</v>
      </c>
      <c r="N139" s="23">
        <f t="shared" si="5"/>
        <v>14</v>
      </c>
      <c r="O139" s="38"/>
      <c r="P139" s="45" t="s">
        <v>72</v>
      </c>
      <c r="Q139" s="38"/>
      <c r="R139" s="45">
        <f>MIN(Rules!$E$2,(MAX(H139/N139,N139/H139)))</f>
        <v>1.714285714</v>
      </c>
      <c r="S139" s="45">
        <f>VLOOKUP(B139,Rules!A:B,2,FALSE)</f>
        <v>60</v>
      </c>
      <c r="T139" s="38"/>
      <c r="U139" s="46">
        <f>1/(10^(-(E139+(IF(P139="Y",Rules!$I$2,0))-K139)/Rules!$E$12)+1)</f>
        <v>0.8204952073</v>
      </c>
      <c r="V139" s="47">
        <f t="shared" si="6"/>
        <v>18</v>
      </c>
      <c r="W139" s="47">
        <f t="shared" si="7"/>
        <v>-18</v>
      </c>
      <c r="X139" s="47"/>
      <c r="Y139" s="47"/>
      <c r="Z139" s="48"/>
      <c r="AA139" s="47">
        <f t="shared" ref="AA139:BJ139" si="143">IF($D139=AA$1,$E139+$V139,(IF($J139=AA$1,$K139+$W139,AA138)))</f>
        <v>1424</v>
      </c>
      <c r="AB139" s="47">
        <f t="shared" si="143"/>
        <v>1106</v>
      </c>
      <c r="AC139" s="47">
        <f t="shared" si="143"/>
        <v>1373</v>
      </c>
      <c r="AD139" s="47">
        <f t="shared" si="143"/>
        <v>292</v>
      </c>
      <c r="AE139" s="47">
        <f t="shared" si="143"/>
        <v>1716</v>
      </c>
      <c r="AF139" s="47">
        <f t="shared" si="143"/>
        <v>1870</v>
      </c>
      <c r="AG139" s="47">
        <f t="shared" si="143"/>
        <v>1129</v>
      </c>
      <c r="AH139" s="47">
        <f t="shared" si="143"/>
        <v>787</v>
      </c>
      <c r="AI139" s="47">
        <f t="shared" si="143"/>
        <v>1216</v>
      </c>
      <c r="AJ139" s="47">
        <f t="shared" si="143"/>
        <v>1801</v>
      </c>
      <c r="AK139" s="47">
        <f t="shared" si="143"/>
        <v>638</v>
      </c>
      <c r="AL139" s="47">
        <f t="shared" si="143"/>
        <v>917</v>
      </c>
      <c r="AM139" s="47">
        <f t="shared" si="143"/>
        <v>1937</v>
      </c>
      <c r="AN139" s="47">
        <f t="shared" si="143"/>
        <v>1275</v>
      </c>
      <c r="AO139" s="47">
        <f t="shared" si="143"/>
        <v>1261</v>
      </c>
      <c r="AP139" s="47">
        <f t="shared" si="143"/>
        <v>2254</v>
      </c>
      <c r="AQ139" s="47">
        <f t="shared" si="143"/>
        <v>1398</v>
      </c>
      <c r="AR139" s="47">
        <f t="shared" si="143"/>
        <v>344</v>
      </c>
      <c r="AS139" s="47">
        <f t="shared" si="143"/>
        <v>1747</v>
      </c>
      <c r="AT139" s="47">
        <f t="shared" si="143"/>
        <v>1244</v>
      </c>
      <c r="AU139" s="47">
        <f t="shared" si="143"/>
        <v>454</v>
      </c>
      <c r="AV139" s="47">
        <f t="shared" si="143"/>
        <v>942</v>
      </c>
      <c r="AW139" s="47">
        <f t="shared" si="143"/>
        <v>1004</v>
      </c>
      <c r="AX139" s="47">
        <f t="shared" si="143"/>
        <v>1210</v>
      </c>
      <c r="AY139" s="47">
        <f t="shared" si="143"/>
        <v>764</v>
      </c>
      <c r="AZ139" s="47">
        <f t="shared" si="143"/>
        <v>1567</v>
      </c>
      <c r="BA139" s="47">
        <f t="shared" si="143"/>
        <v>895</v>
      </c>
      <c r="BB139" s="47">
        <f t="shared" si="143"/>
        <v>531</v>
      </c>
      <c r="BC139" s="47">
        <f t="shared" si="143"/>
        <v>638</v>
      </c>
      <c r="BD139" s="47">
        <f t="shared" si="143"/>
        <v>2084</v>
      </c>
      <c r="BE139" s="47">
        <f t="shared" si="143"/>
        <v>829</v>
      </c>
      <c r="BF139" s="47">
        <f t="shared" si="143"/>
        <v>567</v>
      </c>
      <c r="BG139" s="47">
        <f t="shared" si="143"/>
        <v>1934</v>
      </c>
      <c r="BH139" s="47">
        <f t="shared" si="143"/>
        <v>1328</v>
      </c>
      <c r="BI139" s="47">
        <f t="shared" si="143"/>
        <v>1589</v>
      </c>
      <c r="BJ139" s="47">
        <f t="shared" si="143"/>
        <v>1150</v>
      </c>
    </row>
    <row r="140" ht="13.5" customHeight="1">
      <c r="A140" s="88">
        <v>41091.0</v>
      </c>
      <c r="B140" s="84" t="s">
        <v>82</v>
      </c>
      <c r="C140" s="38"/>
      <c r="D140" s="233" t="s">
        <v>35</v>
      </c>
      <c r="E140" s="52">
        <f t="shared" si="2"/>
        <v>1129</v>
      </c>
      <c r="F140" s="41">
        <v>0.0</v>
      </c>
      <c r="G140" s="41">
        <v>24.0</v>
      </c>
      <c r="H140" s="42">
        <f t="shared" si="3"/>
        <v>24</v>
      </c>
      <c r="I140" s="38"/>
      <c r="J140" s="234" t="s">
        <v>33</v>
      </c>
      <c r="K140" s="52">
        <f t="shared" si="4"/>
        <v>1216</v>
      </c>
      <c r="L140" s="44">
        <v>0.0</v>
      </c>
      <c r="M140" s="44">
        <v>13.0</v>
      </c>
      <c r="N140" s="23">
        <f t="shared" si="5"/>
        <v>13</v>
      </c>
      <c r="O140" s="38"/>
      <c r="P140" s="45" t="s">
        <v>73</v>
      </c>
      <c r="Q140" s="38"/>
      <c r="R140" s="45">
        <f>MIN(Rules!$E$2,(MAX(H140/N140,N140/H140)))</f>
        <v>1.846153846</v>
      </c>
      <c r="S140" s="45">
        <f>VLOOKUP(B140,Rules!A:B,2,FALSE)</f>
        <v>35</v>
      </c>
      <c r="T140" s="38"/>
      <c r="U140" s="46">
        <f>1/(10^(-(E140+(IF(P140="Y",Rules!$I$2,0))-K140)/Rules!$E$12)+1)</f>
        <v>0.401156227</v>
      </c>
      <c r="V140" s="47">
        <f t="shared" si="6"/>
        <v>39</v>
      </c>
      <c r="W140" s="47">
        <f t="shared" si="7"/>
        <v>-39</v>
      </c>
      <c r="X140" s="47"/>
      <c r="Y140" s="47"/>
      <c r="Z140" s="48"/>
      <c r="AA140" s="47">
        <f t="shared" ref="AA140:BJ140" si="144">IF($D140=AA$1,$E140+$V140,(IF($J140=AA$1,$K140+$W140,AA139)))</f>
        <v>1424</v>
      </c>
      <c r="AB140" s="47">
        <f t="shared" si="144"/>
        <v>1106</v>
      </c>
      <c r="AC140" s="47">
        <f t="shared" si="144"/>
        <v>1373</v>
      </c>
      <c r="AD140" s="47">
        <f t="shared" si="144"/>
        <v>292</v>
      </c>
      <c r="AE140" s="47">
        <f t="shared" si="144"/>
        <v>1716</v>
      </c>
      <c r="AF140" s="47">
        <f t="shared" si="144"/>
        <v>1870</v>
      </c>
      <c r="AG140" s="47">
        <f t="shared" si="144"/>
        <v>1168</v>
      </c>
      <c r="AH140" s="47">
        <f t="shared" si="144"/>
        <v>787</v>
      </c>
      <c r="AI140" s="47">
        <f t="shared" si="144"/>
        <v>1177</v>
      </c>
      <c r="AJ140" s="47">
        <f t="shared" si="144"/>
        <v>1801</v>
      </c>
      <c r="AK140" s="47">
        <f t="shared" si="144"/>
        <v>638</v>
      </c>
      <c r="AL140" s="47">
        <f t="shared" si="144"/>
        <v>917</v>
      </c>
      <c r="AM140" s="47">
        <f t="shared" si="144"/>
        <v>1937</v>
      </c>
      <c r="AN140" s="47">
        <f t="shared" si="144"/>
        <v>1275</v>
      </c>
      <c r="AO140" s="47">
        <f t="shared" si="144"/>
        <v>1261</v>
      </c>
      <c r="AP140" s="47">
        <f t="shared" si="144"/>
        <v>2254</v>
      </c>
      <c r="AQ140" s="47">
        <f t="shared" si="144"/>
        <v>1398</v>
      </c>
      <c r="AR140" s="47">
        <f t="shared" si="144"/>
        <v>344</v>
      </c>
      <c r="AS140" s="47">
        <f t="shared" si="144"/>
        <v>1747</v>
      </c>
      <c r="AT140" s="47">
        <f t="shared" si="144"/>
        <v>1244</v>
      </c>
      <c r="AU140" s="47">
        <f t="shared" si="144"/>
        <v>454</v>
      </c>
      <c r="AV140" s="47">
        <f t="shared" si="144"/>
        <v>942</v>
      </c>
      <c r="AW140" s="47">
        <f t="shared" si="144"/>
        <v>1004</v>
      </c>
      <c r="AX140" s="47">
        <f t="shared" si="144"/>
        <v>1210</v>
      </c>
      <c r="AY140" s="47">
        <f t="shared" si="144"/>
        <v>764</v>
      </c>
      <c r="AZ140" s="47">
        <f t="shared" si="144"/>
        <v>1567</v>
      </c>
      <c r="BA140" s="47">
        <f t="shared" si="144"/>
        <v>895</v>
      </c>
      <c r="BB140" s="47">
        <f t="shared" si="144"/>
        <v>531</v>
      </c>
      <c r="BC140" s="47">
        <f t="shared" si="144"/>
        <v>638</v>
      </c>
      <c r="BD140" s="47">
        <f t="shared" si="144"/>
        <v>2084</v>
      </c>
      <c r="BE140" s="47">
        <f t="shared" si="144"/>
        <v>829</v>
      </c>
      <c r="BF140" s="47">
        <f t="shared" si="144"/>
        <v>567</v>
      </c>
      <c r="BG140" s="47">
        <f t="shared" si="144"/>
        <v>1934</v>
      </c>
      <c r="BH140" s="47">
        <f t="shared" si="144"/>
        <v>1328</v>
      </c>
      <c r="BI140" s="47">
        <f t="shared" si="144"/>
        <v>1589</v>
      </c>
      <c r="BJ140" s="47">
        <f t="shared" si="144"/>
        <v>1150</v>
      </c>
    </row>
    <row r="141" ht="13.5" customHeight="1">
      <c r="A141" s="88">
        <v>41097.0</v>
      </c>
      <c r="B141" s="84" t="s">
        <v>77</v>
      </c>
      <c r="C141" s="38"/>
      <c r="D141" s="233" t="s">
        <v>21</v>
      </c>
      <c r="E141" s="52">
        <f t="shared" si="2"/>
        <v>1716</v>
      </c>
      <c r="F141" s="41">
        <v>1.0</v>
      </c>
      <c r="G141" s="41">
        <v>16.0</v>
      </c>
      <c r="H141" s="42">
        <f t="shared" si="3"/>
        <v>19</v>
      </c>
      <c r="I141" s="38"/>
      <c r="J141" s="234" t="s">
        <v>26</v>
      </c>
      <c r="K141" s="52">
        <f t="shared" si="4"/>
        <v>1801</v>
      </c>
      <c r="L141" s="44">
        <v>0.0</v>
      </c>
      <c r="M141" s="44">
        <v>16.0</v>
      </c>
      <c r="N141" s="23">
        <f t="shared" si="5"/>
        <v>16</v>
      </c>
      <c r="O141" s="38"/>
      <c r="P141" s="45" t="s">
        <v>72</v>
      </c>
      <c r="Q141" s="38"/>
      <c r="R141" s="45">
        <f>MIN(Rules!$E$2,(MAX(H141/N141,N141/H141)))</f>
        <v>1.1875</v>
      </c>
      <c r="S141" s="45">
        <f>VLOOKUP(B141,Rules!A:B,2,FALSE)</f>
        <v>60</v>
      </c>
      <c r="T141" s="38"/>
      <c r="U141" s="46">
        <f>1/(10^(-(E141+(IF(P141="Y",Rules!$I$2,0))-K141)/Rules!$E$12)+1)</f>
        <v>0.5742802037</v>
      </c>
      <c r="V141" s="47">
        <f t="shared" si="6"/>
        <v>30</v>
      </c>
      <c r="W141" s="47">
        <f t="shared" si="7"/>
        <v>-30</v>
      </c>
      <c r="X141" s="47"/>
      <c r="Y141" s="47"/>
      <c r="Z141" s="48"/>
      <c r="AA141" s="47">
        <f t="shared" ref="AA141:BJ141" si="145">IF($D141=AA$1,$E141+$V141,(IF($J141=AA$1,$K141+$W141,AA140)))</f>
        <v>1424</v>
      </c>
      <c r="AB141" s="47">
        <f t="shared" si="145"/>
        <v>1106</v>
      </c>
      <c r="AC141" s="47">
        <f t="shared" si="145"/>
        <v>1373</v>
      </c>
      <c r="AD141" s="47">
        <f t="shared" si="145"/>
        <v>292</v>
      </c>
      <c r="AE141" s="47">
        <f t="shared" si="145"/>
        <v>1746</v>
      </c>
      <c r="AF141" s="47">
        <f t="shared" si="145"/>
        <v>1870</v>
      </c>
      <c r="AG141" s="47">
        <f t="shared" si="145"/>
        <v>1168</v>
      </c>
      <c r="AH141" s="47">
        <f t="shared" si="145"/>
        <v>787</v>
      </c>
      <c r="AI141" s="47">
        <f t="shared" si="145"/>
        <v>1177</v>
      </c>
      <c r="AJ141" s="47">
        <f t="shared" si="145"/>
        <v>1771</v>
      </c>
      <c r="AK141" s="47">
        <f t="shared" si="145"/>
        <v>638</v>
      </c>
      <c r="AL141" s="47">
        <f t="shared" si="145"/>
        <v>917</v>
      </c>
      <c r="AM141" s="47">
        <f t="shared" si="145"/>
        <v>1937</v>
      </c>
      <c r="AN141" s="47">
        <f t="shared" si="145"/>
        <v>1275</v>
      </c>
      <c r="AO141" s="47">
        <f t="shared" si="145"/>
        <v>1261</v>
      </c>
      <c r="AP141" s="47">
        <f t="shared" si="145"/>
        <v>2254</v>
      </c>
      <c r="AQ141" s="47">
        <f t="shared" si="145"/>
        <v>1398</v>
      </c>
      <c r="AR141" s="47">
        <f t="shared" si="145"/>
        <v>344</v>
      </c>
      <c r="AS141" s="47">
        <f t="shared" si="145"/>
        <v>1747</v>
      </c>
      <c r="AT141" s="47">
        <f t="shared" si="145"/>
        <v>1244</v>
      </c>
      <c r="AU141" s="47">
        <f t="shared" si="145"/>
        <v>454</v>
      </c>
      <c r="AV141" s="47">
        <f t="shared" si="145"/>
        <v>942</v>
      </c>
      <c r="AW141" s="47">
        <f t="shared" si="145"/>
        <v>1004</v>
      </c>
      <c r="AX141" s="47">
        <f t="shared" si="145"/>
        <v>1210</v>
      </c>
      <c r="AY141" s="47">
        <f t="shared" si="145"/>
        <v>764</v>
      </c>
      <c r="AZ141" s="47">
        <f t="shared" si="145"/>
        <v>1567</v>
      </c>
      <c r="BA141" s="47">
        <f t="shared" si="145"/>
        <v>895</v>
      </c>
      <c r="BB141" s="47">
        <f t="shared" si="145"/>
        <v>531</v>
      </c>
      <c r="BC141" s="47">
        <f t="shared" si="145"/>
        <v>638</v>
      </c>
      <c r="BD141" s="47">
        <f t="shared" si="145"/>
        <v>2084</v>
      </c>
      <c r="BE141" s="47">
        <f t="shared" si="145"/>
        <v>829</v>
      </c>
      <c r="BF141" s="47">
        <f t="shared" si="145"/>
        <v>567</v>
      </c>
      <c r="BG141" s="47">
        <f t="shared" si="145"/>
        <v>1934</v>
      </c>
      <c r="BH141" s="47">
        <f t="shared" si="145"/>
        <v>1328</v>
      </c>
      <c r="BI141" s="47">
        <f t="shared" si="145"/>
        <v>1589</v>
      </c>
      <c r="BJ141" s="47">
        <f t="shared" si="145"/>
        <v>1150</v>
      </c>
    </row>
    <row r="142" ht="13.5" customHeight="1">
      <c r="A142" s="88">
        <v>41097.0</v>
      </c>
      <c r="B142" s="84" t="s">
        <v>77</v>
      </c>
      <c r="C142" s="38"/>
      <c r="D142" s="233" t="s">
        <v>19</v>
      </c>
      <c r="E142" s="52">
        <f t="shared" si="2"/>
        <v>1870</v>
      </c>
      <c r="F142" s="41">
        <v>1.0</v>
      </c>
      <c r="G142" s="41">
        <v>26.0</v>
      </c>
      <c r="H142" s="42">
        <f t="shared" si="3"/>
        <v>29</v>
      </c>
      <c r="I142" s="38"/>
      <c r="J142" s="234" t="s">
        <v>27</v>
      </c>
      <c r="K142" s="52">
        <f t="shared" si="4"/>
        <v>1567</v>
      </c>
      <c r="L142" s="44">
        <v>2.0</v>
      </c>
      <c r="M142" s="44">
        <v>16.0</v>
      </c>
      <c r="N142" s="23">
        <f t="shared" si="5"/>
        <v>22</v>
      </c>
      <c r="O142" s="38"/>
      <c r="P142" s="45" t="s">
        <v>72</v>
      </c>
      <c r="Q142" s="38"/>
      <c r="R142" s="45">
        <f>MIN(Rules!$E$2,(MAX(H142/N142,N142/H142)))</f>
        <v>1.318181818</v>
      </c>
      <c r="S142" s="45">
        <f>VLOOKUP(B142,Rules!A:B,2,FALSE)</f>
        <v>60</v>
      </c>
      <c r="T142" s="38"/>
      <c r="U142" s="46">
        <f>1/(10^(-(E142+(IF(P142="Y",Rules!$I$2,0))-K142)/Rules!$E$12)+1)</f>
        <v>0.8895489494</v>
      </c>
      <c r="V142" s="47">
        <f t="shared" si="6"/>
        <v>9</v>
      </c>
      <c r="W142" s="47">
        <f t="shared" si="7"/>
        <v>-9</v>
      </c>
      <c r="X142" s="47"/>
      <c r="Y142" s="47"/>
      <c r="Z142" s="48"/>
      <c r="AA142" s="47">
        <f t="shared" ref="AA142:BJ142" si="146">IF($D142=AA$1,$E142+$V142,(IF($J142=AA$1,$K142+$W142,AA141)))</f>
        <v>1424</v>
      </c>
      <c r="AB142" s="47">
        <f t="shared" si="146"/>
        <v>1106</v>
      </c>
      <c r="AC142" s="47">
        <f t="shared" si="146"/>
        <v>1373</v>
      </c>
      <c r="AD142" s="47">
        <f t="shared" si="146"/>
        <v>292</v>
      </c>
      <c r="AE142" s="47">
        <f t="shared" si="146"/>
        <v>1746</v>
      </c>
      <c r="AF142" s="47">
        <f t="shared" si="146"/>
        <v>1879</v>
      </c>
      <c r="AG142" s="47">
        <f t="shared" si="146"/>
        <v>1168</v>
      </c>
      <c r="AH142" s="47">
        <f t="shared" si="146"/>
        <v>787</v>
      </c>
      <c r="AI142" s="47">
        <f t="shared" si="146"/>
        <v>1177</v>
      </c>
      <c r="AJ142" s="47">
        <f t="shared" si="146"/>
        <v>1771</v>
      </c>
      <c r="AK142" s="47">
        <f t="shared" si="146"/>
        <v>638</v>
      </c>
      <c r="AL142" s="47">
        <f t="shared" si="146"/>
        <v>917</v>
      </c>
      <c r="AM142" s="47">
        <f t="shared" si="146"/>
        <v>1937</v>
      </c>
      <c r="AN142" s="47">
        <f t="shared" si="146"/>
        <v>1275</v>
      </c>
      <c r="AO142" s="47">
        <f t="shared" si="146"/>
        <v>1261</v>
      </c>
      <c r="AP142" s="47">
        <f t="shared" si="146"/>
        <v>2254</v>
      </c>
      <c r="AQ142" s="47">
        <f t="shared" si="146"/>
        <v>1398</v>
      </c>
      <c r="AR142" s="47">
        <f t="shared" si="146"/>
        <v>344</v>
      </c>
      <c r="AS142" s="47">
        <f t="shared" si="146"/>
        <v>1747</v>
      </c>
      <c r="AT142" s="47">
        <f t="shared" si="146"/>
        <v>1244</v>
      </c>
      <c r="AU142" s="47">
        <f t="shared" si="146"/>
        <v>454</v>
      </c>
      <c r="AV142" s="47">
        <f t="shared" si="146"/>
        <v>942</v>
      </c>
      <c r="AW142" s="47">
        <f t="shared" si="146"/>
        <v>1004</v>
      </c>
      <c r="AX142" s="47">
        <f t="shared" si="146"/>
        <v>1210</v>
      </c>
      <c r="AY142" s="47">
        <f t="shared" si="146"/>
        <v>764</v>
      </c>
      <c r="AZ142" s="47">
        <f t="shared" si="146"/>
        <v>1558</v>
      </c>
      <c r="BA142" s="47">
        <f t="shared" si="146"/>
        <v>895</v>
      </c>
      <c r="BB142" s="47">
        <f t="shared" si="146"/>
        <v>531</v>
      </c>
      <c r="BC142" s="47">
        <f t="shared" si="146"/>
        <v>638</v>
      </c>
      <c r="BD142" s="47">
        <f t="shared" si="146"/>
        <v>2084</v>
      </c>
      <c r="BE142" s="47">
        <f t="shared" si="146"/>
        <v>829</v>
      </c>
      <c r="BF142" s="47">
        <f t="shared" si="146"/>
        <v>567</v>
      </c>
      <c r="BG142" s="47">
        <f t="shared" si="146"/>
        <v>1934</v>
      </c>
      <c r="BH142" s="47">
        <f t="shared" si="146"/>
        <v>1328</v>
      </c>
      <c r="BI142" s="47">
        <f t="shared" si="146"/>
        <v>1589</v>
      </c>
      <c r="BJ142" s="47">
        <f t="shared" si="146"/>
        <v>1150</v>
      </c>
    </row>
    <row r="143" ht="13.5" customHeight="1">
      <c r="A143" s="88">
        <v>41098.0</v>
      </c>
      <c r="B143" s="84" t="s">
        <v>82</v>
      </c>
      <c r="C143" s="38"/>
      <c r="D143" s="233" t="s">
        <v>30</v>
      </c>
      <c r="E143" s="52">
        <f t="shared" si="2"/>
        <v>1424</v>
      </c>
      <c r="F143" s="41">
        <v>3.0</v>
      </c>
      <c r="G143" s="41">
        <v>18.0</v>
      </c>
      <c r="H143" s="42">
        <f t="shared" si="3"/>
        <v>27</v>
      </c>
      <c r="I143" s="38"/>
      <c r="J143" s="234" t="s">
        <v>35</v>
      </c>
      <c r="K143" s="52">
        <f t="shared" si="4"/>
        <v>1168</v>
      </c>
      <c r="L143" s="44">
        <v>0.0</v>
      </c>
      <c r="M143" s="44">
        <v>9.0</v>
      </c>
      <c r="N143" s="23">
        <f t="shared" si="5"/>
        <v>9</v>
      </c>
      <c r="O143" s="38"/>
      <c r="P143" s="45" t="s">
        <v>72</v>
      </c>
      <c r="Q143" s="38"/>
      <c r="R143" s="45">
        <f>MIN(Rules!$E$2,(MAX(H143/N143,N143/H143)))</f>
        <v>2</v>
      </c>
      <c r="S143" s="45">
        <f>VLOOKUP(B143,Rules!A:B,2,FALSE)</f>
        <v>35</v>
      </c>
      <c r="T143" s="38"/>
      <c r="U143" s="46">
        <f>1/(10^(-(E143+(IF(P143="Y",Rules!$I$2,0))-K143)/Rules!$E$12)+1)</f>
        <v>0.8664234565</v>
      </c>
      <c r="V143" s="47">
        <f t="shared" si="6"/>
        <v>9</v>
      </c>
      <c r="W143" s="47">
        <f t="shared" si="7"/>
        <v>-9</v>
      </c>
      <c r="X143" s="47"/>
      <c r="Y143" s="47"/>
      <c r="Z143" s="48"/>
      <c r="AA143" s="47">
        <f t="shared" ref="AA143:BJ143" si="147">IF($D143=AA$1,$E143+$V143,(IF($J143=AA$1,$K143+$W143,AA142)))</f>
        <v>1433</v>
      </c>
      <c r="AB143" s="47">
        <f t="shared" si="147"/>
        <v>1106</v>
      </c>
      <c r="AC143" s="47">
        <f t="shared" si="147"/>
        <v>1373</v>
      </c>
      <c r="AD143" s="47">
        <f t="shared" si="147"/>
        <v>292</v>
      </c>
      <c r="AE143" s="47">
        <f t="shared" si="147"/>
        <v>1746</v>
      </c>
      <c r="AF143" s="47">
        <f t="shared" si="147"/>
        <v>1879</v>
      </c>
      <c r="AG143" s="47">
        <f t="shared" si="147"/>
        <v>1159</v>
      </c>
      <c r="AH143" s="47">
        <f t="shared" si="147"/>
        <v>787</v>
      </c>
      <c r="AI143" s="47">
        <f t="shared" si="147"/>
        <v>1177</v>
      </c>
      <c r="AJ143" s="47">
        <f t="shared" si="147"/>
        <v>1771</v>
      </c>
      <c r="AK143" s="47">
        <f t="shared" si="147"/>
        <v>638</v>
      </c>
      <c r="AL143" s="47">
        <f t="shared" si="147"/>
        <v>917</v>
      </c>
      <c r="AM143" s="47">
        <f t="shared" si="147"/>
        <v>1937</v>
      </c>
      <c r="AN143" s="47">
        <f t="shared" si="147"/>
        <v>1275</v>
      </c>
      <c r="AO143" s="47">
        <f t="shared" si="147"/>
        <v>1261</v>
      </c>
      <c r="AP143" s="47">
        <f t="shared" si="147"/>
        <v>2254</v>
      </c>
      <c r="AQ143" s="47">
        <f t="shared" si="147"/>
        <v>1398</v>
      </c>
      <c r="AR143" s="47">
        <f t="shared" si="147"/>
        <v>344</v>
      </c>
      <c r="AS143" s="47">
        <f t="shared" si="147"/>
        <v>1747</v>
      </c>
      <c r="AT143" s="47">
        <f t="shared" si="147"/>
        <v>1244</v>
      </c>
      <c r="AU143" s="47">
        <f t="shared" si="147"/>
        <v>454</v>
      </c>
      <c r="AV143" s="47">
        <f t="shared" si="147"/>
        <v>942</v>
      </c>
      <c r="AW143" s="47">
        <f t="shared" si="147"/>
        <v>1004</v>
      </c>
      <c r="AX143" s="47">
        <f t="shared" si="147"/>
        <v>1210</v>
      </c>
      <c r="AY143" s="47">
        <f t="shared" si="147"/>
        <v>764</v>
      </c>
      <c r="AZ143" s="47">
        <f t="shared" si="147"/>
        <v>1558</v>
      </c>
      <c r="BA143" s="47">
        <f t="shared" si="147"/>
        <v>895</v>
      </c>
      <c r="BB143" s="47">
        <f t="shared" si="147"/>
        <v>531</v>
      </c>
      <c r="BC143" s="47">
        <f t="shared" si="147"/>
        <v>638</v>
      </c>
      <c r="BD143" s="47">
        <f t="shared" si="147"/>
        <v>2084</v>
      </c>
      <c r="BE143" s="47">
        <f t="shared" si="147"/>
        <v>829</v>
      </c>
      <c r="BF143" s="47">
        <f t="shared" si="147"/>
        <v>567</v>
      </c>
      <c r="BG143" s="47">
        <f t="shared" si="147"/>
        <v>1934</v>
      </c>
      <c r="BH143" s="47">
        <f t="shared" si="147"/>
        <v>1328</v>
      </c>
      <c r="BI143" s="47">
        <f t="shared" si="147"/>
        <v>1589</v>
      </c>
      <c r="BJ143" s="47">
        <f t="shared" si="147"/>
        <v>1150</v>
      </c>
    </row>
    <row r="144" ht="13.5" customHeight="1">
      <c r="A144" s="88">
        <v>41098.0</v>
      </c>
      <c r="B144" s="84" t="s">
        <v>75</v>
      </c>
      <c r="C144" s="38"/>
      <c r="D144" s="233" t="s">
        <v>23</v>
      </c>
      <c r="E144" s="52">
        <f t="shared" si="2"/>
        <v>1937</v>
      </c>
      <c r="F144" s="41">
        <v>2.0</v>
      </c>
      <c r="G144" s="41">
        <v>21.0</v>
      </c>
      <c r="H144" s="42">
        <f t="shared" si="3"/>
        <v>27</v>
      </c>
      <c r="I144" s="38"/>
      <c r="J144" s="234" t="s">
        <v>22</v>
      </c>
      <c r="K144" s="52">
        <f t="shared" si="4"/>
        <v>2254</v>
      </c>
      <c r="L144" s="44">
        <v>2.0</v>
      </c>
      <c r="M144" s="44">
        <v>11.0</v>
      </c>
      <c r="N144" s="23">
        <f t="shared" si="5"/>
        <v>17</v>
      </c>
      <c r="O144" s="38"/>
      <c r="P144" s="45" t="s">
        <v>73</v>
      </c>
      <c r="Q144" s="38"/>
      <c r="R144" s="45">
        <f>MIN(Rules!$E$2,(MAX(H144/N144,N144/H144)))</f>
        <v>1.588235294</v>
      </c>
      <c r="S144" s="45">
        <f>VLOOKUP(B144,Rules!A:B,2,FALSE)</f>
        <v>60</v>
      </c>
      <c r="T144" s="38"/>
      <c r="U144" s="46">
        <f>1/(10^(-(E144+(IF(P144="Y",Rules!$I$2,0))-K144)/Rules!$E$12)+1)</f>
        <v>0.1884919588</v>
      </c>
      <c r="V144" s="47">
        <f t="shared" si="6"/>
        <v>77</v>
      </c>
      <c r="W144" s="47">
        <f t="shared" si="7"/>
        <v>-77</v>
      </c>
      <c r="X144" s="47"/>
      <c r="Y144" s="47"/>
      <c r="Z144" s="48"/>
      <c r="AA144" s="47">
        <f t="shared" ref="AA144:BJ144" si="148">IF($D144=AA$1,$E144+$V144,(IF($J144=AA$1,$K144+$W144,AA143)))</f>
        <v>1433</v>
      </c>
      <c r="AB144" s="47">
        <f t="shared" si="148"/>
        <v>1106</v>
      </c>
      <c r="AC144" s="47">
        <f t="shared" si="148"/>
        <v>1373</v>
      </c>
      <c r="AD144" s="47">
        <f t="shared" si="148"/>
        <v>292</v>
      </c>
      <c r="AE144" s="47">
        <f t="shared" si="148"/>
        <v>1746</v>
      </c>
      <c r="AF144" s="47">
        <f t="shared" si="148"/>
        <v>1879</v>
      </c>
      <c r="AG144" s="47">
        <f t="shared" si="148"/>
        <v>1159</v>
      </c>
      <c r="AH144" s="47">
        <f t="shared" si="148"/>
        <v>787</v>
      </c>
      <c r="AI144" s="47">
        <f t="shared" si="148"/>
        <v>1177</v>
      </c>
      <c r="AJ144" s="47">
        <f t="shared" si="148"/>
        <v>1771</v>
      </c>
      <c r="AK144" s="47">
        <f t="shared" si="148"/>
        <v>638</v>
      </c>
      <c r="AL144" s="47">
        <f t="shared" si="148"/>
        <v>917</v>
      </c>
      <c r="AM144" s="47">
        <f t="shared" si="148"/>
        <v>2014</v>
      </c>
      <c r="AN144" s="47">
        <f t="shared" si="148"/>
        <v>1275</v>
      </c>
      <c r="AO144" s="47">
        <f t="shared" si="148"/>
        <v>1261</v>
      </c>
      <c r="AP144" s="47">
        <f t="shared" si="148"/>
        <v>2177</v>
      </c>
      <c r="AQ144" s="47">
        <f t="shared" si="148"/>
        <v>1398</v>
      </c>
      <c r="AR144" s="47">
        <f t="shared" si="148"/>
        <v>344</v>
      </c>
      <c r="AS144" s="47">
        <f t="shared" si="148"/>
        <v>1747</v>
      </c>
      <c r="AT144" s="47">
        <f t="shared" si="148"/>
        <v>1244</v>
      </c>
      <c r="AU144" s="47">
        <f t="shared" si="148"/>
        <v>454</v>
      </c>
      <c r="AV144" s="47">
        <f t="shared" si="148"/>
        <v>942</v>
      </c>
      <c r="AW144" s="47">
        <f t="shared" si="148"/>
        <v>1004</v>
      </c>
      <c r="AX144" s="47">
        <f t="shared" si="148"/>
        <v>1210</v>
      </c>
      <c r="AY144" s="47">
        <f t="shared" si="148"/>
        <v>764</v>
      </c>
      <c r="AZ144" s="47">
        <f t="shared" si="148"/>
        <v>1558</v>
      </c>
      <c r="BA144" s="47">
        <f t="shared" si="148"/>
        <v>895</v>
      </c>
      <c r="BB144" s="47">
        <f t="shared" si="148"/>
        <v>531</v>
      </c>
      <c r="BC144" s="47">
        <f t="shared" si="148"/>
        <v>638</v>
      </c>
      <c r="BD144" s="47">
        <f t="shared" si="148"/>
        <v>2084</v>
      </c>
      <c r="BE144" s="47">
        <f t="shared" si="148"/>
        <v>829</v>
      </c>
      <c r="BF144" s="47">
        <f t="shared" si="148"/>
        <v>567</v>
      </c>
      <c r="BG144" s="47">
        <f t="shared" si="148"/>
        <v>1934</v>
      </c>
      <c r="BH144" s="47">
        <f t="shared" si="148"/>
        <v>1328</v>
      </c>
      <c r="BI144" s="47">
        <f t="shared" si="148"/>
        <v>1589</v>
      </c>
      <c r="BJ144" s="47">
        <f t="shared" si="148"/>
        <v>1150</v>
      </c>
    </row>
    <row r="145" ht="13.5" customHeight="1">
      <c r="A145" s="88">
        <v>41104.0</v>
      </c>
      <c r="B145" s="84" t="s">
        <v>77</v>
      </c>
      <c r="C145" s="38"/>
      <c r="D145" s="233" t="s">
        <v>24</v>
      </c>
      <c r="E145" s="52">
        <f t="shared" si="2"/>
        <v>1589</v>
      </c>
      <c r="F145" s="41">
        <v>2.0</v>
      </c>
      <c r="G145" s="41">
        <v>17.0</v>
      </c>
      <c r="H145" s="42">
        <f t="shared" si="3"/>
        <v>23</v>
      </c>
      <c r="I145" s="38"/>
      <c r="J145" s="234" t="s">
        <v>19</v>
      </c>
      <c r="K145" s="52">
        <f t="shared" si="4"/>
        <v>1879</v>
      </c>
      <c r="L145" s="44">
        <v>3.0</v>
      </c>
      <c r="M145" s="44">
        <v>24.0</v>
      </c>
      <c r="N145" s="23">
        <f t="shared" si="5"/>
        <v>33</v>
      </c>
      <c r="O145" s="38"/>
      <c r="P145" s="45" t="s">
        <v>73</v>
      </c>
      <c r="Q145" s="38"/>
      <c r="R145" s="45">
        <f>MIN(Rules!$E$2,(MAX(H145/N145,N145/H145)))</f>
        <v>1.434782609</v>
      </c>
      <c r="S145" s="45">
        <f>VLOOKUP(B145,Rules!A:B,2,FALSE)</f>
        <v>60</v>
      </c>
      <c r="T145" s="38"/>
      <c r="U145" s="46">
        <f>1/(10^(-(E145+(IF(P145="Y",Rules!$I$2,0))-K145)/Rules!$E$12)+1)</f>
        <v>0.2082511625</v>
      </c>
      <c r="V145" s="47">
        <f t="shared" si="6"/>
        <v>-18</v>
      </c>
      <c r="W145" s="47">
        <f t="shared" si="7"/>
        <v>18</v>
      </c>
      <c r="X145" s="47"/>
      <c r="Y145" s="47"/>
      <c r="Z145" s="48"/>
      <c r="AA145" s="47">
        <f t="shared" ref="AA145:BJ145" si="149">IF($D145=AA$1,$E145+$V145,(IF($J145=AA$1,$K145+$W145,AA144)))</f>
        <v>1433</v>
      </c>
      <c r="AB145" s="47">
        <f t="shared" si="149"/>
        <v>1106</v>
      </c>
      <c r="AC145" s="47">
        <f t="shared" si="149"/>
        <v>1373</v>
      </c>
      <c r="AD145" s="47">
        <f t="shared" si="149"/>
        <v>292</v>
      </c>
      <c r="AE145" s="47">
        <f t="shared" si="149"/>
        <v>1746</v>
      </c>
      <c r="AF145" s="47">
        <f t="shared" si="149"/>
        <v>1897</v>
      </c>
      <c r="AG145" s="47">
        <f t="shared" si="149"/>
        <v>1159</v>
      </c>
      <c r="AH145" s="47">
        <f t="shared" si="149"/>
        <v>787</v>
      </c>
      <c r="AI145" s="47">
        <f t="shared" si="149"/>
        <v>1177</v>
      </c>
      <c r="AJ145" s="47">
        <f t="shared" si="149"/>
        <v>1771</v>
      </c>
      <c r="AK145" s="47">
        <f t="shared" si="149"/>
        <v>638</v>
      </c>
      <c r="AL145" s="47">
        <f t="shared" si="149"/>
        <v>917</v>
      </c>
      <c r="AM145" s="47">
        <f t="shared" si="149"/>
        <v>2014</v>
      </c>
      <c r="AN145" s="47">
        <f t="shared" si="149"/>
        <v>1275</v>
      </c>
      <c r="AO145" s="47">
        <f t="shared" si="149"/>
        <v>1261</v>
      </c>
      <c r="AP145" s="47">
        <f t="shared" si="149"/>
        <v>2177</v>
      </c>
      <c r="AQ145" s="47">
        <f t="shared" si="149"/>
        <v>1398</v>
      </c>
      <c r="AR145" s="47">
        <f t="shared" si="149"/>
        <v>344</v>
      </c>
      <c r="AS145" s="47">
        <f t="shared" si="149"/>
        <v>1747</v>
      </c>
      <c r="AT145" s="47">
        <f t="shared" si="149"/>
        <v>1244</v>
      </c>
      <c r="AU145" s="47">
        <f t="shared" si="149"/>
        <v>454</v>
      </c>
      <c r="AV145" s="47">
        <f t="shared" si="149"/>
        <v>942</v>
      </c>
      <c r="AW145" s="47">
        <f t="shared" si="149"/>
        <v>1004</v>
      </c>
      <c r="AX145" s="47">
        <f t="shared" si="149"/>
        <v>1210</v>
      </c>
      <c r="AY145" s="47">
        <f t="shared" si="149"/>
        <v>764</v>
      </c>
      <c r="AZ145" s="47">
        <f t="shared" si="149"/>
        <v>1558</v>
      </c>
      <c r="BA145" s="47">
        <f t="shared" si="149"/>
        <v>895</v>
      </c>
      <c r="BB145" s="47">
        <f t="shared" si="149"/>
        <v>531</v>
      </c>
      <c r="BC145" s="47">
        <f t="shared" si="149"/>
        <v>638</v>
      </c>
      <c r="BD145" s="47">
        <f t="shared" si="149"/>
        <v>2084</v>
      </c>
      <c r="BE145" s="47">
        <f t="shared" si="149"/>
        <v>829</v>
      </c>
      <c r="BF145" s="47">
        <f t="shared" si="149"/>
        <v>567</v>
      </c>
      <c r="BG145" s="47">
        <f t="shared" si="149"/>
        <v>1934</v>
      </c>
      <c r="BH145" s="47">
        <f t="shared" si="149"/>
        <v>1328</v>
      </c>
      <c r="BI145" s="47">
        <f t="shared" si="149"/>
        <v>1571</v>
      </c>
      <c r="BJ145" s="47">
        <f t="shared" si="149"/>
        <v>1150</v>
      </c>
    </row>
    <row r="146" ht="13.5" customHeight="1">
      <c r="A146" s="88">
        <v>41104.0</v>
      </c>
      <c r="B146" s="84" t="s">
        <v>77</v>
      </c>
      <c r="C146" s="38"/>
      <c r="D146" s="233" t="s">
        <v>20</v>
      </c>
      <c r="E146" s="52">
        <f t="shared" si="2"/>
        <v>1747</v>
      </c>
      <c r="F146" s="41">
        <v>3.0</v>
      </c>
      <c r="G146" s="41">
        <v>18.0</v>
      </c>
      <c r="H146" s="42">
        <f t="shared" si="3"/>
        <v>27</v>
      </c>
      <c r="I146" s="38"/>
      <c r="J146" s="234" t="s">
        <v>21</v>
      </c>
      <c r="K146" s="52">
        <f t="shared" si="4"/>
        <v>1746</v>
      </c>
      <c r="L146" s="44">
        <v>1.0</v>
      </c>
      <c r="M146" s="44">
        <v>20.0</v>
      </c>
      <c r="N146" s="23">
        <f t="shared" si="5"/>
        <v>23</v>
      </c>
      <c r="O146" s="38"/>
      <c r="P146" s="45" t="s">
        <v>73</v>
      </c>
      <c r="Q146" s="38"/>
      <c r="R146" s="45">
        <f>MIN(Rules!$E$2,(MAX(H146/N146,N146/H146)))</f>
        <v>1.173913043</v>
      </c>
      <c r="S146" s="45">
        <f>VLOOKUP(B146,Rules!A:B,2,FALSE)</f>
        <v>60</v>
      </c>
      <c r="T146" s="38"/>
      <c r="U146" s="46">
        <f>1/(10^(-(E146+(IF(P146="Y",Rules!$I$2,0))-K146)/Rules!$E$12)+1)</f>
        <v>0.5011512905</v>
      </c>
      <c r="V146" s="47">
        <f t="shared" si="6"/>
        <v>35</v>
      </c>
      <c r="W146" s="47">
        <f t="shared" si="7"/>
        <v>-35</v>
      </c>
      <c r="X146" s="47"/>
      <c r="Y146" s="47"/>
      <c r="Z146" s="48"/>
      <c r="AA146" s="47">
        <f t="shared" ref="AA146:BJ146" si="150">IF($D146=AA$1,$E146+$V146,(IF($J146=AA$1,$K146+$W146,AA145)))</f>
        <v>1433</v>
      </c>
      <c r="AB146" s="47">
        <f t="shared" si="150"/>
        <v>1106</v>
      </c>
      <c r="AC146" s="47">
        <f t="shared" si="150"/>
        <v>1373</v>
      </c>
      <c r="AD146" s="47">
        <f t="shared" si="150"/>
        <v>292</v>
      </c>
      <c r="AE146" s="47">
        <f t="shared" si="150"/>
        <v>1711</v>
      </c>
      <c r="AF146" s="47">
        <f t="shared" si="150"/>
        <v>1897</v>
      </c>
      <c r="AG146" s="47">
        <f t="shared" si="150"/>
        <v>1159</v>
      </c>
      <c r="AH146" s="47">
        <f t="shared" si="150"/>
        <v>787</v>
      </c>
      <c r="AI146" s="47">
        <f t="shared" si="150"/>
        <v>1177</v>
      </c>
      <c r="AJ146" s="47">
        <f t="shared" si="150"/>
        <v>1771</v>
      </c>
      <c r="AK146" s="47">
        <f t="shared" si="150"/>
        <v>638</v>
      </c>
      <c r="AL146" s="47">
        <f t="shared" si="150"/>
        <v>917</v>
      </c>
      <c r="AM146" s="47">
        <f t="shared" si="150"/>
        <v>2014</v>
      </c>
      <c r="AN146" s="47">
        <f t="shared" si="150"/>
        <v>1275</v>
      </c>
      <c r="AO146" s="47">
        <f t="shared" si="150"/>
        <v>1261</v>
      </c>
      <c r="AP146" s="47">
        <f t="shared" si="150"/>
        <v>2177</v>
      </c>
      <c r="AQ146" s="47">
        <f t="shared" si="150"/>
        <v>1398</v>
      </c>
      <c r="AR146" s="47">
        <f t="shared" si="150"/>
        <v>344</v>
      </c>
      <c r="AS146" s="47">
        <f t="shared" si="150"/>
        <v>1782</v>
      </c>
      <c r="AT146" s="47">
        <f t="shared" si="150"/>
        <v>1244</v>
      </c>
      <c r="AU146" s="47">
        <f t="shared" si="150"/>
        <v>454</v>
      </c>
      <c r="AV146" s="47">
        <f t="shared" si="150"/>
        <v>942</v>
      </c>
      <c r="AW146" s="47">
        <f t="shared" si="150"/>
        <v>1004</v>
      </c>
      <c r="AX146" s="47">
        <f t="shared" si="150"/>
        <v>1210</v>
      </c>
      <c r="AY146" s="47">
        <f t="shared" si="150"/>
        <v>764</v>
      </c>
      <c r="AZ146" s="47">
        <f t="shared" si="150"/>
        <v>1558</v>
      </c>
      <c r="BA146" s="47">
        <f t="shared" si="150"/>
        <v>895</v>
      </c>
      <c r="BB146" s="47">
        <f t="shared" si="150"/>
        <v>531</v>
      </c>
      <c r="BC146" s="47">
        <f t="shared" si="150"/>
        <v>638</v>
      </c>
      <c r="BD146" s="47">
        <f t="shared" si="150"/>
        <v>2084</v>
      </c>
      <c r="BE146" s="47">
        <f t="shared" si="150"/>
        <v>829</v>
      </c>
      <c r="BF146" s="47">
        <f t="shared" si="150"/>
        <v>567</v>
      </c>
      <c r="BG146" s="47">
        <f t="shared" si="150"/>
        <v>1934</v>
      </c>
      <c r="BH146" s="47">
        <f t="shared" si="150"/>
        <v>1328</v>
      </c>
      <c r="BI146" s="47">
        <f t="shared" si="150"/>
        <v>1571</v>
      </c>
      <c r="BJ146" s="47">
        <f t="shared" si="150"/>
        <v>1150</v>
      </c>
    </row>
    <row r="147" ht="13.5" customHeight="1">
      <c r="A147" s="88">
        <v>41105.0</v>
      </c>
      <c r="B147" s="84" t="s">
        <v>75</v>
      </c>
      <c r="C147" s="38"/>
      <c r="D147" s="233" t="s">
        <v>25</v>
      </c>
      <c r="E147" s="52">
        <f t="shared" si="2"/>
        <v>1934</v>
      </c>
      <c r="F147" s="41">
        <v>0.0</v>
      </c>
      <c r="G147" s="41">
        <v>16.0</v>
      </c>
      <c r="H147" s="42">
        <f t="shared" si="3"/>
        <v>16</v>
      </c>
      <c r="I147" s="38"/>
      <c r="J147" s="234" t="s">
        <v>18</v>
      </c>
      <c r="K147" s="52">
        <f t="shared" si="4"/>
        <v>2084</v>
      </c>
      <c r="L147" s="44">
        <v>2.0</v>
      </c>
      <c r="M147" s="44">
        <v>17.0</v>
      </c>
      <c r="N147" s="23">
        <f t="shared" si="5"/>
        <v>23</v>
      </c>
      <c r="O147" s="38"/>
      <c r="P147" s="45" t="s">
        <v>73</v>
      </c>
      <c r="Q147" s="38"/>
      <c r="R147" s="45">
        <f>MIN(Rules!$E$2,(MAX(H147/N147,N147/H147)))</f>
        <v>1.4375</v>
      </c>
      <c r="S147" s="45">
        <f>VLOOKUP(B147,Rules!A:B,2,FALSE)</f>
        <v>60</v>
      </c>
      <c r="T147" s="38"/>
      <c r="U147" s="46">
        <f>1/(10^(-(E147+(IF(P147="Y",Rules!$I$2,0))-K147)/Rules!$E$12)+1)</f>
        <v>0.3338605754</v>
      </c>
      <c r="V147" s="47">
        <f t="shared" si="6"/>
        <v>-29</v>
      </c>
      <c r="W147" s="47">
        <f t="shared" si="7"/>
        <v>29</v>
      </c>
      <c r="X147" s="47"/>
      <c r="Y147" s="47"/>
      <c r="Z147" s="48"/>
      <c r="AA147" s="47">
        <f t="shared" ref="AA147:BJ147" si="151">IF($D147=AA$1,$E147+$V147,(IF($J147=AA$1,$K147+$W147,AA146)))</f>
        <v>1433</v>
      </c>
      <c r="AB147" s="47">
        <f t="shared" si="151"/>
        <v>1106</v>
      </c>
      <c r="AC147" s="47">
        <f t="shared" si="151"/>
        <v>1373</v>
      </c>
      <c r="AD147" s="47">
        <f t="shared" si="151"/>
        <v>292</v>
      </c>
      <c r="AE147" s="47">
        <f t="shared" si="151"/>
        <v>1711</v>
      </c>
      <c r="AF147" s="47">
        <f t="shared" si="151"/>
        <v>1897</v>
      </c>
      <c r="AG147" s="47">
        <f t="shared" si="151"/>
        <v>1159</v>
      </c>
      <c r="AH147" s="47">
        <f t="shared" si="151"/>
        <v>787</v>
      </c>
      <c r="AI147" s="47">
        <f t="shared" si="151"/>
        <v>1177</v>
      </c>
      <c r="AJ147" s="47">
        <f t="shared" si="151"/>
        <v>1771</v>
      </c>
      <c r="AK147" s="47">
        <f t="shared" si="151"/>
        <v>638</v>
      </c>
      <c r="AL147" s="47">
        <f t="shared" si="151"/>
        <v>917</v>
      </c>
      <c r="AM147" s="47">
        <f t="shared" si="151"/>
        <v>2014</v>
      </c>
      <c r="AN147" s="47">
        <f t="shared" si="151"/>
        <v>1275</v>
      </c>
      <c r="AO147" s="47">
        <f t="shared" si="151"/>
        <v>1261</v>
      </c>
      <c r="AP147" s="47">
        <f t="shared" si="151"/>
        <v>2177</v>
      </c>
      <c r="AQ147" s="47">
        <f t="shared" si="151"/>
        <v>1398</v>
      </c>
      <c r="AR147" s="47">
        <f t="shared" si="151"/>
        <v>344</v>
      </c>
      <c r="AS147" s="47">
        <f t="shared" si="151"/>
        <v>1782</v>
      </c>
      <c r="AT147" s="47">
        <f t="shared" si="151"/>
        <v>1244</v>
      </c>
      <c r="AU147" s="47">
        <f t="shared" si="151"/>
        <v>454</v>
      </c>
      <c r="AV147" s="47">
        <f t="shared" si="151"/>
        <v>942</v>
      </c>
      <c r="AW147" s="47">
        <f t="shared" si="151"/>
        <v>1004</v>
      </c>
      <c r="AX147" s="47">
        <f t="shared" si="151"/>
        <v>1210</v>
      </c>
      <c r="AY147" s="47">
        <f t="shared" si="151"/>
        <v>764</v>
      </c>
      <c r="AZ147" s="47">
        <f t="shared" si="151"/>
        <v>1558</v>
      </c>
      <c r="BA147" s="47">
        <f t="shared" si="151"/>
        <v>895</v>
      </c>
      <c r="BB147" s="47">
        <f t="shared" si="151"/>
        <v>531</v>
      </c>
      <c r="BC147" s="47">
        <f t="shared" si="151"/>
        <v>638</v>
      </c>
      <c r="BD147" s="47">
        <f t="shared" si="151"/>
        <v>2113</v>
      </c>
      <c r="BE147" s="47">
        <f t="shared" si="151"/>
        <v>829</v>
      </c>
      <c r="BF147" s="47">
        <f t="shared" si="151"/>
        <v>567</v>
      </c>
      <c r="BG147" s="47">
        <f t="shared" si="151"/>
        <v>1905</v>
      </c>
      <c r="BH147" s="47">
        <f t="shared" si="151"/>
        <v>1328</v>
      </c>
      <c r="BI147" s="47">
        <f t="shared" si="151"/>
        <v>1571</v>
      </c>
      <c r="BJ147" s="47">
        <f t="shared" si="151"/>
        <v>1150</v>
      </c>
    </row>
    <row r="148" ht="13.5" customHeight="1">
      <c r="A148" s="88">
        <v>41119.0</v>
      </c>
      <c r="B148" s="84" t="s">
        <v>76</v>
      </c>
      <c r="C148" s="38"/>
      <c r="D148" s="233" t="s">
        <v>25</v>
      </c>
      <c r="E148" s="52">
        <f t="shared" si="2"/>
        <v>1905</v>
      </c>
      <c r="F148" s="41">
        <v>0.0</v>
      </c>
      <c r="G148" s="41">
        <v>19.0</v>
      </c>
      <c r="H148" s="42">
        <f t="shared" si="3"/>
        <v>19</v>
      </c>
      <c r="I148" s="38"/>
      <c r="J148" s="234" t="s">
        <v>19</v>
      </c>
      <c r="K148" s="52">
        <f t="shared" si="4"/>
        <v>1897</v>
      </c>
      <c r="L148" s="44">
        <v>1.0</v>
      </c>
      <c r="M148" s="44">
        <v>19.0</v>
      </c>
      <c r="N148" s="23">
        <f t="shared" si="5"/>
        <v>22</v>
      </c>
      <c r="O148" s="38"/>
      <c r="P148" s="45" t="s">
        <v>73</v>
      </c>
      <c r="Q148" s="38"/>
      <c r="R148" s="45">
        <f>MIN(Rules!$E$2,(MAX(H148/N148,N148/H148)))</f>
        <v>1.157894737</v>
      </c>
      <c r="S148" s="45">
        <f>VLOOKUP(B148,Rules!A:B,2,FALSE)</f>
        <v>80</v>
      </c>
      <c r="T148" s="38"/>
      <c r="U148" s="46">
        <f>1/(10^(-(E148+(IF(P148="Y",Rules!$I$2,0))-K148)/Rules!$E$12)+1)</f>
        <v>0.5092092988</v>
      </c>
      <c r="V148" s="47">
        <f t="shared" si="6"/>
        <v>-47</v>
      </c>
      <c r="W148" s="47">
        <f t="shared" si="7"/>
        <v>47</v>
      </c>
      <c r="X148" s="47"/>
      <c r="Y148" s="47"/>
      <c r="Z148" s="48"/>
      <c r="AA148" s="47">
        <f t="shared" ref="AA148:BJ148" si="152">IF($D148=AA$1,$E148+$V148,(IF($J148=AA$1,$K148+$W148,AA147)))</f>
        <v>1433</v>
      </c>
      <c r="AB148" s="47">
        <f t="shared" si="152"/>
        <v>1106</v>
      </c>
      <c r="AC148" s="47">
        <f t="shared" si="152"/>
        <v>1373</v>
      </c>
      <c r="AD148" s="47">
        <f t="shared" si="152"/>
        <v>292</v>
      </c>
      <c r="AE148" s="47">
        <f t="shared" si="152"/>
        <v>1711</v>
      </c>
      <c r="AF148" s="47">
        <f t="shared" si="152"/>
        <v>1944</v>
      </c>
      <c r="AG148" s="47">
        <f t="shared" si="152"/>
        <v>1159</v>
      </c>
      <c r="AH148" s="47">
        <f t="shared" si="152"/>
        <v>787</v>
      </c>
      <c r="AI148" s="47">
        <f t="shared" si="152"/>
        <v>1177</v>
      </c>
      <c r="AJ148" s="47">
        <f t="shared" si="152"/>
        <v>1771</v>
      </c>
      <c r="AK148" s="47">
        <f t="shared" si="152"/>
        <v>638</v>
      </c>
      <c r="AL148" s="47">
        <f t="shared" si="152"/>
        <v>917</v>
      </c>
      <c r="AM148" s="47">
        <f t="shared" si="152"/>
        <v>2014</v>
      </c>
      <c r="AN148" s="47">
        <f t="shared" si="152"/>
        <v>1275</v>
      </c>
      <c r="AO148" s="47">
        <f t="shared" si="152"/>
        <v>1261</v>
      </c>
      <c r="AP148" s="47">
        <f t="shared" si="152"/>
        <v>2177</v>
      </c>
      <c r="AQ148" s="47">
        <f t="shared" si="152"/>
        <v>1398</v>
      </c>
      <c r="AR148" s="47">
        <f t="shared" si="152"/>
        <v>344</v>
      </c>
      <c r="AS148" s="47">
        <f t="shared" si="152"/>
        <v>1782</v>
      </c>
      <c r="AT148" s="47">
        <f t="shared" si="152"/>
        <v>1244</v>
      </c>
      <c r="AU148" s="47">
        <f t="shared" si="152"/>
        <v>454</v>
      </c>
      <c r="AV148" s="47">
        <f t="shared" si="152"/>
        <v>942</v>
      </c>
      <c r="AW148" s="47">
        <f t="shared" si="152"/>
        <v>1004</v>
      </c>
      <c r="AX148" s="47">
        <f t="shared" si="152"/>
        <v>1210</v>
      </c>
      <c r="AY148" s="47">
        <f t="shared" si="152"/>
        <v>764</v>
      </c>
      <c r="AZ148" s="47">
        <f t="shared" si="152"/>
        <v>1558</v>
      </c>
      <c r="BA148" s="47">
        <f t="shared" si="152"/>
        <v>895</v>
      </c>
      <c r="BB148" s="47">
        <f t="shared" si="152"/>
        <v>531</v>
      </c>
      <c r="BC148" s="47">
        <f t="shared" si="152"/>
        <v>638</v>
      </c>
      <c r="BD148" s="47">
        <f t="shared" si="152"/>
        <v>2113</v>
      </c>
      <c r="BE148" s="47">
        <f t="shared" si="152"/>
        <v>829</v>
      </c>
      <c r="BF148" s="47">
        <f t="shared" si="152"/>
        <v>567</v>
      </c>
      <c r="BG148" s="47">
        <f t="shared" si="152"/>
        <v>1858</v>
      </c>
      <c r="BH148" s="47">
        <f t="shared" si="152"/>
        <v>1328</v>
      </c>
      <c r="BI148" s="47">
        <f t="shared" si="152"/>
        <v>1571</v>
      </c>
      <c r="BJ148" s="47">
        <f t="shared" si="152"/>
        <v>1150</v>
      </c>
    </row>
    <row r="149" ht="13.5" customHeight="1">
      <c r="A149" s="88">
        <v>41119.0</v>
      </c>
      <c r="B149" s="235" t="s">
        <v>76</v>
      </c>
      <c r="C149" s="38"/>
      <c r="D149" s="233" t="s">
        <v>22</v>
      </c>
      <c r="E149" s="52">
        <f t="shared" si="2"/>
        <v>2177</v>
      </c>
      <c r="F149" s="41">
        <v>4.0</v>
      </c>
      <c r="G149" s="41">
        <v>16.0</v>
      </c>
      <c r="H149" s="42">
        <f t="shared" si="3"/>
        <v>28</v>
      </c>
      <c r="I149" s="38"/>
      <c r="J149" s="234" t="s">
        <v>20</v>
      </c>
      <c r="K149" s="52">
        <f t="shared" si="4"/>
        <v>1782</v>
      </c>
      <c r="L149" s="44">
        <v>1.0</v>
      </c>
      <c r="M149" s="44">
        <v>16.0</v>
      </c>
      <c r="N149" s="23">
        <f t="shared" si="5"/>
        <v>19</v>
      </c>
      <c r="O149" s="38"/>
      <c r="P149" s="45" t="s">
        <v>73</v>
      </c>
      <c r="Q149" s="38"/>
      <c r="R149" s="45">
        <f>MIN(Rules!$E$2,(MAX(H149/N149,N149/H149)))</f>
        <v>1.473684211</v>
      </c>
      <c r="S149" s="45">
        <f>VLOOKUP(B149,Rules!A:B,2,FALSE)</f>
        <v>80</v>
      </c>
      <c r="T149" s="38"/>
      <c r="U149" s="46">
        <f>1/(10^(-(E149+(IF(P149="Y",Rules!$I$2,0))-K149)/Rules!$E$12)+1)</f>
        <v>0.8604511618</v>
      </c>
      <c r="V149" s="47">
        <f t="shared" si="6"/>
        <v>16</v>
      </c>
      <c r="W149" s="47">
        <f t="shared" si="7"/>
        <v>-16</v>
      </c>
      <c r="X149" s="47"/>
      <c r="Y149" s="47"/>
      <c r="Z149" s="48"/>
      <c r="AA149" s="47">
        <f t="shared" ref="AA149:BJ149" si="153">IF($D149=AA$1,$E149+$V149,(IF($J149=AA$1,$K149+$W149,AA148)))</f>
        <v>1433</v>
      </c>
      <c r="AB149" s="47">
        <f t="shared" si="153"/>
        <v>1106</v>
      </c>
      <c r="AC149" s="47">
        <f t="shared" si="153"/>
        <v>1373</v>
      </c>
      <c r="AD149" s="47">
        <f t="shared" si="153"/>
        <v>292</v>
      </c>
      <c r="AE149" s="47">
        <f t="shared" si="153"/>
        <v>1711</v>
      </c>
      <c r="AF149" s="47">
        <f t="shared" si="153"/>
        <v>1944</v>
      </c>
      <c r="AG149" s="47">
        <f t="shared" si="153"/>
        <v>1159</v>
      </c>
      <c r="AH149" s="47">
        <f t="shared" si="153"/>
        <v>787</v>
      </c>
      <c r="AI149" s="47">
        <f t="shared" si="153"/>
        <v>1177</v>
      </c>
      <c r="AJ149" s="47">
        <f t="shared" si="153"/>
        <v>1771</v>
      </c>
      <c r="AK149" s="47">
        <f t="shared" si="153"/>
        <v>638</v>
      </c>
      <c r="AL149" s="47">
        <f t="shared" si="153"/>
        <v>917</v>
      </c>
      <c r="AM149" s="47">
        <f t="shared" si="153"/>
        <v>2014</v>
      </c>
      <c r="AN149" s="47">
        <f t="shared" si="153"/>
        <v>1275</v>
      </c>
      <c r="AO149" s="47">
        <f t="shared" si="153"/>
        <v>1261</v>
      </c>
      <c r="AP149" s="47">
        <f t="shared" si="153"/>
        <v>2193</v>
      </c>
      <c r="AQ149" s="47">
        <f t="shared" si="153"/>
        <v>1398</v>
      </c>
      <c r="AR149" s="47">
        <f t="shared" si="153"/>
        <v>344</v>
      </c>
      <c r="AS149" s="47">
        <f t="shared" si="153"/>
        <v>1766</v>
      </c>
      <c r="AT149" s="47">
        <f t="shared" si="153"/>
        <v>1244</v>
      </c>
      <c r="AU149" s="47">
        <f t="shared" si="153"/>
        <v>454</v>
      </c>
      <c r="AV149" s="47">
        <f t="shared" si="153"/>
        <v>942</v>
      </c>
      <c r="AW149" s="47">
        <f t="shared" si="153"/>
        <v>1004</v>
      </c>
      <c r="AX149" s="47">
        <f t="shared" si="153"/>
        <v>1210</v>
      </c>
      <c r="AY149" s="47">
        <f t="shared" si="153"/>
        <v>764</v>
      </c>
      <c r="AZ149" s="47">
        <f t="shared" si="153"/>
        <v>1558</v>
      </c>
      <c r="BA149" s="47">
        <f t="shared" si="153"/>
        <v>895</v>
      </c>
      <c r="BB149" s="47">
        <f t="shared" si="153"/>
        <v>531</v>
      </c>
      <c r="BC149" s="47">
        <f t="shared" si="153"/>
        <v>638</v>
      </c>
      <c r="BD149" s="47">
        <f t="shared" si="153"/>
        <v>2113</v>
      </c>
      <c r="BE149" s="47">
        <f t="shared" si="153"/>
        <v>829</v>
      </c>
      <c r="BF149" s="47">
        <f t="shared" si="153"/>
        <v>567</v>
      </c>
      <c r="BG149" s="47">
        <f t="shared" si="153"/>
        <v>1858</v>
      </c>
      <c r="BH149" s="47">
        <f t="shared" si="153"/>
        <v>1328</v>
      </c>
      <c r="BI149" s="47">
        <f t="shared" si="153"/>
        <v>1571</v>
      </c>
      <c r="BJ149" s="47">
        <f t="shared" si="153"/>
        <v>1150</v>
      </c>
    </row>
    <row r="150" ht="13.5" customHeight="1">
      <c r="A150" s="88">
        <v>41133.0</v>
      </c>
      <c r="B150" s="235" t="s">
        <v>76</v>
      </c>
      <c r="C150" s="38"/>
      <c r="D150" s="233" t="s">
        <v>23</v>
      </c>
      <c r="E150" s="52">
        <f t="shared" si="2"/>
        <v>2014</v>
      </c>
      <c r="F150" s="41">
        <v>0.0</v>
      </c>
      <c r="G150" s="41">
        <v>22.0</v>
      </c>
      <c r="H150" s="42">
        <f t="shared" si="3"/>
        <v>22</v>
      </c>
      <c r="I150" s="38"/>
      <c r="J150" s="234" t="s">
        <v>19</v>
      </c>
      <c r="K150" s="52">
        <f t="shared" si="4"/>
        <v>1944</v>
      </c>
      <c r="L150" s="44">
        <v>0.0</v>
      </c>
      <c r="M150" s="44">
        <v>17.0</v>
      </c>
      <c r="N150" s="23">
        <f t="shared" si="5"/>
        <v>17</v>
      </c>
      <c r="O150" s="38"/>
      <c r="P150" s="45" t="s">
        <v>73</v>
      </c>
      <c r="Q150" s="38"/>
      <c r="R150" s="45">
        <f>MIN(Rules!$E$2,(MAX(H150/N150,N150/H150)))</f>
        <v>1.294117647</v>
      </c>
      <c r="S150" s="45">
        <f>VLOOKUP(B150,Rules!A:B,2,FALSE)</f>
        <v>80</v>
      </c>
      <c r="T150" s="38"/>
      <c r="U150" s="46">
        <f>1/(10^(-(E150+(IF(P150="Y",Rules!$I$2,0))-K150)/Rules!$E$12)+1)</f>
        <v>0.5798997604</v>
      </c>
      <c r="V150" s="47">
        <f t="shared" si="6"/>
        <v>43</v>
      </c>
      <c r="W150" s="47">
        <f t="shared" si="7"/>
        <v>-43</v>
      </c>
      <c r="X150" s="47"/>
      <c r="Y150" s="47"/>
      <c r="Z150" s="48"/>
      <c r="AA150" s="47">
        <f t="shared" ref="AA150:BJ150" si="154">IF($D150=AA$1,$E150+$V150,(IF($J150=AA$1,$K150+$W150,AA149)))</f>
        <v>1433</v>
      </c>
      <c r="AB150" s="47">
        <f t="shared" si="154"/>
        <v>1106</v>
      </c>
      <c r="AC150" s="47">
        <f t="shared" si="154"/>
        <v>1373</v>
      </c>
      <c r="AD150" s="47">
        <f t="shared" si="154"/>
        <v>292</v>
      </c>
      <c r="AE150" s="47">
        <f t="shared" si="154"/>
        <v>1711</v>
      </c>
      <c r="AF150" s="47">
        <f t="shared" si="154"/>
        <v>1901</v>
      </c>
      <c r="AG150" s="47">
        <f t="shared" si="154"/>
        <v>1159</v>
      </c>
      <c r="AH150" s="47">
        <f t="shared" si="154"/>
        <v>787</v>
      </c>
      <c r="AI150" s="47">
        <f t="shared" si="154"/>
        <v>1177</v>
      </c>
      <c r="AJ150" s="47">
        <f t="shared" si="154"/>
        <v>1771</v>
      </c>
      <c r="AK150" s="47">
        <f t="shared" si="154"/>
        <v>638</v>
      </c>
      <c r="AL150" s="47">
        <f t="shared" si="154"/>
        <v>917</v>
      </c>
      <c r="AM150" s="47">
        <f t="shared" si="154"/>
        <v>2057</v>
      </c>
      <c r="AN150" s="47">
        <f t="shared" si="154"/>
        <v>1275</v>
      </c>
      <c r="AO150" s="47">
        <f t="shared" si="154"/>
        <v>1261</v>
      </c>
      <c r="AP150" s="47">
        <f t="shared" si="154"/>
        <v>2193</v>
      </c>
      <c r="AQ150" s="47">
        <f t="shared" si="154"/>
        <v>1398</v>
      </c>
      <c r="AR150" s="47">
        <f t="shared" si="154"/>
        <v>344</v>
      </c>
      <c r="AS150" s="47">
        <f t="shared" si="154"/>
        <v>1766</v>
      </c>
      <c r="AT150" s="47">
        <f t="shared" si="154"/>
        <v>1244</v>
      </c>
      <c r="AU150" s="47">
        <f t="shared" si="154"/>
        <v>454</v>
      </c>
      <c r="AV150" s="47">
        <f t="shared" si="154"/>
        <v>942</v>
      </c>
      <c r="AW150" s="47">
        <f t="shared" si="154"/>
        <v>1004</v>
      </c>
      <c r="AX150" s="47">
        <f t="shared" si="154"/>
        <v>1210</v>
      </c>
      <c r="AY150" s="47">
        <f t="shared" si="154"/>
        <v>764</v>
      </c>
      <c r="AZ150" s="47">
        <f t="shared" si="154"/>
        <v>1558</v>
      </c>
      <c r="BA150" s="47">
        <f t="shared" si="154"/>
        <v>895</v>
      </c>
      <c r="BB150" s="47">
        <f t="shared" si="154"/>
        <v>531</v>
      </c>
      <c r="BC150" s="47">
        <f t="shared" si="154"/>
        <v>638</v>
      </c>
      <c r="BD150" s="47">
        <f t="shared" si="154"/>
        <v>2113</v>
      </c>
      <c r="BE150" s="47">
        <f t="shared" si="154"/>
        <v>829</v>
      </c>
      <c r="BF150" s="47">
        <f t="shared" si="154"/>
        <v>567</v>
      </c>
      <c r="BG150" s="47">
        <f t="shared" si="154"/>
        <v>1858</v>
      </c>
      <c r="BH150" s="47">
        <f t="shared" si="154"/>
        <v>1328</v>
      </c>
      <c r="BI150" s="47">
        <f t="shared" si="154"/>
        <v>1571</v>
      </c>
      <c r="BJ150" s="47">
        <f t="shared" si="154"/>
        <v>1150</v>
      </c>
    </row>
    <row r="151" ht="13.5" customHeight="1">
      <c r="A151" s="88">
        <v>41140.0</v>
      </c>
      <c r="B151" s="235" t="s">
        <v>76</v>
      </c>
      <c r="C151" s="38"/>
      <c r="D151" s="233" t="s">
        <v>18</v>
      </c>
      <c r="E151" s="52">
        <f t="shared" si="2"/>
        <v>2113</v>
      </c>
      <c r="F151" s="41">
        <v>1.0</v>
      </c>
      <c r="G151" s="41">
        <v>15.0</v>
      </c>
      <c r="H151" s="42">
        <f t="shared" si="3"/>
        <v>18</v>
      </c>
      <c r="I151" s="38"/>
      <c r="J151" s="234" t="s">
        <v>22</v>
      </c>
      <c r="K151" s="52">
        <f t="shared" si="4"/>
        <v>2193</v>
      </c>
      <c r="L151" s="44">
        <v>4.0</v>
      </c>
      <c r="M151" s="44">
        <v>24.0</v>
      </c>
      <c r="N151" s="23">
        <f t="shared" si="5"/>
        <v>36</v>
      </c>
      <c r="O151" s="38"/>
      <c r="P151" s="45" t="s">
        <v>73</v>
      </c>
      <c r="Q151" s="38"/>
      <c r="R151" s="45">
        <f>MIN(Rules!$E$2,(MAX(H151/N151,N151/H151)))</f>
        <v>2</v>
      </c>
      <c r="S151" s="45">
        <f>VLOOKUP(B151,Rules!A:B,2,FALSE)</f>
        <v>80</v>
      </c>
      <c r="T151" s="38"/>
      <c r="U151" s="46">
        <f>1/(10^(-(E151+(IF(P151="Y",Rules!$I$2,0))-K151)/Rules!$E$12)+1)</f>
        <v>0.4089244037</v>
      </c>
      <c r="V151" s="47">
        <f t="shared" si="6"/>
        <v>-65</v>
      </c>
      <c r="W151" s="47">
        <f t="shared" si="7"/>
        <v>65</v>
      </c>
      <c r="X151" s="47"/>
      <c r="Y151" s="47"/>
      <c r="Z151" s="48"/>
      <c r="AA151" s="47">
        <f t="shared" ref="AA151:BJ151" si="155">IF($D151=AA$1,$E151+$V151,(IF($J151=AA$1,$K151+$W151,AA150)))</f>
        <v>1433</v>
      </c>
      <c r="AB151" s="47">
        <f t="shared" si="155"/>
        <v>1106</v>
      </c>
      <c r="AC151" s="47">
        <f t="shared" si="155"/>
        <v>1373</v>
      </c>
      <c r="AD151" s="47">
        <f t="shared" si="155"/>
        <v>292</v>
      </c>
      <c r="AE151" s="47">
        <f t="shared" si="155"/>
        <v>1711</v>
      </c>
      <c r="AF151" s="47">
        <f t="shared" si="155"/>
        <v>1901</v>
      </c>
      <c r="AG151" s="47">
        <f t="shared" si="155"/>
        <v>1159</v>
      </c>
      <c r="AH151" s="47">
        <f t="shared" si="155"/>
        <v>787</v>
      </c>
      <c r="AI151" s="47">
        <f t="shared" si="155"/>
        <v>1177</v>
      </c>
      <c r="AJ151" s="47">
        <f t="shared" si="155"/>
        <v>1771</v>
      </c>
      <c r="AK151" s="47">
        <f t="shared" si="155"/>
        <v>638</v>
      </c>
      <c r="AL151" s="47">
        <f t="shared" si="155"/>
        <v>917</v>
      </c>
      <c r="AM151" s="47">
        <f t="shared" si="155"/>
        <v>2057</v>
      </c>
      <c r="AN151" s="47">
        <f t="shared" si="155"/>
        <v>1275</v>
      </c>
      <c r="AO151" s="47">
        <f t="shared" si="155"/>
        <v>1261</v>
      </c>
      <c r="AP151" s="47">
        <f t="shared" si="155"/>
        <v>2258</v>
      </c>
      <c r="AQ151" s="47">
        <f t="shared" si="155"/>
        <v>1398</v>
      </c>
      <c r="AR151" s="47">
        <f t="shared" si="155"/>
        <v>344</v>
      </c>
      <c r="AS151" s="47">
        <f t="shared" si="155"/>
        <v>1766</v>
      </c>
      <c r="AT151" s="47">
        <f t="shared" si="155"/>
        <v>1244</v>
      </c>
      <c r="AU151" s="47">
        <f t="shared" si="155"/>
        <v>454</v>
      </c>
      <c r="AV151" s="47">
        <f t="shared" si="155"/>
        <v>942</v>
      </c>
      <c r="AW151" s="47">
        <f t="shared" si="155"/>
        <v>1004</v>
      </c>
      <c r="AX151" s="47">
        <f t="shared" si="155"/>
        <v>1210</v>
      </c>
      <c r="AY151" s="47">
        <f t="shared" si="155"/>
        <v>764</v>
      </c>
      <c r="AZ151" s="47">
        <f t="shared" si="155"/>
        <v>1558</v>
      </c>
      <c r="BA151" s="47">
        <f t="shared" si="155"/>
        <v>895</v>
      </c>
      <c r="BB151" s="47">
        <f t="shared" si="155"/>
        <v>531</v>
      </c>
      <c r="BC151" s="47">
        <f t="shared" si="155"/>
        <v>638</v>
      </c>
      <c r="BD151" s="47">
        <f t="shared" si="155"/>
        <v>2048</v>
      </c>
      <c r="BE151" s="47">
        <f t="shared" si="155"/>
        <v>829</v>
      </c>
      <c r="BF151" s="47">
        <f t="shared" si="155"/>
        <v>567</v>
      </c>
      <c r="BG151" s="47">
        <f t="shared" si="155"/>
        <v>1858</v>
      </c>
      <c r="BH151" s="47">
        <f t="shared" si="155"/>
        <v>1328</v>
      </c>
      <c r="BI151" s="47">
        <f t="shared" si="155"/>
        <v>1571</v>
      </c>
      <c r="BJ151" s="47">
        <f t="shared" si="155"/>
        <v>1150</v>
      </c>
    </row>
    <row r="152" ht="13.5" customHeight="1">
      <c r="A152" s="88">
        <v>41161.0</v>
      </c>
      <c r="B152" s="235" t="s">
        <v>76</v>
      </c>
      <c r="C152" s="38"/>
      <c r="D152" s="233" t="s">
        <v>23</v>
      </c>
      <c r="E152" s="52">
        <f t="shared" si="2"/>
        <v>2057</v>
      </c>
      <c r="F152" s="41">
        <v>2.0</v>
      </c>
      <c r="G152" s="41">
        <v>13.0</v>
      </c>
      <c r="H152" s="42">
        <f t="shared" si="3"/>
        <v>19</v>
      </c>
      <c r="I152" s="38"/>
      <c r="J152" s="234" t="s">
        <v>22</v>
      </c>
      <c r="K152" s="52">
        <f t="shared" si="4"/>
        <v>2258</v>
      </c>
      <c r="L152" s="44">
        <v>0.0</v>
      </c>
      <c r="M152" s="44">
        <v>19.0</v>
      </c>
      <c r="N152" s="23">
        <f t="shared" si="5"/>
        <v>19</v>
      </c>
      <c r="O152" s="38"/>
      <c r="P152" s="45" t="s">
        <v>73</v>
      </c>
      <c r="Q152" s="38"/>
      <c r="R152" s="45">
        <f>MIN(Rules!$E$2,(MAX(H152/N152,N152/H152)))</f>
        <v>1</v>
      </c>
      <c r="S152" s="45">
        <f>VLOOKUP(B152,Rules!A:B,2,FALSE)</f>
        <v>80</v>
      </c>
      <c r="T152" s="38"/>
      <c r="U152" s="46">
        <f>1/(10^(-(E152+(IF(P152="Y",Rules!$I$2,0))-K152)/Rules!$E$12)+1)</f>
        <v>0.2838102617</v>
      </c>
      <c r="V152" s="47">
        <f t="shared" si="6"/>
        <v>17</v>
      </c>
      <c r="W152" s="47">
        <f t="shared" si="7"/>
        <v>-17</v>
      </c>
      <c r="X152" s="47"/>
      <c r="Y152" s="47"/>
      <c r="Z152" s="48"/>
      <c r="AA152" s="47">
        <f t="shared" ref="AA152:BJ152" si="156">IF($D152=AA$1,$E152+$V152,(IF($J152=AA$1,$K152+$W152,AA151)))</f>
        <v>1433</v>
      </c>
      <c r="AB152" s="47">
        <f t="shared" si="156"/>
        <v>1106</v>
      </c>
      <c r="AC152" s="47">
        <f t="shared" si="156"/>
        <v>1373</v>
      </c>
      <c r="AD152" s="47">
        <f t="shared" si="156"/>
        <v>292</v>
      </c>
      <c r="AE152" s="47">
        <f t="shared" si="156"/>
        <v>1711</v>
      </c>
      <c r="AF152" s="47">
        <f t="shared" si="156"/>
        <v>1901</v>
      </c>
      <c r="AG152" s="47">
        <f t="shared" si="156"/>
        <v>1159</v>
      </c>
      <c r="AH152" s="47">
        <f t="shared" si="156"/>
        <v>787</v>
      </c>
      <c r="AI152" s="47">
        <f t="shared" si="156"/>
        <v>1177</v>
      </c>
      <c r="AJ152" s="47">
        <f t="shared" si="156"/>
        <v>1771</v>
      </c>
      <c r="AK152" s="47">
        <f t="shared" si="156"/>
        <v>638</v>
      </c>
      <c r="AL152" s="47">
        <f t="shared" si="156"/>
        <v>917</v>
      </c>
      <c r="AM152" s="47">
        <f t="shared" si="156"/>
        <v>2074</v>
      </c>
      <c r="AN152" s="47">
        <f t="shared" si="156"/>
        <v>1275</v>
      </c>
      <c r="AO152" s="47">
        <f t="shared" si="156"/>
        <v>1261</v>
      </c>
      <c r="AP152" s="47">
        <f t="shared" si="156"/>
        <v>2241</v>
      </c>
      <c r="AQ152" s="47">
        <f t="shared" si="156"/>
        <v>1398</v>
      </c>
      <c r="AR152" s="47">
        <f t="shared" si="156"/>
        <v>344</v>
      </c>
      <c r="AS152" s="47">
        <f t="shared" si="156"/>
        <v>1766</v>
      </c>
      <c r="AT152" s="47">
        <f t="shared" si="156"/>
        <v>1244</v>
      </c>
      <c r="AU152" s="47">
        <f t="shared" si="156"/>
        <v>454</v>
      </c>
      <c r="AV152" s="47">
        <f t="shared" si="156"/>
        <v>942</v>
      </c>
      <c r="AW152" s="47">
        <f t="shared" si="156"/>
        <v>1004</v>
      </c>
      <c r="AX152" s="47">
        <f t="shared" si="156"/>
        <v>1210</v>
      </c>
      <c r="AY152" s="47">
        <f t="shared" si="156"/>
        <v>764</v>
      </c>
      <c r="AZ152" s="47">
        <f t="shared" si="156"/>
        <v>1558</v>
      </c>
      <c r="BA152" s="47">
        <f t="shared" si="156"/>
        <v>895</v>
      </c>
      <c r="BB152" s="47">
        <f t="shared" si="156"/>
        <v>531</v>
      </c>
      <c r="BC152" s="47">
        <f t="shared" si="156"/>
        <v>638</v>
      </c>
      <c r="BD152" s="47">
        <f t="shared" si="156"/>
        <v>2048</v>
      </c>
      <c r="BE152" s="47">
        <f t="shared" si="156"/>
        <v>829</v>
      </c>
      <c r="BF152" s="47">
        <f t="shared" si="156"/>
        <v>567</v>
      </c>
      <c r="BG152" s="47">
        <f t="shared" si="156"/>
        <v>1858</v>
      </c>
      <c r="BH152" s="47">
        <f t="shared" si="156"/>
        <v>1328</v>
      </c>
      <c r="BI152" s="47">
        <f t="shared" si="156"/>
        <v>1571</v>
      </c>
      <c r="BJ152" s="47">
        <f t="shared" si="156"/>
        <v>1150</v>
      </c>
    </row>
    <row r="153" ht="13.5" customHeight="1">
      <c r="A153" s="88">
        <v>41182.0</v>
      </c>
      <c r="B153" s="235" t="s">
        <v>76</v>
      </c>
      <c r="C153" s="38"/>
      <c r="D153" s="233" t="s">
        <v>23</v>
      </c>
      <c r="E153" s="52">
        <f t="shared" si="2"/>
        <v>2074</v>
      </c>
      <c r="F153" s="41">
        <v>3.0</v>
      </c>
      <c r="G153" s="41">
        <v>11.0</v>
      </c>
      <c r="H153" s="42">
        <f t="shared" si="3"/>
        <v>20</v>
      </c>
      <c r="I153" s="38"/>
      <c r="J153" s="234" t="s">
        <v>22</v>
      </c>
      <c r="K153" s="52">
        <f t="shared" si="4"/>
        <v>2241</v>
      </c>
      <c r="L153" s="44">
        <v>3.0</v>
      </c>
      <c r="M153" s="44">
        <v>22.0</v>
      </c>
      <c r="N153" s="23">
        <f t="shared" si="5"/>
        <v>31</v>
      </c>
      <c r="O153" s="38"/>
      <c r="P153" s="45" t="s">
        <v>73</v>
      </c>
      <c r="Q153" s="38"/>
      <c r="R153" s="45">
        <f>MIN(Rules!$E$2,(MAX(H153/N153,N153/H153)))</f>
        <v>1.55</v>
      </c>
      <c r="S153" s="45">
        <f>VLOOKUP(B153,Rules!A:B,2,FALSE)</f>
        <v>80</v>
      </c>
      <c r="T153" s="38"/>
      <c r="U153" s="46">
        <f>1/(10^(-(E153+(IF(P153="Y",Rules!$I$2,0))-K153)/Rules!$E$12)+1)</f>
        <v>0.3166817419</v>
      </c>
      <c r="V153" s="47">
        <f t="shared" si="6"/>
        <v>-39</v>
      </c>
      <c r="W153" s="47">
        <f t="shared" si="7"/>
        <v>39</v>
      </c>
      <c r="X153" s="47"/>
      <c r="Y153" s="47"/>
      <c r="Z153" s="48"/>
      <c r="AA153" s="47">
        <f t="shared" ref="AA153:BJ153" si="157">IF($D153=AA$1,$E153+$V153,(IF($J153=AA$1,$K153+$W153,AA152)))</f>
        <v>1433</v>
      </c>
      <c r="AB153" s="47">
        <f t="shared" si="157"/>
        <v>1106</v>
      </c>
      <c r="AC153" s="47">
        <f t="shared" si="157"/>
        <v>1373</v>
      </c>
      <c r="AD153" s="47">
        <f t="shared" si="157"/>
        <v>292</v>
      </c>
      <c r="AE153" s="47">
        <f t="shared" si="157"/>
        <v>1711</v>
      </c>
      <c r="AF153" s="47">
        <f t="shared" si="157"/>
        <v>1901</v>
      </c>
      <c r="AG153" s="47">
        <f t="shared" si="157"/>
        <v>1159</v>
      </c>
      <c r="AH153" s="47">
        <f t="shared" si="157"/>
        <v>787</v>
      </c>
      <c r="AI153" s="47">
        <f t="shared" si="157"/>
        <v>1177</v>
      </c>
      <c r="AJ153" s="47">
        <f t="shared" si="157"/>
        <v>1771</v>
      </c>
      <c r="AK153" s="47">
        <f t="shared" si="157"/>
        <v>638</v>
      </c>
      <c r="AL153" s="47">
        <f t="shared" si="157"/>
        <v>917</v>
      </c>
      <c r="AM153" s="47">
        <f t="shared" si="157"/>
        <v>2035</v>
      </c>
      <c r="AN153" s="47">
        <f t="shared" si="157"/>
        <v>1275</v>
      </c>
      <c r="AO153" s="47">
        <f t="shared" si="157"/>
        <v>1261</v>
      </c>
      <c r="AP153" s="47">
        <f t="shared" si="157"/>
        <v>2280</v>
      </c>
      <c r="AQ153" s="47">
        <f t="shared" si="157"/>
        <v>1398</v>
      </c>
      <c r="AR153" s="47">
        <f t="shared" si="157"/>
        <v>344</v>
      </c>
      <c r="AS153" s="47">
        <f t="shared" si="157"/>
        <v>1766</v>
      </c>
      <c r="AT153" s="47">
        <f t="shared" si="157"/>
        <v>1244</v>
      </c>
      <c r="AU153" s="47">
        <f t="shared" si="157"/>
        <v>454</v>
      </c>
      <c r="AV153" s="47">
        <f t="shared" si="157"/>
        <v>942</v>
      </c>
      <c r="AW153" s="47">
        <f t="shared" si="157"/>
        <v>1004</v>
      </c>
      <c r="AX153" s="47">
        <f t="shared" si="157"/>
        <v>1210</v>
      </c>
      <c r="AY153" s="47">
        <f t="shared" si="157"/>
        <v>764</v>
      </c>
      <c r="AZ153" s="47">
        <f t="shared" si="157"/>
        <v>1558</v>
      </c>
      <c r="BA153" s="47">
        <f t="shared" si="157"/>
        <v>895</v>
      </c>
      <c r="BB153" s="47">
        <f t="shared" si="157"/>
        <v>531</v>
      </c>
      <c r="BC153" s="47">
        <f t="shared" si="157"/>
        <v>638</v>
      </c>
      <c r="BD153" s="47">
        <f t="shared" si="157"/>
        <v>2048</v>
      </c>
      <c r="BE153" s="47">
        <f t="shared" si="157"/>
        <v>829</v>
      </c>
      <c r="BF153" s="47">
        <f t="shared" si="157"/>
        <v>567</v>
      </c>
      <c r="BG153" s="47">
        <f t="shared" si="157"/>
        <v>1858</v>
      </c>
      <c r="BH153" s="47">
        <f t="shared" si="157"/>
        <v>1328</v>
      </c>
      <c r="BI153" s="47">
        <f t="shared" si="157"/>
        <v>1571</v>
      </c>
      <c r="BJ153" s="47">
        <f t="shared" si="157"/>
        <v>1150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7.29" defaultRowHeight="15.75"/>
  <cols>
    <col customWidth="1" min="1" max="1" width="10.43"/>
    <col customWidth="1" min="2" max="2" width="8.43"/>
    <col customWidth="1" min="3" max="3" width="3.86"/>
    <col customWidth="1" min="4" max="4" width="11.86"/>
    <col customWidth="1" min="5" max="5" width="7.71"/>
    <col customWidth="1" min="6" max="6" width="2.29"/>
    <col customWidth="1" min="7" max="7" width="3.0"/>
    <col customWidth="1" min="8" max="8" width="3.29"/>
    <col customWidth="1" min="9" max="9" width="3.0"/>
    <col customWidth="1" min="10" max="10" width="11.86"/>
    <col customWidth="1" min="11" max="11" width="7.71"/>
    <col customWidth="1" min="12" max="12" width="2.29"/>
    <col customWidth="1" min="13" max="13" width="3.0"/>
    <col customWidth="1" min="14" max="14" width="3.43"/>
    <col customWidth="1" min="15" max="17" width="5.0"/>
    <col customWidth="1" min="18" max="18" width="8.14"/>
    <col customWidth="1" min="19" max="19" width="7.71"/>
    <col customWidth="1" min="20" max="20" width="2.43"/>
    <col customWidth="1" min="21" max="23" width="10.43"/>
    <col customWidth="1" min="24" max="25" width="3.71"/>
    <col customWidth="1" min="26" max="26" width="10.43"/>
    <col customWidth="1" min="27" max="62" width="8.86"/>
  </cols>
  <sheetData>
    <row r="1" ht="13.5" customHeight="1">
      <c r="A1" s="65" t="s">
        <v>55</v>
      </c>
      <c r="B1" s="20" t="s">
        <v>56</v>
      </c>
      <c r="C1" s="20"/>
      <c r="D1" s="113" t="s">
        <v>57</v>
      </c>
      <c r="E1" s="22" t="s">
        <v>58</v>
      </c>
      <c r="F1" s="114" t="s">
        <v>59</v>
      </c>
      <c r="G1" s="114" t="s">
        <v>60</v>
      </c>
      <c r="H1" s="114" t="s">
        <v>61</v>
      </c>
      <c r="I1" s="20"/>
      <c r="J1" s="115" t="s">
        <v>62</v>
      </c>
      <c r="K1" s="22" t="s">
        <v>58</v>
      </c>
      <c r="L1" s="114" t="s">
        <v>59</v>
      </c>
      <c r="M1" s="114" t="s">
        <v>60</v>
      </c>
      <c r="N1" s="114" t="s">
        <v>61</v>
      </c>
      <c r="O1" s="20"/>
      <c r="P1" s="20" t="s">
        <v>63</v>
      </c>
      <c r="Q1" s="20"/>
      <c r="R1" s="20" t="s">
        <v>64</v>
      </c>
      <c r="S1" s="20" t="s">
        <v>65</v>
      </c>
      <c r="T1" s="20"/>
      <c r="U1" s="89" t="s">
        <v>78</v>
      </c>
      <c r="V1" s="20" t="s">
        <v>67</v>
      </c>
      <c r="W1" s="20" t="s">
        <v>68</v>
      </c>
      <c r="X1" s="20"/>
      <c r="Y1" s="20"/>
      <c r="Z1" s="26"/>
      <c r="AA1" s="20" t="s">
        <v>30</v>
      </c>
      <c r="AB1" s="20" t="s">
        <v>43</v>
      </c>
      <c r="AC1" s="20" t="s">
        <v>28</v>
      </c>
      <c r="AD1" s="20" t="s">
        <v>49</v>
      </c>
      <c r="AE1" s="20" t="s">
        <v>21</v>
      </c>
      <c r="AF1" s="20" t="s">
        <v>19</v>
      </c>
      <c r="AG1" s="20" t="s">
        <v>35</v>
      </c>
      <c r="AH1" s="20" t="s">
        <v>37</v>
      </c>
      <c r="AI1" s="20" t="s">
        <v>33</v>
      </c>
      <c r="AJ1" s="20" t="s">
        <v>26</v>
      </c>
      <c r="AK1" s="20" t="s">
        <v>48</v>
      </c>
      <c r="AL1" s="20" t="s">
        <v>45</v>
      </c>
      <c r="AM1" s="20" t="s">
        <v>23</v>
      </c>
      <c r="AN1" s="20" t="s">
        <v>34</v>
      </c>
      <c r="AO1" s="20" t="s">
        <v>29</v>
      </c>
      <c r="AP1" s="20" t="s">
        <v>22</v>
      </c>
      <c r="AQ1" s="20" t="s">
        <v>31</v>
      </c>
      <c r="AR1" s="20" t="s">
        <v>52</v>
      </c>
      <c r="AS1" s="20" t="s">
        <v>20</v>
      </c>
      <c r="AT1" s="20" t="s">
        <v>36</v>
      </c>
      <c r="AU1" s="20" t="s">
        <v>50</v>
      </c>
      <c r="AV1" s="20" t="s">
        <v>47</v>
      </c>
      <c r="AW1" s="20" t="s">
        <v>39</v>
      </c>
      <c r="AX1" s="20" t="s">
        <v>38</v>
      </c>
      <c r="AY1" s="20" t="s">
        <v>51</v>
      </c>
      <c r="AZ1" s="20" t="s">
        <v>27</v>
      </c>
      <c r="BA1" s="20" t="s">
        <v>41</v>
      </c>
      <c r="BB1" s="20" t="s">
        <v>44</v>
      </c>
      <c r="BC1" s="20" t="s">
        <v>46</v>
      </c>
      <c r="BD1" s="20" t="s">
        <v>18</v>
      </c>
      <c r="BE1" s="20" t="s">
        <v>42</v>
      </c>
      <c r="BF1" s="20" t="s">
        <v>53</v>
      </c>
      <c r="BG1" s="20" t="s">
        <v>25</v>
      </c>
      <c r="BH1" s="20" t="s">
        <v>32</v>
      </c>
      <c r="BI1" s="20" t="s">
        <v>24</v>
      </c>
      <c r="BJ1" s="20" t="s">
        <v>40</v>
      </c>
    </row>
    <row r="2" ht="13.5" customHeight="1">
      <c r="A2" s="195"/>
      <c r="B2" s="117"/>
      <c r="C2" s="117"/>
      <c r="D2" s="118"/>
      <c r="E2" s="119"/>
      <c r="F2" s="120"/>
      <c r="G2" s="120"/>
      <c r="H2" s="120"/>
      <c r="I2" s="117"/>
      <c r="J2" s="121"/>
      <c r="K2" s="119"/>
      <c r="L2" s="120"/>
      <c r="M2" s="120"/>
      <c r="N2" s="120"/>
      <c r="O2" s="117"/>
      <c r="P2" s="117"/>
      <c r="Q2" s="117"/>
      <c r="R2" s="117"/>
      <c r="S2" s="117"/>
      <c r="T2" s="117"/>
      <c r="U2" s="122"/>
      <c r="V2" s="117"/>
      <c r="W2" s="117"/>
      <c r="X2" s="117"/>
      <c r="Y2" s="117"/>
      <c r="Z2" s="123" t="s">
        <v>97</v>
      </c>
      <c r="AA2" s="117">
        <f>LOOKUP(9.999E+307,'2010'!AA:AA)</f>
        <v>1447</v>
      </c>
      <c r="AB2" s="117">
        <f>LOOKUP(9.999E+307,'2010'!AB:AB)</f>
        <v>1216</v>
      </c>
      <c r="AC2" s="117">
        <f>LOOKUP(9.999E+307,'2010'!AC:AC)</f>
        <v>1488</v>
      </c>
      <c r="AD2" s="117">
        <f>LOOKUP(9.999E+307,'2010'!AD:AD)</f>
        <v>413</v>
      </c>
      <c r="AE2" s="117">
        <f>LOOKUP(9.999E+307,'2010'!AE:AE)</f>
        <v>1627</v>
      </c>
      <c r="AF2" s="117">
        <f>LOOKUP(9.999E+307,'2010'!AF:AF)</f>
        <v>1844</v>
      </c>
      <c r="AG2" s="117">
        <f>LOOKUP(9.999E+307,'2010'!AG:AG)</f>
        <v>971</v>
      </c>
      <c r="AH2" s="117">
        <f>LOOKUP(9.999E+307,'2010'!AH:AH)</f>
        <v>828</v>
      </c>
      <c r="AI2" s="117">
        <f>LOOKUP(9.999E+307,'2010'!AI:AI)</f>
        <v>1322</v>
      </c>
      <c r="AJ2" s="117">
        <f>LOOKUP(9.999E+307,'2010'!AJ:AJ)</f>
        <v>1686</v>
      </c>
      <c r="AK2" s="117">
        <f>LOOKUP(9.999E+307,'2010'!AK:AK)</f>
        <v>495</v>
      </c>
      <c r="AL2" s="117">
        <f>LOOKUP(9.999E+307,'2010'!AL:AL)</f>
        <v>901</v>
      </c>
      <c r="AM2" s="117">
        <f>LOOKUP(9.999E+307,'2010'!AM:AM)</f>
        <v>1925</v>
      </c>
      <c r="AN2" s="117">
        <f>LOOKUP(9.999E+307,'2010'!AN:AN)</f>
        <v>1310</v>
      </c>
      <c r="AO2" s="117">
        <f>LOOKUP(9.999E+307,'2010'!AO:AO)</f>
        <v>1175</v>
      </c>
      <c r="AP2" s="117">
        <f>LOOKUP(9.999E+307,'2010'!AP:AP)</f>
        <v>2085</v>
      </c>
      <c r="AQ2" s="117">
        <f>LOOKUP(9.999E+307,'2010'!AQ:AQ)</f>
        <v>1552</v>
      </c>
      <c r="AR2" s="117">
        <f>LOOKUP(9.999E+307,'2010'!AR:AR)</f>
        <v>544</v>
      </c>
      <c r="AS2" s="117">
        <f>LOOKUP(9.999E+307,'2010'!AS:AS)</f>
        <v>1569</v>
      </c>
      <c r="AT2" s="117">
        <f>LOOKUP(9.999E+307,'2010'!AT:AT)</f>
        <v>1138</v>
      </c>
      <c r="AU2" s="117">
        <f>LOOKUP(9.999E+307,'2010'!AU:AU)</f>
        <v>806</v>
      </c>
      <c r="AV2" s="117">
        <f>LOOKUP(9.999E+307,'2010'!AV:AV)</f>
        <v>829</v>
      </c>
      <c r="AW2" s="117">
        <f>LOOKUP(9.999E+307,'2010'!AW:AW)</f>
        <v>1068</v>
      </c>
      <c r="AX2" s="117">
        <f>LOOKUP(9.999E+307,'2010'!AX:AX)</f>
        <v>1214</v>
      </c>
      <c r="AY2" s="117">
        <f>LOOKUP(9.999E+307,'2010'!AY:AY)</f>
        <v>695</v>
      </c>
      <c r="AZ2" s="117">
        <f>LOOKUP(9.999E+307,'2010'!AZ:AZ)</f>
        <v>1651</v>
      </c>
      <c r="BA2" s="117">
        <f>LOOKUP(9.999E+307,'2010'!BA:BA)</f>
        <v>974</v>
      </c>
      <c r="BB2" s="117">
        <f>LOOKUP(9.999E+307,'2010'!BB:BB)</f>
        <v>761</v>
      </c>
      <c r="BC2" s="117">
        <f>LOOKUP(9.999E+307,'2010'!BC:BC)</f>
        <v>492</v>
      </c>
      <c r="BD2" s="117">
        <f>LOOKUP(9.999E+307,'2010'!BD:BD)</f>
        <v>2107</v>
      </c>
      <c r="BE2" s="117">
        <f>LOOKUP(9.999E+307,'2010'!BE:BE)</f>
        <v>635</v>
      </c>
      <c r="BF2" s="117">
        <f>LOOKUP(9.999E+307,'2010'!BF:BF)</f>
        <v>528</v>
      </c>
      <c r="BG2" s="117">
        <f>LOOKUP(9.999E+307,'2010'!BG:BG)</f>
        <v>1873</v>
      </c>
      <c r="BH2" s="117">
        <f>LOOKUP(9.999E+307,'2010'!BH:BH)</f>
        <v>1368</v>
      </c>
      <c r="BI2" s="117">
        <f>LOOKUP(9.999E+307,'2010'!BI:BI)</f>
        <v>1628</v>
      </c>
      <c r="BJ2" s="117">
        <f>LOOKUP(9.999E+307,'2010'!BJ:BJ)</f>
        <v>1050</v>
      </c>
    </row>
    <row r="3" ht="13.5" customHeight="1">
      <c r="A3" s="88">
        <v>40586.0</v>
      </c>
      <c r="B3" s="84" t="s">
        <v>71</v>
      </c>
      <c r="C3" s="38"/>
      <c r="D3" s="230" t="s">
        <v>18</v>
      </c>
      <c r="E3" s="52">
        <f t="shared" ref="E3:E175" si="2">HLOOKUP(D3,AA$1:BY$9980,ROW()-1,FALSE)</f>
        <v>2107</v>
      </c>
      <c r="F3" s="127">
        <v>1.0</v>
      </c>
      <c r="G3" s="127">
        <v>10.0</v>
      </c>
      <c r="H3" s="128">
        <f t="shared" ref="H3:H175" si="3">F3*3+G3</f>
        <v>13</v>
      </c>
      <c r="I3" s="38"/>
      <c r="J3" s="231" t="s">
        <v>22</v>
      </c>
      <c r="K3" s="52">
        <f t="shared" ref="K3:K175" si="4">HLOOKUP(J3,AA$1:BY$9980,ROW()-1,FALSE)</f>
        <v>2085</v>
      </c>
      <c r="L3" s="130">
        <v>1.0</v>
      </c>
      <c r="M3" s="130">
        <v>17.0</v>
      </c>
      <c r="N3" s="232">
        <f t="shared" ref="N3:N175" si="5">L3*3+M3</f>
        <v>20</v>
      </c>
      <c r="O3" s="38"/>
      <c r="P3" s="45" t="s">
        <v>72</v>
      </c>
      <c r="Q3" s="38"/>
      <c r="R3" s="45">
        <f>MIN(Rules!$E$2,(MAX(H3/N3,N3/H3)))</f>
        <v>1.538461538</v>
      </c>
      <c r="S3" s="45">
        <f>VLOOKUP(B3,Rules!A:B,2,FALSE)</f>
        <v>40</v>
      </c>
      <c r="T3" s="38"/>
      <c r="U3" s="46">
        <f>1/(10^(-(E3+(IF(P3="Y",Rules!$I$2,0))-K3)/Rules!$E$12)+1)</f>
        <v>0.6882797617</v>
      </c>
      <c r="V3" s="47">
        <f t="shared" ref="V3:V175" si="6">ROUND(IF(H3&gt;N3,(S3*R3*(1-U3)),IF(H3&lt;N3,(S3*R3*(0-U3)),S3*R3*(0.5-U3))),0)</f>
        <v>-42</v>
      </c>
      <c r="W3" s="47">
        <f t="shared" ref="W3:W175" si="7">-1*V3</f>
        <v>42</v>
      </c>
      <c r="X3" s="47"/>
      <c r="Y3" s="47"/>
      <c r="Z3" s="48"/>
      <c r="AA3" s="47">
        <f t="shared" ref="AA3:BJ3" si="1">IF($D3=AA$1,$E3+$V3,(IF($J3=AA$1,$K3+$W3,AA2)))</f>
        <v>1447</v>
      </c>
      <c r="AB3" s="47">
        <f t="shared" si="1"/>
        <v>1216</v>
      </c>
      <c r="AC3" s="47">
        <f t="shared" si="1"/>
        <v>1488</v>
      </c>
      <c r="AD3" s="47">
        <f t="shared" si="1"/>
        <v>413</v>
      </c>
      <c r="AE3" s="47">
        <f t="shared" si="1"/>
        <v>1627</v>
      </c>
      <c r="AF3" s="47">
        <f t="shared" si="1"/>
        <v>1844</v>
      </c>
      <c r="AG3" s="47">
        <f t="shared" si="1"/>
        <v>971</v>
      </c>
      <c r="AH3" s="47">
        <f t="shared" si="1"/>
        <v>828</v>
      </c>
      <c r="AI3" s="47">
        <f t="shared" si="1"/>
        <v>1322</v>
      </c>
      <c r="AJ3" s="47">
        <f t="shared" si="1"/>
        <v>1686</v>
      </c>
      <c r="AK3" s="47">
        <f t="shared" si="1"/>
        <v>495</v>
      </c>
      <c r="AL3" s="47">
        <f t="shared" si="1"/>
        <v>901</v>
      </c>
      <c r="AM3" s="47">
        <f t="shared" si="1"/>
        <v>1925</v>
      </c>
      <c r="AN3" s="47">
        <f t="shared" si="1"/>
        <v>1310</v>
      </c>
      <c r="AO3" s="47">
        <f t="shared" si="1"/>
        <v>1175</v>
      </c>
      <c r="AP3" s="47">
        <f t="shared" si="1"/>
        <v>2127</v>
      </c>
      <c r="AQ3" s="47">
        <f t="shared" si="1"/>
        <v>1552</v>
      </c>
      <c r="AR3" s="47">
        <f t="shared" si="1"/>
        <v>544</v>
      </c>
      <c r="AS3" s="47">
        <f t="shared" si="1"/>
        <v>1569</v>
      </c>
      <c r="AT3" s="47">
        <f t="shared" si="1"/>
        <v>1138</v>
      </c>
      <c r="AU3" s="47">
        <f t="shared" si="1"/>
        <v>806</v>
      </c>
      <c r="AV3" s="47">
        <f t="shared" si="1"/>
        <v>829</v>
      </c>
      <c r="AW3" s="47">
        <f t="shared" si="1"/>
        <v>1068</v>
      </c>
      <c r="AX3" s="47">
        <f t="shared" si="1"/>
        <v>1214</v>
      </c>
      <c r="AY3" s="47">
        <f t="shared" si="1"/>
        <v>695</v>
      </c>
      <c r="AZ3" s="47">
        <f t="shared" si="1"/>
        <v>1651</v>
      </c>
      <c r="BA3" s="47">
        <f t="shared" si="1"/>
        <v>974</v>
      </c>
      <c r="BB3" s="47">
        <f t="shared" si="1"/>
        <v>761</v>
      </c>
      <c r="BC3" s="47">
        <f t="shared" si="1"/>
        <v>492</v>
      </c>
      <c r="BD3" s="47">
        <f t="shared" si="1"/>
        <v>2065</v>
      </c>
      <c r="BE3" s="47">
        <f t="shared" si="1"/>
        <v>635</v>
      </c>
      <c r="BF3" s="47">
        <f t="shared" si="1"/>
        <v>528</v>
      </c>
      <c r="BG3" s="47">
        <f t="shared" si="1"/>
        <v>1873</v>
      </c>
      <c r="BH3" s="47">
        <f t="shared" si="1"/>
        <v>1368</v>
      </c>
      <c r="BI3" s="47">
        <f t="shared" si="1"/>
        <v>1628</v>
      </c>
      <c r="BJ3" s="47">
        <f t="shared" si="1"/>
        <v>1050</v>
      </c>
    </row>
    <row r="4" ht="13.5" customHeight="1">
      <c r="A4" s="88">
        <v>40587.0</v>
      </c>
      <c r="B4" s="84" t="s">
        <v>71</v>
      </c>
      <c r="C4" s="38"/>
      <c r="D4" s="233" t="s">
        <v>23</v>
      </c>
      <c r="E4" s="52">
        <f t="shared" si="2"/>
        <v>1925</v>
      </c>
      <c r="F4" s="41">
        <v>1.0</v>
      </c>
      <c r="G4" s="41">
        <v>24.0</v>
      </c>
      <c r="H4" s="42">
        <f t="shared" si="3"/>
        <v>27</v>
      </c>
      <c r="I4" s="38"/>
      <c r="J4" s="234" t="s">
        <v>24</v>
      </c>
      <c r="K4" s="52">
        <f t="shared" si="4"/>
        <v>1628</v>
      </c>
      <c r="L4" s="44">
        <v>0.0</v>
      </c>
      <c r="M4" s="44">
        <v>6.0</v>
      </c>
      <c r="N4" s="23">
        <f t="shared" si="5"/>
        <v>6</v>
      </c>
      <c r="O4" s="38"/>
      <c r="P4" s="45" t="s">
        <v>72</v>
      </c>
      <c r="Q4" s="38"/>
      <c r="R4" s="45">
        <f>MIN(Rules!$E$2,(MAX(H4/N4,N4/H4)))</f>
        <v>2</v>
      </c>
      <c r="S4" s="45">
        <f>VLOOKUP(B4,Rules!A:B,2,FALSE)</f>
        <v>40</v>
      </c>
      <c r="T4" s="38"/>
      <c r="U4" s="46">
        <f>1/(10^(-(E4+(IF(P4="Y",Rules!$I$2,0))-K4)/Rules!$E$12)+1)</f>
        <v>0.8868047945</v>
      </c>
      <c r="V4" s="47">
        <f t="shared" si="6"/>
        <v>9</v>
      </c>
      <c r="W4" s="47">
        <f t="shared" si="7"/>
        <v>-9</v>
      </c>
      <c r="X4" s="47"/>
      <c r="Y4" s="47"/>
      <c r="Z4" s="48"/>
      <c r="AA4" s="47">
        <f t="shared" ref="AA4:BJ4" si="8">IF($D4=AA$1,$E4+$V4,(IF($J4=AA$1,$K4+$W4,AA3)))</f>
        <v>1447</v>
      </c>
      <c r="AB4" s="47">
        <f t="shared" si="8"/>
        <v>1216</v>
      </c>
      <c r="AC4" s="47">
        <f t="shared" si="8"/>
        <v>1488</v>
      </c>
      <c r="AD4" s="47">
        <f t="shared" si="8"/>
        <v>413</v>
      </c>
      <c r="AE4" s="47">
        <f t="shared" si="8"/>
        <v>1627</v>
      </c>
      <c r="AF4" s="47">
        <f t="shared" si="8"/>
        <v>1844</v>
      </c>
      <c r="AG4" s="47">
        <f t="shared" si="8"/>
        <v>971</v>
      </c>
      <c r="AH4" s="47">
        <f t="shared" si="8"/>
        <v>828</v>
      </c>
      <c r="AI4" s="47">
        <f t="shared" si="8"/>
        <v>1322</v>
      </c>
      <c r="AJ4" s="47">
        <f t="shared" si="8"/>
        <v>1686</v>
      </c>
      <c r="AK4" s="47">
        <f t="shared" si="8"/>
        <v>495</v>
      </c>
      <c r="AL4" s="47">
        <f t="shared" si="8"/>
        <v>901</v>
      </c>
      <c r="AM4" s="47">
        <f t="shared" si="8"/>
        <v>1934</v>
      </c>
      <c r="AN4" s="47">
        <f t="shared" si="8"/>
        <v>1310</v>
      </c>
      <c r="AO4" s="47">
        <f t="shared" si="8"/>
        <v>1175</v>
      </c>
      <c r="AP4" s="47">
        <f t="shared" si="8"/>
        <v>2127</v>
      </c>
      <c r="AQ4" s="47">
        <f t="shared" si="8"/>
        <v>1552</v>
      </c>
      <c r="AR4" s="47">
        <f t="shared" si="8"/>
        <v>544</v>
      </c>
      <c r="AS4" s="47">
        <f t="shared" si="8"/>
        <v>1569</v>
      </c>
      <c r="AT4" s="47">
        <f t="shared" si="8"/>
        <v>1138</v>
      </c>
      <c r="AU4" s="47">
        <f t="shared" si="8"/>
        <v>806</v>
      </c>
      <c r="AV4" s="47">
        <f t="shared" si="8"/>
        <v>829</v>
      </c>
      <c r="AW4" s="47">
        <f t="shared" si="8"/>
        <v>1068</v>
      </c>
      <c r="AX4" s="47">
        <f t="shared" si="8"/>
        <v>1214</v>
      </c>
      <c r="AY4" s="47">
        <f t="shared" si="8"/>
        <v>695</v>
      </c>
      <c r="AZ4" s="47">
        <f t="shared" si="8"/>
        <v>1651</v>
      </c>
      <c r="BA4" s="47">
        <f t="shared" si="8"/>
        <v>974</v>
      </c>
      <c r="BB4" s="47">
        <f t="shared" si="8"/>
        <v>761</v>
      </c>
      <c r="BC4" s="47">
        <f t="shared" si="8"/>
        <v>492</v>
      </c>
      <c r="BD4" s="47">
        <f t="shared" si="8"/>
        <v>2065</v>
      </c>
      <c r="BE4" s="47">
        <f t="shared" si="8"/>
        <v>635</v>
      </c>
      <c r="BF4" s="47">
        <f t="shared" si="8"/>
        <v>528</v>
      </c>
      <c r="BG4" s="47">
        <f t="shared" si="8"/>
        <v>1873</v>
      </c>
      <c r="BH4" s="47">
        <f t="shared" si="8"/>
        <v>1368</v>
      </c>
      <c r="BI4" s="47">
        <f t="shared" si="8"/>
        <v>1619</v>
      </c>
      <c r="BJ4" s="47">
        <f t="shared" si="8"/>
        <v>1050</v>
      </c>
    </row>
    <row r="5" ht="13.5" customHeight="1">
      <c r="A5" s="88">
        <v>40587.0</v>
      </c>
      <c r="B5" s="84" t="s">
        <v>71</v>
      </c>
      <c r="C5" s="38"/>
      <c r="D5" s="233" t="s">
        <v>19</v>
      </c>
      <c r="E5" s="52">
        <f t="shared" si="2"/>
        <v>1844</v>
      </c>
      <c r="F5" s="41">
        <v>1.0</v>
      </c>
      <c r="G5" s="41">
        <v>20.0</v>
      </c>
      <c r="H5" s="42">
        <f t="shared" si="3"/>
        <v>23</v>
      </c>
      <c r="I5" s="38"/>
      <c r="J5" s="234" t="s">
        <v>27</v>
      </c>
      <c r="K5" s="52">
        <f t="shared" si="4"/>
        <v>1651</v>
      </c>
      <c r="L5" s="44">
        <v>1.0</v>
      </c>
      <c r="M5" s="44">
        <v>15.0</v>
      </c>
      <c r="N5" s="23">
        <f t="shared" si="5"/>
        <v>18</v>
      </c>
      <c r="O5" s="38"/>
      <c r="P5" s="45" t="s">
        <v>72</v>
      </c>
      <c r="Q5" s="38"/>
      <c r="R5" s="45">
        <f>MIN(Rules!$E$2,(MAX(H5/N5,N5/H5)))</f>
        <v>1.277777778</v>
      </c>
      <c r="S5" s="45">
        <f>VLOOKUP(B5,Rules!A:B,2,FALSE)</f>
        <v>40</v>
      </c>
      <c r="T5" s="38"/>
      <c r="U5" s="46">
        <f>1/(10^(-(E5+(IF(P5="Y",Rules!$I$2,0))-K5)/Rules!$E$12)+1)</f>
        <v>0.8291440888</v>
      </c>
      <c r="V5" s="47">
        <f t="shared" si="6"/>
        <v>9</v>
      </c>
      <c r="W5" s="47">
        <f t="shared" si="7"/>
        <v>-9</v>
      </c>
      <c r="X5" s="47"/>
      <c r="Y5" s="47"/>
      <c r="Z5" s="48"/>
      <c r="AA5" s="47">
        <f t="shared" ref="AA5:BJ5" si="9">IF($D5=AA$1,$E5+$V5,(IF($J5=AA$1,$K5+$W5,AA4)))</f>
        <v>1447</v>
      </c>
      <c r="AB5" s="47">
        <f t="shared" si="9"/>
        <v>1216</v>
      </c>
      <c r="AC5" s="47">
        <f t="shared" si="9"/>
        <v>1488</v>
      </c>
      <c r="AD5" s="47">
        <f t="shared" si="9"/>
        <v>413</v>
      </c>
      <c r="AE5" s="47">
        <f t="shared" si="9"/>
        <v>1627</v>
      </c>
      <c r="AF5" s="47">
        <f t="shared" si="9"/>
        <v>1853</v>
      </c>
      <c r="AG5" s="47">
        <f t="shared" si="9"/>
        <v>971</v>
      </c>
      <c r="AH5" s="47">
        <f t="shared" si="9"/>
        <v>828</v>
      </c>
      <c r="AI5" s="47">
        <f t="shared" si="9"/>
        <v>1322</v>
      </c>
      <c r="AJ5" s="47">
        <f t="shared" si="9"/>
        <v>1686</v>
      </c>
      <c r="AK5" s="47">
        <f t="shared" si="9"/>
        <v>495</v>
      </c>
      <c r="AL5" s="47">
        <f t="shared" si="9"/>
        <v>901</v>
      </c>
      <c r="AM5" s="47">
        <f t="shared" si="9"/>
        <v>1934</v>
      </c>
      <c r="AN5" s="47">
        <f t="shared" si="9"/>
        <v>1310</v>
      </c>
      <c r="AO5" s="47">
        <f t="shared" si="9"/>
        <v>1175</v>
      </c>
      <c r="AP5" s="47">
        <f t="shared" si="9"/>
        <v>2127</v>
      </c>
      <c r="AQ5" s="47">
        <f t="shared" si="9"/>
        <v>1552</v>
      </c>
      <c r="AR5" s="47">
        <f t="shared" si="9"/>
        <v>544</v>
      </c>
      <c r="AS5" s="47">
        <f t="shared" si="9"/>
        <v>1569</v>
      </c>
      <c r="AT5" s="47">
        <f t="shared" si="9"/>
        <v>1138</v>
      </c>
      <c r="AU5" s="47">
        <f t="shared" si="9"/>
        <v>806</v>
      </c>
      <c r="AV5" s="47">
        <f t="shared" si="9"/>
        <v>829</v>
      </c>
      <c r="AW5" s="47">
        <f t="shared" si="9"/>
        <v>1068</v>
      </c>
      <c r="AX5" s="47">
        <f t="shared" si="9"/>
        <v>1214</v>
      </c>
      <c r="AY5" s="47">
        <f t="shared" si="9"/>
        <v>695</v>
      </c>
      <c r="AZ5" s="47">
        <f t="shared" si="9"/>
        <v>1642</v>
      </c>
      <c r="BA5" s="47">
        <f t="shared" si="9"/>
        <v>974</v>
      </c>
      <c r="BB5" s="47">
        <f t="shared" si="9"/>
        <v>761</v>
      </c>
      <c r="BC5" s="47">
        <f t="shared" si="9"/>
        <v>492</v>
      </c>
      <c r="BD5" s="47">
        <f t="shared" si="9"/>
        <v>2065</v>
      </c>
      <c r="BE5" s="47">
        <f t="shared" si="9"/>
        <v>635</v>
      </c>
      <c r="BF5" s="47">
        <f t="shared" si="9"/>
        <v>528</v>
      </c>
      <c r="BG5" s="47">
        <f t="shared" si="9"/>
        <v>1873</v>
      </c>
      <c r="BH5" s="47">
        <f t="shared" si="9"/>
        <v>1368</v>
      </c>
      <c r="BI5" s="47">
        <f t="shared" si="9"/>
        <v>1619</v>
      </c>
      <c r="BJ5" s="47">
        <f t="shared" si="9"/>
        <v>1050</v>
      </c>
    </row>
    <row r="6" ht="13.5" customHeight="1">
      <c r="A6" s="88">
        <v>40587.0</v>
      </c>
      <c r="B6" s="84" t="s">
        <v>71</v>
      </c>
      <c r="C6" s="38"/>
      <c r="D6" s="233" t="s">
        <v>25</v>
      </c>
      <c r="E6" s="52">
        <f t="shared" si="2"/>
        <v>1873</v>
      </c>
      <c r="F6" s="41">
        <v>3.0</v>
      </c>
      <c r="G6" s="41">
        <v>16.0</v>
      </c>
      <c r="H6" s="42">
        <f t="shared" si="3"/>
        <v>25</v>
      </c>
      <c r="I6" s="38"/>
      <c r="J6" s="234" t="s">
        <v>26</v>
      </c>
      <c r="K6" s="52">
        <f t="shared" si="4"/>
        <v>1686</v>
      </c>
      <c r="L6" s="44">
        <v>2.0</v>
      </c>
      <c r="M6" s="44">
        <v>19.0</v>
      </c>
      <c r="N6" s="23">
        <f t="shared" si="5"/>
        <v>25</v>
      </c>
      <c r="O6" s="38"/>
      <c r="P6" s="45" t="s">
        <v>72</v>
      </c>
      <c r="Q6" s="38"/>
      <c r="R6" s="45">
        <f>MIN(Rules!$E$2,(MAX(H6/N6,N6/H6)))</f>
        <v>1</v>
      </c>
      <c r="S6" s="45">
        <f>VLOOKUP(B6,Rules!A:B,2,FALSE)</f>
        <v>40</v>
      </c>
      <c r="T6" s="38"/>
      <c r="U6" s="46">
        <f>1/(10^(-(E6+(IF(P6="Y",Rules!$I$2,0))-K6)/Rules!$E$12)+1)</f>
        <v>0.8251940909</v>
      </c>
      <c r="V6" s="47">
        <f t="shared" si="6"/>
        <v>-13</v>
      </c>
      <c r="W6" s="47">
        <f t="shared" si="7"/>
        <v>13</v>
      </c>
      <c r="X6" s="47"/>
      <c r="Y6" s="47"/>
      <c r="Z6" s="48"/>
      <c r="AA6" s="47">
        <f t="shared" ref="AA6:BJ6" si="10">IF($D6=AA$1,$E6+$V6,(IF($J6=AA$1,$K6+$W6,AA5)))</f>
        <v>1447</v>
      </c>
      <c r="AB6" s="47">
        <f t="shared" si="10"/>
        <v>1216</v>
      </c>
      <c r="AC6" s="47">
        <f t="shared" si="10"/>
        <v>1488</v>
      </c>
      <c r="AD6" s="47">
        <f t="shared" si="10"/>
        <v>413</v>
      </c>
      <c r="AE6" s="47">
        <f t="shared" si="10"/>
        <v>1627</v>
      </c>
      <c r="AF6" s="47">
        <f t="shared" si="10"/>
        <v>1853</v>
      </c>
      <c r="AG6" s="47">
        <f t="shared" si="10"/>
        <v>971</v>
      </c>
      <c r="AH6" s="47">
        <f t="shared" si="10"/>
        <v>828</v>
      </c>
      <c r="AI6" s="47">
        <f t="shared" si="10"/>
        <v>1322</v>
      </c>
      <c r="AJ6" s="47">
        <f t="shared" si="10"/>
        <v>1699</v>
      </c>
      <c r="AK6" s="47">
        <f t="shared" si="10"/>
        <v>495</v>
      </c>
      <c r="AL6" s="47">
        <f t="shared" si="10"/>
        <v>901</v>
      </c>
      <c r="AM6" s="47">
        <f t="shared" si="10"/>
        <v>1934</v>
      </c>
      <c r="AN6" s="47">
        <f t="shared" si="10"/>
        <v>1310</v>
      </c>
      <c r="AO6" s="47">
        <f t="shared" si="10"/>
        <v>1175</v>
      </c>
      <c r="AP6" s="47">
        <f t="shared" si="10"/>
        <v>2127</v>
      </c>
      <c r="AQ6" s="47">
        <f t="shared" si="10"/>
        <v>1552</v>
      </c>
      <c r="AR6" s="47">
        <f t="shared" si="10"/>
        <v>544</v>
      </c>
      <c r="AS6" s="47">
        <f t="shared" si="10"/>
        <v>1569</v>
      </c>
      <c r="AT6" s="47">
        <f t="shared" si="10"/>
        <v>1138</v>
      </c>
      <c r="AU6" s="47">
        <f t="shared" si="10"/>
        <v>806</v>
      </c>
      <c r="AV6" s="47">
        <f t="shared" si="10"/>
        <v>829</v>
      </c>
      <c r="AW6" s="47">
        <f t="shared" si="10"/>
        <v>1068</v>
      </c>
      <c r="AX6" s="47">
        <f t="shared" si="10"/>
        <v>1214</v>
      </c>
      <c r="AY6" s="47">
        <f t="shared" si="10"/>
        <v>695</v>
      </c>
      <c r="AZ6" s="47">
        <f t="shared" si="10"/>
        <v>1642</v>
      </c>
      <c r="BA6" s="47">
        <f t="shared" si="10"/>
        <v>974</v>
      </c>
      <c r="BB6" s="47">
        <f t="shared" si="10"/>
        <v>761</v>
      </c>
      <c r="BC6" s="47">
        <f t="shared" si="10"/>
        <v>492</v>
      </c>
      <c r="BD6" s="47">
        <f t="shared" si="10"/>
        <v>2065</v>
      </c>
      <c r="BE6" s="47">
        <f t="shared" si="10"/>
        <v>635</v>
      </c>
      <c r="BF6" s="47">
        <f t="shared" si="10"/>
        <v>528</v>
      </c>
      <c r="BG6" s="47">
        <f t="shared" si="10"/>
        <v>1860</v>
      </c>
      <c r="BH6" s="47">
        <f t="shared" si="10"/>
        <v>1368</v>
      </c>
      <c r="BI6" s="47">
        <f t="shared" si="10"/>
        <v>1619</v>
      </c>
      <c r="BJ6" s="47">
        <f t="shared" si="10"/>
        <v>1050</v>
      </c>
    </row>
    <row r="7" ht="13.5" customHeight="1">
      <c r="A7" s="88">
        <v>40587.0</v>
      </c>
      <c r="B7" s="84" t="s">
        <v>71</v>
      </c>
      <c r="C7" s="38"/>
      <c r="D7" s="233" t="s">
        <v>30</v>
      </c>
      <c r="E7" s="52">
        <f t="shared" si="2"/>
        <v>1447</v>
      </c>
      <c r="F7" s="41">
        <v>1.0</v>
      </c>
      <c r="G7" s="41">
        <v>15.0</v>
      </c>
      <c r="H7" s="42">
        <f t="shared" si="3"/>
        <v>18</v>
      </c>
      <c r="I7" s="38"/>
      <c r="J7" s="234" t="s">
        <v>34</v>
      </c>
      <c r="K7" s="52">
        <f t="shared" si="4"/>
        <v>1310</v>
      </c>
      <c r="L7" s="44">
        <v>0.0</v>
      </c>
      <c r="M7" s="44">
        <v>12.0</v>
      </c>
      <c r="N7" s="23">
        <f t="shared" si="5"/>
        <v>12</v>
      </c>
      <c r="O7" s="38"/>
      <c r="P7" s="45" t="s">
        <v>72</v>
      </c>
      <c r="Q7" s="38"/>
      <c r="R7" s="45">
        <f>MIN(Rules!$E$2,(MAX(H7/N7,N7/H7)))</f>
        <v>1.5</v>
      </c>
      <c r="S7" s="45">
        <f>VLOOKUP(B7,Rules!A:B,2,FALSE)</f>
        <v>40</v>
      </c>
      <c r="T7" s="38"/>
      <c r="U7" s="46">
        <f>1/(10^(-(E7+(IF(P7="Y",Rules!$I$2,0))-K7)/Rules!$E$12)+1)</f>
        <v>0.7894617178</v>
      </c>
      <c r="V7" s="47">
        <f t="shared" si="6"/>
        <v>13</v>
      </c>
      <c r="W7" s="47">
        <f t="shared" si="7"/>
        <v>-13</v>
      </c>
      <c r="X7" s="47"/>
      <c r="Y7" s="47"/>
      <c r="Z7" s="48"/>
      <c r="AA7" s="47">
        <f t="shared" ref="AA7:BJ7" si="11">IF($D7=AA$1,$E7+$V7,(IF($J7=AA$1,$K7+$W7,AA6)))</f>
        <v>1460</v>
      </c>
      <c r="AB7" s="47">
        <f t="shared" si="11"/>
        <v>1216</v>
      </c>
      <c r="AC7" s="47">
        <f t="shared" si="11"/>
        <v>1488</v>
      </c>
      <c r="AD7" s="47">
        <f t="shared" si="11"/>
        <v>413</v>
      </c>
      <c r="AE7" s="47">
        <f t="shared" si="11"/>
        <v>1627</v>
      </c>
      <c r="AF7" s="47">
        <f t="shared" si="11"/>
        <v>1853</v>
      </c>
      <c r="AG7" s="47">
        <f t="shared" si="11"/>
        <v>971</v>
      </c>
      <c r="AH7" s="47">
        <f t="shared" si="11"/>
        <v>828</v>
      </c>
      <c r="AI7" s="47">
        <f t="shared" si="11"/>
        <v>1322</v>
      </c>
      <c r="AJ7" s="47">
        <f t="shared" si="11"/>
        <v>1699</v>
      </c>
      <c r="AK7" s="47">
        <f t="shared" si="11"/>
        <v>495</v>
      </c>
      <c r="AL7" s="47">
        <f t="shared" si="11"/>
        <v>901</v>
      </c>
      <c r="AM7" s="47">
        <f t="shared" si="11"/>
        <v>1934</v>
      </c>
      <c r="AN7" s="47">
        <f t="shared" si="11"/>
        <v>1297</v>
      </c>
      <c r="AO7" s="47">
        <f t="shared" si="11"/>
        <v>1175</v>
      </c>
      <c r="AP7" s="47">
        <f t="shared" si="11"/>
        <v>2127</v>
      </c>
      <c r="AQ7" s="47">
        <f t="shared" si="11"/>
        <v>1552</v>
      </c>
      <c r="AR7" s="47">
        <f t="shared" si="11"/>
        <v>544</v>
      </c>
      <c r="AS7" s="47">
        <f t="shared" si="11"/>
        <v>1569</v>
      </c>
      <c r="AT7" s="47">
        <f t="shared" si="11"/>
        <v>1138</v>
      </c>
      <c r="AU7" s="47">
        <f t="shared" si="11"/>
        <v>806</v>
      </c>
      <c r="AV7" s="47">
        <f t="shared" si="11"/>
        <v>829</v>
      </c>
      <c r="AW7" s="47">
        <f t="shared" si="11"/>
        <v>1068</v>
      </c>
      <c r="AX7" s="47">
        <f t="shared" si="11"/>
        <v>1214</v>
      </c>
      <c r="AY7" s="47">
        <f t="shared" si="11"/>
        <v>695</v>
      </c>
      <c r="AZ7" s="47">
        <f t="shared" si="11"/>
        <v>1642</v>
      </c>
      <c r="BA7" s="47">
        <f t="shared" si="11"/>
        <v>974</v>
      </c>
      <c r="BB7" s="47">
        <f t="shared" si="11"/>
        <v>761</v>
      </c>
      <c r="BC7" s="47">
        <f t="shared" si="11"/>
        <v>492</v>
      </c>
      <c r="BD7" s="47">
        <f t="shared" si="11"/>
        <v>2065</v>
      </c>
      <c r="BE7" s="47">
        <f t="shared" si="11"/>
        <v>635</v>
      </c>
      <c r="BF7" s="47">
        <f t="shared" si="11"/>
        <v>528</v>
      </c>
      <c r="BG7" s="47">
        <f t="shared" si="11"/>
        <v>1860</v>
      </c>
      <c r="BH7" s="47">
        <f t="shared" si="11"/>
        <v>1368</v>
      </c>
      <c r="BI7" s="47">
        <f t="shared" si="11"/>
        <v>1619</v>
      </c>
      <c r="BJ7" s="47">
        <f t="shared" si="11"/>
        <v>1050</v>
      </c>
    </row>
    <row r="8" ht="13.5" customHeight="1">
      <c r="A8" s="88">
        <v>40587.0</v>
      </c>
      <c r="B8" s="84" t="s">
        <v>71</v>
      </c>
      <c r="C8" s="38"/>
      <c r="D8" s="233" t="s">
        <v>33</v>
      </c>
      <c r="E8" s="52">
        <f t="shared" si="2"/>
        <v>1322</v>
      </c>
      <c r="F8" s="41">
        <v>2.0</v>
      </c>
      <c r="G8" s="41">
        <v>11.0</v>
      </c>
      <c r="H8" s="42">
        <f t="shared" si="3"/>
        <v>17</v>
      </c>
      <c r="I8" s="38"/>
      <c r="J8" s="234" t="s">
        <v>28</v>
      </c>
      <c r="K8" s="52">
        <f t="shared" si="4"/>
        <v>1488</v>
      </c>
      <c r="L8" s="44">
        <v>0.0</v>
      </c>
      <c r="M8" s="44">
        <v>14.0</v>
      </c>
      <c r="N8" s="23">
        <f t="shared" si="5"/>
        <v>14</v>
      </c>
      <c r="O8" s="38"/>
      <c r="P8" s="45" t="s">
        <v>72</v>
      </c>
      <c r="Q8" s="38"/>
      <c r="R8" s="45">
        <f>MIN(Rules!$E$2,(MAX(H8/N8,N8/H8)))</f>
        <v>1.214285714</v>
      </c>
      <c r="S8" s="45">
        <f>VLOOKUP(B8,Rules!A:B,2,FALSE)</f>
        <v>40</v>
      </c>
      <c r="T8" s="38"/>
      <c r="U8" s="46">
        <f>1/(10^(-(E8+(IF(P8="Y",Rules!$I$2,0))-K8)/Rules!$E$12)+1)</f>
        <v>0.4815876488</v>
      </c>
      <c r="V8" s="47">
        <f t="shared" si="6"/>
        <v>25</v>
      </c>
      <c r="W8" s="47">
        <f t="shared" si="7"/>
        <v>-25</v>
      </c>
      <c r="X8" s="47"/>
      <c r="Y8" s="47"/>
      <c r="Z8" s="48"/>
      <c r="AA8" s="47">
        <f t="shared" ref="AA8:BJ8" si="12">IF($D8=AA$1,$E8+$V8,(IF($J8=AA$1,$K8+$W8,AA7)))</f>
        <v>1460</v>
      </c>
      <c r="AB8" s="47">
        <f t="shared" si="12"/>
        <v>1216</v>
      </c>
      <c r="AC8" s="47">
        <f t="shared" si="12"/>
        <v>1463</v>
      </c>
      <c r="AD8" s="47">
        <f t="shared" si="12"/>
        <v>413</v>
      </c>
      <c r="AE8" s="47">
        <f t="shared" si="12"/>
        <v>1627</v>
      </c>
      <c r="AF8" s="47">
        <f t="shared" si="12"/>
        <v>1853</v>
      </c>
      <c r="AG8" s="47">
        <f t="shared" si="12"/>
        <v>971</v>
      </c>
      <c r="AH8" s="47">
        <f t="shared" si="12"/>
        <v>828</v>
      </c>
      <c r="AI8" s="47">
        <f t="shared" si="12"/>
        <v>1347</v>
      </c>
      <c r="AJ8" s="47">
        <f t="shared" si="12"/>
        <v>1699</v>
      </c>
      <c r="AK8" s="47">
        <f t="shared" si="12"/>
        <v>495</v>
      </c>
      <c r="AL8" s="47">
        <f t="shared" si="12"/>
        <v>901</v>
      </c>
      <c r="AM8" s="47">
        <f t="shared" si="12"/>
        <v>1934</v>
      </c>
      <c r="AN8" s="47">
        <f t="shared" si="12"/>
        <v>1297</v>
      </c>
      <c r="AO8" s="47">
        <f t="shared" si="12"/>
        <v>1175</v>
      </c>
      <c r="AP8" s="47">
        <f t="shared" si="12"/>
        <v>2127</v>
      </c>
      <c r="AQ8" s="47">
        <f t="shared" si="12"/>
        <v>1552</v>
      </c>
      <c r="AR8" s="47">
        <f t="shared" si="12"/>
        <v>544</v>
      </c>
      <c r="AS8" s="47">
        <f t="shared" si="12"/>
        <v>1569</v>
      </c>
      <c r="AT8" s="47">
        <f t="shared" si="12"/>
        <v>1138</v>
      </c>
      <c r="AU8" s="47">
        <f t="shared" si="12"/>
        <v>806</v>
      </c>
      <c r="AV8" s="47">
        <f t="shared" si="12"/>
        <v>829</v>
      </c>
      <c r="AW8" s="47">
        <f t="shared" si="12"/>
        <v>1068</v>
      </c>
      <c r="AX8" s="47">
        <f t="shared" si="12"/>
        <v>1214</v>
      </c>
      <c r="AY8" s="47">
        <f t="shared" si="12"/>
        <v>695</v>
      </c>
      <c r="AZ8" s="47">
        <f t="shared" si="12"/>
        <v>1642</v>
      </c>
      <c r="BA8" s="47">
        <f t="shared" si="12"/>
        <v>974</v>
      </c>
      <c r="BB8" s="47">
        <f t="shared" si="12"/>
        <v>761</v>
      </c>
      <c r="BC8" s="47">
        <f t="shared" si="12"/>
        <v>492</v>
      </c>
      <c r="BD8" s="47">
        <f t="shared" si="12"/>
        <v>2065</v>
      </c>
      <c r="BE8" s="47">
        <f t="shared" si="12"/>
        <v>635</v>
      </c>
      <c r="BF8" s="47">
        <f t="shared" si="12"/>
        <v>528</v>
      </c>
      <c r="BG8" s="47">
        <f t="shared" si="12"/>
        <v>1860</v>
      </c>
      <c r="BH8" s="47">
        <f t="shared" si="12"/>
        <v>1368</v>
      </c>
      <c r="BI8" s="47">
        <f t="shared" si="12"/>
        <v>1619</v>
      </c>
      <c r="BJ8" s="47">
        <f t="shared" si="12"/>
        <v>1050</v>
      </c>
    </row>
    <row r="9" ht="13.5" customHeight="1">
      <c r="A9" s="88">
        <v>40587.0</v>
      </c>
      <c r="B9" s="84" t="s">
        <v>71</v>
      </c>
      <c r="C9" s="38"/>
      <c r="D9" s="233" t="s">
        <v>32</v>
      </c>
      <c r="E9" s="52">
        <f t="shared" si="2"/>
        <v>1368</v>
      </c>
      <c r="F9" s="41">
        <v>0.0</v>
      </c>
      <c r="G9" s="41">
        <v>9.0</v>
      </c>
      <c r="H9" s="42">
        <f t="shared" si="3"/>
        <v>9</v>
      </c>
      <c r="I9" s="38"/>
      <c r="J9" s="234" t="s">
        <v>31</v>
      </c>
      <c r="K9" s="52">
        <f t="shared" si="4"/>
        <v>1552</v>
      </c>
      <c r="L9" s="44">
        <v>1.0</v>
      </c>
      <c r="M9" s="44">
        <v>19.0</v>
      </c>
      <c r="N9" s="23">
        <f t="shared" si="5"/>
        <v>22</v>
      </c>
      <c r="O9" s="38"/>
      <c r="P9" s="45" t="s">
        <v>72</v>
      </c>
      <c r="Q9" s="38"/>
      <c r="R9" s="45">
        <f>MIN(Rules!$E$2,(MAX(H9/N9,N9/H9)))</f>
        <v>2</v>
      </c>
      <c r="S9" s="45">
        <f>VLOOKUP(B9,Rules!A:B,2,FALSE)</f>
        <v>40</v>
      </c>
      <c r="T9" s="38"/>
      <c r="U9" s="46">
        <f>1/(10^(-(E9+(IF(P9="Y",Rules!$I$2,0))-K9)/Rules!$E$12)+1)</f>
        <v>0.4609358289</v>
      </c>
      <c r="V9" s="47">
        <f t="shared" si="6"/>
        <v>-37</v>
      </c>
      <c r="W9" s="47">
        <f t="shared" si="7"/>
        <v>37</v>
      </c>
      <c r="X9" s="47"/>
      <c r="Y9" s="47"/>
      <c r="Z9" s="48"/>
      <c r="AA9" s="47">
        <f t="shared" ref="AA9:BJ9" si="13">IF($D9=AA$1,$E9+$V9,(IF($J9=AA$1,$K9+$W9,AA8)))</f>
        <v>1460</v>
      </c>
      <c r="AB9" s="47">
        <f t="shared" si="13"/>
        <v>1216</v>
      </c>
      <c r="AC9" s="47">
        <f t="shared" si="13"/>
        <v>1463</v>
      </c>
      <c r="AD9" s="47">
        <f t="shared" si="13"/>
        <v>413</v>
      </c>
      <c r="AE9" s="47">
        <f t="shared" si="13"/>
        <v>1627</v>
      </c>
      <c r="AF9" s="47">
        <f t="shared" si="13"/>
        <v>1853</v>
      </c>
      <c r="AG9" s="47">
        <f t="shared" si="13"/>
        <v>971</v>
      </c>
      <c r="AH9" s="47">
        <f t="shared" si="13"/>
        <v>828</v>
      </c>
      <c r="AI9" s="47">
        <f t="shared" si="13"/>
        <v>1347</v>
      </c>
      <c r="AJ9" s="47">
        <f t="shared" si="13"/>
        <v>1699</v>
      </c>
      <c r="AK9" s="47">
        <f t="shared" si="13"/>
        <v>495</v>
      </c>
      <c r="AL9" s="47">
        <f t="shared" si="13"/>
        <v>901</v>
      </c>
      <c r="AM9" s="47">
        <f t="shared" si="13"/>
        <v>1934</v>
      </c>
      <c r="AN9" s="47">
        <f t="shared" si="13"/>
        <v>1297</v>
      </c>
      <c r="AO9" s="47">
        <f t="shared" si="13"/>
        <v>1175</v>
      </c>
      <c r="AP9" s="47">
        <f t="shared" si="13"/>
        <v>2127</v>
      </c>
      <c r="AQ9" s="47">
        <f t="shared" si="13"/>
        <v>1589</v>
      </c>
      <c r="AR9" s="47">
        <f t="shared" si="13"/>
        <v>544</v>
      </c>
      <c r="AS9" s="47">
        <f t="shared" si="13"/>
        <v>1569</v>
      </c>
      <c r="AT9" s="47">
        <f t="shared" si="13"/>
        <v>1138</v>
      </c>
      <c r="AU9" s="47">
        <f t="shared" si="13"/>
        <v>806</v>
      </c>
      <c r="AV9" s="47">
        <f t="shared" si="13"/>
        <v>829</v>
      </c>
      <c r="AW9" s="47">
        <f t="shared" si="13"/>
        <v>1068</v>
      </c>
      <c r="AX9" s="47">
        <f t="shared" si="13"/>
        <v>1214</v>
      </c>
      <c r="AY9" s="47">
        <f t="shared" si="13"/>
        <v>695</v>
      </c>
      <c r="AZ9" s="47">
        <f t="shared" si="13"/>
        <v>1642</v>
      </c>
      <c r="BA9" s="47">
        <f t="shared" si="13"/>
        <v>974</v>
      </c>
      <c r="BB9" s="47">
        <f t="shared" si="13"/>
        <v>761</v>
      </c>
      <c r="BC9" s="47">
        <f t="shared" si="13"/>
        <v>492</v>
      </c>
      <c r="BD9" s="47">
        <f t="shared" si="13"/>
        <v>2065</v>
      </c>
      <c r="BE9" s="47">
        <f t="shared" si="13"/>
        <v>635</v>
      </c>
      <c r="BF9" s="47">
        <f t="shared" si="13"/>
        <v>528</v>
      </c>
      <c r="BG9" s="47">
        <f t="shared" si="13"/>
        <v>1860</v>
      </c>
      <c r="BH9" s="47">
        <f t="shared" si="13"/>
        <v>1331</v>
      </c>
      <c r="BI9" s="47">
        <f t="shared" si="13"/>
        <v>1619</v>
      </c>
      <c r="BJ9" s="47">
        <f t="shared" si="13"/>
        <v>1050</v>
      </c>
    </row>
    <row r="10" ht="13.5" customHeight="1">
      <c r="A10" s="88">
        <v>40587.0</v>
      </c>
      <c r="B10" s="84" t="s">
        <v>71</v>
      </c>
      <c r="C10" s="38"/>
      <c r="D10" s="233" t="s">
        <v>21</v>
      </c>
      <c r="E10" s="52">
        <f t="shared" si="2"/>
        <v>1627</v>
      </c>
      <c r="F10" s="41">
        <v>0.0</v>
      </c>
      <c r="G10" s="41">
        <v>6.0</v>
      </c>
      <c r="H10" s="42">
        <f t="shared" si="3"/>
        <v>6</v>
      </c>
      <c r="I10" s="38"/>
      <c r="J10" s="234" t="s">
        <v>20</v>
      </c>
      <c r="K10" s="52">
        <f t="shared" si="4"/>
        <v>1569</v>
      </c>
      <c r="L10" s="44">
        <v>2.0</v>
      </c>
      <c r="M10" s="44">
        <v>9.0</v>
      </c>
      <c r="N10" s="23">
        <f t="shared" si="5"/>
        <v>15</v>
      </c>
      <c r="O10" s="38"/>
      <c r="P10" s="45" t="s">
        <v>72</v>
      </c>
      <c r="Q10" s="38"/>
      <c r="R10" s="45">
        <f>MIN(Rules!$E$2,(MAX(H10/N10,N10/H10)))</f>
        <v>2</v>
      </c>
      <c r="S10" s="45">
        <f>VLOOKUP(B10,Rules!A:B,2,FALSE)</f>
        <v>40</v>
      </c>
      <c r="T10" s="38"/>
      <c r="U10" s="46">
        <f>1/(10^(-(E10+(IF(P10="Y",Rules!$I$2,0))-K10)/Rules!$E$12)+1)</f>
        <v>0.722696223</v>
      </c>
      <c r="V10" s="47">
        <f t="shared" si="6"/>
        <v>-58</v>
      </c>
      <c r="W10" s="47">
        <f t="shared" si="7"/>
        <v>58</v>
      </c>
      <c r="X10" s="47"/>
      <c r="Y10" s="47"/>
      <c r="Z10" s="48"/>
      <c r="AA10" s="47">
        <f t="shared" ref="AA10:BJ10" si="14">IF($D10=AA$1,$E10+$V10,(IF($J10=AA$1,$K10+$W10,AA9)))</f>
        <v>1460</v>
      </c>
      <c r="AB10" s="47">
        <f t="shared" si="14"/>
        <v>1216</v>
      </c>
      <c r="AC10" s="47">
        <f t="shared" si="14"/>
        <v>1463</v>
      </c>
      <c r="AD10" s="47">
        <f t="shared" si="14"/>
        <v>413</v>
      </c>
      <c r="AE10" s="47">
        <f t="shared" si="14"/>
        <v>1569</v>
      </c>
      <c r="AF10" s="47">
        <f t="shared" si="14"/>
        <v>1853</v>
      </c>
      <c r="AG10" s="47">
        <f t="shared" si="14"/>
        <v>971</v>
      </c>
      <c r="AH10" s="47">
        <f t="shared" si="14"/>
        <v>828</v>
      </c>
      <c r="AI10" s="47">
        <f t="shared" si="14"/>
        <v>1347</v>
      </c>
      <c r="AJ10" s="47">
        <f t="shared" si="14"/>
        <v>1699</v>
      </c>
      <c r="AK10" s="47">
        <f t="shared" si="14"/>
        <v>495</v>
      </c>
      <c r="AL10" s="47">
        <f t="shared" si="14"/>
        <v>901</v>
      </c>
      <c r="AM10" s="47">
        <f t="shared" si="14"/>
        <v>1934</v>
      </c>
      <c r="AN10" s="47">
        <f t="shared" si="14"/>
        <v>1297</v>
      </c>
      <c r="AO10" s="47">
        <f t="shared" si="14"/>
        <v>1175</v>
      </c>
      <c r="AP10" s="47">
        <f t="shared" si="14"/>
        <v>2127</v>
      </c>
      <c r="AQ10" s="47">
        <f t="shared" si="14"/>
        <v>1589</v>
      </c>
      <c r="AR10" s="47">
        <f t="shared" si="14"/>
        <v>544</v>
      </c>
      <c r="AS10" s="47">
        <f t="shared" si="14"/>
        <v>1627</v>
      </c>
      <c r="AT10" s="47">
        <f t="shared" si="14"/>
        <v>1138</v>
      </c>
      <c r="AU10" s="47">
        <f t="shared" si="14"/>
        <v>806</v>
      </c>
      <c r="AV10" s="47">
        <f t="shared" si="14"/>
        <v>829</v>
      </c>
      <c r="AW10" s="47">
        <f t="shared" si="14"/>
        <v>1068</v>
      </c>
      <c r="AX10" s="47">
        <f t="shared" si="14"/>
        <v>1214</v>
      </c>
      <c r="AY10" s="47">
        <f t="shared" si="14"/>
        <v>695</v>
      </c>
      <c r="AZ10" s="47">
        <f t="shared" si="14"/>
        <v>1642</v>
      </c>
      <c r="BA10" s="47">
        <f t="shared" si="14"/>
        <v>974</v>
      </c>
      <c r="BB10" s="47">
        <f t="shared" si="14"/>
        <v>761</v>
      </c>
      <c r="BC10" s="47">
        <f t="shared" si="14"/>
        <v>492</v>
      </c>
      <c r="BD10" s="47">
        <f t="shared" si="14"/>
        <v>2065</v>
      </c>
      <c r="BE10" s="47">
        <f t="shared" si="14"/>
        <v>635</v>
      </c>
      <c r="BF10" s="47">
        <f t="shared" si="14"/>
        <v>528</v>
      </c>
      <c r="BG10" s="47">
        <f t="shared" si="14"/>
        <v>1860</v>
      </c>
      <c r="BH10" s="47">
        <f t="shared" si="14"/>
        <v>1331</v>
      </c>
      <c r="BI10" s="47">
        <f t="shared" si="14"/>
        <v>1619</v>
      </c>
      <c r="BJ10" s="47">
        <f t="shared" si="14"/>
        <v>1050</v>
      </c>
    </row>
    <row r="11" ht="13.5" customHeight="1">
      <c r="A11" s="88">
        <v>40587.0</v>
      </c>
      <c r="B11" s="84" t="s">
        <v>71</v>
      </c>
      <c r="C11" s="38"/>
      <c r="D11" s="233" t="s">
        <v>36</v>
      </c>
      <c r="E11" s="52">
        <f t="shared" si="2"/>
        <v>1138</v>
      </c>
      <c r="F11" s="41">
        <v>1.0</v>
      </c>
      <c r="G11" s="41">
        <v>13.0</v>
      </c>
      <c r="H11" s="42">
        <f t="shared" si="3"/>
        <v>16</v>
      </c>
      <c r="I11" s="38"/>
      <c r="J11" s="234" t="s">
        <v>38</v>
      </c>
      <c r="K11" s="52">
        <f t="shared" si="4"/>
        <v>1214</v>
      </c>
      <c r="L11" s="44">
        <v>1.0</v>
      </c>
      <c r="M11" s="44">
        <v>8.0</v>
      </c>
      <c r="N11" s="23">
        <f t="shared" si="5"/>
        <v>11</v>
      </c>
      <c r="O11" s="38"/>
      <c r="P11" s="45" t="s">
        <v>72</v>
      </c>
      <c r="Q11" s="38"/>
      <c r="R11" s="45">
        <f>MIN(Rules!$E$2,(MAX(H11/N11,N11/H11)))</f>
        <v>1.454545455</v>
      </c>
      <c r="S11" s="45">
        <f>VLOOKUP(B11,Rules!A:B,2,FALSE)</f>
        <v>40</v>
      </c>
      <c r="T11" s="38"/>
      <c r="U11" s="46">
        <f>1/(10^(-(E11+(IF(P11="Y",Rules!$I$2,0))-K11)/Rules!$E$12)+1)</f>
        <v>0.5843806118</v>
      </c>
      <c r="V11" s="47">
        <f t="shared" si="6"/>
        <v>24</v>
      </c>
      <c r="W11" s="47">
        <f t="shared" si="7"/>
        <v>-24</v>
      </c>
      <c r="X11" s="47"/>
      <c r="Y11" s="47"/>
      <c r="Z11" s="48"/>
      <c r="AA11" s="47">
        <f t="shared" ref="AA11:BJ11" si="15">IF($D11=AA$1,$E11+$V11,(IF($J11=AA$1,$K11+$W11,AA10)))</f>
        <v>1460</v>
      </c>
      <c r="AB11" s="47">
        <f t="shared" si="15"/>
        <v>1216</v>
      </c>
      <c r="AC11" s="47">
        <f t="shared" si="15"/>
        <v>1463</v>
      </c>
      <c r="AD11" s="47">
        <f t="shared" si="15"/>
        <v>413</v>
      </c>
      <c r="AE11" s="47">
        <f t="shared" si="15"/>
        <v>1569</v>
      </c>
      <c r="AF11" s="47">
        <f t="shared" si="15"/>
        <v>1853</v>
      </c>
      <c r="AG11" s="47">
        <f t="shared" si="15"/>
        <v>971</v>
      </c>
      <c r="AH11" s="47">
        <f t="shared" si="15"/>
        <v>828</v>
      </c>
      <c r="AI11" s="47">
        <f t="shared" si="15"/>
        <v>1347</v>
      </c>
      <c r="AJ11" s="47">
        <f t="shared" si="15"/>
        <v>1699</v>
      </c>
      <c r="AK11" s="47">
        <f t="shared" si="15"/>
        <v>495</v>
      </c>
      <c r="AL11" s="47">
        <f t="shared" si="15"/>
        <v>901</v>
      </c>
      <c r="AM11" s="47">
        <f t="shared" si="15"/>
        <v>1934</v>
      </c>
      <c r="AN11" s="47">
        <f t="shared" si="15"/>
        <v>1297</v>
      </c>
      <c r="AO11" s="47">
        <f t="shared" si="15"/>
        <v>1175</v>
      </c>
      <c r="AP11" s="47">
        <f t="shared" si="15"/>
        <v>2127</v>
      </c>
      <c r="AQ11" s="47">
        <f t="shared" si="15"/>
        <v>1589</v>
      </c>
      <c r="AR11" s="47">
        <f t="shared" si="15"/>
        <v>544</v>
      </c>
      <c r="AS11" s="47">
        <f t="shared" si="15"/>
        <v>1627</v>
      </c>
      <c r="AT11" s="47">
        <f t="shared" si="15"/>
        <v>1162</v>
      </c>
      <c r="AU11" s="47">
        <f t="shared" si="15"/>
        <v>806</v>
      </c>
      <c r="AV11" s="47">
        <f t="shared" si="15"/>
        <v>829</v>
      </c>
      <c r="AW11" s="47">
        <f t="shared" si="15"/>
        <v>1068</v>
      </c>
      <c r="AX11" s="47">
        <f t="shared" si="15"/>
        <v>1190</v>
      </c>
      <c r="AY11" s="47">
        <f t="shared" si="15"/>
        <v>695</v>
      </c>
      <c r="AZ11" s="47">
        <f t="shared" si="15"/>
        <v>1642</v>
      </c>
      <c r="BA11" s="47">
        <f t="shared" si="15"/>
        <v>974</v>
      </c>
      <c r="BB11" s="47">
        <f t="shared" si="15"/>
        <v>761</v>
      </c>
      <c r="BC11" s="47">
        <f t="shared" si="15"/>
        <v>492</v>
      </c>
      <c r="BD11" s="47">
        <f t="shared" si="15"/>
        <v>2065</v>
      </c>
      <c r="BE11" s="47">
        <f t="shared" si="15"/>
        <v>635</v>
      </c>
      <c r="BF11" s="47">
        <f t="shared" si="15"/>
        <v>528</v>
      </c>
      <c r="BG11" s="47">
        <f t="shared" si="15"/>
        <v>1860</v>
      </c>
      <c r="BH11" s="47">
        <f t="shared" si="15"/>
        <v>1331</v>
      </c>
      <c r="BI11" s="47">
        <f t="shared" si="15"/>
        <v>1619</v>
      </c>
      <c r="BJ11" s="47">
        <f t="shared" si="15"/>
        <v>1050</v>
      </c>
    </row>
    <row r="12" ht="13.5" customHeight="1">
      <c r="A12" s="88">
        <v>40587.0</v>
      </c>
      <c r="B12" s="84" t="s">
        <v>71</v>
      </c>
      <c r="C12" s="38"/>
      <c r="D12" s="233" t="s">
        <v>40</v>
      </c>
      <c r="E12" s="52">
        <f t="shared" si="2"/>
        <v>1050</v>
      </c>
      <c r="F12" s="41">
        <v>2.0</v>
      </c>
      <c r="G12" s="41">
        <v>14.0</v>
      </c>
      <c r="H12" s="42">
        <f t="shared" si="3"/>
        <v>20</v>
      </c>
      <c r="I12" s="38"/>
      <c r="J12" s="234" t="s">
        <v>29</v>
      </c>
      <c r="K12" s="52">
        <f t="shared" si="4"/>
        <v>1175</v>
      </c>
      <c r="L12" s="44">
        <v>0.0</v>
      </c>
      <c r="M12" s="44">
        <v>17.0</v>
      </c>
      <c r="N12" s="23">
        <f t="shared" si="5"/>
        <v>17</v>
      </c>
      <c r="O12" s="38"/>
      <c r="P12" s="45" t="s">
        <v>72</v>
      </c>
      <c r="Q12" s="38"/>
      <c r="R12" s="45">
        <f>MIN(Rules!$E$2,(MAX(H12/N12,N12/H12)))</f>
        <v>1.176470588</v>
      </c>
      <c r="S12" s="45">
        <f>VLOOKUP(B12,Rules!A:B,2,FALSE)</f>
        <v>40</v>
      </c>
      <c r="T12" s="38"/>
      <c r="U12" s="46">
        <f>1/(10^(-(E12+(IF(P12="Y",Rules!$I$2,0))-K12)/Rules!$E$12)+1)</f>
        <v>0.5287505639</v>
      </c>
      <c r="V12" s="47">
        <f t="shared" si="6"/>
        <v>22</v>
      </c>
      <c r="W12" s="47">
        <f t="shared" si="7"/>
        <v>-22</v>
      </c>
      <c r="X12" s="47"/>
      <c r="Y12" s="47"/>
      <c r="Z12" s="48"/>
      <c r="AA12" s="47">
        <f t="shared" ref="AA12:BJ12" si="16">IF($D12=AA$1,$E12+$V12,(IF($J12=AA$1,$K12+$W12,AA11)))</f>
        <v>1460</v>
      </c>
      <c r="AB12" s="47">
        <f t="shared" si="16"/>
        <v>1216</v>
      </c>
      <c r="AC12" s="47">
        <f t="shared" si="16"/>
        <v>1463</v>
      </c>
      <c r="AD12" s="47">
        <f t="shared" si="16"/>
        <v>413</v>
      </c>
      <c r="AE12" s="47">
        <f t="shared" si="16"/>
        <v>1569</v>
      </c>
      <c r="AF12" s="47">
        <f t="shared" si="16"/>
        <v>1853</v>
      </c>
      <c r="AG12" s="47">
        <f t="shared" si="16"/>
        <v>971</v>
      </c>
      <c r="AH12" s="47">
        <f t="shared" si="16"/>
        <v>828</v>
      </c>
      <c r="AI12" s="47">
        <f t="shared" si="16"/>
        <v>1347</v>
      </c>
      <c r="AJ12" s="47">
        <f t="shared" si="16"/>
        <v>1699</v>
      </c>
      <c r="AK12" s="47">
        <f t="shared" si="16"/>
        <v>495</v>
      </c>
      <c r="AL12" s="47">
        <f t="shared" si="16"/>
        <v>901</v>
      </c>
      <c r="AM12" s="47">
        <f t="shared" si="16"/>
        <v>1934</v>
      </c>
      <c r="AN12" s="47">
        <f t="shared" si="16"/>
        <v>1297</v>
      </c>
      <c r="AO12" s="47">
        <f t="shared" si="16"/>
        <v>1153</v>
      </c>
      <c r="AP12" s="47">
        <f t="shared" si="16"/>
        <v>2127</v>
      </c>
      <c r="AQ12" s="47">
        <f t="shared" si="16"/>
        <v>1589</v>
      </c>
      <c r="AR12" s="47">
        <f t="shared" si="16"/>
        <v>544</v>
      </c>
      <c r="AS12" s="47">
        <f t="shared" si="16"/>
        <v>1627</v>
      </c>
      <c r="AT12" s="47">
        <f t="shared" si="16"/>
        <v>1162</v>
      </c>
      <c r="AU12" s="47">
        <f t="shared" si="16"/>
        <v>806</v>
      </c>
      <c r="AV12" s="47">
        <f t="shared" si="16"/>
        <v>829</v>
      </c>
      <c r="AW12" s="47">
        <f t="shared" si="16"/>
        <v>1068</v>
      </c>
      <c r="AX12" s="47">
        <f t="shared" si="16"/>
        <v>1190</v>
      </c>
      <c r="AY12" s="47">
        <f t="shared" si="16"/>
        <v>695</v>
      </c>
      <c r="AZ12" s="47">
        <f t="shared" si="16"/>
        <v>1642</v>
      </c>
      <c r="BA12" s="47">
        <f t="shared" si="16"/>
        <v>974</v>
      </c>
      <c r="BB12" s="47">
        <f t="shared" si="16"/>
        <v>761</v>
      </c>
      <c r="BC12" s="47">
        <f t="shared" si="16"/>
        <v>492</v>
      </c>
      <c r="BD12" s="47">
        <f t="shared" si="16"/>
        <v>2065</v>
      </c>
      <c r="BE12" s="47">
        <f t="shared" si="16"/>
        <v>635</v>
      </c>
      <c r="BF12" s="47">
        <f t="shared" si="16"/>
        <v>528</v>
      </c>
      <c r="BG12" s="47">
        <f t="shared" si="16"/>
        <v>1860</v>
      </c>
      <c r="BH12" s="47">
        <f t="shared" si="16"/>
        <v>1331</v>
      </c>
      <c r="BI12" s="47">
        <f t="shared" si="16"/>
        <v>1619</v>
      </c>
      <c r="BJ12" s="47">
        <f t="shared" si="16"/>
        <v>1072</v>
      </c>
    </row>
    <row r="13" ht="13.5" customHeight="1">
      <c r="A13" s="88">
        <v>40587.0</v>
      </c>
      <c r="B13" s="84" t="s">
        <v>71</v>
      </c>
      <c r="C13" s="38"/>
      <c r="D13" s="233" t="s">
        <v>35</v>
      </c>
      <c r="E13" s="52">
        <f t="shared" si="2"/>
        <v>971</v>
      </c>
      <c r="F13" s="41">
        <v>3.0</v>
      </c>
      <c r="G13" s="41">
        <v>16.0</v>
      </c>
      <c r="H13" s="42">
        <f t="shared" si="3"/>
        <v>25</v>
      </c>
      <c r="I13" s="38"/>
      <c r="J13" s="234" t="s">
        <v>43</v>
      </c>
      <c r="K13" s="52">
        <f t="shared" si="4"/>
        <v>1216</v>
      </c>
      <c r="L13" s="44">
        <v>0.0</v>
      </c>
      <c r="M13" s="44">
        <v>15.0</v>
      </c>
      <c r="N13" s="23">
        <f t="shared" si="5"/>
        <v>15</v>
      </c>
      <c r="O13" s="38"/>
      <c r="P13" s="45" t="s">
        <v>72</v>
      </c>
      <c r="Q13" s="38"/>
      <c r="R13" s="45">
        <f>MIN(Rules!$E$2,(MAX(H13/N13,N13/H13)))</f>
        <v>1.666666667</v>
      </c>
      <c r="S13" s="45">
        <f>VLOOKUP(B13,Rules!A:B,2,FALSE)</f>
        <v>40</v>
      </c>
      <c r="T13" s="38"/>
      <c r="U13" s="46">
        <f>1/(10^(-(E13+(IF(P13="Y",Rules!$I$2,0))-K13)/Rules!$E$12)+1)</f>
        <v>0.3923389359</v>
      </c>
      <c r="V13" s="47">
        <f t="shared" si="6"/>
        <v>41</v>
      </c>
      <c r="W13" s="47">
        <f t="shared" si="7"/>
        <v>-41</v>
      </c>
      <c r="X13" s="47"/>
      <c r="Y13" s="47"/>
      <c r="Z13" s="48"/>
      <c r="AA13" s="47">
        <f t="shared" ref="AA13:BJ13" si="17">IF($D13=AA$1,$E13+$V13,(IF($J13=AA$1,$K13+$W13,AA12)))</f>
        <v>1460</v>
      </c>
      <c r="AB13" s="47">
        <f t="shared" si="17"/>
        <v>1175</v>
      </c>
      <c r="AC13" s="47">
        <f t="shared" si="17"/>
        <v>1463</v>
      </c>
      <c r="AD13" s="47">
        <f t="shared" si="17"/>
        <v>413</v>
      </c>
      <c r="AE13" s="47">
        <f t="shared" si="17"/>
        <v>1569</v>
      </c>
      <c r="AF13" s="47">
        <f t="shared" si="17"/>
        <v>1853</v>
      </c>
      <c r="AG13" s="47">
        <f t="shared" si="17"/>
        <v>1012</v>
      </c>
      <c r="AH13" s="47">
        <f t="shared" si="17"/>
        <v>828</v>
      </c>
      <c r="AI13" s="47">
        <f t="shared" si="17"/>
        <v>1347</v>
      </c>
      <c r="AJ13" s="47">
        <f t="shared" si="17"/>
        <v>1699</v>
      </c>
      <c r="AK13" s="47">
        <f t="shared" si="17"/>
        <v>495</v>
      </c>
      <c r="AL13" s="47">
        <f t="shared" si="17"/>
        <v>901</v>
      </c>
      <c r="AM13" s="47">
        <f t="shared" si="17"/>
        <v>1934</v>
      </c>
      <c r="AN13" s="47">
        <f t="shared" si="17"/>
        <v>1297</v>
      </c>
      <c r="AO13" s="47">
        <f t="shared" si="17"/>
        <v>1153</v>
      </c>
      <c r="AP13" s="47">
        <f t="shared" si="17"/>
        <v>2127</v>
      </c>
      <c r="AQ13" s="47">
        <f t="shared" si="17"/>
        <v>1589</v>
      </c>
      <c r="AR13" s="47">
        <f t="shared" si="17"/>
        <v>544</v>
      </c>
      <c r="AS13" s="47">
        <f t="shared" si="17"/>
        <v>1627</v>
      </c>
      <c r="AT13" s="47">
        <f t="shared" si="17"/>
        <v>1162</v>
      </c>
      <c r="AU13" s="47">
        <f t="shared" si="17"/>
        <v>806</v>
      </c>
      <c r="AV13" s="47">
        <f t="shared" si="17"/>
        <v>829</v>
      </c>
      <c r="AW13" s="47">
        <f t="shared" si="17"/>
        <v>1068</v>
      </c>
      <c r="AX13" s="47">
        <f t="shared" si="17"/>
        <v>1190</v>
      </c>
      <c r="AY13" s="47">
        <f t="shared" si="17"/>
        <v>695</v>
      </c>
      <c r="AZ13" s="47">
        <f t="shared" si="17"/>
        <v>1642</v>
      </c>
      <c r="BA13" s="47">
        <f t="shared" si="17"/>
        <v>974</v>
      </c>
      <c r="BB13" s="47">
        <f t="shared" si="17"/>
        <v>761</v>
      </c>
      <c r="BC13" s="47">
        <f t="shared" si="17"/>
        <v>492</v>
      </c>
      <c r="BD13" s="47">
        <f t="shared" si="17"/>
        <v>2065</v>
      </c>
      <c r="BE13" s="47">
        <f t="shared" si="17"/>
        <v>635</v>
      </c>
      <c r="BF13" s="47">
        <f t="shared" si="17"/>
        <v>528</v>
      </c>
      <c r="BG13" s="47">
        <f t="shared" si="17"/>
        <v>1860</v>
      </c>
      <c r="BH13" s="47">
        <f t="shared" si="17"/>
        <v>1331</v>
      </c>
      <c r="BI13" s="47">
        <f t="shared" si="17"/>
        <v>1619</v>
      </c>
      <c r="BJ13" s="47">
        <f t="shared" si="17"/>
        <v>1072</v>
      </c>
    </row>
    <row r="14" ht="13.5" customHeight="1">
      <c r="A14" s="88">
        <v>40587.0</v>
      </c>
      <c r="B14" s="84" t="s">
        <v>71</v>
      </c>
      <c r="C14" s="38"/>
      <c r="D14" s="233" t="s">
        <v>45</v>
      </c>
      <c r="E14" s="52">
        <f t="shared" si="2"/>
        <v>901</v>
      </c>
      <c r="F14" s="41">
        <v>4.0</v>
      </c>
      <c r="G14" s="41">
        <v>18.0</v>
      </c>
      <c r="H14" s="42">
        <f t="shared" si="3"/>
        <v>30</v>
      </c>
      <c r="I14" s="38"/>
      <c r="J14" s="234" t="s">
        <v>51</v>
      </c>
      <c r="K14" s="52">
        <f t="shared" si="4"/>
        <v>695</v>
      </c>
      <c r="L14" s="44">
        <v>0.0</v>
      </c>
      <c r="M14" s="44">
        <v>13.0</v>
      </c>
      <c r="N14" s="23">
        <f t="shared" si="5"/>
        <v>13</v>
      </c>
      <c r="O14" s="38"/>
      <c r="P14" s="45" t="s">
        <v>72</v>
      </c>
      <c r="Q14" s="38"/>
      <c r="R14" s="45">
        <f>MIN(Rules!$E$2,(MAX(H14/N14,N14/H14)))</f>
        <v>2</v>
      </c>
      <c r="S14" s="45">
        <f>VLOOKUP(B14,Rules!A:B,2,FALSE)</f>
        <v>40</v>
      </c>
      <c r="T14" s="38"/>
      <c r="U14" s="46">
        <f>1/(10^(-(E14+(IF(P14="Y",Rules!$I$2,0))-K14)/Rules!$E$12)+1)</f>
        <v>0.8374588035</v>
      </c>
      <c r="V14" s="47">
        <f t="shared" si="6"/>
        <v>13</v>
      </c>
      <c r="W14" s="47">
        <f t="shared" si="7"/>
        <v>-13</v>
      </c>
      <c r="X14" s="47"/>
      <c r="Y14" s="47"/>
      <c r="Z14" s="48"/>
      <c r="AA14" s="47">
        <f t="shared" ref="AA14:BJ14" si="18">IF($D14=AA$1,$E14+$V14,(IF($J14=AA$1,$K14+$W14,AA13)))</f>
        <v>1460</v>
      </c>
      <c r="AB14" s="47">
        <f t="shared" si="18"/>
        <v>1175</v>
      </c>
      <c r="AC14" s="47">
        <f t="shared" si="18"/>
        <v>1463</v>
      </c>
      <c r="AD14" s="47">
        <f t="shared" si="18"/>
        <v>413</v>
      </c>
      <c r="AE14" s="47">
        <f t="shared" si="18"/>
        <v>1569</v>
      </c>
      <c r="AF14" s="47">
        <f t="shared" si="18"/>
        <v>1853</v>
      </c>
      <c r="AG14" s="47">
        <f t="shared" si="18"/>
        <v>1012</v>
      </c>
      <c r="AH14" s="47">
        <f t="shared" si="18"/>
        <v>828</v>
      </c>
      <c r="AI14" s="47">
        <f t="shared" si="18"/>
        <v>1347</v>
      </c>
      <c r="AJ14" s="47">
        <f t="shared" si="18"/>
        <v>1699</v>
      </c>
      <c r="AK14" s="47">
        <f t="shared" si="18"/>
        <v>495</v>
      </c>
      <c r="AL14" s="47">
        <f t="shared" si="18"/>
        <v>914</v>
      </c>
      <c r="AM14" s="47">
        <f t="shared" si="18"/>
        <v>1934</v>
      </c>
      <c r="AN14" s="47">
        <f t="shared" si="18"/>
        <v>1297</v>
      </c>
      <c r="AO14" s="47">
        <f t="shared" si="18"/>
        <v>1153</v>
      </c>
      <c r="AP14" s="47">
        <f t="shared" si="18"/>
        <v>2127</v>
      </c>
      <c r="AQ14" s="47">
        <f t="shared" si="18"/>
        <v>1589</v>
      </c>
      <c r="AR14" s="47">
        <f t="shared" si="18"/>
        <v>544</v>
      </c>
      <c r="AS14" s="47">
        <f t="shared" si="18"/>
        <v>1627</v>
      </c>
      <c r="AT14" s="47">
        <f t="shared" si="18"/>
        <v>1162</v>
      </c>
      <c r="AU14" s="47">
        <f t="shared" si="18"/>
        <v>806</v>
      </c>
      <c r="AV14" s="47">
        <f t="shared" si="18"/>
        <v>829</v>
      </c>
      <c r="AW14" s="47">
        <f t="shared" si="18"/>
        <v>1068</v>
      </c>
      <c r="AX14" s="47">
        <f t="shared" si="18"/>
        <v>1190</v>
      </c>
      <c r="AY14" s="47">
        <f t="shared" si="18"/>
        <v>682</v>
      </c>
      <c r="AZ14" s="47">
        <f t="shared" si="18"/>
        <v>1642</v>
      </c>
      <c r="BA14" s="47">
        <f t="shared" si="18"/>
        <v>974</v>
      </c>
      <c r="BB14" s="47">
        <f t="shared" si="18"/>
        <v>761</v>
      </c>
      <c r="BC14" s="47">
        <f t="shared" si="18"/>
        <v>492</v>
      </c>
      <c r="BD14" s="47">
        <f t="shared" si="18"/>
        <v>2065</v>
      </c>
      <c r="BE14" s="47">
        <f t="shared" si="18"/>
        <v>635</v>
      </c>
      <c r="BF14" s="47">
        <f t="shared" si="18"/>
        <v>528</v>
      </c>
      <c r="BG14" s="47">
        <f t="shared" si="18"/>
        <v>1860</v>
      </c>
      <c r="BH14" s="47">
        <f t="shared" si="18"/>
        <v>1331</v>
      </c>
      <c r="BI14" s="47">
        <f t="shared" si="18"/>
        <v>1619</v>
      </c>
      <c r="BJ14" s="47">
        <f t="shared" si="18"/>
        <v>1072</v>
      </c>
    </row>
    <row r="15" ht="13.5" customHeight="1">
      <c r="A15" s="88">
        <v>40587.0</v>
      </c>
      <c r="B15" s="84" t="s">
        <v>71</v>
      </c>
      <c r="C15" s="38"/>
      <c r="D15" s="233" t="s">
        <v>47</v>
      </c>
      <c r="E15" s="52">
        <f t="shared" si="2"/>
        <v>829</v>
      </c>
      <c r="F15" s="41">
        <v>3.0</v>
      </c>
      <c r="G15" s="41">
        <v>20.0</v>
      </c>
      <c r="H15" s="42">
        <f t="shared" si="3"/>
        <v>29</v>
      </c>
      <c r="I15" s="38"/>
      <c r="J15" s="234" t="s">
        <v>44</v>
      </c>
      <c r="K15" s="52">
        <f t="shared" si="4"/>
        <v>761</v>
      </c>
      <c r="L15" s="44">
        <v>0.0</v>
      </c>
      <c r="M15" s="44">
        <v>5.0</v>
      </c>
      <c r="N15" s="23">
        <f t="shared" si="5"/>
        <v>5</v>
      </c>
      <c r="O15" s="38"/>
      <c r="P15" s="45" t="s">
        <v>72</v>
      </c>
      <c r="Q15" s="38"/>
      <c r="R15" s="45">
        <f>MIN(Rules!$E$2,(MAX(H15/N15,N15/H15)))</f>
        <v>2</v>
      </c>
      <c r="S15" s="45">
        <f>VLOOKUP(B15,Rules!A:B,2,FALSE)</f>
        <v>40</v>
      </c>
      <c r="T15" s="38"/>
      <c r="U15" s="46">
        <f>1/(10^(-(E15+(IF(P15="Y",Rules!$I$2,0))-K15)/Rules!$E$12)+1)</f>
        <v>0.7318299925</v>
      </c>
      <c r="V15" s="47">
        <f t="shared" si="6"/>
        <v>21</v>
      </c>
      <c r="W15" s="47">
        <f t="shared" si="7"/>
        <v>-21</v>
      </c>
      <c r="X15" s="47"/>
      <c r="Y15" s="47"/>
      <c r="Z15" s="48"/>
      <c r="AA15" s="47">
        <f t="shared" ref="AA15:BJ15" si="19">IF($D15=AA$1,$E15+$V15,(IF($J15=AA$1,$K15+$W15,AA14)))</f>
        <v>1460</v>
      </c>
      <c r="AB15" s="47">
        <f t="shared" si="19"/>
        <v>1175</v>
      </c>
      <c r="AC15" s="47">
        <f t="shared" si="19"/>
        <v>1463</v>
      </c>
      <c r="AD15" s="47">
        <f t="shared" si="19"/>
        <v>413</v>
      </c>
      <c r="AE15" s="47">
        <f t="shared" si="19"/>
        <v>1569</v>
      </c>
      <c r="AF15" s="47">
        <f t="shared" si="19"/>
        <v>1853</v>
      </c>
      <c r="AG15" s="47">
        <f t="shared" si="19"/>
        <v>1012</v>
      </c>
      <c r="AH15" s="47">
        <f t="shared" si="19"/>
        <v>828</v>
      </c>
      <c r="AI15" s="47">
        <f t="shared" si="19"/>
        <v>1347</v>
      </c>
      <c r="AJ15" s="47">
        <f t="shared" si="19"/>
        <v>1699</v>
      </c>
      <c r="AK15" s="47">
        <f t="shared" si="19"/>
        <v>495</v>
      </c>
      <c r="AL15" s="47">
        <f t="shared" si="19"/>
        <v>914</v>
      </c>
      <c r="AM15" s="47">
        <f t="shared" si="19"/>
        <v>1934</v>
      </c>
      <c r="AN15" s="47">
        <f t="shared" si="19"/>
        <v>1297</v>
      </c>
      <c r="AO15" s="47">
        <f t="shared" si="19"/>
        <v>1153</v>
      </c>
      <c r="AP15" s="47">
        <f t="shared" si="19"/>
        <v>2127</v>
      </c>
      <c r="AQ15" s="47">
        <f t="shared" si="19"/>
        <v>1589</v>
      </c>
      <c r="AR15" s="47">
        <f t="shared" si="19"/>
        <v>544</v>
      </c>
      <c r="AS15" s="47">
        <f t="shared" si="19"/>
        <v>1627</v>
      </c>
      <c r="AT15" s="47">
        <f t="shared" si="19"/>
        <v>1162</v>
      </c>
      <c r="AU15" s="47">
        <f t="shared" si="19"/>
        <v>806</v>
      </c>
      <c r="AV15" s="47">
        <f t="shared" si="19"/>
        <v>850</v>
      </c>
      <c r="AW15" s="47">
        <f t="shared" si="19"/>
        <v>1068</v>
      </c>
      <c r="AX15" s="47">
        <f t="shared" si="19"/>
        <v>1190</v>
      </c>
      <c r="AY15" s="47">
        <f t="shared" si="19"/>
        <v>682</v>
      </c>
      <c r="AZ15" s="47">
        <f t="shared" si="19"/>
        <v>1642</v>
      </c>
      <c r="BA15" s="47">
        <f t="shared" si="19"/>
        <v>974</v>
      </c>
      <c r="BB15" s="47">
        <f t="shared" si="19"/>
        <v>740</v>
      </c>
      <c r="BC15" s="47">
        <f t="shared" si="19"/>
        <v>492</v>
      </c>
      <c r="BD15" s="47">
        <f t="shared" si="19"/>
        <v>2065</v>
      </c>
      <c r="BE15" s="47">
        <f t="shared" si="19"/>
        <v>635</v>
      </c>
      <c r="BF15" s="47">
        <f t="shared" si="19"/>
        <v>528</v>
      </c>
      <c r="BG15" s="47">
        <f t="shared" si="19"/>
        <v>1860</v>
      </c>
      <c r="BH15" s="47">
        <f t="shared" si="19"/>
        <v>1331</v>
      </c>
      <c r="BI15" s="47">
        <f t="shared" si="19"/>
        <v>1619</v>
      </c>
      <c r="BJ15" s="47">
        <f t="shared" si="19"/>
        <v>1072</v>
      </c>
    </row>
    <row r="16" ht="13.5" customHeight="1">
      <c r="A16" s="88">
        <v>40587.0</v>
      </c>
      <c r="B16" s="84" t="s">
        <v>71</v>
      </c>
      <c r="C16" s="38"/>
      <c r="D16" s="233" t="s">
        <v>39</v>
      </c>
      <c r="E16" s="52">
        <f t="shared" si="2"/>
        <v>1068</v>
      </c>
      <c r="F16" s="41">
        <v>0.0</v>
      </c>
      <c r="G16" s="41">
        <v>17.0</v>
      </c>
      <c r="H16" s="42">
        <f t="shared" si="3"/>
        <v>17</v>
      </c>
      <c r="I16" s="38"/>
      <c r="J16" s="234" t="s">
        <v>41</v>
      </c>
      <c r="K16" s="52">
        <f t="shared" si="4"/>
        <v>974</v>
      </c>
      <c r="L16" s="44">
        <v>1.0</v>
      </c>
      <c r="M16" s="44">
        <v>6.0</v>
      </c>
      <c r="N16" s="23">
        <f t="shared" si="5"/>
        <v>9</v>
      </c>
      <c r="O16" s="38"/>
      <c r="P16" s="45" t="s">
        <v>72</v>
      </c>
      <c r="Q16" s="38"/>
      <c r="R16" s="45">
        <f>MIN(Rules!$E$2,(MAX(H16/N16,N16/H16)))</f>
        <v>1.888888889</v>
      </c>
      <c r="S16" s="45">
        <f>VLOOKUP(B16,Rules!A:B,2,FALSE)</f>
        <v>40</v>
      </c>
      <c r="T16" s="38"/>
      <c r="U16" s="46">
        <f>1/(10^(-(E16+(IF(P16="Y",Rules!$I$2,0))-K16)/Rules!$E$12)+1)</f>
        <v>0.75466726</v>
      </c>
      <c r="V16" s="47">
        <f t="shared" si="6"/>
        <v>19</v>
      </c>
      <c r="W16" s="47">
        <f t="shared" si="7"/>
        <v>-19</v>
      </c>
      <c r="X16" s="47"/>
      <c r="Y16" s="47"/>
      <c r="Z16" s="48"/>
      <c r="AA16" s="47">
        <f t="shared" ref="AA16:BJ16" si="20">IF($D16=AA$1,$E16+$V16,(IF($J16=AA$1,$K16+$W16,AA15)))</f>
        <v>1460</v>
      </c>
      <c r="AB16" s="47">
        <f t="shared" si="20"/>
        <v>1175</v>
      </c>
      <c r="AC16" s="47">
        <f t="shared" si="20"/>
        <v>1463</v>
      </c>
      <c r="AD16" s="47">
        <f t="shared" si="20"/>
        <v>413</v>
      </c>
      <c r="AE16" s="47">
        <f t="shared" si="20"/>
        <v>1569</v>
      </c>
      <c r="AF16" s="47">
        <f t="shared" si="20"/>
        <v>1853</v>
      </c>
      <c r="AG16" s="47">
        <f t="shared" si="20"/>
        <v>1012</v>
      </c>
      <c r="AH16" s="47">
        <f t="shared" si="20"/>
        <v>828</v>
      </c>
      <c r="AI16" s="47">
        <f t="shared" si="20"/>
        <v>1347</v>
      </c>
      <c r="AJ16" s="47">
        <f t="shared" si="20"/>
        <v>1699</v>
      </c>
      <c r="AK16" s="47">
        <f t="shared" si="20"/>
        <v>495</v>
      </c>
      <c r="AL16" s="47">
        <f t="shared" si="20"/>
        <v>914</v>
      </c>
      <c r="AM16" s="47">
        <f t="shared" si="20"/>
        <v>1934</v>
      </c>
      <c r="AN16" s="47">
        <f t="shared" si="20"/>
        <v>1297</v>
      </c>
      <c r="AO16" s="47">
        <f t="shared" si="20"/>
        <v>1153</v>
      </c>
      <c r="AP16" s="47">
        <f t="shared" si="20"/>
        <v>2127</v>
      </c>
      <c r="AQ16" s="47">
        <f t="shared" si="20"/>
        <v>1589</v>
      </c>
      <c r="AR16" s="47">
        <f t="shared" si="20"/>
        <v>544</v>
      </c>
      <c r="AS16" s="47">
        <f t="shared" si="20"/>
        <v>1627</v>
      </c>
      <c r="AT16" s="47">
        <f t="shared" si="20"/>
        <v>1162</v>
      </c>
      <c r="AU16" s="47">
        <f t="shared" si="20"/>
        <v>806</v>
      </c>
      <c r="AV16" s="47">
        <f t="shared" si="20"/>
        <v>850</v>
      </c>
      <c r="AW16" s="47">
        <f t="shared" si="20"/>
        <v>1087</v>
      </c>
      <c r="AX16" s="47">
        <f t="shared" si="20"/>
        <v>1190</v>
      </c>
      <c r="AY16" s="47">
        <f t="shared" si="20"/>
        <v>682</v>
      </c>
      <c r="AZ16" s="47">
        <f t="shared" si="20"/>
        <v>1642</v>
      </c>
      <c r="BA16" s="47">
        <f t="shared" si="20"/>
        <v>955</v>
      </c>
      <c r="BB16" s="47">
        <f t="shared" si="20"/>
        <v>740</v>
      </c>
      <c r="BC16" s="47">
        <f t="shared" si="20"/>
        <v>492</v>
      </c>
      <c r="BD16" s="47">
        <f t="shared" si="20"/>
        <v>2065</v>
      </c>
      <c r="BE16" s="47">
        <f t="shared" si="20"/>
        <v>635</v>
      </c>
      <c r="BF16" s="47">
        <f t="shared" si="20"/>
        <v>528</v>
      </c>
      <c r="BG16" s="47">
        <f t="shared" si="20"/>
        <v>1860</v>
      </c>
      <c r="BH16" s="47">
        <f t="shared" si="20"/>
        <v>1331</v>
      </c>
      <c r="BI16" s="47">
        <f t="shared" si="20"/>
        <v>1619</v>
      </c>
      <c r="BJ16" s="47">
        <f t="shared" si="20"/>
        <v>1072</v>
      </c>
    </row>
    <row r="17" ht="13.5" customHeight="1">
      <c r="A17" s="88">
        <v>40587.0</v>
      </c>
      <c r="B17" s="84" t="s">
        <v>71</v>
      </c>
      <c r="C17" s="38"/>
      <c r="D17" s="233" t="s">
        <v>50</v>
      </c>
      <c r="E17" s="52">
        <f t="shared" si="2"/>
        <v>806</v>
      </c>
      <c r="F17" s="41">
        <v>1.0</v>
      </c>
      <c r="G17" s="41">
        <v>10.0</v>
      </c>
      <c r="H17" s="42">
        <f t="shared" si="3"/>
        <v>13</v>
      </c>
      <c r="I17" s="38"/>
      <c r="J17" s="234" t="s">
        <v>46</v>
      </c>
      <c r="K17" s="52">
        <f t="shared" si="4"/>
        <v>492</v>
      </c>
      <c r="L17" s="44">
        <v>2.0</v>
      </c>
      <c r="M17" s="44">
        <v>17.0</v>
      </c>
      <c r="N17" s="23">
        <f t="shared" si="5"/>
        <v>23</v>
      </c>
      <c r="O17" s="38"/>
      <c r="P17" s="45" t="s">
        <v>72</v>
      </c>
      <c r="Q17" s="38"/>
      <c r="R17" s="45">
        <f>MIN(Rules!$E$2,(MAX(H17/N17,N17/H17)))</f>
        <v>1.769230769</v>
      </c>
      <c r="S17" s="45">
        <f>VLOOKUP(B17,Rules!A:B,2,FALSE)</f>
        <v>40</v>
      </c>
      <c r="T17" s="38"/>
      <c r="U17" s="46">
        <f>1/(10^(-(E17+(IF(P17="Y",Rules!$I$2,0))-K17)/Rules!$E$12)+1)</f>
        <v>0.8944287312</v>
      </c>
      <c r="V17" s="47">
        <f t="shared" si="6"/>
        <v>-63</v>
      </c>
      <c r="W17" s="47">
        <f t="shared" si="7"/>
        <v>63</v>
      </c>
      <c r="X17" s="47"/>
      <c r="Y17" s="47"/>
      <c r="Z17" s="48"/>
      <c r="AA17" s="47">
        <f t="shared" ref="AA17:BJ17" si="21">IF($D17=AA$1,$E17+$V17,(IF($J17=AA$1,$K17+$W17,AA16)))</f>
        <v>1460</v>
      </c>
      <c r="AB17" s="47">
        <f t="shared" si="21"/>
        <v>1175</v>
      </c>
      <c r="AC17" s="47">
        <f t="shared" si="21"/>
        <v>1463</v>
      </c>
      <c r="AD17" s="47">
        <f t="shared" si="21"/>
        <v>413</v>
      </c>
      <c r="AE17" s="47">
        <f t="shared" si="21"/>
        <v>1569</v>
      </c>
      <c r="AF17" s="47">
        <f t="shared" si="21"/>
        <v>1853</v>
      </c>
      <c r="AG17" s="47">
        <f t="shared" si="21"/>
        <v>1012</v>
      </c>
      <c r="AH17" s="47">
        <f t="shared" si="21"/>
        <v>828</v>
      </c>
      <c r="AI17" s="47">
        <f t="shared" si="21"/>
        <v>1347</v>
      </c>
      <c r="AJ17" s="47">
        <f t="shared" si="21"/>
        <v>1699</v>
      </c>
      <c r="AK17" s="47">
        <f t="shared" si="21"/>
        <v>495</v>
      </c>
      <c r="AL17" s="47">
        <f t="shared" si="21"/>
        <v>914</v>
      </c>
      <c r="AM17" s="47">
        <f t="shared" si="21"/>
        <v>1934</v>
      </c>
      <c r="AN17" s="47">
        <f t="shared" si="21"/>
        <v>1297</v>
      </c>
      <c r="AO17" s="47">
        <f t="shared" si="21"/>
        <v>1153</v>
      </c>
      <c r="AP17" s="47">
        <f t="shared" si="21"/>
        <v>2127</v>
      </c>
      <c r="AQ17" s="47">
        <f t="shared" si="21"/>
        <v>1589</v>
      </c>
      <c r="AR17" s="47">
        <f t="shared" si="21"/>
        <v>544</v>
      </c>
      <c r="AS17" s="47">
        <f t="shared" si="21"/>
        <v>1627</v>
      </c>
      <c r="AT17" s="47">
        <f t="shared" si="21"/>
        <v>1162</v>
      </c>
      <c r="AU17" s="47">
        <f t="shared" si="21"/>
        <v>743</v>
      </c>
      <c r="AV17" s="47">
        <f t="shared" si="21"/>
        <v>850</v>
      </c>
      <c r="AW17" s="47">
        <f t="shared" si="21"/>
        <v>1087</v>
      </c>
      <c r="AX17" s="47">
        <f t="shared" si="21"/>
        <v>1190</v>
      </c>
      <c r="AY17" s="47">
        <f t="shared" si="21"/>
        <v>682</v>
      </c>
      <c r="AZ17" s="47">
        <f t="shared" si="21"/>
        <v>1642</v>
      </c>
      <c r="BA17" s="47">
        <f t="shared" si="21"/>
        <v>955</v>
      </c>
      <c r="BB17" s="47">
        <f t="shared" si="21"/>
        <v>740</v>
      </c>
      <c r="BC17" s="47">
        <f t="shared" si="21"/>
        <v>555</v>
      </c>
      <c r="BD17" s="47">
        <f t="shared" si="21"/>
        <v>2065</v>
      </c>
      <c r="BE17" s="47">
        <f t="shared" si="21"/>
        <v>635</v>
      </c>
      <c r="BF17" s="47">
        <f t="shared" si="21"/>
        <v>528</v>
      </c>
      <c r="BG17" s="47">
        <f t="shared" si="21"/>
        <v>1860</v>
      </c>
      <c r="BH17" s="47">
        <f t="shared" si="21"/>
        <v>1331</v>
      </c>
      <c r="BI17" s="47">
        <f t="shared" si="21"/>
        <v>1619</v>
      </c>
      <c r="BJ17" s="47">
        <f t="shared" si="21"/>
        <v>1072</v>
      </c>
    </row>
    <row r="18" ht="13.5" customHeight="1">
      <c r="A18" s="88">
        <v>40587.0</v>
      </c>
      <c r="B18" s="84" t="s">
        <v>71</v>
      </c>
      <c r="C18" s="38"/>
      <c r="D18" s="233" t="s">
        <v>49</v>
      </c>
      <c r="E18" s="52">
        <f t="shared" si="2"/>
        <v>413</v>
      </c>
      <c r="F18" s="41">
        <v>1.0</v>
      </c>
      <c r="G18" s="41">
        <v>8.0</v>
      </c>
      <c r="H18" s="42">
        <f t="shared" si="3"/>
        <v>11</v>
      </c>
      <c r="I18" s="38"/>
      <c r="J18" s="234" t="s">
        <v>48</v>
      </c>
      <c r="K18" s="52">
        <f t="shared" si="4"/>
        <v>495</v>
      </c>
      <c r="L18" s="44">
        <v>8.0</v>
      </c>
      <c r="M18" s="44">
        <v>23.0</v>
      </c>
      <c r="N18" s="23">
        <f t="shared" si="5"/>
        <v>47</v>
      </c>
      <c r="O18" s="38"/>
      <c r="P18" s="45" t="s">
        <v>72</v>
      </c>
      <c r="Q18" s="38"/>
      <c r="R18" s="45">
        <f>MIN(Rules!$E$2,(MAX(H18/N18,N18/H18)))</f>
        <v>2</v>
      </c>
      <c r="S18" s="45">
        <f>VLOOKUP(B18,Rules!A:B,2,FALSE)</f>
        <v>40</v>
      </c>
      <c r="T18" s="38"/>
      <c r="U18" s="46">
        <f>1/(10^(-(E18+(IF(P18="Y",Rules!$I$2,0))-K18)/Rules!$E$12)+1)</f>
        <v>0.5776543373</v>
      </c>
      <c r="V18" s="47">
        <f t="shared" si="6"/>
        <v>-46</v>
      </c>
      <c r="W18" s="47">
        <f t="shared" si="7"/>
        <v>46</v>
      </c>
      <c r="X18" s="47"/>
      <c r="Y18" s="47"/>
      <c r="Z18" s="48"/>
      <c r="AA18" s="47">
        <f t="shared" ref="AA18:BJ18" si="22">IF($D18=AA$1,$E18+$V18,(IF($J18=AA$1,$K18+$W18,AA17)))</f>
        <v>1460</v>
      </c>
      <c r="AB18" s="47">
        <f t="shared" si="22"/>
        <v>1175</v>
      </c>
      <c r="AC18" s="47">
        <f t="shared" si="22"/>
        <v>1463</v>
      </c>
      <c r="AD18" s="47">
        <f t="shared" si="22"/>
        <v>367</v>
      </c>
      <c r="AE18" s="47">
        <f t="shared" si="22"/>
        <v>1569</v>
      </c>
      <c r="AF18" s="47">
        <f t="shared" si="22"/>
        <v>1853</v>
      </c>
      <c r="AG18" s="47">
        <f t="shared" si="22"/>
        <v>1012</v>
      </c>
      <c r="AH18" s="47">
        <f t="shared" si="22"/>
        <v>828</v>
      </c>
      <c r="AI18" s="47">
        <f t="shared" si="22"/>
        <v>1347</v>
      </c>
      <c r="AJ18" s="47">
        <f t="shared" si="22"/>
        <v>1699</v>
      </c>
      <c r="AK18" s="47">
        <f t="shared" si="22"/>
        <v>541</v>
      </c>
      <c r="AL18" s="47">
        <f t="shared" si="22"/>
        <v>914</v>
      </c>
      <c r="AM18" s="47">
        <f t="shared" si="22"/>
        <v>1934</v>
      </c>
      <c r="AN18" s="47">
        <f t="shared" si="22"/>
        <v>1297</v>
      </c>
      <c r="AO18" s="47">
        <f t="shared" si="22"/>
        <v>1153</v>
      </c>
      <c r="AP18" s="47">
        <f t="shared" si="22"/>
        <v>2127</v>
      </c>
      <c r="AQ18" s="47">
        <f t="shared" si="22"/>
        <v>1589</v>
      </c>
      <c r="AR18" s="47">
        <f t="shared" si="22"/>
        <v>544</v>
      </c>
      <c r="AS18" s="47">
        <f t="shared" si="22"/>
        <v>1627</v>
      </c>
      <c r="AT18" s="47">
        <f t="shared" si="22"/>
        <v>1162</v>
      </c>
      <c r="AU18" s="47">
        <f t="shared" si="22"/>
        <v>743</v>
      </c>
      <c r="AV18" s="47">
        <f t="shared" si="22"/>
        <v>850</v>
      </c>
      <c r="AW18" s="47">
        <f t="shared" si="22"/>
        <v>1087</v>
      </c>
      <c r="AX18" s="47">
        <f t="shared" si="22"/>
        <v>1190</v>
      </c>
      <c r="AY18" s="47">
        <f t="shared" si="22"/>
        <v>682</v>
      </c>
      <c r="AZ18" s="47">
        <f t="shared" si="22"/>
        <v>1642</v>
      </c>
      <c r="BA18" s="47">
        <f t="shared" si="22"/>
        <v>955</v>
      </c>
      <c r="BB18" s="47">
        <f t="shared" si="22"/>
        <v>740</v>
      </c>
      <c r="BC18" s="47">
        <f t="shared" si="22"/>
        <v>555</v>
      </c>
      <c r="BD18" s="47">
        <f t="shared" si="22"/>
        <v>2065</v>
      </c>
      <c r="BE18" s="47">
        <f t="shared" si="22"/>
        <v>635</v>
      </c>
      <c r="BF18" s="47">
        <f t="shared" si="22"/>
        <v>528</v>
      </c>
      <c r="BG18" s="47">
        <f t="shared" si="22"/>
        <v>1860</v>
      </c>
      <c r="BH18" s="47">
        <f t="shared" si="22"/>
        <v>1331</v>
      </c>
      <c r="BI18" s="47">
        <f t="shared" si="22"/>
        <v>1619</v>
      </c>
      <c r="BJ18" s="47">
        <f t="shared" si="22"/>
        <v>1072</v>
      </c>
    </row>
    <row r="19" ht="13.5" customHeight="1">
      <c r="A19" s="88">
        <v>40587.0</v>
      </c>
      <c r="B19" s="84" t="s">
        <v>71</v>
      </c>
      <c r="C19" s="38"/>
      <c r="D19" s="233" t="s">
        <v>42</v>
      </c>
      <c r="E19" s="52">
        <f t="shared" si="2"/>
        <v>635</v>
      </c>
      <c r="F19" s="41">
        <v>2.0</v>
      </c>
      <c r="G19" s="41">
        <v>19.0</v>
      </c>
      <c r="H19" s="42">
        <f t="shared" si="3"/>
        <v>25</v>
      </c>
      <c r="I19" s="38"/>
      <c r="J19" s="234" t="s">
        <v>52</v>
      </c>
      <c r="K19" s="52">
        <f t="shared" si="4"/>
        <v>544</v>
      </c>
      <c r="L19" s="44">
        <v>0.0</v>
      </c>
      <c r="M19" s="44">
        <v>9.0</v>
      </c>
      <c r="N19" s="23">
        <f t="shared" si="5"/>
        <v>9</v>
      </c>
      <c r="O19" s="38"/>
      <c r="P19" s="45" t="s">
        <v>72</v>
      </c>
      <c r="Q19" s="38"/>
      <c r="R19" s="45">
        <f>MIN(Rules!$E$2,(MAX(H19/N19,N19/H19)))</f>
        <v>2</v>
      </c>
      <c r="S19" s="45">
        <f>VLOOKUP(B19,Rules!A:B,2,FALSE)</f>
        <v>40</v>
      </c>
      <c r="T19" s="38"/>
      <c r="U19" s="46">
        <f>1/(10^(-(E19+(IF(P19="Y",Rules!$I$2,0))-K19)/Rules!$E$12)+1)</f>
        <v>0.7521004027</v>
      </c>
      <c r="V19" s="47">
        <f t="shared" si="6"/>
        <v>20</v>
      </c>
      <c r="W19" s="47">
        <f t="shared" si="7"/>
        <v>-20</v>
      </c>
      <c r="X19" s="47"/>
      <c r="Y19" s="47"/>
      <c r="Z19" s="48"/>
      <c r="AA19" s="47">
        <f t="shared" ref="AA19:BJ19" si="23">IF($D19=AA$1,$E19+$V19,(IF($J19=AA$1,$K19+$W19,AA18)))</f>
        <v>1460</v>
      </c>
      <c r="AB19" s="47">
        <f t="shared" si="23"/>
        <v>1175</v>
      </c>
      <c r="AC19" s="47">
        <f t="shared" si="23"/>
        <v>1463</v>
      </c>
      <c r="AD19" s="47">
        <f t="shared" si="23"/>
        <v>367</v>
      </c>
      <c r="AE19" s="47">
        <f t="shared" si="23"/>
        <v>1569</v>
      </c>
      <c r="AF19" s="47">
        <f t="shared" si="23"/>
        <v>1853</v>
      </c>
      <c r="AG19" s="47">
        <f t="shared" si="23"/>
        <v>1012</v>
      </c>
      <c r="AH19" s="47">
        <f t="shared" si="23"/>
        <v>828</v>
      </c>
      <c r="AI19" s="47">
        <f t="shared" si="23"/>
        <v>1347</v>
      </c>
      <c r="AJ19" s="47">
        <f t="shared" si="23"/>
        <v>1699</v>
      </c>
      <c r="AK19" s="47">
        <f t="shared" si="23"/>
        <v>541</v>
      </c>
      <c r="AL19" s="47">
        <f t="shared" si="23"/>
        <v>914</v>
      </c>
      <c r="AM19" s="47">
        <f t="shared" si="23"/>
        <v>1934</v>
      </c>
      <c r="AN19" s="47">
        <f t="shared" si="23"/>
        <v>1297</v>
      </c>
      <c r="AO19" s="47">
        <f t="shared" si="23"/>
        <v>1153</v>
      </c>
      <c r="AP19" s="47">
        <f t="shared" si="23"/>
        <v>2127</v>
      </c>
      <c r="AQ19" s="47">
        <f t="shared" si="23"/>
        <v>1589</v>
      </c>
      <c r="AR19" s="47">
        <f t="shared" si="23"/>
        <v>524</v>
      </c>
      <c r="AS19" s="47">
        <f t="shared" si="23"/>
        <v>1627</v>
      </c>
      <c r="AT19" s="47">
        <f t="shared" si="23"/>
        <v>1162</v>
      </c>
      <c r="AU19" s="47">
        <f t="shared" si="23"/>
        <v>743</v>
      </c>
      <c r="AV19" s="47">
        <f t="shared" si="23"/>
        <v>850</v>
      </c>
      <c r="AW19" s="47">
        <f t="shared" si="23"/>
        <v>1087</v>
      </c>
      <c r="AX19" s="47">
        <f t="shared" si="23"/>
        <v>1190</v>
      </c>
      <c r="AY19" s="47">
        <f t="shared" si="23"/>
        <v>682</v>
      </c>
      <c r="AZ19" s="47">
        <f t="shared" si="23"/>
        <v>1642</v>
      </c>
      <c r="BA19" s="47">
        <f t="shared" si="23"/>
        <v>955</v>
      </c>
      <c r="BB19" s="47">
        <f t="shared" si="23"/>
        <v>740</v>
      </c>
      <c r="BC19" s="47">
        <f t="shared" si="23"/>
        <v>555</v>
      </c>
      <c r="BD19" s="47">
        <f t="shared" si="23"/>
        <v>2065</v>
      </c>
      <c r="BE19" s="47">
        <f t="shared" si="23"/>
        <v>655</v>
      </c>
      <c r="BF19" s="47">
        <f t="shared" si="23"/>
        <v>528</v>
      </c>
      <c r="BG19" s="47">
        <f t="shared" si="23"/>
        <v>1860</v>
      </c>
      <c r="BH19" s="47">
        <f t="shared" si="23"/>
        <v>1331</v>
      </c>
      <c r="BI19" s="47">
        <f t="shared" si="23"/>
        <v>1619</v>
      </c>
      <c r="BJ19" s="47">
        <f t="shared" si="23"/>
        <v>1072</v>
      </c>
    </row>
    <row r="20" ht="13.5" customHeight="1">
      <c r="A20" s="88">
        <v>40593.0</v>
      </c>
      <c r="B20" s="84" t="s">
        <v>71</v>
      </c>
      <c r="C20" s="38"/>
      <c r="D20" s="233" t="s">
        <v>26</v>
      </c>
      <c r="E20" s="52">
        <f t="shared" si="2"/>
        <v>1699</v>
      </c>
      <c r="F20" s="41">
        <v>1.0</v>
      </c>
      <c r="G20" s="41">
        <v>16.0</v>
      </c>
      <c r="H20" s="42">
        <f t="shared" si="3"/>
        <v>19</v>
      </c>
      <c r="I20" s="38"/>
      <c r="J20" s="234" t="s">
        <v>18</v>
      </c>
      <c r="K20" s="52">
        <f t="shared" si="4"/>
        <v>2065</v>
      </c>
      <c r="L20" s="44">
        <v>1.0</v>
      </c>
      <c r="M20" s="44">
        <v>15.0</v>
      </c>
      <c r="N20" s="23">
        <f t="shared" si="5"/>
        <v>18</v>
      </c>
      <c r="O20" s="38"/>
      <c r="P20" s="45" t="s">
        <v>72</v>
      </c>
      <c r="Q20" s="38"/>
      <c r="R20" s="45">
        <f>MIN(Rules!$E$2,(MAX(H20/N20,N20/H20)))</f>
        <v>1.055555556</v>
      </c>
      <c r="S20" s="45">
        <f>VLOOKUP(B20,Rules!A:B,2,FALSE)</f>
        <v>40</v>
      </c>
      <c r="T20" s="38"/>
      <c r="U20" s="46">
        <f>1/(10^(-(E20+(IF(P20="Y",Rules!$I$2,0))-K20)/Rules!$E$12)+1)</f>
        <v>0.2699814365</v>
      </c>
      <c r="V20" s="47">
        <f t="shared" si="6"/>
        <v>31</v>
      </c>
      <c r="W20" s="47">
        <f t="shared" si="7"/>
        <v>-31</v>
      </c>
      <c r="X20" s="47"/>
      <c r="Y20" s="47"/>
      <c r="Z20" s="48"/>
      <c r="AA20" s="47">
        <f t="shared" ref="AA20:BJ20" si="24">IF($D20=AA$1,$E20+$V20,(IF($J20=AA$1,$K20+$W20,AA19)))</f>
        <v>1460</v>
      </c>
      <c r="AB20" s="47">
        <f t="shared" si="24"/>
        <v>1175</v>
      </c>
      <c r="AC20" s="47">
        <f t="shared" si="24"/>
        <v>1463</v>
      </c>
      <c r="AD20" s="47">
        <f t="shared" si="24"/>
        <v>367</v>
      </c>
      <c r="AE20" s="47">
        <f t="shared" si="24"/>
        <v>1569</v>
      </c>
      <c r="AF20" s="47">
        <f t="shared" si="24"/>
        <v>1853</v>
      </c>
      <c r="AG20" s="47">
        <f t="shared" si="24"/>
        <v>1012</v>
      </c>
      <c r="AH20" s="47">
        <f t="shared" si="24"/>
        <v>828</v>
      </c>
      <c r="AI20" s="47">
        <f t="shared" si="24"/>
        <v>1347</v>
      </c>
      <c r="AJ20" s="47">
        <f t="shared" si="24"/>
        <v>1730</v>
      </c>
      <c r="AK20" s="47">
        <f t="shared" si="24"/>
        <v>541</v>
      </c>
      <c r="AL20" s="47">
        <f t="shared" si="24"/>
        <v>914</v>
      </c>
      <c r="AM20" s="47">
        <f t="shared" si="24"/>
        <v>1934</v>
      </c>
      <c r="AN20" s="47">
        <f t="shared" si="24"/>
        <v>1297</v>
      </c>
      <c r="AO20" s="47">
        <f t="shared" si="24"/>
        <v>1153</v>
      </c>
      <c r="AP20" s="47">
        <f t="shared" si="24"/>
        <v>2127</v>
      </c>
      <c r="AQ20" s="47">
        <f t="shared" si="24"/>
        <v>1589</v>
      </c>
      <c r="AR20" s="47">
        <f t="shared" si="24"/>
        <v>524</v>
      </c>
      <c r="AS20" s="47">
        <f t="shared" si="24"/>
        <v>1627</v>
      </c>
      <c r="AT20" s="47">
        <f t="shared" si="24"/>
        <v>1162</v>
      </c>
      <c r="AU20" s="47">
        <f t="shared" si="24"/>
        <v>743</v>
      </c>
      <c r="AV20" s="47">
        <f t="shared" si="24"/>
        <v>850</v>
      </c>
      <c r="AW20" s="47">
        <f t="shared" si="24"/>
        <v>1087</v>
      </c>
      <c r="AX20" s="47">
        <f t="shared" si="24"/>
        <v>1190</v>
      </c>
      <c r="AY20" s="47">
        <f t="shared" si="24"/>
        <v>682</v>
      </c>
      <c r="AZ20" s="47">
        <f t="shared" si="24"/>
        <v>1642</v>
      </c>
      <c r="BA20" s="47">
        <f t="shared" si="24"/>
        <v>955</v>
      </c>
      <c r="BB20" s="47">
        <f t="shared" si="24"/>
        <v>740</v>
      </c>
      <c r="BC20" s="47">
        <f t="shared" si="24"/>
        <v>555</v>
      </c>
      <c r="BD20" s="47">
        <f t="shared" si="24"/>
        <v>2034</v>
      </c>
      <c r="BE20" s="47">
        <f t="shared" si="24"/>
        <v>655</v>
      </c>
      <c r="BF20" s="47">
        <f t="shared" si="24"/>
        <v>528</v>
      </c>
      <c r="BG20" s="47">
        <f t="shared" si="24"/>
        <v>1860</v>
      </c>
      <c r="BH20" s="47">
        <f t="shared" si="24"/>
        <v>1331</v>
      </c>
      <c r="BI20" s="47">
        <f t="shared" si="24"/>
        <v>1619</v>
      </c>
      <c r="BJ20" s="47">
        <f t="shared" si="24"/>
        <v>1072</v>
      </c>
    </row>
    <row r="21" ht="13.5" customHeight="1">
      <c r="A21" s="88">
        <v>40593.0</v>
      </c>
      <c r="B21" s="84" t="s">
        <v>71</v>
      </c>
      <c r="C21" s="47"/>
      <c r="D21" s="233" t="s">
        <v>20</v>
      </c>
      <c r="E21" s="52">
        <f t="shared" si="2"/>
        <v>1627</v>
      </c>
      <c r="F21" s="41">
        <v>1.0</v>
      </c>
      <c r="G21" s="41">
        <v>20.0</v>
      </c>
      <c r="H21" s="42">
        <f t="shared" si="3"/>
        <v>23</v>
      </c>
      <c r="I21" s="47"/>
      <c r="J21" s="234" t="s">
        <v>32</v>
      </c>
      <c r="K21" s="52">
        <f t="shared" si="4"/>
        <v>1331</v>
      </c>
      <c r="L21" s="44">
        <v>0.0</v>
      </c>
      <c r="M21" s="44">
        <v>15.0</v>
      </c>
      <c r="N21" s="23">
        <f t="shared" si="5"/>
        <v>15</v>
      </c>
      <c r="O21" s="47"/>
      <c r="P21" s="47" t="s">
        <v>72</v>
      </c>
      <c r="Q21" s="47"/>
      <c r="R21" s="45">
        <f>MIN(Rules!$E$2,(MAX(H21/N21,N21/H21)))</f>
        <v>1.533333333</v>
      </c>
      <c r="S21" s="45">
        <f>VLOOKUP(B21,Rules!A:B,2,FALSE)</f>
        <v>40</v>
      </c>
      <c r="T21" s="45"/>
      <c r="U21" s="46">
        <f>1/(10^(-(E21+(IF(P21="Y",Rules!$I$2,0))-K21)/Rules!$E$12)+1)</f>
        <v>0.8863416939</v>
      </c>
      <c r="V21" s="47">
        <f t="shared" si="6"/>
        <v>7</v>
      </c>
      <c r="W21" s="47">
        <f t="shared" si="7"/>
        <v>-7</v>
      </c>
      <c r="X21" s="47"/>
      <c r="Y21" s="47"/>
      <c r="Z21" s="48"/>
      <c r="AA21" s="47">
        <f t="shared" ref="AA21:BJ21" si="25">IF($D21=AA$1,$E21+$V21,(IF($J21=AA$1,$K21+$W21,AA20)))</f>
        <v>1460</v>
      </c>
      <c r="AB21" s="47">
        <f t="shared" si="25"/>
        <v>1175</v>
      </c>
      <c r="AC21" s="47">
        <f t="shared" si="25"/>
        <v>1463</v>
      </c>
      <c r="AD21" s="47">
        <f t="shared" si="25"/>
        <v>367</v>
      </c>
      <c r="AE21" s="47">
        <f t="shared" si="25"/>
        <v>1569</v>
      </c>
      <c r="AF21" s="47">
        <f t="shared" si="25"/>
        <v>1853</v>
      </c>
      <c r="AG21" s="47">
        <f t="shared" si="25"/>
        <v>1012</v>
      </c>
      <c r="AH21" s="47">
        <f t="shared" si="25"/>
        <v>828</v>
      </c>
      <c r="AI21" s="47">
        <f t="shared" si="25"/>
        <v>1347</v>
      </c>
      <c r="AJ21" s="47">
        <f t="shared" si="25"/>
        <v>1730</v>
      </c>
      <c r="AK21" s="47">
        <f t="shared" si="25"/>
        <v>541</v>
      </c>
      <c r="AL21" s="47">
        <f t="shared" si="25"/>
        <v>914</v>
      </c>
      <c r="AM21" s="47">
        <f t="shared" si="25"/>
        <v>1934</v>
      </c>
      <c r="AN21" s="47">
        <f t="shared" si="25"/>
        <v>1297</v>
      </c>
      <c r="AO21" s="47">
        <f t="shared" si="25"/>
        <v>1153</v>
      </c>
      <c r="AP21" s="47">
        <f t="shared" si="25"/>
        <v>2127</v>
      </c>
      <c r="AQ21" s="47">
        <f t="shared" si="25"/>
        <v>1589</v>
      </c>
      <c r="AR21" s="47">
        <f t="shared" si="25"/>
        <v>524</v>
      </c>
      <c r="AS21" s="47">
        <f t="shared" si="25"/>
        <v>1634</v>
      </c>
      <c r="AT21" s="47">
        <f t="shared" si="25"/>
        <v>1162</v>
      </c>
      <c r="AU21" s="47">
        <f t="shared" si="25"/>
        <v>743</v>
      </c>
      <c r="AV21" s="47">
        <f t="shared" si="25"/>
        <v>850</v>
      </c>
      <c r="AW21" s="47">
        <f t="shared" si="25"/>
        <v>1087</v>
      </c>
      <c r="AX21" s="47">
        <f t="shared" si="25"/>
        <v>1190</v>
      </c>
      <c r="AY21" s="47">
        <f t="shared" si="25"/>
        <v>682</v>
      </c>
      <c r="AZ21" s="47">
        <f t="shared" si="25"/>
        <v>1642</v>
      </c>
      <c r="BA21" s="47">
        <f t="shared" si="25"/>
        <v>955</v>
      </c>
      <c r="BB21" s="47">
        <f t="shared" si="25"/>
        <v>740</v>
      </c>
      <c r="BC21" s="47">
        <f t="shared" si="25"/>
        <v>555</v>
      </c>
      <c r="BD21" s="47">
        <f t="shared" si="25"/>
        <v>2034</v>
      </c>
      <c r="BE21" s="47">
        <f t="shared" si="25"/>
        <v>655</v>
      </c>
      <c r="BF21" s="47">
        <f t="shared" si="25"/>
        <v>528</v>
      </c>
      <c r="BG21" s="47">
        <f t="shared" si="25"/>
        <v>1860</v>
      </c>
      <c r="BH21" s="47">
        <f t="shared" si="25"/>
        <v>1324</v>
      </c>
      <c r="BI21" s="47">
        <f t="shared" si="25"/>
        <v>1619</v>
      </c>
      <c r="BJ21" s="47">
        <f t="shared" si="25"/>
        <v>1072</v>
      </c>
    </row>
    <row r="22" ht="13.5" customHeight="1">
      <c r="A22" s="88">
        <v>40594.0</v>
      </c>
      <c r="B22" s="84" t="s">
        <v>71</v>
      </c>
      <c r="C22" s="47"/>
      <c r="D22" s="233" t="s">
        <v>27</v>
      </c>
      <c r="E22" s="52">
        <f t="shared" si="2"/>
        <v>1642</v>
      </c>
      <c r="F22" s="41">
        <v>1.0</v>
      </c>
      <c r="G22" s="41">
        <v>10.0</v>
      </c>
      <c r="H22" s="42">
        <f t="shared" si="3"/>
        <v>13</v>
      </c>
      <c r="I22" s="47"/>
      <c r="J22" s="234" t="s">
        <v>23</v>
      </c>
      <c r="K22" s="52">
        <f t="shared" si="4"/>
        <v>1934</v>
      </c>
      <c r="L22" s="44">
        <v>1.0</v>
      </c>
      <c r="M22" s="44">
        <v>24.0</v>
      </c>
      <c r="N22" s="23">
        <f t="shared" si="5"/>
        <v>27</v>
      </c>
      <c r="O22" s="47"/>
      <c r="P22" s="47" t="s">
        <v>72</v>
      </c>
      <c r="Q22" s="47"/>
      <c r="R22" s="45">
        <f>MIN(Rules!$E$2,(MAX(H22/N22,N22/H22)))</f>
        <v>2</v>
      </c>
      <c r="S22" s="45">
        <f>VLOOKUP(B22,Rules!A:B,2,FALSE)</f>
        <v>40</v>
      </c>
      <c r="T22" s="45"/>
      <c r="U22" s="46">
        <f>1/(10^(-(E22+(IF(P22="Y",Rules!$I$2,0))-K22)/Rules!$E$12)+1)</f>
        <v>0.3421035304</v>
      </c>
      <c r="V22" s="47">
        <f t="shared" si="6"/>
        <v>-27</v>
      </c>
      <c r="W22" s="47">
        <f t="shared" si="7"/>
        <v>27</v>
      </c>
      <c r="X22" s="47"/>
      <c r="Y22" s="47"/>
      <c r="Z22" s="48"/>
      <c r="AA22" s="47">
        <f t="shared" ref="AA22:BJ22" si="26">IF($D22=AA$1,$E22+$V22,(IF($J22=AA$1,$K22+$W22,AA21)))</f>
        <v>1460</v>
      </c>
      <c r="AB22" s="47">
        <f t="shared" si="26"/>
        <v>1175</v>
      </c>
      <c r="AC22" s="47">
        <f t="shared" si="26"/>
        <v>1463</v>
      </c>
      <c r="AD22" s="47">
        <f t="shared" si="26"/>
        <v>367</v>
      </c>
      <c r="AE22" s="47">
        <f t="shared" si="26"/>
        <v>1569</v>
      </c>
      <c r="AF22" s="47">
        <f t="shared" si="26"/>
        <v>1853</v>
      </c>
      <c r="AG22" s="47">
        <f t="shared" si="26"/>
        <v>1012</v>
      </c>
      <c r="AH22" s="47">
        <f t="shared" si="26"/>
        <v>828</v>
      </c>
      <c r="AI22" s="47">
        <f t="shared" si="26"/>
        <v>1347</v>
      </c>
      <c r="AJ22" s="47">
        <f t="shared" si="26"/>
        <v>1730</v>
      </c>
      <c r="AK22" s="47">
        <f t="shared" si="26"/>
        <v>541</v>
      </c>
      <c r="AL22" s="47">
        <f t="shared" si="26"/>
        <v>914</v>
      </c>
      <c r="AM22" s="47">
        <f t="shared" si="26"/>
        <v>1961</v>
      </c>
      <c r="AN22" s="47">
        <f t="shared" si="26"/>
        <v>1297</v>
      </c>
      <c r="AO22" s="47">
        <f t="shared" si="26"/>
        <v>1153</v>
      </c>
      <c r="AP22" s="47">
        <f t="shared" si="26"/>
        <v>2127</v>
      </c>
      <c r="AQ22" s="47">
        <f t="shared" si="26"/>
        <v>1589</v>
      </c>
      <c r="AR22" s="47">
        <f t="shared" si="26"/>
        <v>524</v>
      </c>
      <c r="AS22" s="47">
        <f t="shared" si="26"/>
        <v>1634</v>
      </c>
      <c r="AT22" s="47">
        <f t="shared" si="26"/>
        <v>1162</v>
      </c>
      <c r="AU22" s="47">
        <f t="shared" si="26"/>
        <v>743</v>
      </c>
      <c r="AV22" s="47">
        <f t="shared" si="26"/>
        <v>850</v>
      </c>
      <c r="AW22" s="47">
        <f t="shared" si="26"/>
        <v>1087</v>
      </c>
      <c r="AX22" s="47">
        <f t="shared" si="26"/>
        <v>1190</v>
      </c>
      <c r="AY22" s="47">
        <f t="shared" si="26"/>
        <v>682</v>
      </c>
      <c r="AZ22" s="47">
        <f t="shared" si="26"/>
        <v>1615</v>
      </c>
      <c r="BA22" s="47">
        <f t="shared" si="26"/>
        <v>955</v>
      </c>
      <c r="BB22" s="47">
        <f t="shared" si="26"/>
        <v>740</v>
      </c>
      <c r="BC22" s="47">
        <f t="shared" si="26"/>
        <v>555</v>
      </c>
      <c r="BD22" s="47">
        <f t="shared" si="26"/>
        <v>2034</v>
      </c>
      <c r="BE22" s="47">
        <f t="shared" si="26"/>
        <v>655</v>
      </c>
      <c r="BF22" s="47">
        <f t="shared" si="26"/>
        <v>528</v>
      </c>
      <c r="BG22" s="47">
        <f t="shared" si="26"/>
        <v>1860</v>
      </c>
      <c r="BH22" s="47">
        <f t="shared" si="26"/>
        <v>1324</v>
      </c>
      <c r="BI22" s="47">
        <f t="shared" si="26"/>
        <v>1619</v>
      </c>
      <c r="BJ22" s="47">
        <f t="shared" si="26"/>
        <v>1072</v>
      </c>
    </row>
    <row r="23" ht="13.5" customHeight="1">
      <c r="A23" s="88">
        <v>40594.0</v>
      </c>
      <c r="B23" s="84" t="s">
        <v>71</v>
      </c>
      <c r="C23" s="38"/>
      <c r="D23" s="233" t="s">
        <v>22</v>
      </c>
      <c r="E23" s="52">
        <f t="shared" si="2"/>
        <v>2127</v>
      </c>
      <c r="F23" s="41">
        <v>0.0</v>
      </c>
      <c r="G23" s="41">
        <v>14.0</v>
      </c>
      <c r="H23" s="42">
        <f t="shared" si="3"/>
        <v>14</v>
      </c>
      <c r="I23" s="38"/>
      <c r="J23" s="234" t="s">
        <v>19</v>
      </c>
      <c r="K23" s="52">
        <f t="shared" si="4"/>
        <v>1853</v>
      </c>
      <c r="L23" s="44">
        <v>1.0</v>
      </c>
      <c r="M23" s="44">
        <v>10.0</v>
      </c>
      <c r="N23" s="23">
        <f t="shared" si="5"/>
        <v>13</v>
      </c>
      <c r="O23" s="38"/>
      <c r="P23" s="45" t="s">
        <v>72</v>
      </c>
      <c r="Q23" s="38"/>
      <c r="R23" s="45">
        <f>MIN(Rules!$E$2,(MAX(H23/N23,N23/H23)))</f>
        <v>1.076923077</v>
      </c>
      <c r="S23" s="45">
        <f>VLOOKUP(B23,Rules!A:B,2,FALSE)</f>
        <v>40</v>
      </c>
      <c r="T23" s="38"/>
      <c r="U23" s="46">
        <f>1/(10^(-(E23+(IF(P23="Y",Rules!$I$2,0))-K23)/Rules!$E$12)+1)</f>
        <v>0.8757290154</v>
      </c>
      <c r="V23" s="47">
        <f t="shared" si="6"/>
        <v>5</v>
      </c>
      <c r="W23" s="47">
        <f t="shared" si="7"/>
        <v>-5</v>
      </c>
      <c r="X23" s="47"/>
      <c r="Y23" s="47"/>
      <c r="Z23" s="48"/>
      <c r="AA23" s="47">
        <f t="shared" ref="AA23:BJ23" si="27">IF($D23=AA$1,$E23+$V23,(IF($J23=AA$1,$K23+$W23,AA22)))</f>
        <v>1460</v>
      </c>
      <c r="AB23" s="47">
        <f t="shared" si="27"/>
        <v>1175</v>
      </c>
      <c r="AC23" s="47">
        <f t="shared" si="27"/>
        <v>1463</v>
      </c>
      <c r="AD23" s="47">
        <f t="shared" si="27"/>
        <v>367</v>
      </c>
      <c r="AE23" s="47">
        <f t="shared" si="27"/>
        <v>1569</v>
      </c>
      <c r="AF23" s="47">
        <f t="shared" si="27"/>
        <v>1848</v>
      </c>
      <c r="AG23" s="47">
        <f t="shared" si="27"/>
        <v>1012</v>
      </c>
      <c r="AH23" s="47">
        <f t="shared" si="27"/>
        <v>828</v>
      </c>
      <c r="AI23" s="47">
        <f t="shared" si="27"/>
        <v>1347</v>
      </c>
      <c r="AJ23" s="47">
        <f t="shared" si="27"/>
        <v>1730</v>
      </c>
      <c r="AK23" s="47">
        <f t="shared" si="27"/>
        <v>541</v>
      </c>
      <c r="AL23" s="47">
        <f t="shared" si="27"/>
        <v>914</v>
      </c>
      <c r="AM23" s="47">
        <f t="shared" si="27"/>
        <v>1961</v>
      </c>
      <c r="AN23" s="47">
        <f t="shared" si="27"/>
        <v>1297</v>
      </c>
      <c r="AO23" s="47">
        <f t="shared" si="27"/>
        <v>1153</v>
      </c>
      <c r="AP23" s="47">
        <f t="shared" si="27"/>
        <v>2132</v>
      </c>
      <c r="AQ23" s="47">
        <f t="shared" si="27"/>
        <v>1589</v>
      </c>
      <c r="AR23" s="47">
        <f t="shared" si="27"/>
        <v>524</v>
      </c>
      <c r="AS23" s="47">
        <f t="shared" si="27"/>
        <v>1634</v>
      </c>
      <c r="AT23" s="47">
        <f t="shared" si="27"/>
        <v>1162</v>
      </c>
      <c r="AU23" s="47">
        <f t="shared" si="27"/>
        <v>743</v>
      </c>
      <c r="AV23" s="47">
        <f t="shared" si="27"/>
        <v>850</v>
      </c>
      <c r="AW23" s="47">
        <f t="shared" si="27"/>
        <v>1087</v>
      </c>
      <c r="AX23" s="47">
        <f t="shared" si="27"/>
        <v>1190</v>
      </c>
      <c r="AY23" s="47">
        <f t="shared" si="27"/>
        <v>682</v>
      </c>
      <c r="AZ23" s="47">
        <f t="shared" si="27"/>
        <v>1615</v>
      </c>
      <c r="BA23" s="47">
        <f t="shared" si="27"/>
        <v>955</v>
      </c>
      <c r="BB23" s="47">
        <f t="shared" si="27"/>
        <v>740</v>
      </c>
      <c r="BC23" s="47">
        <f t="shared" si="27"/>
        <v>555</v>
      </c>
      <c r="BD23" s="47">
        <f t="shared" si="27"/>
        <v>2034</v>
      </c>
      <c r="BE23" s="47">
        <f t="shared" si="27"/>
        <v>655</v>
      </c>
      <c r="BF23" s="47">
        <f t="shared" si="27"/>
        <v>528</v>
      </c>
      <c r="BG23" s="47">
        <f t="shared" si="27"/>
        <v>1860</v>
      </c>
      <c r="BH23" s="47">
        <f t="shared" si="27"/>
        <v>1324</v>
      </c>
      <c r="BI23" s="47">
        <f t="shared" si="27"/>
        <v>1619</v>
      </c>
      <c r="BJ23" s="47">
        <f t="shared" si="27"/>
        <v>1072</v>
      </c>
    </row>
    <row r="24" ht="13.5" customHeight="1">
      <c r="A24" s="88">
        <v>40594.0</v>
      </c>
      <c r="B24" s="84" t="s">
        <v>71</v>
      </c>
      <c r="C24" s="38"/>
      <c r="D24" s="233" t="s">
        <v>24</v>
      </c>
      <c r="E24" s="52">
        <f t="shared" si="2"/>
        <v>1619</v>
      </c>
      <c r="F24" s="41">
        <v>0.0</v>
      </c>
      <c r="G24" s="41">
        <v>12.0</v>
      </c>
      <c r="H24" s="42">
        <f t="shared" si="3"/>
        <v>12</v>
      </c>
      <c r="I24" s="47"/>
      <c r="J24" s="234" t="s">
        <v>25</v>
      </c>
      <c r="K24" s="52">
        <f t="shared" si="4"/>
        <v>1860</v>
      </c>
      <c r="L24" s="44">
        <v>1.0</v>
      </c>
      <c r="M24" s="44">
        <v>11.0</v>
      </c>
      <c r="N24" s="23">
        <f t="shared" si="5"/>
        <v>14</v>
      </c>
      <c r="O24" s="38"/>
      <c r="P24" s="45" t="s">
        <v>72</v>
      </c>
      <c r="Q24" s="38"/>
      <c r="R24" s="45">
        <f>MIN(Rules!$E$2,(MAX(H24/N24,N24/H24)))</f>
        <v>1.166666667</v>
      </c>
      <c r="S24" s="45">
        <f>VLOOKUP(B24,Rules!A:B,2,FALSE)</f>
        <v>40</v>
      </c>
      <c r="T24" s="38"/>
      <c r="U24" s="46">
        <f>1/(10^(-(E24+(IF(P24="Y",Rules!$I$2,0))-K24)/Rules!$E$12)+1)</f>
        <v>0.3967391958</v>
      </c>
      <c r="V24" s="47">
        <f t="shared" si="6"/>
        <v>-19</v>
      </c>
      <c r="W24" s="47">
        <f t="shared" si="7"/>
        <v>19</v>
      </c>
      <c r="X24" s="47"/>
      <c r="Y24" s="47"/>
      <c r="Z24" s="48"/>
      <c r="AA24" s="47">
        <f t="shared" ref="AA24:BJ24" si="28">IF($D24=AA$1,$E24+$V24,(IF($J24=AA$1,$K24+$W24,AA23)))</f>
        <v>1460</v>
      </c>
      <c r="AB24" s="47">
        <f t="shared" si="28"/>
        <v>1175</v>
      </c>
      <c r="AC24" s="47">
        <f t="shared" si="28"/>
        <v>1463</v>
      </c>
      <c r="AD24" s="47">
        <f t="shared" si="28"/>
        <v>367</v>
      </c>
      <c r="AE24" s="47">
        <f t="shared" si="28"/>
        <v>1569</v>
      </c>
      <c r="AF24" s="47">
        <f t="shared" si="28"/>
        <v>1848</v>
      </c>
      <c r="AG24" s="47">
        <f t="shared" si="28"/>
        <v>1012</v>
      </c>
      <c r="AH24" s="47">
        <f t="shared" si="28"/>
        <v>828</v>
      </c>
      <c r="AI24" s="47">
        <f t="shared" si="28"/>
        <v>1347</v>
      </c>
      <c r="AJ24" s="47">
        <f t="shared" si="28"/>
        <v>1730</v>
      </c>
      <c r="AK24" s="47">
        <f t="shared" si="28"/>
        <v>541</v>
      </c>
      <c r="AL24" s="47">
        <f t="shared" si="28"/>
        <v>914</v>
      </c>
      <c r="AM24" s="47">
        <f t="shared" si="28"/>
        <v>1961</v>
      </c>
      <c r="AN24" s="47">
        <f t="shared" si="28"/>
        <v>1297</v>
      </c>
      <c r="AO24" s="47">
        <f t="shared" si="28"/>
        <v>1153</v>
      </c>
      <c r="AP24" s="47">
        <f t="shared" si="28"/>
        <v>2132</v>
      </c>
      <c r="AQ24" s="47">
        <f t="shared" si="28"/>
        <v>1589</v>
      </c>
      <c r="AR24" s="47">
        <f t="shared" si="28"/>
        <v>524</v>
      </c>
      <c r="AS24" s="47">
        <f t="shared" si="28"/>
        <v>1634</v>
      </c>
      <c r="AT24" s="47">
        <f t="shared" si="28"/>
        <v>1162</v>
      </c>
      <c r="AU24" s="47">
        <f t="shared" si="28"/>
        <v>743</v>
      </c>
      <c r="AV24" s="47">
        <f t="shared" si="28"/>
        <v>850</v>
      </c>
      <c r="AW24" s="47">
        <f t="shared" si="28"/>
        <v>1087</v>
      </c>
      <c r="AX24" s="47">
        <f t="shared" si="28"/>
        <v>1190</v>
      </c>
      <c r="AY24" s="47">
        <f t="shared" si="28"/>
        <v>682</v>
      </c>
      <c r="AZ24" s="47">
        <f t="shared" si="28"/>
        <v>1615</v>
      </c>
      <c r="BA24" s="47">
        <f t="shared" si="28"/>
        <v>955</v>
      </c>
      <c r="BB24" s="47">
        <f t="shared" si="28"/>
        <v>740</v>
      </c>
      <c r="BC24" s="47">
        <f t="shared" si="28"/>
        <v>555</v>
      </c>
      <c r="BD24" s="47">
        <f t="shared" si="28"/>
        <v>2034</v>
      </c>
      <c r="BE24" s="47">
        <f t="shared" si="28"/>
        <v>655</v>
      </c>
      <c r="BF24" s="47">
        <f t="shared" si="28"/>
        <v>528</v>
      </c>
      <c r="BG24" s="47">
        <f t="shared" si="28"/>
        <v>1879</v>
      </c>
      <c r="BH24" s="47">
        <f t="shared" si="28"/>
        <v>1324</v>
      </c>
      <c r="BI24" s="47">
        <f t="shared" si="28"/>
        <v>1600</v>
      </c>
      <c r="BJ24" s="47">
        <f t="shared" si="28"/>
        <v>1072</v>
      </c>
    </row>
    <row r="25" ht="13.5" customHeight="1">
      <c r="A25" s="88">
        <v>40594.0</v>
      </c>
      <c r="B25" s="84" t="s">
        <v>71</v>
      </c>
      <c r="C25" s="38"/>
      <c r="D25" s="233" t="s">
        <v>30</v>
      </c>
      <c r="E25" s="52">
        <f t="shared" si="2"/>
        <v>1460</v>
      </c>
      <c r="F25" s="41">
        <v>2.0</v>
      </c>
      <c r="G25" s="41">
        <v>13.0</v>
      </c>
      <c r="H25" s="42">
        <f t="shared" si="3"/>
        <v>19</v>
      </c>
      <c r="I25" s="47"/>
      <c r="J25" s="234" t="s">
        <v>21</v>
      </c>
      <c r="K25" s="52">
        <f t="shared" si="4"/>
        <v>1569</v>
      </c>
      <c r="L25" s="44">
        <v>2.0</v>
      </c>
      <c r="M25" s="44">
        <v>14.0</v>
      </c>
      <c r="N25" s="23">
        <f t="shared" si="5"/>
        <v>20</v>
      </c>
      <c r="O25" s="38"/>
      <c r="P25" s="45" t="s">
        <v>72</v>
      </c>
      <c r="Q25" s="38"/>
      <c r="R25" s="45">
        <f>MIN(Rules!$E$2,(MAX(H25/N25,N25/H25)))</f>
        <v>1.052631579</v>
      </c>
      <c r="S25" s="45">
        <f>VLOOKUP(B25,Rules!A:B,2,FALSE)</f>
        <v>40</v>
      </c>
      <c r="T25" s="38"/>
      <c r="U25" s="46">
        <f>1/(10^(-(E25+(IF(P25="Y",Rules!$I$2,0))-K25)/Rules!$E$12)+1)</f>
        <v>0.5470632605</v>
      </c>
      <c r="V25" s="47">
        <f t="shared" si="6"/>
        <v>-23</v>
      </c>
      <c r="W25" s="47">
        <f t="shared" si="7"/>
        <v>23</v>
      </c>
      <c r="X25" s="47"/>
      <c r="Y25" s="47"/>
      <c r="Z25" s="48"/>
      <c r="AA25" s="47">
        <f t="shared" ref="AA25:BJ25" si="29">IF($D25=AA$1,$E25+$V25,(IF($J25=AA$1,$K25+$W25,AA24)))</f>
        <v>1437</v>
      </c>
      <c r="AB25" s="47">
        <f t="shared" si="29"/>
        <v>1175</v>
      </c>
      <c r="AC25" s="47">
        <f t="shared" si="29"/>
        <v>1463</v>
      </c>
      <c r="AD25" s="47">
        <f t="shared" si="29"/>
        <v>367</v>
      </c>
      <c r="AE25" s="47">
        <f t="shared" si="29"/>
        <v>1592</v>
      </c>
      <c r="AF25" s="47">
        <f t="shared" si="29"/>
        <v>1848</v>
      </c>
      <c r="AG25" s="47">
        <f t="shared" si="29"/>
        <v>1012</v>
      </c>
      <c r="AH25" s="47">
        <f t="shared" si="29"/>
        <v>828</v>
      </c>
      <c r="AI25" s="47">
        <f t="shared" si="29"/>
        <v>1347</v>
      </c>
      <c r="AJ25" s="47">
        <f t="shared" si="29"/>
        <v>1730</v>
      </c>
      <c r="AK25" s="47">
        <f t="shared" si="29"/>
        <v>541</v>
      </c>
      <c r="AL25" s="47">
        <f t="shared" si="29"/>
        <v>914</v>
      </c>
      <c r="AM25" s="47">
        <f t="shared" si="29"/>
        <v>1961</v>
      </c>
      <c r="AN25" s="47">
        <f t="shared" si="29"/>
        <v>1297</v>
      </c>
      <c r="AO25" s="47">
        <f t="shared" si="29"/>
        <v>1153</v>
      </c>
      <c r="AP25" s="47">
        <f t="shared" si="29"/>
        <v>2132</v>
      </c>
      <c r="AQ25" s="47">
        <f t="shared" si="29"/>
        <v>1589</v>
      </c>
      <c r="AR25" s="47">
        <f t="shared" si="29"/>
        <v>524</v>
      </c>
      <c r="AS25" s="47">
        <f t="shared" si="29"/>
        <v>1634</v>
      </c>
      <c r="AT25" s="47">
        <f t="shared" si="29"/>
        <v>1162</v>
      </c>
      <c r="AU25" s="47">
        <f t="shared" si="29"/>
        <v>743</v>
      </c>
      <c r="AV25" s="47">
        <f t="shared" si="29"/>
        <v>850</v>
      </c>
      <c r="AW25" s="47">
        <f t="shared" si="29"/>
        <v>1087</v>
      </c>
      <c r="AX25" s="47">
        <f t="shared" si="29"/>
        <v>1190</v>
      </c>
      <c r="AY25" s="47">
        <f t="shared" si="29"/>
        <v>682</v>
      </c>
      <c r="AZ25" s="47">
        <f t="shared" si="29"/>
        <v>1615</v>
      </c>
      <c r="BA25" s="47">
        <f t="shared" si="29"/>
        <v>955</v>
      </c>
      <c r="BB25" s="47">
        <f t="shared" si="29"/>
        <v>740</v>
      </c>
      <c r="BC25" s="47">
        <f t="shared" si="29"/>
        <v>555</v>
      </c>
      <c r="BD25" s="47">
        <f t="shared" si="29"/>
        <v>2034</v>
      </c>
      <c r="BE25" s="47">
        <f t="shared" si="29"/>
        <v>655</v>
      </c>
      <c r="BF25" s="47">
        <f t="shared" si="29"/>
        <v>528</v>
      </c>
      <c r="BG25" s="47">
        <f t="shared" si="29"/>
        <v>1879</v>
      </c>
      <c r="BH25" s="47">
        <f t="shared" si="29"/>
        <v>1324</v>
      </c>
      <c r="BI25" s="47">
        <f t="shared" si="29"/>
        <v>1600</v>
      </c>
      <c r="BJ25" s="47">
        <f t="shared" si="29"/>
        <v>1072</v>
      </c>
    </row>
    <row r="26" ht="13.5" customHeight="1">
      <c r="A26" s="88">
        <v>40594.0</v>
      </c>
      <c r="B26" s="84" t="s">
        <v>71</v>
      </c>
      <c r="C26" s="38"/>
      <c r="D26" s="233" t="s">
        <v>34</v>
      </c>
      <c r="E26" s="52">
        <f t="shared" si="2"/>
        <v>1297</v>
      </c>
      <c r="F26" s="41">
        <v>2.0</v>
      </c>
      <c r="G26" s="41">
        <v>23.0</v>
      </c>
      <c r="H26" s="42">
        <f t="shared" si="3"/>
        <v>29</v>
      </c>
      <c r="I26" s="47"/>
      <c r="J26" s="234" t="s">
        <v>33</v>
      </c>
      <c r="K26" s="52">
        <f t="shared" si="4"/>
        <v>1347</v>
      </c>
      <c r="L26" s="44">
        <v>3.0</v>
      </c>
      <c r="M26" s="44">
        <v>17.0</v>
      </c>
      <c r="N26" s="23">
        <f t="shared" si="5"/>
        <v>26</v>
      </c>
      <c r="O26" s="38"/>
      <c r="P26" s="45" t="s">
        <v>72</v>
      </c>
      <c r="Q26" s="38"/>
      <c r="R26" s="45">
        <f>MIN(Rules!$E$2,(MAX(H26/N26,N26/H26)))</f>
        <v>1.115384615</v>
      </c>
      <c r="S26" s="45">
        <f>VLOOKUP(B26,Rules!A:B,2,FALSE)</f>
        <v>40</v>
      </c>
      <c r="T26" s="38"/>
      <c r="U26" s="46">
        <f>1/(10^(-(E26+(IF(P26="Y",Rules!$I$2,0))-K26)/Rules!$E$12)+1)</f>
        <v>0.6131368202</v>
      </c>
      <c r="V26" s="47">
        <f t="shared" si="6"/>
        <v>17</v>
      </c>
      <c r="W26" s="47">
        <f t="shared" si="7"/>
        <v>-17</v>
      </c>
      <c r="X26" s="47"/>
      <c r="Y26" s="47"/>
      <c r="Z26" s="48"/>
      <c r="AA26" s="47">
        <f t="shared" ref="AA26:BJ26" si="30">IF($D26=AA$1,$E26+$V26,(IF($J26=AA$1,$K26+$W26,AA25)))</f>
        <v>1437</v>
      </c>
      <c r="AB26" s="47">
        <f t="shared" si="30"/>
        <v>1175</v>
      </c>
      <c r="AC26" s="47">
        <f t="shared" si="30"/>
        <v>1463</v>
      </c>
      <c r="AD26" s="47">
        <f t="shared" si="30"/>
        <v>367</v>
      </c>
      <c r="AE26" s="47">
        <f t="shared" si="30"/>
        <v>1592</v>
      </c>
      <c r="AF26" s="47">
        <f t="shared" si="30"/>
        <v>1848</v>
      </c>
      <c r="AG26" s="47">
        <f t="shared" si="30"/>
        <v>1012</v>
      </c>
      <c r="AH26" s="47">
        <f t="shared" si="30"/>
        <v>828</v>
      </c>
      <c r="AI26" s="47">
        <f t="shared" si="30"/>
        <v>1330</v>
      </c>
      <c r="AJ26" s="47">
        <f t="shared" si="30"/>
        <v>1730</v>
      </c>
      <c r="AK26" s="47">
        <f t="shared" si="30"/>
        <v>541</v>
      </c>
      <c r="AL26" s="47">
        <f t="shared" si="30"/>
        <v>914</v>
      </c>
      <c r="AM26" s="47">
        <f t="shared" si="30"/>
        <v>1961</v>
      </c>
      <c r="AN26" s="47">
        <f t="shared" si="30"/>
        <v>1314</v>
      </c>
      <c r="AO26" s="47">
        <f t="shared" si="30"/>
        <v>1153</v>
      </c>
      <c r="AP26" s="47">
        <f t="shared" si="30"/>
        <v>2132</v>
      </c>
      <c r="AQ26" s="47">
        <f t="shared" si="30"/>
        <v>1589</v>
      </c>
      <c r="AR26" s="47">
        <f t="shared" si="30"/>
        <v>524</v>
      </c>
      <c r="AS26" s="47">
        <f t="shared" si="30"/>
        <v>1634</v>
      </c>
      <c r="AT26" s="47">
        <f t="shared" si="30"/>
        <v>1162</v>
      </c>
      <c r="AU26" s="47">
        <f t="shared" si="30"/>
        <v>743</v>
      </c>
      <c r="AV26" s="47">
        <f t="shared" si="30"/>
        <v>850</v>
      </c>
      <c r="AW26" s="47">
        <f t="shared" si="30"/>
        <v>1087</v>
      </c>
      <c r="AX26" s="47">
        <f t="shared" si="30"/>
        <v>1190</v>
      </c>
      <c r="AY26" s="47">
        <f t="shared" si="30"/>
        <v>682</v>
      </c>
      <c r="AZ26" s="47">
        <f t="shared" si="30"/>
        <v>1615</v>
      </c>
      <c r="BA26" s="47">
        <f t="shared" si="30"/>
        <v>955</v>
      </c>
      <c r="BB26" s="47">
        <f t="shared" si="30"/>
        <v>740</v>
      </c>
      <c r="BC26" s="47">
        <f t="shared" si="30"/>
        <v>555</v>
      </c>
      <c r="BD26" s="47">
        <f t="shared" si="30"/>
        <v>2034</v>
      </c>
      <c r="BE26" s="47">
        <f t="shared" si="30"/>
        <v>655</v>
      </c>
      <c r="BF26" s="47">
        <f t="shared" si="30"/>
        <v>528</v>
      </c>
      <c r="BG26" s="47">
        <f t="shared" si="30"/>
        <v>1879</v>
      </c>
      <c r="BH26" s="47">
        <f t="shared" si="30"/>
        <v>1324</v>
      </c>
      <c r="BI26" s="47">
        <f t="shared" si="30"/>
        <v>1600</v>
      </c>
      <c r="BJ26" s="47">
        <f t="shared" si="30"/>
        <v>1072</v>
      </c>
    </row>
    <row r="27" ht="13.5" customHeight="1">
      <c r="A27" s="88">
        <v>40594.0</v>
      </c>
      <c r="B27" s="84" t="s">
        <v>71</v>
      </c>
      <c r="C27" s="38"/>
      <c r="D27" s="233" t="s">
        <v>31</v>
      </c>
      <c r="E27" s="52">
        <f t="shared" si="2"/>
        <v>1589</v>
      </c>
      <c r="F27" s="41">
        <v>2.0</v>
      </c>
      <c r="G27" s="41">
        <v>10.0</v>
      </c>
      <c r="H27" s="42">
        <f t="shared" si="3"/>
        <v>16</v>
      </c>
      <c r="I27" s="47"/>
      <c r="J27" s="234" t="s">
        <v>28</v>
      </c>
      <c r="K27" s="52">
        <f t="shared" si="4"/>
        <v>1463</v>
      </c>
      <c r="L27" s="44">
        <v>0.0</v>
      </c>
      <c r="M27" s="44">
        <v>20.0</v>
      </c>
      <c r="N27" s="23">
        <f t="shared" si="5"/>
        <v>20</v>
      </c>
      <c r="O27" s="38"/>
      <c r="P27" s="45" t="s">
        <v>72</v>
      </c>
      <c r="Q27" s="38"/>
      <c r="R27" s="45">
        <f>MIN(Rules!$E$2,(MAX(H27/N27,N27/H27)))</f>
        <v>1.25</v>
      </c>
      <c r="S27" s="45">
        <f>VLOOKUP(B27,Rules!A:B,2,FALSE)</f>
        <v>40</v>
      </c>
      <c r="T27" s="38"/>
      <c r="U27" s="46">
        <f>1/(10^(-(E27+(IF(P27="Y",Rules!$I$2,0))-K27)/Rules!$E$12)+1)</f>
        <v>0.7809184978</v>
      </c>
      <c r="V27" s="47">
        <f t="shared" si="6"/>
        <v>-39</v>
      </c>
      <c r="W27" s="47">
        <f t="shared" si="7"/>
        <v>39</v>
      </c>
      <c r="X27" s="47"/>
      <c r="Y27" s="47"/>
      <c r="Z27" s="48"/>
      <c r="AA27" s="47">
        <f t="shared" ref="AA27:BJ27" si="31">IF($D27=AA$1,$E27+$V27,(IF($J27=AA$1,$K27+$W27,AA26)))</f>
        <v>1437</v>
      </c>
      <c r="AB27" s="47">
        <f t="shared" si="31"/>
        <v>1175</v>
      </c>
      <c r="AC27" s="47">
        <f t="shared" si="31"/>
        <v>1502</v>
      </c>
      <c r="AD27" s="47">
        <f t="shared" si="31"/>
        <v>367</v>
      </c>
      <c r="AE27" s="47">
        <f t="shared" si="31"/>
        <v>1592</v>
      </c>
      <c r="AF27" s="47">
        <f t="shared" si="31"/>
        <v>1848</v>
      </c>
      <c r="AG27" s="47">
        <f t="shared" si="31"/>
        <v>1012</v>
      </c>
      <c r="AH27" s="47">
        <f t="shared" si="31"/>
        <v>828</v>
      </c>
      <c r="AI27" s="47">
        <f t="shared" si="31"/>
        <v>1330</v>
      </c>
      <c r="AJ27" s="47">
        <f t="shared" si="31"/>
        <v>1730</v>
      </c>
      <c r="AK27" s="47">
        <f t="shared" si="31"/>
        <v>541</v>
      </c>
      <c r="AL27" s="47">
        <f t="shared" si="31"/>
        <v>914</v>
      </c>
      <c r="AM27" s="47">
        <f t="shared" si="31"/>
        <v>1961</v>
      </c>
      <c r="AN27" s="47">
        <f t="shared" si="31"/>
        <v>1314</v>
      </c>
      <c r="AO27" s="47">
        <f t="shared" si="31"/>
        <v>1153</v>
      </c>
      <c r="AP27" s="47">
        <f t="shared" si="31"/>
        <v>2132</v>
      </c>
      <c r="AQ27" s="47">
        <f t="shared" si="31"/>
        <v>1550</v>
      </c>
      <c r="AR27" s="47">
        <f t="shared" si="31"/>
        <v>524</v>
      </c>
      <c r="AS27" s="47">
        <f t="shared" si="31"/>
        <v>1634</v>
      </c>
      <c r="AT27" s="47">
        <f t="shared" si="31"/>
        <v>1162</v>
      </c>
      <c r="AU27" s="47">
        <f t="shared" si="31"/>
        <v>743</v>
      </c>
      <c r="AV27" s="47">
        <f t="shared" si="31"/>
        <v>850</v>
      </c>
      <c r="AW27" s="47">
        <f t="shared" si="31"/>
        <v>1087</v>
      </c>
      <c r="AX27" s="47">
        <f t="shared" si="31"/>
        <v>1190</v>
      </c>
      <c r="AY27" s="47">
        <f t="shared" si="31"/>
        <v>682</v>
      </c>
      <c r="AZ27" s="47">
        <f t="shared" si="31"/>
        <v>1615</v>
      </c>
      <c r="BA27" s="47">
        <f t="shared" si="31"/>
        <v>955</v>
      </c>
      <c r="BB27" s="47">
        <f t="shared" si="31"/>
        <v>740</v>
      </c>
      <c r="BC27" s="47">
        <f t="shared" si="31"/>
        <v>555</v>
      </c>
      <c r="BD27" s="47">
        <f t="shared" si="31"/>
        <v>2034</v>
      </c>
      <c r="BE27" s="47">
        <f t="shared" si="31"/>
        <v>655</v>
      </c>
      <c r="BF27" s="47">
        <f t="shared" si="31"/>
        <v>528</v>
      </c>
      <c r="BG27" s="47">
        <f t="shared" si="31"/>
        <v>1879</v>
      </c>
      <c r="BH27" s="47">
        <f t="shared" si="31"/>
        <v>1324</v>
      </c>
      <c r="BI27" s="47">
        <f t="shared" si="31"/>
        <v>1600</v>
      </c>
      <c r="BJ27" s="47">
        <f t="shared" si="31"/>
        <v>1072</v>
      </c>
    </row>
    <row r="28" ht="13.5" customHeight="1">
      <c r="A28" s="88">
        <v>40594.0</v>
      </c>
      <c r="B28" s="84" t="s">
        <v>71</v>
      </c>
      <c r="C28" s="38"/>
      <c r="D28" s="233" t="s">
        <v>29</v>
      </c>
      <c r="E28" s="52">
        <f t="shared" si="2"/>
        <v>1153</v>
      </c>
      <c r="F28" s="41">
        <v>0.0</v>
      </c>
      <c r="G28" s="41">
        <v>19.0</v>
      </c>
      <c r="H28" s="42">
        <f t="shared" si="3"/>
        <v>19</v>
      </c>
      <c r="I28" s="47"/>
      <c r="J28" s="234" t="s">
        <v>35</v>
      </c>
      <c r="K28" s="52">
        <f t="shared" si="4"/>
        <v>1012</v>
      </c>
      <c r="L28" s="44">
        <v>1.0</v>
      </c>
      <c r="M28" s="44">
        <v>20.0</v>
      </c>
      <c r="N28" s="23">
        <f t="shared" si="5"/>
        <v>23</v>
      </c>
      <c r="O28" s="38"/>
      <c r="P28" s="45" t="s">
        <v>72</v>
      </c>
      <c r="Q28" s="38"/>
      <c r="R28" s="45">
        <f>MIN(Rules!$E$2,(MAX(H28/N28,N28/H28)))</f>
        <v>1.210526316</v>
      </c>
      <c r="S28" s="45">
        <f>VLOOKUP(B28,Rules!A:B,2,FALSE)</f>
        <v>40</v>
      </c>
      <c r="T28" s="38"/>
      <c r="U28" s="46">
        <f>1/(10^(-(E28+(IF(P28="Y",Rules!$I$2,0))-K28)/Rules!$E$12)+1)</f>
        <v>0.7925071299</v>
      </c>
      <c r="V28" s="47">
        <f t="shared" si="6"/>
        <v>-38</v>
      </c>
      <c r="W28" s="47">
        <f t="shared" si="7"/>
        <v>38</v>
      </c>
      <c r="X28" s="47"/>
      <c r="Y28" s="47"/>
      <c r="Z28" s="48"/>
      <c r="AA28" s="47">
        <f t="shared" ref="AA28:BJ28" si="32">IF($D28=AA$1,$E28+$V28,(IF($J28=AA$1,$K28+$W28,AA27)))</f>
        <v>1437</v>
      </c>
      <c r="AB28" s="47">
        <f t="shared" si="32"/>
        <v>1175</v>
      </c>
      <c r="AC28" s="47">
        <f t="shared" si="32"/>
        <v>1502</v>
      </c>
      <c r="AD28" s="47">
        <f t="shared" si="32"/>
        <v>367</v>
      </c>
      <c r="AE28" s="47">
        <f t="shared" si="32"/>
        <v>1592</v>
      </c>
      <c r="AF28" s="47">
        <f t="shared" si="32"/>
        <v>1848</v>
      </c>
      <c r="AG28" s="47">
        <f t="shared" si="32"/>
        <v>1050</v>
      </c>
      <c r="AH28" s="47">
        <f t="shared" si="32"/>
        <v>828</v>
      </c>
      <c r="AI28" s="47">
        <f t="shared" si="32"/>
        <v>1330</v>
      </c>
      <c r="AJ28" s="47">
        <f t="shared" si="32"/>
        <v>1730</v>
      </c>
      <c r="AK28" s="47">
        <f t="shared" si="32"/>
        <v>541</v>
      </c>
      <c r="AL28" s="47">
        <f t="shared" si="32"/>
        <v>914</v>
      </c>
      <c r="AM28" s="47">
        <f t="shared" si="32"/>
        <v>1961</v>
      </c>
      <c r="AN28" s="47">
        <f t="shared" si="32"/>
        <v>1314</v>
      </c>
      <c r="AO28" s="47">
        <f t="shared" si="32"/>
        <v>1115</v>
      </c>
      <c r="AP28" s="47">
        <f t="shared" si="32"/>
        <v>2132</v>
      </c>
      <c r="AQ28" s="47">
        <f t="shared" si="32"/>
        <v>1550</v>
      </c>
      <c r="AR28" s="47">
        <f t="shared" si="32"/>
        <v>524</v>
      </c>
      <c r="AS28" s="47">
        <f t="shared" si="32"/>
        <v>1634</v>
      </c>
      <c r="AT28" s="47">
        <f t="shared" si="32"/>
        <v>1162</v>
      </c>
      <c r="AU28" s="47">
        <f t="shared" si="32"/>
        <v>743</v>
      </c>
      <c r="AV28" s="47">
        <f t="shared" si="32"/>
        <v>850</v>
      </c>
      <c r="AW28" s="47">
        <f t="shared" si="32"/>
        <v>1087</v>
      </c>
      <c r="AX28" s="47">
        <f t="shared" si="32"/>
        <v>1190</v>
      </c>
      <c r="AY28" s="47">
        <f t="shared" si="32"/>
        <v>682</v>
      </c>
      <c r="AZ28" s="47">
        <f t="shared" si="32"/>
        <v>1615</v>
      </c>
      <c r="BA28" s="47">
        <f t="shared" si="32"/>
        <v>955</v>
      </c>
      <c r="BB28" s="47">
        <f t="shared" si="32"/>
        <v>740</v>
      </c>
      <c r="BC28" s="47">
        <f t="shared" si="32"/>
        <v>555</v>
      </c>
      <c r="BD28" s="47">
        <f t="shared" si="32"/>
        <v>2034</v>
      </c>
      <c r="BE28" s="47">
        <f t="shared" si="32"/>
        <v>655</v>
      </c>
      <c r="BF28" s="47">
        <f t="shared" si="32"/>
        <v>528</v>
      </c>
      <c r="BG28" s="47">
        <f t="shared" si="32"/>
        <v>1879</v>
      </c>
      <c r="BH28" s="47">
        <f t="shared" si="32"/>
        <v>1324</v>
      </c>
      <c r="BI28" s="47">
        <f t="shared" si="32"/>
        <v>1600</v>
      </c>
      <c r="BJ28" s="47">
        <f t="shared" si="32"/>
        <v>1072</v>
      </c>
    </row>
    <row r="29" ht="13.5" customHeight="1">
      <c r="A29" s="88">
        <v>40594.0</v>
      </c>
      <c r="B29" s="84" t="s">
        <v>71</v>
      </c>
      <c r="C29" s="38"/>
      <c r="D29" s="233" t="s">
        <v>43</v>
      </c>
      <c r="E29" s="52">
        <f t="shared" si="2"/>
        <v>1175</v>
      </c>
      <c r="F29" s="41">
        <v>2.0</v>
      </c>
      <c r="G29" s="41">
        <v>10.0</v>
      </c>
      <c r="H29" s="42">
        <f t="shared" si="3"/>
        <v>16</v>
      </c>
      <c r="I29" s="47"/>
      <c r="J29" s="234" t="s">
        <v>36</v>
      </c>
      <c r="K29" s="52">
        <f t="shared" si="4"/>
        <v>1162</v>
      </c>
      <c r="L29" s="44">
        <v>3.0</v>
      </c>
      <c r="M29" s="44">
        <v>15.0</v>
      </c>
      <c r="N29" s="23">
        <f t="shared" si="5"/>
        <v>24</v>
      </c>
      <c r="O29" s="38"/>
      <c r="P29" s="45" t="s">
        <v>72</v>
      </c>
      <c r="Q29" s="38"/>
      <c r="R29" s="45">
        <f>MIN(Rules!$E$2,(MAX(H29/N29,N29/H29)))</f>
        <v>1.5</v>
      </c>
      <c r="S29" s="45">
        <f>VLOOKUP(B29,Rules!A:B,2,FALSE)</f>
        <v>40</v>
      </c>
      <c r="T29" s="38"/>
      <c r="U29" s="46">
        <f>1/(10^(-(E29+(IF(P29="Y",Rules!$I$2,0))-K29)/Rules!$E$12)+1)</f>
        <v>0.6793187329</v>
      </c>
      <c r="V29" s="47">
        <f t="shared" si="6"/>
        <v>-41</v>
      </c>
      <c r="W29" s="47">
        <f t="shared" si="7"/>
        <v>41</v>
      </c>
      <c r="X29" s="47"/>
      <c r="Y29" s="47"/>
      <c r="Z29" s="48"/>
      <c r="AA29" s="47">
        <f t="shared" ref="AA29:BJ29" si="33">IF($D29=AA$1,$E29+$V29,(IF($J29=AA$1,$K29+$W29,AA28)))</f>
        <v>1437</v>
      </c>
      <c r="AB29" s="47">
        <f t="shared" si="33"/>
        <v>1134</v>
      </c>
      <c r="AC29" s="47">
        <f t="shared" si="33"/>
        <v>1502</v>
      </c>
      <c r="AD29" s="47">
        <f t="shared" si="33"/>
        <v>367</v>
      </c>
      <c r="AE29" s="47">
        <f t="shared" si="33"/>
        <v>1592</v>
      </c>
      <c r="AF29" s="47">
        <f t="shared" si="33"/>
        <v>1848</v>
      </c>
      <c r="AG29" s="47">
        <f t="shared" si="33"/>
        <v>1050</v>
      </c>
      <c r="AH29" s="47">
        <f t="shared" si="33"/>
        <v>828</v>
      </c>
      <c r="AI29" s="47">
        <f t="shared" si="33"/>
        <v>1330</v>
      </c>
      <c r="AJ29" s="47">
        <f t="shared" si="33"/>
        <v>1730</v>
      </c>
      <c r="AK29" s="47">
        <f t="shared" si="33"/>
        <v>541</v>
      </c>
      <c r="AL29" s="47">
        <f t="shared" si="33"/>
        <v>914</v>
      </c>
      <c r="AM29" s="47">
        <f t="shared" si="33"/>
        <v>1961</v>
      </c>
      <c r="AN29" s="47">
        <f t="shared" si="33"/>
        <v>1314</v>
      </c>
      <c r="AO29" s="47">
        <f t="shared" si="33"/>
        <v>1115</v>
      </c>
      <c r="AP29" s="47">
        <f t="shared" si="33"/>
        <v>2132</v>
      </c>
      <c r="AQ29" s="47">
        <f t="shared" si="33"/>
        <v>1550</v>
      </c>
      <c r="AR29" s="47">
        <f t="shared" si="33"/>
        <v>524</v>
      </c>
      <c r="AS29" s="47">
        <f t="shared" si="33"/>
        <v>1634</v>
      </c>
      <c r="AT29" s="47">
        <f t="shared" si="33"/>
        <v>1203</v>
      </c>
      <c r="AU29" s="47">
        <f t="shared" si="33"/>
        <v>743</v>
      </c>
      <c r="AV29" s="47">
        <f t="shared" si="33"/>
        <v>850</v>
      </c>
      <c r="AW29" s="47">
        <f t="shared" si="33"/>
        <v>1087</v>
      </c>
      <c r="AX29" s="47">
        <f t="shared" si="33"/>
        <v>1190</v>
      </c>
      <c r="AY29" s="47">
        <f t="shared" si="33"/>
        <v>682</v>
      </c>
      <c r="AZ29" s="47">
        <f t="shared" si="33"/>
        <v>1615</v>
      </c>
      <c r="BA29" s="47">
        <f t="shared" si="33"/>
        <v>955</v>
      </c>
      <c r="BB29" s="47">
        <f t="shared" si="33"/>
        <v>740</v>
      </c>
      <c r="BC29" s="47">
        <f t="shared" si="33"/>
        <v>555</v>
      </c>
      <c r="BD29" s="47">
        <f t="shared" si="33"/>
        <v>2034</v>
      </c>
      <c r="BE29" s="47">
        <f t="shared" si="33"/>
        <v>655</v>
      </c>
      <c r="BF29" s="47">
        <f t="shared" si="33"/>
        <v>528</v>
      </c>
      <c r="BG29" s="47">
        <f t="shared" si="33"/>
        <v>1879</v>
      </c>
      <c r="BH29" s="47">
        <f t="shared" si="33"/>
        <v>1324</v>
      </c>
      <c r="BI29" s="47">
        <f t="shared" si="33"/>
        <v>1600</v>
      </c>
      <c r="BJ29" s="47">
        <f t="shared" si="33"/>
        <v>1072</v>
      </c>
    </row>
    <row r="30" ht="13.5" customHeight="1">
      <c r="A30" s="88">
        <v>40594.0</v>
      </c>
      <c r="B30" s="84" t="s">
        <v>71</v>
      </c>
      <c r="C30" s="38"/>
      <c r="D30" s="233" t="s">
        <v>38</v>
      </c>
      <c r="E30" s="52">
        <f t="shared" si="2"/>
        <v>1190</v>
      </c>
      <c r="F30" s="41">
        <v>0.0</v>
      </c>
      <c r="G30" s="41">
        <v>11.0</v>
      </c>
      <c r="H30" s="42">
        <f t="shared" si="3"/>
        <v>11</v>
      </c>
      <c r="I30" s="47"/>
      <c r="J30" s="234" t="s">
        <v>40</v>
      </c>
      <c r="K30" s="52">
        <f t="shared" si="4"/>
        <v>1072</v>
      </c>
      <c r="L30" s="44">
        <v>1.0</v>
      </c>
      <c r="M30" s="44">
        <v>11.0</v>
      </c>
      <c r="N30" s="23">
        <f t="shared" si="5"/>
        <v>14</v>
      </c>
      <c r="O30" s="38"/>
      <c r="P30" s="45" t="s">
        <v>72</v>
      </c>
      <c r="Q30" s="38"/>
      <c r="R30" s="45">
        <f>MIN(Rules!$E$2,(MAX(H30/N30,N30/H30)))</f>
        <v>1.272727273</v>
      </c>
      <c r="S30" s="45">
        <f>VLOOKUP(B30,Rules!A:B,2,FALSE)</f>
        <v>40</v>
      </c>
      <c r="T30" s="38"/>
      <c r="U30" s="46">
        <f>1/(10^(-(E30+(IF(P30="Y",Rules!$I$2,0))-K30)/Rules!$E$12)+1)</f>
        <v>0.7745503142</v>
      </c>
      <c r="V30" s="47">
        <f t="shared" si="6"/>
        <v>-39</v>
      </c>
      <c r="W30" s="47">
        <f t="shared" si="7"/>
        <v>39</v>
      </c>
      <c r="X30" s="47"/>
      <c r="Y30" s="47"/>
      <c r="Z30" s="48"/>
      <c r="AA30" s="47">
        <f t="shared" ref="AA30:BJ30" si="34">IF($D30=AA$1,$E30+$V30,(IF($J30=AA$1,$K30+$W30,AA29)))</f>
        <v>1437</v>
      </c>
      <c r="AB30" s="47">
        <f t="shared" si="34"/>
        <v>1134</v>
      </c>
      <c r="AC30" s="47">
        <f t="shared" si="34"/>
        <v>1502</v>
      </c>
      <c r="AD30" s="47">
        <f t="shared" si="34"/>
        <v>367</v>
      </c>
      <c r="AE30" s="47">
        <f t="shared" si="34"/>
        <v>1592</v>
      </c>
      <c r="AF30" s="47">
        <f t="shared" si="34"/>
        <v>1848</v>
      </c>
      <c r="AG30" s="47">
        <f t="shared" si="34"/>
        <v>1050</v>
      </c>
      <c r="AH30" s="47">
        <f t="shared" si="34"/>
        <v>828</v>
      </c>
      <c r="AI30" s="47">
        <f t="shared" si="34"/>
        <v>1330</v>
      </c>
      <c r="AJ30" s="47">
        <f t="shared" si="34"/>
        <v>1730</v>
      </c>
      <c r="AK30" s="47">
        <f t="shared" si="34"/>
        <v>541</v>
      </c>
      <c r="AL30" s="47">
        <f t="shared" si="34"/>
        <v>914</v>
      </c>
      <c r="AM30" s="47">
        <f t="shared" si="34"/>
        <v>1961</v>
      </c>
      <c r="AN30" s="47">
        <f t="shared" si="34"/>
        <v>1314</v>
      </c>
      <c r="AO30" s="47">
        <f t="shared" si="34"/>
        <v>1115</v>
      </c>
      <c r="AP30" s="47">
        <f t="shared" si="34"/>
        <v>2132</v>
      </c>
      <c r="AQ30" s="47">
        <f t="shared" si="34"/>
        <v>1550</v>
      </c>
      <c r="AR30" s="47">
        <f t="shared" si="34"/>
        <v>524</v>
      </c>
      <c r="AS30" s="47">
        <f t="shared" si="34"/>
        <v>1634</v>
      </c>
      <c r="AT30" s="47">
        <f t="shared" si="34"/>
        <v>1203</v>
      </c>
      <c r="AU30" s="47">
        <f t="shared" si="34"/>
        <v>743</v>
      </c>
      <c r="AV30" s="47">
        <f t="shared" si="34"/>
        <v>850</v>
      </c>
      <c r="AW30" s="47">
        <f t="shared" si="34"/>
        <v>1087</v>
      </c>
      <c r="AX30" s="47">
        <f t="shared" si="34"/>
        <v>1151</v>
      </c>
      <c r="AY30" s="47">
        <f t="shared" si="34"/>
        <v>682</v>
      </c>
      <c r="AZ30" s="47">
        <f t="shared" si="34"/>
        <v>1615</v>
      </c>
      <c r="BA30" s="47">
        <f t="shared" si="34"/>
        <v>955</v>
      </c>
      <c r="BB30" s="47">
        <f t="shared" si="34"/>
        <v>740</v>
      </c>
      <c r="BC30" s="47">
        <f t="shared" si="34"/>
        <v>555</v>
      </c>
      <c r="BD30" s="47">
        <f t="shared" si="34"/>
        <v>2034</v>
      </c>
      <c r="BE30" s="47">
        <f t="shared" si="34"/>
        <v>655</v>
      </c>
      <c r="BF30" s="47">
        <f t="shared" si="34"/>
        <v>528</v>
      </c>
      <c r="BG30" s="47">
        <f t="shared" si="34"/>
        <v>1879</v>
      </c>
      <c r="BH30" s="47">
        <f t="shared" si="34"/>
        <v>1324</v>
      </c>
      <c r="BI30" s="47">
        <f t="shared" si="34"/>
        <v>1600</v>
      </c>
      <c r="BJ30" s="47">
        <f t="shared" si="34"/>
        <v>1111</v>
      </c>
    </row>
    <row r="31" ht="13.5" customHeight="1">
      <c r="A31" s="88">
        <v>40594.0</v>
      </c>
      <c r="B31" s="84" t="s">
        <v>71</v>
      </c>
      <c r="C31" s="38"/>
      <c r="D31" s="233" t="s">
        <v>39</v>
      </c>
      <c r="E31" s="52">
        <f t="shared" si="2"/>
        <v>1087</v>
      </c>
      <c r="F31" s="41">
        <v>1.0</v>
      </c>
      <c r="G31" s="41">
        <v>13.0</v>
      </c>
      <c r="H31" s="42">
        <f t="shared" si="3"/>
        <v>16</v>
      </c>
      <c r="I31" s="47"/>
      <c r="J31" s="234" t="s">
        <v>45</v>
      </c>
      <c r="K31" s="52">
        <f t="shared" si="4"/>
        <v>914</v>
      </c>
      <c r="L31" s="44">
        <v>0.0</v>
      </c>
      <c r="M31" s="44">
        <v>9.0</v>
      </c>
      <c r="N31" s="23">
        <f t="shared" si="5"/>
        <v>9</v>
      </c>
      <c r="O31" s="38"/>
      <c r="P31" s="45" t="s">
        <v>72</v>
      </c>
      <c r="Q31" s="38"/>
      <c r="R31" s="45">
        <f>MIN(Rules!$E$2,(MAX(H31/N31,N31/H31)))</f>
        <v>1.777777778</v>
      </c>
      <c r="S31" s="45">
        <f>VLOOKUP(B31,Rules!A:B,2,FALSE)</f>
        <v>40</v>
      </c>
      <c r="T31" s="38"/>
      <c r="U31" s="46">
        <f>1/(10^(-(E31+(IF(P31="Y",Rules!$I$2,0))-K31)/Rules!$E$12)+1)</f>
        <v>0.8156982252</v>
      </c>
      <c r="V31" s="47">
        <f t="shared" si="6"/>
        <v>13</v>
      </c>
      <c r="W31" s="47">
        <f t="shared" si="7"/>
        <v>-13</v>
      </c>
      <c r="X31" s="47"/>
      <c r="Y31" s="47"/>
      <c r="Z31" s="48"/>
      <c r="AA31" s="47">
        <f t="shared" ref="AA31:BJ31" si="35">IF($D31=AA$1,$E31+$V31,(IF($J31=AA$1,$K31+$W31,AA30)))</f>
        <v>1437</v>
      </c>
      <c r="AB31" s="47">
        <f t="shared" si="35"/>
        <v>1134</v>
      </c>
      <c r="AC31" s="47">
        <f t="shared" si="35"/>
        <v>1502</v>
      </c>
      <c r="AD31" s="47">
        <f t="shared" si="35"/>
        <v>367</v>
      </c>
      <c r="AE31" s="47">
        <f t="shared" si="35"/>
        <v>1592</v>
      </c>
      <c r="AF31" s="47">
        <f t="shared" si="35"/>
        <v>1848</v>
      </c>
      <c r="AG31" s="47">
        <f t="shared" si="35"/>
        <v>1050</v>
      </c>
      <c r="AH31" s="47">
        <f t="shared" si="35"/>
        <v>828</v>
      </c>
      <c r="AI31" s="47">
        <f t="shared" si="35"/>
        <v>1330</v>
      </c>
      <c r="AJ31" s="47">
        <f t="shared" si="35"/>
        <v>1730</v>
      </c>
      <c r="AK31" s="47">
        <f t="shared" si="35"/>
        <v>541</v>
      </c>
      <c r="AL31" s="47">
        <f t="shared" si="35"/>
        <v>901</v>
      </c>
      <c r="AM31" s="47">
        <f t="shared" si="35"/>
        <v>1961</v>
      </c>
      <c r="AN31" s="47">
        <f t="shared" si="35"/>
        <v>1314</v>
      </c>
      <c r="AO31" s="47">
        <f t="shared" si="35"/>
        <v>1115</v>
      </c>
      <c r="AP31" s="47">
        <f t="shared" si="35"/>
        <v>2132</v>
      </c>
      <c r="AQ31" s="47">
        <f t="shared" si="35"/>
        <v>1550</v>
      </c>
      <c r="AR31" s="47">
        <f t="shared" si="35"/>
        <v>524</v>
      </c>
      <c r="AS31" s="47">
        <f t="shared" si="35"/>
        <v>1634</v>
      </c>
      <c r="AT31" s="47">
        <f t="shared" si="35"/>
        <v>1203</v>
      </c>
      <c r="AU31" s="47">
        <f t="shared" si="35"/>
        <v>743</v>
      </c>
      <c r="AV31" s="47">
        <f t="shared" si="35"/>
        <v>850</v>
      </c>
      <c r="AW31" s="47">
        <f t="shared" si="35"/>
        <v>1100</v>
      </c>
      <c r="AX31" s="47">
        <f t="shared" si="35"/>
        <v>1151</v>
      </c>
      <c r="AY31" s="47">
        <f t="shared" si="35"/>
        <v>682</v>
      </c>
      <c r="AZ31" s="47">
        <f t="shared" si="35"/>
        <v>1615</v>
      </c>
      <c r="BA31" s="47">
        <f t="shared" si="35"/>
        <v>955</v>
      </c>
      <c r="BB31" s="47">
        <f t="shared" si="35"/>
        <v>740</v>
      </c>
      <c r="BC31" s="47">
        <f t="shared" si="35"/>
        <v>555</v>
      </c>
      <c r="BD31" s="47">
        <f t="shared" si="35"/>
        <v>2034</v>
      </c>
      <c r="BE31" s="47">
        <f t="shared" si="35"/>
        <v>655</v>
      </c>
      <c r="BF31" s="47">
        <f t="shared" si="35"/>
        <v>528</v>
      </c>
      <c r="BG31" s="47">
        <f t="shared" si="35"/>
        <v>1879</v>
      </c>
      <c r="BH31" s="47">
        <f t="shared" si="35"/>
        <v>1324</v>
      </c>
      <c r="BI31" s="47">
        <f t="shared" si="35"/>
        <v>1600</v>
      </c>
      <c r="BJ31" s="47">
        <f t="shared" si="35"/>
        <v>1111</v>
      </c>
    </row>
    <row r="32" ht="13.5" customHeight="1">
      <c r="A32" s="88">
        <v>40594.0</v>
      </c>
      <c r="B32" s="84" t="s">
        <v>71</v>
      </c>
      <c r="C32" s="38"/>
      <c r="D32" s="233" t="s">
        <v>37</v>
      </c>
      <c r="E32" s="52">
        <f t="shared" si="2"/>
        <v>828</v>
      </c>
      <c r="F32" s="41">
        <v>2.0</v>
      </c>
      <c r="G32" s="41">
        <v>9.0</v>
      </c>
      <c r="H32" s="42">
        <f t="shared" si="3"/>
        <v>15</v>
      </c>
      <c r="I32" s="38"/>
      <c r="J32" s="234" t="s">
        <v>41</v>
      </c>
      <c r="K32" s="52">
        <f t="shared" si="4"/>
        <v>955</v>
      </c>
      <c r="L32" s="44">
        <v>1.0</v>
      </c>
      <c r="M32" s="44">
        <v>14.0</v>
      </c>
      <c r="N32" s="23">
        <f t="shared" si="5"/>
        <v>17</v>
      </c>
      <c r="O32" s="38"/>
      <c r="P32" s="45" t="s">
        <v>72</v>
      </c>
      <c r="Q32" s="38"/>
      <c r="R32" s="45">
        <f>MIN(Rules!$E$2,(MAX(H32/N32,N32/H32)))</f>
        <v>1.133333333</v>
      </c>
      <c r="S32" s="45">
        <f>VLOOKUP(B32,Rules!A:B,2,FALSE)</f>
        <v>40</v>
      </c>
      <c r="T32" s="38"/>
      <c r="U32" s="46">
        <f>1/(10^(-(E32+(IF(P32="Y",Rules!$I$2,0))-K32)/Rules!$E$12)+1)</f>
        <v>0.5264550004</v>
      </c>
      <c r="V32" s="47">
        <f t="shared" si="6"/>
        <v>-24</v>
      </c>
      <c r="W32" s="47">
        <f t="shared" si="7"/>
        <v>24</v>
      </c>
      <c r="X32" s="47"/>
      <c r="Y32" s="47"/>
      <c r="Z32" s="48"/>
      <c r="AA32" s="47">
        <f t="shared" ref="AA32:BJ32" si="36">IF($D32=AA$1,$E32+$V32,(IF($J32=AA$1,$K32+$W32,AA31)))</f>
        <v>1437</v>
      </c>
      <c r="AB32" s="47">
        <f t="shared" si="36"/>
        <v>1134</v>
      </c>
      <c r="AC32" s="47">
        <f t="shared" si="36"/>
        <v>1502</v>
      </c>
      <c r="AD32" s="47">
        <f t="shared" si="36"/>
        <v>367</v>
      </c>
      <c r="AE32" s="47">
        <f t="shared" si="36"/>
        <v>1592</v>
      </c>
      <c r="AF32" s="47">
        <f t="shared" si="36"/>
        <v>1848</v>
      </c>
      <c r="AG32" s="47">
        <f t="shared" si="36"/>
        <v>1050</v>
      </c>
      <c r="AH32" s="47">
        <f t="shared" si="36"/>
        <v>804</v>
      </c>
      <c r="AI32" s="47">
        <f t="shared" si="36"/>
        <v>1330</v>
      </c>
      <c r="AJ32" s="47">
        <f t="shared" si="36"/>
        <v>1730</v>
      </c>
      <c r="AK32" s="47">
        <f t="shared" si="36"/>
        <v>541</v>
      </c>
      <c r="AL32" s="47">
        <f t="shared" si="36"/>
        <v>901</v>
      </c>
      <c r="AM32" s="47">
        <f t="shared" si="36"/>
        <v>1961</v>
      </c>
      <c r="AN32" s="47">
        <f t="shared" si="36"/>
        <v>1314</v>
      </c>
      <c r="AO32" s="47">
        <f t="shared" si="36"/>
        <v>1115</v>
      </c>
      <c r="AP32" s="47">
        <f t="shared" si="36"/>
        <v>2132</v>
      </c>
      <c r="AQ32" s="47">
        <f t="shared" si="36"/>
        <v>1550</v>
      </c>
      <c r="AR32" s="47">
        <f t="shared" si="36"/>
        <v>524</v>
      </c>
      <c r="AS32" s="47">
        <f t="shared" si="36"/>
        <v>1634</v>
      </c>
      <c r="AT32" s="47">
        <f t="shared" si="36"/>
        <v>1203</v>
      </c>
      <c r="AU32" s="47">
        <f t="shared" si="36"/>
        <v>743</v>
      </c>
      <c r="AV32" s="47">
        <f t="shared" si="36"/>
        <v>850</v>
      </c>
      <c r="AW32" s="47">
        <f t="shared" si="36"/>
        <v>1100</v>
      </c>
      <c r="AX32" s="47">
        <f t="shared" si="36"/>
        <v>1151</v>
      </c>
      <c r="AY32" s="47">
        <f t="shared" si="36"/>
        <v>682</v>
      </c>
      <c r="AZ32" s="47">
        <f t="shared" si="36"/>
        <v>1615</v>
      </c>
      <c r="BA32" s="47">
        <f t="shared" si="36"/>
        <v>979</v>
      </c>
      <c r="BB32" s="47">
        <f t="shared" si="36"/>
        <v>740</v>
      </c>
      <c r="BC32" s="47">
        <f t="shared" si="36"/>
        <v>555</v>
      </c>
      <c r="BD32" s="47">
        <f t="shared" si="36"/>
        <v>2034</v>
      </c>
      <c r="BE32" s="47">
        <f t="shared" si="36"/>
        <v>655</v>
      </c>
      <c r="BF32" s="47">
        <f t="shared" si="36"/>
        <v>528</v>
      </c>
      <c r="BG32" s="47">
        <f t="shared" si="36"/>
        <v>1879</v>
      </c>
      <c r="BH32" s="47">
        <f t="shared" si="36"/>
        <v>1324</v>
      </c>
      <c r="BI32" s="47">
        <f t="shared" si="36"/>
        <v>1600</v>
      </c>
      <c r="BJ32" s="47">
        <f t="shared" si="36"/>
        <v>1111</v>
      </c>
    </row>
    <row r="33" ht="13.5" customHeight="1">
      <c r="A33" s="88">
        <v>40594.0</v>
      </c>
      <c r="B33" s="84" t="s">
        <v>71</v>
      </c>
      <c r="C33" s="38"/>
      <c r="D33" s="233" t="s">
        <v>47</v>
      </c>
      <c r="E33" s="52">
        <f t="shared" si="2"/>
        <v>850</v>
      </c>
      <c r="F33" s="41">
        <v>3.0</v>
      </c>
      <c r="G33" s="41">
        <v>18.0</v>
      </c>
      <c r="H33" s="42">
        <f t="shared" si="3"/>
        <v>27</v>
      </c>
      <c r="I33" s="38"/>
      <c r="J33" s="234" t="s">
        <v>51</v>
      </c>
      <c r="K33" s="52">
        <f t="shared" si="4"/>
        <v>682</v>
      </c>
      <c r="L33" s="44">
        <v>1.0</v>
      </c>
      <c r="M33" s="44">
        <v>4.0</v>
      </c>
      <c r="N33" s="23">
        <f t="shared" si="5"/>
        <v>7</v>
      </c>
      <c r="O33" s="38"/>
      <c r="P33" s="45" t="s">
        <v>72</v>
      </c>
      <c r="Q33" s="38"/>
      <c r="R33" s="45">
        <f>MIN(Rules!$E$2,(MAX(H33/N33,N33/H33)))</f>
        <v>2</v>
      </c>
      <c r="S33" s="45">
        <f>VLOOKUP(B33,Rules!A:B,2,FALSE)</f>
        <v>40</v>
      </c>
      <c r="T33" s="38"/>
      <c r="U33" s="46">
        <f>1/(10^(-(E33+(IF(P33="Y",Rules!$I$2,0))-K33)/Rules!$E$12)+1)</f>
        <v>0.8122114503</v>
      </c>
      <c r="V33" s="47">
        <f t="shared" si="6"/>
        <v>15</v>
      </c>
      <c r="W33" s="47">
        <f t="shared" si="7"/>
        <v>-15</v>
      </c>
      <c r="X33" s="47"/>
      <c r="Y33" s="47"/>
      <c r="Z33" s="48"/>
      <c r="AA33" s="47">
        <f t="shared" ref="AA33:BJ33" si="37">IF($D33=AA$1,$E33+$V33,(IF($J33=AA$1,$K33+$W33,AA32)))</f>
        <v>1437</v>
      </c>
      <c r="AB33" s="47">
        <f t="shared" si="37"/>
        <v>1134</v>
      </c>
      <c r="AC33" s="47">
        <f t="shared" si="37"/>
        <v>1502</v>
      </c>
      <c r="AD33" s="47">
        <f t="shared" si="37"/>
        <v>367</v>
      </c>
      <c r="AE33" s="47">
        <f t="shared" si="37"/>
        <v>1592</v>
      </c>
      <c r="AF33" s="47">
        <f t="shared" si="37"/>
        <v>1848</v>
      </c>
      <c r="AG33" s="47">
        <f t="shared" si="37"/>
        <v>1050</v>
      </c>
      <c r="AH33" s="47">
        <f t="shared" si="37"/>
        <v>804</v>
      </c>
      <c r="AI33" s="47">
        <f t="shared" si="37"/>
        <v>1330</v>
      </c>
      <c r="AJ33" s="47">
        <f t="shared" si="37"/>
        <v>1730</v>
      </c>
      <c r="AK33" s="47">
        <f t="shared" si="37"/>
        <v>541</v>
      </c>
      <c r="AL33" s="47">
        <f t="shared" si="37"/>
        <v>901</v>
      </c>
      <c r="AM33" s="47">
        <f t="shared" si="37"/>
        <v>1961</v>
      </c>
      <c r="AN33" s="47">
        <f t="shared" si="37"/>
        <v>1314</v>
      </c>
      <c r="AO33" s="47">
        <f t="shared" si="37"/>
        <v>1115</v>
      </c>
      <c r="AP33" s="47">
        <f t="shared" si="37"/>
        <v>2132</v>
      </c>
      <c r="AQ33" s="47">
        <f t="shared" si="37"/>
        <v>1550</v>
      </c>
      <c r="AR33" s="47">
        <f t="shared" si="37"/>
        <v>524</v>
      </c>
      <c r="AS33" s="47">
        <f t="shared" si="37"/>
        <v>1634</v>
      </c>
      <c r="AT33" s="47">
        <f t="shared" si="37"/>
        <v>1203</v>
      </c>
      <c r="AU33" s="47">
        <f t="shared" si="37"/>
        <v>743</v>
      </c>
      <c r="AV33" s="47">
        <f t="shared" si="37"/>
        <v>865</v>
      </c>
      <c r="AW33" s="47">
        <f t="shared" si="37"/>
        <v>1100</v>
      </c>
      <c r="AX33" s="47">
        <f t="shared" si="37"/>
        <v>1151</v>
      </c>
      <c r="AY33" s="47">
        <f t="shared" si="37"/>
        <v>667</v>
      </c>
      <c r="AZ33" s="47">
        <f t="shared" si="37"/>
        <v>1615</v>
      </c>
      <c r="BA33" s="47">
        <f t="shared" si="37"/>
        <v>979</v>
      </c>
      <c r="BB33" s="47">
        <f t="shared" si="37"/>
        <v>740</v>
      </c>
      <c r="BC33" s="47">
        <f t="shared" si="37"/>
        <v>555</v>
      </c>
      <c r="BD33" s="47">
        <f t="shared" si="37"/>
        <v>2034</v>
      </c>
      <c r="BE33" s="47">
        <f t="shared" si="37"/>
        <v>655</v>
      </c>
      <c r="BF33" s="47">
        <f t="shared" si="37"/>
        <v>528</v>
      </c>
      <c r="BG33" s="47">
        <f t="shared" si="37"/>
        <v>1879</v>
      </c>
      <c r="BH33" s="47">
        <f t="shared" si="37"/>
        <v>1324</v>
      </c>
      <c r="BI33" s="47">
        <f t="shared" si="37"/>
        <v>1600</v>
      </c>
      <c r="BJ33" s="47">
        <f t="shared" si="37"/>
        <v>1111</v>
      </c>
    </row>
    <row r="34" ht="13.5" customHeight="1">
      <c r="A34" s="88">
        <v>40594.0</v>
      </c>
      <c r="B34" s="84" t="s">
        <v>71</v>
      </c>
      <c r="C34" s="38"/>
      <c r="D34" s="233" t="s">
        <v>46</v>
      </c>
      <c r="E34" s="52">
        <f t="shared" si="2"/>
        <v>555</v>
      </c>
      <c r="F34" s="41">
        <v>3.0</v>
      </c>
      <c r="G34" s="41">
        <v>11.0</v>
      </c>
      <c r="H34" s="42">
        <f t="shared" si="3"/>
        <v>20</v>
      </c>
      <c r="I34" s="38"/>
      <c r="J34" s="234" t="s">
        <v>42</v>
      </c>
      <c r="K34" s="52">
        <f t="shared" si="4"/>
        <v>655</v>
      </c>
      <c r="L34" s="44">
        <v>3.0</v>
      </c>
      <c r="M34" s="44">
        <v>15.0</v>
      </c>
      <c r="N34" s="23">
        <f t="shared" si="5"/>
        <v>24</v>
      </c>
      <c r="O34" s="38"/>
      <c r="P34" s="45" t="s">
        <v>72</v>
      </c>
      <c r="Q34" s="38"/>
      <c r="R34" s="45">
        <f>MIN(Rules!$E$2,(MAX(H34/N34,N34/H34)))</f>
        <v>1.2</v>
      </c>
      <c r="S34" s="45">
        <f>VLOOKUP(B34,Rules!A:B,2,FALSE)</f>
        <v>40</v>
      </c>
      <c r="T34" s="38"/>
      <c r="U34" s="46">
        <f>1/(10^(-(E34+(IF(P34="Y",Rules!$I$2,0))-K34)/Rules!$E$12)+1)</f>
        <v>0.5573116338</v>
      </c>
      <c r="V34" s="47">
        <f t="shared" si="6"/>
        <v>-27</v>
      </c>
      <c r="W34" s="47">
        <f t="shared" si="7"/>
        <v>27</v>
      </c>
      <c r="X34" s="47"/>
      <c r="Y34" s="47"/>
      <c r="Z34" s="48"/>
      <c r="AA34" s="47">
        <f t="shared" ref="AA34:BJ34" si="38">IF($D34=AA$1,$E34+$V34,(IF($J34=AA$1,$K34+$W34,AA33)))</f>
        <v>1437</v>
      </c>
      <c r="AB34" s="47">
        <f t="shared" si="38"/>
        <v>1134</v>
      </c>
      <c r="AC34" s="47">
        <f t="shared" si="38"/>
        <v>1502</v>
      </c>
      <c r="AD34" s="47">
        <f t="shared" si="38"/>
        <v>367</v>
      </c>
      <c r="AE34" s="47">
        <f t="shared" si="38"/>
        <v>1592</v>
      </c>
      <c r="AF34" s="47">
        <f t="shared" si="38"/>
        <v>1848</v>
      </c>
      <c r="AG34" s="47">
        <f t="shared" si="38"/>
        <v>1050</v>
      </c>
      <c r="AH34" s="47">
        <f t="shared" si="38"/>
        <v>804</v>
      </c>
      <c r="AI34" s="47">
        <f t="shared" si="38"/>
        <v>1330</v>
      </c>
      <c r="AJ34" s="47">
        <f t="shared" si="38"/>
        <v>1730</v>
      </c>
      <c r="AK34" s="47">
        <f t="shared" si="38"/>
        <v>541</v>
      </c>
      <c r="AL34" s="47">
        <f t="shared" si="38"/>
        <v>901</v>
      </c>
      <c r="AM34" s="47">
        <f t="shared" si="38"/>
        <v>1961</v>
      </c>
      <c r="AN34" s="47">
        <f t="shared" si="38"/>
        <v>1314</v>
      </c>
      <c r="AO34" s="47">
        <f t="shared" si="38"/>
        <v>1115</v>
      </c>
      <c r="AP34" s="47">
        <f t="shared" si="38"/>
        <v>2132</v>
      </c>
      <c r="AQ34" s="47">
        <f t="shared" si="38"/>
        <v>1550</v>
      </c>
      <c r="AR34" s="47">
        <f t="shared" si="38"/>
        <v>524</v>
      </c>
      <c r="AS34" s="47">
        <f t="shared" si="38"/>
        <v>1634</v>
      </c>
      <c r="AT34" s="47">
        <f t="shared" si="38"/>
        <v>1203</v>
      </c>
      <c r="AU34" s="47">
        <f t="shared" si="38"/>
        <v>743</v>
      </c>
      <c r="AV34" s="47">
        <f t="shared" si="38"/>
        <v>865</v>
      </c>
      <c r="AW34" s="47">
        <f t="shared" si="38"/>
        <v>1100</v>
      </c>
      <c r="AX34" s="47">
        <f t="shared" si="38"/>
        <v>1151</v>
      </c>
      <c r="AY34" s="47">
        <f t="shared" si="38"/>
        <v>667</v>
      </c>
      <c r="AZ34" s="47">
        <f t="shared" si="38"/>
        <v>1615</v>
      </c>
      <c r="BA34" s="47">
        <f t="shared" si="38"/>
        <v>979</v>
      </c>
      <c r="BB34" s="47">
        <f t="shared" si="38"/>
        <v>740</v>
      </c>
      <c r="BC34" s="47">
        <f t="shared" si="38"/>
        <v>528</v>
      </c>
      <c r="BD34" s="47">
        <f t="shared" si="38"/>
        <v>2034</v>
      </c>
      <c r="BE34" s="47">
        <f t="shared" si="38"/>
        <v>682</v>
      </c>
      <c r="BF34" s="47">
        <f t="shared" si="38"/>
        <v>528</v>
      </c>
      <c r="BG34" s="47">
        <f t="shared" si="38"/>
        <v>1879</v>
      </c>
      <c r="BH34" s="47">
        <f t="shared" si="38"/>
        <v>1324</v>
      </c>
      <c r="BI34" s="47">
        <f t="shared" si="38"/>
        <v>1600</v>
      </c>
      <c r="BJ34" s="47">
        <f t="shared" si="38"/>
        <v>1111</v>
      </c>
    </row>
    <row r="35" ht="13.5" customHeight="1">
      <c r="A35" s="88">
        <v>40594.0</v>
      </c>
      <c r="B35" s="84" t="s">
        <v>71</v>
      </c>
      <c r="C35" s="38"/>
      <c r="D35" s="233" t="s">
        <v>52</v>
      </c>
      <c r="E35" s="52">
        <f t="shared" si="2"/>
        <v>524</v>
      </c>
      <c r="F35" s="41">
        <v>3.0</v>
      </c>
      <c r="G35" s="41">
        <v>19.0</v>
      </c>
      <c r="H35" s="42">
        <f t="shared" si="3"/>
        <v>28</v>
      </c>
      <c r="I35" s="38"/>
      <c r="J35" s="234" t="s">
        <v>49</v>
      </c>
      <c r="K35" s="52">
        <f t="shared" si="4"/>
        <v>367</v>
      </c>
      <c r="L35" s="44">
        <v>1.0</v>
      </c>
      <c r="M35" s="44">
        <v>8.0</v>
      </c>
      <c r="N35" s="23">
        <f t="shared" si="5"/>
        <v>11</v>
      </c>
      <c r="O35" s="38"/>
      <c r="P35" s="45" t="s">
        <v>72</v>
      </c>
      <c r="Q35" s="38"/>
      <c r="R35" s="45">
        <f>MIN(Rules!$E$2,(MAX(H35/N35,N35/H35)))</f>
        <v>2</v>
      </c>
      <c r="S35" s="45">
        <f>VLOOKUP(B35,Rules!A:B,2,FALSE)</f>
        <v>40</v>
      </c>
      <c r="T35" s="38"/>
      <c r="U35" s="46">
        <f>1/(10^(-(E35+(IF(P35="Y",Rules!$I$2,0))-K35)/Rules!$E$12)+1)</f>
        <v>0.8043626048</v>
      </c>
      <c r="V35" s="47">
        <f t="shared" si="6"/>
        <v>16</v>
      </c>
      <c r="W35" s="47">
        <f t="shared" si="7"/>
        <v>-16</v>
      </c>
      <c r="X35" s="47"/>
      <c r="Y35" s="47"/>
      <c r="Z35" s="48"/>
      <c r="AA35" s="47">
        <f t="shared" ref="AA35:BJ35" si="39">IF($D35=AA$1,$E35+$V35,(IF($J35=AA$1,$K35+$W35,AA34)))</f>
        <v>1437</v>
      </c>
      <c r="AB35" s="47">
        <f t="shared" si="39"/>
        <v>1134</v>
      </c>
      <c r="AC35" s="47">
        <f t="shared" si="39"/>
        <v>1502</v>
      </c>
      <c r="AD35" s="47">
        <f t="shared" si="39"/>
        <v>351</v>
      </c>
      <c r="AE35" s="47">
        <f t="shared" si="39"/>
        <v>1592</v>
      </c>
      <c r="AF35" s="47">
        <f t="shared" si="39"/>
        <v>1848</v>
      </c>
      <c r="AG35" s="47">
        <f t="shared" si="39"/>
        <v>1050</v>
      </c>
      <c r="AH35" s="47">
        <f t="shared" si="39"/>
        <v>804</v>
      </c>
      <c r="AI35" s="47">
        <f t="shared" si="39"/>
        <v>1330</v>
      </c>
      <c r="AJ35" s="47">
        <f t="shared" si="39"/>
        <v>1730</v>
      </c>
      <c r="AK35" s="47">
        <f t="shared" si="39"/>
        <v>541</v>
      </c>
      <c r="AL35" s="47">
        <f t="shared" si="39"/>
        <v>901</v>
      </c>
      <c r="AM35" s="47">
        <f t="shared" si="39"/>
        <v>1961</v>
      </c>
      <c r="AN35" s="47">
        <f t="shared" si="39"/>
        <v>1314</v>
      </c>
      <c r="AO35" s="47">
        <f t="shared" si="39"/>
        <v>1115</v>
      </c>
      <c r="AP35" s="47">
        <f t="shared" si="39"/>
        <v>2132</v>
      </c>
      <c r="AQ35" s="47">
        <f t="shared" si="39"/>
        <v>1550</v>
      </c>
      <c r="AR35" s="47">
        <f t="shared" si="39"/>
        <v>540</v>
      </c>
      <c r="AS35" s="47">
        <f t="shared" si="39"/>
        <v>1634</v>
      </c>
      <c r="AT35" s="47">
        <f t="shared" si="39"/>
        <v>1203</v>
      </c>
      <c r="AU35" s="47">
        <f t="shared" si="39"/>
        <v>743</v>
      </c>
      <c r="AV35" s="47">
        <f t="shared" si="39"/>
        <v>865</v>
      </c>
      <c r="AW35" s="47">
        <f t="shared" si="39"/>
        <v>1100</v>
      </c>
      <c r="AX35" s="47">
        <f t="shared" si="39"/>
        <v>1151</v>
      </c>
      <c r="AY35" s="47">
        <f t="shared" si="39"/>
        <v>667</v>
      </c>
      <c r="AZ35" s="47">
        <f t="shared" si="39"/>
        <v>1615</v>
      </c>
      <c r="BA35" s="47">
        <f t="shared" si="39"/>
        <v>979</v>
      </c>
      <c r="BB35" s="47">
        <f t="shared" si="39"/>
        <v>740</v>
      </c>
      <c r="BC35" s="47">
        <f t="shared" si="39"/>
        <v>528</v>
      </c>
      <c r="BD35" s="47">
        <f t="shared" si="39"/>
        <v>2034</v>
      </c>
      <c r="BE35" s="47">
        <f t="shared" si="39"/>
        <v>682</v>
      </c>
      <c r="BF35" s="47">
        <f t="shared" si="39"/>
        <v>528</v>
      </c>
      <c r="BG35" s="47">
        <f t="shared" si="39"/>
        <v>1879</v>
      </c>
      <c r="BH35" s="47">
        <f t="shared" si="39"/>
        <v>1324</v>
      </c>
      <c r="BI35" s="47">
        <f t="shared" si="39"/>
        <v>1600</v>
      </c>
      <c r="BJ35" s="47">
        <f t="shared" si="39"/>
        <v>1111</v>
      </c>
    </row>
    <row r="36" ht="13.5" customHeight="1">
      <c r="A36" s="88">
        <v>40594.0</v>
      </c>
      <c r="B36" s="84" t="s">
        <v>71</v>
      </c>
      <c r="C36" s="38"/>
      <c r="D36" s="233" t="s">
        <v>48</v>
      </c>
      <c r="E36" s="52">
        <f t="shared" si="2"/>
        <v>541</v>
      </c>
      <c r="F36" s="41">
        <v>2.0</v>
      </c>
      <c r="G36" s="41">
        <v>14.0</v>
      </c>
      <c r="H36" s="42">
        <f t="shared" si="3"/>
        <v>20</v>
      </c>
      <c r="I36" s="38"/>
      <c r="J36" s="234" t="s">
        <v>50</v>
      </c>
      <c r="K36" s="52">
        <f t="shared" si="4"/>
        <v>743</v>
      </c>
      <c r="L36" s="44">
        <v>1.0</v>
      </c>
      <c r="M36" s="44">
        <v>7.0</v>
      </c>
      <c r="N36" s="23">
        <f t="shared" si="5"/>
        <v>10</v>
      </c>
      <c r="O36" s="38"/>
      <c r="P36" s="45" t="s">
        <v>72</v>
      </c>
      <c r="Q36" s="38"/>
      <c r="R36" s="45">
        <f>MIN(Rules!$E$2,(MAX(H36/N36,N36/H36)))</f>
        <v>2</v>
      </c>
      <c r="S36" s="45">
        <f>VLOOKUP(B36,Rules!A:B,2,FALSE)</f>
        <v>40</v>
      </c>
      <c r="T36" s="38"/>
      <c r="U36" s="46">
        <f>1/(10^(-(E36+(IF(P36="Y",Rules!$I$2,0))-K36)/Rules!$E$12)+1)</f>
        <v>0.4404172485</v>
      </c>
      <c r="V36" s="47">
        <f t="shared" si="6"/>
        <v>45</v>
      </c>
      <c r="W36" s="47">
        <f t="shared" si="7"/>
        <v>-45</v>
      </c>
      <c r="X36" s="47"/>
      <c r="Y36" s="47"/>
      <c r="Z36" s="48"/>
      <c r="AA36" s="47">
        <f t="shared" ref="AA36:BJ36" si="40">IF($D36=AA$1,$E36+$V36,(IF($J36=AA$1,$K36+$W36,AA35)))</f>
        <v>1437</v>
      </c>
      <c r="AB36" s="47">
        <f t="shared" si="40"/>
        <v>1134</v>
      </c>
      <c r="AC36" s="47">
        <f t="shared" si="40"/>
        <v>1502</v>
      </c>
      <c r="AD36" s="47">
        <f t="shared" si="40"/>
        <v>351</v>
      </c>
      <c r="AE36" s="47">
        <f t="shared" si="40"/>
        <v>1592</v>
      </c>
      <c r="AF36" s="47">
        <f t="shared" si="40"/>
        <v>1848</v>
      </c>
      <c r="AG36" s="47">
        <f t="shared" si="40"/>
        <v>1050</v>
      </c>
      <c r="AH36" s="47">
        <f t="shared" si="40"/>
        <v>804</v>
      </c>
      <c r="AI36" s="47">
        <f t="shared" si="40"/>
        <v>1330</v>
      </c>
      <c r="AJ36" s="47">
        <f t="shared" si="40"/>
        <v>1730</v>
      </c>
      <c r="AK36" s="47">
        <f t="shared" si="40"/>
        <v>586</v>
      </c>
      <c r="AL36" s="47">
        <f t="shared" si="40"/>
        <v>901</v>
      </c>
      <c r="AM36" s="47">
        <f t="shared" si="40"/>
        <v>1961</v>
      </c>
      <c r="AN36" s="47">
        <f t="shared" si="40"/>
        <v>1314</v>
      </c>
      <c r="AO36" s="47">
        <f t="shared" si="40"/>
        <v>1115</v>
      </c>
      <c r="AP36" s="47">
        <f t="shared" si="40"/>
        <v>2132</v>
      </c>
      <c r="AQ36" s="47">
        <f t="shared" si="40"/>
        <v>1550</v>
      </c>
      <c r="AR36" s="47">
        <f t="shared" si="40"/>
        <v>540</v>
      </c>
      <c r="AS36" s="47">
        <f t="shared" si="40"/>
        <v>1634</v>
      </c>
      <c r="AT36" s="47">
        <f t="shared" si="40"/>
        <v>1203</v>
      </c>
      <c r="AU36" s="47">
        <f t="shared" si="40"/>
        <v>698</v>
      </c>
      <c r="AV36" s="47">
        <f t="shared" si="40"/>
        <v>865</v>
      </c>
      <c r="AW36" s="47">
        <f t="shared" si="40"/>
        <v>1100</v>
      </c>
      <c r="AX36" s="47">
        <f t="shared" si="40"/>
        <v>1151</v>
      </c>
      <c r="AY36" s="47">
        <f t="shared" si="40"/>
        <v>667</v>
      </c>
      <c r="AZ36" s="47">
        <f t="shared" si="40"/>
        <v>1615</v>
      </c>
      <c r="BA36" s="47">
        <f t="shared" si="40"/>
        <v>979</v>
      </c>
      <c r="BB36" s="47">
        <f t="shared" si="40"/>
        <v>740</v>
      </c>
      <c r="BC36" s="47">
        <f t="shared" si="40"/>
        <v>528</v>
      </c>
      <c r="BD36" s="47">
        <f t="shared" si="40"/>
        <v>2034</v>
      </c>
      <c r="BE36" s="47">
        <f t="shared" si="40"/>
        <v>682</v>
      </c>
      <c r="BF36" s="47">
        <f t="shared" si="40"/>
        <v>528</v>
      </c>
      <c r="BG36" s="47">
        <f t="shared" si="40"/>
        <v>1879</v>
      </c>
      <c r="BH36" s="47">
        <f t="shared" si="40"/>
        <v>1324</v>
      </c>
      <c r="BI36" s="47">
        <f t="shared" si="40"/>
        <v>1600</v>
      </c>
      <c r="BJ36" s="47">
        <f t="shared" si="40"/>
        <v>1111</v>
      </c>
    </row>
    <row r="37" ht="13.5" customHeight="1">
      <c r="A37" s="88">
        <v>40607.0</v>
      </c>
      <c r="B37" s="84" t="s">
        <v>71</v>
      </c>
      <c r="C37" s="38"/>
      <c r="D37" s="233" t="s">
        <v>18</v>
      </c>
      <c r="E37" s="52">
        <f t="shared" si="2"/>
        <v>2034</v>
      </c>
      <c r="F37" s="41">
        <v>1.0</v>
      </c>
      <c r="G37" s="41">
        <v>20.0</v>
      </c>
      <c r="H37" s="42">
        <f t="shared" si="3"/>
        <v>23</v>
      </c>
      <c r="I37" s="38"/>
      <c r="J37" s="234" t="s">
        <v>25</v>
      </c>
      <c r="K37" s="52">
        <f t="shared" si="4"/>
        <v>1879</v>
      </c>
      <c r="L37" s="44">
        <v>0.0</v>
      </c>
      <c r="M37" s="44">
        <v>18.0</v>
      </c>
      <c r="N37" s="23">
        <f t="shared" si="5"/>
        <v>18</v>
      </c>
      <c r="O37" s="38"/>
      <c r="P37" s="45" t="s">
        <v>72</v>
      </c>
      <c r="Q37" s="38"/>
      <c r="R37" s="45">
        <f>MIN(Rules!$E$2,(MAX(H37/N37,N37/H37)))</f>
        <v>1.277777778</v>
      </c>
      <c r="S37" s="45">
        <f>VLOOKUP(B37,Rules!A:B,2,FALSE)</f>
        <v>40</v>
      </c>
      <c r="T37" s="38"/>
      <c r="U37" s="46">
        <f>1/(10^(-(E37+(IF(P37="Y",Rules!$I$2,0))-K37)/Rules!$E$12)+1)</f>
        <v>0.8029091702</v>
      </c>
      <c r="V37" s="47">
        <f t="shared" si="6"/>
        <v>10</v>
      </c>
      <c r="W37" s="47">
        <f t="shared" si="7"/>
        <v>-10</v>
      </c>
      <c r="X37" s="47"/>
      <c r="Y37" s="47"/>
      <c r="Z37" s="48"/>
      <c r="AA37" s="47">
        <f t="shared" ref="AA37:BJ37" si="41">IF($D37=AA$1,$E37+$V37,(IF($J37=AA$1,$K37+$W37,AA36)))</f>
        <v>1437</v>
      </c>
      <c r="AB37" s="47">
        <f t="shared" si="41"/>
        <v>1134</v>
      </c>
      <c r="AC37" s="47">
        <f t="shared" si="41"/>
        <v>1502</v>
      </c>
      <c r="AD37" s="47">
        <f t="shared" si="41"/>
        <v>351</v>
      </c>
      <c r="AE37" s="47">
        <f t="shared" si="41"/>
        <v>1592</v>
      </c>
      <c r="AF37" s="47">
        <f t="shared" si="41"/>
        <v>1848</v>
      </c>
      <c r="AG37" s="47">
        <f t="shared" si="41"/>
        <v>1050</v>
      </c>
      <c r="AH37" s="47">
        <f t="shared" si="41"/>
        <v>804</v>
      </c>
      <c r="AI37" s="47">
        <f t="shared" si="41"/>
        <v>1330</v>
      </c>
      <c r="AJ37" s="47">
        <f t="shared" si="41"/>
        <v>1730</v>
      </c>
      <c r="AK37" s="47">
        <f t="shared" si="41"/>
        <v>586</v>
      </c>
      <c r="AL37" s="47">
        <f t="shared" si="41"/>
        <v>901</v>
      </c>
      <c r="AM37" s="47">
        <f t="shared" si="41"/>
        <v>1961</v>
      </c>
      <c r="AN37" s="47">
        <f t="shared" si="41"/>
        <v>1314</v>
      </c>
      <c r="AO37" s="47">
        <f t="shared" si="41"/>
        <v>1115</v>
      </c>
      <c r="AP37" s="47">
        <f t="shared" si="41"/>
        <v>2132</v>
      </c>
      <c r="AQ37" s="47">
        <f t="shared" si="41"/>
        <v>1550</v>
      </c>
      <c r="AR37" s="47">
        <f t="shared" si="41"/>
        <v>540</v>
      </c>
      <c r="AS37" s="47">
        <f t="shared" si="41"/>
        <v>1634</v>
      </c>
      <c r="AT37" s="47">
        <f t="shared" si="41"/>
        <v>1203</v>
      </c>
      <c r="AU37" s="47">
        <f t="shared" si="41"/>
        <v>698</v>
      </c>
      <c r="AV37" s="47">
        <f t="shared" si="41"/>
        <v>865</v>
      </c>
      <c r="AW37" s="47">
        <f t="shared" si="41"/>
        <v>1100</v>
      </c>
      <c r="AX37" s="47">
        <f t="shared" si="41"/>
        <v>1151</v>
      </c>
      <c r="AY37" s="47">
        <f t="shared" si="41"/>
        <v>667</v>
      </c>
      <c r="AZ37" s="47">
        <f t="shared" si="41"/>
        <v>1615</v>
      </c>
      <c r="BA37" s="47">
        <f t="shared" si="41"/>
        <v>979</v>
      </c>
      <c r="BB37" s="47">
        <f t="shared" si="41"/>
        <v>740</v>
      </c>
      <c r="BC37" s="47">
        <f t="shared" si="41"/>
        <v>528</v>
      </c>
      <c r="BD37" s="47">
        <f t="shared" si="41"/>
        <v>2044</v>
      </c>
      <c r="BE37" s="47">
        <f t="shared" si="41"/>
        <v>682</v>
      </c>
      <c r="BF37" s="47">
        <f t="shared" si="41"/>
        <v>528</v>
      </c>
      <c r="BG37" s="47">
        <f t="shared" si="41"/>
        <v>1869</v>
      </c>
      <c r="BH37" s="47">
        <f t="shared" si="41"/>
        <v>1324</v>
      </c>
      <c r="BI37" s="47">
        <f t="shared" si="41"/>
        <v>1600</v>
      </c>
      <c r="BJ37" s="47">
        <f t="shared" si="41"/>
        <v>1111</v>
      </c>
    </row>
    <row r="38" ht="13.5" customHeight="1">
      <c r="A38" s="88">
        <v>40607.0</v>
      </c>
      <c r="B38" s="84" t="s">
        <v>71</v>
      </c>
      <c r="C38" s="38"/>
      <c r="D38" s="233" t="s">
        <v>31</v>
      </c>
      <c r="E38" s="52">
        <f t="shared" si="2"/>
        <v>1550</v>
      </c>
      <c r="F38" s="41">
        <v>0.0</v>
      </c>
      <c r="G38" s="41">
        <v>20.0</v>
      </c>
      <c r="H38" s="42">
        <f t="shared" si="3"/>
        <v>20</v>
      </c>
      <c r="I38" s="38"/>
      <c r="J38" s="234" t="s">
        <v>30</v>
      </c>
      <c r="K38" s="52">
        <f t="shared" si="4"/>
        <v>1437</v>
      </c>
      <c r="L38" s="44">
        <v>0.0</v>
      </c>
      <c r="M38" s="44">
        <v>16.0</v>
      </c>
      <c r="N38" s="23">
        <f t="shared" si="5"/>
        <v>16</v>
      </c>
      <c r="O38" s="38"/>
      <c r="P38" s="45" t="s">
        <v>72</v>
      </c>
      <c r="Q38" s="38"/>
      <c r="R38" s="45">
        <f>MIN(Rules!$E$2,(MAX(H38/N38,N38/H38)))</f>
        <v>1.25</v>
      </c>
      <c r="S38" s="45">
        <f>VLOOKUP(B38,Rules!A:B,2,FALSE)</f>
        <v>40</v>
      </c>
      <c r="T38" s="38"/>
      <c r="U38" s="46">
        <f>1/(10^(-(E38+(IF(P38="Y",Rules!$I$2,0))-K38)/Rules!$E$12)+1)</f>
        <v>0.7705040907</v>
      </c>
      <c r="V38" s="47">
        <f t="shared" si="6"/>
        <v>11</v>
      </c>
      <c r="W38" s="47">
        <f t="shared" si="7"/>
        <v>-11</v>
      </c>
      <c r="X38" s="47"/>
      <c r="Y38" s="47"/>
      <c r="Z38" s="48"/>
      <c r="AA38" s="47">
        <f t="shared" ref="AA38:BJ38" si="42">IF($D38=AA$1,$E38+$V38,(IF($J38=AA$1,$K38+$W38,AA37)))</f>
        <v>1426</v>
      </c>
      <c r="AB38" s="47">
        <f t="shared" si="42"/>
        <v>1134</v>
      </c>
      <c r="AC38" s="47">
        <f t="shared" si="42"/>
        <v>1502</v>
      </c>
      <c r="AD38" s="47">
        <f t="shared" si="42"/>
        <v>351</v>
      </c>
      <c r="AE38" s="47">
        <f t="shared" si="42"/>
        <v>1592</v>
      </c>
      <c r="AF38" s="47">
        <f t="shared" si="42"/>
        <v>1848</v>
      </c>
      <c r="AG38" s="47">
        <f t="shared" si="42"/>
        <v>1050</v>
      </c>
      <c r="AH38" s="47">
        <f t="shared" si="42"/>
        <v>804</v>
      </c>
      <c r="AI38" s="47">
        <f t="shared" si="42"/>
        <v>1330</v>
      </c>
      <c r="AJ38" s="47">
        <f t="shared" si="42"/>
        <v>1730</v>
      </c>
      <c r="AK38" s="47">
        <f t="shared" si="42"/>
        <v>586</v>
      </c>
      <c r="AL38" s="47">
        <f t="shared" si="42"/>
        <v>901</v>
      </c>
      <c r="AM38" s="47">
        <f t="shared" si="42"/>
        <v>1961</v>
      </c>
      <c r="AN38" s="47">
        <f t="shared" si="42"/>
        <v>1314</v>
      </c>
      <c r="AO38" s="47">
        <f t="shared" si="42"/>
        <v>1115</v>
      </c>
      <c r="AP38" s="47">
        <f t="shared" si="42"/>
        <v>2132</v>
      </c>
      <c r="AQ38" s="47">
        <f t="shared" si="42"/>
        <v>1561</v>
      </c>
      <c r="AR38" s="47">
        <f t="shared" si="42"/>
        <v>540</v>
      </c>
      <c r="AS38" s="47">
        <f t="shared" si="42"/>
        <v>1634</v>
      </c>
      <c r="AT38" s="47">
        <f t="shared" si="42"/>
        <v>1203</v>
      </c>
      <c r="AU38" s="47">
        <f t="shared" si="42"/>
        <v>698</v>
      </c>
      <c r="AV38" s="47">
        <f t="shared" si="42"/>
        <v>865</v>
      </c>
      <c r="AW38" s="47">
        <f t="shared" si="42"/>
        <v>1100</v>
      </c>
      <c r="AX38" s="47">
        <f t="shared" si="42"/>
        <v>1151</v>
      </c>
      <c r="AY38" s="47">
        <f t="shared" si="42"/>
        <v>667</v>
      </c>
      <c r="AZ38" s="47">
        <f t="shared" si="42"/>
        <v>1615</v>
      </c>
      <c r="BA38" s="47">
        <f t="shared" si="42"/>
        <v>979</v>
      </c>
      <c r="BB38" s="47">
        <f t="shared" si="42"/>
        <v>740</v>
      </c>
      <c r="BC38" s="47">
        <f t="shared" si="42"/>
        <v>528</v>
      </c>
      <c r="BD38" s="47">
        <f t="shared" si="42"/>
        <v>2044</v>
      </c>
      <c r="BE38" s="47">
        <f t="shared" si="42"/>
        <v>682</v>
      </c>
      <c r="BF38" s="47">
        <f t="shared" si="42"/>
        <v>528</v>
      </c>
      <c r="BG38" s="47">
        <f t="shared" si="42"/>
        <v>1869</v>
      </c>
      <c r="BH38" s="47">
        <f t="shared" si="42"/>
        <v>1324</v>
      </c>
      <c r="BI38" s="47">
        <f t="shared" si="42"/>
        <v>1600</v>
      </c>
      <c r="BJ38" s="47">
        <f t="shared" si="42"/>
        <v>1111</v>
      </c>
    </row>
    <row r="39" ht="13.5" customHeight="1">
      <c r="A39" s="88">
        <v>40608.0</v>
      </c>
      <c r="B39" s="84" t="s">
        <v>71</v>
      </c>
      <c r="C39" s="38"/>
      <c r="D39" s="233" t="s">
        <v>27</v>
      </c>
      <c r="E39" s="52">
        <f t="shared" si="2"/>
        <v>1615</v>
      </c>
      <c r="F39" s="41">
        <v>1.0</v>
      </c>
      <c r="G39" s="41">
        <v>13.0</v>
      </c>
      <c r="H39" s="42">
        <f t="shared" si="3"/>
        <v>16</v>
      </c>
      <c r="I39" s="38"/>
      <c r="J39" s="234" t="s">
        <v>26</v>
      </c>
      <c r="K39" s="52">
        <f t="shared" si="4"/>
        <v>1730</v>
      </c>
      <c r="L39" s="44">
        <v>2.0</v>
      </c>
      <c r="M39" s="44">
        <v>23.0</v>
      </c>
      <c r="N39" s="23">
        <f t="shared" si="5"/>
        <v>29</v>
      </c>
      <c r="O39" s="38"/>
      <c r="P39" s="45" t="s">
        <v>72</v>
      </c>
      <c r="Q39" s="38"/>
      <c r="R39" s="45">
        <f>MIN(Rules!$E$2,(MAX(H39/N39,N39/H39)))</f>
        <v>1.8125</v>
      </c>
      <c r="S39" s="45">
        <f>VLOOKUP(B39,Rules!A:B,2,FALSE)</f>
        <v>40</v>
      </c>
      <c r="T39" s="38"/>
      <c r="U39" s="46">
        <f>1/(10^(-(E39+(IF(P39="Y",Rules!$I$2,0))-K39)/Rules!$E$12)+1)</f>
        <v>0.5402082283</v>
      </c>
      <c r="V39" s="47">
        <f t="shared" si="6"/>
        <v>-39</v>
      </c>
      <c r="W39" s="47">
        <f t="shared" si="7"/>
        <v>39</v>
      </c>
      <c r="X39" s="47"/>
      <c r="Y39" s="47"/>
      <c r="Z39" s="48"/>
      <c r="AA39" s="47">
        <f t="shared" ref="AA39:BJ39" si="43">IF($D39=AA$1,$E39+$V39,(IF($J39=AA$1,$K39+$W39,AA38)))</f>
        <v>1426</v>
      </c>
      <c r="AB39" s="47">
        <f t="shared" si="43"/>
        <v>1134</v>
      </c>
      <c r="AC39" s="47">
        <f t="shared" si="43"/>
        <v>1502</v>
      </c>
      <c r="AD39" s="47">
        <f t="shared" si="43"/>
        <v>351</v>
      </c>
      <c r="AE39" s="47">
        <f t="shared" si="43"/>
        <v>1592</v>
      </c>
      <c r="AF39" s="47">
        <f t="shared" si="43"/>
        <v>1848</v>
      </c>
      <c r="AG39" s="47">
        <f t="shared" si="43"/>
        <v>1050</v>
      </c>
      <c r="AH39" s="47">
        <f t="shared" si="43"/>
        <v>804</v>
      </c>
      <c r="AI39" s="47">
        <f t="shared" si="43"/>
        <v>1330</v>
      </c>
      <c r="AJ39" s="47">
        <f t="shared" si="43"/>
        <v>1769</v>
      </c>
      <c r="AK39" s="47">
        <f t="shared" si="43"/>
        <v>586</v>
      </c>
      <c r="AL39" s="47">
        <f t="shared" si="43"/>
        <v>901</v>
      </c>
      <c r="AM39" s="47">
        <f t="shared" si="43"/>
        <v>1961</v>
      </c>
      <c r="AN39" s="47">
        <f t="shared" si="43"/>
        <v>1314</v>
      </c>
      <c r="AO39" s="47">
        <f t="shared" si="43"/>
        <v>1115</v>
      </c>
      <c r="AP39" s="47">
        <f t="shared" si="43"/>
        <v>2132</v>
      </c>
      <c r="AQ39" s="47">
        <f t="shared" si="43"/>
        <v>1561</v>
      </c>
      <c r="AR39" s="47">
        <f t="shared" si="43"/>
        <v>540</v>
      </c>
      <c r="AS39" s="47">
        <f t="shared" si="43"/>
        <v>1634</v>
      </c>
      <c r="AT39" s="47">
        <f t="shared" si="43"/>
        <v>1203</v>
      </c>
      <c r="AU39" s="47">
        <f t="shared" si="43"/>
        <v>698</v>
      </c>
      <c r="AV39" s="47">
        <f t="shared" si="43"/>
        <v>865</v>
      </c>
      <c r="AW39" s="47">
        <f t="shared" si="43"/>
        <v>1100</v>
      </c>
      <c r="AX39" s="47">
        <f t="shared" si="43"/>
        <v>1151</v>
      </c>
      <c r="AY39" s="47">
        <f t="shared" si="43"/>
        <v>667</v>
      </c>
      <c r="AZ39" s="47">
        <f t="shared" si="43"/>
        <v>1576</v>
      </c>
      <c r="BA39" s="47">
        <f t="shared" si="43"/>
        <v>979</v>
      </c>
      <c r="BB39" s="47">
        <f t="shared" si="43"/>
        <v>740</v>
      </c>
      <c r="BC39" s="47">
        <f t="shared" si="43"/>
        <v>528</v>
      </c>
      <c r="BD39" s="47">
        <f t="shared" si="43"/>
        <v>2044</v>
      </c>
      <c r="BE39" s="47">
        <f t="shared" si="43"/>
        <v>682</v>
      </c>
      <c r="BF39" s="47">
        <f t="shared" si="43"/>
        <v>528</v>
      </c>
      <c r="BG39" s="47">
        <f t="shared" si="43"/>
        <v>1869</v>
      </c>
      <c r="BH39" s="47">
        <f t="shared" si="43"/>
        <v>1324</v>
      </c>
      <c r="BI39" s="47">
        <f t="shared" si="43"/>
        <v>1600</v>
      </c>
      <c r="BJ39" s="47">
        <f t="shared" si="43"/>
        <v>1111</v>
      </c>
    </row>
    <row r="40" ht="13.5" customHeight="1">
      <c r="A40" s="88">
        <v>40608.0</v>
      </c>
      <c r="B40" s="84" t="s">
        <v>71</v>
      </c>
      <c r="C40" s="38"/>
      <c r="D40" s="233" t="s">
        <v>22</v>
      </c>
      <c r="E40" s="52">
        <f t="shared" si="2"/>
        <v>2132</v>
      </c>
      <c r="F40" s="41">
        <v>2.0</v>
      </c>
      <c r="G40" s="41">
        <v>16.0</v>
      </c>
      <c r="H40" s="42">
        <f t="shared" si="3"/>
        <v>22</v>
      </c>
      <c r="I40" s="38"/>
      <c r="J40" s="234" t="s">
        <v>24</v>
      </c>
      <c r="K40" s="52">
        <f t="shared" si="4"/>
        <v>1600</v>
      </c>
      <c r="L40" s="44">
        <v>0.0</v>
      </c>
      <c r="M40" s="44">
        <v>17.0</v>
      </c>
      <c r="N40" s="23">
        <f t="shared" si="5"/>
        <v>17</v>
      </c>
      <c r="O40" s="38"/>
      <c r="P40" s="45" t="s">
        <v>72</v>
      </c>
      <c r="Q40" s="38"/>
      <c r="R40" s="45">
        <f>MIN(Rules!$E$2,(MAX(H40/N40,N40/H40)))</f>
        <v>1.294117647</v>
      </c>
      <c r="S40" s="45">
        <f>VLOOKUP(B40,Rules!A:B,2,FALSE)</f>
        <v>40</v>
      </c>
      <c r="T40" s="38"/>
      <c r="U40" s="46">
        <f>1/(10^(-(E40+(IF(P40="Y",Rules!$I$2,0))-K40)/Rules!$E$12)+1)</f>
        <v>0.9585417438</v>
      </c>
      <c r="V40" s="47">
        <f t="shared" si="6"/>
        <v>2</v>
      </c>
      <c r="W40" s="47">
        <f t="shared" si="7"/>
        <v>-2</v>
      </c>
      <c r="X40" s="47"/>
      <c r="Y40" s="47"/>
      <c r="Z40" s="48"/>
      <c r="AA40" s="47">
        <f t="shared" ref="AA40:BJ40" si="44">IF($D40=AA$1,$E40+$V40,(IF($J40=AA$1,$K40+$W40,AA39)))</f>
        <v>1426</v>
      </c>
      <c r="AB40" s="47">
        <f t="shared" si="44"/>
        <v>1134</v>
      </c>
      <c r="AC40" s="47">
        <f t="shared" si="44"/>
        <v>1502</v>
      </c>
      <c r="AD40" s="47">
        <f t="shared" si="44"/>
        <v>351</v>
      </c>
      <c r="AE40" s="47">
        <f t="shared" si="44"/>
        <v>1592</v>
      </c>
      <c r="AF40" s="47">
        <f t="shared" si="44"/>
        <v>1848</v>
      </c>
      <c r="AG40" s="47">
        <f t="shared" si="44"/>
        <v>1050</v>
      </c>
      <c r="AH40" s="47">
        <f t="shared" si="44"/>
        <v>804</v>
      </c>
      <c r="AI40" s="47">
        <f t="shared" si="44"/>
        <v>1330</v>
      </c>
      <c r="AJ40" s="47">
        <f t="shared" si="44"/>
        <v>1769</v>
      </c>
      <c r="AK40" s="47">
        <f t="shared" si="44"/>
        <v>586</v>
      </c>
      <c r="AL40" s="47">
        <f t="shared" si="44"/>
        <v>901</v>
      </c>
      <c r="AM40" s="47">
        <f t="shared" si="44"/>
        <v>1961</v>
      </c>
      <c r="AN40" s="47">
        <f t="shared" si="44"/>
        <v>1314</v>
      </c>
      <c r="AO40" s="47">
        <f t="shared" si="44"/>
        <v>1115</v>
      </c>
      <c r="AP40" s="47">
        <f t="shared" si="44"/>
        <v>2134</v>
      </c>
      <c r="AQ40" s="47">
        <f t="shared" si="44"/>
        <v>1561</v>
      </c>
      <c r="AR40" s="47">
        <f t="shared" si="44"/>
        <v>540</v>
      </c>
      <c r="AS40" s="47">
        <f t="shared" si="44"/>
        <v>1634</v>
      </c>
      <c r="AT40" s="47">
        <f t="shared" si="44"/>
        <v>1203</v>
      </c>
      <c r="AU40" s="47">
        <f t="shared" si="44"/>
        <v>698</v>
      </c>
      <c r="AV40" s="47">
        <f t="shared" si="44"/>
        <v>865</v>
      </c>
      <c r="AW40" s="47">
        <f t="shared" si="44"/>
        <v>1100</v>
      </c>
      <c r="AX40" s="47">
        <f t="shared" si="44"/>
        <v>1151</v>
      </c>
      <c r="AY40" s="47">
        <f t="shared" si="44"/>
        <v>667</v>
      </c>
      <c r="AZ40" s="47">
        <f t="shared" si="44"/>
        <v>1576</v>
      </c>
      <c r="BA40" s="47">
        <f t="shared" si="44"/>
        <v>979</v>
      </c>
      <c r="BB40" s="47">
        <f t="shared" si="44"/>
        <v>740</v>
      </c>
      <c r="BC40" s="47">
        <f t="shared" si="44"/>
        <v>528</v>
      </c>
      <c r="BD40" s="47">
        <f t="shared" si="44"/>
        <v>2044</v>
      </c>
      <c r="BE40" s="47">
        <f t="shared" si="44"/>
        <v>682</v>
      </c>
      <c r="BF40" s="47">
        <f t="shared" si="44"/>
        <v>528</v>
      </c>
      <c r="BG40" s="47">
        <f t="shared" si="44"/>
        <v>1869</v>
      </c>
      <c r="BH40" s="47">
        <f t="shared" si="44"/>
        <v>1324</v>
      </c>
      <c r="BI40" s="47">
        <f t="shared" si="44"/>
        <v>1598</v>
      </c>
      <c r="BJ40" s="47">
        <f t="shared" si="44"/>
        <v>1111</v>
      </c>
    </row>
    <row r="41" ht="13.5" customHeight="1">
      <c r="A41" s="88">
        <v>40608.0</v>
      </c>
      <c r="B41" s="84" t="s">
        <v>71</v>
      </c>
      <c r="C41" s="38"/>
      <c r="D41" s="233" t="s">
        <v>19</v>
      </c>
      <c r="E41" s="52">
        <f t="shared" si="2"/>
        <v>1848</v>
      </c>
      <c r="F41" s="41">
        <v>1.0</v>
      </c>
      <c r="G41" s="41">
        <v>20.0</v>
      </c>
      <c r="H41" s="42">
        <f t="shared" si="3"/>
        <v>23</v>
      </c>
      <c r="I41" s="38"/>
      <c r="J41" s="234" t="s">
        <v>23</v>
      </c>
      <c r="K41" s="52">
        <f t="shared" si="4"/>
        <v>1961</v>
      </c>
      <c r="L41" s="44">
        <v>1.0</v>
      </c>
      <c r="M41" s="44">
        <v>17.0</v>
      </c>
      <c r="N41" s="23">
        <f t="shared" si="5"/>
        <v>20</v>
      </c>
      <c r="O41" s="38"/>
      <c r="P41" s="45" t="s">
        <v>72</v>
      </c>
      <c r="Q41" s="38"/>
      <c r="R41" s="45">
        <f>MIN(Rules!$E$2,(MAX(H41/N41,N41/H41)))</f>
        <v>1.15</v>
      </c>
      <c r="S41" s="45">
        <f>VLOOKUP(B41,Rules!A:B,2,FALSE)</f>
        <v>40</v>
      </c>
      <c r="T41" s="38"/>
      <c r="U41" s="46">
        <f>1/(10^(-(E41+(IF(P41="Y",Rules!$I$2,0))-K41)/Rules!$E$12)+1)</f>
        <v>0.54249506</v>
      </c>
      <c r="V41" s="47">
        <f t="shared" si="6"/>
        <v>21</v>
      </c>
      <c r="W41" s="47">
        <f t="shared" si="7"/>
        <v>-21</v>
      </c>
      <c r="X41" s="47"/>
      <c r="Y41" s="47"/>
      <c r="Z41" s="48"/>
      <c r="AA41" s="47">
        <f t="shared" ref="AA41:BJ41" si="45">IF($D41=AA$1,$E41+$V41,(IF($J41=AA$1,$K41+$W41,AA40)))</f>
        <v>1426</v>
      </c>
      <c r="AB41" s="47">
        <f t="shared" si="45"/>
        <v>1134</v>
      </c>
      <c r="AC41" s="47">
        <f t="shared" si="45"/>
        <v>1502</v>
      </c>
      <c r="AD41" s="47">
        <f t="shared" si="45"/>
        <v>351</v>
      </c>
      <c r="AE41" s="47">
        <f t="shared" si="45"/>
        <v>1592</v>
      </c>
      <c r="AF41" s="47">
        <f t="shared" si="45"/>
        <v>1869</v>
      </c>
      <c r="AG41" s="47">
        <f t="shared" si="45"/>
        <v>1050</v>
      </c>
      <c r="AH41" s="47">
        <f t="shared" si="45"/>
        <v>804</v>
      </c>
      <c r="AI41" s="47">
        <f t="shared" si="45"/>
        <v>1330</v>
      </c>
      <c r="AJ41" s="47">
        <f t="shared" si="45"/>
        <v>1769</v>
      </c>
      <c r="AK41" s="47">
        <f t="shared" si="45"/>
        <v>586</v>
      </c>
      <c r="AL41" s="47">
        <f t="shared" si="45"/>
        <v>901</v>
      </c>
      <c r="AM41" s="47">
        <f t="shared" si="45"/>
        <v>1940</v>
      </c>
      <c r="AN41" s="47">
        <f t="shared" si="45"/>
        <v>1314</v>
      </c>
      <c r="AO41" s="47">
        <f t="shared" si="45"/>
        <v>1115</v>
      </c>
      <c r="AP41" s="47">
        <f t="shared" si="45"/>
        <v>2134</v>
      </c>
      <c r="AQ41" s="47">
        <f t="shared" si="45"/>
        <v>1561</v>
      </c>
      <c r="AR41" s="47">
        <f t="shared" si="45"/>
        <v>540</v>
      </c>
      <c r="AS41" s="47">
        <f t="shared" si="45"/>
        <v>1634</v>
      </c>
      <c r="AT41" s="47">
        <f t="shared" si="45"/>
        <v>1203</v>
      </c>
      <c r="AU41" s="47">
        <f t="shared" si="45"/>
        <v>698</v>
      </c>
      <c r="AV41" s="47">
        <f t="shared" si="45"/>
        <v>865</v>
      </c>
      <c r="AW41" s="47">
        <f t="shared" si="45"/>
        <v>1100</v>
      </c>
      <c r="AX41" s="47">
        <f t="shared" si="45"/>
        <v>1151</v>
      </c>
      <c r="AY41" s="47">
        <f t="shared" si="45"/>
        <v>667</v>
      </c>
      <c r="AZ41" s="47">
        <f t="shared" si="45"/>
        <v>1576</v>
      </c>
      <c r="BA41" s="47">
        <f t="shared" si="45"/>
        <v>979</v>
      </c>
      <c r="BB41" s="47">
        <f t="shared" si="45"/>
        <v>740</v>
      </c>
      <c r="BC41" s="47">
        <f t="shared" si="45"/>
        <v>528</v>
      </c>
      <c r="BD41" s="47">
        <f t="shared" si="45"/>
        <v>2044</v>
      </c>
      <c r="BE41" s="47">
        <f t="shared" si="45"/>
        <v>682</v>
      </c>
      <c r="BF41" s="47">
        <f t="shared" si="45"/>
        <v>528</v>
      </c>
      <c r="BG41" s="47">
        <f t="shared" si="45"/>
        <v>1869</v>
      </c>
      <c r="BH41" s="47">
        <f t="shared" si="45"/>
        <v>1324</v>
      </c>
      <c r="BI41" s="47">
        <f t="shared" si="45"/>
        <v>1598</v>
      </c>
      <c r="BJ41" s="47">
        <f t="shared" si="45"/>
        <v>1111</v>
      </c>
    </row>
    <row r="42" ht="13.5" customHeight="1">
      <c r="A42" s="88">
        <v>40608.0</v>
      </c>
      <c r="B42" s="84" t="s">
        <v>71</v>
      </c>
      <c r="C42" s="38"/>
      <c r="D42" s="233" t="s">
        <v>33</v>
      </c>
      <c r="E42" s="52">
        <f t="shared" si="2"/>
        <v>1330</v>
      </c>
      <c r="F42" s="41">
        <v>2.0</v>
      </c>
      <c r="G42" s="41">
        <v>11.0</v>
      </c>
      <c r="H42" s="42">
        <f t="shared" si="3"/>
        <v>17</v>
      </c>
      <c r="I42" s="38"/>
      <c r="J42" s="234" t="s">
        <v>20</v>
      </c>
      <c r="K42" s="52">
        <f t="shared" si="4"/>
        <v>1634</v>
      </c>
      <c r="L42" s="44">
        <v>1.0</v>
      </c>
      <c r="M42" s="44">
        <v>25.0</v>
      </c>
      <c r="N42" s="23">
        <f t="shared" si="5"/>
        <v>28</v>
      </c>
      <c r="O42" s="38"/>
      <c r="P42" s="45" t="s">
        <v>72</v>
      </c>
      <c r="Q42" s="38"/>
      <c r="R42" s="45">
        <f>MIN(Rules!$E$2,(MAX(H42/N42,N42/H42)))</f>
        <v>1.647058824</v>
      </c>
      <c r="S42" s="45">
        <f>VLOOKUP(B42,Rules!A:B,2,FALSE)</f>
        <v>40</v>
      </c>
      <c r="T42" s="38"/>
      <c r="U42" s="46">
        <f>1/(10^(-(E42+(IF(P42="Y",Rules!$I$2,0))-K42)/Rules!$E$12)+1)</f>
        <v>0.329776473</v>
      </c>
      <c r="V42" s="47">
        <f t="shared" si="6"/>
        <v>-22</v>
      </c>
      <c r="W42" s="47">
        <f t="shared" si="7"/>
        <v>22</v>
      </c>
      <c r="X42" s="47"/>
      <c r="Y42" s="47"/>
      <c r="Z42" s="48"/>
      <c r="AA42" s="47">
        <f t="shared" ref="AA42:BJ42" si="46">IF($D42=AA$1,$E42+$V42,(IF($J42=AA$1,$K42+$W42,AA41)))</f>
        <v>1426</v>
      </c>
      <c r="AB42" s="47">
        <f t="shared" si="46"/>
        <v>1134</v>
      </c>
      <c r="AC42" s="47">
        <f t="shared" si="46"/>
        <v>1502</v>
      </c>
      <c r="AD42" s="47">
        <f t="shared" si="46"/>
        <v>351</v>
      </c>
      <c r="AE42" s="47">
        <f t="shared" si="46"/>
        <v>1592</v>
      </c>
      <c r="AF42" s="47">
        <f t="shared" si="46"/>
        <v>1869</v>
      </c>
      <c r="AG42" s="47">
        <f t="shared" si="46"/>
        <v>1050</v>
      </c>
      <c r="AH42" s="47">
        <f t="shared" si="46"/>
        <v>804</v>
      </c>
      <c r="AI42" s="47">
        <f t="shared" si="46"/>
        <v>1308</v>
      </c>
      <c r="AJ42" s="47">
        <f t="shared" si="46"/>
        <v>1769</v>
      </c>
      <c r="AK42" s="47">
        <f t="shared" si="46"/>
        <v>586</v>
      </c>
      <c r="AL42" s="47">
        <f t="shared" si="46"/>
        <v>901</v>
      </c>
      <c r="AM42" s="47">
        <f t="shared" si="46"/>
        <v>1940</v>
      </c>
      <c r="AN42" s="47">
        <f t="shared" si="46"/>
        <v>1314</v>
      </c>
      <c r="AO42" s="47">
        <f t="shared" si="46"/>
        <v>1115</v>
      </c>
      <c r="AP42" s="47">
        <f t="shared" si="46"/>
        <v>2134</v>
      </c>
      <c r="AQ42" s="47">
        <f t="shared" si="46"/>
        <v>1561</v>
      </c>
      <c r="AR42" s="47">
        <f t="shared" si="46"/>
        <v>540</v>
      </c>
      <c r="AS42" s="47">
        <f t="shared" si="46"/>
        <v>1656</v>
      </c>
      <c r="AT42" s="47">
        <f t="shared" si="46"/>
        <v>1203</v>
      </c>
      <c r="AU42" s="47">
        <f t="shared" si="46"/>
        <v>698</v>
      </c>
      <c r="AV42" s="47">
        <f t="shared" si="46"/>
        <v>865</v>
      </c>
      <c r="AW42" s="47">
        <f t="shared" si="46"/>
        <v>1100</v>
      </c>
      <c r="AX42" s="47">
        <f t="shared" si="46"/>
        <v>1151</v>
      </c>
      <c r="AY42" s="47">
        <f t="shared" si="46"/>
        <v>667</v>
      </c>
      <c r="AZ42" s="47">
        <f t="shared" si="46"/>
        <v>1576</v>
      </c>
      <c r="BA42" s="47">
        <f t="shared" si="46"/>
        <v>979</v>
      </c>
      <c r="BB42" s="47">
        <f t="shared" si="46"/>
        <v>740</v>
      </c>
      <c r="BC42" s="47">
        <f t="shared" si="46"/>
        <v>528</v>
      </c>
      <c r="BD42" s="47">
        <f t="shared" si="46"/>
        <v>2044</v>
      </c>
      <c r="BE42" s="47">
        <f t="shared" si="46"/>
        <v>682</v>
      </c>
      <c r="BF42" s="47">
        <f t="shared" si="46"/>
        <v>528</v>
      </c>
      <c r="BG42" s="47">
        <f t="shared" si="46"/>
        <v>1869</v>
      </c>
      <c r="BH42" s="47">
        <f t="shared" si="46"/>
        <v>1324</v>
      </c>
      <c r="BI42" s="47">
        <f t="shared" si="46"/>
        <v>1598</v>
      </c>
      <c r="BJ42" s="47">
        <f t="shared" si="46"/>
        <v>1111</v>
      </c>
    </row>
    <row r="43" ht="13.5" customHeight="1">
      <c r="A43" s="88">
        <v>40608.0</v>
      </c>
      <c r="B43" s="84" t="s">
        <v>71</v>
      </c>
      <c r="C43" s="38"/>
      <c r="D43" s="233" t="s">
        <v>28</v>
      </c>
      <c r="E43" s="52">
        <f t="shared" si="2"/>
        <v>1502</v>
      </c>
      <c r="F43" s="41">
        <v>2.0</v>
      </c>
      <c r="G43" s="41">
        <v>17.0</v>
      </c>
      <c r="H43" s="42">
        <f t="shared" si="3"/>
        <v>23</v>
      </c>
      <c r="I43" s="38"/>
      <c r="J43" s="234" t="s">
        <v>34</v>
      </c>
      <c r="K43" s="52">
        <f t="shared" si="4"/>
        <v>1314</v>
      </c>
      <c r="L43" s="44">
        <v>1.0</v>
      </c>
      <c r="M43" s="44">
        <v>12.0</v>
      </c>
      <c r="N43" s="23">
        <f t="shared" si="5"/>
        <v>15</v>
      </c>
      <c r="O43" s="38"/>
      <c r="P43" s="45" t="s">
        <v>72</v>
      </c>
      <c r="Q43" s="38"/>
      <c r="R43" s="45">
        <f>MIN(Rules!$E$2,(MAX(H43/N43,N43/H43)))</f>
        <v>1.533333333</v>
      </c>
      <c r="S43" s="45">
        <f>VLOOKUP(B43,Rules!A:B,2,FALSE)</f>
        <v>40</v>
      </c>
      <c r="T43" s="38"/>
      <c r="U43" s="46">
        <f>1/(10^(-(E43+(IF(P43="Y",Rules!$I$2,0))-K43)/Rules!$E$12)+1)</f>
        <v>0.8258573867</v>
      </c>
      <c r="V43" s="47">
        <f t="shared" si="6"/>
        <v>11</v>
      </c>
      <c r="W43" s="47">
        <f t="shared" si="7"/>
        <v>-11</v>
      </c>
      <c r="X43" s="47"/>
      <c r="Y43" s="47"/>
      <c r="Z43" s="48"/>
      <c r="AA43" s="47">
        <f t="shared" ref="AA43:BJ43" si="47">IF($D43=AA$1,$E43+$V43,(IF($J43=AA$1,$K43+$W43,AA42)))</f>
        <v>1426</v>
      </c>
      <c r="AB43" s="47">
        <f t="shared" si="47"/>
        <v>1134</v>
      </c>
      <c r="AC43" s="47">
        <f t="shared" si="47"/>
        <v>1513</v>
      </c>
      <c r="AD43" s="47">
        <f t="shared" si="47"/>
        <v>351</v>
      </c>
      <c r="AE43" s="47">
        <f t="shared" si="47"/>
        <v>1592</v>
      </c>
      <c r="AF43" s="47">
        <f t="shared" si="47"/>
        <v>1869</v>
      </c>
      <c r="AG43" s="47">
        <f t="shared" si="47"/>
        <v>1050</v>
      </c>
      <c r="AH43" s="47">
        <f t="shared" si="47"/>
        <v>804</v>
      </c>
      <c r="AI43" s="47">
        <f t="shared" si="47"/>
        <v>1308</v>
      </c>
      <c r="AJ43" s="47">
        <f t="shared" si="47"/>
        <v>1769</v>
      </c>
      <c r="AK43" s="47">
        <f t="shared" si="47"/>
        <v>586</v>
      </c>
      <c r="AL43" s="47">
        <f t="shared" si="47"/>
        <v>901</v>
      </c>
      <c r="AM43" s="47">
        <f t="shared" si="47"/>
        <v>1940</v>
      </c>
      <c r="AN43" s="47">
        <f t="shared" si="47"/>
        <v>1303</v>
      </c>
      <c r="AO43" s="47">
        <f t="shared" si="47"/>
        <v>1115</v>
      </c>
      <c r="AP43" s="47">
        <f t="shared" si="47"/>
        <v>2134</v>
      </c>
      <c r="AQ43" s="47">
        <f t="shared" si="47"/>
        <v>1561</v>
      </c>
      <c r="AR43" s="47">
        <f t="shared" si="47"/>
        <v>540</v>
      </c>
      <c r="AS43" s="47">
        <f t="shared" si="47"/>
        <v>1656</v>
      </c>
      <c r="AT43" s="47">
        <f t="shared" si="47"/>
        <v>1203</v>
      </c>
      <c r="AU43" s="47">
        <f t="shared" si="47"/>
        <v>698</v>
      </c>
      <c r="AV43" s="47">
        <f t="shared" si="47"/>
        <v>865</v>
      </c>
      <c r="AW43" s="47">
        <f t="shared" si="47"/>
        <v>1100</v>
      </c>
      <c r="AX43" s="47">
        <f t="shared" si="47"/>
        <v>1151</v>
      </c>
      <c r="AY43" s="47">
        <f t="shared" si="47"/>
        <v>667</v>
      </c>
      <c r="AZ43" s="47">
        <f t="shared" si="47"/>
        <v>1576</v>
      </c>
      <c r="BA43" s="47">
        <f t="shared" si="47"/>
        <v>979</v>
      </c>
      <c r="BB43" s="47">
        <f t="shared" si="47"/>
        <v>740</v>
      </c>
      <c r="BC43" s="47">
        <f t="shared" si="47"/>
        <v>528</v>
      </c>
      <c r="BD43" s="47">
        <f t="shared" si="47"/>
        <v>2044</v>
      </c>
      <c r="BE43" s="47">
        <f t="shared" si="47"/>
        <v>682</v>
      </c>
      <c r="BF43" s="47">
        <f t="shared" si="47"/>
        <v>528</v>
      </c>
      <c r="BG43" s="47">
        <f t="shared" si="47"/>
        <v>1869</v>
      </c>
      <c r="BH43" s="47">
        <f t="shared" si="47"/>
        <v>1324</v>
      </c>
      <c r="BI43" s="47">
        <f t="shared" si="47"/>
        <v>1598</v>
      </c>
      <c r="BJ43" s="47">
        <f t="shared" si="47"/>
        <v>1111</v>
      </c>
    </row>
    <row r="44" ht="13.5" customHeight="1">
      <c r="A44" s="88">
        <v>40608.0</v>
      </c>
      <c r="B44" s="84" t="s">
        <v>71</v>
      </c>
      <c r="C44" s="38"/>
      <c r="D44" s="233" t="s">
        <v>32</v>
      </c>
      <c r="E44" s="52">
        <f t="shared" si="2"/>
        <v>1324</v>
      </c>
      <c r="F44" s="41">
        <v>2.0</v>
      </c>
      <c r="G44" s="41">
        <v>17.0</v>
      </c>
      <c r="H44" s="42">
        <f t="shared" si="3"/>
        <v>23</v>
      </c>
      <c r="I44" s="38"/>
      <c r="J44" s="234" t="s">
        <v>21</v>
      </c>
      <c r="K44" s="52">
        <f t="shared" si="4"/>
        <v>1592</v>
      </c>
      <c r="L44" s="44">
        <v>1.0</v>
      </c>
      <c r="M44" s="44">
        <v>27.0</v>
      </c>
      <c r="N44" s="23">
        <f t="shared" si="5"/>
        <v>30</v>
      </c>
      <c r="O44" s="38"/>
      <c r="P44" s="45" t="s">
        <v>72</v>
      </c>
      <c r="Q44" s="38"/>
      <c r="R44" s="45">
        <f>MIN(Rules!$E$2,(MAX(H44/N44,N44/H44)))</f>
        <v>1.304347826</v>
      </c>
      <c r="S44" s="45">
        <f>VLOOKUP(B44,Rules!A:B,2,FALSE)</f>
        <v>40</v>
      </c>
      <c r="T44" s="38"/>
      <c r="U44" s="46">
        <f>1/(10^(-(E44+(IF(P44="Y",Rules!$I$2,0))-K44)/Rules!$E$12)+1)</f>
        <v>0.3673946675</v>
      </c>
      <c r="V44" s="47">
        <f t="shared" si="6"/>
        <v>-19</v>
      </c>
      <c r="W44" s="47">
        <f t="shared" si="7"/>
        <v>19</v>
      </c>
      <c r="X44" s="47"/>
      <c r="Y44" s="47"/>
      <c r="Z44" s="48"/>
      <c r="AA44" s="47">
        <f t="shared" ref="AA44:BJ44" si="48">IF($D44=AA$1,$E44+$V44,(IF($J44=AA$1,$K44+$W44,AA43)))</f>
        <v>1426</v>
      </c>
      <c r="AB44" s="47">
        <f t="shared" si="48"/>
        <v>1134</v>
      </c>
      <c r="AC44" s="47">
        <f t="shared" si="48"/>
        <v>1513</v>
      </c>
      <c r="AD44" s="47">
        <f t="shared" si="48"/>
        <v>351</v>
      </c>
      <c r="AE44" s="47">
        <f t="shared" si="48"/>
        <v>1611</v>
      </c>
      <c r="AF44" s="47">
        <f t="shared" si="48"/>
        <v>1869</v>
      </c>
      <c r="AG44" s="47">
        <f t="shared" si="48"/>
        <v>1050</v>
      </c>
      <c r="AH44" s="47">
        <f t="shared" si="48"/>
        <v>804</v>
      </c>
      <c r="AI44" s="47">
        <f t="shared" si="48"/>
        <v>1308</v>
      </c>
      <c r="AJ44" s="47">
        <f t="shared" si="48"/>
        <v>1769</v>
      </c>
      <c r="AK44" s="47">
        <f t="shared" si="48"/>
        <v>586</v>
      </c>
      <c r="AL44" s="47">
        <f t="shared" si="48"/>
        <v>901</v>
      </c>
      <c r="AM44" s="47">
        <f t="shared" si="48"/>
        <v>1940</v>
      </c>
      <c r="AN44" s="47">
        <f t="shared" si="48"/>
        <v>1303</v>
      </c>
      <c r="AO44" s="47">
        <f t="shared" si="48"/>
        <v>1115</v>
      </c>
      <c r="AP44" s="47">
        <f t="shared" si="48"/>
        <v>2134</v>
      </c>
      <c r="AQ44" s="47">
        <f t="shared" si="48"/>
        <v>1561</v>
      </c>
      <c r="AR44" s="47">
        <f t="shared" si="48"/>
        <v>540</v>
      </c>
      <c r="AS44" s="47">
        <f t="shared" si="48"/>
        <v>1656</v>
      </c>
      <c r="AT44" s="47">
        <f t="shared" si="48"/>
        <v>1203</v>
      </c>
      <c r="AU44" s="47">
        <f t="shared" si="48"/>
        <v>698</v>
      </c>
      <c r="AV44" s="47">
        <f t="shared" si="48"/>
        <v>865</v>
      </c>
      <c r="AW44" s="47">
        <f t="shared" si="48"/>
        <v>1100</v>
      </c>
      <c r="AX44" s="47">
        <f t="shared" si="48"/>
        <v>1151</v>
      </c>
      <c r="AY44" s="47">
        <f t="shared" si="48"/>
        <v>667</v>
      </c>
      <c r="AZ44" s="47">
        <f t="shared" si="48"/>
        <v>1576</v>
      </c>
      <c r="BA44" s="47">
        <f t="shared" si="48"/>
        <v>979</v>
      </c>
      <c r="BB44" s="47">
        <f t="shared" si="48"/>
        <v>740</v>
      </c>
      <c r="BC44" s="47">
        <f t="shared" si="48"/>
        <v>528</v>
      </c>
      <c r="BD44" s="47">
        <f t="shared" si="48"/>
        <v>2044</v>
      </c>
      <c r="BE44" s="47">
        <f t="shared" si="48"/>
        <v>682</v>
      </c>
      <c r="BF44" s="47">
        <f t="shared" si="48"/>
        <v>528</v>
      </c>
      <c r="BG44" s="47">
        <f t="shared" si="48"/>
        <v>1869</v>
      </c>
      <c r="BH44" s="47">
        <f t="shared" si="48"/>
        <v>1305</v>
      </c>
      <c r="BI44" s="47">
        <f t="shared" si="48"/>
        <v>1598</v>
      </c>
      <c r="BJ44" s="47">
        <f t="shared" si="48"/>
        <v>1111</v>
      </c>
    </row>
    <row r="45" ht="13.5" customHeight="1">
      <c r="A45" s="88">
        <v>40608.0</v>
      </c>
      <c r="B45" s="84" t="s">
        <v>71</v>
      </c>
      <c r="C45" s="38"/>
      <c r="D45" s="233" t="s">
        <v>36</v>
      </c>
      <c r="E45" s="52">
        <f t="shared" si="2"/>
        <v>1203</v>
      </c>
      <c r="F45" s="41">
        <v>1.0</v>
      </c>
      <c r="G45" s="41">
        <v>14.0</v>
      </c>
      <c r="H45" s="42">
        <f t="shared" si="3"/>
        <v>17</v>
      </c>
      <c r="I45" s="38"/>
      <c r="J45" s="234" t="s">
        <v>40</v>
      </c>
      <c r="K45" s="52">
        <f t="shared" si="4"/>
        <v>1111</v>
      </c>
      <c r="L45" s="44">
        <v>1.0</v>
      </c>
      <c r="M45" s="44">
        <v>15.0</v>
      </c>
      <c r="N45" s="23">
        <f t="shared" si="5"/>
        <v>18</v>
      </c>
      <c r="O45" s="38"/>
      <c r="P45" s="45" t="s">
        <v>72</v>
      </c>
      <c r="Q45" s="38"/>
      <c r="R45" s="45">
        <f>MIN(Rules!$E$2,(MAX(H45/N45,N45/H45)))</f>
        <v>1.058823529</v>
      </c>
      <c r="S45" s="45">
        <f>VLOOKUP(B45,Rules!A:B,2,FALSE)</f>
        <v>40</v>
      </c>
      <c r="T45" s="38"/>
      <c r="U45" s="46">
        <f>1/(10^(-(E45+(IF(P45="Y",Rules!$I$2,0))-K45)/Rules!$E$12)+1)</f>
        <v>0.7529580183</v>
      </c>
      <c r="V45" s="47">
        <f t="shared" si="6"/>
        <v>-32</v>
      </c>
      <c r="W45" s="47">
        <f t="shared" si="7"/>
        <v>32</v>
      </c>
      <c r="X45" s="47"/>
      <c r="Y45" s="47"/>
      <c r="Z45" s="48"/>
      <c r="AA45" s="47">
        <f t="shared" ref="AA45:BJ45" si="49">IF($D45=AA$1,$E45+$V45,(IF($J45=AA$1,$K45+$W45,AA44)))</f>
        <v>1426</v>
      </c>
      <c r="AB45" s="47">
        <f t="shared" si="49"/>
        <v>1134</v>
      </c>
      <c r="AC45" s="47">
        <f t="shared" si="49"/>
        <v>1513</v>
      </c>
      <c r="AD45" s="47">
        <f t="shared" si="49"/>
        <v>351</v>
      </c>
      <c r="AE45" s="47">
        <f t="shared" si="49"/>
        <v>1611</v>
      </c>
      <c r="AF45" s="47">
        <f t="shared" si="49"/>
        <v>1869</v>
      </c>
      <c r="AG45" s="47">
        <f t="shared" si="49"/>
        <v>1050</v>
      </c>
      <c r="AH45" s="47">
        <f t="shared" si="49"/>
        <v>804</v>
      </c>
      <c r="AI45" s="47">
        <f t="shared" si="49"/>
        <v>1308</v>
      </c>
      <c r="AJ45" s="47">
        <f t="shared" si="49"/>
        <v>1769</v>
      </c>
      <c r="AK45" s="47">
        <f t="shared" si="49"/>
        <v>586</v>
      </c>
      <c r="AL45" s="47">
        <f t="shared" si="49"/>
        <v>901</v>
      </c>
      <c r="AM45" s="47">
        <f t="shared" si="49"/>
        <v>1940</v>
      </c>
      <c r="AN45" s="47">
        <f t="shared" si="49"/>
        <v>1303</v>
      </c>
      <c r="AO45" s="47">
        <f t="shared" si="49"/>
        <v>1115</v>
      </c>
      <c r="AP45" s="47">
        <f t="shared" si="49"/>
        <v>2134</v>
      </c>
      <c r="AQ45" s="47">
        <f t="shared" si="49"/>
        <v>1561</v>
      </c>
      <c r="AR45" s="47">
        <f t="shared" si="49"/>
        <v>540</v>
      </c>
      <c r="AS45" s="47">
        <f t="shared" si="49"/>
        <v>1656</v>
      </c>
      <c r="AT45" s="47">
        <f t="shared" si="49"/>
        <v>1171</v>
      </c>
      <c r="AU45" s="47">
        <f t="shared" si="49"/>
        <v>698</v>
      </c>
      <c r="AV45" s="47">
        <f t="shared" si="49"/>
        <v>865</v>
      </c>
      <c r="AW45" s="47">
        <f t="shared" si="49"/>
        <v>1100</v>
      </c>
      <c r="AX45" s="47">
        <f t="shared" si="49"/>
        <v>1151</v>
      </c>
      <c r="AY45" s="47">
        <f t="shared" si="49"/>
        <v>667</v>
      </c>
      <c r="AZ45" s="47">
        <f t="shared" si="49"/>
        <v>1576</v>
      </c>
      <c r="BA45" s="47">
        <f t="shared" si="49"/>
        <v>979</v>
      </c>
      <c r="BB45" s="47">
        <f t="shared" si="49"/>
        <v>740</v>
      </c>
      <c r="BC45" s="47">
        <f t="shared" si="49"/>
        <v>528</v>
      </c>
      <c r="BD45" s="47">
        <f t="shared" si="49"/>
        <v>2044</v>
      </c>
      <c r="BE45" s="47">
        <f t="shared" si="49"/>
        <v>682</v>
      </c>
      <c r="BF45" s="47">
        <f t="shared" si="49"/>
        <v>528</v>
      </c>
      <c r="BG45" s="47">
        <f t="shared" si="49"/>
        <v>1869</v>
      </c>
      <c r="BH45" s="47">
        <f t="shared" si="49"/>
        <v>1305</v>
      </c>
      <c r="BI45" s="47">
        <f t="shared" si="49"/>
        <v>1598</v>
      </c>
      <c r="BJ45" s="47">
        <f t="shared" si="49"/>
        <v>1143</v>
      </c>
    </row>
    <row r="46" ht="13.5" customHeight="1">
      <c r="A46" s="88">
        <v>40608.0</v>
      </c>
      <c r="B46" s="84" t="s">
        <v>71</v>
      </c>
      <c r="C46" s="38"/>
      <c r="D46" s="233" t="s">
        <v>43</v>
      </c>
      <c r="E46" s="52">
        <f t="shared" si="2"/>
        <v>1134</v>
      </c>
      <c r="F46" s="41">
        <v>0.0</v>
      </c>
      <c r="G46" s="41">
        <v>12.0</v>
      </c>
      <c r="H46" s="42">
        <f t="shared" si="3"/>
        <v>12</v>
      </c>
      <c r="I46" s="38"/>
      <c r="J46" s="234" t="s">
        <v>29</v>
      </c>
      <c r="K46" s="52">
        <f t="shared" si="4"/>
        <v>1115</v>
      </c>
      <c r="L46" s="44">
        <v>1.0</v>
      </c>
      <c r="M46" s="44">
        <v>16.0</v>
      </c>
      <c r="N46" s="23">
        <f t="shared" si="5"/>
        <v>19</v>
      </c>
      <c r="O46" s="38"/>
      <c r="P46" s="45" t="s">
        <v>72</v>
      </c>
      <c r="Q46" s="38"/>
      <c r="R46" s="45">
        <f>MIN(Rules!$E$2,(MAX(H46/N46,N46/H46)))</f>
        <v>1.583333333</v>
      </c>
      <c r="S46" s="45">
        <f>VLOOKUP(B46,Rules!A:B,2,FALSE)</f>
        <v>40</v>
      </c>
      <c r="T46" s="38"/>
      <c r="U46" s="46">
        <f>1/(10^(-(E46+(IF(P46="Y",Rules!$I$2,0))-K46)/Rules!$E$12)+1)</f>
        <v>0.6853079508</v>
      </c>
      <c r="V46" s="47">
        <f t="shared" si="6"/>
        <v>-43</v>
      </c>
      <c r="W46" s="47">
        <f t="shared" si="7"/>
        <v>43</v>
      </c>
      <c r="X46" s="47"/>
      <c r="Y46" s="47"/>
      <c r="Z46" s="48"/>
      <c r="AA46" s="47">
        <f t="shared" ref="AA46:BJ46" si="50">IF($D46=AA$1,$E46+$V46,(IF($J46=AA$1,$K46+$W46,AA45)))</f>
        <v>1426</v>
      </c>
      <c r="AB46" s="47">
        <f t="shared" si="50"/>
        <v>1091</v>
      </c>
      <c r="AC46" s="47">
        <f t="shared" si="50"/>
        <v>1513</v>
      </c>
      <c r="AD46" s="47">
        <f t="shared" si="50"/>
        <v>351</v>
      </c>
      <c r="AE46" s="47">
        <f t="shared" si="50"/>
        <v>1611</v>
      </c>
      <c r="AF46" s="47">
        <f t="shared" si="50"/>
        <v>1869</v>
      </c>
      <c r="AG46" s="47">
        <f t="shared" si="50"/>
        <v>1050</v>
      </c>
      <c r="AH46" s="47">
        <f t="shared" si="50"/>
        <v>804</v>
      </c>
      <c r="AI46" s="47">
        <f t="shared" si="50"/>
        <v>1308</v>
      </c>
      <c r="AJ46" s="47">
        <f t="shared" si="50"/>
        <v>1769</v>
      </c>
      <c r="AK46" s="47">
        <f t="shared" si="50"/>
        <v>586</v>
      </c>
      <c r="AL46" s="47">
        <f t="shared" si="50"/>
        <v>901</v>
      </c>
      <c r="AM46" s="47">
        <f t="shared" si="50"/>
        <v>1940</v>
      </c>
      <c r="AN46" s="47">
        <f t="shared" si="50"/>
        <v>1303</v>
      </c>
      <c r="AO46" s="47">
        <f t="shared" si="50"/>
        <v>1158</v>
      </c>
      <c r="AP46" s="47">
        <f t="shared" si="50"/>
        <v>2134</v>
      </c>
      <c r="AQ46" s="47">
        <f t="shared" si="50"/>
        <v>1561</v>
      </c>
      <c r="AR46" s="47">
        <f t="shared" si="50"/>
        <v>540</v>
      </c>
      <c r="AS46" s="47">
        <f t="shared" si="50"/>
        <v>1656</v>
      </c>
      <c r="AT46" s="47">
        <f t="shared" si="50"/>
        <v>1171</v>
      </c>
      <c r="AU46" s="47">
        <f t="shared" si="50"/>
        <v>698</v>
      </c>
      <c r="AV46" s="47">
        <f t="shared" si="50"/>
        <v>865</v>
      </c>
      <c r="AW46" s="47">
        <f t="shared" si="50"/>
        <v>1100</v>
      </c>
      <c r="AX46" s="47">
        <f t="shared" si="50"/>
        <v>1151</v>
      </c>
      <c r="AY46" s="47">
        <f t="shared" si="50"/>
        <v>667</v>
      </c>
      <c r="AZ46" s="47">
        <f t="shared" si="50"/>
        <v>1576</v>
      </c>
      <c r="BA46" s="47">
        <f t="shared" si="50"/>
        <v>979</v>
      </c>
      <c r="BB46" s="47">
        <f t="shared" si="50"/>
        <v>740</v>
      </c>
      <c r="BC46" s="47">
        <f t="shared" si="50"/>
        <v>528</v>
      </c>
      <c r="BD46" s="47">
        <f t="shared" si="50"/>
        <v>2044</v>
      </c>
      <c r="BE46" s="47">
        <f t="shared" si="50"/>
        <v>682</v>
      </c>
      <c r="BF46" s="47">
        <f t="shared" si="50"/>
        <v>528</v>
      </c>
      <c r="BG46" s="47">
        <f t="shared" si="50"/>
        <v>1869</v>
      </c>
      <c r="BH46" s="47">
        <f t="shared" si="50"/>
        <v>1305</v>
      </c>
      <c r="BI46" s="47">
        <f t="shared" si="50"/>
        <v>1598</v>
      </c>
      <c r="BJ46" s="47">
        <f t="shared" si="50"/>
        <v>1143</v>
      </c>
    </row>
    <row r="47" ht="13.5" customHeight="1">
      <c r="A47" s="88">
        <v>40608.0</v>
      </c>
      <c r="B47" s="84" t="s">
        <v>71</v>
      </c>
      <c r="C47" s="38"/>
      <c r="D47" s="233" t="s">
        <v>35</v>
      </c>
      <c r="E47" s="52">
        <f t="shared" si="2"/>
        <v>1050</v>
      </c>
      <c r="F47" s="41">
        <v>0.0</v>
      </c>
      <c r="G47" s="41">
        <v>15.0</v>
      </c>
      <c r="H47" s="42">
        <f t="shared" si="3"/>
        <v>15</v>
      </c>
      <c r="I47" s="38"/>
      <c r="J47" s="234" t="s">
        <v>38</v>
      </c>
      <c r="K47" s="52">
        <f t="shared" si="4"/>
        <v>1151</v>
      </c>
      <c r="L47" s="44">
        <v>0.0</v>
      </c>
      <c r="M47" s="44">
        <v>14.0</v>
      </c>
      <c r="N47" s="23">
        <f t="shared" si="5"/>
        <v>14</v>
      </c>
      <c r="O47" s="38"/>
      <c r="P47" s="45" t="s">
        <v>72</v>
      </c>
      <c r="Q47" s="38"/>
      <c r="R47" s="45">
        <f>MIN(Rules!$E$2,(MAX(H47/N47,N47/H47)))</f>
        <v>1.071428571</v>
      </c>
      <c r="S47" s="45">
        <f>VLOOKUP(B47,Rules!A:B,2,FALSE)</f>
        <v>40</v>
      </c>
      <c r="T47" s="38"/>
      <c r="U47" s="46">
        <f>1/(10^(-(E47+(IF(P47="Y",Rules!$I$2,0))-K47)/Rules!$E$12)+1)</f>
        <v>0.5561751695</v>
      </c>
      <c r="V47" s="47">
        <f t="shared" si="6"/>
        <v>19</v>
      </c>
      <c r="W47" s="47">
        <f t="shared" si="7"/>
        <v>-19</v>
      </c>
      <c r="X47" s="47"/>
      <c r="Y47" s="47"/>
      <c r="Z47" s="48"/>
      <c r="AA47" s="47">
        <f t="shared" ref="AA47:BJ47" si="51">IF($D47=AA$1,$E47+$V47,(IF($J47=AA$1,$K47+$W47,AA46)))</f>
        <v>1426</v>
      </c>
      <c r="AB47" s="47">
        <f t="shared" si="51"/>
        <v>1091</v>
      </c>
      <c r="AC47" s="47">
        <f t="shared" si="51"/>
        <v>1513</v>
      </c>
      <c r="AD47" s="47">
        <f t="shared" si="51"/>
        <v>351</v>
      </c>
      <c r="AE47" s="47">
        <f t="shared" si="51"/>
        <v>1611</v>
      </c>
      <c r="AF47" s="47">
        <f t="shared" si="51"/>
        <v>1869</v>
      </c>
      <c r="AG47" s="47">
        <f t="shared" si="51"/>
        <v>1069</v>
      </c>
      <c r="AH47" s="47">
        <f t="shared" si="51"/>
        <v>804</v>
      </c>
      <c r="AI47" s="47">
        <f t="shared" si="51"/>
        <v>1308</v>
      </c>
      <c r="AJ47" s="47">
        <f t="shared" si="51"/>
        <v>1769</v>
      </c>
      <c r="AK47" s="47">
        <f t="shared" si="51"/>
        <v>586</v>
      </c>
      <c r="AL47" s="47">
        <f t="shared" si="51"/>
        <v>901</v>
      </c>
      <c r="AM47" s="47">
        <f t="shared" si="51"/>
        <v>1940</v>
      </c>
      <c r="AN47" s="47">
        <f t="shared" si="51"/>
        <v>1303</v>
      </c>
      <c r="AO47" s="47">
        <f t="shared" si="51"/>
        <v>1158</v>
      </c>
      <c r="AP47" s="47">
        <f t="shared" si="51"/>
        <v>2134</v>
      </c>
      <c r="AQ47" s="47">
        <f t="shared" si="51"/>
        <v>1561</v>
      </c>
      <c r="AR47" s="47">
        <f t="shared" si="51"/>
        <v>540</v>
      </c>
      <c r="AS47" s="47">
        <f t="shared" si="51"/>
        <v>1656</v>
      </c>
      <c r="AT47" s="47">
        <f t="shared" si="51"/>
        <v>1171</v>
      </c>
      <c r="AU47" s="47">
        <f t="shared" si="51"/>
        <v>698</v>
      </c>
      <c r="AV47" s="47">
        <f t="shared" si="51"/>
        <v>865</v>
      </c>
      <c r="AW47" s="47">
        <f t="shared" si="51"/>
        <v>1100</v>
      </c>
      <c r="AX47" s="47">
        <f t="shared" si="51"/>
        <v>1132</v>
      </c>
      <c r="AY47" s="47">
        <f t="shared" si="51"/>
        <v>667</v>
      </c>
      <c r="AZ47" s="47">
        <f t="shared" si="51"/>
        <v>1576</v>
      </c>
      <c r="BA47" s="47">
        <f t="shared" si="51"/>
        <v>979</v>
      </c>
      <c r="BB47" s="47">
        <f t="shared" si="51"/>
        <v>740</v>
      </c>
      <c r="BC47" s="47">
        <f t="shared" si="51"/>
        <v>528</v>
      </c>
      <c r="BD47" s="47">
        <f t="shared" si="51"/>
        <v>2044</v>
      </c>
      <c r="BE47" s="47">
        <f t="shared" si="51"/>
        <v>682</v>
      </c>
      <c r="BF47" s="47">
        <f t="shared" si="51"/>
        <v>528</v>
      </c>
      <c r="BG47" s="47">
        <f t="shared" si="51"/>
        <v>1869</v>
      </c>
      <c r="BH47" s="47">
        <f t="shared" si="51"/>
        <v>1305</v>
      </c>
      <c r="BI47" s="47">
        <f t="shared" si="51"/>
        <v>1598</v>
      </c>
      <c r="BJ47" s="47">
        <f t="shared" si="51"/>
        <v>1143</v>
      </c>
    </row>
    <row r="48" ht="13.5" customHeight="1">
      <c r="A48" s="88">
        <v>40608.0</v>
      </c>
      <c r="B48" s="84" t="s">
        <v>71</v>
      </c>
      <c r="C48" s="38"/>
      <c r="D48" s="233" t="s">
        <v>51</v>
      </c>
      <c r="E48" s="52">
        <f t="shared" si="2"/>
        <v>667</v>
      </c>
      <c r="F48" s="41">
        <v>1.0</v>
      </c>
      <c r="G48" s="41">
        <v>14.0</v>
      </c>
      <c r="H48" s="42">
        <f t="shared" si="3"/>
        <v>17</v>
      </c>
      <c r="I48" s="38"/>
      <c r="J48" s="234" t="s">
        <v>37</v>
      </c>
      <c r="K48" s="52">
        <f t="shared" si="4"/>
        <v>804</v>
      </c>
      <c r="L48" s="44">
        <v>3.0</v>
      </c>
      <c r="M48" s="44">
        <v>12.0</v>
      </c>
      <c r="N48" s="23">
        <f t="shared" si="5"/>
        <v>21</v>
      </c>
      <c r="O48" s="38"/>
      <c r="P48" s="45" t="s">
        <v>72</v>
      </c>
      <c r="Q48" s="38"/>
      <c r="R48" s="45">
        <f>MIN(Rules!$E$2,(MAX(H48/N48,N48/H48)))</f>
        <v>1.235294118</v>
      </c>
      <c r="S48" s="45">
        <f>VLOOKUP(B48,Rules!A:B,2,FALSE)</f>
        <v>40</v>
      </c>
      <c r="T48" s="38"/>
      <c r="U48" s="46">
        <f>1/(10^(-(E48+(IF(P48="Y",Rules!$I$2,0))-K48)/Rules!$E$12)+1)</f>
        <v>0.5149623345</v>
      </c>
      <c r="V48" s="47">
        <f t="shared" si="6"/>
        <v>-25</v>
      </c>
      <c r="W48" s="47">
        <f t="shared" si="7"/>
        <v>25</v>
      </c>
      <c r="X48" s="47"/>
      <c r="Y48" s="47"/>
      <c r="Z48" s="48"/>
      <c r="AA48" s="47">
        <f t="shared" ref="AA48:BJ48" si="52">IF($D48=AA$1,$E48+$V48,(IF($J48=AA$1,$K48+$W48,AA47)))</f>
        <v>1426</v>
      </c>
      <c r="AB48" s="47">
        <f t="shared" si="52"/>
        <v>1091</v>
      </c>
      <c r="AC48" s="47">
        <f t="shared" si="52"/>
        <v>1513</v>
      </c>
      <c r="AD48" s="47">
        <f t="shared" si="52"/>
        <v>351</v>
      </c>
      <c r="AE48" s="47">
        <f t="shared" si="52"/>
        <v>1611</v>
      </c>
      <c r="AF48" s="47">
        <f t="shared" si="52"/>
        <v>1869</v>
      </c>
      <c r="AG48" s="47">
        <f t="shared" si="52"/>
        <v>1069</v>
      </c>
      <c r="AH48" s="47">
        <f t="shared" si="52"/>
        <v>829</v>
      </c>
      <c r="AI48" s="47">
        <f t="shared" si="52"/>
        <v>1308</v>
      </c>
      <c r="AJ48" s="47">
        <f t="shared" si="52"/>
        <v>1769</v>
      </c>
      <c r="AK48" s="47">
        <f t="shared" si="52"/>
        <v>586</v>
      </c>
      <c r="AL48" s="47">
        <f t="shared" si="52"/>
        <v>901</v>
      </c>
      <c r="AM48" s="47">
        <f t="shared" si="52"/>
        <v>1940</v>
      </c>
      <c r="AN48" s="47">
        <f t="shared" si="52"/>
        <v>1303</v>
      </c>
      <c r="AO48" s="47">
        <f t="shared" si="52"/>
        <v>1158</v>
      </c>
      <c r="AP48" s="47">
        <f t="shared" si="52"/>
        <v>2134</v>
      </c>
      <c r="AQ48" s="47">
        <f t="shared" si="52"/>
        <v>1561</v>
      </c>
      <c r="AR48" s="47">
        <f t="shared" si="52"/>
        <v>540</v>
      </c>
      <c r="AS48" s="47">
        <f t="shared" si="52"/>
        <v>1656</v>
      </c>
      <c r="AT48" s="47">
        <f t="shared" si="52"/>
        <v>1171</v>
      </c>
      <c r="AU48" s="47">
        <f t="shared" si="52"/>
        <v>698</v>
      </c>
      <c r="AV48" s="47">
        <f t="shared" si="52"/>
        <v>865</v>
      </c>
      <c r="AW48" s="47">
        <f t="shared" si="52"/>
        <v>1100</v>
      </c>
      <c r="AX48" s="47">
        <f t="shared" si="52"/>
        <v>1132</v>
      </c>
      <c r="AY48" s="47">
        <f t="shared" si="52"/>
        <v>642</v>
      </c>
      <c r="AZ48" s="47">
        <f t="shared" si="52"/>
        <v>1576</v>
      </c>
      <c r="BA48" s="47">
        <f t="shared" si="52"/>
        <v>979</v>
      </c>
      <c r="BB48" s="47">
        <f t="shared" si="52"/>
        <v>740</v>
      </c>
      <c r="BC48" s="47">
        <f t="shared" si="52"/>
        <v>528</v>
      </c>
      <c r="BD48" s="47">
        <f t="shared" si="52"/>
        <v>2044</v>
      </c>
      <c r="BE48" s="47">
        <f t="shared" si="52"/>
        <v>682</v>
      </c>
      <c r="BF48" s="47">
        <f t="shared" si="52"/>
        <v>528</v>
      </c>
      <c r="BG48" s="47">
        <f t="shared" si="52"/>
        <v>1869</v>
      </c>
      <c r="BH48" s="47">
        <f t="shared" si="52"/>
        <v>1305</v>
      </c>
      <c r="BI48" s="47">
        <f t="shared" si="52"/>
        <v>1598</v>
      </c>
      <c r="BJ48" s="47">
        <f t="shared" si="52"/>
        <v>1143</v>
      </c>
    </row>
    <row r="49" ht="13.5" customHeight="1">
      <c r="A49" s="88">
        <v>40608.0</v>
      </c>
      <c r="B49" s="84" t="s">
        <v>71</v>
      </c>
      <c r="C49" s="38"/>
      <c r="D49" s="233" t="s">
        <v>41</v>
      </c>
      <c r="E49" s="52">
        <f t="shared" si="2"/>
        <v>979</v>
      </c>
      <c r="F49" s="41">
        <v>1.0</v>
      </c>
      <c r="G49" s="41">
        <v>19.0</v>
      </c>
      <c r="H49" s="42">
        <f t="shared" si="3"/>
        <v>22</v>
      </c>
      <c r="I49" s="38"/>
      <c r="J49" s="234" t="s">
        <v>44</v>
      </c>
      <c r="K49" s="52">
        <f t="shared" si="4"/>
        <v>740</v>
      </c>
      <c r="L49" s="44">
        <v>1.0</v>
      </c>
      <c r="M49" s="44">
        <v>10.0</v>
      </c>
      <c r="N49" s="23">
        <f t="shared" si="5"/>
        <v>13</v>
      </c>
      <c r="O49" s="38"/>
      <c r="P49" s="45" t="s">
        <v>72</v>
      </c>
      <c r="Q49" s="38"/>
      <c r="R49" s="45">
        <f>MIN(Rules!$E$2,(MAX(H49/N49,N49/H49)))</f>
        <v>1.692307692</v>
      </c>
      <c r="S49" s="45">
        <f>VLOOKUP(B49,Rules!A:B,2,FALSE)</f>
        <v>40</v>
      </c>
      <c r="T49" s="38"/>
      <c r="U49" s="46">
        <f>1/(10^(-(E49+(IF(P49="Y",Rules!$I$2,0))-K49)/Rules!$E$12)+1)</f>
        <v>0.8571002069</v>
      </c>
      <c r="V49" s="47">
        <f t="shared" si="6"/>
        <v>10</v>
      </c>
      <c r="W49" s="47">
        <f t="shared" si="7"/>
        <v>-10</v>
      </c>
      <c r="X49" s="47"/>
      <c r="Y49" s="47"/>
      <c r="Z49" s="48"/>
      <c r="AA49" s="47">
        <f t="shared" ref="AA49:BJ49" si="53">IF($D49=AA$1,$E49+$V49,(IF($J49=AA$1,$K49+$W49,AA48)))</f>
        <v>1426</v>
      </c>
      <c r="AB49" s="47">
        <f t="shared" si="53"/>
        <v>1091</v>
      </c>
      <c r="AC49" s="47">
        <f t="shared" si="53"/>
        <v>1513</v>
      </c>
      <c r="AD49" s="47">
        <f t="shared" si="53"/>
        <v>351</v>
      </c>
      <c r="AE49" s="47">
        <f t="shared" si="53"/>
        <v>1611</v>
      </c>
      <c r="AF49" s="47">
        <f t="shared" si="53"/>
        <v>1869</v>
      </c>
      <c r="AG49" s="47">
        <f t="shared" si="53"/>
        <v>1069</v>
      </c>
      <c r="AH49" s="47">
        <f t="shared" si="53"/>
        <v>829</v>
      </c>
      <c r="AI49" s="47">
        <f t="shared" si="53"/>
        <v>1308</v>
      </c>
      <c r="AJ49" s="47">
        <f t="shared" si="53"/>
        <v>1769</v>
      </c>
      <c r="AK49" s="47">
        <f t="shared" si="53"/>
        <v>586</v>
      </c>
      <c r="AL49" s="47">
        <f t="shared" si="53"/>
        <v>901</v>
      </c>
      <c r="AM49" s="47">
        <f t="shared" si="53"/>
        <v>1940</v>
      </c>
      <c r="AN49" s="47">
        <f t="shared" si="53"/>
        <v>1303</v>
      </c>
      <c r="AO49" s="47">
        <f t="shared" si="53"/>
        <v>1158</v>
      </c>
      <c r="AP49" s="47">
        <f t="shared" si="53"/>
        <v>2134</v>
      </c>
      <c r="AQ49" s="47">
        <f t="shared" si="53"/>
        <v>1561</v>
      </c>
      <c r="AR49" s="47">
        <f t="shared" si="53"/>
        <v>540</v>
      </c>
      <c r="AS49" s="47">
        <f t="shared" si="53"/>
        <v>1656</v>
      </c>
      <c r="AT49" s="47">
        <f t="shared" si="53"/>
        <v>1171</v>
      </c>
      <c r="AU49" s="47">
        <f t="shared" si="53"/>
        <v>698</v>
      </c>
      <c r="AV49" s="47">
        <f t="shared" si="53"/>
        <v>865</v>
      </c>
      <c r="AW49" s="47">
        <f t="shared" si="53"/>
        <v>1100</v>
      </c>
      <c r="AX49" s="47">
        <f t="shared" si="53"/>
        <v>1132</v>
      </c>
      <c r="AY49" s="47">
        <f t="shared" si="53"/>
        <v>642</v>
      </c>
      <c r="AZ49" s="47">
        <f t="shared" si="53"/>
        <v>1576</v>
      </c>
      <c r="BA49" s="47">
        <f t="shared" si="53"/>
        <v>989</v>
      </c>
      <c r="BB49" s="47">
        <f t="shared" si="53"/>
        <v>730</v>
      </c>
      <c r="BC49" s="47">
        <f t="shared" si="53"/>
        <v>528</v>
      </c>
      <c r="BD49" s="47">
        <f t="shared" si="53"/>
        <v>2044</v>
      </c>
      <c r="BE49" s="47">
        <f t="shared" si="53"/>
        <v>682</v>
      </c>
      <c r="BF49" s="47">
        <f t="shared" si="53"/>
        <v>528</v>
      </c>
      <c r="BG49" s="47">
        <f t="shared" si="53"/>
        <v>1869</v>
      </c>
      <c r="BH49" s="47">
        <f t="shared" si="53"/>
        <v>1305</v>
      </c>
      <c r="BI49" s="47">
        <f t="shared" si="53"/>
        <v>1598</v>
      </c>
      <c r="BJ49" s="47">
        <f t="shared" si="53"/>
        <v>1143</v>
      </c>
    </row>
    <row r="50" ht="13.5" customHeight="1">
      <c r="A50" s="88">
        <v>40608.0</v>
      </c>
      <c r="B50" s="84" t="s">
        <v>71</v>
      </c>
      <c r="C50" s="38"/>
      <c r="D50" s="233" t="s">
        <v>45</v>
      </c>
      <c r="E50" s="52">
        <f t="shared" si="2"/>
        <v>901</v>
      </c>
      <c r="F50" s="41">
        <v>0.0</v>
      </c>
      <c r="G50" s="41">
        <v>14.0</v>
      </c>
      <c r="H50" s="42">
        <f t="shared" si="3"/>
        <v>14</v>
      </c>
      <c r="I50" s="38"/>
      <c r="J50" s="234" t="s">
        <v>47</v>
      </c>
      <c r="K50" s="52">
        <f t="shared" si="4"/>
        <v>865</v>
      </c>
      <c r="L50" s="44">
        <v>1.0</v>
      </c>
      <c r="M50" s="44">
        <v>14.0</v>
      </c>
      <c r="N50" s="23">
        <f t="shared" si="5"/>
        <v>17</v>
      </c>
      <c r="O50" s="38"/>
      <c r="P50" s="45" t="s">
        <v>72</v>
      </c>
      <c r="Q50" s="38"/>
      <c r="R50" s="45">
        <f>MIN(Rules!$E$2,(MAX(H50/N50,N50/H50)))</f>
        <v>1.214285714</v>
      </c>
      <c r="S50" s="45">
        <f>VLOOKUP(B50,Rules!A:B,2,FALSE)</f>
        <v>40</v>
      </c>
      <c r="T50" s="38"/>
      <c r="U50" s="46">
        <f>1/(10^(-(E50+(IF(P50="Y",Rules!$I$2,0))-K50)/Rules!$E$12)+1)</f>
        <v>0.7019417852</v>
      </c>
      <c r="V50" s="47">
        <f t="shared" si="6"/>
        <v>-34</v>
      </c>
      <c r="W50" s="47">
        <f t="shared" si="7"/>
        <v>34</v>
      </c>
      <c r="X50" s="47"/>
      <c r="Y50" s="47"/>
      <c r="Z50" s="48"/>
      <c r="AA50" s="47">
        <f t="shared" ref="AA50:BJ50" si="54">IF($D50=AA$1,$E50+$V50,(IF($J50=AA$1,$K50+$W50,AA49)))</f>
        <v>1426</v>
      </c>
      <c r="AB50" s="47">
        <f t="shared" si="54"/>
        <v>1091</v>
      </c>
      <c r="AC50" s="47">
        <f t="shared" si="54"/>
        <v>1513</v>
      </c>
      <c r="AD50" s="47">
        <f t="shared" si="54"/>
        <v>351</v>
      </c>
      <c r="AE50" s="47">
        <f t="shared" si="54"/>
        <v>1611</v>
      </c>
      <c r="AF50" s="47">
        <f t="shared" si="54"/>
        <v>1869</v>
      </c>
      <c r="AG50" s="47">
        <f t="shared" si="54"/>
        <v>1069</v>
      </c>
      <c r="AH50" s="47">
        <f t="shared" si="54"/>
        <v>829</v>
      </c>
      <c r="AI50" s="47">
        <f t="shared" si="54"/>
        <v>1308</v>
      </c>
      <c r="AJ50" s="47">
        <f t="shared" si="54"/>
        <v>1769</v>
      </c>
      <c r="AK50" s="47">
        <f t="shared" si="54"/>
        <v>586</v>
      </c>
      <c r="AL50" s="47">
        <f t="shared" si="54"/>
        <v>867</v>
      </c>
      <c r="AM50" s="47">
        <f t="shared" si="54"/>
        <v>1940</v>
      </c>
      <c r="AN50" s="47">
        <f t="shared" si="54"/>
        <v>1303</v>
      </c>
      <c r="AO50" s="47">
        <f t="shared" si="54"/>
        <v>1158</v>
      </c>
      <c r="AP50" s="47">
        <f t="shared" si="54"/>
        <v>2134</v>
      </c>
      <c r="AQ50" s="47">
        <f t="shared" si="54"/>
        <v>1561</v>
      </c>
      <c r="AR50" s="47">
        <f t="shared" si="54"/>
        <v>540</v>
      </c>
      <c r="AS50" s="47">
        <f t="shared" si="54"/>
        <v>1656</v>
      </c>
      <c r="AT50" s="47">
        <f t="shared" si="54"/>
        <v>1171</v>
      </c>
      <c r="AU50" s="47">
        <f t="shared" si="54"/>
        <v>698</v>
      </c>
      <c r="AV50" s="47">
        <f t="shared" si="54"/>
        <v>899</v>
      </c>
      <c r="AW50" s="47">
        <f t="shared" si="54"/>
        <v>1100</v>
      </c>
      <c r="AX50" s="47">
        <f t="shared" si="54"/>
        <v>1132</v>
      </c>
      <c r="AY50" s="47">
        <f t="shared" si="54"/>
        <v>642</v>
      </c>
      <c r="AZ50" s="47">
        <f t="shared" si="54"/>
        <v>1576</v>
      </c>
      <c r="BA50" s="47">
        <f t="shared" si="54"/>
        <v>989</v>
      </c>
      <c r="BB50" s="47">
        <f t="shared" si="54"/>
        <v>730</v>
      </c>
      <c r="BC50" s="47">
        <f t="shared" si="54"/>
        <v>528</v>
      </c>
      <c r="BD50" s="47">
        <f t="shared" si="54"/>
        <v>2044</v>
      </c>
      <c r="BE50" s="47">
        <f t="shared" si="54"/>
        <v>682</v>
      </c>
      <c r="BF50" s="47">
        <f t="shared" si="54"/>
        <v>528</v>
      </c>
      <c r="BG50" s="47">
        <f t="shared" si="54"/>
        <v>1869</v>
      </c>
      <c r="BH50" s="47">
        <f t="shared" si="54"/>
        <v>1305</v>
      </c>
      <c r="BI50" s="47">
        <f t="shared" si="54"/>
        <v>1598</v>
      </c>
      <c r="BJ50" s="47">
        <f t="shared" si="54"/>
        <v>1143</v>
      </c>
    </row>
    <row r="51" ht="13.5" customHeight="1">
      <c r="A51" s="88">
        <v>40608.0</v>
      </c>
      <c r="B51" s="84" t="s">
        <v>71</v>
      </c>
      <c r="C51" s="38"/>
      <c r="D51" s="233" t="s">
        <v>49</v>
      </c>
      <c r="E51" s="52">
        <f t="shared" si="2"/>
        <v>351</v>
      </c>
      <c r="F51" s="41">
        <v>1.0</v>
      </c>
      <c r="G51" s="41">
        <v>6.0</v>
      </c>
      <c r="H51" s="42">
        <f t="shared" si="3"/>
        <v>9</v>
      </c>
      <c r="I51" s="38"/>
      <c r="J51" s="234" t="s">
        <v>42</v>
      </c>
      <c r="K51" s="52">
        <f t="shared" si="4"/>
        <v>682</v>
      </c>
      <c r="L51" s="44">
        <v>4.0</v>
      </c>
      <c r="M51" s="44">
        <v>23.0</v>
      </c>
      <c r="N51" s="23">
        <f t="shared" si="5"/>
        <v>35</v>
      </c>
      <c r="O51" s="38"/>
      <c r="P51" s="45" t="s">
        <v>72</v>
      </c>
      <c r="Q51" s="38"/>
      <c r="R51" s="45">
        <f>MIN(Rules!$E$2,(MAX(H51/N51,N51/H51)))</f>
        <v>2</v>
      </c>
      <c r="S51" s="45">
        <f>VLOOKUP(B51,Rules!A:B,2,FALSE)</f>
        <v>40</v>
      </c>
      <c r="T51" s="38"/>
      <c r="U51" s="46">
        <f>1/(10^(-(E51+(IF(P51="Y",Rules!$I$2,0))-K51)/Rules!$E$12)+1)</f>
        <v>0.3028979626</v>
      </c>
      <c r="V51" s="47">
        <f t="shared" si="6"/>
        <v>-24</v>
      </c>
      <c r="W51" s="47">
        <f t="shared" si="7"/>
        <v>24</v>
      </c>
      <c r="X51" s="47"/>
      <c r="Y51" s="47"/>
      <c r="Z51" s="48"/>
      <c r="AA51" s="47">
        <f t="shared" ref="AA51:BJ51" si="55">IF($D51=AA$1,$E51+$V51,(IF($J51=AA$1,$K51+$W51,AA50)))</f>
        <v>1426</v>
      </c>
      <c r="AB51" s="47">
        <f t="shared" si="55"/>
        <v>1091</v>
      </c>
      <c r="AC51" s="47">
        <f t="shared" si="55"/>
        <v>1513</v>
      </c>
      <c r="AD51" s="47">
        <f t="shared" si="55"/>
        <v>327</v>
      </c>
      <c r="AE51" s="47">
        <f t="shared" si="55"/>
        <v>1611</v>
      </c>
      <c r="AF51" s="47">
        <f t="shared" si="55"/>
        <v>1869</v>
      </c>
      <c r="AG51" s="47">
        <f t="shared" si="55"/>
        <v>1069</v>
      </c>
      <c r="AH51" s="47">
        <f t="shared" si="55"/>
        <v>829</v>
      </c>
      <c r="AI51" s="47">
        <f t="shared" si="55"/>
        <v>1308</v>
      </c>
      <c r="AJ51" s="47">
        <f t="shared" si="55"/>
        <v>1769</v>
      </c>
      <c r="AK51" s="47">
        <f t="shared" si="55"/>
        <v>586</v>
      </c>
      <c r="AL51" s="47">
        <f t="shared" si="55"/>
        <v>867</v>
      </c>
      <c r="AM51" s="47">
        <f t="shared" si="55"/>
        <v>1940</v>
      </c>
      <c r="AN51" s="47">
        <f t="shared" si="55"/>
        <v>1303</v>
      </c>
      <c r="AO51" s="47">
        <f t="shared" si="55"/>
        <v>1158</v>
      </c>
      <c r="AP51" s="47">
        <f t="shared" si="55"/>
        <v>2134</v>
      </c>
      <c r="AQ51" s="47">
        <f t="shared" si="55"/>
        <v>1561</v>
      </c>
      <c r="AR51" s="47">
        <f t="shared" si="55"/>
        <v>540</v>
      </c>
      <c r="AS51" s="47">
        <f t="shared" si="55"/>
        <v>1656</v>
      </c>
      <c r="AT51" s="47">
        <f t="shared" si="55"/>
        <v>1171</v>
      </c>
      <c r="AU51" s="47">
        <f t="shared" si="55"/>
        <v>698</v>
      </c>
      <c r="AV51" s="47">
        <f t="shared" si="55"/>
        <v>899</v>
      </c>
      <c r="AW51" s="47">
        <f t="shared" si="55"/>
        <v>1100</v>
      </c>
      <c r="AX51" s="47">
        <f t="shared" si="55"/>
        <v>1132</v>
      </c>
      <c r="AY51" s="47">
        <f t="shared" si="55"/>
        <v>642</v>
      </c>
      <c r="AZ51" s="47">
        <f t="shared" si="55"/>
        <v>1576</v>
      </c>
      <c r="BA51" s="47">
        <f t="shared" si="55"/>
        <v>989</v>
      </c>
      <c r="BB51" s="47">
        <f t="shared" si="55"/>
        <v>730</v>
      </c>
      <c r="BC51" s="47">
        <f t="shared" si="55"/>
        <v>528</v>
      </c>
      <c r="BD51" s="47">
        <f t="shared" si="55"/>
        <v>2044</v>
      </c>
      <c r="BE51" s="47">
        <f t="shared" si="55"/>
        <v>706</v>
      </c>
      <c r="BF51" s="47">
        <f t="shared" si="55"/>
        <v>528</v>
      </c>
      <c r="BG51" s="47">
        <f t="shared" si="55"/>
        <v>1869</v>
      </c>
      <c r="BH51" s="47">
        <f t="shared" si="55"/>
        <v>1305</v>
      </c>
      <c r="BI51" s="47">
        <f t="shared" si="55"/>
        <v>1598</v>
      </c>
      <c r="BJ51" s="47">
        <f t="shared" si="55"/>
        <v>1143</v>
      </c>
    </row>
    <row r="52" ht="13.5" customHeight="1">
      <c r="A52" s="88">
        <v>40608.0</v>
      </c>
      <c r="B52" s="84" t="s">
        <v>71</v>
      </c>
      <c r="C52" s="38"/>
      <c r="D52" s="233" t="s">
        <v>48</v>
      </c>
      <c r="E52" s="52">
        <f t="shared" si="2"/>
        <v>586</v>
      </c>
      <c r="F52" s="41">
        <v>2.0</v>
      </c>
      <c r="G52" s="41">
        <v>11.0</v>
      </c>
      <c r="H52" s="42">
        <f t="shared" si="3"/>
        <v>17</v>
      </c>
      <c r="I52" s="38"/>
      <c r="J52" s="234" t="s">
        <v>46</v>
      </c>
      <c r="K52" s="52">
        <f t="shared" si="4"/>
        <v>528</v>
      </c>
      <c r="L52" s="44">
        <v>4.0</v>
      </c>
      <c r="M52" s="44">
        <v>13.0</v>
      </c>
      <c r="N52" s="23">
        <f t="shared" si="5"/>
        <v>25</v>
      </c>
      <c r="O52" s="38"/>
      <c r="P52" s="45" t="s">
        <v>72</v>
      </c>
      <c r="Q52" s="38"/>
      <c r="R52" s="45">
        <f>MIN(Rules!$E$2,(MAX(H52/N52,N52/H52)))</f>
        <v>1.470588235</v>
      </c>
      <c r="S52" s="45">
        <f>VLOOKUP(B52,Rules!A:B,2,FALSE)</f>
        <v>40</v>
      </c>
      <c r="T52" s="38"/>
      <c r="U52" s="46">
        <f>1/(10^(-(E52+(IF(P52="Y",Rules!$I$2,0))-K52)/Rules!$E$12)+1)</f>
        <v>0.722696223</v>
      </c>
      <c r="V52" s="47">
        <f t="shared" si="6"/>
        <v>-43</v>
      </c>
      <c r="W52" s="47">
        <f t="shared" si="7"/>
        <v>43</v>
      </c>
      <c r="X52" s="47"/>
      <c r="Y52" s="47"/>
      <c r="Z52" s="48"/>
      <c r="AA52" s="47">
        <f t="shared" ref="AA52:BJ52" si="56">IF($D52=AA$1,$E52+$V52,(IF($J52=AA$1,$K52+$W52,AA51)))</f>
        <v>1426</v>
      </c>
      <c r="AB52" s="47">
        <f t="shared" si="56"/>
        <v>1091</v>
      </c>
      <c r="AC52" s="47">
        <f t="shared" si="56"/>
        <v>1513</v>
      </c>
      <c r="AD52" s="47">
        <f t="shared" si="56"/>
        <v>327</v>
      </c>
      <c r="AE52" s="47">
        <f t="shared" si="56"/>
        <v>1611</v>
      </c>
      <c r="AF52" s="47">
        <f t="shared" si="56"/>
        <v>1869</v>
      </c>
      <c r="AG52" s="47">
        <f t="shared" si="56"/>
        <v>1069</v>
      </c>
      <c r="AH52" s="47">
        <f t="shared" si="56"/>
        <v>829</v>
      </c>
      <c r="AI52" s="47">
        <f t="shared" si="56"/>
        <v>1308</v>
      </c>
      <c r="AJ52" s="47">
        <f t="shared" si="56"/>
        <v>1769</v>
      </c>
      <c r="AK52" s="47">
        <f t="shared" si="56"/>
        <v>543</v>
      </c>
      <c r="AL52" s="47">
        <f t="shared" si="56"/>
        <v>867</v>
      </c>
      <c r="AM52" s="47">
        <f t="shared" si="56"/>
        <v>1940</v>
      </c>
      <c r="AN52" s="47">
        <f t="shared" si="56"/>
        <v>1303</v>
      </c>
      <c r="AO52" s="47">
        <f t="shared" si="56"/>
        <v>1158</v>
      </c>
      <c r="AP52" s="47">
        <f t="shared" si="56"/>
        <v>2134</v>
      </c>
      <c r="AQ52" s="47">
        <f t="shared" si="56"/>
        <v>1561</v>
      </c>
      <c r="AR52" s="47">
        <f t="shared" si="56"/>
        <v>540</v>
      </c>
      <c r="AS52" s="47">
        <f t="shared" si="56"/>
        <v>1656</v>
      </c>
      <c r="AT52" s="47">
        <f t="shared" si="56"/>
        <v>1171</v>
      </c>
      <c r="AU52" s="47">
        <f t="shared" si="56"/>
        <v>698</v>
      </c>
      <c r="AV52" s="47">
        <f t="shared" si="56"/>
        <v>899</v>
      </c>
      <c r="AW52" s="47">
        <f t="shared" si="56"/>
        <v>1100</v>
      </c>
      <c r="AX52" s="47">
        <f t="shared" si="56"/>
        <v>1132</v>
      </c>
      <c r="AY52" s="47">
        <f t="shared" si="56"/>
        <v>642</v>
      </c>
      <c r="AZ52" s="47">
        <f t="shared" si="56"/>
        <v>1576</v>
      </c>
      <c r="BA52" s="47">
        <f t="shared" si="56"/>
        <v>989</v>
      </c>
      <c r="BB52" s="47">
        <f t="shared" si="56"/>
        <v>730</v>
      </c>
      <c r="BC52" s="47">
        <f t="shared" si="56"/>
        <v>571</v>
      </c>
      <c r="BD52" s="47">
        <f t="shared" si="56"/>
        <v>2044</v>
      </c>
      <c r="BE52" s="47">
        <f t="shared" si="56"/>
        <v>706</v>
      </c>
      <c r="BF52" s="47">
        <f t="shared" si="56"/>
        <v>528</v>
      </c>
      <c r="BG52" s="47">
        <f t="shared" si="56"/>
        <v>1869</v>
      </c>
      <c r="BH52" s="47">
        <f t="shared" si="56"/>
        <v>1305</v>
      </c>
      <c r="BI52" s="47">
        <f t="shared" si="56"/>
        <v>1598</v>
      </c>
      <c r="BJ52" s="47">
        <f t="shared" si="56"/>
        <v>1143</v>
      </c>
    </row>
    <row r="53" ht="13.5" customHeight="1">
      <c r="A53" s="88">
        <v>40608.0</v>
      </c>
      <c r="B53" s="84" t="s">
        <v>71</v>
      </c>
      <c r="C53" s="38"/>
      <c r="D53" s="233" t="s">
        <v>52</v>
      </c>
      <c r="E53" s="52">
        <f t="shared" si="2"/>
        <v>540</v>
      </c>
      <c r="F53" s="41">
        <v>3.0</v>
      </c>
      <c r="G53" s="41">
        <v>8.0</v>
      </c>
      <c r="H53" s="42">
        <f t="shared" si="3"/>
        <v>17</v>
      </c>
      <c r="I53" s="38"/>
      <c r="J53" s="234" t="s">
        <v>50</v>
      </c>
      <c r="K53" s="52">
        <f t="shared" si="4"/>
        <v>698</v>
      </c>
      <c r="L53" s="44">
        <v>2.0</v>
      </c>
      <c r="M53" s="44">
        <v>15.0</v>
      </c>
      <c r="N53" s="23">
        <f t="shared" si="5"/>
        <v>21</v>
      </c>
      <c r="O53" s="38"/>
      <c r="P53" s="45" t="s">
        <v>72</v>
      </c>
      <c r="Q53" s="38"/>
      <c r="R53" s="45">
        <f>MIN(Rules!$E$2,(MAX(H53/N53,N53/H53)))</f>
        <v>1.235294118</v>
      </c>
      <c r="S53" s="45">
        <f>VLOOKUP(B53,Rules!A:B,2,FALSE)</f>
        <v>40</v>
      </c>
      <c r="T53" s="38"/>
      <c r="U53" s="46">
        <f>1/(10^(-(E53+(IF(P53="Y",Rules!$I$2,0))-K53)/Rules!$E$12)+1)</f>
        <v>0.4907907012</v>
      </c>
      <c r="V53" s="47">
        <f t="shared" si="6"/>
        <v>-24</v>
      </c>
      <c r="W53" s="47">
        <f t="shared" si="7"/>
        <v>24</v>
      </c>
      <c r="X53" s="47"/>
      <c r="Y53" s="47"/>
      <c r="Z53" s="48"/>
      <c r="AA53" s="47">
        <f t="shared" ref="AA53:BJ53" si="57">IF($D53=AA$1,$E53+$V53,(IF($J53=AA$1,$K53+$W53,AA52)))</f>
        <v>1426</v>
      </c>
      <c r="AB53" s="47">
        <f t="shared" si="57"/>
        <v>1091</v>
      </c>
      <c r="AC53" s="47">
        <f t="shared" si="57"/>
        <v>1513</v>
      </c>
      <c r="AD53" s="47">
        <f t="shared" si="57"/>
        <v>327</v>
      </c>
      <c r="AE53" s="47">
        <f t="shared" si="57"/>
        <v>1611</v>
      </c>
      <c r="AF53" s="47">
        <f t="shared" si="57"/>
        <v>1869</v>
      </c>
      <c r="AG53" s="47">
        <f t="shared" si="57"/>
        <v>1069</v>
      </c>
      <c r="AH53" s="47">
        <f t="shared" si="57"/>
        <v>829</v>
      </c>
      <c r="AI53" s="47">
        <f t="shared" si="57"/>
        <v>1308</v>
      </c>
      <c r="AJ53" s="47">
        <f t="shared" si="57"/>
        <v>1769</v>
      </c>
      <c r="AK53" s="47">
        <f t="shared" si="57"/>
        <v>543</v>
      </c>
      <c r="AL53" s="47">
        <f t="shared" si="57"/>
        <v>867</v>
      </c>
      <c r="AM53" s="47">
        <f t="shared" si="57"/>
        <v>1940</v>
      </c>
      <c r="AN53" s="47">
        <f t="shared" si="57"/>
        <v>1303</v>
      </c>
      <c r="AO53" s="47">
        <f t="shared" si="57"/>
        <v>1158</v>
      </c>
      <c r="AP53" s="47">
        <f t="shared" si="57"/>
        <v>2134</v>
      </c>
      <c r="AQ53" s="47">
        <f t="shared" si="57"/>
        <v>1561</v>
      </c>
      <c r="AR53" s="47">
        <f t="shared" si="57"/>
        <v>516</v>
      </c>
      <c r="AS53" s="47">
        <f t="shared" si="57"/>
        <v>1656</v>
      </c>
      <c r="AT53" s="47">
        <f t="shared" si="57"/>
        <v>1171</v>
      </c>
      <c r="AU53" s="47">
        <f t="shared" si="57"/>
        <v>722</v>
      </c>
      <c r="AV53" s="47">
        <f t="shared" si="57"/>
        <v>899</v>
      </c>
      <c r="AW53" s="47">
        <f t="shared" si="57"/>
        <v>1100</v>
      </c>
      <c r="AX53" s="47">
        <f t="shared" si="57"/>
        <v>1132</v>
      </c>
      <c r="AY53" s="47">
        <f t="shared" si="57"/>
        <v>642</v>
      </c>
      <c r="AZ53" s="47">
        <f t="shared" si="57"/>
        <v>1576</v>
      </c>
      <c r="BA53" s="47">
        <f t="shared" si="57"/>
        <v>989</v>
      </c>
      <c r="BB53" s="47">
        <f t="shared" si="57"/>
        <v>730</v>
      </c>
      <c r="BC53" s="47">
        <f t="shared" si="57"/>
        <v>571</v>
      </c>
      <c r="BD53" s="47">
        <f t="shared" si="57"/>
        <v>2044</v>
      </c>
      <c r="BE53" s="47">
        <f t="shared" si="57"/>
        <v>706</v>
      </c>
      <c r="BF53" s="47">
        <f t="shared" si="57"/>
        <v>528</v>
      </c>
      <c r="BG53" s="47">
        <f t="shared" si="57"/>
        <v>1869</v>
      </c>
      <c r="BH53" s="47">
        <f t="shared" si="57"/>
        <v>1305</v>
      </c>
      <c r="BI53" s="47">
        <f t="shared" si="57"/>
        <v>1598</v>
      </c>
      <c r="BJ53" s="47">
        <f t="shared" si="57"/>
        <v>1143</v>
      </c>
    </row>
    <row r="54" ht="13.5" customHeight="1">
      <c r="A54" s="88">
        <v>40614.0</v>
      </c>
      <c r="B54" s="84" t="s">
        <v>71</v>
      </c>
      <c r="C54" s="38"/>
      <c r="D54" s="233" t="s">
        <v>34</v>
      </c>
      <c r="E54" s="52">
        <f t="shared" si="2"/>
        <v>1303</v>
      </c>
      <c r="F54" s="41">
        <v>1.0</v>
      </c>
      <c r="G54" s="41">
        <v>15.0</v>
      </c>
      <c r="H54" s="42">
        <f t="shared" si="3"/>
        <v>18</v>
      </c>
      <c r="I54" s="38"/>
      <c r="J54" s="234" t="s">
        <v>32</v>
      </c>
      <c r="K54" s="52">
        <f t="shared" si="4"/>
        <v>1305</v>
      </c>
      <c r="L54" s="44">
        <v>1.0</v>
      </c>
      <c r="M54" s="44">
        <v>13.0</v>
      </c>
      <c r="N54" s="23">
        <f t="shared" si="5"/>
        <v>16</v>
      </c>
      <c r="O54" s="38"/>
      <c r="P54" s="45" t="s">
        <v>72</v>
      </c>
      <c r="Q54" s="38"/>
      <c r="R54" s="45">
        <f>MIN(Rules!$E$2,(MAX(H54/N54,N54/H54)))</f>
        <v>1.125</v>
      </c>
      <c r="S54" s="45">
        <f>VLOOKUP(B54,Rules!A:B,2,FALSE)</f>
        <v>40</v>
      </c>
      <c r="T54" s="38"/>
      <c r="U54" s="46">
        <f>1/(10^(-(E54+(IF(P54="Y",Rules!$I$2,0))-K54)/Rules!$E$12)+1)</f>
        <v>0.6640879415</v>
      </c>
      <c r="V54" s="47">
        <f t="shared" si="6"/>
        <v>15</v>
      </c>
      <c r="W54" s="47">
        <f t="shared" si="7"/>
        <v>-15</v>
      </c>
      <c r="X54" s="47"/>
      <c r="Y54" s="47"/>
      <c r="Z54" s="48"/>
      <c r="AA54" s="47">
        <f t="shared" ref="AA54:BJ54" si="58">IF($D54=AA$1,$E54+$V54,(IF($J54=AA$1,$K54+$W54,AA53)))</f>
        <v>1426</v>
      </c>
      <c r="AB54" s="47">
        <f t="shared" si="58"/>
        <v>1091</v>
      </c>
      <c r="AC54" s="47">
        <f t="shared" si="58"/>
        <v>1513</v>
      </c>
      <c r="AD54" s="47">
        <f t="shared" si="58"/>
        <v>327</v>
      </c>
      <c r="AE54" s="47">
        <f t="shared" si="58"/>
        <v>1611</v>
      </c>
      <c r="AF54" s="47">
        <f t="shared" si="58"/>
        <v>1869</v>
      </c>
      <c r="AG54" s="47">
        <f t="shared" si="58"/>
        <v>1069</v>
      </c>
      <c r="AH54" s="47">
        <f t="shared" si="58"/>
        <v>829</v>
      </c>
      <c r="AI54" s="47">
        <f t="shared" si="58"/>
        <v>1308</v>
      </c>
      <c r="AJ54" s="47">
        <f t="shared" si="58"/>
        <v>1769</v>
      </c>
      <c r="AK54" s="47">
        <f t="shared" si="58"/>
        <v>543</v>
      </c>
      <c r="AL54" s="47">
        <f t="shared" si="58"/>
        <v>867</v>
      </c>
      <c r="AM54" s="47">
        <f t="shared" si="58"/>
        <v>1940</v>
      </c>
      <c r="AN54" s="47">
        <f t="shared" si="58"/>
        <v>1318</v>
      </c>
      <c r="AO54" s="47">
        <f t="shared" si="58"/>
        <v>1158</v>
      </c>
      <c r="AP54" s="47">
        <f t="shared" si="58"/>
        <v>2134</v>
      </c>
      <c r="AQ54" s="47">
        <f t="shared" si="58"/>
        <v>1561</v>
      </c>
      <c r="AR54" s="47">
        <f t="shared" si="58"/>
        <v>516</v>
      </c>
      <c r="AS54" s="47">
        <f t="shared" si="58"/>
        <v>1656</v>
      </c>
      <c r="AT54" s="47">
        <f t="shared" si="58"/>
        <v>1171</v>
      </c>
      <c r="AU54" s="47">
        <f t="shared" si="58"/>
        <v>722</v>
      </c>
      <c r="AV54" s="47">
        <f t="shared" si="58"/>
        <v>899</v>
      </c>
      <c r="AW54" s="47">
        <f t="shared" si="58"/>
        <v>1100</v>
      </c>
      <c r="AX54" s="47">
        <f t="shared" si="58"/>
        <v>1132</v>
      </c>
      <c r="AY54" s="47">
        <f t="shared" si="58"/>
        <v>642</v>
      </c>
      <c r="AZ54" s="47">
        <f t="shared" si="58"/>
        <v>1576</v>
      </c>
      <c r="BA54" s="47">
        <f t="shared" si="58"/>
        <v>989</v>
      </c>
      <c r="BB54" s="47">
        <f t="shared" si="58"/>
        <v>730</v>
      </c>
      <c r="BC54" s="47">
        <f t="shared" si="58"/>
        <v>571</v>
      </c>
      <c r="BD54" s="47">
        <f t="shared" si="58"/>
        <v>2044</v>
      </c>
      <c r="BE54" s="47">
        <f t="shared" si="58"/>
        <v>706</v>
      </c>
      <c r="BF54" s="47">
        <f t="shared" si="58"/>
        <v>528</v>
      </c>
      <c r="BG54" s="47">
        <f t="shared" si="58"/>
        <v>1869</v>
      </c>
      <c r="BH54" s="47">
        <f t="shared" si="58"/>
        <v>1290</v>
      </c>
      <c r="BI54" s="47">
        <f t="shared" si="58"/>
        <v>1598</v>
      </c>
      <c r="BJ54" s="47">
        <f t="shared" si="58"/>
        <v>1143</v>
      </c>
    </row>
    <row r="55" ht="13.5" customHeight="1">
      <c r="A55" s="88">
        <v>40615.0</v>
      </c>
      <c r="B55" s="84" t="s">
        <v>71</v>
      </c>
      <c r="C55" s="38"/>
      <c r="D55" s="233" t="s">
        <v>25</v>
      </c>
      <c r="E55" s="52">
        <f t="shared" si="2"/>
        <v>1869</v>
      </c>
      <c r="F55" s="41">
        <v>0.0</v>
      </c>
      <c r="G55" s="41">
        <v>18.0</v>
      </c>
      <c r="H55" s="42">
        <f t="shared" si="3"/>
        <v>18</v>
      </c>
      <c r="I55" s="38"/>
      <c r="J55" s="234" t="s">
        <v>19</v>
      </c>
      <c r="K55" s="52">
        <f t="shared" si="4"/>
        <v>1869</v>
      </c>
      <c r="L55" s="44">
        <v>0.0</v>
      </c>
      <c r="M55" s="44">
        <v>17.0</v>
      </c>
      <c r="N55" s="23">
        <f t="shared" si="5"/>
        <v>17</v>
      </c>
      <c r="O55" s="38"/>
      <c r="P55" s="45" t="s">
        <v>72</v>
      </c>
      <c r="Q55" s="38"/>
      <c r="R55" s="45">
        <f>MIN(Rules!$E$2,(MAX(H55/N55,N55/H55)))</f>
        <v>1.058823529</v>
      </c>
      <c r="S55" s="45">
        <f>VLOOKUP(B55,Rules!A:B,2,FALSE)</f>
        <v>40</v>
      </c>
      <c r="T55" s="38"/>
      <c r="U55" s="46">
        <f>1/(10^(-(E55+(IF(P55="Y",Rules!$I$2,0))-K55)/Rules!$E$12)+1)</f>
        <v>0.6661394246</v>
      </c>
      <c r="V55" s="47">
        <f t="shared" si="6"/>
        <v>14</v>
      </c>
      <c r="W55" s="47">
        <f t="shared" si="7"/>
        <v>-14</v>
      </c>
      <c r="X55" s="47"/>
      <c r="Y55" s="47"/>
      <c r="Z55" s="48"/>
      <c r="AA55" s="47">
        <f t="shared" ref="AA55:BJ55" si="59">IF($D55=AA$1,$E55+$V55,(IF($J55=AA$1,$K55+$W55,AA54)))</f>
        <v>1426</v>
      </c>
      <c r="AB55" s="47">
        <f t="shared" si="59"/>
        <v>1091</v>
      </c>
      <c r="AC55" s="47">
        <f t="shared" si="59"/>
        <v>1513</v>
      </c>
      <c r="AD55" s="47">
        <f t="shared" si="59"/>
        <v>327</v>
      </c>
      <c r="AE55" s="47">
        <f t="shared" si="59"/>
        <v>1611</v>
      </c>
      <c r="AF55" s="47">
        <f t="shared" si="59"/>
        <v>1855</v>
      </c>
      <c r="AG55" s="47">
        <f t="shared" si="59"/>
        <v>1069</v>
      </c>
      <c r="AH55" s="47">
        <f t="shared" si="59"/>
        <v>829</v>
      </c>
      <c r="AI55" s="47">
        <f t="shared" si="59"/>
        <v>1308</v>
      </c>
      <c r="AJ55" s="47">
        <f t="shared" si="59"/>
        <v>1769</v>
      </c>
      <c r="AK55" s="47">
        <f t="shared" si="59"/>
        <v>543</v>
      </c>
      <c r="AL55" s="47">
        <f t="shared" si="59"/>
        <v>867</v>
      </c>
      <c r="AM55" s="47">
        <f t="shared" si="59"/>
        <v>1940</v>
      </c>
      <c r="AN55" s="47">
        <f t="shared" si="59"/>
        <v>1318</v>
      </c>
      <c r="AO55" s="47">
        <f t="shared" si="59"/>
        <v>1158</v>
      </c>
      <c r="AP55" s="47">
        <f t="shared" si="59"/>
        <v>2134</v>
      </c>
      <c r="AQ55" s="47">
        <f t="shared" si="59"/>
        <v>1561</v>
      </c>
      <c r="AR55" s="47">
        <f t="shared" si="59"/>
        <v>516</v>
      </c>
      <c r="AS55" s="47">
        <f t="shared" si="59"/>
        <v>1656</v>
      </c>
      <c r="AT55" s="47">
        <f t="shared" si="59"/>
        <v>1171</v>
      </c>
      <c r="AU55" s="47">
        <f t="shared" si="59"/>
        <v>722</v>
      </c>
      <c r="AV55" s="47">
        <f t="shared" si="59"/>
        <v>899</v>
      </c>
      <c r="AW55" s="47">
        <f t="shared" si="59"/>
        <v>1100</v>
      </c>
      <c r="AX55" s="47">
        <f t="shared" si="59"/>
        <v>1132</v>
      </c>
      <c r="AY55" s="47">
        <f t="shared" si="59"/>
        <v>642</v>
      </c>
      <c r="AZ55" s="47">
        <f t="shared" si="59"/>
        <v>1576</v>
      </c>
      <c r="BA55" s="47">
        <f t="shared" si="59"/>
        <v>989</v>
      </c>
      <c r="BB55" s="47">
        <f t="shared" si="59"/>
        <v>730</v>
      </c>
      <c r="BC55" s="47">
        <f t="shared" si="59"/>
        <v>571</v>
      </c>
      <c r="BD55" s="47">
        <f t="shared" si="59"/>
        <v>2044</v>
      </c>
      <c r="BE55" s="47">
        <f t="shared" si="59"/>
        <v>706</v>
      </c>
      <c r="BF55" s="47">
        <f t="shared" si="59"/>
        <v>528</v>
      </c>
      <c r="BG55" s="47">
        <f t="shared" si="59"/>
        <v>1883</v>
      </c>
      <c r="BH55" s="47">
        <f t="shared" si="59"/>
        <v>1290</v>
      </c>
      <c r="BI55" s="47">
        <f t="shared" si="59"/>
        <v>1598</v>
      </c>
      <c r="BJ55" s="47">
        <f t="shared" si="59"/>
        <v>1143</v>
      </c>
    </row>
    <row r="56" ht="13.5" customHeight="1">
      <c r="A56" s="88">
        <v>40615.0</v>
      </c>
      <c r="B56" s="84" t="s">
        <v>71</v>
      </c>
      <c r="C56" s="38"/>
      <c r="D56" s="233" t="s">
        <v>23</v>
      </c>
      <c r="E56" s="52">
        <f t="shared" si="2"/>
        <v>1940</v>
      </c>
      <c r="F56" s="41">
        <v>4.0</v>
      </c>
      <c r="G56" s="41">
        <v>14.0</v>
      </c>
      <c r="H56" s="42">
        <f t="shared" si="3"/>
        <v>26</v>
      </c>
      <c r="I56" s="38"/>
      <c r="J56" s="234" t="s">
        <v>22</v>
      </c>
      <c r="K56" s="52">
        <f t="shared" si="4"/>
        <v>2134</v>
      </c>
      <c r="L56" s="44">
        <v>3.0</v>
      </c>
      <c r="M56" s="44">
        <v>13.0</v>
      </c>
      <c r="N56" s="23">
        <f t="shared" si="5"/>
        <v>22</v>
      </c>
      <c r="O56" s="38"/>
      <c r="P56" s="45" t="s">
        <v>72</v>
      </c>
      <c r="Q56" s="38"/>
      <c r="R56" s="45">
        <f>MIN(Rules!$E$2,(MAX(H56/N56,N56/H56)))</f>
        <v>1.181818182</v>
      </c>
      <c r="S56" s="45">
        <f>VLOOKUP(B56,Rules!A:B,2,FALSE)</f>
        <v>40</v>
      </c>
      <c r="T56" s="38"/>
      <c r="U56" s="46">
        <f>1/(10^(-(E56+(IF(P56="Y",Rules!$I$2,0))-K56)/Rules!$E$12)+1)</f>
        <v>0.4495157413</v>
      </c>
      <c r="V56" s="47">
        <f t="shared" si="6"/>
        <v>26</v>
      </c>
      <c r="W56" s="47">
        <f t="shared" si="7"/>
        <v>-26</v>
      </c>
      <c r="X56" s="47"/>
      <c r="Y56" s="47"/>
      <c r="Z56" s="48"/>
      <c r="AA56" s="47">
        <f t="shared" ref="AA56:BJ56" si="60">IF($D56=AA$1,$E56+$V56,(IF($J56=AA$1,$K56+$W56,AA55)))</f>
        <v>1426</v>
      </c>
      <c r="AB56" s="47">
        <f t="shared" si="60"/>
        <v>1091</v>
      </c>
      <c r="AC56" s="47">
        <f t="shared" si="60"/>
        <v>1513</v>
      </c>
      <c r="AD56" s="47">
        <f t="shared" si="60"/>
        <v>327</v>
      </c>
      <c r="AE56" s="47">
        <f t="shared" si="60"/>
        <v>1611</v>
      </c>
      <c r="AF56" s="47">
        <f t="shared" si="60"/>
        <v>1855</v>
      </c>
      <c r="AG56" s="47">
        <f t="shared" si="60"/>
        <v>1069</v>
      </c>
      <c r="AH56" s="47">
        <f t="shared" si="60"/>
        <v>829</v>
      </c>
      <c r="AI56" s="47">
        <f t="shared" si="60"/>
        <v>1308</v>
      </c>
      <c r="AJ56" s="47">
        <f t="shared" si="60"/>
        <v>1769</v>
      </c>
      <c r="AK56" s="47">
        <f t="shared" si="60"/>
        <v>543</v>
      </c>
      <c r="AL56" s="47">
        <f t="shared" si="60"/>
        <v>867</v>
      </c>
      <c r="AM56" s="47">
        <f t="shared" si="60"/>
        <v>1966</v>
      </c>
      <c r="AN56" s="47">
        <f t="shared" si="60"/>
        <v>1318</v>
      </c>
      <c r="AO56" s="47">
        <f t="shared" si="60"/>
        <v>1158</v>
      </c>
      <c r="AP56" s="47">
        <f t="shared" si="60"/>
        <v>2108</v>
      </c>
      <c r="AQ56" s="47">
        <f t="shared" si="60"/>
        <v>1561</v>
      </c>
      <c r="AR56" s="47">
        <f t="shared" si="60"/>
        <v>516</v>
      </c>
      <c r="AS56" s="47">
        <f t="shared" si="60"/>
        <v>1656</v>
      </c>
      <c r="AT56" s="47">
        <f t="shared" si="60"/>
        <v>1171</v>
      </c>
      <c r="AU56" s="47">
        <f t="shared" si="60"/>
        <v>722</v>
      </c>
      <c r="AV56" s="47">
        <f t="shared" si="60"/>
        <v>899</v>
      </c>
      <c r="AW56" s="47">
        <f t="shared" si="60"/>
        <v>1100</v>
      </c>
      <c r="AX56" s="47">
        <f t="shared" si="60"/>
        <v>1132</v>
      </c>
      <c r="AY56" s="47">
        <f t="shared" si="60"/>
        <v>642</v>
      </c>
      <c r="AZ56" s="47">
        <f t="shared" si="60"/>
        <v>1576</v>
      </c>
      <c r="BA56" s="47">
        <f t="shared" si="60"/>
        <v>989</v>
      </c>
      <c r="BB56" s="47">
        <f t="shared" si="60"/>
        <v>730</v>
      </c>
      <c r="BC56" s="47">
        <f t="shared" si="60"/>
        <v>571</v>
      </c>
      <c r="BD56" s="47">
        <f t="shared" si="60"/>
        <v>2044</v>
      </c>
      <c r="BE56" s="47">
        <f t="shared" si="60"/>
        <v>706</v>
      </c>
      <c r="BF56" s="47">
        <f t="shared" si="60"/>
        <v>528</v>
      </c>
      <c r="BG56" s="47">
        <f t="shared" si="60"/>
        <v>1883</v>
      </c>
      <c r="BH56" s="47">
        <f t="shared" si="60"/>
        <v>1290</v>
      </c>
      <c r="BI56" s="47">
        <f t="shared" si="60"/>
        <v>1598</v>
      </c>
      <c r="BJ56" s="47">
        <f t="shared" si="60"/>
        <v>1143</v>
      </c>
    </row>
    <row r="57" ht="13.5" customHeight="1">
      <c r="A57" s="88">
        <v>40615.0</v>
      </c>
      <c r="B57" s="84" t="s">
        <v>71</v>
      </c>
      <c r="C57" s="38"/>
      <c r="D57" s="233" t="s">
        <v>24</v>
      </c>
      <c r="E57" s="52">
        <f t="shared" si="2"/>
        <v>1598</v>
      </c>
      <c r="F57" s="41">
        <v>2.0</v>
      </c>
      <c r="G57" s="41">
        <v>15.0</v>
      </c>
      <c r="H57" s="42">
        <f t="shared" si="3"/>
        <v>21</v>
      </c>
      <c r="I57" s="38"/>
      <c r="J57" s="234" t="s">
        <v>26</v>
      </c>
      <c r="K57" s="52">
        <f t="shared" si="4"/>
        <v>1769</v>
      </c>
      <c r="L57" s="44">
        <v>3.0</v>
      </c>
      <c r="M57" s="44">
        <v>21.0</v>
      </c>
      <c r="N57" s="23">
        <f t="shared" si="5"/>
        <v>30</v>
      </c>
      <c r="O57" s="38"/>
      <c r="P57" s="45" t="s">
        <v>72</v>
      </c>
      <c r="Q57" s="38"/>
      <c r="R57" s="45">
        <f>MIN(Rules!$E$2,(MAX(H57/N57,N57/H57)))</f>
        <v>1.428571429</v>
      </c>
      <c r="S57" s="45">
        <f>VLOOKUP(B57,Rules!A:B,2,FALSE)</f>
        <v>40</v>
      </c>
      <c r="T57" s="38"/>
      <c r="U57" s="46">
        <f>1/(10^(-(E57+(IF(P57="Y",Rules!$I$2,0))-K57)/Rules!$E$12)+1)</f>
        <v>0.4758416821</v>
      </c>
      <c r="V57" s="47">
        <f t="shared" si="6"/>
        <v>-27</v>
      </c>
      <c r="W57" s="47">
        <f t="shared" si="7"/>
        <v>27</v>
      </c>
      <c r="X57" s="47"/>
      <c r="Y57" s="47"/>
      <c r="Z57" s="48"/>
      <c r="AA57" s="47">
        <f t="shared" ref="AA57:BJ57" si="61">IF($D57=AA$1,$E57+$V57,(IF($J57=AA$1,$K57+$W57,AA56)))</f>
        <v>1426</v>
      </c>
      <c r="AB57" s="47">
        <f t="shared" si="61"/>
        <v>1091</v>
      </c>
      <c r="AC57" s="47">
        <f t="shared" si="61"/>
        <v>1513</v>
      </c>
      <c r="AD57" s="47">
        <f t="shared" si="61"/>
        <v>327</v>
      </c>
      <c r="AE57" s="47">
        <f t="shared" si="61"/>
        <v>1611</v>
      </c>
      <c r="AF57" s="47">
        <f t="shared" si="61"/>
        <v>1855</v>
      </c>
      <c r="AG57" s="47">
        <f t="shared" si="61"/>
        <v>1069</v>
      </c>
      <c r="AH57" s="47">
        <f t="shared" si="61"/>
        <v>829</v>
      </c>
      <c r="AI57" s="47">
        <f t="shared" si="61"/>
        <v>1308</v>
      </c>
      <c r="AJ57" s="47">
        <f t="shared" si="61"/>
        <v>1796</v>
      </c>
      <c r="AK57" s="47">
        <f t="shared" si="61"/>
        <v>543</v>
      </c>
      <c r="AL57" s="47">
        <f t="shared" si="61"/>
        <v>867</v>
      </c>
      <c r="AM57" s="47">
        <f t="shared" si="61"/>
        <v>1966</v>
      </c>
      <c r="AN57" s="47">
        <f t="shared" si="61"/>
        <v>1318</v>
      </c>
      <c r="AO57" s="47">
        <f t="shared" si="61"/>
        <v>1158</v>
      </c>
      <c r="AP57" s="47">
        <f t="shared" si="61"/>
        <v>2108</v>
      </c>
      <c r="AQ57" s="47">
        <f t="shared" si="61"/>
        <v>1561</v>
      </c>
      <c r="AR57" s="47">
        <f t="shared" si="61"/>
        <v>516</v>
      </c>
      <c r="AS57" s="47">
        <f t="shared" si="61"/>
        <v>1656</v>
      </c>
      <c r="AT57" s="47">
        <f t="shared" si="61"/>
        <v>1171</v>
      </c>
      <c r="AU57" s="47">
        <f t="shared" si="61"/>
        <v>722</v>
      </c>
      <c r="AV57" s="47">
        <f t="shared" si="61"/>
        <v>899</v>
      </c>
      <c r="AW57" s="47">
        <f t="shared" si="61"/>
        <v>1100</v>
      </c>
      <c r="AX57" s="47">
        <f t="shared" si="61"/>
        <v>1132</v>
      </c>
      <c r="AY57" s="47">
        <f t="shared" si="61"/>
        <v>642</v>
      </c>
      <c r="AZ57" s="47">
        <f t="shared" si="61"/>
        <v>1576</v>
      </c>
      <c r="BA57" s="47">
        <f t="shared" si="61"/>
        <v>989</v>
      </c>
      <c r="BB57" s="47">
        <f t="shared" si="61"/>
        <v>730</v>
      </c>
      <c r="BC57" s="47">
        <f t="shared" si="61"/>
        <v>571</v>
      </c>
      <c r="BD57" s="47">
        <f t="shared" si="61"/>
        <v>2044</v>
      </c>
      <c r="BE57" s="47">
        <f t="shared" si="61"/>
        <v>706</v>
      </c>
      <c r="BF57" s="47">
        <f t="shared" si="61"/>
        <v>528</v>
      </c>
      <c r="BG57" s="47">
        <f t="shared" si="61"/>
        <v>1883</v>
      </c>
      <c r="BH57" s="47">
        <f t="shared" si="61"/>
        <v>1290</v>
      </c>
      <c r="BI57" s="47">
        <f t="shared" si="61"/>
        <v>1571</v>
      </c>
      <c r="BJ57" s="47">
        <f t="shared" si="61"/>
        <v>1143</v>
      </c>
    </row>
    <row r="58" ht="13.5" customHeight="1">
      <c r="A58" s="88">
        <v>40615.0</v>
      </c>
      <c r="B58" s="84" t="s">
        <v>71</v>
      </c>
      <c r="C58" s="38"/>
      <c r="D58" s="233" t="s">
        <v>18</v>
      </c>
      <c r="E58" s="52">
        <f t="shared" si="2"/>
        <v>2044</v>
      </c>
      <c r="F58" s="41">
        <v>1.0</v>
      </c>
      <c r="G58" s="41">
        <v>20.0</v>
      </c>
      <c r="H58" s="42">
        <f t="shared" si="3"/>
        <v>23</v>
      </c>
      <c r="I58" s="38"/>
      <c r="J58" s="234" t="s">
        <v>27</v>
      </c>
      <c r="K58" s="52">
        <f t="shared" si="4"/>
        <v>1576</v>
      </c>
      <c r="L58" s="44">
        <v>0.0</v>
      </c>
      <c r="M58" s="44">
        <v>10.0</v>
      </c>
      <c r="N58" s="23">
        <f t="shared" si="5"/>
        <v>10</v>
      </c>
      <c r="O58" s="38"/>
      <c r="P58" s="45" t="s">
        <v>72</v>
      </c>
      <c r="Q58" s="38"/>
      <c r="R58" s="45">
        <f>MIN(Rules!$E$2,(MAX(H58/N58,N58/H58)))</f>
        <v>2</v>
      </c>
      <c r="S58" s="45">
        <f>VLOOKUP(B58,Rules!A:B,2,FALSE)</f>
        <v>40</v>
      </c>
      <c r="T58" s="38"/>
      <c r="U58" s="46">
        <f>1/(10^(-(E58+(IF(P58="Y",Rules!$I$2,0))-K58)/Rules!$E$12)+1)</f>
        <v>0.9451112987</v>
      </c>
      <c r="V58" s="47">
        <f t="shared" si="6"/>
        <v>4</v>
      </c>
      <c r="W58" s="47">
        <f t="shared" si="7"/>
        <v>-4</v>
      </c>
      <c r="X58" s="47"/>
      <c r="Y58" s="47"/>
      <c r="Z58" s="48"/>
      <c r="AA58" s="47">
        <f t="shared" ref="AA58:BJ58" si="62">IF($D58=AA$1,$E58+$V58,(IF($J58=AA$1,$K58+$W58,AA57)))</f>
        <v>1426</v>
      </c>
      <c r="AB58" s="47">
        <f t="shared" si="62"/>
        <v>1091</v>
      </c>
      <c r="AC58" s="47">
        <f t="shared" si="62"/>
        <v>1513</v>
      </c>
      <c r="AD58" s="47">
        <f t="shared" si="62"/>
        <v>327</v>
      </c>
      <c r="AE58" s="47">
        <f t="shared" si="62"/>
        <v>1611</v>
      </c>
      <c r="AF58" s="47">
        <f t="shared" si="62"/>
        <v>1855</v>
      </c>
      <c r="AG58" s="47">
        <f t="shared" si="62"/>
        <v>1069</v>
      </c>
      <c r="AH58" s="47">
        <f t="shared" si="62"/>
        <v>829</v>
      </c>
      <c r="AI58" s="47">
        <f t="shared" si="62"/>
        <v>1308</v>
      </c>
      <c r="AJ58" s="47">
        <f t="shared" si="62"/>
        <v>1796</v>
      </c>
      <c r="AK58" s="47">
        <f t="shared" si="62"/>
        <v>543</v>
      </c>
      <c r="AL58" s="47">
        <f t="shared" si="62"/>
        <v>867</v>
      </c>
      <c r="AM58" s="47">
        <f t="shared" si="62"/>
        <v>1966</v>
      </c>
      <c r="AN58" s="47">
        <f t="shared" si="62"/>
        <v>1318</v>
      </c>
      <c r="AO58" s="47">
        <f t="shared" si="62"/>
        <v>1158</v>
      </c>
      <c r="AP58" s="47">
        <f t="shared" si="62"/>
        <v>2108</v>
      </c>
      <c r="AQ58" s="47">
        <f t="shared" si="62"/>
        <v>1561</v>
      </c>
      <c r="AR58" s="47">
        <f t="shared" si="62"/>
        <v>516</v>
      </c>
      <c r="AS58" s="47">
        <f t="shared" si="62"/>
        <v>1656</v>
      </c>
      <c r="AT58" s="47">
        <f t="shared" si="62"/>
        <v>1171</v>
      </c>
      <c r="AU58" s="47">
        <f t="shared" si="62"/>
        <v>722</v>
      </c>
      <c r="AV58" s="47">
        <f t="shared" si="62"/>
        <v>899</v>
      </c>
      <c r="AW58" s="47">
        <f t="shared" si="62"/>
        <v>1100</v>
      </c>
      <c r="AX58" s="47">
        <f t="shared" si="62"/>
        <v>1132</v>
      </c>
      <c r="AY58" s="47">
        <f t="shared" si="62"/>
        <v>642</v>
      </c>
      <c r="AZ58" s="47">
        <f t="shared" si="62"/>
        <v>1572</v>
      </c>
      <c r="BA58" s="47">
        <f t="shared" si="62"/>
        <v>989</v>
      </c>
      <c r="BB58" s="47">
        <f t="shared" si="62"/>
        <v>730</v>
      </c>
      <c r="BC58" s="47">
        <f t="shared" si="62"/>
        <v>571</v>
      </c>
      <c r="BD58" s="47">
        <f t="shared" si="62"/>
        <v>2048</v>
      </c>
      <c r="BE58" s="47">
        <f t="shared" si="62"/>
        <v>706</v>
      </c>
      <c r="BF58" s="47">
        <f t="shared" si="62"/>
        <v>528</v>
      </c>
      <c r="BG58" s="47">
        <f t="shared" si="62"/>
        <v>1883</v>
      </c>
      <c r="BH58" s="47">
        <f t="shared" si="62"/>
        <v>1290</v>
      </c>
      <c r="BI58" s="47">
        <f t="shared" si="62"/>
        <v>1571</v>
      </c>
      <c r="BJ58" s="47">
        <f t="shared" si="62"/>
        <v>1143</v>
      </c>
    </row>
    <row r="59" ht="13.5" customHeight="1">
      <c r="A59" s="88">
        <v>40615.0</v>
      </c>
      <c r="B59" s="84" t="s">
        <v>71</v>
      </c>
      <c r="C59" s="38"/>
      <c r="D59" s="233" t="s">
        <v>21</v>
      </c>
      <c r="E59" s="52">
        <f t="shared" si="2"/>
        <v>1611</v>
      </c>
      <c r="F59" s="41">
        <v>5.0</v>
      </c>
      <c r="G59" s="41">
        <v>22.0</v>
      </c>
      <c r="H59" s="42">
        <f t="shared" si="3"/>
        <v>37</v>
      </c>
      <c r="I59" s="38"/>
      <c r="J59" s="234" t="s">
        <v>33</v>
      </c>
      <c r="K59" s="52">
        <f t="shared" si="4"/>
        <v>1308</v>
      </c>
      <c r="L59" s="44">
        <v>0.0</v>
      </c>
      <c r="M59" s="44">
        <v>6.0</v>
      </c>
      <c r="N59" s="23">
        <f t="shared" si="5"/>
        <v>6</v>
      </c>
      <c r="O59" s="38"/>
      <c r="P59" s="45" t="s">
        <v>72</v>
      </c>
      <c r="Q59" s="38"/>
      <c r="R59" s="45">
        <f>MIN(Rules!$E$2,(MAX(H59/N59,N59/H59)))</f>
        <v>2</v>
      </c>
      <c r="S59" s="45">
        <f>VLOOKUP(B59,Rules!A:B,2,FALSE)</f>
        <v>40</v>
      </c>
      <c r="T59" s="38"/>
      <c r="U59" s="46">
        <f>1/(10^(-(E59+(IF(P59="Y",Rules!$I$2,0))-K59)/Rules!$E$12)+1)</f>
        <v>0.8895489494</v>
      </c>
      <c r="V59" s="47">
        <f t="shared" si="6"/>
        <v>9</v>
      </c>
      <c r="W59" s="47">
        <f t="shared" si="7"/>
        <v>-9</v>
      </c>
      <c r="X59" s="47"/>
      <c r="Y59" s="47"/>
      <c r="Z59" s="48"/>
      <c r="AA59" s="47">
        <f t="shared" ref="AA59:BJ59" si="63">IF($D59=AA$1,$E59+$V59,(IF($J59=AA$1,$K59+$W59,AA58)))</f>
        <v>1426</v>
      </c>
      <c r="AB59" s="47">
        <f t="shared" si="63"/>
        <v>1091</v>
      </c>
      <c r="AC59" s="47">
        <f t="shared" si="63"/>
        <v>1513</v>
      </c>
      <c r="AD59" s="47">
        <f t="shared" si="63"/>
        <v>327</v>
      </c>
      <c r="AE59" s="47">
        <f t="shared" si="63"/>
        <v>1620</v>
      </c>
      <c r="AF59" s="47">
        <f t="shared" si="63"/>
        <v>1855</v>
      </c>
      <c r="AG59" s="47">
        <f t="shared" si="63"/>
        <v>1069</v>
      </c>
      <c r="AH59" s="47">
        <f t="shared" si="63"/>
        <v>829</v>
      </c>
      <c r="AI59" s="47">
        <f t="shared" si="63"/>
        <v>1299</v>
      </c>
      <c r="AJ59" s="47">
        <f t="shared" si="63"/>
        <v>1796</v>
      </c>
      <c r="AK59" s="47">
        <f t="shared" si="63"/>
        <v>543</v>
      </c>
      <c r="AL59" s="47">
        <f t="shared" si="63"/>
        <v>867</v>
      </c>
      <c r="AM59" s="47">
        <f t="shared" si="63"/>
        <v>1966</v>
      </c>
      <c r="AN59" s="47">
        <f t="shared" si="63"/>
        <v>1318</v>
      </c>
      <c r="AO59" s="47">
        <f t="shared" si="63"/>
        <v>1158</v>
      </c>
      <c r="AP59" s="47">
        <f t="shared" si="63"/>
        <v>2108</v>
      </c>
      <c r="AQ59" s="47">
        <f t="shared" si="63"/>
        <v>1561</v>
      </c>
      <c r="AR59" s="47">
        <f t="shared" si="63"/>
        <v>516</v>
      </c>
      <c r="AS59" s="47">
        <f t="shared" si="63"/>
        <v>1656</v>
      </c>
      <c r="AT59" s="47">
        <f t="shared" si="63"/>
        <v>1171</v>
      </c>
      <c r="AU59" s="47">
        <f t="shared" si="63"/>
        <v>722</v>
      </c>
      <c r="AV59" s="47">
        <f t="shared" si="63"/>
        <v>899</v>
      </c>
      <c r="AW59" s="47">
        <f t="shared" si="63"/>
        <v>1100</v>
      </c>
      <c r="AX59" s="47">
        <f t="shared" si="63"/>
        <v>1132</v>
      </c>
      <c r="AY59" s="47">
        <f t="shared" si="63"/>
        <v>642</v>
      </c>
      <c r="AZ59" s="47">
        <f t="shared" si="63"/>
        <v>1572</v>
      </c>
      <c r="BA59" s="47">
        <f t="shared" si="63"/>
        <v>989</v>
      </c>
      <c r="BB59" s="47">
        <f t="shared" si="63"/>
        <v>730</v>
      </c>
      <c r="BC59" s="47">
        <f t="shared" si="63"/>
        <v>571</v>
      </c>
      <c r="BD59" s="47">
        <f t="shared" si="63"/>
        <v>2048</v>
      </c>
      <c r="BE59" s="47">
        <f t="shared" si="63"/>
        <v>706</v>
      </c>
      <c r="BF59" s="47">
        <f t="shared" si="63"/>
        <v>528</v>
      </c>
      <c r="BG59" s="47">
        <f t="shared" si="63"/>
        <v>1883</v>
      </c>
      <c r="BH59" s="47">
        <f t="shared" si="63"/>
        <v>1290</v>
      </c>
      <c r="BI59" s="47">
        <f t="shared" si="63"/>
        <v>1571</v>
      </c>
      <c r="BJ59" s="47">
        <f t="shared" si="63"/>
        <v>1143</v>
      </c>
    </row>
    <row r="60" ht="13.5" customHeight="1">
      <c r="A60" s="88">
        <v>40615.0</v>
      </c>
      <c r="B60" s="84" t="s">
        <v>71</v>
      </c>
      <c r="C60" s="38"/>
      <c r="D60" s="233" t="s">
        <v>30</v>
      </c>
      <c r="E60" s="52">
        <f t="shared" si="2"/>
        <v>1426</v>
      </c>
      <c r="F60" s="41">
        <v>0.0</v>
      </c>
      <c r="G60" s="41">
        <v>10.0</v>
      </c>
      <c r="H60" s="42">
        <f t="shared" si="3"/>
        <v>10</v>
      </c>
      <c r="I60" s="38"/>
      <c r="J60" s="234" t="s">
        <v>28</v>
      </c>
      <c r="K60" s="52">
        <f t="shared" si="4"/>
        <v>1513</v>
      </c>
      <c r="L60" s="44">
        <v>1.0</v>
      </c>
      <c r="M60" s="44">
        <v>6.0</v>
      </c>
      <c r="N60" s="23">
        <f t="shared" si="5"/>
        <v>9</v>
      </c>
      <c r="O60" s="38"/>
      <c r="P60" s="45" t="s">
        <v>72</v>
      </c>
      <c r="Q60" s="38"/>
      <c r="R60" s="45">
        <f>MIN(Rules!$E$2,(MAX(H60/N60,N60/H60)))</f>
        <v>1.111111111</v>
      </c>
      <c r="S60" s="45">
        <f>VLOOKUP(B60,Rules!A:B,2,FALSE)</f>
        <v>40</v>
      </c>
      <c r="T60" s="38"/>
      <c r="U60" s="46">
        <f>1/(10^(-(E60+(IF(P60="Y",Rules!$I$2,0))-K60)/Rules!$E$12)+1)</f>
        <v>0.5720269114</v>
      </c>
      <c r="V60" s="47">
        <f t="shared" si="6"/>
        <v>19</v>
      </c>
      <c r="W60" s="47">
        <f t="shared" si="7"/>
        <v>-19</v>
      </c>
      <c r="X60" s="47"/>
      <c r="Y60" s="47"/>
      <c r="Z60" s="48"/>
      <c r="AA60" s="47">
        <f t="shared" ref="AA60:BJ60" si="64">IF($D60=AA$1,$E60+$V60,(IF($J60=AA$1,$K60+$W60,AA59)))</f>
        <v>1445</v>
      </c>
      <c r="AB60" s="47">
        <f t="shared" si="64"/>
        <v>1091</v>
      </c>
      <c r="AC60" s="47">
        <f t="shared" si="64"/>
        <v>1494</v>
      </c>
      <c r="AD60" s="47">
        <f t="shared" si="64"/>
        <v>327</v>
      </c>
      <c r="AE60" s="47">
        <f t="shared" si="64"/>
        <v>1620</v>
      </c>
      <c r="AF60" s="47">
        <f t="shared" si="64"/>
        <v>1855</v>
      </c>
      <c r="AG60" s="47">
        <f t="shared" si="64"/>
        <v>1069</v>
      </c>
      <c r="AH60" s="47">
        <f t="shared" si="64"/>
        <v>829</v>
      </c>
      <c r="AI60" s="47">
        <f t="shared" si="64"/>
        <v>1299</v>
      </c>
      <c r="AJ60" s="47">
        <f t="shared" si="64"/>
        <v>1796</v>
      </c>
      <c r="AK60" s="47">
        <f t="shared" si="64"/>
        <v>543</v>
      </c>
      <c r="AL60" s="47">
        <f t="shared" si="64"/>
        <v>867</v>
      </c>
      <c r="AM60" s="47">
        <f t="shared" si="64"/>
        <v>1966</v>
      </c>
      <c r="AN60" s="47">
        <f t="shared" si="64"/>
        <v>1318</v>
      </c>
      <c r="AO60" s="47">
        <f t="shared" si="64"/>
        <v>1158</v>
      </c>
      <c r="AP60" s="47">
        <f t="shared" si="64"/>
        <v>2108</v>
      </c>
      <c r="AQ60" s="47">
        <f t="shared" si="64"/>
        <v>1561</v>
      </c>
      <c r="AR60" s="47">
        <f t="shared" si="64"/>
        <v>516</v>
      </c>
      <c r="AS60" s="47">
        <f t="shared" si="64"/>
        <v>1656</v>
      </c>
      <c r="AT60" s="47">
        <f t="shared" si="64"/>
        <v>1171</v>
      </c>
      <c r="AU60" s="47">
        <f t="shared" si="64"/>
        <v>722</v>
      </c>
      <c r="AV60" s="47">
        <f t="shared" si="64"/>
        <v>899</v>
      </c>
      <c r="AW60" s="47">
        <f t="shared" si="64"/>
        <v>1100</v>
      </c>
      <c r="AX60" s="47">
        <f t="shared" si="64"/>
        <v>1132</v>
      </c>
      <c r="AY60" s="47">
        <f t="shared" si="64"/>
        <v>642</v>
      </c>
      <c r="AZ60" s="47">
        <f t="shared" si="64"/>
        <v>1572</v>
      </c>
      <c r="BA60" s="47">
        <f t="shared" si="64"/>
        <v>989</v>
      </c>
      <c r="BB60" s="47">
        <f t="shared" si="64"/>
        <v>730</v>
      </c>
      <c r="BC60" s="47">
        <f t="shared" si="64"/>
        <v>571</v>
      </c>
      <c r="BD60" s="47">
        <f t="shared" si="64"/>
        <v>2048</v>
      </c>
      <c r="BE60" s="47">
        <f t="shared" si="64"/>
        <v>706</v>
      </c>
      <c r="BF60" s="47">
        <f t="shared" si="64"/>
        <v>528</v>
      </c>
      <c r="BG60" s="47">
        <f t="shared" si="64"/>
        <v>1883</v>
      </c>
      <c r="BH60" s="47">
        <f t="shared" si="64"/>
        <v>1290</v>
      </c>
      <c r="BI60" s="47">
        <f t="shared" si="64"/>
        <v>1571</v>
      </c>
      <c r="BJ60" s="47">
        <f t="shared" si="64"/>
        <v>1143</v>
      </c>
    </row>
    <row r="61" ht="13.5" customHeight="1">
      <c r="A61" s="88">
        <v>40615.0</v>
      </c>
      <c r="B61" s="84" t="s">
        <v>71</v>
      </c>
      <c r="C61" s="38"/>
      <c r="D61" s="233" t="s">
        <v>20</v>
      </c>
      <c r="E61" s="52">
        <f t="shared" si="2"/>
        <v>1656</v>
      </c>
      <c r="F61" s="41">
        <v>1.0</v>
      </c>
      <c r="G61" s="41">
        <v>18.0</v>
      </c>
      <c r="H61" s="42">
        <f t="shared" si="3"/>
        <v>21</v>
      </c>
      <c r="I61" s="38"/>
      <c r="J61" s="234" t="s">
        <v>31</v>
      </c>
      <c r="K61" s="52">
        <f t="shared" si="4"/>
        <v>1561</v>
      </c>
      <c r="L61" s="44">
        <v>0.0</v>
      </c>
      <c r="M61" s="44">
        <v>16.0</v>
      </c>
      <c r="N61" s="23">
        <f t="shared" si="5"/>
        <v>16</v>
      </c>
      <c r="O61" s="38"/>
      <c r="P61" s="45" t="s">
        <v>72</v>
      </c>
      <c r="Q61" s="38"/>
      <c r="R61" s="45">
        <f>MIN(Rules!$E$2,(MAX(H61/N61,N61/H61)))</f>
        <v>1.3125</v>
      </c>
      <c r="S61" s="45">
        <f>VLOOKUP(B61,Rules!A:B,2,FALSE)</f>
        <v>40</v>
      </c>
      <c r="T61" s="38"/>
      <c r="U61" s="46">
        <f>1/(10^(-(E61+(IF(P61="Y",Rules!$I$2,0))-K61)/Rules!$E$12)+1)</f>
        <v>0.7555188821</v>
      </c>
      <c r="V61" s="47">
        <f t="shared" si="6"/>
        <v>13</v>
      </c>
      <c r="W61" s="47">
        <f t="shared" si="7"/>
        <v>-13</v>
      </c>
      <c r="X61" s="47"/>
      <c r="Y61" s="47"/>
      <c r="Z61" s="48"/>
      <c r="AA61" s="47">
        <f t="shared" ref="AA61:BJ61" si="65">IF($D61=AA$1,$E61+$V61,(IF($J61=AA$1,$K61+$W61,AA60)))</f>
        <v>1445</v>
      </c>
      <c r="AB61" s="47">
        <f t="shared" si="65"/>
        <v>1091</v>
      </c>
      <c r="AC61" s="47">
        <f t="shared" si="65"/>
        <v>1494</v>
      </c>
      <c r="AD61" s="47">
        <f t="shared" si="65"/>
        <v>327</v>
      </c>
      <c r="AE61" s="47">
        <f t="shared" si="65"/>
        <v>1620</v>
      </c>
      <c r="AF61" s="47">
        <f t="shared" si="65"/>
        <v>1855</v>
      </c>
      <c r="AG61" s="47">
        <f t="shared" si="65"/>
        <v>1069</v>
      </c>
      <c r="AH61" s="47">
        <f t="shared" si="65"/>
        <v>829</v>
      </c>
      <c r="AI61" s="47">
        <f t="shared" si="65"/>
        <v>1299</v>
      </c>
      <c r="AJ61" s="47">
        <f t="shared" si="65"/>
        <v>1796</v>
      </c>
      <c r="AK61" s="47">
        <f t="shared" si="65"/>
        <v>543</v>
      </c>
      <c r="AL61" s="47">
        <f t="shared" si="65"/>
        <v>867</v>
      </c>
      <c r="AM61" s="47">
        <f t="shared" si="65"/>
        <v>1966</v>
      </c>
      <c r="AN61" s="47">
        <f t="shared" si="65"/>
        <v>1318</v>
      </c>
      <c r="AO61" s="47">
        <f t="shared" si="65"/>
        <v>1158</v>
      </c>
      <c r="AP61" s="47">
        <f t="shared" si="65"/>
        <v>2108</v>
      </c>
      <c r="AQ61" s="47">
        <f t="shared" si="65"/>
        <v>1548</v>
      </c>
      <c r="AR61" s="47">
        <f t="shared" si="65"/>
        <v>516</v>
      </c>
      <c r="AS61" s="47">
        <f t="shared" si="65"/>
        <v>1669</v>
      </c>
      <c r="AT61" s="47">
        <f t="shared" si="65"/>
        <v>1171</v>
      </c>
      <c r="AU61" s="47">
        <f t="shared" si="65"/>
        <v>722</v>
      </c>
      <c r="AV61" s="47">
        <f t="shared" si="65"/>
        <v>899</v>
      </c>
      <c r="AW61" s="47">
        <f t="shared" si="65"/>
        <v>1100</v>
      </c>
      <c r="AX61" s="47">
        <f t="shared" si="65"/>
        <v>1132</v>
      </c>
      <c r="AY61" s="47">
        <f t="shared" si="65"/>
        <v>642</v>
      </c>
      <c r="AZ61" s="47">
        <f t="shared" si="65"/>
        <v>1572</v>
      </c>
      <c r="BA61" s="47">
        <f t="shared" si="65"/>
        <v>989</v>
      </c>
      <c r="BB61" s="47">
        <f t="shared" si="65"/>
        <v>730</v>
      </c>
      <c r="BC61" s="47">
        <f t="shared" si="65"/>
        <v>571</v>
      </c>
      <c r="BD61" s="47">
        <f t="shared" si="65"/>
        <v>2048</v>
      </c>
      <c r="BE61" s="47">
        <f t="shared" si="65"/>
        <v>706</v>
      </c>
      <c r="BF61" s="47">
        <f t="shared" si="65"/>
        <v>528</v>
      </c>
      <c r="BG61" s="47">
        <f t="shared" si="65"/>
        <v>1883</v>
      </c>
      <c r="BH61" s="47">
        <f t="shared" si="65"/>
        <v>1290</v>
      </c>
      <c r="BI61" s="47">
        <f t="shared" si="65"/>
        <v>1571</v>
      </c>
      <c r="BJ61" s="47">
        <f t="shared" si="65"/>
        <v>1143</v>
      </c>
    </row>
    <row r="62" ht="13.5" customHeight="1">
      <c r="A62" s="88">
        <v>40615.0</v>
      </c>
      <c r="B62" s="84" t="s">
        <v>71</v>
      </c>
      <c r="C62" s="38"/>
      <c r="D62" s="233" t="s">
        <v>38</v>
      </c>
      <c r="E62" s="52">
        <f t="shared" si="2"/>
        <v>1132</v>
      </c>
      <c r="F62" s="41">
        <v>1.0</v>
      </c>
      <c r="G62" s="41">
        <v>20.0</v>
      </c>
      <c r="H62" s="42">
        <f t="shared" si="3"/>
        <v>23</v>
      </c>
      <c r="I62" s="38"/>
      <c r="J62" s="234" t="s">
        <v>43</v>
      </c>
      <c r="K62" s="52">
        <f t="shared" si="4"/>
        <v>1091</v>
      </c>
      <c r="L62" s="44">
        <v>1.0</v>
      </c>
      <c r="M62" s="44">
        <v>17.0</v>
      </c>
      <c r="N62" s="23">
        <f t="shared" si="5"/>
        <v>20</v>
      </c>
      <c r="O62" s="38"/>
      <c r="P62" s="45" t="s">
        <v>72</v>
      </c>
      <c r="Q62" s="38"/>
      <c r="R62" s="45">
        <f>MIN(Rules!$E$2,(MAX(H62/N62,N62/H62)))</f>
        <v>1.15</v>
      </c>
      <c r="S62" s="45">
        <f>VLOOKUP(B62,Rules!A:B,2,FALSE)</f>
        <v>40</v>
      </c>
      <c r="T62" s="38"/>
      <c r="U62" s="46">
        <f>1/(10^(-(E62+(IF(P62="Y",Rules!$I$2,0))-K62)/Rules!$E$12)+1)</f>
        <v>0.7067367348</v>
      </c>
      <c r="V62" s="47">
        <f t="shared" si="6"/>
        <v>13</v>
      </c>
      <c r="W62" s="47">
        <f t="shared" si="7"/>
        <v>-13</v>
      </c>
      <c r="X62" s="47"/>
      <c r="Y62" s="47"/>
      <c r="Z62" s="48"/>
      <c r="AA62" s="47">
        <f t="shared" ref="AA62:BJ62" si="66">IF($D62=AA$1,$E62+$V62,(IF($J62=AA$1,$K62+$W62,AA61)))</f>
        <v>1445</v>
      </c>
      <c r="AB62" s="47">
        <f t="shared" si="66"/>
        <v>1078</v>
      </c>
      <c r="AC62" s="47">
        <f t="shared" si="66"/>
        <v>1494</v>
      </c>
      <c r="AD62" s="47">
        <f t="shared" si="66"/>
        <v>327</v>
      </c>
      <c r="AE62" s="47">
        <f t="shared" si="66"/>
        <v>1620</v>
      </c>
      <c r="AF62" s="47">
        <f t="shared" si="66"/>
        <v>1855</v>
      </c>
      <c r="AG62" s="47">
        <f t="shared" si="66"/>
        <v>1069</v>
      </c>
      <c r="AH62" s="47">
        <f t="shared" si="66"/>
        <v>829</v>
      </c>
      <c r="AI62" s="47">
        <f t="shared" si="66"/>
        <v>1299</v>
      </c>
      <c r="AJ62" s="47">
        <f t="shared" si="66"/>
        <v>1796</v>
      </c>
      <c r="AK62" s="47">
        <f t="shared" si="66"/>
        <v>543</v>
      </c>
      <c r="AL62" s="47">
        <f t="shared" si="66"/>
        <v>867</v>
      </c>
      <c r="AM62" s="47">
        <f t="shared" si="66"/>
        <v>1966</v>
      </c>
      <c r="AN62" s="47">
        <f t="shared" si="66"/>
        <v>1318</v>
      </c>
      <c r="AO62" s="47">
        <f t="shared" si="66"/>
        <v>1158</v>
      </c>
      <c r="AP62" s="47">
        <f t="shared" si="66"/>
        <v>2108</v>
      </c>
      <c r="AQ62" s="47">
        <f t="shared" si="66"/>
        <v>1548</v>
      </c>
      <c r="AR62" s="47">
        <f t="shared" si="66"/>
        <v>516</v>
      </c>
      <c r="AS62" s="47">
        <f t="shared" si="66"/>
        <v>1669</v>
      </c>
      <c r="AT62" s="47">
        <f t="shared" si="66"/>
        <v>1171</v>
      </c>
      <c r="AU62" s="47">
        <f t="shared" si="66"/>
        <v>722</v>
      </c>
      <c r="AV62" s="47">
        <f t="shared" si="66"/>
        <v>899</v>
      </c>
      <c r="AW62" s="47">
        <f t="shared" si="66"/>
        <v>1100</v>
      </c>
      <c r="AX62" s="47">
        <f t="shared" si="66"/>
        <v>1145</v>
      </c>
      <c r="AY62" s="47">
        <f t="shared" si="66"/>
        <v>642</v>
      </c>
      <c r="AZ62" s="47">
        <f t="shared" si="66"/>
        <v>1572</v>
      </c>
      <c r="BA62" s="47">
        <f t="shared" si="66"/>
        <v>989</v>
      </c>
      <c r="BB62" s="47">
        <f t="shared" si="66"/>
        <v>730</v>
      </c>
      <c r="BC62" s="47">
        <f t="shared" si="66"/>
        <v>571</v>
      </c>
      <c r="BD62" s="47">
        <f t="shared" si="66"/>
        <v>2048</v>
      </c>
      <c r="BE62" s="47">
        <f t="shared" si="66"/>
        <v>706</v>
      </c>
      <c r="BF62" s="47">
        <f t="shared" si="66"/>
        <v>528</v>
      </c>
      <c r="BG62" s="47">
        <f t="shared" si="66"/>
        <v>1883</v>
      </c>
      <c r="BH62" s="47">
        <f t="shared" si="66"/>
        <v>1290</v>
      </c>
      <c r="BI62" s="47">
        <f t="shared" si="66"/>
        <v>1571</v>
      </c>
      <c r="BJ62" s="47">
        <f t="shared" si="66"/>
        <v>1143</v>
      </c>
    </row>
    <row r="63" ht="13.5" customHeight="1">
      <c r="A63" s="88">
        <v>40615.0</v>
      </c>
      <c r="B63" s="84" t="s">
        <v>71</v>
      </c>
      <c r="C63" s="38"/>
      <c r="D63" s="233" t="s">
        <v>29</v>
      </c>
      <c r="E63" s="52">
        <f t="shared" si="2"/>
        <v>1158</v>
      </c>
      <c r="F63" s="41">
        <v>2.0</v>
      </c>
      <c r="G63" s="41">
        <v>16.0</v>
      </c>
      <c r="H63" s="42">
        <f t="shared" si="3"/>
        <v>22</v>
      </c>
      <c r="I63" s="38"/>
      <c r="J63" s="234" t="s">
        <v>36</v>
      </c>
      <c r="K63" s="52">
        <f t="shared" si="4"/>
        <v>1171</v>
      </c>
      <c r="L63" s="44">
        <v>1.0</v>
      </c>
      <c r="M63" s="44">
        <v>15.0</v>
      </c>
      <c r="N63" s="23">
        <f t="shared" si="5"/>
        <v>18</v>
      </c>
      <c r="O63" s="38"/>
      <c r="P63" s="45" t="s">
        <v>72</v>
      </c>
      <c r="Q63" s="38"/>
      <c r="R63" s="45">
        <f>MIN(Rules!$E$2,(MAX(H63/N63,N63/H63)))</f>
        <v>1.222222222</v>
      </c>
      <c r="S63" s="45">
        <f>VLOOKUP(B63,Rules!A:B,2,FALSE)</f>
        <v>40</v>
      </c>
      <c r="T63" s="38"/>
      <c r="U63" s="46">
        <f>1/(10^(-(E63+(IF(P63="Y",Rules!$I$2,0))-K63)/Rules!$E$12)+1)</f>
        <v>0.6526953914</v>
      </c>
      <c r="V63" s="47">
        <f t="shared" si="6"/>
        <v>17</v>
      </c>
      <c r="W63" s="47">
        <f t="shared" si="7"/>
        <v>-17</v>
      </c>
      <c r="X63" s="47"/>
      <c r="Y63" s="47"/>
      <c r="Z63" s="48"/>
      <c r="AA63" s="47">
        <f t="shared" ref="AA63:BJ63" si="67">IF($D63=AA$1,$E63+$V63,(IF($J63=AA$1,$K63+$W63,AA62)))</f>
        <v>1445</v>
      </c>
      <c r="AB63" s="47">
        <f t="shared" si="67"/>
        <v>1078</v>
      </c>
      <c r="AC63" s="47">
        <f t="shared" si="67"/>
        <v>1494</v>
      </c>
      <c r="AD63" s="47">
        <f t="shared" si="67"/>
        <v>327</v>
      </c>
      <c r="AE63" s="47">
        <f t="shared" si="67"/>
        <v>1620</v>
      </c>
      <c r="AF63" s="47">
        <f t="shared" si="67"/>
        <v>1855</v>
      </c>
      <c r="AG63" s="47">
        <f t="shared" si="67"/>
        <v>1069</v>
      </c>
      <c r="AH63" s="47">
        <f t="shared" si="67"/>
        <v>829</v>
      </c>
      <c r="AI63" s="47">
        <f t="shared" si="67"/>
        <v>1299</v>
      </c>
      <c r="AJ63" s="47">
        <f t="shared" si="67"/>
        <v>1796</v>
      </c>
      <c r="AK63" s="47">
        <f t="shared" si="67"/>
        <v>543</v>
      </c>
      <c r="AL63" s="47">
        <f t="shared" si="67"/>
        <v>867</v>
      </c>
      <c r="AM63" s="47">
        <f t="shared" si="67"/>
        <v>1966</v>
      </c>
      <c r="AN63" s="47">
        <f t="shared" si="67"/>
        <v>1318</v>
      </c>
      <c r="AO63" s="47">
        <f t="shared" si="67"/>
        <v>1175</v>
      </c>
      <c r="AP63" s="47">
        <f t="shared" si="67"/>
        <v>2108</v>
      </c>
      <c r="AQ63" s="47">
        <f t="shared" si="67"/>
        <v>1548</v>
      </c>
      <c r="AR63" s="47">
        <f t="shared" si="67"/>
        <v>516</v>
      </c>
      <c r="AS63" s="47">
        <f t="shared" si="67"/>
        <v>1669</v>
      </c>
      <c r="AT63" s="47">
        <f t="shared" si="67"/>
        <v>1154</v>
      </c>
      <c r="AU63" s="47">
        <f t="shared" si="67"/>
        <v>722</v>
      </c>
      <c r="AV63" s="47">
        <f t="shared" si="67"/>
        <v>899</v>
      </c>
      <c r="AW63" s="47">
        <f t="shared" si="67"/>
        <v>1100</v>
      </c>
      <c r="AX63" s="47">
        <f t="shared" si="67"/>
        <v>1145</v>
      </c>
      <c r="AY63" s="47">
        <f t="shared" si="67"/>
        <v>642</v>
      </c>
      <c r="AZ63" s="47">
        <f t="shared" si="67"/>
        <v>1572</v>
      </c>
      <c r="BA63" s="47">
        <f t="shared" si="67"/>
        <v>989</v>
      </c>
      <c r="BB63" s="47">
        <f t="shared" si="67"/>
        <v>730</v>
      </c>
      <c r="BC63" s="47">
        <f t="shared" si="67"/>
        <v>571</v>
      </c>
      <c r="BD63" s="47">
        <f t="shared" si="67"/>
        <v>2048</v>
      </c>
      <c r="BE63" s="47">
        <f t="shared" si="67"/>
        <v>706</v>
      </c>
      <c r="BF63" s="47">
        <f t="shared" si="67"/>
        <v>528</v>
      </c>
      <c r="BG63" s="47">
        <f t="shared" si="67"/>
        <v>1883</v>
      </c>
      <c r="BH63" s="47">
        <f t="shared" si="67"/>
        <v>1290</v>
      </c>
      <c r="BI63" s="47">
        <f t="shared" si="67"/>
        <v>1571</v>
      </c>
      <c r="BJ63" s="47">
        <f t="shared" si="67"/>
        <v>1143</v>
      </c>
    </row>
    <row r="64" ht="13.5" customHeight="1">
      <c r="A64" s="88">
        <v>40615.0</v>
      </c>
      <c r="B64" s="84" t="s">
        <v>71</v>
      </c>
      <c r="C64" s="38"/>
      <c r="D64" s="233" t="s">
        <v>40</v>
      </c>
      <c r="E64" s="52">
        <f t="shared" si="2"/>
        <v>1143</v>
      </c>
      <c r="F64" s="41">
        <v>2.0</v>
      </c>
      <c r="G64" s="41">
        <v>15.0</v>
      </c>
      <c r="H64" s="42">
        <f t="shared" si="3"/>
        <v>21</v>
      </c>
      <c r="I64" s="38"/>
      <c r="J64" s="234" t="s">
        <v>35</v>
      </c>
      <c r="K64" s="52">
        <f t="shared" si="4"/>
        <v>1069</v>
      </c>
      <c r="L64" s="44">
        <v>1.0</v>
      </c>
      <c r="M64" s="44">
        <v>17.0</v>
      </c>
      <c r="N64" s="23">
        <f t="shared" si="5"/>
        <v>20</v>
      </c>
      <c r="O64" s="38"/>
      <c r="P64" s="45" t="s">
        <v>72</v>
      </c>
      <c r="Q64" s="38"/>
      <c r="R64" s="45">
        <f>MIN(Rules!$E$2,(MAX(H64/N64,N64/H64)))</f>
        <v>1.05</v>
      </c>
      <c r="S64" s="45">
        <f>VLOOKUP(B64,Rules!A:B,2,FALSE)</f>
        <v>40</v>
      </c>
      <c r="T64" s="38"/>
      <c r="U64" s="46">
        <f>1/(10^(-(E64+(IF(P64="Y",Rules!$I$2,0))-K64)/Rules!$E$12)+1)</f>
        <v>0.7372178587</v>
      </c>
      <c r="V64" s="47">
        <f t="shared" si="6"/>
        <v>11</v>
      </c>
      <c r="W64" s="47">
        <f t="shared" si="7"/>
        <v>-11</v>
      </c>
      <c r="X64" s="47"/>
      <c r="Y64" s="47"/>
      <c r="Z64" s="48"/>
      <c r="AA64" s="47">
        <f t="shared" ref="AA64:BJ64" si="68">IF($D64=AA$1,$E64+$V64,(IF($J64=AA$1,$K64+$W64,AA63)))</f>
        <v>1445</v>
      </c>
      <c r="AB64" s="47">
        <f t="shared" si="68"/>
        <v>1078</v>
      </c>
      <c r="AC64" s="47">
        <f t="shared" si="68"/>
        <v>1494</v>
      </c>
      <c r="AD64" s="47">
        <f t="shared" si="68"/>
        <v>327</v>
      </c>
      <c r="AE64" s="47">
        <f t="shared" si="68"/>
        <v>1620</v>
      </c>
      <c r="AF64" s="47">
        <f t="shared" si="68"/>
        <v>1855</v>
      </c>
      <c r="AG64" s="47">
        <f t="shared" si="68"/>
        <v>1058</v>
      </c>
      <c r="AH64" s="47">
        <f t="shared" si="68"/>
        <v>829</v>
      </c>
      <c r="AI64" s="47">
        <f t="shared" si="68"/>
        <v>1299</v>
      </c>
      <c r="AJ64" s="47">
        <f t="shared" si="68"/>
        <v>1796</v>
      </c>
      <c r="AK64" s="47">
        <f t="shared" si="68"/>
        <v>543</v>
      </c>
      <c r="AL64" s="47">
        <f t="shared" si="68"/>
        <v>867</v>
      </c>
      <c r="AM64" s="47">
        <f t="shared" si="68"/>
        <v>1966</v>
      </c>
      <c r="AN64" s="47">
        <f t="shared" si="68"/>
        <v>1318</v>
      </c>
      <c r="AO64" s="47">
        <f t="shared" si="68"/>
        <v>1175</v>
      </c>
      <c r="AP64" s="47">
        <f t="shared" si="68"/>
        <v>2108</v>
      </c>
      <c r="AQ64" s="47">
        <f t="shared" si="68"/>
        <v>1548</v>
      </c>
      <c r="AR64" s="47">
        <f t="shared" si="68"/>
        <v>516</v>
      </c>
      <c r="AS64" s="47">
        <f t="shared" si="68"/>
        <v>1669</v>
      </c>
      <c r="AT64" s="47">
        <f t="shared" si="68"/>
        <v>1154</v>
      </c>
      <c r="AU64" s="47">
        <f t="shared" si="68"/>
        <v>722</v>
      </c>
      <c r="AV64" s="47">
        <f t="shared" si="68"/>
        <v>899</v>
      </c>
      <c r="AW64" s="47">
        <f t="shared" si="68"/>
        <v>1100</v>
      </c>
      <c r="AX64" s="47">
        <f t="shared" si="68"/>
        <v>1145</v>
      </c>
      <c r="AY64" s="47">
        <f t="shared" si="68"/>
        <v>642</v>
      </c>
      <c r="AZ64" s="47">
        <f t="shared" si="68"/>
        <v>1572</v>
      </c>
      <c r="BA64" s="47">
        <f t="shared" si="68"/>
        <v>989</v>
      </c>
      <c r="BB64" s="47">
        <f t="shared" si="68"/>
        <v>730</v>
      </c>
      <c r="BC64" s="47">
        <f t="shared" si="68"/>
        <v>571</v>
      </c>
      <c r="BD64" s="47">
        <f t="shared" si="68"/>
        <v>2048</v>
      </c>
      <c r="BE64" s="47">
        <f t="shared" si="68"/>
        <v>706</v>
      </c>
      <c r="BF64" s="47">
        <f t="shared" si="68"/>
        <v>528</v>
      </c>
      <c r="BG64" s="47">
        <f t="shared" si="68"/>
        <v>1883</v>
      </c>
      <c r="BH64" s="47">
        <f t="shared" si="68"/>
        <v>1290</v>
      </c>
      <c r="BI64" s="47">
        <f t="shared" si="68"/>
        <v>1571</v>
      </c>
      <c r="BJ64" s="47">
        <f t="shared" si="68"/>
        <v>1154</v>
      </c>
    </row>
    <row r="65" ht="13.5" customHeight="1">
      <c r="A65" s="88">
        <v>40615.0</v>
      </c>
      <c r="B65" s="84" t="s">
        <v>71</v>
      </c>
      <c r="C65" s="38"/>
      <c r="D65" s="233" t="s">
        <v>47</v>
      </c>
      <c r="E65" s="52">
        <f t="shared" si="2"/>
        <v>899</v>
      </c>
      <c r="F65" s="41">
        <v>2.0</v>
      </c>
      <c r="G65" s="41">
        <v>14.0</v>
      </c>
      <c r="H65" s="42">
        <f t="shared" si="3"/>
        <v>20</v>
      </c>
      <c r="I65" s="38"/>
      <c r="J65" s="234" t="s">
        <v>39</v>
      </c>
      <c r="K65" s="52">
        <f t="shared" si="4"/>
        <v>1100</v>
      </c>
      <c r="L65" s="44">
        <v>3.0</v>
      </c>
      <c r="M65" s="44">
        <v>12.0</v>
      </c>
      <c r="N65" s="23">
        <f t="shared" si="5"/>
        <v>21</v>
      </c>
      <c r="O65" s="38"/>
      <c r="P65" s="45" t="s">
        <v>72</v>
      </c>
      <c r="Q65" s="38"/>
      <c r="R65" s="45">
        <f>MIN(Rules!$E$2,(MAX(H65/N65,N65/H65)))</f>
        <v>1.05</v>
      </c>
      <c r="S65" s="45">
        <f>VLOOKUP(B65,Rules!A:B,2,FALSE)</f>
        <v>40</v>
      </c>
      <c r="T65" s="38"/>
      <c r="U65" s="46">
        <f>1/(10^(-(E65+(IF(P65="Y",Rules!$I$2,0))-K65)/Rules!$E$12)+1)</f>
        <v>0.4415525017</v>
      </c>
      <c r="V65" s="47">
        <f t="shared" si="6"/>
        <v>-19</v>
      </c>
      <c r="W65" s="47">
        <f t="shared" si="7"/>
        <v>19</v>
      </c>
      <c r="X65" s="47"/>
      <c r="Y65" s="47"/>
      <c r="Z65" s="48"/>
      <c r="AA65" s="47">
        <f t="shared" ref="AA65:BJ65" si="69">IF($D65=AA$1,$E65+$V65,(IF($J65=AA$1,$K65+$W65,AA64)))</f>
        <v>1445</v>
      </c>
      <c r="AB65" s="47">
        <f t="shared" si="69"/>
        <v>1078</v>
      </c>
      <c r="AC65" s="47">
        <f t="shared" si="69"/>
        <v>1494</v>
      </c>
      <c r="AD65" s="47">
        <f t="shared" si="69"/>
        <v>327</v>
      </c>
      <c r="AE65" s="47">
        <f t="shared" si="69"/>
        <v>1620</v>
      </c>
      <c r="AF65" s="47">
        <f t="shared" si="69"/>
        <v>1855</v>
      </c>
      <c r="AG65" s="47">
        <f t="shared" si="69"/>
        <v>1058</v>
      </c>
      <c r="AH65" s="47">
        <f t="shared" si="69"/>
        <v>829</v>
      </c>
      <c r="AI65" s="47">
        <f t="shared" si="69"/>
        <v>1299</v>
      </c>
      <c r="AJ65" s="47">
        <f t="shared" si="69"/>
        <v>1796</v>
      </c>
      <c r="AK65" s="47">
        <f t="shared" si="69"/>
        <v>543</v>
      </c>
      <c r="AL65" s="47">
        <f t="shared" si="69"/>
        <v>867</v>
      </c>
      <c r="AM65" s="47">
        <f t="shared" si="69"/>
        <v>1966</v>
      </c>
      <c r="AN65" s="47">
        <f t="shared" si="69"/>
        <v>1318</v>
      </c>
      <c r="AO65" s="47">
        <f t="shared" si="69"/>
        <v>1175</v>
      </c>
      <c r="AP65" s="47">
        <f t="shared" si="69"/>
        <v>2108</v>
      </c>
      <c r="AQ65" s="47">
        <f t="shared" si="69"/>
        <v>1548</v>
      </c>
      <c r="AR65" s="47">
        <f t="shared" si="69"/>
        <v>516</v>
      </c>
      <c r="AS65" s="47">
        <f t="shared" si="69"/>
        <v>1669</v>
      </c>
      <c r="AT65" s="47">
        <f t="shared" si="69"/>
        <v>1154</v>
      </c>
      <c r="AU65" s="47">
        <f t="shared" si="69"/>
        <v>722</v>
      </c>
      <c r="AV65" s="47">
        <f t="shared" si="69"/>
        <v>880</v>
      </c>
      <c r="AW65" s="47">
        <f t="shared" si="69"/>
        <v>1119</v>
      </c>
      <c r="AX65" s="47">
        <f t="shared" si="69"/>
        <v>1145</v>
      </c>
      <c r="AY65" s="47">
        <f t="shared" si="69"/>
        <v>642</v>
      </c>
      <c r="AZ65" s="47">
        <f t="shared" si="69"/>
        <v>1572</v>
      </c>
      <c r="BA65" s="47">
        <f t="shared" si="69"/>
        <v>989</v>
      </c>
      <c r="BB65" s="47">
        <f t="shared" si="69"/>
        <v>730</v>
      </c>
      <c r="BC65" s="47">
        <f t="shared" si="69"/>
        <v>571</v>
      </c>
      <c r="BD65" s="47">
        <f t="shared" si="69"/>
        <v>2048</v>
      </c>
      <c r="BE65" s="47">
        <f t="shared" si="69"/>
        <v>706</v>
      </c>
      <c r="BF65" s="47">
        <f t="shared" si="69"/>
        <v>528</v>
      </c>
      <c r="BG65" s="47">
        <f t="shared" si="69"/>
        <v>1883</v>
      </c>
      <c r="BH65" s="47">
        <f t="shared" si="69"/>
        <v>1290</v>
      </c>
      <c r="BI65" s="47">
        <f t="shared" si="69"/>
        <v>1571</v>
      </c>
      <c r="BJ65" s="47">
        <f t="shared" si="69"/>
        <v>1154</v>
      </c>
    </row>
    <row r="66" ht="13.5" customHeight="1">
      <c r="A66" s="88">
        <v>40615.0</v>
      </c>
      <c r="B66" s="84" t="s">
        <v>71</v>
      </c>
      <c r="C66" s="38"/>
      <c r="D66" s="233" t="s">
        <v>37</v>
      </c>
      <c r="E66" s="52">
        <f t="shared" si="2"/>
        <v>829</v>
      </c>
      <c r="F66" s="41">
        <v>1.0</v>
      </c>
      <c r="G66" s="41">
        <v>7.0</v>
      </c>
      <c r="H66" s="42">
        <f t="shared" si="3"/>
        <v>10</v>
      </c>
      <c r="I66" s="38"/>
      <c r="J66" s="234" t="s">
        <v>45</v>
      </c>
      <c r="K66" s="52">
        <f t="shared" si="4"/>
        <v>867</v>
      </c>
      <c r="L66" s="44">
        <v>1.0</v>
      </c>
      <c r="M66" s="44">
        <v>13.0</v>
      </c>
      <c r="N66" s="23">
        <f t="shared" si="5"/>
        <v>16</v>
      </c>
      <c r="O66" s="38"/>
      <c r="P66" s="45" t="s">
        <v>72</v>
      </c>
      <c r="Q66" s="38"/>
      <c r="R66" s="45">
        <f>MIN(Rules!$E$2,(MAX(H66/N66,N66/H66)))</f>
        <v>1.6</v>
      </c>
      <c r="S66" s="45">
        <f>VLOOKUP(B66,Rules!A:B,2,FALSE)</f>
        <v>40</v>
      </c>
      <c r="T66" s="38"/>
      <c r="U66" s="46">
        <f>1/(10^(-(E66+(IF(P66="Y",Rules!$I$2,0))-K66)/Rules!$E$12)+1)</f>
        <v>0.626160241</v>
      </c>
      <c r="V66" s="47">
        <f t="shared" si="6"/>
        <v>-40</v>
      </c>
      <c r="W66" s="47">
        <f t="shared" si="7"/>
        <v>40</v>
      </c>
      <c r="X66" s="47"/>
      <c r="Y66" s="47"/>
      <c r="Z66" s="48"/>
      <c r="AA66" s="47">
        <f t="shared" ref="AA66:BJ66" si="70">IF($D66=AA$1,$E66+$V66,(IF($J66=AA$1,$K66+$W66,AA65)))</f>
        <v>1445</v>
      </c>
      <c r="AB66" s="47">
        <f t="shared" si="70"/>
        <v>1078</v>
      </c>
      <c r="AC66" s="47">
        <f t="shared" si="70"/>
        <v>1494</v>
      </c>
      <c r="AD66" s="47">
        <f t="shared" si="70"/>
        <v>327</v>
      </c>
      <c r="AE66" s="47">
        <f t="shared" si="70"/>
        <v>1620</v>
      </c>
      <c r="AF66" s="47">
        <f t="shared" si="70"/>
        <v>1855</v>
      </c>
      <c r="AG66" s="47">
        <f t="shared" si="70"/>
        <v>1058</v>
      </c>
      <c r="AH66" s="47">
        <f t="shared" si="70"/>
        <v>789</v>
      </c>
      <c r="AI66" s="47">
        <f t="shared" si="70"/>
        <v>1299</v>
      </c>
      <c r="AJ66" s="47">
        <f t="shared" si="70"/>
        <v>1796</v>
      </c>
      <c r="AK66" s="47">
        <f t="shared" si="70"/>
        <v>543</v>
      </c>
      <c r="AL66" s="47">
        <f t="shared" si="70"/>
        <v>907</v>
      </c>
      <c r="AM66" s="47">
        <f t="shared" si="70"/>
        <v>1966</v>
      </c>
      <c r="AN66" s="47">
        <f t="shared" si="70"/>
        <v>1318</v>
      </c>
      <c r="AO66" s="47">
        <f t="shared" si="70"/>
        <v>1175</v>
      </c>
      <c r="AP66" s="47">
        <f t="shared" si="70"/>
        <v>2108</v>
      </c>
      <c r="AQ66" s="47">
        <f t="shared" si="70"/>
        <v>1548</v>
      </c>
      <c r="AR66" s="47">
        <f t="shared" si="70"/>
        <v>516</v>
      </c>
      <c r="AS66" s="47">
        <f t="shared" si="70"/>
        <v>1669</v>
      </c>
      <c r="AT66" s="47">
        <f t="shared" si="70"/>
        <v>1154</v>
      </c>
      <c r="AU66" s="47">
        <f t="shared" si="70"/>
        <v>722</v>
      </c>
      <c r="AV66" s="47">
        <f t="shared" si="70"/>
        <v>880</v>
      </c>
      <c r="AW66" s="47">
        <f t="shared" si="70"/>
        <v>1119</v>
      </c>
      <c r="AX66" s="47">
        <f t="shared" si="70"/>
        <v>1145</v>
      </c>
      <c r="AY66" s="47">
        <f t="shared" si="70"/>
        <v>642</v>
      </c>
      <c r="AZ66" s="47">
        <f t="shared" si="70"/>
        <v>1572</v>
      </c>
      <c r="BA66" s="47">
        <f t="shared" si="70"/>
        <v>989</v>
      </c>
      <c r="BB66" s="47">
        <f t="shared" si="70"/>
        <v>730</v>
      </c>
      <c r="BC66" s="47">
        <f t="shared" si="70"/>
        <v>571</v>
      </c>
      <c r="BD66" s="47">
        <f t="shared" si="70"/>
        <v>2048</v>
      </c>
      <c r="BE66" s="47">
        <f t="shared" si="70"/>
        <v>706</v>
      </c>
      <c r="BF66" s="47">
        <f t="shared" si="70"/>
        <v>528</v>
      </c>
      <c r="BG66" s="47">
        <f t="shared" si="70"/>
        <v>1883</v>
      </c>
      <c r="BH66" s="47">
        <f t="shared" si="70"/>
        <v>1290</v>
      </c>
      <c r="BI66" s="47">
        <f t="shared" si="70"/>
        <v>1571</v>
      </c>
      <c r="BJ66" s="47">
        <f t="shared" si="70"/>
        <v>1154</v>
      </c>
    </row>
    <row r="67" ht="13.5" customHeight="1">
      <c r="A67" s="88">
        <v>40615.0</v>
      </c>
      <c r="B67" s="84" t="s">
        <v>71</v>
      </c>
      <c r="C67" s="38"/>
      <c r="D67" s="233" t="s">
        <v>44</v>
      </c>
      <c r="E67" s="52">
        <f t="shared" si="2"/>
        <v>730</v>
      </c>
      <c r="F67" s="41">
        <v>1.0</v>
      </c>
      <c r="G67" s="41">
        <v>12.0</v>
      </c>
      <c r="H67" s="42">
        <f t="shared" si="3"/>
        <v>15</v>
      </c>
      <c r="I67" s="38"/>
      <c r="J67" s="234" t="s">
        <v>51</v>
      </c>
      <c r="K67" s="52">
        <f t="shared" si="4"/>
        <v>642</v>
      </c>
      <c r="L67" s="44">
        <v>2.0</v>
      </c>
      <c r="M67" s="44">
        <v>8.0</v>
      </c>
      <c r="N67" s="23">
        <f t="shared" si="5"/>
        <v>14</v>
      </c>
      <c r="O67" s="38"/>
      <c r="P67" s="45" t="s">
        <v>72</v>
      </c>
      <c r="Q67" s="38"/>
      <c r="R67" s="45">
        <f>MIN(Rules!$E$2,(MAX(H67/N67,N67/H67)))</f>
        <v>1.071428571</v>
      </c>
      <c r="S67" s="45">
        <f>VLOOKUP(B67,Rules!A:B,2,FALSE)</f>
        <v>40</v>
      </c>
      <c r="T67" s="38"/>
      <c r="U67" s="46">
        <f>1/(10^(-(E67+(IF(P67="Y",Rules!$I$2,0))-K67)/Rules!$E$12)+1)</f>
        <v>0.749515603</v>
      </c>
      <c r="V67" s="47">
        <f t="shared" si="6"/>
        <v>11</v>
      </c>
      <c r="W67" s="47">
        <f t="shared" si="7"/>
        <v>-11</v>
      </c>
      <c r="X67" s="47"/>
      <c r="Y67" s="47"/>
      <c r="Z67" s="48"/>
      <c r="AA67" s="47">
        <f t="shared" ref="AA67:BJ67" si="71">IF($D67=AA$1,$E67+$V67,(IF($J67=AA$1,$K67+$W67,AA66)))</f>
        <v>1445</v>
      </c>
      <c r="AB67" s="47">
        <f t="shared" si="71"/>
        <v>1078</v>
      </c>
      <c r="AC67" s="47">
        <f t="shared" si="71"/>
        <v>1494</v>
      </c>
      <c r="AD67" s="47">
        <f t="shared" si="71"/>
        <v>327</v>
      </c>
      <c r="AE67" s="47">
        <f t="shared" si="71"/>
        <v>1620</v>
      </c>
      <c r="AF67" s="47">
        <f t="shared" si="71"/>
        <v>1855</v>
      </c>
      <c r="AG67" s="47">
        <f t="shared" si="71"/>
        <v>1058</v>
      </c>
      <c r="AH67" s="47">
        <f t="shared" si="71"/>
        <v>789</v>
      </c>
      <c r="AI67" s="47">
        <f t="shared" si="71"/>
        <v>1299</v>
      </c>
      <c r="AJ67" s="47">
        <f t="shared" si="71"/>
        <v>1796</v>
      </c>
      <c r="AK67" s="47">
        <f t="shared" si="71"/>
        <v>543</v>
      </c>
      <c r="AL67" s="47">
        <f t="shared" si="71"/>
        <v>907</v>
      </c>
      <c r="AM67" s="47">
        <f t="shared" si="71"/>
        <v>1966</v>
      </c>
      <c r="AN67" s="47">
        <f t="shared" si="71"/>
        <v>1318</v>
      </c>
      <c r="AO67" s="47">
        <f t="shared" si="71"/>
        <v>1175</v>
      </c>
      <c r="AP67" s="47">
        <f t="shared" si="71"/>
        <v>2108</v>
      </c>
      <c r="AQ67" s="47">
        <f t="shared" si="71"/>
        <v>1548</v>
      </c>
      <c r="AR67" s="47">
        <f t="shared" si="71"/>
        <v>516</v>
      </c>
      <c r="AS67" s="47">
        <f t="shared" si="71"/>
        <v>1669</v>
      </c>
      <c r="AT67" s="47">
        <f t="shared" si="71"/>
        <v>1154</v>
      </c>
      <c r="AU67" s="47">
        <f t="shared" si="71"/>
        <v>722</v>
      </c>
      <c r="AV67" s="47">
        <f t="shared" si="71"/>
        <v>880</v>
      </c>
      <c r="AW67" s="47">
        <f t="shared" si="71"/>
        <v>1119</v>
      </c>
      <c r="AX67" s="47">
        <f t="shared" si="71"/>
        <v>1145</v>
      </c>
      <c r="AY67" s="47">
        <f t="shared" si="71"/>
        <v>631</v>
      </c>
      <c r="AZ67" s="47">
        <f t="shared" si="71"/>
        <v>1572</v>
      </c>
      <c r="BA67" s="47">
        <f t="shared" si="71"/>
        <v>989</v>
      </c>
      <c r="BB67" s="47">
        <f t="shared" si="71"/>
        <v>741</v>
      </c>
      <c r="BC67" s="47">
        <f t="shared" si="71"/>
        <v>571</v>
      </c>
      <c r="BD67" s="47">
        <f t="shared" si="71"/>
        <v>2048</v>
      </c>
      <c r="BE67" s="47">
        <f t="shared" si="71"/>
        <v>706</v>
      </c>
      <c r="BF67" s="47">
        <f t="shared" si="71"/>
        <v>528</v>
      </c>
      <c r="BG67" s="47">
        <f t="shared" si="71"/>
        <v>1883</v>
      </c>
      <c r="BH67" s="47">
        <f t="shared" si="71"/>
        <v>1290</v>
      </c>
      <c r="BI67" s="47">
        <f t="shared" si="71"/>
        <v>1571</v>
      </c>
      <c r="BJ67" s="47">
        <f t="shared" si="71"/>
        <v>1154</v>
      </c>
    </row>
    <row r="68" ht="13.5" customHeight="1">
      <c r="A68" s="88">
        <v>40615.0</v>
      </c>
      <c r="B68" s="84" t="s">
        <v>71</v>
      </c>
      <c r="C68" s="38"/>
      <c r="D68" s="233" t="s">
        <v>46</v>
      </c>
      <c r="E68" s="52">
        <f t="shared" si="2"/>
        <v>571</v>
      </c>
      <c r="F68" s="41">
        <v>6.0</v>
      </c>
      <c r="G68" s="41">
        <v>11.0</v>
      </c>
      <c r="H68" s="42">
        <f t="shared" si="3"/>
        <v>29</v>
      </c>
      <c r="I68" s="38"/>
      <c r="J68" s="234" t="s">
        <v>52</v>
      </c>
      <c r="K68" s="52">
        <f t="shared" si="4"/>
        <v>516</v>
      </c>
      <c r="L68" s="44">
        <v>1.0</v>
      </c>
      <c r="M68" s="44">
        <v>11.0</v>
      </c>
      <c r="N68" s="23">
        <f t="shared" si="5"/>
        <v>14</v>
      </c>
      <c r="O68" s="38"/>
      <c r="P68" s="45" t="s">
        <v>72</v>
      </c>
      <c r="Q68" s="38"/>
      <c r="R68" s="45">
        <f>MIN(Rules!$E$2,(MAX(H68/N68,N68/H68)))</f>
        <v>2</v>
      </c>
      <c r="S68" s="45">
        <f>VLOOKUP(B68,Rules!A:B,2,FALSE)</f>
        <v>40</v>
      </c>
      <c r="T68" s="38"/>
      <c r="U68" s="46">
        <f>1/(10^(-(E68+(IF(P68="Y",Rules!$I$2,0))-K68)/Rules!$E$12)+1)</f>
        <v>0.7199190059</v>
      </c>
      <c r="V68" s="47">
        <f t="shared" si="6"/>
        <v>22</v>
      </c>
      <c r="W68" s="47">
        <f t="shared" si="7"/>
        <v>-22</v>
      </c>
      <c r="X68" s="47"/>
      <c r="Y68" s="47"/>
      <c r="Z68" s="48"/>
      <c r="AA68" s="47">
        <f t="shared" ref="AA68:BJ68" si="72">IF($D68=AA$1,$E68+$V68,(IF($J68=AA$1,$K68+$W68,AA67)))</f>
        <v>1445</v>
      </c>
      <c r="AB68" s="47">
        <f t="shared" si="72"/>
        <v>1078</v>
      </c>
      <c r="AC68" s="47">
        <f t="shared" si="72"/>
        <v>1494</v>
      </c>
      <c r="AD68" s="47">
        <f t="shared" si="72"/>
        <v>327</v>
      </c>
      <c r="AE68" s="47">
        <f t="shared" si="72"/>
        <v>1620</v>
      </c>
      <c r="AF68" s="47">
        <f t="shared" si="72"/>
        <v>1855</v>
      </c>
      <c r="AG68" s="47">
        <f t="shared" si="72"/>
        <v>1058</v>
      </c>
      <c r="AH68" s="47">
        <f t="shared" si="72"/>
        <v>789</v>
      </c>
      <c r="AI68" s="47">
        <f t="shared" si="72"/>
        <v>1299</v>
      </c>
      <c r="AJ68" s="47">
        <f t="shared" si="72"/>
        <v>1796</v>
      </c>
      <c r="AK68" s="47">
        <f t="shared" si="72"/>
        <v>543</v>
      </c>
      <c r="AL68" s="47">
        <f t="shared" si="72"/>
        <v>907</v>
      </c>
      <c r="AM68" s="47">
        <f t="shared" si="72"/>
        <v>1966</v>
      </c>
      <c r="AN68" s="47">
        <f t="shared" si="72"/>
        <v>1318</v>
      </c>
      <c r="AO68" s="47">
        <f t="shared" si="72"/>
        <v>1175</v>
      </c>
      <c r="AP68" s="47">
        <f t="shared" si="72"/>
        <v>2108</v>
      </c>
      <c r="AQ68" s="47">
        <f t="shared" si="72"/>
        <v>1548</v>
      </c>
      <c r="AR68" s="47">
        <f t="shared" si="72"/>
        <v>494</v>
      </c>
      <c r="AS68" s="47">
        <f t="shared" si="72"/>
        <v>1669</v>
      </c>
      <c r="AT68" s="47">
        <f t="shared" si="72"/>
        <v>1154</v>
      </c>
      <c r="AU68" s="47">
        <f t="shared" si="72"/>
        <v>722</v>
      </c>
      <c r="AV68" s="47">
        <f t="shared" si="72"/>
        <v>880</v>
      </c>
      <c r="AW68" s="47">
        <f t="shared" si="72"/>
        <v>1119</v>
      </c>
      <c r="AX68" s="47">
        <f t="shared" si="72"/>
        <v>1145</v>
      </c>
      <c r="AY68" s="47">
        <f t="shared" si="72"/>
        <v>631</v>
      </c>
      <c r="AZ68" s="47">
        <f t="shared" si="72"/>
        <v>1572</v>
      </c>
      <c r="BA68" s="47">
        <f t="shared" si="72"/>
        <v>989</v>
      </c>
      <c r="BB68" s="47">
        <f t="shared" si="72"/>
        <v>741</v>
      </c>
      <c r="BC68" s="47">
        <f t="shared" si="72"/>
        <v>593</v>
      </c>
      <c r="BD68" s="47">
        <f t="shared" si="72"/>
        <v>2048</v>
      </c>
      <c r="BE68" s="47">
        <f t="shared" si="72"/>
        <v>706</v>
      </c>
      <c r="BF68" s="47">
        <f t="shared" si="72"/>
        <v>528</v>
      </c>
      <c r="BG68" s="47">
        <f t="shared" si="72"/>
        <v>1883</v>
      </c>
      <c r="BH68" s="47">
        <f t="shared" si="72"/>
        <v>1290</v>
      </c>
      <c r="BI68" s="47">
        <f t="shared" si="72"/>
        <v>1571</v>
      </c>
      <c r="BJ68" s="47">
        <f t="shared" si="72"/>
        <v>1154</v>
      </c>
    </row>
    <row r="69" ht="13.5" customHeight="1">
      <c r="A69" s="88">
        <v>40615.0</v>
      </c>
      <c r="B69" s="84" t="s">
        <v>71</v>
      </c>
      <c r="C69" s="38"/>
      <c r="D69" s="233" t="s">
        <v>42</v>
      </c>
      <c r="E69" s="52">
        <f t="shared" si="2"/>
        <v>706</v>
      </c>
      <c r="F69" s="41">
        <v>1.0</v>
      </c>
      <c r="G69" s="41">
        <v>10.0</v>
      </c>
      <c r="H69" s="42">
        <f t="shared" si="3"/>
        <v>13</v>
      </c>
      <c r="I69" s="38"/>
      <c r="J69" s="234" t="s">
        <v>48</v>
      </c>
      <c r="K69" s="52">
        <f t="shared" si="4"/>
        <v>543</v>
      </c>
      <c r="L69" s="44">
        <v>3.0</v>
      </c>
      <c r="M69" s="44">
        <v>4.0</v>
      </c>
      <c r="N69" s="23">
        <f t="shared" si="5"/>
        <v>13</v>
      </c>
      <c r="O69" s="38"/>
      <c r="P69" s="45" t="s">
        <v>72</v>
      </c>
      <c r="Q69" s="38"/>
      <c r="R69" s="45">
        <f>MIN(Rules!$E$2,(MAX(H69/N69,N69/H69)))</f>
        <v>1</v>
      </c>
      <c r="S69" s="45">
        <f>VLOOKUP(B69,Rules!A:B,2,FALSE)</f>
        <v>40</v>
      </c>
      <c r="T69" s="38"/>
      <c r="U69" s="46">
        <f>1/(10^(-(E69+(IF(P69="Y",Rules!$I$2,0))-K69)/Rules!$E$12)+1)</f>
        <v>0.8086741823</v>
      </c>
      <c r="V69" s="47">
        <f t="shared" si="6"/>
        <v>-12</v>
      </c>
      <c r="W69" s="47">
        <f t="shared" si="7"/>
        <v>12</v>
      </c>
      <c r="X69" s="47"/>
      <c r="Y69" s="47"/>
      <c r="Z69" s="48"/>
      <c r="AA69" s="47">
        <f t="shared" ref="AA69:BJ69" si="73">IF($D69=AA$1,$E69+$V69,(IF($J69=AA$1,$K69+$W69,AA68)))</f>
        <v>1445</v>
      </c>
      <c r="AB69" s="47">
        <f t="shared" si="73"/>
        <v>1078</v>
      </c>
      <c r="AC69" s="47">
        <f t="shared" si="73"/>
        <v>1494</v>
      </c>
      <c r="AD69" s="47">
        <f t="shared" si="73"/>
        <v>327</v>
      </c>
      <c r="AE69" s="47">
        <f t="shared" si="73"/>
        <v>1620</v>
      </c>
      <c r="AF69" s="47">
        <f t="shared" si="73"/>
        <v>1855</v>
      </c>
      <c r="AG69" s="47">
        <f t="shared" si="73"/>
        <v>1058</v>
      </c>
      <c r="AH69" s="47">
        <f t="shared" si="73"/>
        <v>789</v>
      </c>
      <c r="AI69" s="47">
        <f t="shared" si="73"/>
        <v>1299</v>
      </c>
      <c r="AJ69" s="47">
        <f t="shared" si="73"/>
        <v>1796</v>
      </c>
      <c r="AK69" s="47">
        <f t="shared" si="73"/>
        <v>555</v>
      </c>
      <c r="AL69" s="47">
        <f t="shared" si="73"/>
        <v>907</v>
      </c>
      <c r="AM69" s="47">
        <f t="shared" si="73"/>
        <v>1966</v>
      </c>
      <c r="AN69" s="47">
        <f t="shared" si="73"/>
        <v>1318</v>
      </c>
      <c r="AO69" s="47">
        <f t="shared" si="73"/>
        <v>1175</v>
      </c>
      <c r="AP69" s="47">
        <f t="shared" si="73"/>
        <v>2108</v>
      </c>
      <c r="AQ69" s="47">
        <f t="shared" si="73"/>
        <v>1548</v>
      </c>
      <c r="AR69" s="47">
        <f t="shared" si="73"/>
        <v>494</v>
      </c>
      <c r="AS69" s="47">
        <f t="shared" si="73"/>
        <v>1669</v>
      </c>
      <c r="AT69" s="47">
        <f t="shared" si="73"/>
        <v>1154</v>
      </c>
      <c r="AU69" s="47">
        <f t="shared" si="73"/>
        <v>722</v>
      </c>
      <c r="AV69" s="47">
        <f t="shared" si="73"/>
        <v>880</v>
      </c>
      <c r="AW69" s="47">
        <f t="shared" si="73"/>
        <v>1119</v>
      </c>
      <c r="AX69" s="47">
        <f t="shared" si="73"/>
        <v>1145</v>
      </c>
      <c r="AY69" s="47">
        <f t="shared" si="73"/>
        <v>631</v>
      </c>
      <c r="AZ69" s="47">
        <f t="shared" si="73"/>
        <v>1572</v>
      </c>
      <c r="BA69" s="47">
        <f t="shared" si="73"/>
        <v>989</v>
      </c>
      <c r="BB69" s="47">
        <f t="shared" si="73"/>
        <v>741</v>
      </c>
      <c r="BC69" s="47">
        <f t="shared" si="73"/>
        <v>593</v>
      </c>
      <c r="BD69" s="47">
        <f t="shared" si="73"/>
        <v>2048</v>
      </c>
      <c r="BE69" s="47">
        <f t="shared" si="73"/>
        <v>694</v>
      </c>
      <c r="BF69" s="47">
        <f t="shared" si="73"/>
        <v>528</v>
      </c>
      <c r="BG69" s="47">
        <f t="shared" si="73"/>
        <v>1883</v>
      </c>
      <c r="BH69" s="47">
        <f t="shared" si="73"/>
        <v>1290</v>
      </c>
      <c r="BI69" s="47">
        <f t="shared" si="73"/>
        <v>1571</v>
      </c>
      <c r="BJ69" s="47">
        <f t="shared" si="73"/>
        <v>1154</v>
      </c>
    </row>
    <row r="70" ht="13.5" customHeight="1">
      <c r="A70" s="88">
        <v>40615.0</v>
      </c>
      <c r="B70" s="84" t="s">
        <v>71</v>
      </c>
      <c r="C70" s="38"/>
      <c r="D70" s="233" t="s">
        <v>50</v>
      </c>
      <c r="E70" s="52">
        <f t="shared" si="2"/>
        <v>722</v>
      </c>
      <c r="F70" s="41">
        <v>6.0</v>
      </c>
      <c r="G70" s="41">
        <v>23.0</v>
      </c>
      <c r="H70" s="42">
        <f t="shared" si="3"/>
        <v>41</v>
      </c>
      <c r="I70" s="38"/>
      <c r="J70" s="234" t="s">
        <v>49</v>
      </c>
      <c r="K70" s="52">
        <f t="shared" si="4"/>
        <v>327</v>
      </c>
      <c r="L70" s="44">
        <v>1.0</v>
      </c>
      <c r="M70" s="44">
        <v>1.0</v>
      </c>
      <c r="N70" s="23">
        <f t="shared" si="5"/>
        <v>4</v>
      </c>
      <c r="O70" s="38"/>
      <c r="P70" s="45" t="s">
        <v>72</v>
      </c>
      <c r="Q70" s="38"/>
      <c r="R70" s="45">
        <f>MIN(Rules!$E$2,(MAX(H70/N70,N70/H70)))</f>
        <v>2</v>
      </c>
      <c r="S70" s="45">
        <f>VLOOKUP(B70,Rules!A:B,2,FALSE)</f>
        <v>40</v>
      </c>
      <c r="T70" s="38"/>
      <c r="U70" s="46">
        <f>1/(10^(-(E70+(IF(P70="Y",Rules!$I$2,0))-K70)/Rules!$E$12)+1)</f>
        <v>0.9248272212</v>
      </c>
      <c r="V70" s="47">
        <f t="shared" si="6"/>
        <v>6</v>
      </c>
      <c r="W70" s="47">
        <f t="shared" si="7"/>
        <v>-6</v>
      </c>
      <c r="X70" s="47"/>
      <c r="Y70" s="47"/>
      <c r="Z70" s="48"/>
      <c r="AA70" s="47">
        <f t="shared" ref="AA70:BJ70" si="74">IF($D70=AA$1,$E70+$V70,(IF($J70=AA$1,$K70+$W70,AA69)))</f>
        <v>1445</v>
      </c>
      <c r="AB70" s="47">
        <f t="shared" si="74"/>
        <v>1078</v>
      </c>
      <c r="AC70" s="47">
        <f t="shared" si="74"/>
        <v>1494</v>
      </c>
      <c r="AD70" s="47">
        <f t="shared" si="74"/>
        <v>321</v>
      </c>
      <c r="AE70" s="47">
        <f t="shared" si="74"/>
        <v>1620</v>
      </c>
      <c r="AF70" s="47">
        <f t="shared" si="74"/>
        <v>1855</v>
      </c>
      <c r="AG70" s="47">
        <f t="shared" si="74"/>
        <v>1058</v>
      </c>
      <c r="AH70" s="47">
        <f t="shared" si="74"/>
        <v>789</v>
      </c>
      <c r="AI70" s="47">
        <f t="shared" si="74"/>
        <v>1299</v>
      </c>
      <c r="AJ70" s="47">
        <f t="shared" si="74"/>
        <v>1796</v>
      </c>
      <c r="AK70" s="47">
        <f t="shared" si="74"/>
        <v>555</v>
      </c>
      <c r="AL70" s="47">
        <f t="shared" si="74"/>
        <v>907</v>
      </c>
      <c r="AM70" s="47">
        <f t="shared" si="74"/>
        <v>1966</v>
      </c>
      <c r="AN70" s="47">
        <f t="shared" si="74"/>
        <v>1318</v>
      </c>
      <c r="AO70" s="47">
        <f t="shared" si="74"/>
        <v>1175</v>
      </c>
      <c r="AP70" s="47">
        <f t="shared" si="74"/>
        <v>2108</v>
      </c>
      <c r="AQ70" s="47">
        <f t="shared" si="74"/>
        <v>1548</v>
      </c>
      <c r="AR70" s="47">
        <f t="shared" si="74"/>
        <v>494</v>
      </c>
      <c r="AS70" s="47">
        <f t="shared" si="74"/>
        <v>1669</v>
      </c>
      <c r="AT70" s="47">
        <f t="shared" si="74"/>
        <v>1154</v>
      </c>
      <c r="AU70" s="47">
        <f t="shared" si="74"/>
        <v>728</v>
      </c>
      <c r="AV70" s="47">
        <f t="shared" si="74"/>
        <v>880</v>
      </c>
      <c r="AW70" s="47">
        <f t="shared" si="74"/>
        <v>1119</v>
      </c>
      <c r="AX70" s="47">
        <f t="shared" si="74"/>
        <v>1145</v>
      </c>
      <c r="AY70" s="47">
        <f t="shared" si="74"/>
        <v>631</v>
      </c>
      <c r="AZ70" s="47">
        <f t="shared" si="74"/>
        <v>1572</v>
      </c>
      <c r="BA70" s="47">
        <f t="shared" si="74"/>
        <v>989</v>
      </c>
      <c r="BB70" s="47">
        <f t="shared" si="74"/>
        <v>741</v>
      </c>
      <c r="BC70" s="47">
        <f t="shared" si="74"/>
        <v>593</v>
      </c>
      <c r="BD70" s="47">
        <f t="shared" si="74"/>
        <v>2048</v>
      </c>
      <c r="BE70" s="47">
        <f t="shared" si="74"/>
        <v>694</v>
      </c>
      <c r="BF70" s="47">
        <f t="shared" si="74"/>
        <v>528</v>
      </c>
      <c r="BG70" s="47">
        <f t="shared" si="74"/>
        <v>1883</v>
      </c>
      <c r="BH70" s="47">
        <f t="shared" si="74"/>
        <v>1290</v>
      </c>
      <c r="BI70" s="47">
        <f t="shared" si="74"/>
        <v>1571</v>
      </c>
      <c r="BJ70" s="47">
        <f t="shared" si="74"/>
        <v>1154</v>
      </c>
    </row>
    <row r="71" ht="13.5" customHeight="1">
      <c r="A71" s="88">
        <v>40628.0</v>
      </c>
      <c r="B71" s="84" t="s">
        <v>71</v>
      </c>
      <c r="C71" s="38"/>
      <c r="D71" s="233" t="s">
        <v>21</v>
      </c>
      <c r="E71" s="52">
        <f t="shared" si="2"/>
        <v>1620</v>
      </c>
      <c r="F71" s="41">
        <v>6.0</v>
      </c>
      <c r="G71" s="41">
        <v>23.0</v>
      </c>
      <c r="H71" s="42">
        <f t="shared" si="3"/>
        <v>41</v>
      </c>
      <c r="I71" s="38"/>
      <c r="J71" s="234" t="s">
        <v>34</v>
      </c>
      <c r="K71" s="52">
        <f t="shared" si="4"/>
        <v>1318</v>
      </c>
      <c r="L71" s="44">
        <v>1.0</v>
      </c>
      <c r="M71" s="44">
        <v>18.0</v>
      </c>
      <c r="N71" s="23">
        <f t="shared" si="5"/>
        <v>21</v>
      </c>
      <c r="O71" s="38"/>
      <c r="P71" s="45" t="s">
        <v>72</v>
      </c>
      <c r="Q71" s="38"/>
      <c r="R71" s="45">
        <f>MIN(Rules!$E$2,(MAX(H71/N71,N71/H71)))</f>
        <v>1.952380952</v>
      </c>
      <c r="S71" s="45">
        <f>VLOOKUP(B71,Rules!A:B,2,FALSE)</f>
        <v>40</v>
      </c>
      <c r="T71" s="38"/>
      <c r="U71" s="46">
        <f>1/(10^(-(E71+(IF(P71="Y",Rules!$I$2,0))-K71)/Rules!$E$12)+1)</f>
        <v>0.8890956717</v>
      </c>
      <c r="V71" s="47">
        <f t="shared" si="6"/>
        <v>9</v>
      </c>
      <c r="W71" s="47">
        <f t="shared" si="7"/>
        <v>-9</v>
      </c>
      <c r="X71" s="47"/>
      <c r="Y71" s="47"/>
      <c r="Z71" s="48"/>
      <c r="AA71" s="47">
        <f t="shared" ref="AA71:BJ71" si="75">IF($D71=AA$1,$E71+$V71,(IF($J71=AA$1,$K71+$W71,AA70)))</f>
        <v>1445</v>
      </c>
      <c r="AB71" s="47">
        <f t="shared" si="75"/>
        <v>1078</v>
      </c>
      <c r="AC71" s="47">
        <f t="shared" si="75"/>
        <v>1494</v>
      </c>
      <c r="AD71" s="47">
        <f t="shared" si="75"/>
        <v>321</v>
      </c>
      <c r="AE71" s="47">
        <f t="shared" si="75"/>
        <v>1629</v>
      </c>
      <c r="AF71" s="47">
        <f t="shared" si="75"/>
        <v>1855</v>
      </c>
      <c r="AG71" s="47">
        <f t="shared" si="75"/>
        <v>1058</v>
      </c>
      <c r="AH71" s="47">
        <f t="shared" si="75"/>
        <v>789</v>
      </c>
      <c r="AI71" s="47">
        <f t="shared" si="75"/>
        <v>1299</v>
      </c>
      <c r="AJ71" s="47">
        <f t="shared" si="75"/>
        <v>1796</v>
      </c>
      <c r="AK71" s="47">
        <f t="shared" si="75"/>
        <v>555</v>
      </c>
      <c r="AL71" s="47">
        <f t="shared" si="75"/>
        <v>907</v>
      </c>
      <c r="AM71" s="47">
        <f t="shared" si="75"/>
        <v>1966</v>
      </c>
      <c r="AN71" s="47">
        <f t="shared" si="75"/>
        <v>1309</v>
      </c>
      <c r="AO71" s="47">
        <f t="shared" si="75"/>
        <v>1175</v>
      </c>
      <c r="AP71" s="47">
        <f t="shared" si="75"/>
        <v>2108</v>
      </c>
      <c r="AQ71" s="47">
        <f t="shared" si="75"/>
        <v>1548</v>
      </c>
      <c r="AR71" s="47">
        <f t="shared" si="75"/>
        <v>494</v>
      </c>
      <c r="AS71" s="47">
        <f t="shared" si="75"/>
        <v>1669</v>
      </c>
      <c r="AT71" s="47">
        <f t="shared" si="75"/>
        <v>1154</v>
      </c>
      <c r="AU71" s="47">
        <f t="shared" si="75"/>
        <v>728</v>
      </c>
      <c r="AV71" s="47">
        <f t="shared" si="75"/>
        <v>880</v>
      </c>
      <c r="AW71" s="47">
        <f t="shared" si="75"/>
        <v>1119</v>
      </c>
      <c r="AX71" s="47">
        <f t="shared" si="75"/>
        <v>1145</v>
      </c>
      <c r="AY71" s="47">
        <f t="shared" si="75"/>
        <v>631</v>
      </c>
      <c r="AZ71" s="47">
        <f t="shared" si="75"/>
        <v>1572</v>
      </c>
      <c r="BA71" s="47">
        <f t="shared" si="75"/>
        <v>989</v>
      </c>
      <c r="BB71" s="47">
        <f t="shared" si="75"/>
        <v>741</v>
      </c>
      <c r="BC71" s="47">
        <f t="shared" si="75"/>
        <v>593</v>
      </c>
      <c r="BD71" s="47">
        <f t="shared" si="75"/>
        <v>2048</v>
      </c>
      <c r="BE71" s="47">
        <f t="shared" si="75"/>
        <v>694</v>
      </c>
      <c r="BF71" s="47">
        <f t="shared" si="75"/>
        <v>528</v>
      </c>
      <c r="BG71" s="47">
        <f t="shared" si="75"/>
        <v>1883</v>
      </c>
      <c r="BH71" s="47">
        <f t="shared" si="75"/>
        <v>1290</v>
      </c>
      <c r="BI71" s="47">
        <f t="shared" si="75"/>
        <v>1571</v>
      </c>
      <c r="BJ71" s="47">
        <f t="shared" si="75"/>
        <v>1154</v>
      </c>
    </row>
    <row r="72" ht="13.5" customHeight="1">
      <c r="A72" s="88">
        <v>40629.0</v>
      </c>
      <c r="B72" s="84" t="s">
        <v>71</v>
      </c>
      <c r="C72" s="38"/>
      <c r="D72" s="233" t="s">
        <v>22</v>
      </c>
      <c r="E72" s="52">
        <f t="shared" si="2"/>
        <v>2108</v>
      </c>
      <c r="F72" s="41">
        <v>2.0</v>
      </c>
      <c r="G72" s="41">
        <v>16.0</v>
      </c>
      <c r="H72" s="42">
        <f t="shared" si="3"/>
        <v>22</v>
      </c>
      <c r="I72" s="38"/>
      <c r="J72" s="234" t="s">
        <v>25</v>
      </c>
      <c r="K72" s="52">
        <f t="shared" si="4"/>
        <v>1883</v>
      </c>
      <c r="L72" s="44">
        <v>1.0</v>
      </c>
      <c r="M72" s="44">
        <v>13.0</v>
      </c>
      <c r="N72" s="23">
        <f t="shared" si="5"/>
        <v>16</v>
      </c>
      <c r="O72" s="38"/>
      <c r="P72" s="45" t="s">
        <v>72</v>
      </c>
      <c r="Q72" s="38"/>
      <c r="R72" s="45">
        <f>MIN(Rules!$E$2,(MAX(H72/N72,N72/H72)))</f>
        <v>1.375</v>
      </c>
      <c r="S72" s="45">
        <f>VLOOKUP(B72,Rules!A:B,2,FALSE)</f>
        <v>40</v>
      </c>
      <c r="T72" s="38"/>
      <c r="U72" s="46">
        <f>1/(10^(-(E72+(IF(P72="Y",Rules!$I$2,0))-K72)/Rules!$E$12)+1)</f>
        <v>0.8490204428</v>
      </c>
      <c r="V72" s="47">
        <f t="shared" si="6"/>
        <v>8</v>
      </c>
      <c r="W72" s="47">
        <f t="shared" si="7"/>
        <v>-8</v>
      </c>
      <c r="X72" s="47"/>
      <c r="Y72" s="47"/>
      <c r="Z72" s="48"/>
      <c r="AA72" s="47">
        <f t="shared" ref="AA72:BJ72" si="76">IF($D72=AA$1,$E72+$V72,(IF($J72=AA$1,$K72+$W72,AA71)))</f>
        <v>1445</v>
      </c>
      <c r="AB72" s="47">
        <f t="shared" si="76"/>
        <v>1078</v>
      </c>
      <c r="AC72" s="47">
        <f t="shared" si="76"/>
        <v>1494</v>
      </c>
      <c r="AD72" s="47">
        <f t="shared" si="76"/>
        <v>321</v>
      </c>
      <c r="AE72" s="47">
        <f t="shared" si="76"/>
        <v>1629</v>
      </c>
      <c r="AF72" s="47">
        <f t="shared" si="76"/>
        <v>1855</v>
      </c>
      <c r="AG72" s="47">
        <f t="shared" si="76"/>
        <v>1058</v>
      </c>
      <c r="AH72" s="47">
        <f t="shared" si="76"/>
        <v>789</v>
      </c>
      <c r="AI72" s="47">
        <f t="shared" si="76"/>
        <v>1299</v>
      </c>
      <c r="AJ72" s="47">
        <f t="shared" si="76"/>
        <v>1796</v>
      </c>
      <c r="AK72" s="47">
        <f t="shared" si="76"/>
        <v>555</v>
      </c>
      <c r="AL72" s="47">
        <f t="shared" si="76"/>
        <v>907</v>
      </c>
      <c r="AM72" s="47">
        <f t="shared" si="76"/>
        <v>1966</v>
      </c>
      <c r="AN72" s="47">
        <f t="shared" si="76"/>
        <v>1309</v>
      </c>
      <c r="AO72" s="47">
        <f t="shared" si="76"/>
        <v>1175</v>
      </c>
      <c r="AP72" s="47">
        <f t="shared" si="76"/>
        <v>2116</v>
      </c>
      <c r="AQ72" s="47">
        <f t="shared" si="76"/>
        <v>1548</v>
      </c>
      <c r="AR72" s="47">
        <f t="shared" si="76"/>
        <v>494</v>
      </c>
      <c r="AS72" s="47">
        <f t="shared" si="76"/>
        <v>1669</v>
      </c>
      <c r="AT72" s="47">
        <f t="shared" si="76"/>
        <v>1154</v>
      </c>
      <c r="AU72" s="47">
        <f t="shared" si="76"/>
        <v>728</v>
      </c>
      <c r="AV72" s="47">
        <f t="shared" si="76"/>
        <v>880</v>
      </c>
      <c r="AW72" s="47">
        <f t="shared" si="76"/>
        <v>1119</v>
      </c>
      <c r="AX72" s="47">
        <f t="shared" si="76"/>
        <v>1145</v>
      </c>
      <c r="AY72" s="47">
        <f t="shared" si="76"/>
        <v>631</v>
      </c>
      <c r="AZ72" s="47">
        <f t="shared" si="76"/>
        <v>1572</v>
      </c>
      <c r="BA72" s="47">
        <f t="shared" si="76"/>
        <v>989</v>
      </c>
      <c r="BB72" s="47">
        <f t="shared" si="76"/>
        <v>741</v>
      </c>
      <c r="BC72" s="47">
        <f t="shared" si="76"/>
        <v>593</v>
      </c>
      <c r="BD72" s="47">
        <f t="shared" si="76"/>
        <v>2048</v>
      </c>
      <c r="BE72" s="47">
        <f t="shared" si="76"/>
        <v>694</v>
      </c>
      <c r="BF72" s="47">
        <f t="shared" si="76"/>
        <v>528</v>
      </c>
      <c r="BG72" s="47">
        <f t="shared" si="76"/>
        <v>1875</v>
      </c>
      <c r="BH72" s="47">
        <f t="shared" si="76"/>
        <v>1290</v>
      </c>
      <c r="BI72" s="47">
        <f t="shared" si="76"/>
        <v>1571</v>
      </c>
      <c r="BJ72" s="47">
        <f t="shared" si="76"/>
        <v>1154</v>
      </c>
    </row>
    <row r="73" ht="13.5" customHeight="1">
      <c r="A73" s="88">
        <v>40629.0</v>
      </c>
      <c r="B73" s="84" t="s">
        <v>71</v>
      </c>
      <c r="C73" s="38"/>
      <c r="D73" s="233" t="s">
        <v>26</v>
      </c>
      <c r="E73" s="52">
        <f t="shared" si="2"/>
        <v>1796</v>
      </c>
      <c r="F73" s="41">
        <v>0.0</v>
      </c>
      <c r="G73" s="41">
        <v>14.0</v>
      </c>
      <c r="H73" s="42">
        <f t="shared" si="3"/>
        <v>14</v>
      </c>
      <c r="I73" s="38"/>
      <c r="J73" s="234" t="s">
        <v>23</v>
      </c>
      <c r="K73" s="52">
        <f t="shared" si="4"/>
        <v>1966</v>
      </c>
      <c r="L73" s="44">
        <v>2.0</v>
      </c>
      <c r="M73" s="44">
        <v>11.0</v>
      </c>
      <c r="N73" s="23">
        <f t="shared" si="5"/>
        <v>17</v>
      </c>
      <c r="O73" s="38"/>
      <c r="P73" s="45" t="s">
        <v>72</v>
      </c>
      <c r="Q73" s="38"/>
      <c r="R73" s="45">
        <f>MIN(Rules!$E$2,(MAX(H73/N73,N73/H73)))</f>
        <v>1.214285714</v>
      </c>
      <c r="S73" s="45">
        <f>VLOOKUP(B73,Rules!A:B,2,FALSE)</f>
        <v>40</v>
      </c>
      <c r="T73" s="38"/>
      <c r="U73" s="46">
        <f>1/(10^(-(E73+(IF(P73="Y",Rules!$I$2,0))-K73)/Rules!$E$12)+1)</f>
        <v>0.4769904127</v>
      </c>
      <c r="V73" s="47">
        <f t="shared" si="6"/>
        <v>-23</v>
      </c>
      <c r="W73" s="47">
        <f t="shared" si="7"/>
        <v>23</v>
      </c>
      <c r="X73" s="47"/>
      <c r="Y73" s="47"/>
      <c r="Z73" s="48"/>
      <c r="AA73" s="47">
        <f t="shared" ref="AA73:BJ73" si="77">IF($D73=AA$1,$E73+$V73,(IF($J73=AA$1,$K73+$W73,AA72)))</f>
        <v>1445</v>
      </c>
      <c r="AB73" s="47">
        <f t="shared" si="77"/>
        <v>1078</v>
      </c>
      <c r="AC73" s="47">
        <f t="shared" si="77"/>
        <v>1494</v>
      </c>
      <c r="AD73" s="47">
        <f t="shared" si="77"/>
        <v>321</v>
      </c>
      <c r="AE73" s="47">
        <f t="shared" si="77"/>
        <v>1629</v>
      </c>
      <c r="AF73" s="47">
        <f t="shared" si="77"/>
        <v>1855</v>
      </c>
      <c r="AG73" s="47">
        <f t="shared" si="77"/>
        <v>1058</v>
      </c>
      <c r="AH73" s="47">
        <f t="shared" si="77"/>
        <v>789</v>
      </c>
      <c r="AI73" s="47">
        <f t="shared" si="77"/>
        <v>1299</v>
      </c>
      <c r="AJ73" s="47">
        <f t="shared" si="77"/>
        <v>1773</v>
      </c>
      <c r="AK73" s="47">
        <f t="shared" si="77"/>
        <v>555</v>
      </c>
      <c r="AL73" s="47">
        <f t="shared" si="77"/>
        <v>907</v>
      </c>
      <c r="AM73" s="47">
        <f t="shared" si="77"/>
        <v>1989</v>
      </c>
      <c r="AN73" s="47">
        <f t="shared" si="77"/>
        <v>1309</v>
      </c>
      <c r="AO73" s="47">
        <f t="shared" si="77"/>
        <v>1175</v>
      </c>
      <c r="AP73" s="47">
        <f t="shared" si="77"/>
        <v>2116</v>
      </c>
      <c r="AQ73" s="47">
        <f t="shared" si="77"/>
        <v>1548</v>
      </c>
      <c r="AR73" s="47">
        <f t="shared" si="77"/>
        <v>494</v>
      </c>
      <c r="AS73" s="47">
        <f t="shared" si="77"/>
        <v>1669</v>
      </c>
      <c r="AT73" s="47">
        <f t="shared" si="77"/>
        <v>1154</v>
      </c>
      <c r="AU73" s="47">
        <f t="shared" si="77"/>
        <v>728</v>
      </c>
      <c r="AV73" s="47">
        <f t="shared" si="77"/>
        <v>880</v>
      </c>
      <c r="AW73" s="47">
        <f t="shared" si="77"/>
        <v>1119</v>
      </c>
      <c r="AX73" s="47">
        <f t="shared" si="77"/>
        <v>1145</v>
      </c>
      <c r="AY73" s="47">
        <f t="shared" si="77"/>
        <v>631</v>
      </c>
      <c r="AZ73" s="47">
        <f t="shared" si="77"/>
        <v>1572</v>
      </c>
      <c r="BA73" s="47">
        <f t="shared" si="77"/>
        <v>989</v>
      </c>
      <c r="BB73" s="47">
        <f t="shared" si="77"/>
        <v>741</v>
      </c>
      <c r="BC73" s="47">
        <f t="shared" si="77"/>
        <v>593</v>
      </c>
      <c r="BD73" s="47">
        <f t="shared" si="77"/>
        <v>2048</v>
      </c>
      <c r="BE73" s="47">
        <f t="shared" si="77"/>
        <v>694</v>
      </c>
      <c r="BF73" s="47">
        <f t="shared" si="77"/>
        <v>528</v>
      </c>
      <c r="BG73" s="47">
        <f t="shared" si="77"/>
        <v>1875</v>
      </c>
      <c r="BH73" s="47">
        <f t="shared" si="77"/>
        <v>1290</v>
      </c>
      <c r="BI73" s="47">
        <f t="shared" si="77"/>
        <v>1571</v>
      </c>
      <c r="BJ73" s="47">
        <f t="shared" si="77"/>
        <v>1154</v>
      </c>
    </row>
    <row r="74" ht="13.5" customHeight="1">
      <c r="A74" s="88">
        <v>40629.0</v>
      </c>
      <c r="B74" s="84" t="s">
        <v>71</v>
      </c>
      <c r="C74" s="38"/>
      <c r="D74" s="233" t="s">
        <v>19</v>
      </c>
      <c r="E74" s="52">
        <f t="shared" si="2"/>
        <v>1855</v>
      </c>
      <c r="F74" s="41">
        <v>1.0</v>
      </c>
      <c r="G74" s="41">
        <v>14.0</v>
      </c>
      <c r="H74" s="42">
        <f t="shared" si="3"/>
        <v>17</v>
      </c>
      <c r="I74" s="38"/>
      <c r="J74" s="234" t="s">
        <v>18</v>
      </c>
      <c r="K74" s="52">
        <f t="shared" si="4"/>
        <v>2048</v>
      </c>
      <c r="L74" s="44">
        <v>1.0</v>
      </c>
      <c r="M74" s="44">
        <v>14.0</v>
      </c>
      <c r="N74" s="23">
        <f t="shared" si="5"/>
        <v>17</v>
      </c>
      <c r="O74" s="38"/>
      <c r="P74" s="45" t="s">
        <v>72</v>
      </c>
      <c r="Q74" s="38"/>
      <c r="R74" s="45">
        <f>MIN(Rules!$E$2,(MAX(H74/N74,N74/H74)))</f>
        <v>1</v>
      </c>
      <c r="S74" s="45">
        <f>VLOOKUP(B74,Rules!A:B,2,FALSE)</f>
        <v>40</v>
      </c>
      <c r="T74" s="38"/>
      <c r="U74" s="46">
        <f>1/(10^(-(E74+(IF(P74="Y",Rules!$I$2,0))-K74)/Rules!$E$12)+1)</f>
        <v>0.4506555598</v>
      </c>
      <c r="V74" s="47">
        <f t="shared" si="6"/>
        <v>2</v>
      </c>
      <c r="W74" s="47">
        <f t="shared" si="7"/>
        <v>-2</v>
      </c>
      <c r="X74" s="47"/>
      <c r="Y74" s="47"/>
      <c r="Z74" s="48"/>
      <c r="AA74" s="47">
        <f t="shared" ref="AA74:BJ74" si="78">IF($D74=AA$1,$E74+$V74,(IF($J74=AA$1,$K74+$W74,AA73)))</f>
        <v>1445</v>
      </c>
      <c r="AB74" s="47">
        <f t="shared" si="78"/>
        <v>1078</v>
      </c>
      <c r="AC74" s="47">
        <f t="shared" si="78"/>
        <v>1494</v>
      </c>
      <c r="AD74" s="47">
        <f t="shared" si="78"/>
        <v>321</v>
      </c>
      <c r="AE74" s="47">
        <f t="shared" si="78"/>
        <v>1629</v>
      </c>
      <c r="AF74" s="47">
        <f t="shared" si="78"/>
        <v>1857</v>
      </c>
      <c r="AG74" s="47">
        <f t="shared" si="78"/>
        <v>1058</v>
      </c>
      <c r="AH74" s="47">
        <f t="shared" si="78"/>
        <v>789</v>
      </c>
      <c r="AI74" s="47">
        <f t="shared" si="78"/>
        <v>1299</v>
      </c>
      <c r="AJ74" s="47">
        <f t="shared" si="78"/>
        <v>1773</v>
      </c>
      <c r="AK74" s="47">
        <f t="shared" si="78"/>
        <v>555</v>
      </c>
      <c r="AL74" s="47">
        <f t="shared" si="78"/>
        <v>907</v>
      </c>
      <c r="AM74" s="47">
        <f t="shared" si="78"/>
        <v>1989</v>
      </c>
      <c r="AN74" s="47">
        <f t="shared" si="78"/>
        <v>1309</v>
      </c>
      <c r="AO74" s="47">
        <f t="shared" si="78"/>
        <v>1175</v>
      </c>
      <c r="AP74" s="47">
        <f t="shared" si="78"/>
        <v>2116</v>
      </c>
      <c r="AQ74" s="47">
        <f t="shared" si="78"/>
        <v>1548</v>
      </c>
      <c r="AR74" s="47">
        <f t="shared" si="78"/>
        <v>494</v>
      </c>
      <c r="AS74" s="47">
        <f t="shared" si="78"/>
        <v>1669</v>
      </c>
      <c r="AT74" s="47">
        <f t="shared" si="78"/>
        <v>1154</v>
      </c>
      <c r="AU74" s="47">
        <f t="shared" si="78"/>
        <v>728</v>
      </c>
      <c r="AV74" s="47">
        <f t="shared" si="78"/>
        <v>880</v>
      </c>
      <c r="AW74" s="47">
        <f t="shared" si="78"/>
        <v>1119</v>
      </c>
      <c r="AX74" s="47">
        <f t="shared" si="78"/>
        <v>1145</v>
      </c>
      <c r="AY74" s="47">
        <f t="shared" si="78"/>
        <v>631</v>
      </c>
      <c r="AZ74" s="47">
        <f t="shared" si="78"/>
        <v>1572</v>
      </c>
      <c r="BA74" s="47">
        <f t="shared" si="78"/>
        <v>989</v>
      </c>
      <c r="BB74" s="47">
        <f t="shared" si="78"/>
        <v>741</v>
      </c>
      <c r="BC74" s="47">
        <f t="shared" si="78"/>
        <v>593</v>
      </c>
      <c r="BD74" s="47">
        <f t="shared" si="78"/>
        <v>2046</v>
      </c>
      <c r="BE74" s="47">
        <f t="shared" si="78"/>
        <v>694</v>
      </c>
      <c r="BF74" s="47">
        <f t="shared" si="78"/>
        <v>528</v>
      </c>
      <c r="BG74" s="47">
        <f t="shared" si="78"/>
        <v>1875</v>
      </c>
      <c r="BH74" s="47">
        <f t="shared" si="78"/>
        <v>1290</v>
      </c>
      <c r="BI74" s="47">
        <f t="shared" si="78"/>
        <v>1571</v>
      </c>
      <c r="BJ74" s="47">
        <f t="shared" si="78"/>
        <v>1154</v>
      </c>
    </row>
    <row r="75" ht="13.5" customHeight="1">
      <c r="A75" s="88">
        <v>40629.0</v>
      </c>
      <c r="B75" s="84" t="s">
        <v>71</v>
      </c>
      <c r="C75" s="38"/>
      <c r="D75" s="233" t="s">
        <v>27</v>
      </c>
      <c r="E75" s="52">
        <f t="shared" si="2"/>
        <v>1572</v>
      </c>
      <c r="F75" s="41">
        <v>2.0</v>
      </c>
      <c r="G75" s="41">
        <v>15.0</v>
      </c>
      <c r="H75" s="42">
        <f t="shared" si="3"/>
        <v>21</v>
      </c>
      <c r="I75" s="38"/>
      <c r="J75" s="234" t="s">
        <v>24</v>
      </c>
      <c r="K75" s="52">
        <f t="shared" si="4"/>
        <v>1571</v>
      </c>
      <c r="L75" s="44">
        <v>1.0</v>
      </c>
      <c r="M75" s="44">
        <v>16.0</v>
      </c>
      <c r="N75" s="23">
        <f t="shared" si="5"/>
        <v>19</v>
      </c>
      <c r="O75" s="38"/>
      <c r="P75" s="45" t="s">
        <v>72</v>
      </c>
      <c r="Q75" s="38"/>
      <c r="R75" s="45">
        <f>MIN(Rules!$E$2,(MAX(H75/N75,N75/H75)))</f>
        <v>1.105263158</v>
      </c>
      <c r="S75" s="45">
        <f>VLOOKUP(B75,Rules!A:B,2,FALSE)</f>
        <v>40</v>
      </c>
      <c r="T75" s="38"/>
      <c r="U75" s="46">
        <f>1/(10^(-(E75+(IF(P75="Y",Rules!$I$2,0))-K75)/Rules!$E$12)+1)</f>
        <v>0.667162819</v>
      </c>
      <c r="V75" s="47">
        <f t="shared" si="6"/>
        <v>15</v>
      </c>
      <c r="W75" s="47">
        <f t="shared" si="7"/>
        <v>-15</v>
      </c>
      <c r="X75" s="47"/>
      <c r="Y75" s="47"/>
      <c r="Z75" s="48"/>
      <c r="AA75" s="47">
        <f t="shared" ref="AA75:BJ75" si="79">IF($D75=AA$1,$E75+$V75,(IF($J75=AA$1,$K75+$W75,AA74)))</f>
        <v>1445</v>
      </c>
      <c r="AB75" s="47">
        <f t="shared" si="79"/>
        <v>1078</v>
      </c>
      <c r="AC75" s="47">
        <f t="shared" si="79"/>
        <v>1494</v>
      </c>
      <c r="AD75" s="47">
        <f t="shared" si="79"/>
        <v>321</v>
      </c>
      <c r="AE75" s="47">
        <f t="shared" si="79"/>
        <v>1629</v>
      </c>
      <c r="AF75" s="47">
        <f t="shared" si="79"/>
        <v>1857</v>
      </c>
      <c r="AG75" s="47">
        <f t="shared" si="79"/>
        <v>1058</v>
      </c>
      <c r="AH75" s="47">
        <f t="shared" si="79"/>
        <v>789</v>
      </c>
      <c r="AI75" s="47">
        <f t="shared" si="79"/>
        <v>1299</v>
      </c>
      <c r="AJ75" s="47">
        <f t="shared" si="79"/>
        <v>1773</v>
      </c>
      <c r="AK75" s="47">
        <f t="shared" si="79"/>
        <v>555</v>
      </c>
      <c r="AL75" s="47">
        <f t="shared" si="79"/>
        <v>907</v>
      </c>
      <c r="AM75" s="47">
        <f t="shared" si="79"/>
        <v>1989</v>
      </c>
      <c r="AN75" s="47">
        <f t="shared" si="79"/>
        <v>1309</v>
      </c>
      <c r="AO75" s="47">
        <f t="shared" si="79"/>
        <v>1175</v>
      </c>
      <c r="AP75" s="47">
        <f t="shared" si="79"/>
        <v>2116</v>
      </c>
      <c r="AQ75" s="47">
        <f t="shared" si="79"/>
        <v>1548</v>
      </c>
      <c r="AR75" s="47">
        <f t="shared" si="79"/>
        <v>494</v>
      </c>
      <c r="AS75" s="47">
        <f t="shared" si="79"/>
        <v>1669</v>
      </c>
      <c r="AT75" s="47">
        <f t="shared" si="79"/>
        <v>1154</v>
      </c>
      <c r="AU75" s="47">
        <f t="shared" si="79"/>
        <v>728</v>
      </c>
      <c r="AV75" s="47">
        <f t="shared" si="79"/>
        <v>880</v>
      </c>
      <c r="AW75" s="47">
        <f t="shared" si="79"/>
        <v>1119</v>
      </c>
      <c r="AX75" s="47">
        <f t="shared" si="79"/>
        <v>1145</v>
      </c>
      <c r="AY75" s="47">
        <f t="shared" si="79"/>
        <v>631</v>
      </c>
      <c r="AZ75" s="47">
        <f t="shared" si="79"/>
        <v>1587</v>
      </c>
      <c r="BA75" s="47">
        <f t="shared" si="79"/>
        <v>989</v>
      </c>
      <c r="BB75" s="47">
        <f t="shared" si="79"/>
        <v>741</v>
      </c>
      <c r="BC75" s="47">
        <f t="shared" si="79"/>
        <v>593</v>
      </c>
      <c r="BD75" s="47">
        <f t="shared" si="79"/>
        <v>2046</v>
      </c>
      <c r="BE75" s="47">
        <f t="shared" si="79"/>
        <v>694</v>
      </c>
      <c r="BF75" s="47">
        <f t="shared" si="79"/>
        <v>528</v>
      </c>
      <c r="BG75" s="47">
        <f t="shared" si="79"/>
        <v>1875</v>
      </c>
      <c r="BH75" s="47">
        <f t="shared" si="79"/>
        <v>1290</v>
      </c>
      <c r="BI75" s="47">
        <f t="shared" si="79"/>
        <v>1556</v>
      </c>
      <c r="BJ75" s="47">
        <f t="shared" si="79"/>
        <v>1154</v>
      </c>
    </row>
    <row r="76" ht="13.5" customHeight="1">
      <c r="A76" s="88">
        <v>40629.0</v>
      </c>
      <c r="B76" s="84" t="s">
        <v>71</v>
      </c>
      <c r="C76" s="38"/>
      <c r="D76" s="233" t="s">
        <v>33</v>
      </c>
      <c r="E76" s="52">
        <f t="shared" si="2"/>
        <v>1299</v>
      </c>
      <c r="F76" s="41">
        <v>3.0</v>
      </c>
      <c r="G76" s="41">
        <v>15.0</v>
      </c>
      <c r="H76" s="42">
        <f t="shared" si="3"/>
        <v>24</v>
      </c>
      <c r="I76" s="38"/>
      <c r="J76" s="234" t="s">
        <v>31</v>
      </c>
      <c r="K76" s="52">
        <f t="shared" si="4"/>
        <v>1548</v>
      </c>
      <c r="L76" s="44">
        <v>3.0</v>
      </c>
      <c r="M76" s="44">
        <v>11.0</v>
      </c>
      <c r="N76" s="23">
        <f t="shared" si="5"/>
        <v>20</v>
      </c>
      <c r="O76" s="38"/>
      <c r="P76" s="45" t="s">
        <v>72</v>
      </c>
      <c r="Q76" s="38"/>
      <c r="R76" s="45">
        <f>MIN(Rules!$E$2,(MAX(H76/N76,N76/H76)))</f>
        <v>1.2</v>
      </c>
      <c r="S76" s="45">
        <f>VLOOKUP(B76,Rules!A:B,2,FALSE)</f>
        <v>40</v>
      </c>
      <c r="T76" s="38"/>
      <c r="U76" s="46">
        <f>1/(10^(-(E76+(IF(P76="Y",Rules!$I$2,0))-K76)/Rules!$E$12)+1)</f>
        <v>0.387956094</v>
      </c>
      <c r="V76" s="47">
        <f t="shared" si="6"/>
        <v>29</v>
      </c>
      <c r="W76" s="47">
        <f t="shared" si="7"/>
        <v>-29</v>
      </c>
      <c r="X76" s="47"/>
      <c r="Y76" s="47"/>
      <c r="Z76" s="48"/>
      <c r="AA76" s="47">
        <f t="shared" ref="AA76:BJ76" si="80">IF($D76=AA$1,$E76+$V76,(IF($J76=AA$1,$K76+$W76,AA75)))</f>
        <v>1445</v>
      </c>
      <c r="AB76" s="47">
        <f t="shared" si="80"/>
        <v>1078</v>
      </c>
      <c r="AC76" s="47">
        <f t="shared" si="80"/>
        <v>1494</v>
      </c>
      <c r="AD76" s="47">
        <f t="shared" si="80"/>
        <v>321</v>
      </c>
      <c r="AE76" s="47">
        <f t="shared" si="80"/>
        <v>1629</v>
      </c>
      <c r="AF76" s="47">
        <f t="shared" si="80"/>
        <v>1857</v>
      </c>
      <c r="AG76" s="47">
        <f t="shared" si="80"/>
        <v>1058</v>
      </c>
      <c r="AH76" s="47">
        <f t="shared" si="80"/>
        <v>789</v>
      </c>
      <c r="AI76" s="47">
        <f t="shared" si="80"/>
        <v>1328</v>
      </c>
      <c r="AJ76" s="47">
        <f t="shared" si="80"/>
        <v>1773</v>
      </c>
      <c r="AK76" s="47">
        <f t="shared" si="80"/>
        <v>555</v>
      </c>
      <c r="AL76" s="47">
        <f t="shared" si="80"/>
        <v>907</v>
      </c>
      <c r="AM76" s="47">
        <f t="shared" si="80"/>
        <v>1989</v>
      </c>
      <c r="AN76" s="47">
        <f t="shared" si="80"/>
        <v>1309</v>
      </c>
      <c r="AO76" s="47">
        <f t="shared" si="80"/>
        <v>1175</v>
      </c>
      <c r="AP76" s="47">
        <f t="shared" si="80"/>
        <v>2116</v>
      </c>
      <c r="AQ76" s="47">
        <f t="shared" si="80"/>
        <v>1519</v>
      </c>
      <c r="AR76" s="47">
        <f t="shared" si="80"/>
        <v>494</v>
      </c>
      <c r="AS76" s="47">
        <f t="shared" si="80"/>
        <v>1669</v>
      </c>
      <c r="AT76" s="47">
        <f t="shared" si="80"/>
        <v>1154</v>
      </c>
      <c r="AU76" s="47">
        <f t="shared" si="80"/>
        <v>728</v>
      </c>
      <c r="AV76" s="47">
        <f t="shared" si="80"/>
        <v>880</v>
      </c>
      <c r="AW76" s="47">
        <f t="shared" si="80"/>
        <v>1119</v>
      </c>
      <c r="AX76" s="47">
        <f t="shared" si="80"/>
        <v>1145</v>
      </c>
      <c r="AY76" s="47">
        <f t="shared" si="80"/>
        <v>631</v>
      </c>
      <c r="AZ76" s="47">
        <f t="shared" si="80"/>
        <v>1587</v>
      </c>
      <c r="BA76" s="47">
        <f t="shared" si="80"/>
        <v>989</v>
      </c>
      <c r="BB76" s="47">
        <f t="shared" si="80"/>
        <v>741</v>
      </c>
      <c r="BC76" s="47">
        <f t="shared" si="80"/>
        <v>593</v>
      </c>
      <c r="BD76" s="47">
        <f t="shared" si="80"/>
        <v>2046</v>
      </c>
      <c r="BE76" s="47">
        <f t="shared" si="80"/>
        <v>694</v>
      </c>
      <c r="BF76" s="47">
        <f t="shared" si="80"/>
        <v>528</v>
      </c>
      <c r="BG76" s="47">
        <f t="shared" si="80"/>
        <v>1875</v>
      </c>
      <c r="BH76" s="47">
        <f t="shared" si="80"/>
        <v>1290</v>
      </c>
      <c r="BI76" s="47">
        <f t="shared" si="80"/>
        <v>1556</v>
      </c>
      <c r="BJ76" s="47">
        <f t="shared" si="80"/>
        <v>1154</v>
      </c>
    </row>
    <row r="77" ht="13.5" customHeight="1">
      <c r="A77" s="88">
        <v>40629.0</v>
      </c>
      <c r="B77" s="84" t="s">
        <v>71</v>
      </c>
      <c r="C77" s="38"/>
      <c r="D77" s="233" t="s">
        <v>32</v>
      </c>
      <c r="E77" s="52">
        <f t="shared" si="2"/>
        <v>1290</v>
      </c>
      <c r="F77" s="41">
        <v>2.0</v>
      </c>
      <c r="G77" s="41">
        <v>9.0</v>
      </c>
      <c r="H77" s="42">
        <f t="shared" si="3"/>
        <v>15</v>
      </c>
      <c r="I77" s="38"/>
      <c r="J77" s="234" t="s">
        <v>30</v>
      </c>
      <c r="K77" s="52">
        <f t="shared" si="4"/>
        <v>1445</v>
      </c>
      <c r="L77" s="44">
        <v>2.0</v>
      </c>
      <c r="M77" s="44">
        <v>13.0</v>
      </c>
      <c r="N77" s="23">
        <f t="shared" si="5"/>
        <v>19</v>
      </c>
      <c r="O77" s="38"/>
      <c r="P77" s="45" t="s">
        <v>72</v>
      </c>
      <c r="Q77" s="38"/>
      <c r="R77" s="45">
        <f>MIN(Rules!$E$2,(MAX(H77/N77,N77/H77)))</f>
        <v>1.266666667</v>
      </c>
      <c r="S77" s="45">
        <f>VLOOKUP(B77,Rules!A:B,2,FALSE)</f>
        <v>40</v>
      </c>
      <c r="T77" s="38"/>
      <c r="U77" s="46">
        <f>1/(10^(-(E77+(IF(P77="Y",Rules!$I$2,0))-K77)/Rules!$E$12)+1)</f>
        <v>0.4942437916</v>
      </c>
      <c r="V77" s="47">
        <f t="shared" si="6"/>
        <v>-25</v>
      </c>
      <c r="W77" s="47">
        <f t="shared" si="7"/>
        <v>25</v>
      </c>
      <c r="X77" s="47"/>
      <c r="Y77" s="47"/>
      <c r="Z77" s="48"/>
      <c r="AA77" s="47">
        <f t="shared" ref="AA77:BJ77" si="81">IF($D77=AA$1,$E77+$V77,(IF($J77=AA$1,$K77+$W77,AA76)))</f>
        <v>1470</v>
      </c>
      <c r="AB77" s="47">
        <f t="shared" si="81"/>
        <v>1078</v>
      </c>
      <c r="AC77" s="47">
        <f t="shared" si="81"/>
        <v>1494</v>
      </c>
      <c r="AD77" s="47">
        <f t="shared" si="81"/>
        <v>321</v>
      </c>
      <c r="AE77" s="47">
        <f t="shared" si="81"/>
        <v>1629</v>
      </c>
      <c r="AF77" s="47">
        <f t="shared" si="81"/>
        <v>1857</v>
      </c>
      <c r="AG77" s="47">
        <f t="shared" si="81"/>
        <v>1058</v>
      </c>
      <c r="AH77" s="47">
        <f t="shared" si="81"/>
        <v>789</v>
      </c>
      <c r="AI77" s="47">
        <f t="shared" si="81"/>
        <v>1328</v>
      </c>
      <c r="AJ77" s="47">
        <f t="shared" si="81"/>
        <v>1773</v>
      </c>
      <c r="AK77" s="47">
        <f t="shared" si="81"/>
        <v>555</v>
      </c>
      <c r="AL77" s="47">
        <f t="shared" si="81"/>
        <v>907</v>
      </c>
      <c r="AM77" s="47">
        <f t="shared" si="81"/>
        <v>1989</v>
      </c>
      <c r="AN77" s="47">
        <f t="shared" si="81"/>
        <v>1309</v>
      </c>
      <c r="AO77" s="47">
        <f t="shared" si="81"/>
        <v>1175</v>
      </c>
      <c r="AP77" s="47">
        <f t="shared" si="81"/>
        <v>2116</v>
      </c>
      <c r="AQ77" s="47">
        <f t="shared" si="81"/>
        <v>1519</v>
      </c>
      <c r="AR77" s="47">
        <f t="shared" si="81"/>
        <v>494</v>
      </c>
      <c r="AS77" s="47">
        <f t="shared" si="81"/>
        <v>1669</v>
      </c>
      <c r="AT77" s="47">
        <f t="shared" si="81"/>
        <v>1154</v>
      </c>
      <c r="AU77" s="47">
        <f t="shared" si="81"/>
        <v>728</v>
      </c>
      <c r="AV77" s="47">
        <f t="shared" si="81"/>
        <v>880</v>
      </c>
      <c r="AW77" s="47">
        <f t="shared" si="81"/>
        <v>1119</v>
      </c>
      <c r="AX77" s="47">
        <f t="shared" si="81"/>
        <v>1145</v>
      </c>
      <c r="AY77" s="47">
        <f t="shared" si="81"/>
        <v>631</v>
      </c>
      <c r="AZ77" s="47">
        <f t="shared" si="81"/>
        <v>1587</v>
      </c>
      <c r="BA77" s="47">
        <f t="shared" si="81"/>
        <v>989</v>
      </c>
      <c r="BB77" s="47">
        <f t="shared" si="81"/>
        <v>741</v>
      </c>
      <c r="BC77" s="47">
        <f t="shared" si="81"/>
        <v>593</v>
      </c>
      <c r="BD77" s="47">
        <f t="shared" si="81"/>
        <v>2046</v>
      </c>
      <c r="BE77" s="47">
        <f t="shared" si="81"/>
        <v>694</v>
      </c>
      <c r="BF77" s="47">
        <f t="shared" si="81"/>
        <v>528</v>
      </c>
      <c r="BG77" s="47">
        <f t="shared" si="81"/>
        <v>1875</v>
      </c>
      <c r="BH77" s="47">
        <f t="shared" si="81"/>
        <v>1265</v>
      </c>
      <c r="BI77" s="47">
        <f t="shared" si="81"/>
        <v>1556</v>
      </c>
      <c r="BJ77" s="47">
        <f t="shared" si="81"/>
        <v>1154</v>
      </c>
    </row>
    <row r="78" ht="13.5" customHeight="1">
      <c r="A78" s="88">
        <v>40629.0</v>
      </c>
      <c r="B78" s="84" t="s">
        <v>71</v>
      </c>
      <c r="C78" s="38"/>
      <c r="D78" s="233" t="s">
        <v>28</v>
      </c>
      <c r="E78" s="52">
        <f t="shared" si="2"/>
        <v>1494</v>
      </c>
      <c r="F78" s="41">
        <v>1.0</v>
      </c>
      <c r="G78" s="41">
        <v>15.0</v>
      </c>
      <c r="H78" s="42">
        <f t="shared" si="3"/>
        <v>18</v>
      </c>
      <c r="I78" s="38"/>
      <c r="J78" s="234" t="s">
        <v>20</v>
      </c>
      <c r="K78" s="52">
        <f t="shared" si="4"/>
        <v>1669</v>
      </c>
      <c r="L78" s="44">
        <v>3.0</v>
      </c>
      <c r="M78" s="44">
        <v>18.0</v>
      </c>
      <c r="N78" s="23">
        <f t="shared" si="5"/>
        <v>27</v>
      </c>
      <c r="O78" s="38"/>
      <c r="P78" s="45" t="s">
        <v>72</v>
      </c>
      <c r="Q78" s="38"/>
      <c r="R78" s="45">
        <f>MIN(Rules!$E$2,(MAX(H78/N78,N78/H78)))</f>
        <v>1.5</v>
      </c>
      <c r="S78" s="45">
        <f>VLOOKUP(B78,Rules!A:B,2,FALSE)</f>
        <v>40</v>
      </c>
      <c r="T78" s="38"/>
      <c r="U78" s="46">
        <f>1/(10^(-(E78+(IF(P78="Y",Rules!$I$2,0))-K78)/Rules!$E$12)+1)</f>
        <v>0.4712494361</v>
      </c>
      <c r="V78" s="47">
        <f t="shared" si="6"/>
        <v>-28</v>
      </c>
      <c r="W78" s="47">
        <f t="shared" si="7"/>
        <v>28</v>
      </c>
      <c r="X78" s="47"/>
      <c r="Y78" s="47"/>
      <c r="Z78" s="48"/>
      <c r="AA78" s="47">
        <f t="shared" ref="AA78:BJ78" si="82">IF($D78=AA$1,$E78+$V78,(IF($J78=AA$1,$K78+$W78,AA77)))</f>
        <v>1470</v>
      </c>
      <c r="AB78" s="47">
        <f t="shared" si="82"/>
        <v>1078</v>
      </c>
      <c r="AC78" s="47">
        <f t="shared" si="82"/>
        <v>1466</v>
      </c>
      <c r="AD78" s="47">
        <f t="shared" si="82"/>
        <v>321</v>
      </c>
      <c r="AE78" s="47">
        <f t="shared" si="82"/>
        <v>1629</v>
      </c>
      <c r="AF78" s="47">
        <f t="shared" si="82"/>
        <v>1857</v>
      </c>
      <c r="AG78" s="47">
        <f t="shared" si="82"/>
        <v>1058</v>
      </c>
      <c r="AH78" s="47">
        <f t="shared" si="82"/>
        <v>789</v>
      </c>
      <c r="AI78" s="47">
        <f t="shared" si="82"/>
        <v>1328</v>
      </c>
      <c r="AJ78" s="47">
        <f t="shared" si="82"/>
        <v>1773</v>
      </c>
      <c r="AK78" s="47">
        <f t="shared" si="82"/>
        <v>555</v>
      </c>
      <c r="AL78" s="47">
        <f t="shared" si="82"/>
        <v>907</v>
      </c>
      <c r="AM78" s="47">
        <f t="shared" si="82"/>
        <v>1989</v>
      </c>
      <c r="AN78" s="47">
        <f t="shared" si="82"/>
        <v>1309</v>
      </c>
      <c r="AO78" s="47">
        <f t="shared" si="82"/>
        <v>1175</v>
      </c>
      <c r="AP78" s="47">
        <f t="shared" si="82"/>
        <v>2116</v>
      </c>
      <c r="AQ78" s="47">
        <f t="shared" si="82"/>
        <v>1519</v>
      </c>
      <c r="AR78" s="47">
        <f t="shared" si="82"/>
        <v>494</v>
      </c>
      <c r="AS78" s="47">
        <f t="shared" si="82"/>
        <v>1697</v>
      </c>
      <c r="AT78" s="47">
        <f t="shared" si="82"/>
        <v>1154</v>
      </c>
      <c r="AU78" s="47">
        <f t="shared" si="82"/>
        <v>728</v>
      </c>
      <c r="AV78" s="47">
        <f t="shared" si="82"/>
        <v>880</v>
      </c>
      <c r="AW78" s="47">
        <f t="shared" si="82"/>
        <v>1119</v>
      </c>
      <c r="AX78" s="47">
        <f t="shared" si="82"/>
        <v>1145</v>
      </c>
      <c r="AY78" s="47">
        <f t="shared" si="82"/>
        <v>631</v>
      </c>
      <c r="AZ78" s="47">
        <f t="shared" si="82"/>
        <v>1587</v>
      </c>
      <c r="BA78" s="47">
        <f t="shared" si="82"/>
        <v>989</v>
      </c>
      <c r="BB78" s="47">
        <f t="shared" si="82"/>
        <v>741</v>
      </c>
      <c r="BC78" s="47">
        <f t="shared" si="82"/>
        <v>593</v>
      </c>
      <c r="BD78" s="47">
        <f t="shared" si="82"/>
        <v>2046</v>
      </c>
      <c r="BE78" s="47">
        <f t="shared" si="82"/>
        <v>694</v>
      </c>
      <c r="BF78" s="47">
        <f t="shared" si="82"/>
        <v>528</v>
      </c>
      <c r="BG78" s="47">
        <f t="shared" si="82"/>
        <v>1875</v>
      </c>
      <c r="BH78" s="47">
        <f t="shared" si="82"/>
        <v>1265</v>
      </c>
      <c r="BI78" s="47">
        <f t="shared" si="82"/>
        <v>1556</v>
      </c>
      <c r="BJ78" s="47">
        <f t="shared" si="82"/>
        <v>1154</v>
      </c>
    </row>
    <row r="79" ht="13.5" customHeight="1">
      <c r="A79" s="88">
        <v>40629.0</v>
      </c>
      <c r="B79" s="84" t="s">
        <v>71</v>
      </c>
      <c r="C79" s="38"/>
      <c r="D79" s="233" t="s">
        <v>43</v>
      </c>
      <c r="E79" s="52">
        <f t="shared" si="2"/>
        <v>1078</v>
      </c>
      <c r="F79" s="41">
        <v>5.0</v>
      </c>
      <c r="G79" s="41">
        <v>11.0</v>
      </c>
      <c r="H79" s="42">
        <f t="shared" si="3"/>
        <v>26</v>
      </c>
      <c r="I79" s="38"/>
      <c r="J79" s="234" t="s">
        <v>40</v>
      </c>
      <c r="K79" s="52">
        <f t="shared" si="4"/>
        <v>1154</v>
      </c>
      <c r="L79" s="44">
        <v>2.0</v>
      </c>
      <c r="M79" s="44">
        <v>14.0</v>
      </c>
      <c r="N79" s="23">
        <f t="shared" si="5"/>
        <v>20</v>
      </c>
      <c r="O79" s="38"/>
      <c r="P79" s="45" t="s">
        <v>72</v>
      </c>
      <c r="Q79" s="38"/>
      <c r="R79" s="45">
        <f>MIN(Rules!$E$2,(MAX(H79/N79,N79/H79)))</f>
        <v>1.3</v>
      </c>
      <c r="S79" s="45">
        <f>VLOOKUP(B79,Rules!A:B,2,FALSE)</f>
        <v>40</v>
      </c>
      <c r="T79" s="38"/>
      <c r="U79" s="46">
        <f>1/(10^(-(E79+(IF(P79="Y",Rules!$I$2,0))-K79)/Rules!$E$12)+1)</f>
        <v>0.5843806118</v>
      </c>
      <c r="V79" s="47">
        <f t="shared" si="6"/>
        <v>22</v>
      </c>
      <c r="W79" s="47">
        <f t="shared" si="7"/>
        <v>-22</v>
      </c>
      <c r="X79" s="47"/>
      <c r="Y79" s="47"/>
      <c r="Z79" s="48"/>
      <c r="AA79" s="47">
        <f t="shared" ref="AA79:BJ79" si="83">IF($D79=AA$1,$E79+$V79,(IF($J79=AA$1,$K79+$W79,AA78)))</f>
        <v>1470</v>
      </c>
      <c r="AB79" s="47">
        <f t="shared" si="83"/>
        <v>1100</v>
      </c>
      <c r="AC79" s="47">
        <f t="shared" si="83"/>
        <v>1466</v>
      </c>
      <c r="AD79" s="47">
        <f t="shared" si="83"/>
        <v>321</v>
      </c>
      <c r="AE79" s="47">
        <f t="shared" si="83"/>
        <v>1629</v>
      </c>
      <c r="AF79" s="47">
        <f t="shared" si="83"/>
        <v>1857</v>
      </c>
      <c r="AG79" s="47">
        <f t="shared" si="83"/>
        <v>1058</v>
      </c>
      <c r="AH79" s="47">
        <f t="shared" si="83"/>
        <v>789</v>
      </c>
      <c r="AI79" s="47">
        <f t="shared" si="83"/>
        <v>1328</v>
      </c>
      <c r="AJ79" s="47">
        <f t="shared" si="83"/>
        <v>1773</v>
      </c>
      <c r="AK79" s="47">
        <f t="shared" si="83"/>
        <v>555</v>
      </c>
      <c r="AL79" s="47">
        <f t="shared" si="83"/>
        <v>907</v>
      </c>
      <c r="AM79" s="47">
        <f t="shared" si="83"/>
        <v>1989</v>
      </c>
      <c r="AN79" s="47">
        <f t="shared" si="83"/>
        <v>1309</v>
      </c>
      <c r="AO79" s="47">
        <f t="shared" si="83"/>
        <v>1175</v>
      </c>
      <c r="AP79" s="47">
        <f t="shared" si="83"/>
        <v>2116</v>
      </c>
      <c r="AQ79" s="47">
        <f t="shared" si="83"/>
        <v>1519</v>
      </c>
      <c r="AR79" s="47">
        <f t="shared" si="83"/>
        <v>494</v>
      </c>
      <c r="AS79" s="47">
        <f t="shared" si="83"/>
        <v>1697</v>
      </c>
      <c r="AT79" s="47">
        <f t="shared" si="83"/>
        <v>1154</v>
      </c>
      <c r="AU79" s="47">
        <f t="shared" si="83"/>
        <v>728</v>
      </c>
      <c r="AV79" s="47">
        <f t="shared" si="83"/>
        <v>880</v>
      </c>
      <c r="AW79" s="47">
        <f t="shared" si="83"/>
        <v>1119</v>
      </c>
      <c r="AX79" s="47">
        <f t="shared" si="83"/>
        <v>1145</v>
      </c>
      <c r="AY79" s="47">
        <f t="shared" si="83"/>
        <v>631</v>
      </c>
      <c r="AZ79" s="47">
        <f t="shared" si="83"/>
        <v>1587</v>
      </c>
      <c r="BA79" s="47">
        <f t="shared" si="83"/>
        <v>989</v>
      </c>
      <c r="BB79" s="47">
        <f t="shared" si="83"/>
        <v>741</v>
      </c>
      <c r="BC79" s="47">
        <f t="shared" si="83"/>
        <v>593</v>
      </c>
      <c r="BD79" s="47">
        <f t="shared" si="83"/>
        <v>2046</v>
      </c>
      <c r="BE79" s="47">
        <f t="shared" si="83"/>
        <v>694</v>
      </c>
      <c r="BF79" s="47">
        <f t="shared" si="83"/>
        <v>528</v>
      </c>
      <c r="BG79" s="47">
        <f t="shared" si="83"/>
        <v>1875</v>
      </c>
      <c r="BH79" s="47">
        <f t="shared" si="83"/>
        <v>1265</v>
      </c>
      <c r="BI79" s="47">
        <f t="shared" si="83"/>
        <v>1556</v>
      </c>
      <c r="BJ79" s="47">
        <f t="shared" si="83"/>
        <v>1132</v>
      </c>
    </row>
    <row r="80" ht="13.5" customHeight="1">
      <c r="A80" s="88">
        <v>40629.0</v>
      </c>
      <c r="B80" s="84" t="s">
        <v>71</v>
      </c>
      <c r="C80" s="38"/>
      <c r="D80" s="233" t="s">
        <v>29</v>
      </c>
      <c r="E80" s="52">
        <f t="shared" si="2"/>
        <v>1175</v>
      </c>
      <c r="F80" s="41">
        <v>3.0</v>
      </c>
      <c r="G80" s="41">
        <v>13.0</v>
      </c>
      <c r="H80" s="42">
        <f t="shared" si="3"/>
        <v>22</v>
      </c>
      <c r="I80" s="38"/>
      <c r="J80" s="234" t="s">
        <v>38</v>
      </c>
      <c r="K80" s="52">
        <f t="shared" si="4"/>
        <v>1145</v>
      </c>
      <c r="L80" s="44">
        <v>2.0</v>
      </c>
      <c r="M80" s="44">
        <v>19.0</v>
      </c>
      <c r="N80" s="23">
        <f t="shared" si="5"/>
        <v>25</v>
      </c>
      <c r="O80" s="38"/>
      <c r="P80" s="45" t="s">
        <v>72</v>
      </c>
      <c r="Q80" s="38"/>
      <c r="R80" s="45">
        <f>MIN(Rules!$E$2,(MAX(H80/N80,N80/H80)))</f>
        <v>1.136363636</v>
      </c>
      <c r="S80" s="45">
        <f>VLOOKUP(B80,Rules!A:B,2,FALSE)</f>
        <v>40</v>
      </c>
      <c r="T80" s="38"/>
      <c r="U80" s="46">
        <f>1/(10^(-(E80+(IF(P80="Y",Rules!$I$2,0))-K80)/Rules!$E$12)+1)</f>
        <v>0.6961287704</v>
      </c>
      <c r="V80" s="47">
        <f t="shared" si="6"/>
        <v>-32</v>
      </c>
      <c r="W80" s="47">
        <f t="shared" si="7"/>
        <v>32</v>
      </c>
      <c r="X80" s="47"/>
      <c r="Y80" s="47"/>
      <c r="Z80" s="48"/>
      <c r="AA80" s="47">
        <f t="shared" ref="AA80:BJ80" si="84">IF($D80=AA$1,$E80+$V80,(IF($J80=AA$1,$K80+$W80,AA79)))</f>
        <v>1470</v>
      </c>
      <c r="AB80" s="47">
        <f t="shared" si="84"/>
        <v>1100</v>
      </c>
      <c r="AC80" s="47">
        <f t="shared" si="84"/>
        <v>1466</v>
      </c>
      <c r="AD80" s="47">
        <f t="shared" si="84"/>
        <v>321</v>
      </c>
      <c r="AE80" s="47">
        <f t="shared" si="84"/>
        <v>1629</v>
      </c>
      <c r="AF80" s="47">
        <f t="shared" si="84"/>
        <v>1857</v>
      </c>
      <c r="AG80" s="47">
        <f t="shared" si="84"/>
        <v>1058</v>
      </c>
      <c r="AH80" s="47">
        <f t="shared" si="84"/>
        <v>789</v>
      </c>
      <c r="AI80" s="47">
        <f t="shared" si="84"/>
        <v>1328</v>
      </c>
      <c r="AJ80" s="47">
        <f t="shared" si="84"/>
        <v>1773</v>
      </c>
      <c r="AK80" s="47">
        <f t="shared" si="84"/>
        <v>555</v>
      </c>
      <c r="AL80" s="47">
        <f t="shared" si="84"/>
        <v>907</v>
      </c>
      <c r="AM80" s="47">
        <f t="shared" si="84"/>
        <v>1989</v>
      </c>
      <c r="AN80" s="47">
        <f t="shared" si="84"/>
        <v>1309</v>
      </c>
      <c r="AO80" s="47">
        <f t="shared" si="84"/>
        <v>1143</v>
      </c>
      <c r="AP80" s="47">
        <f t="shared" si="84"/>
        <v>2116</v>
      </c>
      <c r="AQ80" s="47">
        <f t="shared" si="84"/>
        <v>1519</v>
      </c>
      <c r="AR80" s="47">
        <f t="shared" si="84"/>
        <v>494</v>
      </c>
      <c r="AS80" s="47">
        <f t="shared" si="84"/>
        <v>1697</v>
      </c>
      <c r="AT80" s="47">
        <f t="shared" si="84"/>
        <v>1154</v>
      </c>
      <c r="AU80" s="47">
        <f t="shared" si="84"/>
        <v>728</v>
      </c>
      <c r="AV80" s="47">
        <f t="shared" si="84"/>
        <v>880</v>
      </c>
      <c r="AW80" s="47">
        <f t="shared" si="84"/>
        <v>1119</v>
      </c>
      <c r="AX80" s="47">
        <f t="shared" si="84"/>
        <v>1177</v>
      </c>
      <c r="AY80" s="47">
        <f t="shared" si="84"/>
        <v>631</v>
      </c>
      <c r="AZ80" s="47">
        <f t="shared" si="84"/>
        <v>1587</v>
      </c>
      <c r="BA80" s="47">
        <f t="shared" si="84"/>
        <v>989</v>
      </c>
      <c r="BB80" s="47">
        <f t="shared" si="84"/>
        <v>741</v>
      </c>
      <c r="BC80" s="47">
        <f t="shared" si="84"/>
        <v>593</v>
      </c>
      <c r="BD80" s="47">
        <f t="shared" si="84"/>
        <v>2046</v>
      </c>
      <c r="BE80" s="47">
        <f t="shared" si="84"/>
        <v>694</v>
      </c>
      <c r="BF80" s="47">
        <f t="shared" si="84"/>
        <v>528</v>
      </c>
      <c r="BG80" s="47">
        <f t="shared" si="84"/>
        <v>1875</v>
      </c>
      <c r="BH80" s="47">
        <f t="shared" si="84"/>
        <v>1265</v>
      </c>
      <c r="BI80" s="47">
        <f t="shared" si="84"/>
        <v>1556</v>
      </c>
      <c r="BJ80" s="47">
        <f t="shared" si="84"/>
        <v>1132</v>
      </c>
    </row>
    <row r="81" ht="13.5" customHeight="1">
      <c r="A81" s="88">
        <v>40629.0</v>
      </c>
      <c r="B81" s="84" t="s">
        <v>71</v>
      </c>
      <c r="C81" s="38"/>
      <c r="D81" s="233" t="s">
        <v>35</v>
      </c>
      <c r="E81" s="52">
        <f t="shared" si="2"/>
        <v>1058</v>
      </c>
      <c r="F81" s="41">
        <v>1.0</v>
      </c>
      <c r="G81" s="41">
        <v>14.0</v>
      </c>
      <c r="H81" s="42">
        <f t="shared" si="3"/>
        <v>17</v>
      </c>
      <c r="I81" s="38"/>
      <c r="J81" s="234" t="s">
        <v>36</v>
      </c>
      <c r="K81" s="52">
        <f t="shared" si="4"/>
        <v>1154</v>
      </c>
      <c r="L81" s="44">
        <v>1.0</v>
      </c>
      <c r="M81" s="44">
        <v>13.0</v>
      </c>
      <c r="N81" s="23">
        <f t="shared" si="5"/>
        <v>16</v>
      </c>
      <c r="O81" s="38"/>
      <c r="P81" s="45" t="s">
        <v>72</v>
      </c>
      <c r="Q81" s="38"/>
      <c r="R81" s="45">
        <f>MIN(Rules!$E$2,(MAX(H81/N81,N81/H81)))</f>
        <v>1.0625</v>
      </c>
      <c r="S81" s="45">
        <f>VLOOKUP(B81,Rules!A:B,2,FALSE)</f>
        <v>40</v>
      </c>
      <c r="T81" s="38"/>
      <c r="U81" s="46">
        <f>1/(10^(-(E81+(IF(P81="Y",Rules!$I$2,0))-K81)/Rules!$E$12)+1)</f>
        <v>0.5618513779</v>
      </c>
      <c r="V81" s="47">
        <f t="shared" si="6"/>
        <v>19</v>
      </c>
      <c r="W81" s="47">
        <f t="shared" si="7"/>
        <v>-19</v>
      </c>
      <c r="X81" s="47"/>
      <c r="Y81" s="47"/>
      <c r="Z81" s="48"/>
      <c r="AA81" s="47">
        <f t="shared" ref="AA81:BJ81" si="85">IF($D81=AA$1,$E81+$V81,(IF($J81=AA$1,$K81+$W81,AA80)))</f>
        <v>1470</v>
      </c>
      <c r="AB81" s="47">
        <f t="shared" si="85"/>
        <v>1100</v>
      </c>
      <c r="AC81" s="47">
        <f t="shared" si="85"/>
        <v>1466</v>
      </c>
      <c r="AD81" s="47">
        <f t="shared" si="85"/>
        <v>321</v>
      </c>
      <c r="AE81" s="47">
        <f t="shared" si="85"/>
        <v>1629</v>
      </c>
      <c r="AF81" s="47">
        <f t="shared" si="85"/>
        <v>1857</v>
      </c>
      <c r="AG81" s="47">
        <f t="shared" si="85"/>
        <v>1077</v>
      </c>
      <c r="AH81" s="47">
        <f t="shared" si="85"/>
        <v>789</v>
      </c>
      <c r="AI81" s="47">
        <f t="shared" si="85"/>
        <v>1328</v>
      </c>
      <c r="AJ81" s="47">
        <f t="shared" si="85"/>
        <v>1773</v>
      </c>
      <c r="AK81" s="47">
        <f t="shared" si="85"/>
        <v>555</v>
      </c>
      <c r="AL81" s="47">
        <f t="shared" si="85"/>
        <v>907</v>
      </c>
      <c r="AM81" s="47">
        <f t="shared" si="85"/>
        <v>1989</v>
      </c>
      <c r="AN81" s="47">
        <f t="shared" si="85"/>
        <v>1309</v>
      </c>
      <c r="AO81" s="47">
        <f t="shared" si="85"/>
        <v>1143</v>
      </c>
      <c r="AP81" s="47">
        <f t="shared" si="85"/>
        <v>2116</v>
      </c>
      <c r="AQ81" s="47">
        <f t="shared" si="85"/>
        <v>1519</v>
      </c>
      <c r="AR81" s="47">
        <f t="shared" si="85"/>
        <v>494</v>
      </c>
      <c r="AS81" s="47">
        <f t="shared" si="85"/>
        <v>1697</v>
      </c>
      <c r="AT81" s="47">
        <f t="shared" si="85"/>
        <v>1135</v>
      </c>
      <c r="AU81" s="47">
        <f t="shared" si="85"/>
        <v>728</v>
      </c>
      <c r="AV81" s="47">
        <f t="shared" si="85"/>
        <v>880</v>
      </c>
      <c r="AW81" s="47">
        <f t="shared" si="85"/>
        <v>1119</v>
      </c>
      <c r="AX81" s="47">
        <f t="shared" si="85"/>
        <v>1177</v>
      </c>
      <c r="AY81" s="47">
        <f t="shared" si="85"/>
        <v>631</v>
      </c>
      <c r="AZ81" s="47">
        <f t="shared" si="85"/>
        <v>1587</v>
      </c>
      <c r="BA81" s="47">
        <f t="shared" si="85"/>
        <v>989</v>
      </c>
      <c r="BB81" s="47">
        <f t="shared" si="85"/>
        <v>741</v>
      </c>
      <c r="BC81" s="47">
        <f t="shared" si="85"/>
        <v>593</v>
      </c>
      <c r="BD81" s="47">
        <f t="shared" si="85"/>
        <v>2046</v>
      </c>
      <c r="BE81" s="47">
        <f t="shared" si="85"/>
        <v>694</v>
      </c>
      <c r="BF81" s="47">
        <f t="shared" si="85"/>
        <v>528</v>
      </c>
      <c r="BG81" s="47">
        <f t="shared" si="85"/>
        <v>1875</v>
      </c>
      <c r="BH81" s="47">
        <f t="shared" si="85"/>
        <v>1265</v>
      </c>
      <c r="BI81" s="47">
        <f t="shared" si="85"/>
        <v>1556</v>
      </c>
      <c r="BJ81" s="47">
        <f t="shared" si="85"/>
        <v>1132</v>
      </c>
    </row>
    <row r="82" ht="13.5" customHeight="1">
      <c r="A82" s="88">
        <v>40629.0</v>
      </c>
      <c r="B82" s="84" t="s">
        <v>71</v>
      </c>
      <c r="C82" s="38"/>
      <c r="D82" s="233" t="s">
        <v>45</v>
      </c>
      <c r="E82" s="52">
        <f t="shared" si="2"/>
        <v>907</v>
      </c>
      <c r="F82" s="41">
        <v>0.0</v>
      </c>
      <c r="G82" s="41">
        <v>16.0</v>
      </c>
      <c r="H82" s="42">
        <f t="shared" si="3"/>
        <v>16</v>
      </c>
      <c r="I82" s="38"/>
      <c r="J82" s="234" t="s">
        <v>44</v>
      </c>
      <c r="K82" s="52">
        <f t="shared" si="4"/>
        <v>741</v>
      </c>
      <c r="L82" s="44">
        <v>1.0</v>
      </c>
      <c r="M82" s="44">
        <v>12.0</v>
      </c>
      <c r="N82" s="23">
        <f t="shared" si="5"/>
        <v>15</v>
      </c>
      <c r="O82" s="38"/>
      <c r="P82" s="45" t="s">
        <v>72</v>
      </c>
      <c r="Q82" s="38"/>
      <c r="R82" s="45">
        <f>MIN(Rules!$E$2,(MAX(H82/N82,N82/H82)))</f>
        <v>1.066666667</v>
      </c>
      <c r="S82" s="45">
        <f>VLOOKUP(B82,Rules!A:B,2,FALSE)</f>
        <v>40</v>
      </c>
      <c r="T82" s="38"/>
      <c r="U82" s="46">
        <f>1/(10^(-(E82+(IF(P82="Y",Rules!$I$2,0))-K82)/Rules!$E$12)+1)</f>
        <v>0.810802611</v>
      </c>
      <c r="V82" s="47">
        <f t="shared" si="6"/>
        <v>8</v>
      </c>
      <c r="W82" s="47">
        <f t="shared" si="7"/>
        <v>-8</v>
      </c>
      <c r="X82" s="47"/>
      <c r="Y82" s="47"/>
      <c r="Z82" s="48"/>
      <c r="AA82" s="47">
        <f t="shared" ref="AA82:BJ82" si="86">IF($D82=AA$1,$E82+$V82,(IF($J82=AA$1,$K82+$W82,AA81)))</f>
        <v>1470</v>
      </c>
      <c r="AB82" s="47">
        <f t="shared" si="86"/>
        <v>1100</v>
      </c>
      <c r="AC82" s="47">
        <f t="shared" si="86"/>
        <v>1466</v>
      </c>
      <c r="AD82" s="47">
        <f t="shared" si="86"/>
        <v>321</v>
      </c>
      <c r="AE82" s="47">
        <f t="shared" si="86"/>
        <v>1629</v>
      </c>
      <c r="AF82" s="47">
        <f t="shared" si="86"/>
        <v>1857</v>
      </c>
      <c r="AG82" s="47">
        <f t="shared" si="86"/>
        <v>1077</v>
      </c>
      <c r="AH82" s="47">
        <f t="shared" si="86"/>
        <v>789</v>
      </c>
      <c r="AI82" s="47">
        <f t="shared" si="86"/>
        <v>1328</v>
      </c>
      <c r="AJ82" s="47">
        <f t="shared" si="86"/>
        <v>1773</v>
      </c>
      <c r="AK82" s="47">
        <f t="shared" si="86"/>
        <v>555</v>
      </c>
      <c r="AL82" s="47">
        <f t="shared" si="86"/>
        <v>915</v>
      </c>
      <c r="AM82" s="47">
        <f t="shared" si="86"/>
        <v>1989</v>
      </c>
      <c r="AN82" s="47">
        <f t="shared" si="86"/>
        <v>1309</v>
      </c>
      <c r="AO82" s="47">
        <f t="shared" si="86"/>
        <v>1143</v>
      </c>
      <c r="AP82" s="47">
        <f t="shared" si="86"/>
        <v>2116</v>
      </c>
      <c r="AQ82" s="47">
        <f t="shared" si="86"/>
        <v>1519</v>
      </c>
      <c r="AR82" s="47">
        <f t="shared" si="86"/>
        <v>494</v>
      </c>
      <c r="AS82" s="47">
        <f t="shared" si="86"/>
        <v>1697</v>
      </c>
      <c r="AT82" s="47">
        <f t="shared" si="86"/>
        <v>1135</v>
      </c>
      <c r="AU82" s="47">
        <f t="shared" si="86"/>
        <v>728</v>
      </c>
      <c r="AV82" s="47">
        <f t="shared" si="86"/>
        <v>880</v>
      </c>
      <c r="AW82" s="47">
        <f t="shared" si="86"/>
        <v>1119</v>
      </c>
      <c r="AX82" s="47">
        <f t="shared" si="86"/>
        <v>1177</v>
      </c>
      <c r="AY82" s="47">
        <f t="shared" si="86"/>
        <v>631</v>
      </c>
      <c r="AZ82" s="47">
        <f t="shared" si="86"/>
        <v>1587</v>
      </c>
      <c r="BA82" s="47">
        <f t="shared" si="86"/>
        <v>989</v>
      </c>
      <c r="BB82" s="47">
        <f t="shared" si="86"/>
        <v>733</v>
      </c>
      <c r="BC82" s="47">
        <f t="shared" si="86"/>
        <v>593</v>
      </c>
      <c r="BD82" s="47">
        <f t="shared" si="86"/>
        <v>2046</v>
      </c>
      <c r="BE82" s="47">
        <f t="shared" si="86"/>
        <v>694</v>
      </c>
      <c r="BF82" s="47">
        <f t="shared" si="86"/>
        <v>528</v>
      </c>
      <c r="BG82" s="47">
        <f t="shared" si="86"/>
        <v>1875</v>
      </c>
      <c r="BH82" s="47">
        <f t="shared" si="86"/>
        <v>1265</v>
      </c>
      <c r="BI82" s="47">
        <f t="shared" si="86"/>
        <v>1556</v>
      </c>
      <c r="BJ82" s="47">
        <f t="shared" si="86"/>
        <v>1132</v>
      </c>
    </row>
    <row r="83" ht="13.5" customHeight="1">
      <c r="A83" s="88">
        <v>40629.0</v>
      </c>
      <c r="B83" s="84" t="s">
        <v>71</v>
      </c>
      <c r="C83" s="38"/>
      <c r="D83" s="233" t="s">
        <v>51</v>
      </c>
      <c r="E83" s="52">
        <f t="shared" si="2"/>
        <v>631</v>
      </c>
      <c r="F83" s="41">
        <v>3.0</v>
      </c>
      <c r="G83" s="41">
        <v>14.0</v>
      </c>
      <c r="H83" s="42">
        <f t="shared" si="3"/>
        <v>23</v>
      </c>
      <c r="I83" s="38"/>
      <c r="J83" s="234" t="s">
        <v>41</v>
      </c>
      <c r="K83" s="52">
        <f t="shared" si="4"/>
        <v>989</v>
      </c>
      <c r="L83" s="44">
        <v>1.0</v>
      </c>
      <c r="M83" s="44">
        <v>17.0</v>
      </c>
      <c r="N83" s="23">
        <f t="shared" si="5"/>
        <v>20</v>
      </c>
      <c r="O83" s="38"/>
      <c r="P83" s="45" t="s">
        <v>72</v>
      </c>
      <c r="Q83" s="38"/>
      <c r="R83" s="45">
        <f>MIN(Rules!$E$2,(MAX(H83/N83,N83/H83)))</f>
        <v>1.15</v>
      </c>
      <c r="S83" s="45">
        <f>VLOOKUP(B83,Rules!A:B,2,FALSE)</f>
        <v>40</v>
      </c>
      <c r="T83" s="38"/>
      <c r="U83" s="46">
        <f>1/(10^(-(E83+(IF(P83="Y",Rules!$I$2,0))-K83)/Rules!$E$12)+1)</f>
        <v>0.277303777</v>
      </c>
      <c r="V83" s="47">
        <f t="shared" si="6"/>
        <v>33</v>
      </c>
      <c r="W83" s="47">
        <f t="shared" si="7"/>
        <v>-33</v>
      </c>
      <c r="X83" s="47"/>
      <c r="Y83" s="47"/>
      <c r="Z83" s="48"/>
      <c r="AA83" s="47">
        <f t="shared" ref="AA83:BJ83" si="87">IF($D83=AA$1,$E83+$V83,(IF($J83=AA$1,$K83+$W83,AA82)))</f>
        <v>1470</v>
      </c>
      <c r="AB83" s="47">
        <f t="shared" si="87"/>
        <v>1100</v>
      </c>
      <c r="AC83" s="47">
        <f t="shared" si="87"/>
        <v>1466</v>
      </c>
      <c r="AD83" s="47">
        <f t="shared" si="87"/>
        <v>321</v>
      </c>
      <c r="AE83" s="47">
        <f t="shared" si="87"/>
        <v>1629</v>
      </c>
      <c r="AF83" s="47">
        <f t="shared" si="87"/>
        <v>1857</v>
      </c>
      <c r="AG83" s="47">
        <f t="shared" si="87"/>
        <v>1077</v>
      </c>
      <c r="AH83" s="47">
        <f t="shared" si="87"/>
        <v>789</v>
      </c>
      <c r="AI83" s="47">
        <f t="shared" si="87"/>
        <v>1328</v>
      </c>
      <c r="AJ83" s="47">
        <f t="shared" si="87"/>
        <v>1773</v>
      </c>
      <c r="AK83" s="47">
        <f t="shared" si="87"/>
        <v>555</v>
      </c>
      <c r="AL83" s="47">
        <f t="shared" si="87"/>
        <v>915</v>
      </c>
      <c r="AM83" s="47">
        <f t="shared" si="87"/>
        <v>1989</v>
      </c>
      <c r="AN83" s="47">
        <f t="shared" si="87"/>
        <v>1309</v>
      </c>
      <c r="AO83" s="47">
        <f t="shared" si="87"/>
        <v>1143</v>
      </c>
      <c r="AP83" s="47">
        <f t="shared" si="87"/>
        <v>2116</v>
      </c>
      <c r="AQ83" s="47">
        <f t="shared" si="87"/>
        <v>1519</v>
      </c>
      <c r="AR83" s="47">
        <f t="shared" si="87"/>
        <v>494</v>
      </c>
      <c r="AS83" s="47">
        <f t="shared" si="87"/>
        <v>1697</v>
      </c>
      <c r="AT83" s="47">
        <f t="shared" si="87"/>
        <v>1135</v>
      </c>
      <c r="AU83" s="47">
        <f t="shared" si="87"/>
        <v>728</v>
      </c>
      <c r="AV83" s="47">
        <f t="shared" si="87"/>
        <v>880</v>
      </c>
      <c r="AW83" s="47">
        <f t="shared" si="87"/>
        <v>1119</v>
      </c>
      <c r="AX83" s="47">
        <f t="shared" si="87"/>
        <v>1177</v>
      </c>
      <c r="AY83" s="47">
        <f t="shared" si="87"/>
        <v>664</v>
      </c>
      <c r="AZ83" s="47">
        <f t="shared" si="87"/>
        <v>1587</v>
      </c>
      <c r="BA83" s="47">
        <f t="shared" si="87"/>
        <v>956</v>
      </c>
      <c r="BB83" s="47">
        <f t="shared" si="87"/>
        <v>733</v>
      </c>
      <c r="BC83" s="47">
        <f t="shared" si="87"/>
        <v>593</v>
      </c>
      <c r="BD83" s="47">
        <f t="shared" si="87"/>
        <v>2046</v>
      </c>
      <c r="BE83" s="47">
        <f t="shared" si="87"/>
        <v>694</v>
      </c>
      <c r="BF83" s="47">
        <f t="shared" si="87"/>
        <v>528</v>
      </c>
      <c r="BG83" s="47">
        <f t="shared" si="87"/>
        <v>1875</v>
      </c>
      <c r="BH83" s="47">
        <f t="shared" si="87"/>
        <v>1265</v>
      </c>
      <c r="BI83" s="47">
        <f t="shared" si="87"/>
        <v>1556</v>
      </c>
      <c r="BJ83" s="47">
        <f t="shared" si="87"/>
        <v>1132</v>
      </c>
    </row>
    <row r="84" ht="13.5" customHeight="1">
      <c r="A84" s="88">
        <v>40629.0</v>
      </c>
      <c r="B84" s="84" t="s">
        <v>71</v>
      </c>
      <c r="C84" s="38"/>
      <c r="D84" s="233" t="s">
        <v>39</v>
      </c>
      <c r="E84" s="52">
        <f t="shared" si="2"/>
        <v>1119</v>
      </c>
      <c r="F84" s="41">
        <v>2.0</v>
      </c>
      <c r="G84" s="41">
        <v>18.0</v>
      </c>
      <c r="H84" s="42">
        <f t="shared" si="3"/>
        <v>24</v>
      </c>
      <c r="I84" s="38"/>
      <c r="J84" s="234" t="s">
        <v>37</v>
      </c>
      <c r="K84" s="52">
        <f t="shared" si="4"/>
        <v>789</v>
      </c>
      <c r="L84" s="44">
        <v>0.0</v>
      </c>
      <c r="M84" s="44">
        <v>12.0</v>
      </c>
      <c r="N84" s="23">
        <f t="shared" si="5"/>
        <v>12</v>
      </c>
      <c r="O84" s="38"/>
      <c r="P84" s="45" t="s">
        <v>72</v>
      </c>
      <c r="Q84" s="38"/>
      <c r="R84" s="45">
        <f>MIN(Rules!$E$2,(MAX(H84/N84,N84/H84)))</f>
        <v>2</v>
      </c>
      <c r="S84" s="45">
        <f>VLOOKUP(B84,Rules!A:B,2,FALSE)</f>
        <v>40</v>
      </c>
      <c r="T84" s="38"/>
      <c r="U84" s="46">
        <f>1/(10^(-(E84+(IF(P84="Y",Rules!$I$2,0))-K84)/Rules!$E$12)+1)</f>
        <v>0.9011868291</v>
      </c>
      <c r="V84" s="47">
        <f t="shared" si="6"/>
        <v>8</v>
      </c>
      <c r="W84" s="47">
        <f t="shared" si="7"/>
        <v>-8</v>
      </c>
      <c r="X84" s="47"/>
      <c r="Y84" s="47"/>
      <c r="Z84" s="48"/>
      <c r="AA84" s="47">
        <f t="shared" ref="AA84:BJ84" si="88">IF($D84=AA$1,$E84+$V84,(IF($J84=AA$1,$K84+$W84,AA83)))</f>
        <v>1470</v>
      </c>
      <c r="AB84" s="47">
        <f t="shared" si="88"/>
        <v>1100</v>
      </c>
      <c r="AC84" s="47">
        <f t="shared" si="88"/>
        <v>1466</v>
      </c>
      <c r="AD84" s="47">
        <f t="shared" si="88"/>
        <v>321</v>
      </c>
      <c r="AE84" s="47">
        <f t="shared" si="88"/>
        <v>1629</v>
      </c>
      <c r="AF84" s="47">
        <f t="shared" si="88"/>
        <v>1857</v>
      </c>
      <c r="AG84" s="47">
        <f t="shared" si="88"/>
        <v>1077</v>
      </c>
      <c r="AH84" s="47">
        <f t="shared" si="88"/>
        <v>781</v>
      </c>
      <c r="AI84" s="47">
        <f t="shared" si="88"/>
        <v>1328</v>
      </c>
      <c r="AJ84" s="47">
        <f t="shared" si="88"/>
        <v>1773</v>
      </c>
      <c r="AK84" s="47">
        <f t="shared" si="88"/>
        <v>555</v>
      </c>
      <c r="AL84" s="47">
        <f t="shared" si="88"/>
        <v>915</v>
      </c>
      <c r="AM84" s="47">
        <f t="shared" si="88"/>
        <v>1989</v>
      </c>
      <c r="AN84" s="47">
        <f t="shared" si="88"/>
        <v>1309</v>
      </c>
      <c r="AO84" s="47">
        <f t="shared" si="88"/>
        <v>1143</v>
      </c>
      <c r="AP84" s="47">
        <f t="shared" si="88"/>
        <v>2116</v>
      </c>
      <c r="AQ84" s="47">
        <f t="shared" si="88"/>
        <v>1519</v>
      </c>
      <c r="AR84" s="47">
        <f t="shared" si="88"/>
        <v>494</v>
      </c>
      <c r="AS84" s="47">
        <f t="shared" si="88"/>
        <v>1697</v>
      </c>
      <c r="AT84" s="47">
        <f t="shared" si="88"/>
        <v>1135</v>
      </c>
      <c r="AU84" s="47">
        <f t="shared" si="88"/>
        <v>728</v>
      </c>
      <c r="AV84" s="47">
        <f t="shared" si="88"/>
        <v>880</v>
      </c>
      <c r="AW84" s="47">
        <f t="shared" si="88"/>
        <v>1127</v>
      </c>
      <c r="AX84" s="47">
        <f t="shared" si="88"/>
        <v>1177</v>
      </c>
      <c r="AY84" s="47">
        <f t="shared" si="88"/>
        <v>664</v>
      </c>
      <c r="AZ84" s="47">
        <f t="shared" si="88"/>
        <v>1587</v>
      </c>
      <c r="BA84" s="47">
        <f t="shared" si="88"/>
        <v>956</v>
      </c>
      <c r="BB84" s="47">
        <f t="shared" si="88"/>
        <v>733</v>
      </c>
      <c r="BC84" s="47">
        <f t="shared" si="88"/>
        <v>593</v>
      </c>
      <c r="BD84" s="47">
        <f t="shared" si="88"/>
        <v>2046</v>
      </c>
      <c r="BE84" s="47">
        <f t="shared" si="88"/>
        <v>694</v>
      </c>
      <c r="BF84" s="47">
        <f t="shared" si="88"/>
        <v>528</v>
      </c>
      <c r="BG84" s="47">
        <f t="shared" si="88"/>
        <v>1875</v>
      </c>
      <c r="BH84" s="47">
        <f t="shared" si="88"/>
        <v>1265</v>
      </c>
      <c r="BI84" s="47">
        <f t="shared" si="88"/>
        <v>1556</v>
      </c>
      <c r="BJ84" s="47">
        <f t="shared" si="88"/>
        <v>1132</v>
      </c>
    </row>
    <row r="85" ht="13.5" customHeight="1">
      <c r="A85" s="88">
        <v>40629.0</v>
      </c>
      <c r="B85" s="84" t="s">
        <v>71</v>
      </c>
      <c r="C85" s="38"/>
      <c r="D85" s="233" t="s">
        <v>49</v>
      </c>
      <c r="E85" s="52">
        <f t="shared" si="2"/>
        <v>321</v>
      </c>
      <c r="F85" s="41">
        <v>1.0</v>
      </c>
      <c r="G85" s="41">
        <v>3.0</v>
      </c>
      <c r="H85" s="42">
        <f t="shared" si="3"/>
        <v>6</v>
      </c>
      <c r="I85" s="38"/>
      <c r="J85" s="234" t="s">
        <v>46</v>
      </c>
      <c r="K85" s="52">
        <f t="shared" si="4"/>
        <v>593</v>
      </c>
      <c r="L85" s="44">
        <v>5.0</v>
      </c>
      <c r="M85" s="44">
        <v>32.0</v>
      </c>
      <c r="N85" s="23">
        <f t="shared" si="5"/>
        <v>47</v>
      </c>
      <c r="O85" s="38"/>
      <c r="P85" s="45" t="s">
        <v>72</v>
      </c>
      <c r="Q85" s="38"/>
      <c r="R85" s="45">
        <f>MIN(Rules!$E$2,(MAX(H85/N85,N85/H85)))</f>
        <v>2</v>
      </c>
      <c r="S85" s="45">
        <f>VLOOKUP(B85,Rules!A:B,2,FALSE)</f>
        <v>40</v>
      </c>
      <c r="T85" s="38"/>
      <c r="U85" s="46">
        <f>1/(10^(-(E85+(IF(P85="Y",Rules!$I$2,0))-K85)/Rules!$E$12)+1)</f>
        <v>0.3631239625</v>
      </c>
      <c r="V85" s="47">
        <f t="shared" si="6"/>
        <v>-29</v>
      </c>
      <c r="W85" s="47">
        <f t="shared" si="7"/>
        <v>29</v>
      </c>
      <c r="X85" s="47"/>
      <c r="Y85" s="47"/>
      <c r="Z85" s="48"/>
      <c r="AA85" s="47">
        <f t="shared" ref="AA85:BJ85" si="89">IF($D85=AA$1,$E85+$V85,(IF($J85=AA$1,$K85+$W85,AA84)))</f>
        <v>1470</v>
      </c>
      <c r="AB85" s="47">
        <f t="shared" si="89"/>
        <v>1100</v>
      </c>
      <c r="AC85" s="47">
        <f t="shared" si="89"/>
        <v>1466</v>
      </c>
      <c r="AD85" s="47">
        <f t="shared" si="89"/>
        <v>292</v>
      </c>
      <c r="AE85" s="47">
        <f t="shared" si="89"/>
        <v>1629</v>
      </c>
      <c r="AF85" s="47">
        <f t="shared" si="89"/>
        <v>1857</v>
      </c>
      <c r="AG85" s="47">
        <f t="shared" si="89"/>
        <v>1077</v>
      </c>
      <c r="AH85" s="47">
        <f t="shared" si="89"/>
        <v>781</v>
      </c>
      <c r="AI85" s="47">
        <f t="shared" si="89"/>
        <v>1328</v>
      </c>
      <c r="AJ85" s="47">
        <f t="shared" si="89"/>
        <v>1773</v>
      </c>
      <c r="AK85" s="47">
        <f t="shared" si="89"/>
        <v>555</v>
      </c>
      <c r="AL85" s="47">
        <f t="shared" si="89"/>
        <v>915</v>
      </c>
      <c r="AM85" s="47">
        <f t="shared" si="89"/>
        <v>1989</v>
      </c>
      <c r="AN85" s="47">
        <f t="shared" si="89"/>
        <v>1309</v>
      </c>
      <c r="AO85" s="47">
        <f t="shared" si="89"/>
        <v>1143</v>
      </c>
      <c r="AP85" s="47">
        <f t="shared" si="89"/>
        <v>2116</v>
      </c>
      <c r="AQ85" s="47">
        <f t="shared" si="89"/>
        <v>1519</v>
      </c>
      <c r="AR85" s="47">
        <f t="shared" si="89"/>
        <v>494</v>
      </c>
      <c r="AS85" s="47">
        <f t="shared" si="89"/>
        <v>1697</v>
      </c>
      <c r="AT85" s="47">
        <f t="shared" si="89"/>
        <v>1135</v>
      </c>
      <c r="AU85" s="47">
        <f t="shared" si="89"/>
        <v>728</v>
      </c>
      <c r="AV85" s="47">
        <f t="shared" si="89"/>
        <v>880</v>
      </c>
      <c r="AW85" s="47">
        <f t="shared" si="89"/>
        <v>1127</v>
      </c>
      <c r="AX85" s="47">
        <f t="shared" si="89"/>
        <v>1177</v>
      </c>
      <c r="AY85" s="47">
        <f t="shared" si="89"/>
        <v>664</v>
      </c>
      <c r="AZ85" s="47">
        <f t="shared" si="89"/>
        <v>1587</v>
      </c>
      <c r="BA85" s="47">
        <f t="shared" si="89"/>
        <v>956</v>
      </c>
      <c r="BB85" s="47">
        <f t="shared" si="89"/>
        <v>733</v>
      </c>
      <c r="BC85" s="47">
        <f t="shared" si="89"/>
        <v>622</v>
      </c>
      <c r="BD85" s="47">
        <f t="shared" si="89"/>
        <v>2046</v>
      </c>
      <c r="BE85" s="47">
        <f t="shared" si="89"/>
        <v>694</v>
      </c>
      <c r="BF85" s="47">
        <f t="shared" si="89"/>
        <v>528</v>
      </c>
      <c r="BG85" s="47">
        <f t="shared" si="89"/>
        <v>1875</v>
      </c>
      <c r="BH85" s="47">
        <f t="shared" si="89"/>
        <v>1265</v>
      </c>
      <c r="BI85" s="47">
        <f t="shared" si="89"/>
        <v>1556</v>
      </c>
      <c r="BJ85" s="47">
        <f t="shared" si="89"/>
        <v>1132</v>
      </c>
    </row>
    <row r="86" ht="13.5" customHeight="1">
      <c r="A86" s="88">
        <v>40629.0</v>
      </c>
      <c r="B86" s="84" t="s">
        <v>71</v>
      </c>
      <c r="C86" s="38"/>
      <c r="D86" s="233" t="s">
        <v>52</v>
      </c>
      <c r="E86" s="52">
        <f t="shared" si="2"/>
        <v>494</v>
      </c>
      <c r="F86" s="41">
        <v>1.0</v>
      </c>
      <c r="G86" s="41">
        <v>9.0</v>
      </c>
      <c r="H86" s="42">
        <f t="shared" si="3"/>
        <v>12</v>
      </c>
      <c r="I86" s="38"/>
      <c r="J86" s="234" t="s">
        <v>48</v>
      </c>
      <c r="K86" s="52">
        <f t="shared" si="4"/>
        <v>555</v>
      </c>
      <c r="L86" s="44">
        <v>4.0</v>
      </c>
      <c r="M86" s="44">
        <v>19.0</v>
      </c>
      <c r="N86" s="23">
        <f t="shared" si="5"/>
        <v>31</v>
      </c>
      <c r="O86" s="38"/>
      <c r="P86" s="45" t="s">
        <v>72</v>
      </c>
      <c r="Q86" s="38"/>
      <c r="R86" s="45">
        <f>MIN(Rules!$E$2,(MAX(H86/N86,N86/H86)))</f>
        <v>2</v>
      </c>
      <c r="S86" s="45">
        <f>VLOOKUP(B86,Rules!A:B,2,FALSE)</f>
        <v>40</v>
      </c>
      <c r="T86" s="38"/>
      <c r="U86" s="46">
        <f>1/(10^(-(E86+(IF(P86="Y",Rules!$I$2,0))-K86)/Rules!$E$12)+1)</f>
        <v>0.6010543441</v>
      </c>
      <c r="V86" s="47">
        <f t="shared" si="6"/>
        <v>-48</v>
      </c>
      <c r="W86" s="47">
        <f t="shared" si="7"/>
        <v>48</v>
      </c>
      <c r="X86" s="47"/>
      <c r="Y86" s="47"/>
      <c r="Z86" s="48"/>
      <c r="AA86" s="47">
        <f t="shared" ref="AA86:BJ86" si="90">IF($D86=AA$1,$E86+$V86,(IF($J86=AA$1,$K86+$W86,AA85)))</f>
        <v>1470</v>
      </c>
      <c r="AB86" s="47">
        <f t="shared" si="90"/>
        <v>1100</v>
      </c>
      <c r="AC86" s="47">
        <f t="shared" si="90"/>
        <v>1466</v>
      </c>
      <c r="AD86" s="47">
        <f t="shared" si="90"/>
        <v>292</v>
      </c>
      <c r="AE86" s="47">
        <f t="shared" si="90"/>
        <v>1629</v>
      </c>
      <c r="AF86" s="47">
        <f t="shared" si="90"/>
        <v>1857</v>
      </c>
      <c r="AG86" s="47">
        <f t="shared" si="90"/>
        <v>1077</v>
      </c>
      <c r="AH86" s="47">
        <f t="shared" si="90"/>
        <v>781</v>
      </c>
      <c r="AI86" s="47">
        <f t="shared" si="90"/>
        <v>1328</v>
      </c>
      <c r="AJ86" s="47">
        <f t="shared" si="90"/>
        <v>1773</v>
      </c>
      <c r="AK86" s="47">
        <f t="shared" si="90"/>
        <v>603</v>
      </c>
      <c r="AL86" s="47">
        <f t="shared" si="90"/>
        <v>915</v>
      </c>
      <c r="AM86" s="47">
        <f t="shared" si="90"/>
        <v>1989</v>
      </c>
      <c r="AN86" s="47">
        <f t="shared" si="90"/>
        <v>1309</v>
      </c>
      <c r="AO86" s="47">
        <f t="shared" si="90"/>
        <v>1143</v>
      </c>
      <c r="AP86" s="47">
        <f t="shared" si="90"/>
        <v>2116</v>
      </c>
      <c r="AQ86" s="47">
        <f t="shared" si="90"/>
        <v>1519</v>
      </c>
      <c r="AR86" s="47">
        <f t="shared" si="90"/>
        <v>446</v>
      </c>
      <c r="AS86" s="47">
        <f t="shared" si="90"/>
        <v>1697</v>
      </c>
      <c r="AT86" s="47">
        <f t="shared" si="90"/>
        <v>1135</v>
      </c>
      <c r="AU86" s="47">
        <f t="shared" si="90"/>
        <v>728</v>
      </c>
      <c r="AV86" s="47">
        <f t="shared" si="90"/>
        <v>880</v>
      </c>
      <c r="AW86" s="47">
        <f t="shared" si="90"/>
        <v>1127</v>
      </c>
      <c r="AX86" s="47">
        <f t="shared" si="90"/>
        <v>1177</v>
      </c>
      <c r="AY86" s="47">
        <f t="shared" si="90"/>
        <v>664</v>
      </c>
      <c r="AZ86" s="47">
        <f t="shared" si="90"/>
        <v>1587</v>
      </c>
      <c r="BA86" s="47">
        <f t="shared" si="90"/>
        <v>956</v>
      </c>
      <c r="BB86" s="47">
        <f t="shared" si="90"/>
        <v>733</v>
      </c>
      <c r="BC86" s="47">
        <f t="shared" si="90"/>
        <v>622</v>
      </c>
      <c r="BD86" s="47">
        <f t="shared" si="90"/>
        <v>2046</v>
      </c>
      <c r="BE86" s="47">
        <f t="shared" si="90"/>
        <v>694</v>
      </c>
      <c r="BF86" s="47">
        <f t="shared" si="90"/>
        <v>528</v>
      </c>
      <c r="BG86" s="47">
        <f t="shared" si="90"/>
        <v>1875</v>
      </c>
      <c r="BH86" s="47">
        <f t="shared" si="90"/>
        <v>1265</v>
      </c>
      <c r="BI86" s="47">
        <f t="shared" si="90"/>
        <v>1556</v>
      </c>
      <c r="BJ86" s="47">
        <f t="shared" si="90"/>
        <v>1132</v>
      </c>
    </row>
    <row r="87" ht="13.5" customHeight="1">
      <c r="A87" s="88">
        <v>40629.0</v>
      </c>
      <c r="B87" s="84" t="s">
        <v>71</v>
      </c>
      <c r="C87" s="38"/>
      <c r="D87" s="233" t="s">
        <v>42</v>
      </c>
      <c r="E87" s="52">
        <f t="shared" si="2"/>
        <v>694</v>
      </c>
      <c r="F87" s="41">
        <v>4.0</v>
      </c>
      <c r="G87" s="41">
        <v>26.0</v>
      </c>
      <c r="H87" s="42">
        <f t="shared" si="3"/>
        <v>38</v>
      </c>
      <c r="I87" s="38"/>
      <c r="J87" s="234" t="s">
        <v>50</v>
      </c>
      <c r="K87" s="52">
        <f t="shared" si="4"/>
        <v>728</v>
      </c>
      <c r="L87" s="44">
        <v>1.0</v>
      </c>
      <c r="M87" s="44">
        <v>8.0</v>
      </c>
      <c r="N87" s="23">
        <f t="shared" si="5"/>
        <v>11</v>
      </c>
      <c r="O87" s="38"/>
      <c r="P87" s="45" t="s">
        <v>72</v>
      </c>
      <c r="Q87" s="38"/>
      <c r="R87" s="45">
        <f>MIN(Rules!$E$2,(MAX(H87/N87,N87/H87)))</f>
        <v>2</v>
      </c>
      <c r="S87" s="45">
        <f>VLOOKUP(B87,Rules!A:B,2,FALSE)</f>
        <v>40</v>
      </c>
      <c r="T87" s="38"/>
      <c r="U87" s="46">
        <f>1/(10^(-(E87+(IF(P87="Y",Rules!$I$2,0))-K87)/Rules!$E$12)+1)</f>
        <v>0.6304621012</v>
      </c>
      <c r="V87" s="47">
        <f t="shared" si="6"/>
        <v>30</v>
      </c>
      <c r="W87" s="47">
        <f t="shared" si="7"/>
        <v>-30</v>
      </c>
      <c r="X87" s="47"/>
      <c r="Y87" s="47"/>
      <c r="Z87" s="48"/>
      <c r="AA87" s="47">
        <f t="shared" ref="AA87:BJ87" si="91">IF($D87=AA$1,$E87+$V87,(IF($J87=AA$1,$K87+$W87,AA86)))</f>
        <v>1470</v>
      </c>
      <c r="AB87" s="47">
        <f t="shared" si="91"/>
        <v>1100</v>
      </c>
      <c r="AC87" s="47">
        <f t="shared" si="91"/>
        <v>1466</v>
      </c>
      <c r="AD87" s="47">
        <f t="shared" si="91"/>
        <v>292</v>
      </c>
      <c r="AE87" s="47">
        <f t="shared" si="91"/>
        <v>1629</v>
      </c>
      <c r="AF87" s="47">
        <f t="shared" si="91"/>
        <v>1857</v>
      </c>
      <c r="AG87" s="47">
        <f t="shared" si="91"/>
        <v>1077</v>
      </c>
      <c r="AH87" s="47">
        <f t="shared" si="91"/>
        <v>781</v>
      </c>
      <c r="AI87" s="47">
        <f t="shared" si="91"/>
        <v>1328</v>
      </c>
      <c r="AJ87" s="47">
        <f t="shared" si="91"/>
        <v>1773</v>
      </c>
      <c r="AK87" s="47">
        <f t="shared" si="91"/>
        <v>603</v>
      </c>
      <c r="AL87" s="47">
        <f t="shared" si="91"/>
        <v>915</v>
      </c>
      <c r="AM87" s="47">
        <f t="shared" si="91"/>
        <v>1989</v>
      </c>
      <c r="AN87" s="47">
        <f t="shared" si="91"/>
        <v>1309</v>
      </c>
      <c r="AO87" s="47">
        <f t="shared" si="91"/>
        <v>1143</v>
      </c>
      <c r="AP87" s="47">
        <f t="shared" si="91"/>
        <v>2116</v>
      </c>
      <c r="AQ87" s="47">
        <f t="shared" si="91"/>
        <v>1519</v>
      </c>
      <c r="AR87" s="47">
        <f t="shared" si="91"/>
        <v>446</v>
      </c>
      <c r="AS87" s="47">
        <f t="shared" si="91"/>
        <v>1697</v>
      </c>
      <c r="AT87" s="47">
        <f t="shared" si="91"/>
        <v>1135</v>
      </c>
      <c r="AU87" s="47">
        <f t="shared" si="91"/>
        <v>698</v>
      </c>
      <c r="AV87" s="47">
        <f t="shared" si="91"/>
        <v>880</v>
      </c>
      <c r="AW87" s="47">
        <f t="shared" si="91"/>
        <v>1127</v>
      </c>
      <c r="AX87" s="47">
        <f t="shared" si="91"/>
        <v>1177</v>
      </c>
      <c r="AY87" s="47">
        <f t="shared" si="91"/>
        <v>664</v>
      </c>
      <c r="AZ87" s="47">
        <f t="shared" si="91"/>
        <v>1587</v>
      </c>
      <c r="BA87" s="47">
        <f t="shared" si="91"/>
        <v>956</v>
      </c>
      <c r="BB87" s="47">
        <f t="shared" si="91"/>
        <v>733</v>
      </c>
      <c r="BC87" s="47">
        <f t="shared" si="91"/>
        <v>622</v>
      </c>
      <c r="BD87" s="47">
        <f t="shared" si="91"/>
        <v>2046</v>
      </c>
      <c r="BE87" s="47">
        <f t="shared" si="91"/>
        <v>724</v>
      </c>
      <c r="BF87" s="47">
        <f t="shared" si="91"/>
        <v>528</v>
      </c>
      <c r="BG87" s="47">
        <f t="shared" si="91"/>
        <v>1875</v>
      </c>
      <c r="BH87" s="47">
        <f t="shared" si="91"/>
        <v>1265</v>
      </c>
      <c r="BI87" s="47">
        <f t="shared" si="91"/>
        <v>1556</v>
      </c>
      <c r="BJ87" s="47">
        <f t="shared" si="91"/>
        <v>1132</v>
      </c>
    </row>
    <row r="88" ht="13.5" customHeight="1">
      <c r="A88" s="88">
        <v>40635.0</v>
      </c>
      <c r="B88" s="84" t="s">
        <v>71</v>
      </c>
      <c r="C88" s="38"/>
      <c r="D88" s="233" t="s">
        <v>26</v>
      </c>
      <c r="E88" s="52">
        <f t="shared" si="2"/>
        <v>1773</v>
      </c>
      <c r="F88" s="41">
        <v>1.0</v>
      </c>
      <c r="G88" s="41">
        <v>17.0</v>
      </c>
      <c r="H88" s="42">
        <f t="shared" si="3"/>
        <v>20</v>
      </c>
      <c r="I88" s="38"/>
      <c r="J88" s="234" t="s">
        <v>22</v>
      </c>
      <c r="K88" s="52">
        <f t="shared" si="4"/>
        <v>2116</v>
      </c>
      <c r="L88" s="44">
        <v>3.0</v>
      </c>
      <c r="M88" s="44">
        <v>11.0</v>
      </c>
      <c r="N88" s="23">
        <f t="shared" si="5"/>
        <v>20</v>
      </c>
      <c r="O88" s="38"/>
      <c r="P88" s="45" t="s">
        <v>72</v>
      </c>
      <c r="Q88" s="38"/>
      <c r="R88" s="45">
        <f>MIN(Rules!$E$2,(MAX(H88/N88,N88/H88)))</f>
        <v>1</v>
      </c>
      <c r="S88" s="45">
        <f>VLOOKUP(B88,Rules!A:B,2,FALSE)</f>
        <v>40</v>
      </c>
      <c r="T88" s="38"/>
      <c r="U88" s="46">
        <f>1/(10^(-(E88+(IF(P88="Y",Rules!$I$2,0))-K88)/Rules!$E$12)+1)</f>
        <v>0.2913579721</v>
      </c>
      <c r="V88" s="47">
        <f t="shared" si="6"/>
        <v>8</v>
      </c>
      <c r="W88" s="47">
        <f t="shared" si="7"/>
        <v>-8</v>
      </c>
      <c r="X88" s="47"/>
      <c r="Y88" s="47"/>
      <c r="Z88" s="48"/>
      <c r="AA88" s="47">
        <f t="shared" ref="AA88:BJ88" si="92">IF($D88=AA$1,$E88+$V88,(IF($J88=AA$1,$K88+$W88,AA87)))</f>
        <v>1470</v>
      </c>
      <c r="AB88" s="47">
        <f t="shared" si="92"/>
        <v>1100</v>
      </c>
      <c r="AC88" s="47">
        <f t="shared" si="92"/>
        <v>1466</v>
      </c>
      <c r="AD88" s="47">
        <f t="shared" si="92"/>
        <v>292</v>
      </c>
      <c r="AE88" s="47">
        <f t="shared" si="92"/>
        <v>1629</v>
      </c>
      <c r="AF88" s="47">
        <f t="shared" si="92"/>
        <v>1857</v>
      </c>
      <c r="AG88" s="47">
        <f t="shared" si="92"/>
        <v>1077</v>
      </c>
      <c r="AH88" s="47">
        <f t="shared" si="92"/>
        <v>781</v>
      </c>
      <c r="AI88" s="47">
        <f t="shared" si="92"/>
        <v>1328</v>
      </c>
      <c r="AJ88" s="47">
        <f t="shared" si="92"/>
        <v>1781</v>
      </c>
      <c r="AK88" s="47">
        <f t="shared" si="92"/>
        <v>603</v>
      </c>
      <c r="AL88" s="47">
        <f t="shared" si="92"/>
        <v>915</v>
      </c>
      <c r="AM88" s="47">
        <f t="shared" si="92"/>
        <v>1989</v>
      </c>
      <c r="AN88" s="47">
        <f t="shared" si="92"/>
        <v>1309</v>
      </c>
      <c r="AO88" s="47">
        <f t="shared" si="92"/>
        <v>1143</v>
      </c>
      <c r="AP88" s="47">
        <f t="shared" si="92"/>
        <v>2108</v>
      </c>
      <c r="AQ88" s="47">
        <f t="shared" si="92"/>
        <v>1519</v>
      </c>
      <c r="AR88" s="47">
        <f t="shared" si="92"/>
        <v>446</v>
      </c>
      <c r="AS88" s="47">
        <f t="shared" si="92"/>
        <v>1697</v>
      </c>
      <c r="AT88" s="47">
        <f t="shared" si="92"/>
        <v>1135</v>
      </c>
      <c r="AU88" s="47">
        <f t="shared" si="92"/>
        <v>698</v>
      </c>
      <c r="AV88" s="47">
        <f t="shared" si="92"/>
        <v>880</v>
      </c>
      <c r="AW88" s="47">
        <f t="shared" si="92"/>
        <v>1127</v>
      </c>
      <c r="AX88" s="47">
        <f t="shared" si="92"/>
        <v>1177</v>
      </c>
      <c r="AY88" s="47">
        <f t="shared" si="92"/>
        <v>664</v>
      </c>
      <c r="AZ88" s="47">
        <f t="shared" si="92"/>
        <v>1587</v>
      </c>
      <c r="BA88" s="47">
        <f t="shared" si="92"/>
        <v>956</v>
      </c>
      <c r="BB88" s="47">
        <f t="shared" si="92"/>
        <v>733</v>
      </c>
      <c r="BC88" s="47">
        <f t="shared" si="92"/>
        <v>622</v>
      </c>
      <c r="BD88" s="47">
        <f t="shared" si="92"/>
        <v>2046</v>
      </c>
      <c r="BE88" s="47">
        <f t="shared" si="92"/>
        <v>724</v>
      </c>
      <c r="BF88" s="47">
        <f t="shared" si="92"/>
        <v>528</v>
      </c>
      <c r="BG88" s="47">
        <f t="shared" si="92"/>
        <v>1875</v>
      </c>
      <c r="BH88" s="47">
        <f t="shared" si="92"/>
        <v>1265</v>
      </c>
      <c r="BI88" s="47">
        <f t="shared" si="92"/>
        <v>1556</v>
      </c>
      <c r="BJ88" s="47">
        <f t="shared" si="92"/>
        <v>1132</v>
      </c>
    </row>
    <row r="89" ht="13.5" customHeight="1">
      <c r="A89" s="88">
        <v>40635.0</v>
      </c>
      <c r="B89" s="84" t="s">
        <v>71</v>
      </c>
      <c r="C89" s="38"/>
      <c r="D89" s="233" t="s">
        <v>28</v>
      </c>
      <c r="E89" s="52">
        <f t="shared" si="2"/>
        <v>1466</v>
      </c>
      <c r="F89" s="41">
        <v>2.0</v>
      </c>
      <c r="G89" s="41">
        <v>15.0</v>
      </c>
      <c r="H89" s="42">
        <f t="shared" si="3"/>
        <v>21</v>
      </c>
      <c r="I89" s="38"/>
      <c r="J89" s="234" t="s">
        <v>32</v>
      </c>
      <c r="K89" s="52">
        <f t="shared" si="4"/>
        <v>1265</v>
      </c>
      <c r="L89" s="44">
        <v>1.0</v>
      </c>
      <c r="M89" s="44">
        <v>14.0</v>
      </c>
      <c r="N89" s="23">
        <f t="shared" si="5"/>
        <v>17</v>
      </c>
      <c r="O89" s="38"/>
      <c r="P89" s="45" t="s">
        <v>72</v>
      </c>
      <c r="Q89" s="38"/>
      <c r="R89" s="45">
        <f>MIN(Rules!$E$2,(MAX(H89/N89,N89/H89)))</f>
        <v>1.235294118</v>
      </c>
      <c r="S89" s="45">
        <f>VLOOKUP(B89,Rules!A:B,2,FALSE)</f>
        <v>40</v>
      </c>
      <c r="T89" s="38"/>
      <c r="U89" s="46">
        <f>1/(10^(-(E89+(IF(P89="Y",Rules!$I$2,0))-K89)/Rules!$E$12)+1)</f>
        <v>0.8343000843</v>
      </c>
      <c r="V89" s="47">
        <f t="shared" si="6"/>
        <v>8</v>
      </c>
      <c r="W89" s="47">
        <f t="shared" si="7"/>
        <v>-8</v>
      </c>
      <c r="X89" s="47"/>
      <c r="Y89" s="47"/>
      <c r="Z89" s="48"/>
      <c r="AA89" s="47">
        <f t="shared" ref="AA89:BJ89" si="93">IF($D89=AA$1,$E89+$V89,(IF($J89=AA$1,$K89+$W89,AA88)))</f>
        <v>1470</v>
      </c>
      <c r="AB89" s="47">
        <f t="shared" si="93"/>
        <v>1100</v>
      </c>
      <c r="AC89" s="47">
        <f t="shared" si="93"/>
        <v>1474</v>
      </c>
      <c r="AD89" s="47">
        <f t="shared" si="93"/>
        <v>292</v>
      </c>
      <c r="AE89" s="47">
        <f t="shared" si="93"/>
        <v>1629</v>
      </c>
      <c r="AF89" s="47">
        <f t="shared" si="93"/>
        <v>1857</v>
      </c>
      <c r="AG89" s="47">
        <f t="shared" si="93"/>
        <v>1077</v>
      </c>
      <c r="AH89" s="47">
        <f t="shared" si="93"/>
        <v>781</v>
      </c>
      <c r="AI89" s="47">
        <f t="shared" si="93"/>
        <v>1328</v>
      </c>
      <c r="AJ89" s="47">
        <f t="shared" si="93"/>
        <v>1781</v>
      </c>
      <c r="AK89" s="47">
        <f t="shared" si="93"/>
        <v>603</v>
      </c>
      <c r="AL89" s="47">
        <f t="shared" si="93"/>
        <v>915</v>
      </c>
      <c r="AM89" s="47">
        <f t="shared" si="93"/>
        <v>1989</v>
      </c>
      <c r="AN89" s="47">
        <f t="shared" si="93"/>
        <v>1309</v>
      </c>
      <c r="AO89" s="47">
        <f t="shared" si="93"/>
        <v>1143</v>
      </c>
      <c r="AP89" s="47">
        <f t="shared" si="93"/>
        <v>2108</v>
      </c>
      <c r="AQ89" s="47">
        <f t="shared" si="93"/>
        <v>1519</v>
      </c>
      <c r="AR89" s="47">
        <f t="shared" si="93"/>
        <v>446</v>
      </c>
      <c r="AS89" s="47">
        <f t="shared" si="93"/>
        <v>1697</v>
      </c>
      <c r="AT89" s="47">
        <f t="shared" si="93"/>
        <v>1135</v>
      </c>
      <c r="AU89" s="47">
        <f t="shared" si="93"/>
        <v>698</v>
      </c>
      <c r="AV89" s="47">
        <f t="shared" si="93"/>
        <v>880</v>
      </c>
      <c r="AW89" s="47">
        <f t="shared" si="93"/>
        <v>1127</v>
      </c>
      <c r="AX89" s="47">
        <f t="shared" si="93"/>
        <v>1177</v>
      </c>
      <c r="AY89" s="47">
        <f t="shared" si="93"/>
        <v>664</v>
      </c>
      <c r="AZ89" s="47">
        <f t="shared" si="93"/>
        <v>1587</v>
      </c>
      <c r="BA89" s="47">
        <f t="shared" si="93"/>
        <v>956</v>
      </c>
      <c r="BB89" s="47">
        <f t="shared" si="93"/>
        <v>733</v>
      </c>
      <c r="BC89" s="47">
        <f t="shared" si="93"/>
        <v>622</v>
      </c>
      <c r="BD89" s="47">
        <f t="shared" si="93"/>
        <v>2046</v>
      </c>
      <c r="BE89" s="47">
        <f t="shared" si="93"/>
        <v>724</v>
      </c>
      <c r="BF89" s="47">
        <f t="shared" si="93"/>
        <v>528</v>
      </c>
      <c r="BG89" s="47">
        <f t="shared" si="93"/>
        <v>1875</v>
      </c>
      <c r="BH89" s="47">
        <f t="shared" si="93"/>
        <v>1257</v>
      </c>
      <c r="BI89" s="47">
        <f t="shared" si="93"/>
        <v>1556</v>
      </c>
      <c r="BJ89" s="47">
        <f t="shared" si="93"/>
        <v>1132</v>
      </c>
    </row>
    <row r="90" ht="13.5" customHeight="1">
      <c r="A90" s="88">
        <v>40635.0</v>
      </c>
      <c r="B90" s="84" t="s">
        <v>71</v>
      </c>
      <c r="C90" s="38"/>
      <c r="D90" s="233" t="s">
        <v>31</v>
      </c>
      <c r="E90" s="52">
        <f t="shared" si="2"/>
        <v>1519</v>
      </c>
      <c r="F90" s="41">
        <v>3.0</v>
      </c>
      <c r="G90" s="41">
        <v>16.0</v>
      </c>
      <c r="H90" s="42">
        <f t="shared" si="3"/>
        <v>25</v>
      </c>
      <c r="I90" s="38"/>
      <c r="J90" s="234" t="s">
        <v>21</v>
      </c>
      <c r="K90" s="52">
        <f t="shared" si="4"/>
        <v>1629</v>
      </c>
      <c r="L90" s="44">
        <v>3.0</v>
      </c>
      <c r="M90" s="44">
        <v>13.0</v>
      </c>
      <c r="N90" s="23">
        <f t="shared" si="5"/>
        <v>22</v>
      </c>
      <c r="O90" s="38"/>
      <c r="P90" s="45" t="s">
        <v>72</v>
      </c>
      <c r="Q90" s="38"/>
      <c r="R90" s="45">
        <f>MIN(Rules!$E$2,(MAX(H90/N90,N90/H90)))</f>
        <v>1.136363636</v>
      </c>
      <c r="S90" s="45">
        <f>VLOOKUP(B90,Rules!A:B,2,FALSE)</f>
        <v>40</v>
      </c>
      <c r="T90" s="38"/>
      <c r="U90" s="46">
        <f>1/(10^(-(E90+(IF(P90="Y",Rules!$I$2,0))-K90)/Rules!$E$12)+1)</f>
        <v>0.5459219228</v>
      </c>
      <c r="V90" s="47">
        <f t="shared" si="6"/>
        <v>21</v>
      </c>
      <c r="W90" s="47">
        <f t="shared" si="7"/>
        <v>-21</v>
      </c>
      <c r="X90" s="47"/>
      <c r="Y90" s="47"/>
      <c r="Z90" s="48"/>
      <c r="AA90" s="47">
        <f t="shared" ref="AA90:BJ90" si="94">IF($D90=AA$1,$E90+$V90,(IF($J90=AA$1,$K90+$W90,AA89)))</f>
        <v>1470</v>
      </c>
      <c r="AB90" s="47">
        <f t="shared" si="94"/>
        <v>1100</v>
      </c>
      <c r="AC90" s="47">
        <f t="shared" si="94"/>
        <v>1474</v>
      </c>
      <c r="AD90" s="47">
        <f t="shared" si="94"/>
        <v>292</v>
      </c>
      <c r="AE90" s="47">
        <f t="shared" si="94"/>
        <v>1608</v>
      </c>
      <c r="AF90" s="47">
        <f t="shared" si="94"/>
        <v>1857</v>
      </c>
      <c r="AG90" s="47">
        <f t="shared" si="94"/>
        <v>1077</v>
      </c>
      <c r="AH90" s="47">
        <f t="shared" si="94"/>
        <v>781</v>
      </c>
      <c r="AI90" s="47">
        <f t="shared" si="94"/>
        <v>1328</v>
      </c>
      <c r="AJ90" s="47">
        <f t="shared" si="94"/>
        <v>1781</v>
      </c>
      <c r="AK90" s="47">
        <f t="shared" si="94"/>
        <v>603</v>
      </c>
      <c r="AL90" s="47">
        <f t="shared" si="94"/>
        <v>915</v>
      </c>
      <c r="AM90" s="47">
        <f t="shared" si="94"/>
        <v>1989</v>
      </c>
      <c r="AN90" s="47">
        <f t="shared" si="94"/>
        <v>1309</v>
      </c>
      <c r="AO90" s="47">
        <f t="shared" si="94"/>
        <v>1143</v>
      </c>
      <c r="AP90" s="47">
        <f t="shared" si="94"/>
        <v>2108</v>
      </c>
      <c r="AQ90" s="47">
        <f t="shared" si="94"/>
        <v>1540</v>
      </c>
      <c r="AR90" s="47">
        <f t="shared" si="94"/>
        <v>446</v>
      </c>
      <c r="AS90" s="47">
        <f t="shared" si="94"/>
        <v>1697</v>
      </c>
      <c r="AT90" s="47">
        <f t="shared" si="94"/>
        <v>1135</v>
      </c>
      <c r="AU90" s="47">
        <f t="shared" si="94"/>
        <v>698</v>
      </c>
      <c r="AV90" s="47">
        <f t="shared" si="94"/>
        <v>880</v>
      </c>
      <c r="AW90" s="47">
        <f t="shared" si="94"/>
        <v>1127</v>
      </c>
      <c r="AX90" s="47">
        <f t="shared" si="94"/>
        <v>1177</v>
      </c>
      <c r="AY90" s="47">
        <f t="shared" si="94"/>
        <v>664</v>
      </c>
      <c r="AZ90" s="47">
        <f t="shared" si="94"/>
        <v>1587</v>
      </c>
      <c r="BA90" s="47">
        <f t="shared" si="94"/>
        <v>956</v>
      </c>
      <c r="BB90" s="47">
        <f t="shared" si="94"/>
        <v>733</v>
      </c>
      <c r="BC90" s="47">
        <f t="shared" si="94"/>
        <v>622</v>
      </c>
      <c r="BD90" s="47">
        <f t="shared" si="94"/>
        <v>2046</v>
      </c>
      <c r="BE90" s="47">
        <f t="shared" si="94"/>
        <v>724</v>
      </c>
      <c r="BF90" s="47">
        <f t="shared" si="94"/>
        <v>528</v>
      </c>
      <c r="BG90" s="47">
        <f t="shared" si="94"/>
        <v>1875</v>
      </c>
      <c r="BH90" s="47">
        <f t="shared" si="94"/>
        <v>1257</v>
      </c>
      <c r="BI90" s="47">
        <f t="shared" si="94"/>
        <v>1556</v>
      </c>
      <c r="BJ90" s="47">
        <f t="shared" si="94"/>
        <v>1132</v>
      </c>
    </row>
    <row r="91" ht="13.5" customHeight="1">
      <c r="A91" s="88">
        <v>40635.0</v>
      </c>
      <c r="B91" s="84" t="s">
        <v>71</v>
      </c>
      <c r="C91" s="38"/>
      <c r="D91" s="233" t="s">
        <v>44</v>
      </c>
      <c r="E91" s="52">
        <f t="shared" si="2"/>
        <v>733</v>
      </c>
      <c r="F91" s="41">
        <v>1.0</v>
      </c>
      <c r="G91" s="41">
        <v>10.0</v>
      </c>
      <c r="H91" s="42">
        <f t="shared" si="3"/>
        <v>13</v>
      </c>
      <c r="I91" s="38"/>
      <c r="J91" s="234" t="s">
        <v>39</v>
      </c>
      <c r="K91" s="52">
        <f t="shared" si="4"/>
        <v>1127</v>
      </c>
      <c r="L91" s="44">
        <v>3.0</v>
      </c>
      <c r="M91" s="44">
        <v>18.0</v>
      </c>
      <c r="N91" s="23">
        <f t="shared" si="5"/>
        <v>27</v>
      </c>
      <c r="O91" s="38"/>
      <c r="P91" s="45" t="s">
        <v>72</v>
      </c>
      <c r="Q91" s="38"/>
      <c r="R91" s="45">
        <f>MIN(Rules!$E$2,(MAX(H91/N91,N91/H91)))</f>
        <v>2</v>
      </c>
      <c r="S91" s="45">
        <f>VLOOKUP(B91,Rules!A:B,2,FALSE)</f>
        <v>40</v>
      </c>
      <c r="T91" s="38"/>
      <c r="U91" s="46">
        <f>1/(10^(-(E91+(IF(P91="Y",Rules!$I$2,0))-K91)/Rules!$E$12)+1)</f>
        <v>0.24533274</v>
      </c>
      <c r="V91" s="47">
        <f t="shared" si="6"/>
        <v>-20</v>
      </c>
      <c r="W91" s="47">
        <f t="shared" si="7"/>
        <v>20</v>
      </c>
      <c r="X91" s="47"/>
      <c r="Y91" s="47"/>
      <c r="Z91" s="48"/>
      <c r="AA91" s="47">
        <f t="shared" ref="AA91:BJ91" si="95">IF($D91=AA$1,$E91+$V91,(IF($J91=AA$1,$K91+$W91,AA90)))</f>
        <v>1470</v>
      </c>
      <c r="AB91" s="47">
        <f t="shared" si="95"/>
        <v>1100</v>
      </c>
      <c r="AC91" s="47">
        <f t="shared" si="95"/>
        <v>1474</v>
      </c>
      <c r="AD91" s="47">
        <f t="shared" si="95"/>
        <v>292</v>
      </c>
      <c r="AE91" s="47">
        <f t="shared" si="95"/>
        <v>1608</v>
      </c>
      <c r="AF91" s="47">
        <f t="shared" si="95"/>
        <v>1857</v>
      </c>
      <c r="AG91" s="47">
        <f t="shared" si="95"/>
        <v>1077</v>
      </c>
      <c r="AH91" s="47">
        <f t="shared" si="95"/>
        <v>781</v>
      </c>
      <c r="AI91" s="47">
        <f t="shared" si="95"/>
        <v>1328</v>
      </c>
      <c r="AJ91" s="47">
        <f t="shared" si="95"/>
        <v>1781</v>
      </c>
      <c r="AK91" s="47">
        <f t="shared" si="95"/>
        <v>603</v>
      </c>
      <c r="AL91" s="47">
        <f t="shared" si="95"/>
        <v>915</v>
      </c>
      <c r="AM91" s="47">
        <f t="shared" si="95"/>
        <v>1989</v>
      </c>
      <c r="AN91" s="47">
        <f t="shared" si="95"/>
        <v>1309</v>
      </c>
      <c r="AO91" s="47">
        <f t="shared" si="95"/>
        <v>1143</v>
      </c>
      <c r="AP91" s="47">
        <f t="shared" si="95"/>
        <v>2108</v>
      </c>
      <c r="AQ91" s="47">
        <f t="shared" si="95"/>
        <v>1540</v>
      </c>
      <c r="AR91" s="47">
        <f t="shared" si="95"/>
        <v>446</v>
      </c>
      <c r="AS91" s="47">
        <f t="shared" si="95"/>
        <v>1697</v>
      </c>
      <c r="AT91" s="47">
        <f t="shared" si="95"/>
        <v>1135</v>
      </c>
      <c r="AU91" s="47">
        <f t="shared" si="95"/>
        <v>698</v>
      </c>
      <c r="AV91" s="47">
        <f t="shared" si="95"/>
        <v>880</v>
      </c>
      <c r="AW91" s="47">
        <f t="shared" si="95"/>
        <v>1147</v>
      </c>
      <c r="AX91" s="47">
        <f t="shared" si="95"/>
        <v>1177</v>
      </c>
      <c r="AY91" s="47">
        <f t="shared" si="95"/>
        <v>664</v>
      </c>
      <c r="AZ91" s="47">
        <f t="shared" si="95"/>
        <v>1587</v>
      </c>
      <c r="BA91" s="47">
        <f t="shared" si="95"/>
        <v>956</v>
      </c>
      <c r="BB91" s="47">
        <f t="shared" si="95"/>
        <v>713</v>
      </c>
      <c r="BC91" s="47">
        <f t="shared" si="95"/>
        <v>622</v>
      </c>
      <c r="BD91" s="47">
        <f t="shared" si="95"/>
        <v>2046</v>
      </c>
      <c r="BE91" s="47">
        <f t="shared" si="95"/>
        <v>724</v>
      </c>
      <c r="BF91" s="47">
        <f t="shared" si="95"/>
        <v>528</v>
      </c>
      <c r="BG91" s="47">
        <f t="shared" si="95"/>
        <v>1875</v>
      </c>
      <c r="BH91" s="47">
        <f t="shared" si="95"/>
        <v>1257</v>
      </c>
      <c r="BI91" s="47">
        <f t="shared" si="95"/>
        <v>1556</v>
      </c>
      <c r="BJ91" s="47">
        <f t="shared" si="95"/>
        <v>1132</v>
      </c>
    </row>
    <row r="92" ht="13.5" customHeight="1">
      <c r="A92" s="88">
        <v>40636.0</v>
      </c>
      <c r="B92" s="84" t="s">
        <v>71</v>
      </c>
      <c r="C92" s="38"/>
      <c r="D92" s="233" t="s">
        <v>27</v>
      </c>
      <c r="E92" s="52">
        <f t="shared" si="2"/>
        <v>1587</v>
      </c>
      <c r="F92" s="41">
        <v>1.0</v>
      </c>
      <c r="G92" s="41">
        <v>19.0</v>
      </c>
      <c r="H92" s="42">
        <f t="shared" si="3"/>
        <v>22</v>
      </c>
      <c r="I92" s="38"/>
      <c r="J92" s="234" t="s">
        <v>25</v>
      </c>
      <c r="K92" s="52">
        <f t="shared" si="4"/>
        <v>1875</v>
      </c>
      <c r="L92" s="44">
        <v>2.0</v>
      </c>
      <c r="M92" s="44">
        <v>19.0</v>
      </c>
      <c r="N92" s="23">
        <f t="shared" si="5"/>
        <v>25</v>
      </c>
      <c r="O92" s="38"/>
      <c r="P92" s="45" t="s">
        <v>72</v>
      </c>
      <c r="Q92" s="38"/>
      <c r="R92" s="45">
        <f>MIN(Rules!$E$2,(MAX(H92/N92,N92/H92)))</f>
        <v>1.136363636</v>
      </c>
      <c r="S92" s="45">
        <f>VLOOKUP(B92,Rules!A:B,2,FALSE)</f>
        <v>40</v>
      </c>
      <c r="T92" s="38"/>
      <c r="U92" s="46">
        <f>1/(10^(-(E92+(IF(P92="Y",Rules!$I$2,0))-K92)/Rules!$E$12)+1)</f>
        <v>0.346261425</v>
      </c>
      <c r="V92" s="47">
        <f t="shared" si="6"/>
        <v>-16</v>
      </c>
      <c r="W92" s="47">
        <f t="shared" si="7"/>
        <v>16</v>
      </c>
      <c r="X92" s="47"/>
      <c r="Y92" s="47"/>
      <c r="Z92" s="48"/>
      <c r="AA92" s="47">
        <f t="shared" ref="AA92:BJ92" si="96">IF($D92=AA$1,$E92+$V92,(IF($J92=AA$1,$K92+$W92,AA91)))</f>
        <v>1470</v>
      </c>
      <c r="AB92" s="47">
        <f t="shared" si="96"/>
        <v>1100</v>
      </c>
      <c r="AC92" s="47">
        <f t="shared" si="96"/>
        <v>1474</v>
      </c>
      <c r="AD92" s="47">
        <f t="shared" si="96"/>
        <v>292</v>
      </c>
      <c r="AE92" s="47">
        <f t="shared" si="96"/>
        <v>1608</v>
      </c>
      <c r="AF92" s="47">
        <f t="shared" si="96"/>
        <v>1857</v>
      </c>
      <c r="AG92" s="47">
        <f t="shared" si="96"/>
        <v>1077</v>
      </c>
      <c r="AH92" s="47">
        <f t="shared" si="96"/>
        <v>781</v>
      </c>
      <c r="AI92" s="47">
        <f t="shared" si="96"/>
        <v>1328</v>
      </c>
      <c r="AJ92" s="47">
        <f t="shared" si="96"/>
        <v>1781</v>
      </c>
      <c r="AK92" s="47">
        <f t="shared" si="96"/>
        <v>603</v>
      </c>
      <c r="AL92" s="47">
        <f t="shared" si="96"/>
        <v>915</v>
      </c>
      <c r="AM92" s="47">
        <f t="shared" si="96"/>
        <v>1989</v>
      </c>
      <c r="AN92" s="47">
        <f t="shared" si="96"/>
        <v>1309</v>
      </c>
      <c r="AO92" s="47">
        <f t="shared" si="96"/>
        <v>1143</v>
      </c>
      <c r="AP92" s="47">
        <f t="shared" si="96"/>
        <v>2108</v>
      </c>
      <c r="AQ92" s="47">
        <f t="shared" si="96"/>
        <v>1540</v>
      </c>
      <c r="AR92" s="47">
        <f t="shared" si="96"/>
        <v>446</v>
      </c>
      <c r="AS92" s="47">
        <f t="shared" si="96"/>
        <v>1697</v>
      </c>
      <c r="AT92" s="47">
        <f t="shared" si="96"/>
        <v>1135</v>
      </c>
      <c r="AU92" s="47">
        <f t="shared" si="96"/>
        <v>698</v>
      </c>
      <c r="AV92" s="47">
        <f t="shared" si="96"/>
        <v>880</v>
      </c>
      <c r="AW92" s="47">
        <f t="shared" si="96"/>
        <v>1147</v>
      </c>
      <c r="AX92" s="47">
        <f t="shared" si="96"/>
        <v>1177</v>
      </c>
      <c r="AY92" s="47">
        <f t="shared" si="96"/>
        <v>664</v>
      </c>
      <c r="AZ92" s="47">
        <f t="shared" si="96"/>
        <v>1571</v>
      </c>
      <c r="BA92" s="47">
        <f t="shared" si="96"/>
        <v>956</v>
      </c>
      <c r="BB92" s="47">
        <f t="shared" si="96"/>
        <v>713</v>
      </c>
      <c r="BC92" s="47">
        <f t="shared" si="96"/>
        <v>622</v>
      </c>
      <c r="BD92" s="47">
        <f t="shared" si="96"/>
        <v>2046</v>
      </c>
      <c r="BE92" s="47">
        <f t="shared" si="96"/>
        <v>724</v>
      </c>
      <c r="BF92" s="47">
        <f t="shared" si="96"/>
        <v>528</v>
      </c>
      <c r="BG92" s="47">
        <f t="shared" si="96"/>
        <v>1891</v>
      </c>
      <c r="BH92" s="47">
        <f t="shared" si="96"/>
        <v>1257</v>
      </c>
      <c r="BI92" s="47">
        <f t="shared" si="96"/>
        <v>1556</v>
      </c>
      <c r="BJ92" s="47">
        <f t="shared" si="96"/>
        <v>1132</v>
      </c>
    </row>
    <row r="93" ht="13.5" customHeight="1">
      <c r="A93" s="88">
        <v>40636.0</v>
      </c>
      <c r="B93" s="84" t="s">
        <v>71</v>
      </c>
      <c r="C93" s="38"/>
      <c r="D93" s="233" t="s">
        <v>23</v>
      </c>
      <c r="E93" s="52">
        <f t="shared" si="2"/>
        <v>1989</v>
      </c>
      <c r="F93" s="41">
        <v>1.0</v>
      </c>
      <c r="G93" s="41">
        <v>14.0</v>
      </c>
      <c r="H93" s="42">
        <f t="shared" si="3"/>
        <v>17</v>
      </c>
      <c r="I93" s="38"/>
      <c r="J93" s="234" t="s">
        <v>18</v>
      </c>
      <c r="K93" s="52">
        <f t="shared" si="4"/>
        <v>2046</v>
      </c>
      <c r="L93" s="44">
        <v>4.0</v>
      </c>
      <c r="M93" s="44">
        <v>23.0</v>
      </c>
      <c r="N93" s="23">
        <f t="shared" si="5"/>
        <v>35</v>
      </c>
      <c r="O93" s="38"/>
      <c r="P93" s="45" t="s">
        <v>72</v>
      </c>
      <c r="Q93" s="38"/>
      <c r="R93" s="45">
        <f>MIN(Rules!$E$2,(MAX(H93/N93,N93/H93)))</f>
        <v>2</v>
      </c>
      <c r="S93" s="45">
        <f>VLOOKUP(B93,Rules!A:B,2,FALSE)</f>
        <v>40</v>
      </c>
      <c r="T93" s="38"/>
      <c r="U93" s="46">
        <f>1/(10^(-(E93+(IF(P93="Y",Rules!$I$2,0))-K93)/Rules!$E$12)+1)</f>
        <v>0.6054630712</v>
      </c>
      <c r="V93" s="47">
        <f t="shared" si="6"/>
        <v>-48</v>
      </c>
      <c r="W93" s="47">
        <f t="shared" si="7"/>
        <v>48</v>
      </c>
      <c r="X93" s="47"/>
      <c r="Y93" s="47"/>
      <c r="Z93" s="48"/>
      <c r="AA93" s="47">
        <f t="shared" ref="AA93:BJ93" si="97">IF($D93=AA$1,$E93+$V93,(IF($J93=AA$1,$K93+$W93,AA92)))</f>
        <v>1470</v>
      </c>
      <c r="AB93" s="47">
        <f t="shared" si="97"/>
        <v>1100</v>
      </c>
      <c r="AC93" s="47">
        <f t="shared" si="97"/>
        <v>1474</v>
      </c>
      <c r="AD93" s="47">
        <f t="shared" si="97"/>
        <v>292</v>
      </c>
      <c r="AE93" s="47">
        <f t="shared" si="97"/>
        <v>1608</v>
      </c>
      <c r="AF93" s="47">
        <f t="shared" si="97"/>
        <v>1857</v>
      </c>
      <c r="AG93" s="47">
        <f t="shared" si="97"/>
        <v>1077</v>
      </c>
      <c r="AH93" s="47">
        <f t="shared" si="97"/>
        <v>781</v>
      </c>
      <c r="AI93" s="47">
        <f t="shared" si="97"/>
        <v>1328</v>
      </c>
      <c r="AJ93" s="47">
        <f t="shared" si="97"/>
        <v>1781</v>
      </c>
      <c r="AK93" s="47">
        <f t="shared" si="97"/>
        <v>603</v>
      </c>
      <c r="AL93" s="47">
        <f t="shared" si="97"/>
        <v>915</v>
      </c>
      <c r="AM93" s="47">
        <f t="shared" si="97"/>
        <v>1941</v>
      </c>
      <c r="AN93" s="47">
        <f t="shared" si="97"/>
        <v>1309</v>
      </c>
      <c r="AO93" s="47">
        <f t="shared" si="97"/>
        <v>1143</v>
      </c>
      <c r="AP93" s="47">
        <f t="shared" si="97"/>
        <v>2108</v>
      </c>
      <c r="AQ93" s="47">
        <f t="shared" si="97"/>
        <v>1540</v>
      </c>
      <c r="AR93" s="47">
        <f t="shared" si="97"/>
        <v>446</v>
      </c>
      <c r="AS93" s="47">
        <f t="shared" si="97"/>
        <v>1697</v>
      </c>
      <c r="AT93" s="47">
        <f t="shared" si="97"/>
        <v>1135</v>
      </c>
      <c r="AU93" s="47">
        <f t="shared" si="97"/>
        <v>698</v>
      </c>
      <c r="AV93" s="47">
        <f t="shared" si="97"/>
        <v>880</v>
      </c>
      <c r="AW93" s="47">
        <f t="shared" si="97"/>
        <v>1147</v>
      </c>
      <c r="AX93" s="47">
        <f t="shared" si="97"/>
        <v>1177</v>
      </c>
      <c r="AY93" s="47">
        <f t="shared" si="97"/>
        <v>664</v>
      </c>
      <c r="AZ93" s="47">
        <f t="shared" si="97"/>
        <v>1571</v>
      </c>
      <c r="BA93" s="47">
        <f t="shared" si="97"/>
        <v>956</v>
      </c>
      <c r="BB93" s="47">
        <f t="shared" si="97"/>
        <v>713</v>
      </c>
      <c r="BC93" s="47">
        <f t="shared" si="97"/>
        <v>622</v>
      </c>
      <c r="BD93" s="47">
        <f t="shared" si="97"/>
        <v>2094</v>
      </c>
      <c r="BE93" s="47">
        <f t="shared" si="97"/>
        <v>724</v>
      </c>
      <c r="BF93" s="47">
        <f t="shared" si="97"/>
        <v>528</v>
      </c>
      <c r="BG93" s="47">
        <f t="shared" si="97"/>
        <v>1891</v>
      </c>
      <c r="BH93" s="47">
        <f t="shared" si="97"/>
        <v>1257</v>
      </c>
      <c r="BI93" s="47">
        <f t="shared" si="97"/>
        <v>1556</v>
      </c>
      <c r="BJ93" s="47">
        <f t="shared" si="97"/>
        <v>1132</v>
      </c>
    </row>
    <row r="94" ht="13.5" customHeight="1">
      <c r="A94" s="88">
        <v>40636.0</v>
      </c>
      <c r="B94" s="84" t="s">
        <v>71</v>
      </c>
      <c r="C94" s="38"/>
      <c r="D94" s="233" t="s">
        <v>24</v>
      </c>
      <c r="E94" s="52">
        <f t="shared" si="2"/>
        <v>1556</v>
      </c>
      <c r="F94" s="41">
        <v>1.0</v>
      </c>
      <c r="G94" s="41">
        <v>16.0</v>
      </c>
      <c r="H94" s="42">
        <f t="shared" si="3"/>
        <v>19</v>
      </c>
      <c r="I94" s="38"/>
      <c r="J94" s="234" t="s">
        <v>19</v>
      </c>
      <c r="K94" s="52">
        <f t="shared" si="4"/>
        <v>1857</v>
      </c>
      <c r="L94" s="44">
        <v>1.0</v>
      </c>
      <c r="M94" s="44">
        <v>15.0</v>
      </c>
      <c r="N94" s="23">
        <f t="shared" si="5"/>
        <v>18</v>
      </c>
      <c r="O94" s="38"/>
      <c r="P94" s="45" t="s">
        <v>72</v>
      </c>
      <c r="Q94" s="38"/>
      <c r="R94" s="45">
        <f>MIN(Rules!$E$2,(MAX(H94/N94,N94/H94)))</f>
        <v>1.055555556</v>
      </c>
      <c r="S94" s="45">
        <f>VLOOKUP(B94,Rules!A:B,2,FALSE)</f>
        <v>40</v>
      </c>
      <c r="T94" s="38"/>
      <c r="U94" s="46">
        <f>1/(10^(-(E94+(IF(P94="Y",Rules!$I$2,0))-K94)/Rules!$E$12)+1)</f>
        <v>0.332837181</v>
      </c>
      <c r="V94" s="47">
        <f t="shared" si="6"/>
        <v>28</v>
      </c>
      <c r="W94" s="47">
        <f t="shared" si="7"/>
        <v>-28</v>
      </c>
      <c r="X94" s="47"/>
      <c r="Y94" s="47"/>
      <c r="Z94" s="48"/>
      <c r="AA94" s="47">
        <f t="shared" ref="AA94:BJ94" si="98">IF($D94=AA$1,$E94+$V94,(IF($J94=AA$1,$K94+$W94,AA93)))</f>
        <v>1470</v>
      </c>
      <c r="AB94" s="47">
        <f t="shared" si="98"/>
        <v>1100</v>
      </c>
      <c r="AC94" s="47">
        <f t="shared" si="98"/>
        <v>1474</v>
      </c>
      <c r="AD94" s="47">
        <f t="shared" si="98"/>
        <v>292</v>
      </c>
      <c r="AE94" s="47">
        <f t="shared" si="98"/>
        <v>1608</v>
      </c>
      <c r="AF94" s="47">
        <f t="shared" si="98"/>
        <v>1829</v>
      </c>
      <c r="AG94" s="47">
        <f t="shared" si="98"/>
        <v>1077</v>
      </c>
      <c r="AH94" s="47">
        <f t="shared" si="98"/>
        <v>781</v>
      </c>
      <c r="AI94" s="47">
        <f t="shared" si="98"/>
        <v>1328</v>
      </c>
      <c r="AJ94" s="47">
        <f t="shared" si="98"/>
        <v>1781</v>
      </c>
      <c r="AK94" s="47">
        <f t="shared" si="98"/>
        <v>603</v>
      </c>
      <c r="AL94" s="47">
        <f t="shared" si="98"/>
        <v>915</v>
      </c>
      <c r="AM94" s="47">
        <f t="shared" si="98"/>
        <v>1941</v>
      </c>
      <c r="AN94" s="47">
        <f t="shared" si="98"/>
        <v>1309</v>
      </c>
      <c r="AO94" s="47">
        <f t="shared" si="98"/>
        <v>1143</v>
      </c>
      <c r="AP94" s="47">
        <f t="shared" si="98"/>
        <v>2108</v>
      </c>
      <c r="AQ94" s="47">
        <f t="shared" si="98"/>
        <v>1540</v>
      </c>
      <c r="AR94" s="47">
        <f t="shared" si="98"/>
        <v>446</v>
      </c>
      <c r="AS94" s="47">
        <f t="shared" si="98"/>
        <v>1697</v>
      </c>
      <c r="AT94" s="47">
        <f t="shared" si="98"/>
        <v>1135</v>
      </c>
      <c r="AU94" s="47">
        <f t="shared" si="98"/>
        <v>698</v>
      </c>
      <c r="AV94" s="47">
        <f t="shared" si="98"/>
        <v>880</v>
      </c>
      <c r="AW94" s="47">
        <f t="shared" si="98"/>
        <v>1147</v>
      </c>
      <c r="AX94" s="47">
        <f t="shared" si="98"/>
        <v>1177</v>
      </c>
      <c r="AY94" s="47">
        <f t="shared" si="98"/>
        <v>664</v>
      </c>
      <c r="AZ94" s="47">
        <f t="shared" si="98"/>
        <v>1571</v>
      </c>
      <c r="BA94" s="47">
        <f t="shared" si="98"/>
        <v>956</v>
      </c>
      <c r="BB94" s="47">
        <f t="shared" si="98"/>
        <v>713</v>
      </c>
      <c r="BC94" s="47">
        <f t="shared" si="98"/>
        <v>622</v>
      </c>
      <c r="BD94" s="47">
        <f t="shared" si="98"/>
        <v>2094</v>
      </c>
      <c r="BE94" s="47">
        <f t="shared" si="98"/>
        <v>724</v>
      </c>
      <c r="BF94" s="47">
        <f t="shared" si="98"/>
        <v>528</v>
      </c>
      <c r="BG94" s="47">
        <f t="shared" si="98"/>
        <v>1891</v>
      </c>
      <c r="BH94" s="47">
        <f t="shared" si="98"/>
        <v>1257</v>
      </c>
      <c r="BI94" s="47">
        <f t="shared" si="98"/>
        <v>1584</v>
      </c>
      <c r="BJ94" s="47">
        <f t="shared" si="98"/>
        <v>1132</v>
      </c>
    </row>
    <row r="95" ht="13.5" customHeight="1">
      <c r="A95" s="88">
        <v>40636.0</v>
      </c>
      <c r="B95" s="84" t="s">
        <v>71</v>
      </c>
      <c r="C95" s="38"/>
      <c r="D95" s="233" t="s">
        <v>20</v>
      </c>
      <c r="E95" s="52">
        <f t="shared" si="2"/>
        <v>1697</v>
      </c>
      <c r="F95" s="41">
        <v>1.0</v>
      </c>
      <c r="G95" s="41">
        <v>24.0</v>
      </c>
      <c r="H95" s="42">
        <f t="shared" si="3"/>
        <v>27</v>
      </c>
      <c r="I95" s="38"/>
      <c r="J95" s="234" t="s">
        <v>34</v>
      </c>
      <c r="K95" s="52">
        <f t="shared" si="4"/>
        <v>1309</v>
      </c>
      <c r="L95" s="44">
        <v>1.0</v>
      </c>
      <c r="M95" s="44">
        <v>9.0</v>
      </c>
      <c r="N95" s="23">
        <f t="shared" si="5"/>
        <v>12</v>
      </c>
      <c r="O95" s="38"/>
      <c r="P95" s="45" t="s">
        <v>72</v>
      </c>
      <c r="Q95" s="38"/>
      <c r="R95" s="45">
        <f>MIN(Rules!$E$2,(MAX(H95/N95,N95/H95)))</f>
        <v>2</v>
      </c>
      <c r="S95" s="45">
        <f>VLOOKUP(B95,Rules!A:B,2,FALSE)</f>
        <v>40</v>
      </c>
      <c r="T95" s="38"/>
      <c r="U95" s="46">
        <f>1/(10^(-(E95+(IF(P95="Y",Rules!$I$2,0))-K95)/Rules!$E$12)+1)</f>
        <v>0.9225551838</v>
      </c>
      <c r="V95" s="47">
        <f t="shared" si="6"/>
        <v>6</v>
      </c>
      <c r="W95" s="47">
        <f t="shared" si="7"/>
        <v>-6</v>
      </c>
      <c r="X95" s="47"/>
      <c r="Y95" s="47"/>
      <c r="Z95" s="48"/>
      <c r="AA95" s="47">
        <f t="shared" ref="AA95:BJ95" si="99">IF($D95=AA$1,$E95+$V95,(IF($J95=AA$1,$K95+$W95,AA94)))</f>
        <v>1470</v>
      </c>
      <c r="AB95" s="47">
        <f t="shared" si="99"/>
        <v>1100</v>
      </c>
      <c r="AC95" s="47">
        <f t="shared" si="99"/>
        <v>1474</v>
      </c>
      <c r="AD95" s="47">
        <f t="shared" si="99"/>
        <v>292</v>
      </c>
      <c r="AE95" s="47">
        <f t="shared" si="99"/>
        <v>1608</v>
      </c>
      <c r="AF95" s="47">
        <f t="shared" si="99"/>
        <v>1829</v>
      </c>
      <c r="AG95" s="47">
        <f t="shared" si="99"/>
        <v>1077</v>
      </c>
      <c r="AH95" s="47">
        <f t="shared" si="99"/>
        <v>781</v>
      </c>
      <c r="AI95" s="47">
        <f t="shared" si="99"/>
        <v>1328</v>
      </c>
      <c r="AJ95" s="47">
        <f t="shared" si="99"/>
        <v>1781</v>
      </c>
      <c r="AK95" s="47">
        <f t="shared" si="99"/>
        <v>603</v>
      </c>
      <c r="AL95" s="47">
        <f t="shared" si="99"/>
        <v>915</v>
      </c>
      <c r="AM95" s="47">
        <f t="shared" si="99"/>
        <v>1941</v>
      </c>
      <c r="AN95" s="47">
        <f t="shared" si="99"/>
        <v>1303</v>
      </c>
      <c r="AO95" s="47">
        <f t="shared" si="99"/>
        <v>1143</v>
      </c>
      <c r="AP95" s="47">
        <f t="shared" si="99"/>
        <v>2108</v>
      </c>
      <c r="AQ95" s="47">
        <f t="shared" si="99"/>
        <v>1540</v>
      </c>
      <c r="AR95" s="47">
        <f t="shared" si="99"/>
        <v>446</v>
      </c>
      <c r="AS95" s="47">
        <f t="shared" si="99"/>
        <v>1703</v>
      </c>
      <c r="AT95" s="47">
        <f t="shared" si="99"/>
        <v>1135</v>
      </c>
      <c r="AU95" s="47">
        <f t="shared" si="99"/>
        <v>698</v>
      </c>
      <c r="AV95" s="47">
        <f t="shared" si="99"/>
        <v>880</v>
      </c>
      <c r="AW95" s="47">
        <f t="shared" si="99"/>
        <v>1147</v>
      </c>
      <c r="AX95" s="47">
        <f t="shared" si="99"/>
        <v>1177</v>
      </c>
      <c r="AY95" s="47">
        <f t="shared" si="99"/>
        <v>664</v>
      </c>
      <c r="AZ95" s="47">
        <f t="shared" si="99"/>
        <v>1571</v>
      </c>
      <c r="BA95" s="47">
        <f t="shared" si="99"/>
        <v>956</v>
      </c>
      <c r="BB95" s="47">
        <f t="shared" si="99"/>
        <v>713</v>
      </c>
      <c r="BC95" s="47">
        <f t="shared" si="99"/>
        <v>622</v>
      </c>
      <c r="BD95" s="47">
        <f t="shared" si="99"/>
        <v>2094</v>
      </c>
      <c r="BE95" s="47">
        <f t="shared" si="99"/>
        <v>724</v>
      </c>
      <c r="BF95" s="47">
        <f t="shared" si="99"/>
        <v>528</v>
      </c>
      <c r="BG95" s="47">
        <f t="shared" si="99"/>
        <v>1891</v>
      </c>
      <c r="BH95" s="47">
        <f t="shared" si="99"/>
        <v>1257</v>
      </c>
      <c r="BI95" s="47">
        <f t="shared" si="99"/>
        <v>1584</v>
      </c>
      <c r="BJ95" s="47">
        <f t="shared" si="99"/>
        <v>1132</v>
      </c>
    </row>
    <row r="96" ht="13.5" customHeight="1">
      <c r="A96" s="88">
        <v>40636.0</v>
      </c>
      <c r="B96" s="84" t="s">
        <v>71</v>
      </c>
      <c r="C96" s="38"/>
      <c r="D96" s="233" t="s">
        <v>33</v>
      </c>
      <c r="E96" s="52">
        <f t="shared" si="2"/>
        <v>1328</v>
      </c>
      <c r="F96" s="41">
        <v>1.0</v>
      </c>
      <c r="G96" s="41">
        <v>14.0</v>
      </c>
      <c r="H96" s="42">
        <f t="shared" si="3"/>
        <v>17</v>
      </c>
      <c r="I96" s="38"/>
      <c r="J96" s="234" t="s">
        <v>30</v>
      </c>
      <c r="K96" s="52">
        <f t="shared" si="4"/>
        <v>1470</v>
      </c>
      <c r="L96" s="44">
        <v>5.0</v>
      </c>
      <c r="M96" s="44">
        <v>8.0</v>
      </c>
      <c r="N96" s="23">
        <f t="shared" si="5"/>
        <v>23</v>
      </c>
      <c r="O96" s="38"/>
      <c r="P96" s="45" t="s">
        <v>72</v>
      </c>
      <c r="Q96" s="38"/>
      <c r="R96" s="45">
        <f>MIN(Rules!$E$2,(MAX(H96/N96,N96/H96)))</f>
        <v>1.352941176</v>
      </c>
      <c r="S96" s="45">
        <f>VLOOKUP(B96,Rules!A:B,2,FALSE)</f>
        <v>40</v>
      </c>
      <c r="T96" s="38"/>
      <c r="U96" s="46">
        <f>1/(10^(-(E96+(IF(P96="Y",Rules!$I$2,0))-K96)/Rules!$E$12)+1)</f>
        <v>0.5092092988</v>
      </c>
      <c r="V96" s="47">
        <f t="shared" si="6"/>
        <v>-28</v>
      </c>
      <c r="W96" s="47">
        <f t="shared" si="7"/>
        <v>28</v>
      </c>
      <c r="X96" s="47"/>
      <c r="Y96" s="47"/>
      <c r="Z96" s="48"/>
      <c r="AA96" s="47">
        <f t="shared" ref="AA96:BJ96" si="100">IF($D96=AA$1,$E96+$V96,(IF($J96=AA$1,$K96+$W96,AA95)))</f>
        <v>1498</v>
      </c>
      <c r="AB96" s="47">
        <f t="shared" si="100"/>
        <v>1100</v>
      </c>
      <c r="AC96" s="47">
        <f t="shared" si="100"/>
        <v>1474</v>
      </c>
      <c r="AD96" s="47">
        <f t="shared" si="100"/>
        <v>292</v>
      </c>
      <c r="AE96" s="47">
        <f t="shared" si="100"/>
        <v>1608</v>
      </c>
      <c r="AF96" s="47">
        <f t="shared" si="100"/>
        <v>1829</v>
      </c>
      <c r="AG96" s="47">
        <f t="shared" si="100"/>
        <v>1077</v>
      </c>
      <c r="AH96" s="47">
        <f t="shared" si="100"/>
        <v>781</v>
      </c>
      <c r="AI96" s="47">
        <f t="shared" si="100"/>
        <v>1300</v>
      </c>
      <c r="AJ96" s="47">
        <f t="shared" si="100"/>
        <v>1781</v>
      </c>
      <c r="AK96" s="47">
        <f t="shared" si="100"/>
        <v>603</v>
      </c>
      <c r="AL96" s="47">
        <f t="shared" si="100"/>
        <v>915</v>
      </c>
      <c r="AM96" s="47">
        <f t="shared" si="100"/>
        <v>1941</v>
      </c>
      <c r="AN96" s="47">
        <f t="shared" si="100"/>
        <v>1303</v>
      </c>
      <c r="AO96" s="47">
        <f t="shared" si="100"/>
        <v>1143</v>
      </c>
      <c r="AP96" s="47">
        <f t="shared" si="100"/>
        <v>2108</v>
      </c>
      <c r="AQ96" s="47">
        <f t="shared" si="100"/>
        <v>1540</v>
      </c>
      <c r="AR96" s="47">
        <f t="shared" si="100"/>
        <v>446</v>
      </c>
      <c r="AS96" s="47">
        <f t="shared" si="100"/>
        <v>1703</v>
      </c>
      <c r="AT96" s="47">
        <f t="shared" si="100"/>
        <v>1135</v>
      </c>
      <c r="AU96" s="47">
        <f t="shared" si="100"/>
        <v>698</v>
      </c>
      <c r="AV96" s="47">
        <f t="shared" si="100"/>
        <v>880</v>
      </c>
      <c r="AW96" s="47">
        <f t="shared" si="100"/>
        <v>1147</v>
      </c>
      <c r="AX96" s="47">
        <f t="shared" si="100"/>
        <v>1177</v>
      </c>
      <c r="AY96" s="47">
        <f t="shared" si="100"/>
        <v>664</v>
      </c>
      <c r="AZ96" s="47">
        <f t="shared" si="100"/>
        <v>1571</v>
      </c>
      <c r="BA96" s="47">
        <f t="shared" si="100"/>
        <v>956</v>
      </c>
      <c r="BB96" s="47">
        <f t="shared" si="100"/>
        <v>713</v>
      </c>
      <c r="BC96" s="47">
        <f t="shared" si="100"/>
        <v>622</v>
      </c>
      <c r="BD96" s="47">
        <f t="shared" si="100"/>
        <v>2094</v>
      </c>
      <c r="BE96" s="47">
        <f t="shared" si="100"/>
        <v>724</v>
      </c>
      <c r="BF96" s="47">
        <f t="shared" si="100"/>
        <v>528</v>
      </c>
      <c r="BG96" s="47">
        <f t="shared" si="100"/>
        <v>1891</v>
      </c>
      <c r="BH96" s="47">
        <f t="shared" si="100"/>
        <v>1257</v>
      </c>
      <c r="BI96" s="47">
        <f t="shared" si="100"/>
        <v>1584</v>
      </c>
      <c r="BJ96" s="47">
        <f t="shared" si="100"/>
        <v>1132</v>
      </c>
    </row>
    <row r="97" ht="13.5" customHeight="1">
      <c r="A97" s="88">
        <v>40636.0</v>
      </c>
      <c r="B97" s="84" t="s">
        <v>71</v>
      </c>
      <c r="C97" s="38"/>
      <c r="D97" s="233" t="s">
        <v>37</v>
      </c>
      <c r="E97" s="52">
        <f t="shared" si="2"/>
        <v>781</v>
      </c>
      <c r="F97" s="41">
        <v>1.0</v>
      </c>
      <c r="G97" s="41">
        <v>8.0</v>
      </c>
      <c r="H97" s="42">
        <f t="shared" si="3"/>
        <v>11</v>
      </c>
      <c r="I97" s="38"/>
      <c r="J97" s="234" t="s">
        <v>47</v>
      </c>
      <c r="K97" s="52">
        <f t="shared" si="4"/>
        <v>880</v>
      </c>
      <c r="L97" s="44">
        <v>6.0</v>
      </c>
      <c r="M97" s="44">
        <v>12.0</v>
      </c>
      <c r="N97" s="23">
        <f t="shared" si="5"/>
        <v>30</v>
      </c>
      <c r="O97" s="38"/>
      <c r="P97" s="45" t="s">
        <v>72</v>
      </c>
      <c r="Q97" s="38"/>
      <c r="R97" s="45">
        <f>MIN(Rules!$E$2,(MAX(H97/N97,N97/H97)))</f>
        <v>2</v>
      </c>
      <c r="S97" s="45">
        <f>VLOOKUP(B97,Rules!A:B,2,FALSE)</f>
        <v>40</v>
      </c>
      <c r="T97" s="38"/>
      <c r="U97" s="46">
        <f>1/(10^(-(E97+(IF(P97="Y",Rules!$I$2,0))-K97)/Rules!$E$12)+1)</f>
        <v>0.5584474983</v>
      </c>
      <c r="V97" s="47">
        <f t="shared" si="6"/>
        <v>-45</v>
      </c>
      <c r="W97" s="47">
        <f t="shared" si="7"/>
        <v>45</v>
      </c>
      <c r="X97" s="47"/>
      <c r="Y97" s="47"/>
      <c r="Z97" s="48"/>
      <c r="AA97" s="47">
        <f t="shared" ref="AA97:BJ97" si="101">IF($D97=AA$1,$E97+$V97,(IF($J97=AA$1,$K97+$W97,AA96)))</f>
        <v>1498</v>
      </c>
      <c r="AB97" s="47">
        <f t="shared" si="101"/>
        <v>1100</v>
      </c>
      <c r="AC97" s="47">
        <f t="shared" si="101"/>
        <v>1474</v>
      </c>
      <c r="AD97" s="47">
        <f t="shared" si="101"/>
        <v>292</v>
      </c>
      <c r="AE97" s="47">
        <f t="shared" si="101"/>
        <v>1608</v>
      </c>
      <c r="AF97" s="47">
        <f t="shared" si="101"/>
        <v>1829</v>
      </c>
      <c r="AG97" s="47">
        <f t="shared" si="101"/>
        <v>1077</v>
      </c>
      <c r="AH97" s="47">
        <f t="shared" si="101"/>
        <v>736</v>
      </c>
      <c r="AI97" s="47">
        <f t="shared" si="101"/>
        <v>1300</v>
      </c>
      <c r="AJ97" s="47">
        <f t="shared" si="101"/>
        <v>1781</v>
      </c>
      <c r="AK97" s="47">
        <f t="shared" si="101"/>
        <v>603</v>
      </c>
      <c r="AL97" s="47">
        <f t="shared" si="101"/>
        <v>915</v>
      </c>
      <c r="AM97" s="47">
        <f t="shared" si="101"/>
        <v>1941</v>
      </c>
      <c r="AN97" s="47">
        <f t="shared" si="101"/>
        <v>1303</v>
      </c>
      <c r="AO97" s="47">
        <f t="shared" si="101"/>
        <v>1143</v>
      </c>
      <c r="AP97" s="47">
        <f t="shared" si="101"/>
        <v>2108</v>
      </c>
      <c r="AQ97" s="47">
        <f t="shared" si="101"/>
        <v>1540</v>
      </c>
      <c r="AR97" s="47">
        <f t="shared" si="101"/>
        <v>446</v>
      </c>
      <c r="AS97" s="47">
        <f t="shared" si="101"/>
        <v>1703</v>
      </c>
      <c r="AT97" s="47">
        <f t="shared" si="101"/>
        <v>1135</v>
      </c>
      <c r="AU97" s="47">
        <f t="shared" si="101"/>
        <v>698</v>
      </c>
      <c r="AV97" s="47">
        <f t="shared" si="101"/>
        <v>925</v>
      </c>
      <c r="AW97" s="47">
        <f t="shared" si="101"/>
        <v>1147</v>
      </c>
      <c r="AX97" s="47">
        <f t="shared" si="101"/>
        <v>1177</v>
      </c>
      <c r="AY97" s="47">
        <f t="shared" si="101"/>
        <v>664</v>
      </c>
      <c r="AZ97" s="47">
        <f t="shared" si="101"/>
        <v>1571</v>
      </c>
      <c r="BA97" s="47">
        <f t="shared" si="101"/>
        <v>956</v>
      </c>
      <c r="BB97" s="47">
        <f t="shared" si="101"/>
        <v>713</v>
      </c>
      <c r="BC97" s="47">
        <f t="shared" si="101"/>
        <v>622</v>
      </c>
      <c r="BD97" s="47">
        <f t="shared" si="101"/>
        <v>2094</v>
      </c>
      <c r="BE97" s="47">
        <f t="shared" si="101"/>
        <v>724</v>
      </c>
      <c r="BF97" s="47">
        <f t="shared" si="101"/>
        <v>528</v>
      </c>
      <c r="BG97" s="47">
        <f t="shared" si="101"/>
        <v>1891</v>
      </c>
      <c r="BH97" s="47">
        <f t="shared" si="101"/>
        <v>1257</v>
      </c>
      <c r="BI97" s="47">
        <f t="shared" si="101"/>
        <v>1584</v>
      </c>
      <c r="BJ97" s="47">
        <f t="shared" si="101"/>
        <v>1132</v>
      </c>
    </row>
    <row r="98" ht="13.5" customHeight="1">
      <c r="A98" s="88">
        <v>40643.0</v>
      </c>
      <c r="B98" s="84" t="s">
        <v>71</v>
      </c>
      <c r="C98" s="38"/>
      <c r="D98" s="233" t="s">
        <v>44</v>
      </c>
      <c r="E98" s="52">
        <f t="shared" si="2"/>
        <v>713</v>
      </c>
      <c r="F98" s="41">
        <v>2.0</v>
      </c>
      <c r="G98" s="41">
        <v>11.0</v>
      </c>
      <c r="H98" s="42">
        <f t="shared" si="3"/>
        <v>17</v>
      </c>
      <c r="I98" s="38"/>
      <c r="J98" s="234" t="s">
        <v>37</v>
      </c>
      <c r="K98" s="52">
        <f t="shared" si="4"/>
        <v>736</v>
      </c>
      <c r="L98" s="44">
        <v>2.0</v>
      </c>
      <c r="M98" s="44">
        <v>12.0</v>
      </c>
      <c r="N98" s="23">
        <f t="shared" si="5"/>
        <v>18</v>
      </c>
      <c r="O98" s="38"/>
      <c r="P98" s="45" t="s">
        <v>72</v>
      </c>
      <c r="Q98" s="38"/>
      <c r="R98" s="45">
        <f>MIN(Rules!$E$2,(MAX(H98/N98,N98/H98)))</f>
        <v>1.058823529</v>
      </c>
      <c r="S98" s="45">
        <f>VLOOKUP(B98,Rules!A:B,2,FALSE)</f>
        <v>40</v>
      </c>
      <c r="T98" s="38"/>
      <c r="U98" s="46">
        <f>1/(10^(-(E98+(IF(P98="Y",Rules!$I$2,0))-K98)/Rules!$E$12)+1)</f>
        <v>0.6421841458</v>
      </c>
      <c r="V98" s="47">
        <f t="shared" si="6"/>
        <v>-27</v>
      </c>
      <c r="W98" s="47">
        <f t="shared" si="7"/>
        <v>27</v>
      </c>
      <c r="X98" s="47"/>
      <c r="Y98" s="47"/>
      <c r="Z98" s="48"/>
      <c r="AA98" s="47">
        <f t="shared" ref="AA98:BJ98" si="102">IF($D98=AA$1,$E98+$V98,(IF($J98=AA$1,$K98+$W98,AA97)))</f>
        <v>1498</v>
      </c>
      <c r="AB98" s="47">
        <f t="shared" si="102"/>
        <v>1100</v>
      </c>
      <c r="AC98" s="47">
        <f t="shared" si="102"/>
        <v>1474</v>
      </c>
      <c r="AD98" s="47">
        <f t="shared" si="102"/>
        <v>292</v>
      </c>
      <c r="AE98" s="47">
        <f t="shared" si="102"/>
        <v>1608</v>
      </c>
      <c r="AF98" s="47">
        <f t="shared" si="102"/>
        <v>1829</v>
      </c>
      <c r="AG98" s="47">
        <f t="shared" si="102"/>
        <v>1077</v>
      </c>
      <c r="AH98" s="47">
        <f t="shared" si="102"/>
        <v>763</v>
      </c>
      <c r="AI98" s="47">
        <f t="shared" si="102"/>
        <v>1300</v>
      </c>
      <c r="AJ98" s="47">
        <f t="shared" si="102"/>
        <v>1781</v>
      </c>
      <c r="AK98" s="47">
        <f t="shared" si="102"/>
        <v>603</v>
      </c>
      <c r="AL98" s="47">
        <f t="shared" si="102"/>
        <v>915</v>
      </c>
      <c r="AM98" s="47">
        <f t="shared" si="102"/>
        <v>1941</v>
      </c>
      <c r="AN98" s="47">
        <f t="shared" si="102"/>
        <v>1303</v>
      </c>
      <c r="AO98" s="47">
        <f t="shared" si="102"/>
        <v>1143</v>
      </c>
      <c r="AP98" s="47">
        <f t="shared" si="102"/>
        <v>2108</v>
      </c>
      <c r="AQ98" s="47">
        <f t="shared" si="102"/>
        <v>1540</v>
      </c>
      <c r="AR98" s="47">
        <f t="shared" si="102"/>
        <v>446</v>
      </c>
      <c r="AS98" s="47">
        <f t="shared" si="102"/>
        <v>1703</v>
      </c>
      <c r="AT98" s="47">
        <f t="shared" si="102"/>
        <v>1135</v>
      </c>
      <c r="AU98" s="47">
        <f t="shared" si="102"/>
        <v>698</v>
      </c>
      <c r="AV98" s="47">
        <f t="shared" si="102"/>
        <v>925</v>
      </c>
      <c r="AW98" s="47">
        <f t="shared" si="102"/>
        <v>1147</v>
      </c>
      <c r="AX98" s="47">
        <f t="shared" si="102"/>
        <v>1177</v>
      </c>
      <c r="AY98" s="47">
        <f t="shared" si="102"/>
        <v>664</v>
      </c>
      <c r="AZ98" s="47">
        <f t="shared" si="102"/>
        <v>1571</v>
      </c>
      <c r="BA98" s="47">
        <f t="shared" si="102"/>
        <v>956</v>
      </c>
      <c r="BB98" s="47">
        <f t="shared" si="102"/>
        <v>686</v>
      </c>
      <c r="BC98" s="47">
        <f t="shared" si="102"/>
        <v>622</v>
      </c>
      <c r="BD98" s="47">
        <f t="shared" si="102"/>
        <v>2094</v>
      </c>
      <c r="BE98" s="47">
        <f t="shared" si="102"/>
        <v>724</v>
      </c>
      <c r="BF98" s="47">
        <f t="shared" si="102"/>
        <v>528</v>
      </c>
      <c r="BG98" s="47">
        <f t="shared" si="102"/>
        <v>1891</v>
      </c>
      <c r="BH98" s="47">
        <f t="shared" si="102"/>
        <v>1257</v>
      </c>
      <c r="BI98" s="47">
        <f t="shared" si="102"/>
        <v>1584</v>
      </c>
      <c r="BJ98" s="47">
        <f t="shared" si="102"/>
        <v>1132</v>
      </c>
    </row>
    <row r="99" ht="13.5" customHeight="1">
      <c r="A99" s="88">
        <v>40643.0</v>
      </c>
      <c r="B99" s="84" t="s">
        <v>71</v>
      </c>
      <c r="C99" s="38"/>
      <c r="D99" s="233" t="s">
        <v>41</v>
      </c>
      <c r="E99" s="52">
        <f t="shared" si="2"/>
        <v>956</v>
      </c>
      <c r="F99" s="41">
        <v>2.0</v>
      </c>
      <c r="G99" s="41">
        <v>24.0</v>
      </c>
      <c r="H99" s="42">
        <f t="shared" si="3"/>
        <v>30</v>
      </c>
      <c r="I99" s="38"/>
      <c r="J99" s="234" t="s">
        <v>47</v>
      </c>
      <c r="K99" s="52">
        <f t="shared" si="4"/>
        <v>925</v>
      </c>
      <c r="L99" s="44">
        <v>0.0</v>
      </c>
      <c r="M99" s="44">
        <v>15.0</v>
      </c>
      <c r="N99" s="23">
        <f t="shared" si="5"/>
        <v>15</v>
      </c>
      <c r="O99" s="38"/>
      <c r="P99" s="45" t="s">
        <v>72</v>
      </c>
      <c r="Q99" s="38"/>
      <c r="R99" s="45">
        <f>MIN(Rules!$E$2,(MAX(H99/N99,N99/H99)))</f>
        <v>2</v>
      </c>
      <c r="S99" s="45">
        <f>VLOOKUP(B99,Rules!A:B,2,FALSE)</f>
        <v>40</v>
      </c>
      <c r="T99" s="38"/>
      <c r="U99" s="46">
        <f>1/(10^(-(E99+(IF(P99="Y",Rules!$I$2,0))-K99)/Rules!$E$12)+1)</f>
        <v>0.6971020374</v>
      </c>
      <c r="V99" s="47">
        <f t="shared" si="6"/>
        <v>24</v>
      </c>
      <c r="W99" s="47">
        <f t="shared" si="7"/>
        <v>-24</v>
      </c>
      <c r="X99" s="47"/>
      <c r="Y99" s="47"/>
      <c r="Z99" s="48"/>
      <c r="AA99" s="47">
        <f t="shared" ref="AA99:BJ99" si="103">IF($D99=AA$1,$E99+$V99,(IF($J99=AA$1,$K99+$W99,AA98)))</f>
        <v>1498</v>
      </c>
      <c r="AB99" s="47">
        <f t="shared" si="103"/>
        <v>1100</v>
      </c>
      <c r="AC99" s="47">
        <f t="shared" si="103"/>
        <v>1474</v>
      </c>
      <c r="AD99" s="47">
        <f t="shared" si="103"/>
        <v>292</v>
      </c>
      <c r="AE99" s="47">
        <f t="shared" si="103"/>
        <v>1608</v>
      </c>
      <c r="AF99" s="47">
        <f t="shared" si="103"/>
        <v>1829</v>
      </c>
      <c r="AG99" s="47">
        <f t="shared" si="103"/>
        <v>1077</v>
      </c>
      <c r="AH99" s="47">
        <f t="shared" si="103"/>
        <v>763</v>
      </c>
      <c r="AI99" s="47">
        <f t="shared" si="103"/>
        <v>1300</v>
      </c>
      <c r="AJ99" s="47">
        <f t="shared" si="103"/>
        <v>1781</v>
      </c>
      <c r="AK99" s="47">
        <f t="shared" si="103"/>
        <v>603</v>
      </c>
      <c r="AL99" s="47">
        <f t="shared" si="103"/>
        <v>915</v>
      </c>
      <c r="AM99" s="47">
        <f t="shared" si="103"/>
        <v>1941</v>
      </c>
      <c r="AN99" s="47">
        <f t="shared" si="103"/>
        <v>1303</v>
      </c>
      <c r="AO99" s="47">
        <f t="shared" si="103"/>
        <v>1143</v>
      </c>
      <c r="AP99" s="47">
        <f t="shared" si="103"/>
        <v>2108</v>
      </c>
      <c r="AQ99" s="47">
        <f t="shared" si="103"/>
        <v>1540</v>
      </c>
      <c r="AR99" s="47">
        <f t="shared" si="103"/>
        <v>446</v>
      </c>
      <c r="AS99" s="47">
        <f t="shared" si="103"/>
        <v>1703</v>
      </c>
      <c r="AT99" s="47">
        <f t="shared" si="103"/>
        <v>1135</v>
      </c>
      <c r="AU99" s="47">
        <f t="shared" si="103"/>
        <v>698</v>
      </c>
      <c r="AV99" s="47">
        <f t="shared" si="103"/>
        <v>901</v>
      </c>
      <c r="AW99" s="47">
        <f t="shared" si="103"/>
        <v>1147</v>
      </c>
      <c r="AX99" s="47">
        <f t="shared" si="103"/>
        <v>1177</v>
      </c>
      <c r="AY99" s="47">
        <f t="shared" si="103"/>
        <v>664</v>
      </c>
      <c r="AZ99" s="47">
        <f t="shared" si="103"/>
        <v>1571</v>
      </c>
      <c r="BA99" s="47">
        <f t="shared" si="103"/>
        <v>980</v>
      </c>
      <c r="BB99" s="47">
        <f t="shared" si="103"/>
        <v>686</v>
      </c>
      <c r="BC99" s="47">
        <f t="shared" si="103"/>
        <v>622</v>
      </c>
      <c r="BD99" s="47">
        <f t="shared" si="103"/>
        <v>2094</v>
      </c>
      <c r="BE99" s="47">
        <f t="shared" si="103"/>
        <v>724</v>
      </c>
      <c r="BF99" s="47">
        <f t="shared" si="103"/>
        <v>528</v>
      </c>
      <c r="BG99" s="47">
        <f t="shared" si="103"/>
        <v>1891</v>
      </c>
      <c r="BH99" s="47">
        <f t="shared" si="103"/>
        <v>1257</v>
      </c>
      <c r="BI99" s="47">
        <f t="shared" si="103"/>
        <v>1584</v>
      </c>
      <c r="BJ99" s="47">
        <f t="shared" si="103"/>
        <v>1132</v>
      </c>
    </row>
    <row r="100" ht="13.5" customHeight="1">
      <c r="A100" s="88">
        <v>40643.0</v>
      </c>
      <c r="B100" s="84" t="s">
        <v>71</v>
      </c>
      <c r="C100" s="38"/>
      <c r="D100" s="233" t="s">
        <v>51</v>
      </c>
      <c r="E100" s="52">
        <f t="shared" si="2"/>
        <v>664</v>
      </c>
      <c r="F100" s="41">
        <v>2.0</v>
      </c>
      <c r="G100" s="41">
        <v>16.0</v>
      </c>
      <c r="H100" s="42">
        <f t="shared" si="3"/>
        <v>22</v>
      </c>
      <c r="I100" s="38"/>
      <c r="J100" s="234" t="s">
        <v>39</v>
      </c>
      <c r="K100" s="52">
        <f t="shared" si="4"/>
        <v>1147</v>
      </c>
      <c r="L100" s="44">
        <v>0.0</v>
      </c>
      <c r="M100" s="44">
        <v>17.0</v>
      </c>
      <c r="N100" s="23">
        <f t="shared" si="5"/>
        <v>17</v>
      </c>
      <c r="O100" s="38"/>
      <c r="P100" s="45" t="s">
        <v>72</v>
      </c>
      <c r="Q100" s="38"/>
      <c r="R100" s="45">
        <f>MIN(Rules!$E$2,(MAX(H100/N100,N100/H100)))</f>
        <v>1.294117647</v>
      </c>
      <c r="S100" s="45">
        <f>VLOOKUP(B100,Rules!A:B,2,FALSE)</f>
        <v>40</v>
      </c>
      <c r="T100" s="38"/>
      <c r="U100" s="46">
        <f>1/(10^(-(E100+(IF(P100="Y",Rules!$I$2,0))-K100)/Rules!$E$12)+1)</f>
        <v>0.1774790073</v>
      </c>
      <c r="V100" s="47">
        <f t="shared" si="6"/>
        <v>43</v>
      </c>
      <c r="W100" s="47">
        <f t="shared" si="7"/>
        <v>-43</v>
      </c>
      <c r="X100" s="47"/>
      <c r="Y100" s="47"/>
      <c r="Z100" s="48"/>
      <c r="AA100" s="47">
        <f t="shared" ref="AA100:BJ100" si="104">IF($D100=AA$1,$E100+$V100,(IF($J100=AA$1,$K100+$W100,AA99)))</f>
        <v>1498</v>
      </c>
      <c r="AB100" s="47">
        <f t="shared" si="104"/>
        <v>1100</v>
      </c>
      <c r="AC100" s="47">
        <f t="shared" si="104"/>
        <v>1474</v>
      </c>
      <c r="AD100" s="47">
        <f t="shared" si="104"/>
        <v>292</v>
      </c>
      <c r="AE100" s="47">
        <f t="shared" si="104"/>
        <v>1608</v>
      </c>
      <c r="AF100" s="47">
        <f t="shared" si="104"/>
        <v>1829</v>
      </c>
      <c r="AG100" s="47">
        <f t="shared" si="104"/>
        <v>1077</v>
      </c>
      <c r="AH100" s="47">
        <f t="shared" si="104"/>
        <v>763</v>
      </c>
      <c r="AI100" s="47">
        <f t="shared" si="104"/>
        <v>1300</v>
      </c>
      <c r="AJ100" s="47">
        <f t="shared" si="104"/>
        <v>1781</v>
      </c>
      <c r="AK100" s="47">
        <f t="shared" si="104"/>
        <v>603</v>
      </c>
      <c r="AL100" s="47">
        <f t="shared" si="104"/>
        <v>915</v>
      </c>
      <c r="AM100" s="47">
        <f t="shared" si="104"/>
        <v>1941</v>
      </c>
      <c r="AN100" s="47">
        <f t="shared" si="104"/>
        <v>1303</v>
      </c>
      <c r="AO100" s="47">
        <f t="shared" si="104"/>
        <v>1143</v>
      </c>
      <c r="AP100" s="47">
        <f t="shared" si="104"/>
        <v>2108</v>
      </c>
      <c r="AQ100" s="47">
        <f t="shared" si="104"/>
        <v>1540</v>
      </c>
      <c r="AR100" s="47">
        <f t="shared" si="104"/>
        <v>446</v>
      </c>
      <c r="AS100" s="47">
        <f t="shared" si="104"/>
        <v>1703</v>
      </c>
      <c r="AT100" s="47">
        <f t="shared" si="104"/>
        <v>1135</v>
      </c>
      <c r="AU100" s="47">
        <f t="shared" si="104"/>
        <v>698</v>
      </c>
      <c r="AV100" s="47">
        <f t="shared" si="104"/>
        <v>901</v>
      </c>
      <c r="AW100" s="47">
        <f t="shared" si="104"/>
        <v>1104</v>
      </c>
      <c r="AX100" s="47">
        <f t="shared" si="104"/>
        <v>1177</v>
      </c>
      <c r="AY100" s="47">
        <f t="shared" si="104"/>
        <v>707</v>
      </c>
      <c r="AZ100" s="47">
        <f t="shared" si="104"/>
        <v>1571</v>
      </c>
      <c r="BA100" s="47">
        <f t="shared" si="104"/>
        <v>980</v>
      </c>
      <c r="BB100" s="47">
        <f t="shared" si="104"/>
        <v>686</v>
      </c>
      <c r="BC100" s="47">
        <f t="shared" si="104"/>
        <v>622</v>
      </c>
      <c r="BD100" s="47">
        <f t="shared" si="104"/>
        <v>2094</v>
      </c>
      <c r="BE100" s="47">
        <f t="shared" si="104"/>
        <v>724</v>
      </c>
      <c r="BF100" s="47">
        <f t="shared" si="104"/>
        <v>528</v>
      </c>
      <c r="BG100" s="47">
        <f t="shared" si="104"/>
        <v>1891</v>
      </c>
      <c r="BH100" s="47">
        <f t="shared" si="104"/>
        <v>1257</v>
      </c>
      <c r="BI100" s="47">
        <f t="shared" si="104"/>
        <v>1584</v>
      </c>
      <c r="BJ100" s="47">
        <f t="shared" si="104"/>
        <v>1132</v>
      </c>
    </row>
    <row r="101" ht="13.5" customHeight="1">
      <c r="A101" s="88">
        <v>40650.0</v>
      </c>
      <c r="B101" s="84" t="s">
        <v>71</v>
      </c>
      <c r="C101" s="38"/>
      <c r="D101" s="233" t="s">
        <v>18</v>
      </c>
      <c r="E101" s="52">
        <f t="shared" si="2"/>
        <v>2094</v>
      </c>
      <c r="F101" s="41">
        <v>0.0</v>
      </c>
      <c r="G101" s="41">
        <v>17.0</v>
      </c>
      <c r="H101" s="42">
        <f t="shared" si="3"/>
        <v>17</v>
      </c>
      <c r="I101" s="38"/>
      <c r="J101" s="234" t="s">
        <v>24</v>
      </c>
      <c r="K101" s="52">
        <f t="shared" si="4"/>
        <v>1584</v>
      </c>
      <c r="L101" s="44">
        <v>1.0</v>
      </c>
      <c r="M101" s="44">
        <v>14.0</v>
      </c>
      <c r="N101" s="23">
        <f t="shared" si="5"/>
        <v>17</v>
      </c>
      <c r="O101" s="38"/>
      <c r="P101" s="45" t="s">
        <v>72</v>
      </c>
      <c r="Q101" s="38"/>
      <c r="R101" s="45">
        <f>MIN(Rules!$E$2,(MAX(H101/N101,N101/H101)))</f>
        <v>1</v>
      </c>
      <c r="S101" s="45">
        <f>VLOOKUP(B101,Rules!A:B,2,FALSE)</f>
        <v>40</v>
      </c>
      <c r="T101" s="38"/>
      <c r="U101" s="46">
        <f>1/(10^(-(E101+(IF(P101="Y",Rules!$I$2,0))-K101)/Rules!$E$12)+1)</f>
        <v>0.954323219</v>
      </c>
      <c r="V101" s="47">
        <f t="shared" si="6"/>
        <v>-18</v>
      </c>
      <c r="W101" s="47">
        <f t="shared" si="7"/>
        <v>18</v>
      </c>
      <c r="X101" s="47"/>
      <c r="Y101" s="47"/>
      <c r="Z101" s="48"/>
      <c r="AA101" s="47">
        <f t="shared" ref="AA101:BJ101" si="105">IF($D101=AA$1,$E101+$V101,(IF($J101=AA$1,$K101+$W101,AA100)))</f>
        <v>1498</v>
      </c>
      <c r="AB101" s="47">
        <f t="shared" si="105"/>
        <v>1100</v>
      </c>
      <c r="AC101" s="47">
        <f t="shared" si="105"/>
        <v>1474</v>
      </c>
      <c r="AD101" s="47">
        <f t="shared" si="105"/>
        <v>292</v>
      </c>
      <c r="AE101" s="47">
        <f t="shared" si="105"/>
        <v>1608</v>
      </c>
      <c r="AF101" s="47">
        <f t="shared" si="105"/>
        <v>1829</v>
      </c>
      <c r="AG101" s="47">
        <f t="shared" si="105"/>
        <v>1077</v>
      </c>
      <c r="AH101" s="47">
        <f t="shared" si="105"/>
        <v>763</v>
      </c>
      <c r="AI101" s="47">
        <f t="shared" si="105"/>
        <v>1300</v>
      </c>
      <c r="AJ101" s="47">
        <f t="shared" si="105"/>
        <v>1781</v>
      </c>
      <c r="AK101" s="47">
        <f t="shared" si="105"/>
        <v>603</v>
      </c>
      <c r="AL101" s="47">
        <f t="shared" si="105"/>
        <v>915</v>
      </c>
      <c r="AM101" s="47">
        <f t="shared" si="105"/>
        <v>1941</v>
      </c>
      <c r="AN101" s="47">
        <f t="shared" si="105"/>
        <v>1303</v>
      </c>
      <c r="AO101" s="47">
        <f t="shared" si="105"/>
        <v>1143</v>
      </c>
      <c r="AP101" s="47">
        <f t="shared" si="105"/>
        <v>2108</v>
      </c>
      <c r="AQ101" s="47">
        <f t="shared" si="105"/>
        <v>1540</v>
      </c>
      <c r="AR101" s="47">
        <f t="shared" si="105"/>
        <v>446</v>
      </c>
      <c r="AS101" s="47">
        <f t="shared" si="105"/>
        <v>1703</v>
      </c>
      <c r="AT101" s="47">
        <f t="shared" si="105"/>
        <v>1135</v>
      </c>
      <c r="AU101" s="47">
        <f t="shared" si="105"/>
        <v>698</v>
      </c>
      <c r="AV101" s="47">
        <f t="shared" si="105"/>
        <v>901</v>
      </c>
      <c r="AW101" s="47">
        <f t="shared" si="105"/>
        <v>1104</v>
      </c>
      <c r="AX101" s="47">
        <f t="shared" si="105"/>
        <v>1177</v>
      </c>
      <c r="AY101" s="47">
        <f t="shared" si="105"/>
        <v>707</v>
      </c>
      <c r="AZ101" s="47">
        <f t="shared" si="105"/>
        <v>1571</v>
      </c>
      <c r="BA101" s="47">
        <f t="shared" si="105"/>
        <v>980</v>
      </c>
      <c r="BB101" s="47">
        <f t="shared" si="105"/>
        <v>686</v>
      </c>
      <c r="BC101" s="47">
        <f t="shared" si="105"/>
        <v>622</v>
      </c>
      <c r="BD101" s="47">
        <f t="shared" si="105"/>
        <v>2076</v>
      </c>
      <c r="BE101" s="47">
        <f t="shared" si="105"/>
        <v>724</v>
      </c>
      <c r="BF101" s="47">
        <f t="shared" si="105"/>
        <v>528</v>
      </c>
      <c r="BG101" s="47">
        <f t="shared" si="105"/>
        <v>1891</v>
      </c>
      <c r="BH101" s="47">
        <f t="shared" si="105"/>
        <v>1257</v>
      </c>
      <c r="BI101" s="47">
        <f t="shared" si="105"/>
        <v>1602</v>
      </c>
      <c r="BJ101" s="47">
        <f t="shared" si="105"/>
        <v>1132</v>
      </c>
    </row>
    <row r="102" ht="13.5" customHeight="1">
      <c r="A102" s="88">
        <v>40650.0</v>
      </c>
      <c r="B102" s="84" t="s">
        <v>71</v>
      </c>
      <c r="C102" s="38"/>
      <c r="D102" s="233" t="s">
        <v>25</v>
      </c>
      <c r="E102" s="52">
        <f t="shared" si="2"/>
        <v>1891</v>
      </c>
      <c r="F102" s="41">
        <v>1.0</v>
      </c>
      <c r="G102" s="41">
        <v>17.0</v>
      </c>
      <c r="H102" s="42">
        <f t="shared" si="3"/>
        <v>20</v>
      </c>
      <c r="I102" s="38"/>
      <c r="J102" s="234" t="s">
        <v>23</v>
      </c>
      <c r="K102" s="52">
        <f t="shared" si="4"/>
        <v>1941</v>
      </c>
      <c r="L102" s="44">
        <v>1.0</v>
      </c>
      <c r="M102" s="44">
        <v>16.0</v>
      </c>
      <c r="N102" s="23">
        <f t="shared" si="5"/>
        <v>19</v>
      </c>
      <c r="O102" s="38"/>
      <c r="P102" s="45" t="s">
        <v>72</v>
      </c>
      <c r="Q102" s="38"/>
      <c r="R102" s="45">
        <f>MIN(Rules!$E$2,(MAX(H102/N102,N102/H102)))</f>
        <v>1.052631579</v>
      </c>
      <c r="S102" s="45">
        <f>VLOOKUP(B102,Rules!A:B,2,FALSE)</f>
        <v>40</v>
      </c>
      <c r="T102" s="38"/>
      <c r="U102" s="46">
        <f>1/(10^(-(E102+(IF(P102="Y",Rules!$I$2,0))-K102)/Rules!$E$12)+1)</f>
        <v>0.6131368202</v>
      </c>
      <c r="V102" s="47">
        <f t="shared" si="6"/>
        <v>16</v>
      </c>
      <c r="W102" s="47">
        <f t="shared" si="7"/>
        <v>-16</v>
      </c>
      <c r="X102" s="47"/>
      <c r="Y102" s="47"/>
      <c r="Z102" s="48"/>
      <c r="AA102" s="47">
        <f t="shared" ref="AA102:BJ102" si="106">IF($D102=AA$1,$E102+$V102,(IF($J102=AA$1,$K102+$W102,AA101)))</f>
        <v>1498</v>
      </c>
      <c r="AB102" s="47">
        <f t="shared" si="106"/>
        <v>1100</v>
      </c>
      <c r="AC102" s="47">
        <f t="shared" si="106"/>
        <v>1474</v>
      </c>
      <c r="AD102" s="47">
        <f t="shared" si="106"/>
        <v>292</v>
      </c>
      <c r="AE102" s="47">
        <f t="shared" si="106"/>
        <v>1608</v>
      </c>
      <c r="AF102" s="47">
        <f t="shared" si="106"/>
        <v>1829</v>
      </c>
      <c r="AG102" s="47">
        <f t="shared" si="106"/>
        <v>1077</v>
      </c>
      <c r="AH102" s="47">
        <f t="shared" si="106"/>
        <v>763</v>
      </c>
      <c r="AI102" s="47">
        <f t="shared" si="106"/>
        <v>1300</v>
      </c>
      <c r="AJ102" s="47">
        <f t="shared" si="106"/>
        <v>1781</v>
      </c>
      <c r="AK102" s="47">
        <f t="shared" si="106"/>
        <v>603</v>
      </c>
      <c r="AL102" s="47">
        <f t="shared" si="106"/>
        <v>915</v>
      </c>
      <c r="AM102" s="47">
        <f t="shared" si="106"/>
        <v>1925</v>
      </c>
      <c r="AN102" s="47">
        <f t="shared" si="106"/>
        <v>1303</v>
      </c>
      <c r="AO102" s="47">
        <f t="shared" si="106"/>
        <v>1143</v>
      </c>
      <c r="AP102" s="47">
        <f t="shared" si="106"/>
        <v>2108</v>
      </c>
      <c r="AQ102" s="47">
        <f t="shared" si="106"/>
        <v>1540</v>
      </c>
      <c r="AR102" s="47">
        <f t="shared" si="106"/>
        <v>446</v>
      </c>
      <c r="AS102" s="47">
        <f t="shared" si="106"/>
        <v>1703</v>
      </c>
      <c r="AT102" s="47">
        <f t="shared" si="106"/>
        <v>1135</v>
      </c>
      <c r="AU102" s="47">
        <f t="shared" si="106"/>
        <v>698</v>
      </c>
      <c r="AV102" s="47">
        <f t="shared" si="106"/>
        <v>901</v>
      </c>
      <c r="AW102" s="47">
        <f t="shared" si="106"/>
        <v>1104</v>
      </c>
      <c r="AX102" s="47">
        <f t="shared" si="106"/>
        <v>1177</v>
      </c>
      <c r="AY102" s="47">
        <f t="shared" si="106"/>
        <v>707</v>
      </c>
      <c r="AZ102" s="47">
        <f t="shared" si="106"/>
        <v>1571</v>
      </c>
      <c r="BA102" s="47">
        <f t="shared" si="106"/>
        <v>980</v>
      </c>
      <c r="BB102" s="47">
        <f t="shared" si="106"/>
        <v>686</v>
      </c>
      <c r="BC102" s="47">
        <f t="shared" si="106"/>
        <v>622</v>
      </c>
      <c r="BD102" s="47">
        <f t="shared" si="106"/>
        <v>2076</v>
      </c>
      <c r="BE102" s="47">
        <f t="shared" si="106"/>
        <v>724</v>
      </c>
      <c r="BF102" s="47">
        <f t="shared" si="106"/>
        <v>528</v>
      </c>
      <c r="BG102" s="47">
        <f t="shared" si="106"/>
        <v>1907</v>
      </c>
      <c r="BH102" s="47">
        <f t="shared" si="106"/>
        <v>1257</v>
      </c>
      <c r="BI102" s="47">
        <f t="shared" si="106"/>
        <v>1602</v>
      </c>
      <c r="BJ102" s="47">
        <f t="shared" si="106"/>
        <v>1132</v>
      </c>
    </row>
    <row r="103" ht="13.5" customHeight="1">
      <c r="A103" s="88">
        <v>40650.0</v>
      </c>
      <c r="B103" s="84" t="s">
        <v>71</v>
      </c>
      <c r="C103" s="38"/>
      <c r="D103" s="233" t="s">
        <v>19</v>
      </c>
      <c r="E103" s="52">
        <f t="shared" si="2"/>
        <v>1829</v>
      </c>
      <c r="F103" s="41">
        <v>1.0</v>
      </c>
      <c r="G103" s="41">
        <v>14.0</v>
      </c>
      <c r="H103" s="42">
        <f t="shared" si="3"/>
        <v>17</v>
      </c>
      <c r="I103" s="38"/>
      <c r="J103" s="234" t="s">
        <v>26</v>
      </c>
      <c r="K103" s="52">
        <f t="shared" si="4"/>
        <v>1781</v>
      </c>
      <c r="L103" s="44">
        <v>1.0</v>
      </c>
      <c r="M103" s="44">
        <v>15.0</v>
      </c>
      <c r="N103" s="23">
        <f t="shared" si="5"/>
        <v>18</v>
      </c>
      <c r="O103" s="38"/>
      <c r="P103" s="45" t="s">
        <v>72</v>
      </c>
      <c r="Q103" s="38"/>
      <c r="R103" s="45">
        <f>MIN(Rules!$E$2,(MAX(H103/N103,N103/H103)))</f>
        <v>1.058823529</v>
      </c>
      <c r="S103" s="45">
        <f>VLOOKUP(B103,Rules!A:B,2,FALSE)</f>
        <v>40</v>
      </c>
      <c r="T103" s="38"/>
      <c r="U103" s="46">
        <f>1/(10^(-(E103+(IF(P103="Y",Rules!$I$2,0))-K103)/Rules!$E$12)+1)</f>
        <v>0.7133732025</v>
      </c>
      <c r="V103" s="47">
        <f t="shared" si="6"/>
        <v>-30</v>
      </c>
      <c r="W103" s="47">
        <f t="shared" si="7"/>
        <v>30</v>
      </c>
      <c r="X103" s="47"/>
      <c r="Y103" s="47"/>
      <c r="Z103" s="48"/>
      <c r="AA103" s="47">
        <f t="shared" ref="AA103:BJ103" si="107">IF($D103=AA$1,$E103+$V103,(IF($J103=AA$1,$K103+$W103,AA102)))</f>
        <v>1498</v>
      </c>
      <c r="AB103" s="47">
        <f t="shared" si="107"/>
        <v>1100</v>
      </c>
      <c r="AC103" s="47">
        <f t="shared" si="107"/>
        <v>1474</v>
      </c>
      <c r="AD103" s="47">
        <f t="shared" si="107"/>
        <v>292</v>
      </c>
      <c r="AE103" s="47">
        <f t="shared" si="107"/>
        <v>1608</v>
      </c>
      <c r="AF103" s="47">
        <f t="shared" si="107"/>
        <v>1799</v>
      </c>
      <c r="AG103" s="47">
        <f t="shared" si="107"/>
        <v>1077</v>
      </c>
      <c r="AH103" s="47">
        <f t="shared" si="107"/>
        <v>763</v>
      </c>
      <c r="AI103" s="47">
        <f t="shared" si="107"/>
        <v>1300</v>
      </c>
      <c r="AJ103" s="47">
        <f t="shared" si="107"/>
        <v>1811</v>
      </c>
      <c r="AK103" s="47">
        <f t="shared" si="107"/>
        <v>603</v>
      </c>
      <c r="AL103" s="47">
        <f t="shared" si="107"/>
        <v>915</v>
      </c>
      <c r="AM103" s="47">
        <f t="shared" si="107"/>
        <v>1925</v>
      </c>
      <c r="AN103" s="47">
        <f t="shared" si="107"/>
        <v>1303</v>
      </c>
      <c r="AO103" s="47">
        <f t="shared" si="107"/>
        <v>1143</v>
      </c>
      <c r="AP103" s="47">
        <f t="shared" si="107"/>
        <v>2108</v>
      </c>
      <c r="AQ103" s="47">
        <f t="shared" si="107"/>
        <v>1540</v>
      </c>
      <c r="AR103" s="47">
        <f t="shared" si="107"/>
        <v>446</v>
      </c>
      <c r="AS103" s="47">
        <f t="shared" si="107"/>
        <v>1703</v>
      </c>
      <c r="AT103" s="47">
        <f t="shared" si="107"/>
        <v>1135</v>
      </c>
      <c r="AU103" s="47">
        <f t="shared" si="107"/>
        <v>698</v>
      </c>
      <c r="AV103" s="47">
        <f t="shared" si="107"/>
        <v>901</v>
      </c>
      <c r="AW103" s="47">
        <f t="shared" si="107"/>
        <v>1104</v>
      </c>
      <c r="AX103" s="47">
        <f t="shared" si="107"/>
        <v>1177</v>
      </c>
      <c r="AY103" s="47">
        <f t="shared" si="107"/>
        <v>707</v>
      </c>
      <c r="AZ103" s="47">
        <f t="shared" si="107"/>
        <v>1571</v>
      </c>
      <c r="BA103" s="47">
        <f t="shared" si="107"/>
        <v>980</v>
      </c>
      <c r="BB103" s="47">
        <f t="shared" si="107"/>
        <v>686</v>
      </c>
      <c r="BC103" s="47">
        <f t="shared" si="107"/>
        <v>622</v>
      </c>
      <c r="BD103" s="47">
        <f t="shared" si="107"/>
        <v>2076</v>
      </c>
      <c r="BE103" s="47">
        <f t="shared" si="107"/>
        <v>724</v>
      </c>
      <c r="BF103" s="47">
        <f t="shared" si="107"/>
        <v>528</v>
      </c>
      <c r="BG103" s="47">
        <f t="shared" si="107"/>
        <v>1907</v>
      </c>
      <c r="BH103" s="47">
        <f t="shared" si="107"/>
        <v>1257</v>
      </c>
      <c r="BI103" s="47">
        <f t="shared" si="107"/>
        <v>1602</v>
      </c>
      <c r="BJ103" s="47">
        <f t="shared" si="107"/>
        <v>1132</v>
      </c>
    </row>
    <row r="104" ht="13.5" customHeight="1">
      <c r="A104" s="88">
        <v>40650.0</v>
      </c>
      <c r="B104" s="84" t="s">
        <v>71</v>
      </c>
      <c r="C104" s="38"/>
      <c r="D104" s="233" t="s">
        <v>22</v>
      </c>
      <c r="E104" s="52">
        <f t="shared" si="2"/>
        <v>2108</v>
      </c>
      <c r="F104" s="41">
        <v>1.0</v>
      </c>
      <c r="G104" s="41">
        <v>27.0</v>
      </c>
      <c r="H104" s="42">
        <f t="shared" si="3"/>
        <v>30</v>
      </c>
      <c r="I104" s="38"/>
      <c r="J104" s="234" t="s">
        <v>27</v>
      </c>
      <c r="K104" s="52">
        <f t="shared" si="4"/>
        <v>1571</v>
      </c>
      <c r="L104" s="44">
        <v>1.0</v>
      </c>
      <c r="M104" s="44">
        <v>19.0</v>
      </c>
      <c r="N104" s="23">
        <f t="shared" si="5"/>
        <v>22</v>
      </c>
      <c r="O104" s="38"/>
      <c r="P104" s="45" t="s">
        <v>72</v>
      </c>
      <c r="Q104" s="38"/>
      <c r="R104" s="45">
        <f>MIN(Rules!$E$2,(MAX(H104/N104,N104/H104)))</f>
        <v>1.363636364</v>
      </c>
      <c r="S104" s="45">
        <f>VLOOKUP(B104,Rules!A:B,2,FALSE)</f>
        <v>40</v>
      </c>
      <c r="T104" s="38"/>
      <c r="U104" s="46">
        <f>1/(10^(-(E104+(IF(P104="Y",Rules!$I$2,0))-K104)/Rules!$E$12)+1)</f>
        <v>0.959447179</v>
      </c>
      <c r="V104" s="47">
        <f t="shared" si="6"/>
        <v>2</v>
      </c>
      <c r="W104" s="47">
        <f t="shared" si="7"/>
        <v>-2</v>
      </c>
      <c r="X104" s="47"/>
      <c r="Y104" s="47"/>
      <c r="Z104" s="48"/>
      <c r="AA104" s="47">
        <f t="shared" ref="AA104:BJ104" si="108">IF($D104=AA$1,$E104+$V104,(IF($J104=AA$1,$K104+$W104,AA103)))</f>
        <v>1498</v>
      </c>
      <c r="AB104" s="47">
        <f t="shared" si="108"/>
        <v>1100</v>
      </c>
      <c r="AC104" s="47">
        <f t="shared" si="108"/>
        <v>1474</v>
      </c>
      <c r="AD104" s="47">
        <f t="shared" si="108"/>
        <v>292</v>
      </c>
      <c r="AE104" s="47">
        <f t="shared" si="108"/>
        <v>1608</v>
      </c>
      <c r="AF104" s="47">
        <f t="shared" si="108"/>
        <v>1799</v>
      </c>
      <c r="AG104" s="47">
        <f t="shared" si="108"/>
        <v>1077</v>
      </c>
      <c r="AH104" s="47">
        <f t="shared" si="108"/>
        <v>763</v>
      </c>
      <c r="AI104" s="47">
        <f t="shared" si="108"/>
        <v>1300</v>
      </c>
      <c r="AJ104" s="47">
        <f t="shared" si="108"/>
        <v>1811</v>
      </c>
      <c r="AK104" s="47">
        <f t="shared" si="108"/>
        <v>603</v>
      </c>
      <c r="AL104" s="47">
        <f t="shared" si="108"/>
        <v>915</v>
      </c>
      <c r="AM104" s="47">
        <f t="shared" si="108"/>
        <v>1925</v>
      </c>
      <c r="AN104" s="47">
        <f t="shared" si="108"/>
        <v>1303</v>
      </c>
      <c r="AO104" s="47">
        <f t="shared" si="108"/>
        <v>1143</v>
      </c>
      <c r="AP104" s="47">
        <f t="shared" si="108"/>
        <v>2110</v>
      </c>
      <c r="AQ104" s="47">
        <f t="shared" si="108"/>
        <v>1540</v>
      </c>
      <c r="AR104" s="47">
        <f t="shared" si="108"/>
        <v>446</v>
      </c>
      <c r="AS104" s="47">
        <f t="shared" si="108"/>
        <v>1703</v>
      </c>
      <c r="AT104" s="47">
        <f t="shared" si="108"/>
        <v>1135</v>
      </c>
      <c r="AU104" s="47">
        <f t="shared" si="108"/>
        <v>698</v>
      </c>
      <c r="AV104" s="47">
        <f t="shared" si="108"/>
        <v>901</v>
      </c>
      <c r="AW104" s="47">
        <f t="shared" si="108"/>
        <v>1104</v>
      </c>
      <c r="AX104" s="47">
        <f t="shared" si="108"/>
        <v>1177</v>
      </c>
      <c r="AY104" s="47">
        <f t="shared" si="108"/>
        <v>707</v>
      </c>
      <c r="AZ104" s="47">
        <f t="shared" si="108"/>
        <v>1569</v>
      </c>
      <c r="BA104" s="47">
        <f t="shared" si="108"/>
        <v>980</v>
      </c>
      <c r="BB104" s="47">
        <f t="shared" si="108"/>
        <v>686</v>
      </c>
      <c r="BC104" s="47">
        <f t="shared" si="108"/>
        <v>622</v>
      </c>
      <c r="BD104" s="47">
        <f t="shared" si="108"/>
        <v>2076</v>
      </c>
      <c r="BE104" s="47">
        <f t="shared" si="108"/>
        <v>724</v>
      </c>
      <c r="BF104" s="47">
        <f t="shared" si="108"/>
        <v>528</v>
      </c>
      <c r="BG104" s="47">
        <f t="shared" si="108"/>
        <v>1907</v>
      </c>
      <c r="BH104" s="47">
        <f t="shared" si="108"/>
        <v>1257</v>
      </c>
      <c r="BI104" s="47">
        <f t="shared" si="108"/>
        <v>1602</v>
      </c>
      <c r="BJ104" s="47">
        <f t="shared" si="108"/>
        <v>1132</v>
      </c>
    </row>
    <row r="105" ht="13.5" customHeight="1">
      <c r="A105" s="88">
        <v>40650.0</v>
      </c>
      <c r="B105" s="84" t="s">
        <v>71</v>
      </c>
      <c r="C105" s="38"/>
      <c r="D105" s="233" t="s">
        <v>30</v>
      </c>
      <c r="E105" s="52">
        <f t="shared" si="2"/>
        <v>1498</v>
      </c>
      <c r="F105" s="41">
        <v>0.0</v>
      </c>
      <c r="G105" s="41">
        <v>15.0</v>
      </c>
      <c r="H105" s="42">
        <f t="shared" si="3"/>
        <v>15</v>
      </c>
      <c r="I105" s="38"/>
      <c r="J105" s="234" t="s">
        <v>20</v>
      </c>
      <c r="K105" s="52">
        <f t="shared" si="4"/>
        <v>1703</v>
      </c>
      <c r="L105" s="44">
        <v>4.0</v>
      </c>
      <c r="M105" s="44">
        <v>15.0</v>
      </c>
      <c r="N105" s="23">
        <f t="shared" si="5"/>
        <v>27</v>
      </c>
      <c r="O105" s="38"/>
      <c r="P105" s="45" t="s">
        <v>72</v>
      </c>
      <c r="Q105" s="38"/>
      <c r="R105" s="45">
        <f>MIN(Rules!$E$2,(MAX(H105/N105,N105/H105)))</f>
        <v>1.8</v>
      </c>
      <c r="S105" s="45">
        <f>VLOOKUP(B105,Rules!A:B,2,FALSE)</f>
        <v>40</v>
      </c>
      <c r="T105" s="38"/>
      <c r="U105" s="46">
        <f>1/(10^(-(E105+(IF(P105="Y",Rules!$I$2,0))-K105)/Rules!$E$12)+1)</f>
        <v>0.4370152719</v>
      </c>
      <c r="V105" s="47">
        <f t="shared" si="6"/>
        <v>-31</v>
      </c>
      <c r="W105" s="47">
        <f t="shared" si="7"/>
        <v>31</v>
      </c>
      <c r="X105" s="47"/>
      <c r="Y105" s="47"/>
      <c r="Z105" s="48"/>
      <c r="AA105" s="47">
        <f t="shared" ref="AA105:BJ105" si="109">IF($D105=AA$1,$E105+$V105,(IF($J105=AA$1,$K105+$W105,AA104)))</f>
        <v>1467</v>
      </c>
      <c r="AB105" s="47">
        <f t="shared" si="109"/>
        <v>1100</v>
      </c>
      <c r="AC105" s="47">
        <f t="shared" si="109"/>
        <v>1474</v>
      </c>
      <c r="AD105" s="47">
        <f t="shared" si="109"/>
        <v>292</v>
      </c>
      <c r="AE105" s="47">
        <f t="shared" si="109"/>
        <v>1608</v>
      </c>
      <c r="AF105" s="47">
        <f t="shared" si="109"/>
        <v>1799</v>
      </c>
      <c r="AG105" s="47">
        <f t="shared" si="109"/>
        <v>1077</v>
      </c>
      <c r="AH105" s="47">
        <f t="shared" si="109"/>
        <v>763</v>
      </c>
      <c r="AI105" s="47">
        <f t="shared" si="109"/>
        <v>1300</v>
      </c>
      <c r="AJ105" s="47">
        <f t="shared" si="109"/>
        <v>1811</v>
      </c>
      <c r="AK105" s="47">
        <f t="shared" si="109"/>
        <v>603</v>
      </c>
      <c r="AL105" s="47">
        <f t="shared" si="109"/>
        <v>915</v>
      </c>
      <c r="AM105" s="47">
        <f t="shared" si="109"/>
        <v>1925</v>
      </c>
      <c r="AN105" s="47">
        <f t="shared" si="109"/>
        <v>1303</v>
      </c>
      <c r="AO105" s="47">
        <f t="shared" si="109"/>
        <v>1143</v>
      </c>
      <c r="AP105" s="47">
        <f t="shared" si="109"/>
        <v>2110</v>
      </c>
      <c r="AQ105" s="47">
        <f t="shared" si="109"/>
        <v>1540</v>
      </c>
      <c r="AR105" s="47">
        <f t="shared" si="109"/>
        <v>446</v>
      </c>
      <c r="AS105" s="47">
        <f t="shared" si="109"/>
        <v>1734</v>
      </c>
      <c r="AT105" s="47">
        <f t="shared" si="109"/>
        <v>1135</v>
      </c>
      <c r="AU105" s="47">
        <f t="shared" si="109"/>
        <v>698</v>
      </c>
      <c r="AV105" s="47">
        <f t="shared" si="109"/>
        <v>901</v>
      </c>
      <c r="AW105" s="47">
        <f t="shared" si="109"/>
        <v>1104</v>
      </c>
      <c r="AX105" s="47">
        <f t="shared" si="109"/>
        <v>1177</v>
      </c>
      <c r="AY105" s="47">
        <f t="shared" si="109"/>
        <v>707</v>
      </c>
      <c r="AZ105" s="47">
        <f t="shared" si="109"/>
        <v>1569</v>
      </c>
      <c r="BA105" s="47">
        <f t="shared" si="109"/>
        <v>980</v>
      </c>
      <c r="BB105" s="47">
        <f t="shared" si="109"/>
        <v>686</v>
      </c>
      <c r="BC105" s="47">
        <f t="shared" si="109"/>
        <v>622</v>
      </c>
      <c r="BD105" s="47">
        <f t="shared" si="109"/>
        <v>2076</v>
      </c>
      <c r="BE105" s="47">
        <f t="shared" si="109"/>
        <v>724</v>
      </c>
      <c r="BF105" s="47">
        <f t="shared" si="109"/>
        <v>528</v>
      </c>
      <c r="BG105" s="47">
        <f t="shared" si="109"/>
        <v>1907</v>
      </c>
      <c r="BH105" s="47">
        <f t="shared" si="109"/>
        <v>1257</v>
      </c>
      <c r="BI105" s="47">
        <f t="shared" si="109"/>
        <v>1602</v>
      </c>
      <c r="BJ105" s="47">
        <f t="shared" si="109"/>
        <v>1132</v>
      </c>
    </row>
    <row r="106" ht="13.5" customHeight="1">
      <c r="A106" s="88">
        <v>40650.0</v>
      </c>
      <c r="B106" s="84" t="s">
        <v>71</v>
      </c>
      <c r="C106" s="38"/>
      <c r="D106" s="233" t="s">
        <v>34</v>
      </c>
      <c r="E106" s="52">
        <f t="shared" si="2"/>
        <v>1303</v>
      </c>
      <c r="F106" s="41">
        <v>1.0</v>
      </c>
      <c r="G106" s="41">
        <v>15.0</v>
      </c>
      <c r="H106" s="42">
        <f t="shared" si="3"/>
        <v>18</v>
      </c>
      <c r="I106" s="38"/>
      <c r="J106" s="234" t="s">
        <v>31</v>
      </c>
      <c r="K106" s="52">
        <f t="shared" si="4"/>
        <v>1540</v>
      </c>
      <c r="L106" s="44">
        <v>4.0</v>
      </c>
      <c r="M106" s="44">
        <v>15.0</v>
      </c>
      <c r="N106" s="23">
        <f t="shared" si="5"/>
        <v>27</v>
      </c>
      <c r="O106" s="38"/>
      <c r="P106" s="45" t="s">
        <v>72</v>
      </c>
      <c r="Q106" s="38"/>
      <c r="R106" s="45">
        <f>MIN(Rules!$E$2,(MAX(H106/N106,N106/H106)))</f>
        <v>1.5</v>
      </c>
      <c r="S106" s="45">
        <f>VLOOKUP(B106,Rules!A:B,2,FALSE)</f>
        <v>40</v>
      </c>
      <c r="T106" s="38"/>
      <c r="U106" s="46">
        <f>1/(10^(-(E106+(IF(P106="Y",Rules!$I$2,0))-K106)/Rules!$E$12)+1)</f>
        <v>0.401156227</v>
      </c>
      <c r="V106" s="47">
        <f t="shared" si="6"/>
        <v>-24</v>
      </c>
      <c r="W106" s="47">
        <f t="shared" si="7"/>
        <v>24</v>
      </c>
      <c r="X106" s="47"/>
      <c r="Y106" s="47"/>
      <c r="Z106" s="48"/>
      <c r="AA106" s="47">
        <f t="shared" ref="AA106:BJ106" si="110">IF($D106=AA$1,$E106+$V106,(IF($J106=AA$1,$K106+$W106,AA105)))</f>
        <v>1467</v>
      </c>
      <c r="AB106" s="47">
        <f t="shared" si="110"/>
        <v>1100</v>
      </c>
      <c r="AC106" s="47">
        <f t="shared" si="110"/>
        <v>1474</v>
      </c>
      <c r="AD106" s="47">
        <f t="shared" si="110"/>
        <v>292</v>
      </c>
      <c r="AE106" s="47">
        <f t="shared" si="110"/>
        <v>1608</v>
      </c>
      <c r="AF106" s="47">
        <f t="shared" si="110"/>
        <v>1799</v>
      </c>
      <c r="AG106" s="47">
        <f t="shared" si="110"/>
        <v>1077</v>
      </c>
      <c r="AH106" s="47">
        <f t="shared" si="110"/>
        <v>763</v>
      </c>
      <c r="AI106" s="47">
        <f t="shared" si="110"/>
        <v>1300</v>
      </c>
      <c r="AJ106" s="47">
        <f t="shared" si="110"/>
        <v>1811</v>
      </c>
      <c r="AK106" s="47">
        <f t="shared" si="110"/>
        <v>603</v>
      </c>
      <c r="AL106" s="47">
        <f t="shared" si="110"/>
        <v>915</v>
      </c>
      <c r="AM106" s="47">
        <f t="shared" si="110"/>
        <v>1925</v>
      </c>
      <c r="AN106" s="47">
        <f t="shared" si="110"/>
        <v>1279</v>
      </c>
      <c r="AO106" s="47">
        <f t="shared" si="110"/>
        <v>1143</v>
      </c>
      <c r="AP106" s="47">
        <f t="shared" si="110"/>
        <v>2110</v>
      </c>
      <c r="AQ106" s="47">
        <f t="shared" si="110"/>
        <v>1564</v>
      </c>
      <c r="AR106" s="47">
        <f t="shared" si="110"/>
        <v>446</v>
      </c>
      <c r="AS106" s="47">
        <f t="shared" si="110"/>
        <v>1734</v>
      </c>
      <c r="AT106" s="47">
        <f t="shared" si="110"/>
        <v>1135</v>
      </c>
      <c r="AU106" s="47">
        <f t="shared" si="110"/>
        <v>698</v>
      </c>
      <c r="AV106" s="47">
        <f t="shared" si="110"/>
        <v>901</v>
      </c>
      <c r="AW106" s="47">
        <f t="shared" si="110"/>
        <v>1104</v>
      </c>
      <c r="AX106" s="47">
        <f t="shared" si="110"/>
        <v>1177</v>
      </c>
      <c r="AY106" s="47">
        <f t="shared" si="110"/>
        <v>707</v>
      </c>
      <c r="AZ106" s="47">
        <f t="shared" si="110"/>
        <v>1569</v>
      </c>
      <c r="BA106" s="47">
        <f t="shared" si="110"/>
        <v>980</v>
      </c>
      <c r="BB106" s="47">
        <f t="shared" si="110"/>
        <v>686</v>
      </c>
      <c r="BC106" s="47">
        <f t="shared" si="110"/>
        <v>622</v>
      </c>
      <c r="BD106" s="47">
        <f t="shared" si="110"/>
        <v>2076</v>
      </c>
      <c r="BE106" s="47">
        <f t="shared" si="110"/>
        <v>724</v>
      </c>
      <c r="BF106" s="47">
        <f t="shared" si="110"/>
        <v>528</v>
      </c>
      <c r="BG106" s="47">
        <f t="shared" si="110"/>
        <v>1907</v>
      </c>
      <c r="BH106" s="47">
        <f t="shared" si="110"/>
        <v>1257</v>
      </c>
      <c r="BI106" s="47">
        <f t="shared" si="110"/>
        <v>1602</v>
      </c>
      <c r="BJ106" s="47">
        <f t="shared" si="110"/>
        <v>1132</v>
      </c>
    </row>
    <row r="107" ht="13.5" customHeight="1">
      <c r="A107" s="88">
        <v>40650.0</v>
      </c>
      <c r="B107" s="84" t="s">
        <v>71</v>
      </c>
      <c r="C107" s="38"/>
      <c r="D107" s="233" t="s">
        <v>32</v>
      </c>
      <c r="E107" s="52">
        <f t="shared" si="2"/>
        <v>1257</v>
      </c>
      <c r="F107" s="41">
        <v>3.0</v>
      </c>
      <c r="G107" s="41">
        <v>15.0</v>
      </c>
      <c r="H107" s="42">
        <f t="shared" si="3"/>
        <v>24</v>
      </c>
      <c r="I107" s="38"/>
      <c r="J107" s="234" t="s">
        <v>33</v>
      </c>
      <c r="K107" s="52">
        <f t="shared" si="4"/>
        <v>1300</v>
      </c>
      <c r="L107" s="44">
        <v>4.0</v>
      </c>
      <c r="M107" s="44">
        <v>14.0</v>
      </c>
      <c r="N107" s="23">
        <f t="shared" si="5"/>
        <v>26</v>
      </c>
      <c r="O107" s="38"/>
      <c r="P107" s="45" t="s">
        <v>72</v>
      </c>
      <c r="Q107" s="38"/>
      <c r="R107" s="45">
        <f>MIN(Rules!$E$2,(MAX(H107/N107,N107/H107)))</f>
        <v>1.083333333</v>
      </c>
      <c r="S107" s="45">
        <f>VLOOKUP(B107,Rules!A:B,2,FALSE)</f>
        <v>40</v>
      </c>
      <c r="T107" s="38"/>
      <c r="U107" s="46">
        <f>1/(10^(-(E107+(IF(P107="Y",Rules!$I$2,0))-K107)/Rules!$E$12)+1)</f>
        <v>0.6207548034</v>
      </c>
      <c r="V107" s="47">
        <f t="shared" si="6"/>
        <v>-27</v>
      </c>
      <c r="W107" s="47">
        <f t="shared" si="7"/>
        <v>27</v>
      </c>
      <c r="X107" s="47"/>
      <c r="Y107" s="47"/>
      <c r="Z107" s="48"/>
      <c r="AA107" s="47">
        <f t="shared" ref="AA107:BJ107" si="111">IF($D107=AA$1,$E107+$V107,(IF($J107=AA$1,$K107+$W107,AA106)))</f>
        <v>1467</v>
      </c>
      <c r="AB107" s="47">
        <f t="shared" si="111"/>
        <v>1100</v>
      </c>
      <c r="AC107" s="47">
        <f t="shared" si="111"/>
        <v>1474</v>
      </c>
      <c r="AD107" s="47">
        <f t="shared" si="111"/>
        <v>292</v>
      </c>
      <c r="AE107" s="47">
        <f t="shared" si="111"/>
        <v>1608</v>
      </c>
      <c r="AF107" s="47">
        <f t="shared" si="111"/>
        <v>1799</v>
      </c>
      <c r="AG107" s="47">
        <f t="shared" si="111"/>
        <v>1077</v>
      </c>
      <c r="AH107" s="47">
        <f t="shared" si="111"/>
        <v>763</v>
      </c>
      <c r="AI107" s="47">
        <f t="shared" si="111"/>
        <v>1327</v>
      </c>
      <c r="AJ107" s="47">
        <f t="shared" si="111"/>
        <v>1811</v>
      </c>
      <c r="AK107" s="47">
        <f t="shared" si="111"/>
        <v>603</v>
      </c>
      <c r="AL107" s="47">
        <f t="shared" si="111"/>
        <v>915</v>
      </c>
      <c r="AM107" s="47">
        <f t="shared" si="111"/>
        <v>1925</v>
      </c>
      <c r="AN107" s="47">
        <f t="shared" si="111"/>
        <v>1279</v>
      </c>
      <c r="AO107" s="47">
        <f t="shared" si="111"/>
        <v>1143</v>
      </c>
      <c r="AP107" s="47">
        <f t="shared" si="111"/>
        <v>2110</v>
      </c>
      <c r="AQ107" s="47">
        <f t="shared" si="111"/>
        <v>1564</v>
      </c>
      <c r="AR107" s="47">
        <f t="shared" si="111"/>
        <v>446</v>
      </c>
      <c r="AS107" s="47">
        <f t="shared" si="111"/>
        <v>1734</v>
      </c>
      <c r="AT107" s="47">
        <f t="shared" si="111"/>
        <v>1135</v>
      </c>
      <c r="AU107" s="47">
        <f t="shared" si="111"/>
        <v>698</v>
      </c>
      <c r="AV107" s="47">
        <f t="shared" si="111"/>
        <v>901</v>
      </c>
      <c r="AW107" s="47">
        <f t="shared" si="111"/>
        <v>1104</v>
      </c>
      <c r="AX107" s="47">
        <f t="shared" si="111"/>
        <v>1177</v>
      </c>
      <c r="AY107" s="47">
        <f t="shared" si="111"/>
        <v>707</v>
      </c>
      <c r="AZ107" s="47">
        <f t="shared" si="111"/>
        <v>1569</v>
      </c>
      <c r="BA107" s="47">
        <f t="shared" si="111"/>
        <v>980</v>
      </c>
      <c r="BB107" s="47">
        <f t="shared" si="111"/>
        <v>686</v>
      </c>
      <c r="BC107" s="47">
        <f t="shared" si="111"/>
        <v>622</v>
      </c>
      <c r="BD107" s="47">
        <f t="shared" si="111"/>
        <v>2076</v>
      </c>
      <c r="BE107" s="47">
        <f t="shared" si="111"/>
        <v>724</v>
      </c>
      <c r="BF107" s="47">
        <f t="shared" si="111"/>
        <v>528</v>
      </c>
      <c r="BG107" s="47">
        <f t="shared" si="111"/>
        <v>1907</v>
      </c>
      <c r="BH107" s="47">
        <f t="shared" si="111"/>
        <v>1230</v>
      </c>
      <c r="BI107" s="47">
        <f t="shared" si="111"/>
        <v>1602</v>
      </c>
      <c r="BJ107" s="47">
        <f t="shared" si="111"/>
        <v>1132</v>
      </c>
    </row>
    <row r="108" ht="13.5" customHeight="1">
      <c r="A108" s="88">
        <v>40650.0</v>
      </c>
      <c r="B108" s="84" t="s">
        <v>71</v>
      </c>
      <c r="C108" s="38"/>
      <c r="D108" s="233" t="s">
        <v>21</v>
      </c>
      <c r="E108" s="52">
        <f t="shared" si="2"/>
        <v>1608</v>
      </c>
      <c r="F108" s="41">
        <v>4.0</v>
      </c>
      <c r="G108" s="41">
        <v>28.0</v>
      </c>
      <c r="H108" s="42">
        <f t="shared" si="3"/>
        <v>40</v>
      </c>
      <c r="I108" s="38"/>
      <c r="J108" s="234" t="s">
        <v>28</v>
      </c>
      <c r="K108" s="52">
        <f t="shared" si="4"/>
        <v>1474</v>
      </c>
      <c r="L108" s="44">
        <v>0.0</v>
      </c>
      <c r="M108" s="44">
        <v>8.0</v>
      </c>
      <c r="N108" s="23">
        <f t="shared" si="5"/>
        <v>8</v>
      </c>
      <c r="O108" s="38"/>
      <c r="P108" s="45" t="s">
        <v>72</v>
      </c>
      <c r="Q108" s="38"/>
      <c r="R108" s="45">
        <f>MIN(Rules!$E$2,(MAX(H108/N108,N108/H108)))</f>
        <v>2</v>
      </c>
      <c r="S108" s="45">
        <f>VLOOKUP(B108,Rules!A:B,2,FALSE)</f>
        <v>40</v>
      </c>
      <c r="T108" s="38"/>
      <c r="U108" s="46">
        <f>1/(10^(-(E108+(IF(P108="Y",Rules!$I$2,0))-K108)/Rules!$E$12)+1)</f>
        <v>0.7871562322</v>
      </c>
      <c r="V108" s="47">
        <f t="shared" si="6"/>
        <v>17</v>
      </c>
      <c r="W108" s="47">
        <f t="shared" si="7"/>
        <v>-17</v>
      </c>
      <c r="X108" s="47"/>
      <c r="Y108" s="47"/>
      <c r="Z108" s="48"/>
      <c r="AA108" s="47">
        <f t="shared" ref="AA108:BJ108" si="112">IF($D108=AA$1,$E108+$V108,(IF($J108=AA$1,$K108+$W108,AA107)))</f>
        <v>1467</v>
      </c>
      <c r="AB108" s="47">
        <f t="shared" si="112"/>
        <v>1100</v>
      </c>
      <c r="AC108" s="47">
        <f t="shared" si="112"/>
        <v>1457</v>
      </c>
      <c r="AD108" s="47">
        <f t="shared" si="112"/>
        <v>292</v>
      </c>
      <c r="AE108" s="47">
        <f t="shared" si="112"/>
        <v>1625</v>
      </c>
      <c r="AF108" s="47">
        <f t="shared" si="112"/>
        <v>1799</v>
      </c>
      <c r="AG108" s="47">
        <f t="shared" si="112"/>
        <v>1077</v>
      </c>
      <c r="AH108" s="47">
        <f t="shared" si="112"/>
        <v>763</v>
      </c>
      <c r="AI108" s="47">
        <f t="shared" si="112"/>
        <v>1327</v>
      </c>
      <c r="AJ108" s="47">
        <f t="shared" si="112"/>
        <v>1811</v>
      </c>
      <c r="AK108" s="47">
        <f t="shared" si="112"/>
        <v>603</v>
      </c>
      <c r="AL108" s="47">
        <f t="shared" si="112"/>
        <v>915</v>
      </c>
      <c r="AM108" s="47">
        <f t="shared" si="112"/>
        <v>1925</v>
      </c>
      <c r="AN108" s="47">
        <f t="shared" si="112"/>
        <v>1279</v>
      </c>
      <c r="AO108" s="47">
        <f t="shared" si="112"/>
        <v>1143</v>
      </c>
      <c r="AP108" s="47">
        <f t="shared" si="112"/>
        <v>2110</v>
      </c>
      <c r="AQ108" s="47">
        <f t="shared" si="112"/>
        <v>1564</v>
      </c>
      <c r="AR108" s="47">
        <f t="shared" si="112"/>
        <v>446</v>
      </c>
      <c r="AS108" s="47">
        <f t="shared" si="112"/>
        <v>1734</v>
      </c>
      <c r="AT108" s="47">
        <f t="shared" si="112"/>
        <v>1135</v>
      </c>
      <c r="AU108" s="47">
        <f t="shared" si="112"/>
        <v>698</v>
      </c>
      <c r="AV108" s="47">
        <f t="shared" si="112"/>
        <v>901</v>
      </c>
      <c r="AW108" s="47">
        <f t="shared" si="112"/>
        <v>1104</v>
      </c>
      <c r="AX108" s="47">
        <f t="shared" si="112"/>
        <v>1177</v>
      </c>
      <c r="AY108" s="47">
        <f t="shared" si="112"/>
        <v>707</v>
      </c>
      <c r="AZ108" s="47">
        <f t="shared" si="112"/>
        <v>1569</v>
      </c>
      <c r="BA108" s="47">
        <f t="shared" si="112"/>
        <v>980</v>
      </c>
      <c r="BB108" s="47">
        <f t="shared" si="112"/>
        <v>686</v>
      </c>
      <c r="BC108" s="47">
        <f t="shared" si="112"/>
        <v>622</v>
      </c>
      <c r="BD108" s="47">
        <f t="shared" si="112"/>
        <v>2076</v>
      </c>
      <c r="BE108" s="47">
        <f t="shared" si="112"/>
        <v>724</v>
      </c>
      <c r="BF108" s="47">
        <f t="shared" si="112"/>
        <v>528</v>
      </c>
      <c r="BG108" s="47">
        <f t="shared" si="112"/>
        <v>1907</v>
      </c>
      <c r="BH108" s="47">
        <f t="shared" si="112"/>
        <v>1230</v>
      </c>
      <c r="BI108" s="47">
        <f t="shared" si="112"/>
        <v>1602</v>
      </c>
      <c r="BJ108" s="47">
        <f t="shared" si="112"/>
        <v>1132</v>
      </c>
    </row>
    <row r="109" ht="13.5" customHeight="1">
      <c r="A109" s="88">
        <v>40656.0</v>
      </c>
      <c r="B109" s="84" t="s">
        <v>74</v>
      </c>
      <c r="C109" s="38"/>
      <c r="D109" s="233" t="s">
        <v>29</v>
      </c>
      <c r="E109" s="52">
        <f t="shared" si="2"/>
        <v>1143</v>
      </c>
      <c r="F109" s="41">
        <v>1.0</v>
      </c>
      <c r="G109" s="41">
        <v>21.0</v>
      </c>
      <c r="H109" s="42">
        <f t="shared" si="3"/>
        <v>24</v>
      </c>
      <c r="I109" s="38"/>
      <c r="J109" s="234" t="s">
        <v>34</v>
      </c>
      <c r="K109" s="52">
        <f t="shared" si="4"/>
        <v>1279</v>
      </c>
      <c r="L109" s="44">
        <v>1.0</v>
      </c>
      <c r="M109" s="44">
        <v>25.0</v>
      </c>
      <c r="N109" s="23">
        <f t="shared" si="5"/>
        <v>28</v>
      </c>
      <c r="O109" s="38"/>
      <c r="P109" s="45" t="s">
        <v>72</v>
      </c>
      <c r="Q109" s="38"/>
      <c r="R109" s="45">
        <f>MIN(Rules!$E$2,(MAX(H109/N109,N109/H109)))</f>
        <v>1.166666667</v>
      </c>
      <c r="S109" s="45">
        <f>VLOOKUP(B109,Rules!A:B,2,FALSE)</f>
        <v>50</v>
      </c>
      <c r="T109" s="38"/>
      <c r="U109" s="46">
        <f>1/(10^(-(E109+(IF(P109="Y",Rules!$I$2,0))-K109)/Rules!$E$12)+1)</f>
        <v>0.5161125148</v>
      </c>
      <c r="V109" s="47">
        <f t="shared" si="6"/>
        <v>-30</v>
      </c>
      <c r="W109" s="47">
        <f t="shared" si="7"/>
        <v>30</v>
      </c>
      <c r="X109" s="47"/>
      <c r="Y109" s="47"/>
      <c r="Z109" s="48"/>
      <c r="AA109" s="47">
        <f t="shared" ref="AA109:BJ109" si="113">IF($D109=AA$1,$E109+$V109,(IF($J109=AA$1,$K109+$W109,AA108)))</f>
        <v>1467</v>
      </c>
      <c r="AB109" s="47">
        <f t="shared" si="113"/>
        <v>1100</v>
      </c>
      <c r="AC109" s="47">
        <f t="shared" si="113"/>
        <v>1457</v>
      </c>
      <c r="AD109" s="47">
        <f t="shared" si="113"/>
        <v>292</v>
      </c>
      <c r="AE109" s="47">
        <f t="shared" si="113"/>
        <v>1625</v>
      </c>
      <c r="AF109" s="47">
        <f t="shared" si="113"/>
        <v>1799</v>
      </c>
      <c r="AG109" s="47">
        <f t="shared" si="113"/>
        <v>1077</v>
      </c>
      <c r="AH109" s="47">
        <f t="shared" si="113"/>
        <v>763</v>
      </c>
      <c r="AI109" s="47">
        <f t="shared" si="113"/>
        <v>1327</v>
      </c>
      <c r="AJ109" s="47">
        <f t="shared" si="113"/>
        <v>1811</v>
      </c>
      <c r="AK109" s="47">
        <f t="shared" si="113"/>
        <v>603</v>
      </c>
      <c r="AL109" s="47">
        <f t="shared" si="113"/>
        <v>915</v>
      </c>
      <c r="AM109" s="47">
        <f t="shared" si="113"/>
        <v>1925</v>
      </c>
      <c r="AN109" s="47">
        <f t="shared" si="113"/>
        <v>1309</v>
      </c>
      <c r="AO109" s="47">
        <f t="shared" si="113"/>
        <v>1113</v>
      </c>
      <c r="AP109" s="47">
        <f t="shared" si="113"/>
        <v>2110</v>
      </c>
      <c r="AQ109" s="47">
        <f t="shared" si="113"/>
        <v>1564</v>
      </c>
      <c r="AR109" s="47">
        <f t="shared" si="113"/>
        <v>446</v>
      </c>
      <c r="AS109" s="47">
        <f t="shared" si="113"/>
        <v>1734</v>
      </c>
      <c r="AT109" s="47">
        <f t="shared" si="113"/>
        <v>1135</v>
      </c>
      <c r="AU109" s="47">
        <f t="shared" si="113"/>
        <v>698</v>
      </c>
      <c r="AV109" s="47">
        <f t="shared" si="113"/>
        <v>901</v>
      </c>
      <c r="AW109" s="47">
        <f t="shared" si="113"/>
        <v>1104</v>
      </c>
      <c r="AX109" s="47">
        <f t="shared" si="113"/>
        <v>1177</v>
      </c>
      <c r="AY109" s="47">
        <f t="shared" si="113"/>
        <v>707</v>
      </c>
      <c r="AZ109" s="47">
        <f t="shared" si="113"/>
        <v>1569</v>
      </c>
      <c r="BA109" s="47">
        <f t="shared" si="113"/>
        <v>980</v>
      </c>
      <c r="BB109" s="47">
        <f t="shared" si="113"/>
        <v>686</v>
      </c>
      <c r="BC109" s="47">
        <f t="shared" si="113"/>
        <v>622</v>
      </c>
      <c r="BD109" s="47">
        <f t="shared" si="113"/>
        <v>2076</v>
      </c>
      <c r="BE109" s="47">
        <f t="shared" si="113"/>
        <v>724</v>
      </c>
      <c r="BF109" s="47">
        <f t="shared" si="113"/>
        <v>528</v>
      </c>
      <c r="BG109" s="47">
        <f t="shared" si="113"/>
        <v>1907</v>
      </c>
      <c r="BH109" s="47">
        <f t="shared" si="113"/>
        <v>1230</v>
      </c>
      <c r="BI109" s="47">
        <f t="shared" si="113"/>
        <v>1602</v>
      </c>
      <c r="BJ109" s="47">
        <f t="shared" si="113"/>
        <v>1132</v>
      </c>
    </row>
    <row r="110" ht="13.5" customHeight="1">
      <c r="A110" s="88">
        <v>40656.0</v>
      </c>
      <c r="B110" s="84" t="s">
        <v>74</v>
      </c>
      <c r="C110" s="38"/>
      <c r="D110" s="233" t="s">
        <v>33</v>
      </c>
      <c r="E110" s="52">
        <f t="shared" si="2"/>
        <v>1327</v>
      </c>
      <c r="F110" s="41">
        <v>1.0</v>
      </c>
      <c r="G110" s="41">
        <v>13.0</v>
      </c>
      <c r="H110" s="42">
        <f t="shared" si="3"/>
        <v>16</v>
      </c>
      <c r="I110" s="38"/>
      <c r="J110" s="234" t="s">
        <v>35</v>
      </c>
      <c r="K110" s="52">
        <f t="shared" si="4"/>
        <v>1077</v>
      </c>
      <c r="L110" s="44">
        <v>2.0</v>
      </c>
      <c r="M110" s="44">
        <v>17.0</v>
      </c>
      <c r="N110" s="23">
        <f t="shared" si="5"/>
        <v>23</v>
      </c>
      <c r="O110" s="38"/>
      <c r="P110" s="45" t="s">
        <v>72</v>
      </c>
      <c r="Q110" s="38"/>
      <c r="R110" s="45">
        <f>MIN(Rules!$E$2,(MAX(H110/N110,N110/H110)))</f>
        <v>1.4375</v>
      </c>
      <c r="S110" s="45">
        <f>VLOOKUP(B110,Rules!A:B,2,FALSE)</f>
        <v>50</v>
      </c>
      <c r="T110" s="38"/>
      <c r="U110" s="46">
        <f>1/(10^(-(E110+(IF(P110="Y",Rules!$I$2,0))-K110)/Rules!$E$12)+1)</f>
        <v>0.8631931114</v>
      </c>
      <c r="V110" s="47">
        <f t="shared" si="6"/>
        <v>-62</v>
      </c>
      <c r="W110" s="47">
        <f t="shared" si="7"/>
        <v>62</v>
      </c>
      <c r="X110" s="47"/>
      <c r="Y110" s="47"/>
      <c r="Z110" s="48"/>
      <c r="AA110" s="47">
        <f t="shared" ref="AA110:BJ110" si="114">IF($D110=AA$1,$E110+$V110,(IF($J110=AA$1,$K110+$W110,AA109)))</f>
        <v>1467</v>
      </c>
      <c r="AB110" s="47">
        <f t="shared" si="114"/>
        <v>1100</v>
      </c>
      <c r="AC110" s="47">
        <f t="shared" si="114"/>
        <v>1457</v>
      </c>
      <c r="AD110" s="47">
        <f t="shared" si="114"/>
        <v>292</v>
      </c>
      <c r="AE110" s="47">
        <f t="shared" si="114"/>
        <v>1625</v>
      </c>
      <c r="AF110" s="47">
        <f t="shared" si="114"/>
        <v>1799</v>
      </c>
      <c r="AG110" s="47">
        <f t="shared" si="114"/>
        <v>1139</v>
      </c>
      <c r="AH110" s="47">
        <f t="shared" si="114"/>
        <v>763</v>
      </c>
      <c r="AI110" s="47">
        <f t="shared" si="114"/>
        <v>1265</v>
      </c>
      <c r="AJ110" s="47">
        <f t="shared" si="114"/>
        <v>1811</v>
      </c>
      <c r="AK110" s="47">
        <f t="shared" si="114"/>
        <v>603</v>
      </c>
      <c r="AL110" s="47">
        <f t="shared" si="114"/>
        <v>915</v>
      </c>
      <c r="AM110" s="47">
        <f t="shared" si="114"/>
        <v>1925</v>
      </c>
      <c r="AN110" s="47">
        <f t="shared" si="114"/>
        <v>1309</v>
      </c>
      <c r="AO110" s="47">
        <f t="shared" si="114"/>
        <v>1113</v>
      </c>
      <c r="AP110" s="47">
        <f t="shared" si="114"/>
        <v>2110</v>
      </c>
      <c r="AQ110" s="47">
        <f t="shared" si="114"/>
        <v>1564</v>
      </c>
      <c r="AR110" s="47">
        <f t="shared" si="114"/>
        <v>446</v>
      </c>
      <c r="AS110" s="47">
        <f t="shared" si="114"/>
        <v>1734</v>
      </c>
      <c r="AT110" s="47">
        <f t="shared" si="114"/>
        <v>1135</v>
      </c>
      <c r="AU110" s="47">
        <f t="shared" si="114"/>
        <v>698</v>
      </c>
      <c r="AV110" s="47">
        <f t="shared" si="114"/>
        <v>901</v>
      </c>
      <c r="AW110" s="47">
        <f t="shared" si="114"/>
        <v>1104</v>
      </c>
      <c r="AX110" s="47">
        <f t="shared" si="114"/>
        <v>1177</v>
      </c>
      <c r="AY110" s="47">
        <f t="shared" si="114"/>
        <v>707</v>
      </c>
      <c r="AZ110" s="47">
        <f t="shared" si="114"/>
        <v>1569</v>
      </c>
      <c r="BA110" s="47">
        <f t="shared" si="114"/>
        <v>980</v>
      </c>
      <c r="BB110" s="47">
        <f t="shared" si="114"/>
        <v>686</v>
      </c>
      <c r="BC110" s="47">
        <f t="shared" si="114"/>
        <v>622</v>
      </c>
      <c r="BD110" s="47">
        <f t="shared" si="114"/>
        <v>2076</v>
      </c>
      <c r="BE110" s="47">
        <f t="shared" si="114"/>
        <v>724</v>
      </c>
      <c r="BF110" s="47">
        <f t="shared" si="114"/>
        <v>528</v>
      </c>
      <c r="BG110" s="47">
        <f t="shared" si="114"/>
        <v>1907</v>
      </c>
      <c r="BH110" s="47">
        <f t="shared" si="114"/>
        <v>1230</v>
      </c>
      <c r="BI110" s="47">
        <f t="shared" si="114"/>
        <v>1602</v>
      </c>
      <c r="BJ110" s="47">
        <f t="shared" si="114"/>
        <v>1132</v>
      </c>
    </row>
    <row r="111" ht="13.5" customHeight="1">
      <c r="A111" s="88">
        <v>40656.0</v>
      </c>
      <c r="B111" s="84" t="s">
        <v>74</v>
      </c>
      <c r="C111" s="38"/>
      <c r="D111" s="233" t="s">
        <v>39</v>
      </c>
      <c r="E111" s="52">
        <f t="shared" si="2"/>
        <v>1104</v>
      </c>
      <c r="F111" s="41">
        <v>1.0</v>
      </c>
      <c r="G111" s="41">
        <v>17.0</v>
      </c>
      <c r="H111" s="42">
        <f t="shared" si="3"/>
        <v>20</v>
      </c>
      <c r="I111" s="38"/>
      <c r="J111" s="234" t="s">
        <v>40</v>
      </c>
      <c r="K111" s="52">
        <f t="shared" si="4"/>
        <v>1132</v>
      </c>
      <c r="L111" s="44">
        <v>1.0</v>
      </c>
      <c r="M111" s="44">
        <v>19.0</v>
      </c>
      <c r="N111" s="23">
        <f t="shared" si="5"/>
        <v>22</v>
      </c>
      <c r="O111" s="38"/>
      <c r="P111" s="45" t="s">
        <v>72</v>
      </c>
      <c r="Q111" s="38"/>
      <c r="R111" s="45">
        <f>MIN(Rules!$E$2,(MAX(H111/N111,N111/H111)))</f>
        <v>1.1</v>
      </c>
      <c r="S111" s="45">
        <f>VLOOKUP(B111,Rules!A:B,2,FALSE)</f>
        <v>50</v>
      </c>
      <c r="T111" s="38"/>
      <c r="U111" s="46">
        <f>1/(10^(-(E111+(IF(P111="Y",Rules!$I$2,0))-K111)/Rules!$E$12)+1)</f>
        <v>0.6368760375</v>
      </c>
      <c r="V111" s="47">
        <f t="shared" si="6"/>
        <v>-35</v>
      </c>
      <c r="W111" s="47">
        <f t="shared" si="7"/>
        <v>35</v>
      </c>
      <c r="X111" s="47"/>
      <c r="Y111" s="47"/>
      <c r="Z111" s="48"/>
      <c r="AA111" s="47">
        <f t="shared" ref="AA111:BJ111" si="115">IF($D111=AA$1,$E111+$V111,(IF($J111=AA$1,$K111+$W111,AA110)))</f>
        <v>1467</v>
      </c>
      <c r="AB111" s="47">
        <f t="shared" si="115"/>
        <v>1100</v>
      </c>
      <c r="AC111" s="47">
        <f t="shared" si="115"/>
        <v>1457</v>
      </c>
      <c r="AD111" s="47">
        <f t="shared" si="115"/>
        <v>292</v>
      </c>
      <c r="AE111" s="47">
        <f t="shared" si="115"/>
        <v>1625</v>
      </c>
      <c r="AF111" s="47">
        <f t="shared" si="115"/>
        <v>1799</v>
      </c>
      <c r="AG111" s="47">
        <f t="shared" si="115"/>
        <v>1139</v>
      </c>
      <c r="AH111" s="47">
        <f t="shared" si="115"/>
        <v>763</v>
      </c>
      <c r="AI111" s="47">
        <f t="shared" si="115"/>
        <v>1265</v>
      </c>
      <c r="AJ111" s="47">
        <f t="shared" si="115"/>
        <v>1811</v>
      </c>
      <c r="AK111" s="47">
        <f t="shared" si="115"/>
        <v>603</v>
      </c>
      <c r="AL111" s="47">
        <f t="shared" si="115"/>
        <v>915</v>
      </c>
      <c r="AM111" s="47">
        <f t="shared" si="115"/>
        <v>1925</v>
      </c>
      <c r="AN111" s="47">
        <f t="shared" si="115"/>
        <v>1309</v>
      </c>
      <c r="AO111" s="47">
        <f t="shared" si="115"/>
        <v>1113</v>
      </c>
      <c r="AP111" s="47">
        <f t="shared" si="115"/>
        <v>2110</v>
      </c>
      <c r="AQ111" s="47">
        <f t="shared" si="115"/>
        <v>1564</v>
      </c>
      <c r="AR111" s="47">
        <f t="shared" si="115"/>
        <v>446</v>
      </c>
      <c r="AS111" s="47">
        <f t="shared" si="115"/>
        <v>1734</v>
      </c>
      <c r="AT111" s="47">
        <f t="shared" si="115"/>
        <v>1135</v>
      </c>
      <c r="AU111" s="47">
        <f t="shared" si="115"/>
        <v>698</v>
      </c>
      <c r="AV111" s="47">
        <f t="shared" si="115"/>
        <v>901</v>
      </c>
      <c r="AW111" s="47">
        <f t="shared" si="115"/>
        <v>1069</v>
      </c>
      <c r="AX111" s="47">
        <f t="shared" si="115"/>
        <v>1177</v>
      </c>
      <c r="AY111" s="47">
        <f t="shared" si="115"/>
        <v>707</v>
      </c>
      <c r="AZ111" s="47">
        <f t="shared" si="115"/>
        <v>1569</v>
      </c>
      <c r="BA111" s="47">
        <f t="shared" si="115"/>
        <v>980</v>
      </c>
      <c r="BB111" s="47">
        <f t="shared" si="115"/>
        <v>686</v>
      </c>
      <c r="BC111" s="47">
        <f t="shared" si="115"/>
        <v>622</v>
      </c>
      <c r="BD111" s="47">
        <f t="shared" si="115"/>
        <v>2076</v>
      </c>
      <c r="BE111" s="47">
        <f t="shared" si="115"/>
        <v>724</v>
      </c>
      <c r="BF111" s="47">
        <f t="shared" si="115"/>
        <v>528</v>
      </c>
      <c r="BG111" s="47">
        <f t="shared" si="115"/>
        <v>1907</v>
      </c>
      <c r="BH111" s="47">
        <f t="shared" si="115"/>
        <v>1230</v>
      </c>
      <c r="BI111" s="47">
        <f t="shared" si="115"/>
        <v>1602</v>
      </c>
      <c r="BJ111" s="47">
        <f t="shared" si="115"/>
        <v>1167</v>
      </c>
    </row>
    <row r="112" ht="13.5" customHeight="1">
      <c r="A112" s="88">
        <v>40656.0</v>
      </c>
      <c r="B112" s="84" t="s">
        <v>74</v>
      </c>
      <c r="C112" s="38"/>
      <c r="D112" s="233" t="s">
        <v>43</v>
      </c>
      <c r="E112" s="52">
        <f t="shared" si="2"/>
        <v>1100</v>
      </c>
      <c r="F112" s="41">
        <v>1.0</v>
      </c>
      <c r="G112" s="41">
        <v>17.0</v>
      </c>
      <c r="H112" s="42">
        <f t="shared" si="3"/>
        <v>20</v>
      </c>
      <c r="I112" s="38"/>
      <c r="J112" s="234" t="s">
        <v>38</v>
      </c>
      <c r="K112" s="52">
        <f t="shared" si="4"/>
        <v>1177</v>
      </c>
      <c r="L112" s="44">
        <v>2.0</v>
      </c>
      <c r="M112" s="44">
        <v>21.0</v>
      </c>
      <c r="N112" s="23">
        <f t="shared" si="5"/>
        <v>27</v>
      </c>
      <c r="O112" s="38"/>
      <c r="P112" s="45" t="s">
        <v>72</v>
      </c>
      <c r="Q112" s="38"/>
      <c r="R112" s="45">
        <f>MIN(Rules!$E$2,(MAX(H112/N112,N112/H112)))</f>
        <v>1.35</v>
      </c>
      <c r="S112" s="45">
        <f>VLOOKUP(B112,Rules!A:B,2,FALSE)</f>
        <v>50</v>
      </c>
      <c r="T112" s="38"/>
      <c r="U112" s="46">
        <f>1/(10^(-(E112+(IF(P112="Y",Rules!$I$2,0))-K112)/Rules!$E$12)+1)</f>
        <v>0.5832616756</v>
      </c>
      <c r="V112" s="47">
        <f t="shared" si="6"/>
        <v>-39</v>
      </c>
      <c r="W112" s="47">
        <f t="shared" si="7"/>
        <v>39</v>
      </c>
      <c r="X112" s="47"/>
      <c r="Y112" s="47"/>
      <c r="Z112" s="48"/>
      <c r="AA112" s="47">
        <f t="shared" ref="AA112:BJ112" si="116">IF($D112=AA$1,$E112+$V112,(IF($J112=AA$1,$K112+$W112,AA111)))</f>
        <v>1467</v>
      </c>
      <c r="AB112" s="47">
        <f t="shared" si="116"/>
        <v>1061</v>
      </c>
      <c r="AC112" s="47">
        <f t="shared" si="116"/>
        <v>1457</v>
      </c>
      <c r="AD112" s="47">
        <f t="shared" si="116"/>
        <v>292</v>
      </c>
      <c r="AE112" s="47">
        <f t="shared" si="116"/>
        <v>1625</v>
      </c>
      <c r="AF112" s="47">
        <f t="shared" si="116"/>
        <v>1799</v>
      </c>
      <c r="AG112" s="47">
        <f t="shared" si="116"/>
        <v>1139</v>
      </c>
      <c r="AH112" s="47">
        <f t="shared" si="116"/>
        <v>763</v>
      </c>
      <c r="AI112" s="47">
        <f t="shared" si="116"/>
        <v>1265</v>
      </c>
      <c r="AJ112" s="47">
        <f t="shared" si="116"/>
        <v>1811</v>
      </c>
      <c r="AK112" s="47">
        <f t="shared" si="116"/>
        <v>603</v>
      </c>
      <c r="AL112" s="47">
        <f t="shared" si="116"/>
        <v>915</v>
      </c>
      <c r="AM112" s="47">
        <f t="shared" si="116"/>
        <v>1925</v>
      </c>
      <c r="AN112" s="47">
        <f t="shared" si="116"/>
        <v>1309</v>
      </c>
      <c r="AO112" s="47">
        <f t="shared" si="116"/>
        <v>1113</v>
      </c>
      <c r="AP112" s="47">
        <f t="shared" si="116"/>
        <v>2110</v>
      </c>
      <c r="AQ112" s="47">
        <f t="shared" si="116"/>
        <v>1564</v>
      </c>
      <c r="AR112" s="47">
        <f t="shared" si="116"/>
        <v>446</v>
      </c>
      <c r="AS112" s="47">
        <f t="shared" si="116"/>
        <v>1734</v>
      </c>
      <c r="AT112" s="47">
        <f t="shared" si="116"/>
        <v>1135</v>
      </c>
      <c r="AU112" s="47">
        <f t="shared" si="116"/>
        <v>698</v>
      </c>
      <c r="AV112" s="47">
        <f t="shared" si="116"/>
        <v>901</v>
      </c>
      <c r="AW112" s="47">
        <f t="shared" si="116"/>
        <v>1069</v>
      </c>
      <c r="AX112" s="47">
        <f t="shared" si="116"/>
        <v>1216</v>
      </c>
      <c r="AY112" s="47">
        <f t="shared" si="116"/>
        <v>707</v>
      </c>
      <c r="AZ112" s="47">
        <f t="shared" si="116"/>
        <v>1569</v>
      </c>
      <c r="BA112" s="47">
        <f t="shared" si="116"/>
        <v>980</v>
      </c>
      <c r="BB112" s="47">
        <f t="shared" si="116"/>
        <v>686</v>
      </c>
      <c r="BC112" s="47">
        <f t="shared" si="116"/>
        <v>622</v>
      </c>
      <c r="BD112" s="47">
        <f t="shared" si="116"/>
        <v>2076</v>
      </c>
      <c r="BE112" s="47">
        <f t="shared" si="116"/>
        <v>724</v>
      </c>
      <c r="BF112" s="47">
        <f t="shared" si="116"/>
        <v>528</v>
      </c>
      <c r="BG112" s="47">
        <f t="shared" si="116"/>
        <v>1907</v>
      </c>
      <c r="BH112" s="47">
        <f t="shared" si="116"/>
        <v>1230</v>
      </c>
      <c r="BI112" s="47">
        <f t="shared" si="116"/>
        <v>1602</v>
      </c>
      <c r="BJ112" s="47">
        <f t="shared" si="116"/>
        <v>1167</v>
      </c>
    </row>
    <row r="113" ht="13.5" customHeight="1">
      <c r="A113" s="88">
        <v>40656.0</v>
      </c>
      <c r="B113" s="84" t="s">
        <v>74</v>
      </c>
      <c r="C113" s="38"/>
      <c r="D113" s="233" t="s">
        <v>36</v>
      </c>
      <c r="E113" s="52">
        <f t="shared" si="2"/>
        <v>1135</v>
      </c>
      <c r="F113" s="41">
        <v>1.0</v>
      </c>
      <c r="G113" s="41">
        <v>19.0</v>
      </c>
      <c r="H113" s="42">
        <f t="shared" si="3"/>
        <v>22</v>
      </c>
      <c r="I113" s="38"/>
      <c r="J113" s="234" t="s">
        <v>41</v>
      </c>
      <c r="K113" s="52">
        <f t="shared" si="4"/>
        <v>980</v>
      </c>
      <c r="L113" s="44">
        <v>1.0</v>
      </c>
      <c r="M113" s="44">
        <v>17.0</v>
      </c>
      <c r="N113" s="23">
        <f t="shared" si="5"/>
        <v>20</v>
      </c>
      <c r="O113" s="38"/>
      <c r="P113" s="45" t="s">
        <v>72</v>
      </c>
      <c r="Q113" s="38"/>
      <c r="R113" s="45">
        <f>MIN(Rules!$E$2,(MAX(H113/N113,N113/H113)))</f>
        <v>1.1</v>
      </c>
      <c r="S113" s="45">
        <f>VLOOKUP(B113,Rules!A:B,2,FALSE)</f>
        <v>50</v>
      </c>
      <c r="T113" s="38"/>
      <c r="U113" s="46">
        <f>1/(10^(-(E113+(IF(P113="Y",Rules!$I$2,0))-K113)/Rules!$E$12)+1)</f>
        <v>0.8029091702</v>
      </c>
      <c r="V113" s="47">
        <f t="shared" si="6"/>
        <v>11</v>
      </c>
      <c r="W113" s="47">
        <f t="shared" si="7"/>
        <v>-11</v>
      </c>
      <c r="X113" s="47"/>
      <c r="Y113" s="47"/>
      <c r="Z113" s="48"/>
      <c r="AA113" s="47">
        <f t="shared" ref="AA113:BJ113" si="117">IF($D113=AA$1,$E113+$V113,(IF($J113=AA$1,$K113+$W113,AA112)))</f>
        <v>1467</v>
      </c>
      <c r="AB113" s="47">
        <f t="shared" si="117"/>
        <v>1061</v>
      </c>
      <c r="AC113" s="47">
        <f t="shared" si="117"/>
        <v>1457</v>
      </c>
      <c r="AD113" s="47">
        <f t="shared" si="117"/>
        <v>292</v>
      </c>
      <c r="AE113" s="47">
        <f t="shared" si="117"/>
        <v>1625</v>
      </c>
      <c r="AF113" s="47">
        <f t="shared" si="117"/>
        <v>1799</v>
      </c>
      <c r="AG113" s="47">
        <f t="shared" si="117"/>
        <v>1139</v>
      </c>
      <c r="AH113" s="47">
        <f t="shared" si="117"/>
        <v>763</v>
      </c>
      <c r="AI113" s="47">
        <f t="shared" si="117"/>
        <v>1265</v>
      </c>
      <c r="AJ113" s="47">
        <f t="shared" si="117"/>
        <v>1811</v>
      </c>
      <c r="AK113" s="47">
        <f t="shared" si="117"/>
        <v>603</v>
      </c>
      <c r="AL113" s="47">
        <f t="shared" si="117"/>
        <v>915</v>
      </c>
      <c r="AM113" s="47">
        <f t="shared" si="117"/>
        <v>1925</v>
      </c>
      <c r="AN113" s="47">
        <f t="shared" si="117"/>
        <v>1309</v>
      </c>
      <c r="AO113" s="47">
        <f t="shared" si="117"/>
        <v>1113</v>
      </c>
      <c r="AP113" s="47">
        <f t="shared" si="117"/>
        <v>2110</v>
      </c>
      <c r="AQ113" s="47">
        <f t="shared" si="117"/>
        <v>1564</v>
      </c>
      <c r="AR113" s="47">
        <f t="shared" si="117"/>
        <v>446</v>
      </c>
      <c r="AS113" s="47">
        <f t="shared" si="117"/>
        <v>1734</v>
      </c>
      <c r="AT113" s="47">
        <f t="shared" si="117"/>
        <v>1146</v>
      </c>
      <c r="AU113" s="47">
        <f t="shared" si="117"/>
        <v>698</v>
      </c>
      <c r="AV113" s="47">
        <f t="shared" si="117"/>
        <v>901</v>
      </c>
      <c r="AW113" s="47">
        <f t="shared" si="117"/>
        <v>1069</v>
      </c>
      <c r="AX113" s="47">
        <f t="shared" si="117"/>
        <v>1216</v>
      </c>
      <c r="AY113" s="47">
        <f t="shared" si="117"/>
        <v>707</v>
      </c>
      <c r="AZ113" s="47">
        <f t="shared" si="117"/>
        <v>1569</v>
      </c>
      <c r="BA113" s="47">
        <f t="shared" si="117"/>
        <v>969</v>
      </c>
      <c r="BB113" s="47">
        <f t="shared" si="117"/>
        <v>686</v>
      </c>
      <c r="BC113" s="47">
        <f t="shared" si="117"/>
        <v>622</v>
      </c>
      <c r="BD113" s="47">
        <f t="shared" si="117"/>
        <v>2076</v>
      </c>
      <c r="BE113" s="47">
        <f t="shared" si="117"/>
        <v>724</v>
      </c>
      <c r="BF113" s="47">
        <f t="shared" si="117"/>
        <v>528</v>
      </c>
      <c r="BG113" s="47">
        <f t="shared" si="117"/>
        <v>1907</v>
      </c>
      <c r="BH113" s="47">
        <f t="shared" si="117"/>
        <v>1230</v>
      </c>
      <c r="BI113" s="47">
        <f t="shared" si="117"/>
        <v>1602</v>
      </c>
      <c r="BJ113" s="47">
        <f t="shared" si="117"/>
        <v>1167</v>
      </c>
    </row>
    <row r="114" ht="13.5" customHeight="1">
      <c r="A114" s="88">
        <v>40656.0</v>
      </c>
      <c r="B114" s="84" t="s">
        <v>74</v>
      </c>
      <c r="C114" s="38"/>
      <c r="D114" s="233" t="s">
        <v>44</v>
      </c>
      <c r="E114" s="52">
        <f t="shared" si="2"/>
        <v>686</v>
      </c>
      <c r="F114" s="41">
        <v>1.0</v>
      </c>
      <c r="G114" s="41">
        <v>7.0</v>
      </c>
      <c r="H114" s="42">
        <f t="shared" si="3"/>
        <v>10</v>
      </c>
      <c r="I114" s="38"/>
      <c r="J114" s="234" t="s">
        <v>47</v>
      </c>
      <c r="K114" s="52">
        <f t="shared" si="4"/>
        <v>901</v>
      </c>
      <c r="L114" s="44">
        <v>4.0</v>
      </c>
      <c r="M114" s="44">
        <v>18.0</v>
      </c>
      <c r="N114" s="23">
        <f t="shared" si="5"/>
        <v>30</v>
      </c>
      <c r="O114" s="38"/>
      <c r="P114" s="45" t="s">
        <v>72</v>
      </c>
      <c r="Q114" s="38"/>
      <c r="R114" s="45">
        <f>MIN(Rules!$E$2,(MAX(H114/N114,N114/H114)))</f>
        <v>2</v>
      </c>
      <c r="S114" s="45">
        <f>VLOOKUP(B114,Rules!A:B,2,FALSE)</f>
        <v>50</v>
      </c>
      <c r="T114" s="38"/>
      <c r="U114" s="46">
        <f>1/(10^(-(E114+(IF(P114="Y",Rules!$I$2,0))-K114)/Rules!$E$12)+1)</f>
        <v>0.4257197963</v>
      </c>
      <c r="V114" s="47">
        <f t="shared" si="6"/>
        <v>-43</v>
      </c>
      <c r="W114" s="47">
        <f t="shared" si="7"/>
        <v>43</v>
      </c>
      <c r="X114" s="47"/>
      <c r="Y114" s="47"/>
      <c r="Z114" s="48"/>
      <c r="AA114" s="47">
        <f t="shared" ref="AA114:BJ114" si="118">IF($D114=AA$1,$E114+$V114,(IF($J114=AA$1,$K114+$W114,AA113)))</f>
        <v>1467</v>
      </c>
      <c r="AB114" s="47">
        <f t="shared" si="118"/>
        <v>1061</v>
      </c>
      <c r="AC114" s="47">
        <f t="shared" si="118"/>
        <v>1457</v>
      </c>
      <c r="AD114" s="47">
        <f t="shared" si="118"/>
        <v>292</v>
      </c>
      <c r="AE114" s="47">
        <f t="shared" si="118"/>
        <v>1625</v>
      </c>
      <c r="AF114" s="47">
        <f t="shared" si="118"/>
        <v>1799</v>
      </c>
      <c r="AG114" s="47">
        <f t="shared" si="118"/>
        <v>1139</v>
      </c>
      <c r="AH114" s="47">
        <f t="shared" si="118"/>
        <v>763</v>
      </c>
      <c r="AI114" s="47">
        <f t="shared" si="118"/>
        <v>1265</v>
      </c>
      <c r="AJ114" s="47">
        <f t="shared" si="118"/>
        <v>1811</v>
      </c>
      <c r="AK114" s="47">
        <f t="shared" si="118"/>
        <v>603</v>
      </c>
      <c r="AL114" s="47">
        <f t="shared" si="118"/>
        <v>915</v>
      </c>
      <c r="AM114" s="47">
        <f t="shared" si="118"/>
        <v>1925</v>
      </c>
      <c r="AN114" s="47">
        <f t="shared" si="118"/>
        <v>1309</v>
      </c>
      <c r="AO114" s="47">
        <f t="shared" si="118"/>
        <v>1113</v>
      </c>
      <c r="AP114" s="47">
        <f t="shared" si="118"/>
        <v>2110</v>
      </c>
      <c r="AQ114" s="47">
        <f t="shared" si="118"/>
        <v>1564</v>
      </c>
      <c r="AR114" s="47">
        <f t="shared" si="118"/>
        <v>446</v>
      </c>
      <c r="AS114" s="47">
        <f t="shared" si="118"/>
        <v>1734</v>
      </c>
      <c r="AT114" s="47">
        <f t="shared" si="118"/>
        <v>1146</v>
      </c>
      <c r="AU114" s="47">
        <f t="shared" si="118"/>
        <v>698</v>
      </c>
      <c r="AV114" s="47">
        <f t="shared" si="118"/>
        <v>944</v>
      </c>
      <c r="AW114" s="47">
        <f t="shared" si="118"/>
        <v>1069</v>
      </c>
      <c r="AX114" s="47">
        <f t="shared" si="118"/>
        <v>1216</v>
      </c>
      <c r="AY114" s="47">
        <f t="shared" si="118"/>
        <v>707</v>
      </c>
      <c r="AZ114" s="47">
        <f t="shared" si="118"/>
        <v>1569</v>
      </c>
      <c r="BA114" s="47">
        <f t="shared" si="118"/>
        <v>969</v>
      </c>
      <c r="BB114" s="47">
        <f t="shared" si="118"/>
        <v>643</v>
      </c>
      <c r="BC114" s="47">
        <f t="shared" si="118"/>
        <v>622</v>
      </c>
      <c r="BD114" s="47">
        <f t="shared" si="118"/>
        <v>2076</v>
      </c>
      <c r="BE114" s="47">
        <f t="shared" si="118"/>
        <v>724</v>
      </c>
      <c r="BF114" s="47">
        <f t="shared" si="118"/>
        <v>528</v>
      </c>
      <c r="BG114" s="47">
        <f t="shared" si="118"/>
        <v>1907</v>
      </c>
      <c r="BH114" s="47">
        <f t="shared" si="118"/>
        <v>1230</v>
      </c>
      <c r="BI114" s="47">
        <f t="shared" si="118"/>
        <v>1602</v>
      </c>
      <c r="BJ114" s="47">
        <f t="shared" si="118"/>
        <v>1167</v>
      </c>
    </row>
    <row r="115" ht="13.5" customHeight="1">
      <c r="A115" s="88">
        <v>40656.0</v>
      </c>
      <c r="B115" s="84" t="s">
        <v>74</v>
      </c>
      <c r="C115" s="38"/>
      <c r="D115" s="233" t="s">
        <v>53</v>
      </c>
      <c r="E115" s="52">
        <f t="shared" si="2"/>
        <v>528</v>
      </c>
      <c r="F115" s="41">
        <v>1.0</v>
      </c>
      <c r="G115" s="41">
        <v>13.0</v>
      </c>
      <c r="H115" s="42">
        <f t="shared" si="3"/>
        <v>16</v>
      </c>
      <c r="I115" s="38"/>
      <c r="J115" s="234" t="s">
        <v>37</v>
      </c>
      <c r="K115" s="52">
        <f t="shared" si="4"/>
        <v>763</v>
      </c>
      <c r="L115" s="44">
        <v>3.0</v>
      </c>
      <c r="M115" s="44">
        <v>16.0</v>
      </c>
      <c r="N115" s="23">
        <f t="shared" si="5"/>
        <v>25</v>
      </c>
      <c r="O115" s="38"/>
      <c r="P115" s="45" t="s">
        <v>72</v>
      </c>
      <c r="Q115" s="38"/>
      <c r="R115" s="45">
        <f>MIN(Rules!$E$2,(MAX(H115/N115,N115/H115)))</f>
        <v>1.5625</v>
      </c>
      <c r="S115" s="45">
        <f>VLOOKUP(B115,Rules!A:B,2,FALSE)</f>
        <v>50</v>
      </c>
      <c r="T115" s="38"/>
      <c r="U115" s="46">
        <f>1/(10^(-(E115+(IF(P115="Y",Rules!$I$2,0))-K115)/Rules!$E$12)+1)</f>
        <v>0.4033708267</v>
      </c>
      <c r="V115" s="47">
        <f t="shared" si="6"/>
        <v>-32</v>
      </c>
      <c r="W115" s="47">
        <f t="shared" si="7"/>
        <v>32</v>
      </c>
      <c r="X115" s="47"/>
      <c r="Y115" s="47"/>
      <c r="Z115" s="48"/>
      <c r="AA115" s="47">
        <f t="shared" ref="AA115:BJ115" si="119">IF($D115=AA$1,$E115+$V115,(IF($J115=AA$1,$K115+$W115,AA114)))</f>
        <v>1467</v>
      </c>
      <c r="AB115" s="47">
        <f t="shared" si="119"/>
        <v>1061</v>
      </c>
      <c r="AC115" s="47">
        <f t="shared" si="119"/>
        <v>1457</v>
      </c>
      <c r="AD115" s="47">
        <f t="shared" si="119"/>
        <v>292</v>
      </c>
      <c r="AE115" s="47">
        <f t="shared" si="119"/>
        <v>1625</v>
      </c>
      <c r="AF115" s="47">
        <f t="shared" si="119"/>
        <v>1799</v>
      </c>
      <c r="AG115" s="47">
        <f t="shared" si="119"/>
        <v>1139</v>
      </c>
      <c r="AH115" s="47">
        <f t="shared" si="119"/>
        <v>795</v>
      </c>
      <c r="AI115" s="47">
        <f t="shared" si="119"/>
        <v>1265</v>
      </c>
      <c r="AJ115" s="47">
        <f t="shared" si="119"/>
        <v>1811</v>
      </c>
      <c r="AK115" s="47">
        <f t="shared" si="119"/>
        <v>603</v>
      </c>
      <c r="AL115" s="47">
        <f t="shared" si="119"/>
        <v>915</v>
      </c>
      <c r="AM115" s="47">
        <f t="shared" si="119"/>
        <v>1925</v>
      </c>
      <c r="AN115" s="47">
        <f t="shared" si="119"/>
        <v>1309</v>
      </c>
      <c r="AO115" s="47">
        <f t="shared" si="119"/>
        <v>1113</v>
      </c>
      <c r="AP115" s="47">
        <f t="shared" si="119"/>
        <v>2110</v>
      </c>
      <c r="AQ115" s="47">
        <f t="shared" si="119"/>
        <v>1564</v>
      </c>
      <c r="AR115" s="47">
        <f t="shared" si="119"/>
        <v>446</v>
      </c>
      <c r="AS115" s="47">
        <f t="shared" si="119"/>
        <v>1734</v>
      </c>
      <c r="AT115" s="47">
        <f t="shared" si="119"/>
        <v>1146</v>
      </c>
      <c r="AU115" s="47">
        <f t="shared" si="119"/>
        <v>698</v>
      </c>
      <c r="AV115" s="47">
        <f t="shared" si="119"/>
        <v>944</v>
      </c>
      <c r="AW115" s="47">
        <f t="shared" si="119"/>
        <v>1069</v>
      </c>
      <c r="AX115" s="47">
        <f t="shared" si="119"/>
        <v>1216</v>
      </c>
      <c r="AY115" s="47">
        <f t="shared" si="119"/>
        <v>707</v>
      </c>
      <c r="AZ115" s="47">
        <f t="shared" si="119"/>
        <v>1569</v>
      </c>
      <c r="BA115" s="47">
        <f t="shared" si="119"/>
        <v>969</v>
      </c>
      <c r="BB115" s="47">
        <f t="shared" si="119"/>
        <v>643</v>
      </c>
      <c r="BC115" s="47">
        <f t="shared" si="119"/>
        <v>622</v>
      </c>
      <c r="BD115" s="47">
        <f t="shared" si="119"/>
        <v>2076</v>
      </c>
      <c r="BE115" s="47">
        <f t="shared" si="119"/>
        <v>724</v>
      </c>
      <c r="BF115" s="47">
        <f t="shared" si="119"/>
        <v>496</v>
      </c>
      <c r="BG115" s="47">
        <f t="shared" si="119"/>
        <v>1907</v>
      </c>
      <c r="BH115" s="47">
        <f t="shared" si="119"/>
        <v>1230</v>
      </c>
      <c r="BI115" s="47">
        <f t="shared" si="119"/>
        <v>1602</v>
      </c>
      <c r="BJ115" s="47">
        <f t="shared" si="119"/>
        <v>1167</v>
      </c>
    </row>
    <row r="116" ht="13.5" customHeight="1">
      <c r="A116" s="88">
        <v>40656.0</v>
      </c>
      <c r="B116" s="84" t="s">
        <v>74</v>
      </c>
      <c r="C116" s="38"/>
      <c r="D116" s="233" t="s">
        <v>50</v>
      </c>
      <c r="E116" s="52">
        <f t="shared" si="2"/>
        <v>698</v>
      </c>
      <c r="F116" s="41">
        <v>2.0</v>
      </c>
      <c r="G116" s="41">
        <v>12.0</v>
      </c>
      <c r="H116" s="42">
        <f t="shared" si="3"/>
        <v>18</v>
      </c>
      <c r="I116" s="38"/>
      <c r="J116" s="234" t="s">
        <v>42</v>
      </c>
      <c r="K116" s="52">
        <f t="shared" si="4"/>
        <v>724</v>
      </c>
      <c r="L116" s="44">
        <v>4.0</v>
      </c>
      <c r="M116" s="44">
        <v>17.0</v>
      </c>
      <c r="N116" s="23">
        <f t="shared" si="5"/>
        <v>29</v>
      </c>
      <c r="O116" s="38"/>
      <c r="P116" s="45" t="s">
        <v>72</v>
      </c>
      <c r="Q116" s="38"/>
      <c r="R116" s="45">
        <f>MIN(Rules!$E$2,(MAX(H116/N116,N116/H116)))</f>
        <v>1.611111111</v>
      </c>
      <c r="S116" s="45">
        <f>VLOOKUP(B116,Rules!A:B,2,FALSE)</f>
        <v>50</v>
      </c>
      <c r="T116" s="38"/>
      <c r="U116" s="46">
        <f>1/(10^(-(E116+(IF(P116="Y",Rules!$I$2,0))-K116)/Rules!$E$12)+1)</f>
        <v>0.6390033695</v>
      </c>
      <c r="V116" s="47">
        <f t="shared" si="6"/>
        <v>-51</v>
      </c>
      <c r="W116" s="47">
        <f t="shared" si="7"/>
        <v>51</v>
      </c>
      <c r="X116" s="47"/>
      <c r="Y116" s="47"/>
      <c r="Z116" s="48"/>
      <c r="AA116" s="47">
        <f t="shared" ref="AA116:BJ116" si="120">IF($D116=AA$1,$E116+$V116,(IF($J116=AA$1,$K116+$W116,AA115)))</f>
        <v>1467</v>
      </c>
      <c r="AB116" s="47">
        <f t="shared" si="120"/>
        <v>1061</v>
      </c>
      <c r="AC116" s="47">
        <f t="shared" si="120"/>
        <v>1457</v>
      </c>
      <c r="AD116" s="47">
        <f t="shared" si="120"/>
        <v>292</v>
      </c>
      <c r="AE116" s="47">
        <f t="shared" si="120"/>
        <v>1625</v>
      </c>
      <c r="AF116" s="47">
        <f t="shared" si="120"/>
        <v>1799</v>
      </c>
      <c r="AG116" s="47">
        <f t="shared" si="120"/>
        <v>1139</v>
      </c>
      <c r="AH116" s="47">
        <f t="shared" si="120"/>
        <v>795</v>
      </c>
      <c r="AI116" s="47">
        <f t="shared" si="120"/>
        <v>1265</v>
      </c>
      <c r="AJ116" s="47">
        <f t="shared" si="120"/>
        <v>1811</v>
      </c>
      <c r="AK116" s="47">
        <f t="shared" si="120"/>
        <v>603</v>
      </c>
      <c r="AL116" s="47">
        <f t="shared" si="120"/>
        <v>915</v>
      </c>
      <c r="AM116" s="47">
        <f t="shared" si="120"/>
        <v>1925</v>
      </c>
      <c r="AN116" s="47">
        <f t="shared" si="120"/>
        <v>1309</v>
      </c>
      <c r="AO116" s="47">
        <f t="shared" si="120"/>
        <v>1113</v>
      </c>
      <c r="AP116" s="47">
        <f t="shared" si="120"/>
        <v>2110</v>
      </c>
      <c r="AQ116" s="47">
        <f t="shared" si="120"/>
        <v>1564</v>
      </c>
      <c r="AR116" s="47">
        <f t="shared" si="120"/>
        <v>446</v>
      </c>
      <c r="AS116" s="47">
        <f t="shared" si="120"/>
        <v>1734</v>
      </c>
      <c r="AT116" s="47">
        <f t="shared" si="120"/>
        <v>1146</v>
      </c>
      <c r="AU116" s="47">
        <f t="shared" si="120"/>
        <v>647</v>
      </c>
      <c r="AV116" s="47">
        <f t="shared" si="120"/>
        <v>944</v>
      </c>
      <c r="AW116" s="47">
        <f t="shared" si="120"/>
        <v>1069</v>
      </c>
      <c r="AX116" s="47">
        <f t="shared" si="120"/>
        <v>1216</v>
      </c>
      <c r="AY116" s="47">
        <f t="shared" si="120"/>
        <v>707</v>
      </c>
      <c r="AZ116" s="47">
        <f t="shared" si="120"/>
        <v>1569</v>
      </c>
      <c r="BA116" s="47">
        <f t="shared" si="120"/>
        <v>969</v>
      </c>
      <c r="BB116" s="47">
        <f t="shared" si="120"/>
        <v>643</v>
      </c>
      <c r="BC116" s="47">
        <f t="shared" si="120"/>
        <v>622</v>
      </c>
      <c r="BD116" s="47">
        <f t="shared" si="120"/>
        <v>2076</v>
      </c>
      <c r="BE116" s="47">
        <f t="shared" si="120"/>
        <v>775</v>
      </c>
      <c r="BF116" s="47">
        <f t="shared" si="120"/>
        <v>496</v>
      </c>
      <c r="BG116" s="47">
        <f t="shared" si="120"/>
        <v>1907</v>
      </c>
      <c r="BH116" s="47">
        <f t="shared" si="120"/>
        <v>1230</v>
      </c>
      <c r="BI116" s="47">
        <f t="shared" si="120"/>
        <v>1602</v>
      </c>
      <c r="BJ116" s="47">
        <f t="shared" si="120"/>
        <v>1167</v>
      </c>
    </row>
    <row r="117" ht="13.5" customHeight="1">
      <c r="A117" s="88">
        <v>40656.0</v>
      </c>
      <c r="B117" s="84" t="s">
        <v>74</v>
      </c>
      <c r="C117" s="38"/>
      <c r="D117" s="233" t="s">
        <v>52</v>
      </c>
      <c r="E117" s="52">
        <f t="shared" si="2"/>
        <v>446</v>
      </c>
      <c r="F117" s="41">
        <v>0.0</v>
      </c>
      <c r="G117" s="41">
        <v>8.0</v>
      </c>
      <c r="H117" s="42">
        <f t="shared" si="3"/>
        <v>8</v>
      </c>
      <c r="I117" s="38"/>
      <c r="J117" s="234" t="s">
        <v>46</v>
      </c>
      <c r="K117" s="52">
        <f t="shared" si="4"/>
        <v>622</v>
      </c>
      <c r="L117" s="44">
        <v>4.0</v>
      </c>
      <c r="M117" s="44">
        <v>25.0</v>
      </c>
      <c r="N117" s="23">
        <f t="shared" si="5"/>
        <v>37</v>
      </c>
      <c r="O117" s="38"/>
      <c r="P117" s="45" t="s">
        <v>72</v>
      </c>
      <c r="Q117" s="38"/>
      <c r="R117" s="45">
        <f>MIN(Rules!$E$2,(MAX(H117/N117,N117/H117)))</f>
        <v>2</v>
      </c>
      <c r="S117" s="45">
        <f>VLOOKUP(B117,Rules!A:B,2,FALSE)</f>
        <v>50</v>
      </c>
      <c r="T117" s="38"/>
      <c r="U117" s="46">
        <f>1/(10^(-(E117+(IF(P117="Y",Rules!$I$2,0))-K117)/Rules!$E$12)+1)</f>
        <v>0.4701021041</v>
      </c>
      <c r="V117" s="47">
        <f t="shared" si="6"/>
        <v>-47</v>
      </c>
      <c r="W117" s="47">
        <f t="shared" si="7"/>
        <v>47</v>
      </c>
      <c r="X117" s="47"/>
      <c r="Y117" s="47"/>
      <c r="Z117" s="48"/>
      <c r="AA117" s="47">
        <f t="shared" ref="AA117:BJ117" si="121">IF($D117=AA$1,$E117+$V117,(IF($J117=AA$1,$K117+$W117,AA116)))</f>
        <v>1467</v>
      </c>
      <c r="AB117" s="47">
        <f t="shared" si="121"/>
        <v>1061</v>
      </c>
      <c r="AC117" s="47">
        <f t="shared" si="121"/>
        <v>1457</v>
      </c>
      <c r="AD117" s="47">
        <f t="shared" si="121"/>
        <v>292</v>
      </c>
      <c r="AE117" s="47">
        <f t="shared" si="121"/>
        <v>1625</v>
      </c>
      <c r="AF117" s="47">
        <f t="shared" si="121"/>
        <v>1799</v>
      </c>
      <c r="AG117" s="47">
        <f t="shared" si="121"/>
        <v>1139</v>
      </c>
      <c r="AH117" s="47">
        <f t="shared" si="121"/>
        <v>795</v>
      </c>
      <c r="AI117" s="47">
        <f t="shared" si="121"/>
        <v>1265</v>
      </c>
      <c r="AJ117" s="47">
        <f t="shared" si="121"/>
        <v>1811</v>
      </c>
      <c r="AK117" s="47">
        <f t="shared" si="121"/>
        <v>603</v>
      </c>
      <c r="AL117" s="47">
        <f t="shared" si="121"/>
        <v>915</v>
      </c>
      <c r="AM117" s="47">
        <f t="shared" si="121"/>
        <v>1925</v>
      </c>
      <c r="AN117" s="47">
        <f t="shared" si="121"/>
        <v>1309</v>
      </c>
      <c r="AO117" s="47">
        <f t="shared" si="121"/>
        <v>1113</v>
      </c>
      <c r="AP117" s="47">
        <f t="shared" si="121"/>
        <v>2110</v>
      </c>
      <c r="AQ117" s="47">
        <f t="shared" si="121"/>
        <v>1564</v>
      </c>
      <c r="AR117" s="47">
        <f t="shared" si="121"/>
        <v>399</v>
      </c>
      <c r="AS117" s="47">
        <f t="shared" si="121"/>
        <v>1734</v>
      </c>
      <c r="AT117" s="47">
        <f t="shared" si="121"/>
        <v>1146</v>
      </c>
      <c r="AU117" s="47">
        <f t="shared" si="121"/>
        <v>647</v>
      </c>
      <c r="AV117" s="47">
        <f t="shared" si="121"/>
        <v>944</v>
      </c>
      <c r="AW117" s="47">
        <f t="shared" si="121"/>
        <v>1069</v>
      </c>
      <c r="AX117" s="47">
        <f t="shared" si="121"/>
        <v>1216</v>
      </c>
      <c r="AY117" s="47">
        <f t="shared" si="121"/>
        <v>707</v>
      </c>
      <c r="AZ117" s="47">
        <f t="shared" si="121"/>
        <v>1569</v>
      </c>
      <c r="BA117" s="47">
        <f t="shared" si="121"/>
        <v>969</v>
      </c>
      <c r="BB117" s="47">
        <f t="shared" si="121"/>
        <v>643</v>
      </c>
      <c r="BC117" s="47">
        <f t="shared" si="121"/>
        <v>669</v>
      </c>
      <c r="BD117" s="47">
        <f t="shared" si="121"/>
        <v>2076</v>
      </c>
      <c r="BE117" s="47">
        <f t="shared" si="121"/>
        <v>775</v>
      </c>
      <c r="BF117" s="47">
        <f t="shared" si="121"/>
        <v>496</v>
      </c>
      <c r="BG117" s="47">
        <f t="shared" si="121"/>
        <v>1907</v>
      </c>
      <c r="BH117" s="47">
        <f t="shared" si="121"/>
        <v>1230</v>
      </c>
      <c r="BI117" s="47">
        <f t="shared" si="121"/>
        <v>1602</v>
      </c>
      <c r="BJ117" s="47">
        <f t="shared" si="121"/>
        <v>1167</v>
      </c>
    </row>
    <row r="118" ht="13.5" customHeight="1">
      <c r="A118" s="88">
        <v>40663.0</v>
      </c>
      <c r="B118" s="84" t="s">
        <v>71</v>
      </c>
      <c r="C118" s="38"/>
      <c r="D118" s="233" t="s">
        <v>21</v>
      </c>
      <c r="E118" s="52">
        <f t="shared" si="2"/>
        <v>1625</v>
      </c>
      <c r="F118" s="41">
        <v>2.0</v>
      </c>
      <c r="G118" s="41">
        <v>13.0</v>
      </c>
      <c r="H118" s="42">
        <f t="shared" si="3"/>
        <v>19</v>
      </c>
      <c r="I118" s="38"/>
      <c r="J118" s="234" t="s">
        <v>20</v>
      </c>
      <c r="K118" s="52">
        <f t="shared" si="4"/>
        <v>1734</v>
      </c>
      <c r="L118" s="44">
        <v>4.0</v>
      </c>
      <c r="M118" s="44">
        <v>12.0</v>
      </c>
      <c r="N118" s="23">
        <f t="shared" si="5"/>
        <v>24</v>
      </c>
      <c r="O118" s="38"/>
      <c r="P118" s="45" t="s">
        <v>72</v>
      </c>
      <c r="Q118" s="38"/>
      <c r="R118" s="45">
        <f>MIN(Rules!$E$2,(MAX(H118/N118,N118/H118)))</f>
        <v>1.263157895</v>
      </c>
      <c r="S118" s="45">
        <f>VLOOKUP(B118,Rules!A:B,2,FALSE)</f>
        <v>40</v>
      </c>
      <c r="T118" s="38"/>
      <c r="U118" s="46">
        <f>1/(10^(-(E118+(IF(P118="Y",Rules!$I$2,0))-K118)/Rules!$E$12)+1)</f>
        <v>0.5470632605</v>
      </c>
      <c r="V118" s="47">
        <f t="shared" si="6"/>
        <v>-28</v>
      </c>
      <c r="W118" s="47">
        <f t="shared" si="7"/>
        <v>28</v>
      </c>
      <c r="X118" s="47"/>
      <c r="Y118" s="47"/>
      <c r="Z118" s="48"/>
      <c r="AA118" s="47">
        <f t="shared" ref="AA118:BJ118" si="122">IF($D118=AA$1,$E118+$V118,(IF($J118=AA$1,$K118+$W118,AA117)))</f>
        <v>1467</v>
      </c>
      <c r="AB118" s="47">
        <f t="shared" si="122"/>
        <v>1061</v>
      </c>
      <c r="AC118" s="47">
        <f t="shared" si="122"/>
        <v>1457</v>
      </c>
      <c r="AD118" s="47">
        <f t="shared" si="122"/>
        <v>292</v>
      </c>
      <c r="AE118" s="47">
        <f t="shared" si="122"/>
        <v>1597</v>
      </c>
      <c r="AF118" s="47">
        <f t="shared" si="122"/>
        <v>1799</v>
      </c>
      <c r="AG118" s="47">
        <f t="shared" si="122"/>
        <v>1139</v>
      </c>
      <c r="AH118" s="47">
        <f t="shared" si="122"/>
        <v>795</v>
      </c>
      <c r="AI118" s="47">
        <f t="shared" si="122"/>
        <v>1265</v>
      </c>
      <c r="AJ118" s="47">
        <f t="shared" si="122"/>
        <v>1811</v>
      </c>
      <c r="AK118" s="47">
        <f t="shared" si="122"/>
        <v>603</v>
      </c>
      <c r="AL118" s="47">
        <f t="shared" si="122"/>
        <v>915</v>
      </c>
      <c r="AM118" s="47">
        <f t="shared" si="122"/>
        <v>1925</v>
      </c>
      <c r="AN118" s="47">
        <f t="shared" si="122"/>
        <v>1309</v>
      </c>
      <c r="AO118" s="47">
        <f t="shared" si="122"/>
        <v>1113</v>
      </c>
      <c r="AP118" s="47">
        <f t="shared" si="122"/>
        <v>2110</v>
      </c>
      <c r="AQ118" s="47">
        <f t="shared" si="122"/>
        <v>1564</v>
      </c>
      <c r="AR118" s="47">
        <f t="shared" si="122"/>
        <v>399</v>
      </c>
      <c r="AS118" s="47">
        <f t="shared" si="122"/>
        <v>1762</v>
      </c>
      <c r="AT118" s="47">
        <f t="shared" si="122"/>
        <v>1146</v>
      </c>
      <c r="AU118" s="47">
        <f t="shared" si="122"/>
        <v>647</v>
      </c>
      <c r="AV118" s="47">
        <f t="shared" si="122"/>
        <v>944</v>
      </c>
      <c r="AW118" s="47">
        <f t="shared" si="122"/>
        <v>1069</v>
      </c>
      <c r="AX118" s="47">
        <f t="shared" si="122"/>
        <v>1216</v>
      </c>
      <c r="AY118" s="47">
        <f t="shared" si="122"/>
        <v>707</v>
      </c>
      <c r="AZ118" s="47">
        <f t="shared" si="122"/>
        <v>1569</v>
      </c>
      <c r="BA118" s="47">
        <f t="shared" si="122"/>
        <v>969</v>
      </c>
      <c r="BB118" s="47">
        <f t="shared" si="122"/>
        <v>643</v>
      </c>
      <c r="BC118" s="47">
        <f t="shared" si="122"/>
        <v>669</v>
      </c>
      <c r="BD118" s="47">
        <f t="shared" si="122"/>
        <v>2076</v>
      </c>
      <c r="BE118" s="47">
        <f t="shared" si="122"/>
        <v>775</v>
      </c>
      <c r="BF118" s="47">
        <f t="shared" si="122"/>
        <v>496</v>
      </c>
      <c r="BG118" s="47">
        <f t="shared" si="122"/>
        <v>1907</v>
      </c>
      <c r="BH118" s="47">
        <f t="shared" si="122"/>
        <v>1230</v>
      </c>
      <c r="BI118" s="47">
        <f t="shared" si="122"/>
        <v>1602</v>
      </c>
      <c r="BJ118" s="47">
        <f t="shared" si="122"/>
        <v>1167</v>
      </c>
    </row>
    <row r="119" ht="13.5" customHeight="1">
      <c r="A119" s="88">
        <v>40663.0</v>
      </c>
      <c r="B119" s="84" t="s">
        <v>74</v>
      </c>
      <c r="C119" s="38"/>
      <c r="D119" s="233" t="s">
        <v>34</v>
      </c>
      <c r="E119" s="52">
        <f t="shared" si="2"/>
        <v>1309</v>
      </c>
      <c r="F119" s="41">
        <v>1.0</v>
      </c>
      <c r="G119" s="41">
        <v>20.0</v>
      </c>
      <c r="H119" s="42">
        <f t="shared" si="3"/>
        <v>23</v>
      </c>
      <c r="I119" s="38"/>
      <c r="J119" s="234" t="s">
        <v>38</v>
      </c>
      <c r="K119" s="52">
        <f t="shared" si="4"/>
        <v>1216</v>
      </c>
      <c r="L119" s="44">
        <v>1.0</v>
      </c>
      <c r="M119" s="44">
        <v>17.0</v>
      </c>
      <c r="N119" s="23">
        <f t="shared" si="5"/>
        <v>20</v>
      </c>
      <c r="O119" s="38"/>
      <c r="P119" s="45" t="s">
        <v>72</v>
      </c>
      <c r="Q119" s="38"/>
      <c r="R119" s="45">
        <f>MIN(Rules!$E$2,(MAX(H119/N119,N119/H119)))</f>
        <v>1.15</v>
      </c>
      <c r="S119" s="45">
        <f>VLOOKUP(B119,Rules!A:B,2,FALSE)</f>
        <v>50</v>
      </c>
      <c r="T119" s="38"/>
      <c r="U119" s="46">
        <f>1/(10^(-(E119+(IF(P119="Y",Rules!$I$2,0))-K119)/Rules!$E$12)+1)</f>
        <v>0.7538136381</v>
      </c>
      <c r="V119" s="47">
        <f t="shared" si="6"/>
        <v>14</v>
      </c>
      <c r="W119" s="47">
        <f t="shared" si="7"/>
        <v>-14</v>
      </c>
      <c r="X119" s="47"/>
      <c r="Y119" s="47"/>
      <c r="Z119" s="48"/>
      <c r="AA119" s="47">
        <f t="shared" ref="AA119:BJ119" si="123">IF($D119=AA$1,$E119+$V119,(IF($J119=AA$1,$K119+$W119,AA118)))</f>
        <v>1467</v>
      </c>
      <c r="AB119" s="47">
        <f t="shared" si="123"/>
        <v>1061</v>
      </c>
      <c r="AC119" s="47">
        <f t="shared" si="123"/>
        <v>1457</v>
      </c>
      <c r="AD119" s="47">
        <f t="shared" si="123"/>
        <v>292</v>
      </c>
      <c r="AE119" s="47">
        <f t="shared" si="123"/>
        <v>1597</v>
      </c>
      <c r="AF119" s="47">
        <f t="shared" si="123"/>
        <v>1799</v>
      </c>
      <c r="AG119" s="47">
        <f t="shared" si="123"/>
        <v>1139</v>
      </c>
      <c r="AH119" s="47">
        <f t="shared" si="123"/>
        <v>795</v>
      </c>
      <c r="AI119" s="47">
        <f t="shared" si="123"/>
        <v>1265</v>
      </c>
      <c r="AJ119" s="47">
        <f t="shared" si="123"/>
        <v>1811</v>
      </c>
      <c r="AK119" s="47">
        <f t="shared" si="123"/>
        <v>603</v>
      </c>
      <c r="AL119" s="47">
        <f t="shared" si="123"/>
        <v>915</v>
      </c>
      <c r="AM119" s="47">
        <f t="shared" si="123"/>
        <v>1925</v>
      </c>
      <c r="AN119" s="47">
        <f t="shared" si="123"/>
        <v>1323</v>
      </c>
      <c r="AO119" s="47">
        <f t="shared" si="123"/>
        <v>1113</v>
      </c>
      <c r="AP119" s="47">
        <f t="shared" si="123"/>
        <v>2110</v>
      </c>
      <c r="AQ119" s="47">
        <f t="shared" si="123"/>
        <v>1564</v>
      </c>
      <c r="AR119" s="47">
        <f t="shared" si="123"/>
        <v>399</v>
      </c>
      <c r="AS119" s="47">
        <f t="shared" si="123"/>
        <v>1762</v>
      </c>
      <c r="AT119" s="47">
        <f t="shared" si="123"/>
        <v>1146</v>
      </c>
      <c r="AU119" s="47">
        <f t="shared" si="123"/>
        <v>647</v>
      </c>
      <c r="AV119" s="47">
        <f t="shared" si="123"/>
        <v>944</v>
      </c>
      <c r="AW119" s="47">
        <f t="shared" si="123"/>
        <v>1069</v>
      </c>
      <c r="AX119" s="47">
        <f t="shared" si="123"/>
        <v>1202</v>
      </c>
      <c r="AY119" s="47">
        <f t="shared" si="123"/>
        <v>707</v>
      </c>
      <c r="AZ119" s="47">
        <f t="shared" si="123"/>
        <v>1569</v>
      </c>
      <c r="BA119" s="47">
        <f t="shared" si="123"/>
        <v>969</v>
      </c>
      <c r="BB119" s="47">
        <f t="shared" si="123"/>
        <v>643</v>
      </c>
      <c r="BC119" s="47">
        <f t="shared" si="123"/>
        <v>669</v>
      </c>
      <c r="BD119" s="47">
        <f t="shared" si="123"/>
        <v>2076</v>
      </c>
      <c r="BE119" s="47">
        <f t="shared" si="123"/>
        <v>775</v>
      </c>
      <c r="BF119" s="47">
        <f t="shared" si="123"/>
        <v>496</v>
      </c>
      <c r="BG119" s="47">
        <f t="shared" si="123"/>
        <v>1907</v>
      </c>
      <c r="BH119" s="47">
        <f t="shared" si="123"/>
        <v>1230</v>
      </c>
      <c r="BI119" s="47">
        <f t="shared" si="123"/>
        <v>1602</v>
      </c>
      <c r="BJ119" s="47">
        <f t="shared" si="123"/>
        <v>1167</v>
      </c>
    </row>
    <row r="120" ht="13.5" customHeight="1">
      <c r="A120" s="88">
        <v>40663.0</v>
      </c>
      <c r="B120" s="84" t="s">
        <v>74</v>
      </c>
      <c r="C120" s="38"/>
      <c r="D120" s="233" t="s">
        <v>40</v>
      </c>
      <c r="E120" s="52">
        <f t="shared" si="2"/>
        <v>1167</v>
      </c>
      <c r="F120" s="41">
        <v>3.0</v>
      </c>
      <c r="G120" s="41">
        <v>16.0</v>
      </c>
      <c r="H120" s="42">
        <f t="shared" si="3"/>
        <v>25</v>
      </c>
      <c r="I120" s="38"/>
      <c r="J120" s="234" t="s">
        <v>35</v>
      </c>
      <c r="K120" s="52">
        <f t="shared" si="4"/>
        <v>1139</v>
      </c>
      <c r="L120" s="44">
        <v>2.0</v>
      </c>
      <c r="M120" s="44">
        <v>11.0</v>
      </c>
      <c r="N120" s="23">
        <f t="shared" si="5"/>
        <v>17</v>
      </c>
      <c r="O120" s="38"/>
      <c r="P120" s="45" t="s">
        <v>72</v>
      </c>
      <c r="Q120" s="38"/>
      <c r="R120" s="45">
        <f>MIN(Rules!$E$2,(MAX(H120/N120,N120/H120)))</f>
        <v>1.470588235</v>
      </c>
      <c r="S120" s="45">
        <f>VLOOKUP(B120,Rules!A:B,2,FALSE)</f>
        <v>50</v>
      </c>
      <c r="T120" s="38"/>
      <c r="U120" s="46">
        <f>1/(10^(-(E120+(IF(P120="Y",Rules!$I$2,0))-K120)/Rules!$E$12)+1)</f>
        <v>0.6941769629</v>
      </c>
      <c r="V120" s="47">
        <f t="shared" si="6"/>
        <v>22</v>
      </c>
      <c r="W120" s="47">
        <f t="shared" si="7"/>
        <v>-22</v>
      </c>
      <c r="X120" s="47"/>
      <c r="Y120" s="47"/>
      <c r="Z120" s="48"/>
      <c r="AA120" s="47">
        <f t="shared" ref="AA120:BJ120" si="124">IF($D120=AA$1,$E120+$V120,(IF($J120=AA$1,$K120+$W120,AA119)))</f>
        <v>1467</v>
      </c>
      <c r="AB120" s="47">
        <f t="shared" si="124"/>
        <v>1061</v>
      </c>
      <c r="AC120" s="47">
        <f t="shared" si="124"/>
        <v>1457</v>
      </c>
      <c r="AD120" s="47">
        <f t="shared" si="124"/>
        <v>292</v>
      </c>
      <c r="AE120" s="47">
        <f t="shared" si="124"/>
        <v>1597</v>
      </c>
      <c r="AF120" s="47">
        <f t="shared" si="124"/>
        <v>1799</v>
      </c>
      <c r="AG120" s="47">
        <f t="shared" si="124"/>
        <v>1117</v>
      </c>
      <c r="AH120" s="47">
        <f t="shared" si="124"/>
        <v>795</v>
      </c>
      <c r="AI120" s="47">
        <f t="shared" si="124"/>
        <v>1265</v>
      </c>
      <c r="AJ120" s="47">
        <f t="shared" si="124"/>
        <v>1811</v>
      </c>
      <c r="AK120" s="47">
        <f t="shared" si="124"/>
        <v>603</v>
      </c>
      <c r="AL120" s="47">
        <f t="shared" si="124"/>
        <v>915</v>
      </c>
      <c r="AM120" s="47">
        <f t="shared" si="124"/>
        <v>1925</v>
      </c>
      <c r="AN120" s="47">
        <f t="shared" si="124"/>
        <v>1323</v>
      </c>
      <c r="AO120" s="47">
        <f t="shared" si="124"/>
        <v>1113</v>
      </c>
      <c r="AP120" s="47">
        <f t="shared" si="124"/>
        <v>2110</v>
      </c>
      <c r="AQ120" s="47">
        <f t="shared" si="124"/>
        <v>1564</v>
      </c>
      <c r="AR120" s="47">
        <f t="shared" si="124"/>
        <v>399</v>
      </c>
      <c r="AS120" s="47">
        <f t="shared" si="124"/>
        <v>1762</v>
      </c>
      <c r="AT120" s="47">
        <f t="shared" si="124"/>
        <v>1146</v>
      </c>
      <c r="AU120" s="47">
        <f t="shared" si="124"/>
        <v>647</v>
      </c>
      <c r="AV120" s="47">
        <f t="shared" si="124"/>
        <v>944</v>
      </c>
      <c r="AW120" s="47">
        <f t="shared" si="124"/>
        <v>1069</v>
      </c>
      <c r="AX120" s="47">
        <f t="shared" si="124"/>
        <v>1202</v>
      </c>
      <c r="AY120" s="47">
        <f t="shared" si="124"/>
        <v>707</v>
      </c>
      <c r="AZ120" s="47">
        <f t="shared" si="124"/>
        <v>1569</v>
      </c>
      <c r="BA120" s="47">
        <f t="shared" si="124"/>
        <v>969</v>
      </c>
      <c r="BB120" s="47">
        <f t="shared" si="124"/>
        <v>643</v>
      </c>
      <c r="BC120" s="47">
        <f t="shared" si="124"/>
        <v>669</v>
      </c>
      <c r="BD120" s="47">
        <f t="shared" si="124"/>
        <v>2076</v>
      </c>
      <c r="BE120" s="47">
        <f t="shared" si="124"/>
        <v>775</v>
      </c>
      <c r="BF120" s="47">
        <f t="shared" si="124"/>
        <v>496</v>
      </c>
      <c r="BG120" s="47">
        <f t="shared" si="124"/>
        <v>1907</v>
      </c>
      <c r="BH120" s="47">
        <f t="shared" si="124"/>
        <v>1230</v>
      </c>
      <c r="BI120" s="47">
        <f t="shared" si="124"/>
        <v>1602</v>
      </c>
      <c r="BJ120" s="47">
        <f t="shared" si="124"/>
        <v>1189</v>
      </c>
    </row>
    <row r="121" ht="13.5" customHeight="1">
      <c r="A121" s="88">
        <v>40663.0</v>
      </c>
      <c r="B121" s="84" t="s">
        <v>74</v>
      </c>
      <c r="C121" s="38"/>
      <c r="D121" s="233" t="s">
        <v>39</v>
      </c>
      <c r="E121" s="52">
        <f t="shared" si="2"/>
        <v>1069</v>
      </c>
      <c r="F121" s="41">
        <v>2.0</v>
      </c>
      <c r="G121" s="41">
        <v>10.0</v>
      </c>
      <c r="H121" s="42">
        <f t="shared" si="3"/>
        <v>16</v>
      </c>
      <c r="I121" s="38"/>
      <c r="J121" s="234" t="s">
        <v>29</v>
      </c>
      <c r="K121" s="52">
        <f t="shared" si="4"/>
        <v>1113</v>
      </c>
      <c r="L121" s="44">
        <v>1.0</v>
      </c>
      <c r="M121" s="44">
        <v>20.0</v>
      </c>
      <c r="N121" s="23">
        <f t="shared" si="5"/>
        <v>23</v>
      </c>
      <c r="O121" s="38"/>
      <c r="P121" s="45" t="s">
        <v>72</v>
      </c>
      <c r="Q121" s="38"/>
      <c r="R121" s="45">
        <f>MIN(Rules!$E$2,(MAX(H121/N121,N121/H121)))</f>
        <v>1.4375</v>
      </c>
      <c r="S121" s="45">
        <f>VLOOKUP(B121,Rules!A:B,2,FALSE)</f>
        <v>50</v>
      </c>
      <c r="T121" s="38"/>
      <c r="U121" s="46">
        <f>1/(10^(-(E121+(IF(P121="Y",Rules!$I$2,0))-K121)/Rules!$E$12)+1)</f>
        <v>0.6196700609</v>
      </c>
      <c r="V121" s="47">
        <f t="shared" si="6"/>
        <v>-45</v>
      </c>
      <c r="W121" s="47">
        <f t="shared" si="7"/>
        <v>45</v>
      </c>
      <c r="X121" s="47"/>
      <c r="Y121" s="47"/>
      <c r="Z121" s="48"/>
      <c r="AA121" s="47">
        <f t="shared" ref="AA121:BJ121" si="125">IF($D121=AA$1,$E121+$V121,(IF($J121=AA$1,$K121+$W121,AA120)))</f>
        <v>1467</v>
      </c>
      <c r="AB121" s="47">
        <f t="shared" si="125"/>
        <v>1061</v>
      </c>
      <c r="AC121" s="47">
        <f t="shared" si="125"/>
        <v>1457</v>
      </c>
      <c r="AD121" s="47">
        <f t="shared" si="125"/>
        <v>292</v>
      </c>
      <c r="AE121" s="47">
        <f t="shared" si="125"/>
        <v>1597</v>
      </c>
      <c r="AF121" s="47">
        <f t="shared" si="125"/>
        <v>1799</v>
      </c>
      <c r="AG121" s="47">
        <f t="shared" si="125"/>
        <v>1117</v>
      </c>
      <c r="AH121" s="47">
        <f t="shared" si="125"/>
        <v>795</v>
      </c>
      <c r="AI121" s="47">
        <f t="shared" si="125"/>
        <v>1265</v>
      </c>
      <c r="AJ121" s="47">
        <f t="shared" si="125"/>
        <v>1811</v>
      </c>
      <c r="AK121" s="47">
        <f t="shared" si="125"/>
        <v>603</v>
      </c>
      <c r="AL121" s="47">
        <f t="shared" si="125"/>
        <v>915</v>
      </c>
      <c r="AM121" s="47">
        <f t="shared" si="125"/>
        <v>1925</v>
      </c>
      <c r="AN121" s="47">
        <f t="shared" si="125"/>
        <v>1323</v>
      </c>
      <c r="AO121" s="47">
        <f t="shared" si="125"/>
        <v>1158</v>
      </c>
      <c r="AP121" s="47">
        <f t="shared" si="125"/>
        <v>2110</v>
      </c>
      <c r="AQ121" s="47">
        <f t="shared" si="125"/>
        <v>1564</v>
      </c>
      <c r="AR121" s="47">
        <f t="shared" si="125"/>
        <v>399</v>
      </c>
      <c r="AS121" s="47">
        <f t="shared" si="125"/>
        <v>1762</v>
      </c>
      <c r="AT121" s="47">
        <f t="shared" si="125"/>
        <v>1146</v>
      </c>
      <c r="AU121" s="47">
        <f t="shared" si="125"/>
        <v>647</v>
      </c>
      <c r="AV121" s="47">
        <f t="shared" si="125"/>
        <v>944</v>
      </c>
      <c r="AW121" s="47">
        <f t="shared" si="125"/>
        <v>1024</v>
      </c>
      <c r="AX121" s="47">
        <f t="shared" si="125"/>
        <v>1202</v>
      </c>
      <c r="AY121" s="47">
        <f t="shared" si="125"/>
        <v>707</v>
      </c>
      <c r="AZ121" s="47">
        <f t="shared" si="125"/>
        <v>1569</v>
      </c>
      <c r="BA121" s="47">
        <f t="shared" si="125"/>
        <v>969</v>
      </c>
      <c r="BB121" s="47">
        <f t="shared" si="125"/>
        <v>643</v>
      </c>
      <c r="BC121" s="47">
        <f t="shared" si="125"/>
        <v>669</v>
      </c>
      <c r="BD121" s="47">
        <f t="shared" si="125"/>
        <v>2076</v>
      </c>
      <c r="BE121" s="47">
        <f t="shared" si="125"/>
        <v>775</v>
      </c>
      <c r="BF121" s="47">
        <f t="shared" si="125"/>
        <v>496</v>
      </c>
      <c r="BG121" s="47">
        <f t="shared" si="125"/>
        <v>1907</v>
      </c>
      <c r="BH121" s="47">
        <f t="shared" si="125"/>
        <v>1230</v>
      </c>
      <c r="BI121" s="47">
        <f t="shared" si="125"/>
        <v>1602</v>
      </c>
      <c r="BJ121" s="47">
        <f t="shared" si="125"/>
        <v>1189</v>
      </c>
    </row>
    <row r="122" ht="13.5" customHeight="1">
      <c r="A122" s="88">
        <v>40663.0</v>
      </c>
      <c r="B122" s="84" t="s">
        <v>74</v>
      </c>
      <c r="C122" s="38"/>
      <c r="D122" s="233" t="s">
        <v>33</v>
      </c>
      <c r="E122" s="52">
        <f t="shared" si="2"/>
        <v>1265</v>
      </c>
      <c r="F122" s="41">
        <v>1.0</v>
      </c>
      <c r="G122" s="41">
        <v>20.0</v>
      </c>
      <c r="H122" s="42">
        <f t="shared" si="3"/>
        <v>23</v>
      </c>
      <c r="I122" s="38"/>
      <c r="J122" s="234" t="s">
        <v>43</v>
      </c>
      <c r="K122" s="52">
        <f t="shared" si="4"/>
        <v>1061</v>
      </c>
      <c r="L122" s="44">
        <v>0.0</v>
      </c>
      <c r="M122" s="44">
        <v>6.0</v>
      </c>
      <c r="N122" s="23">
        <f t="shared" si="5"/>
        <v>6</v>
      </c>
      <c r="O122" s="38"/>
      <c r="P122" s="45" t="s">
        <v>72</v>
      </c>
      <c r="Q122" s="38"/>
      <c r="R122" s="45">
        <f>MIN(Rules!$E$2,(MAX(H122/N122,N122/H122)))</f>
        <v>2</v>
      </c>
      <c r="S122" s="45">
        <f>VLOOKUP(B122,Rules!A:B,2,FALSE)</f>
        <v>50</v>
      </c>
      <c r="T122" s="38"/>
      <c r="U122" s="46">
        <f>1/(10^(-(E122+(IF(P122="Y",Rules!$I$2,0))-K122)/Rules!$E$12)+1)</f>
        <v>0.8362011777</v>
      </c>
      <c r="V122" s="47">
        <f t="shared" si="6"/>
        <v>16</v>
      </c>
      <c r="W122" s="47">
        <f t="shared" si="7"/>
        <v>-16</v>
      </c>
      <c r="X122" s="47"/>
      <c r="Y122" s="47"/>
      <c r="Z122" s="48"/>
      <c r="AA122" s="47">
        <f t="shared" ref="AA122:BJ122" si="126">IF($D122=AA$1,$E122+$V122,(IF($J122=AA$1,$K122+$W122,AA121)))</f>
        <v>1467</v>
      </c>
      <c r="AB122" s="47">
        <f t="shared" si="126"/>
        <v>1045</v>
      </c>
      <c r="AC122" s="47">
        <f t="shared" si="126"/>
        <v>1457</v>
      </c>
      <c r="AD122" s="47">
        <f t="shared" si="126"/>
        <v>292</v>
      </c>
      <c r="AE122" s="47">
        <f t="shared" si="126"/>
        <v>1597</v>
      </c>
      <c r="AF122" s="47">
        <f t="shared" si="126"/>
        <v>1799</v>
      </c>
      <c r="AG122" s="47">
        <f t="shared" si="126"/>
        <v>1117</v>
      </c>
      <c r="AH122" s="47">
        <f t="shared" si="126"/>
        <v>795</v>
      </c>
      <c r="AI122" s="47">
        <f t="shared" si="126"/>
        <v>1281</v>
      </c>
      <c r="AJ122" s="47">
        <f t="shared" si="126"/>
        <v>1811</v>
      </c>
      <c r="AK122" s="47">
        <f t="shared" si="126"/>
        <v>603</v>
      </c>
      <c r="AL122" s="47">
        <f t="shared" si="126"/>
        <v>915</v>
      </c>
      <c r="AM122" s="47">
        <f t="shared" si="126"/>
        <v>1925</v>
      </c>
      <c r="AN122" s="47">
        <f t="shared" si="126"/>
        <v>1323</v>
      </c>
      <c r="AO122" s="47">
        <f t="shared" si="126"/>
        <v>1158</v>
      </c>
      <c r="AP122" s="47">
        <f t="shared" si="126"/>
        <v>2110</v>
      </c>
      <c r="AQ122" s="47">
        <f t="shared" si="126"/>
        <v>1564</v>
      </c>
      <c r="AR122" s="47">
        <f t="shared" si="126"/>
        <v>399</v>
      </c>
      <c r="AS122" s="47">
        <f t="shared" si="126"/>
        <v>1762</v>
      </c>
      <c r="AT122" s="47">
        <f t="shared" si="126"/>
        <v>1146</v>
      </c>
      <c r="AU122" s="47">
        <f t="shared" si="126"/>
        <v>647</v>
      </c>
      <c r="AV122" s="47">
        <f t="shared" si="126"/>
        <v>944</v>
      </c>
      <c r="AW122" s="47">
        <f t="shared" si="126"/>
        <v>1024</v>
      </c>
      <c r="AX122" s="47">
        <f t="shared" si="126"/>
        <v>1202</v>
      </c>
      <c r="AY122" s="47">
        <f t="shared" si="126"/>
        <v>707</v>
      </c>
      <c r="AZ122" s="47">
        <f t="shared" si="126"/>
        <v>1569</v>
      </c>
      <c r="BA122" s="47">
        <f t="shared" si="126"/>
        <v>969</v>
      </c>
      <c r="BB122" s="47">
        <f t="shared" si="126"/>
        <v>643</v>
      </c>
      <c r="BC122" s="47">
        <f t="shared" si="126"/>
        <v>669</v>
      </c>
      <c r="BD122" s="47">
        <f t="shared" si="126"/>
        <v>2076</v>
      </c>
      <c r="BE122" s="47">
        <f t="shared" si="126"/>
        <v>775</v>
      </c>
      <c r="BF122" s="47">
        <f t="shared" si="126"/>
        <v>496</v>
      </c>
      <c r="BG122" s="47">
        <f t="shared" si="126"/>
        <v>1907</v>
      </c>
      <c r="BH122" s="47">
        <f t="shared" si="126"/>
        <v>1230</v>
      </c>
      <c r="BI122" s="47">
        <f t="shared" si="126"/>
        <v>1602</v>
      </c>
      <c r="BJ122" s="47">
        <f t="shared" si="126"/>
        <v>1189</v>
      </c>
    </row>
    <row r="123" ht="13.5" customHeight="1">
      <c r="A123" s="88">
        <v>40663.0</v>
      </c>
      <c r="B123" s="84" t="s">
        <v>74</v>
      </c>
      <c r="C123" s="38"/>
      <c r="D123" s="233" t="s">
        <v>45</v>
      </c>
      <c r="E123" s="52">
        <f t="shared" si="2"/>
        <v>915</v>
      </c>
      <c r="F123" s="41">
        <v>2.0</v>
      </c>
      <c r="G123" s="41">
        <v>12.0</v>
      </c>
      <c r="H123" s="42">
        <f t="shared" si="3"/>
        <v>18</v>
      </c>
      <c r="I123" s="38"/>
      <c r="J123" s="234" t="s">
        <v>51</v>
      </c>
      <c r="K123" s="52">
        <f t="shared" si="4"/>
        <v>707</v>
      </c>
      <c r="L123" s="44">
        <v>1.0</v>
      </c>
      <c r="M123" s="44">
        <v>17.0</v>
      </c>
      <c r="N123" s="23">
        <f t="shared" si="5"/>
        <v>20</v>
      </c>
      <c r="O123" s="38"/>
      <c r="P123" s="45" t="s">
        <v>72</v>
      </c>
      <c r="Q123" s="38"/>
      <c r="R123" s="45">
        <f>MIN(Rules!$E$2,(MAX(H123/N123,N123/H123)))</f>
        <v>1.111111111</v>
      </c>
      <c r="S123" s="45">
        <f>VLOOKUP(B123,Rules!A:B,2,FALSE)</f>
        <v>50</v>
      </c>
      <c r="T123" s="38"/>
      <c r="U123" s="46">
        <f>1/(10^(-(E123+(IF(P123="Y",Rules!$I$2,0))-K123)/Rules!$E$12)+1)</f>
        <v>0.8387086359</v>
      </c>
      <c r="V123" s="47">
        <f t="shared" si="6"/>
        <v>-47</v>
      </c>
      <c r="W123" s="47">
        <f t="shared" si="7"/>
        <v>47</v>
      </c>
      <c r="X123" s="47"/>
      <c r="Y123" s="47"/>
      <c r="Z123" s="48"/>
      <c r="AA123" s="47">
        <f t="shared" ref="AA123:BJ123" si="127">IF($D123=AA$1,$E123+$V123,(IF($J123=AA$1,$K123+$W123,AA122)))</f>
        <v>1467</v>
      </c>
      <c r="AB123" s="47">
        <f t="shared" si="127"/>
        <v>1045</v>
      </c>
      <c r="AC123" s="47">
        <f t="shared" si="127"/>
        <v>1457</v>
      </c>
      <c r="AD123" s="47">
        <f t="shared" si="127"/>
        <v>292</v>
      </c>
      <c r="AE123" s="47">
        <f t="shared" si="127"/>
        <v>1597</v>
      </c>
      <c r="AF123" s="47">
        <f t="shared" si="127"/>
        <v>1799</v>
      </c>
      <c r="AG123" s="47">
        <f t="shared" si="127"/>
        <v>1117</v>
      </c>
      <c r="AH123" s="47">
        <f t="shared" si="127"/>
        <v>795</v>
      </c>
      <c r="AI123" s="47">
        <f t="shared" si="127"/>
        <v>1281</v>
      </c>
      <c r="AJ123" s="47">
        <f t="shared" si="127"/>
        <v>1811</v>
      </c>
      <c r="AK123" s="47">
        <f t="shared" si="127"/>
        <v>603</v>
      </c>
      <c r="AL123" s="47">
        <f t="shared" si="127"/>
        <v>868</v>
      </c>
      <c r="AM123" s="47">
        <f t="shared" si="127"/>
        <v>1925</v>
      </c>
      <c r="AN123" s="47">
        <f t="shared" si="127"/>
        <v>1323</v>
      </c>
      <c r="AO123" s="47">
        <f t="shared" si="127"/>
        <v>1158</v>
      </c>
      <c r="AP123" s="47">
        <f t="shared" si="127"/>
        <v>2110</v>
      </c>
      <c r="AQ123" s="47">
        <f t="shared" si="127"/>
        <v>1564</v>
      </c>
      <c r="AR123" s="47">
        <f t="shared" si="127"/>
        <v>399</v>
      </c>
      <c r="AS123" s="47">
        <f t="shared" si="127"/>
        <v>1762</v>
      </c>
      <c r="AT123" s="47">
        <f t="shared" si="127"/>
        <v>1146</v>
      </c>
      <c r="AU123" s="47">
        <f t="shared" si="127"/>
        <v>647</v>
      </c>
      <c r="AV123" s="47">
        <f t="shared" si="127"/>
        <v>944</v>
      </c>
      <c r="AW123" s="47">
        <f t="shared" si="127"/>
        <v>1024</v>
      </c>
      <c r="AX123" s="47">
        <f t="shared" si="127"/>
        <v>1202</v>
      </c>
      <c r="AY123" s="47">
        <f t="shared" si="127"/>
        <v>754</v>
      </c>
      <c r="AZ123" s="47">
        <f t="shared" si="127"/>
        <v>1569</v>
      </c>
      <c r="BA123" s="47">
        <f t="shared" si="127"/>
        <v>969</v>
      </c>
      <c r="BB123" s="47">
        <f t="shared" si="127"/>
        <v>643</v>
      </c>
      <c r="BC123" s="47">
        <f t="shared" si="127"/>
        <v>669</v>
      </c>
      <c r="BD123" s="47">
        <f t="shared" si="127"/>
        <v>2076</v>
      </c>
      <c r="BE123" s="47">
        <f t="shared" si="127"/>
        <v>775</v>
      </c>
      <c r="BF123" s="47">
        <f t="shared" si="127"/>
        <v>496</v>
      </c>
      <c r="BG123" s="47">
        <f t="shared" si="127"/>
        <v>1907</v>
      </c>
      <c r="BH123" s="47">
        <f t="shared" si="127"/>
        <v>1230</v>
      </c>
      <c r="BI123" s="47">
        <f t="shared" si="127"/>
        <v>1602</v>
      </c>
      <c r="BJ123" s="47">
        <f t="shared" si="127"/>
        <v>1189</v>
      </c>
    </row>
    <row r="124" ht="13.5" customHeight="1">
      <c r="A124" s="88">
        <v>40663.0</v>
      </c>
      <c r="B124" s="84" t="s">
        <v>74</v>
      </c>
      <c r="C124" s="38"/>
      <c r="D124" s="233" t="s">
        <v>47</v>
      </c>
      <c r="E124" s="52">
        <f t="shared" si="2"/>
        <v>944</v>
      </c>
      <c r="F124" s="41">
        <v>1.0</v>
      </c>
      <c r="G124" s="41">
        <v>10.0</v>
      </c>
      <c r="H124" s="42">
        <f t="shared" si="3"/>
        <v>13</v>
      </c>
      <c r="I124" s="38"/>
      <c r="J124" s="234" t="s">
        <v>36</v>
      </c>
      <c r="K124" s="52">
        <f t="shared" si="4"/>
        <v>1146</v>
      </c>
      <c r="L124" s="44">
        <v>6.0</v>
      </c>
      <c r="M124" s="44">
        <v>20.0</v>
      </c>
      <c r="N124" s="23">
        <f t="shared" si="5"/>
        <v>38</v>
      </c>
      <c r="O124" s="38"/>
      <c r="P124" s="45" t="s">
        <v>72</v>
      </c>
      <c r="Q124" s="38"/>
      <c r="R124" s="45">
        <f>MIN(Rules!$E$2,(MAX(H124/N124,N124/H124)))</f>
        <v>2</v>
      </c>
      <c r="S124" s="45">
        <f>VLOOKUP(B124,Rules!A:B,2,FALSE)</f>
        <v>50</v>
      </c>
      <c r="T124" s="38"/>
      <c r="U124" s="46">
        <f>1/(10^(-(E124+(IF(P124="Y",Rules!$I$2,0))-K124)/Rules!$E$12)+1)</f>
        <v>0.4404172485</v>
      </c>
      <c r="V124" s="47">
        <f t="shared" si="6"/>
        <v>-44</v>
      </c>
      <c r="W124" s="47">
        <f t="shared" si="7"/>
        <v>44</v>
      </c>
      <c r="X124" s="47"/>
      <c r="Y124" s="47"/>
      <c r="Z124" s="48"/>
      <c r="AA124" s="47">
        <f t="shared" ref="AA124:BJ124" si="128">IF($D124=AA$1,$E124+$V124,(IF($J124=AA$1,$K124+$W124,AA123)))</f>
        <v>1467</v>
      </c>
      <c r="AB124" s="47">
        <f t="shared" si="128"/>
        <v>1045</v>
      </c>
      <c r="AC124" s="47">
        <f t="shared" si="128"/>
        <v>1457</v>
      </c>
      <c r="AD124" s="47">
        <f t="shared" si="128"/>
        <v>292</v>
      </c>
      <c r="AE124" s="47">
        <f t="shared" si="128"/>
        <v>1597</v>
      </c>
      <c r="AF124" s="47">
        <f t="shared" si="128"/>
        <v>1799</v>
      </c>
      <c r="AG124" s="47">
        <f t="shared" si="128"/>
        <v>1117</v>
      </c>
      <c r="AH124" s="47">
        <f t="shared" si="128"/>
        <v>795</v>
      </c>
      <c r="AI124" s="47">
        <f t="shared" si="128"/>
        <v>1281</v>
      </c>
      <c r="AJ124" s="47">
        <f t="shared" si="128"/>
        <v>1811</v>
      </c>
      <c r="AK124" s="47">
        <f t="shared" si="128"/>
        <v>603</v>
      </c>
      <c r="AL124" s="47">
        <f t="shared" si="128"/>
        <v>868</v>
      </c>
      <c r="AM124" s="47">
        <f t="shared" si="128"/>
        <v>1925</v>
      </c>
      <c r="AN124" s="47">
        <f t="shared" si="128"/>
        <v>1323</v>
      </c>
      <c r="AO124" s="47">
        <f t="shared" si="128"/>
        <v>1158</v>
      </c>
      <c r="AP124" s="47">
        <f t="shared" si="128"/>
        <v>2110</v>
      </c>
      <c r="AQ124" s="47">
        <f t="shared" si="128"/>
        <v>1564</v>
      </c>
      <c r="AR124" s="47">
        <f t="shared" si="128"/>
        <v>399</v>
      </c>
      <c r="AS124" s="47">
        <f t="shared" si="128"/>
        <v>1762</v>
      </c>
      <c r="AT124" s="47">
        <f t="shared" si="128"/>
        <v>1190</v>
      </c>
      <c r="AU124" s="47">
        <f t="shared" si="128"/>
        <v>647</v>
      </c>
      <c r="AV124" s="47">
        <f t="shared" si="128"/>
        <v>900</v>
      </c>
      <c r="AW124" s="47">
        <f t="shared" si="128"/>
        <v>1024</v>
      </c>
      <c r="AX124" s="47">
        <f t="shared" si="128"/>
        <v>1202</v>
      </c>
      <c r="AY124" s="47">
        <f t="shared" si="128"/>
        <v>754</v>
      </c>
      <c r="AZ124" s="47">
        <f t="shared" si="128"/>
        <v>1569</v>
      </c>
      <c r="BA124" s="47">
        <f t="shared" si="128"/>
        <v>969</v>
      </c>
      <c r="BB124" s="47">
        <f t="shared" si="128"/>
        <v>643</v>
      </c>
      <c r="BC124" s="47">
        <f t="shared" si="128"/>
        <v>669</v>
      </c>
      <c r="BD124" s="47">
        <f t="shared" si="128"/>
        <v>2076</v>
      </c>
      <c r="BE124" s="47">
        <f t="shared" si="128"/>
        <v>775</v>
      </c>
      <c r="BF124" s="47">
        <f t="shared" si="128"/>
        <v>496</v>
      </c>
      <c r="BG124" s="47">
        <f t="shared" si="128"/>
        <v>1907</v>
      </c>
      <c r="BH124" s="47">
        <f t="shared" si="128"/>
        <v>1230</v>
      </c>
      <c r="BI124" s="47">
        <f t="shared" si="128"/>
        <v>1602</v>
      </c>
      <c r="BJ124" s="47">
        <f t="shared" si="128"/>
        <v>1189</v>
      </c>
    </row>
    <row r="125" ht="13.5" customHeight="1">
      <c r="A125" s="88">
        <v>40663.0</v>
      </c>
      <c r="B125" s="84" t="s">
        <v>74</v>
      </c>
      <c r="C125" s="38"/>
      <c r="D125" s="233" t="s">
        <v>37</v>
      </c>
      <c r="E125" s="52">
        <f t="shared" si="2"/>
        <v>795</v>
      </c>
      <c r="F125" s="41">
        <v>3.0</v>
      </c>
      <c r="G125" s="41">
        <v>18.0</v>
      </c>
      <c r="H125" s="42">
        <f t="shared" si="3"/>
        <v>27</v>
      </c>
      <c r="I125" s="38"/>
      <c r="J125" s="234" t="s">
        <v>48</v>
      </c>
      <c r="K125" s="52">
        <f t="shared" si="4"/>
        <v>603</v>
      </c>
      <c r="L125" s="44">
        <v>2.0</v>
      </c>
      <c r="M125" s="44">
        <v>8.0</v>
      </c>
      <c r="N125" s="23">
        <f t="shared" si="5"/>
        <v>14</v>
      </c>
      <c r="O125" s="38"/>
      <c r="P125" s="45" t="s">
        <v>72</v>
      </c>
      <c r="Q125" s="38"/>
      <c r="R125" s="45">
        <f>MIN(Rules!$E$2,(MAX(H125/N125,N125/H125)))</f>
        <v>1.928571429</v>
      </c>
      <c r="S125" s="45">
        <f>VLOOKUP(B125,Rules!A:B,2,FALSE)</f>
        <v>50</v>
      </c>
      <c r="T125" s="38"/>
      <c r="U125" s="46">
        <f>1/(10^(-(E125+(IF(P125="Y",Rules!$I$2,0))-K125)/Rules!$E$12)+1)</f>
        <v>0.828490712</v>
      </c>
      <c r="V125" s="47">
        <f t="shared" si="6"/>
        <v>17</v>
      </c>
      <c r="W125" s="47">
        <f t="shared" si="7"/>
        <v>-17</v>
      </c>
      <c r="X125" s="47"/>
      <c r="Y125" s="47"/>
      <c r="Z125" s="48"/>
      <c r="AA125" s="47">
        <f t="shared" ref="AA125:BJ125" si="129">IF($D125=AA$1,$E125+$V125,(IF($J125=AA$1,$K125+$W125,AA124)))</f>
        <v>1467</v>
      </c>
      <c r="AB125" s="47">
        <f t="shared" si="129"/>
        <v>1045</v>
      </c>
      <c r="AC125" s="47">
        <f t="shared" si="129"/>
        <v>1457</v>
      </c>
      <c r="AD125" s="47">
        <f t="shared" si="129"/>
        <v>292</v>
      </c>
      <c r="AE125" s="47">
        <f t="shared" si="129"/>
        <v>1597</v>
      </c>
      <c r="AF125" s="47">
        <f t="shared" si="129"/>
        <v>1799</v>
      </c>
      <c r="AG125" s="47">
        <f t="shared" si="129"/>
        <v>1117</v>
      </c>
      <c r="AH125" s="47">
        <f t="shared" si="129"/>
        <v>812</v>
      </c>
      <c r="AI125" s="47">
        <f t="shared" si="129"/>
        <v>1281</v>
      </c>
      <c r="AJ125" s="47">
        <f t="shared" si="129"/>
        <v>1811</v>
      </c>
      <c r="AK125" s="47">
        <f t="shared" si="129"/>
        <v>586</v>
      </c>
      <c r="AL125" s="47">
        <f t="shared" si="129"/>
        <v>868</v>
      </c>
      <c r="AM125" s="47">
        <f t="shared" si="129"/>
        <v>1925</v>
      </c>
      <c r="AN125" s="47">
        <f t="shared" si="129"/>
        <v>1323</v>
      </c>
      <c r="AO125" s="47">
        <f t="shared" si="129"/>
        <v>1158</v>
      </c>
      <c r="AP125" s="47">
        <f t="shared" si="129"/>
        <v>2110</v>
      </c>
      <c r="AQ125" s="47">
        <f t="shared" si="129"/>
        <v>1564</v>
      </c>
      <c r="AR125" s="47">
        <f t="shared" si="129"/>
        <v>399</v>
      </c>
      <c r="AS125" s="47">
        <f t="shared" si="129"/>
        <v>1762</v>
      </c>
      <c r="AT125" s="47">
        <f t="shared" si="129"/>
        <v>1190</v>
      </c>
      <c r="AU125" s="47">
        <f t="shared" si="129"/>
        <v>647</v>
      </c>
      <c r="AV125" s="47">
        <f t="shared" si="129"/>
        <v>900</v>
      </c>
      <c r="AW125" s="47">
        <f t="shared" si="129"/>
        <v>1024</v>
      </c>
      <c r="AX125" s="47">
        <f t="shared" si="129"/>
        <v>1202</v>
      </c>
      <c r="AY125" s="47">
        <f t="shared" si="129"/>
        <v>754</v>
      </c>
      <c r="AZ125" s="47">
        <f t="shared" si="129"/>
        <v>1569</v>
      </c>
      <c r="BA125" s="47">
        <f t="shared" si="129"/>
        <v>969</v>
      </c>
      <c r="BB125" s="47">
        <f t="shared" si="129"/>
        <v>643</v>
      </c>
      <c r="BC125" s="47">
        <f t="shared" si="129"/>
        <v>669</v>
      </c>
      <c r="BD125" s="47">
        <f t="shared" si="129"/>
        <v>2076</v>
      </c>
      <c r="BE125" s="47">
        <f t="shared" si="129"/>
        <v>775</v>
      </c>
      <c r="BF125" s="47">
        <f t="shared" si="129"/>
        <v>496</v>
      </c>
      <c r="BG125" s="47">
        <f t="shared" si="129"/>
        <v>1907</v>
      </c>
      <c r="BH125" s="47">
        <f t="shared" si="129"/>
        <v>1230</v>
      </c>
      <c r="BI125" s="47">
        <f t="shared" si="129"/>
        <v>1602</v>
      </c>
      <c r="BJ125" s="47">
        <f t="shared" si="129"/>
        <v>1189</v>
      </c>
    </row>
    <row r="126" ht="13.5" customHeight="1">
      <c r="A126" s="88">
        <v>40663.0</v>
      </c>
      <c r="B126" s="84" t="s">
        <v>74</v>
      </c>
      <c r="C126" s="38"/>
      <c r="D126" s="233" t="s">
        <v>42</v>
      </c>
      <c r="E126" s="52">
        <f t="shared" si="2"/>
        <v>775</v>
      </c>
      <c r="F126" s="41">
        <v>2.0</v>
      </c>
      <c r="G126" s="41">
        <v>14.0</v>
      </c>
      <c r="H126" s="42">
        <f t="shared" si="3"/>
        <v>20</v>
      </c>
      <c r="I126" s="38"/>
      <c r="J126" s="234" t="s">
        <v>46</v>
      </c>
      <c r="K126" s="52">
        <f t="shared" si="4"/>
        <v>669</v>
      </c>
      <c r="L126" s="44">
        <v>1.0</v>
      </c>
      <c r="M126" s="44">
        <v>9.0</v>
      </c>
      <c r="N126" s="23">
        <f t="shared" si="5"/>
        <v>12</v>
      </c>
      <c r="O126" s="38"/>
      <c r="P126" s="45" t="s">
        <v>72</v>
      </c>
      <c r="Q126" s="38"/>
      <c r="R126" s="45">
        <f>MIN(Rules!$E$2,(MAX(H126/N126,N126/H126)))</f>
        <v>1.666666667</v>
      </c>
      <c r="S126" s="45">
        <f>VLOOKUP(B126,Rules!A:B,2,FALSE)</f>
        <v>50</v>
      </c>
      <c r="T126" s="38"/>
      <c r="U126" s="46">
        <f>1/(10^(-(E126+(IF(P126="Y",Rules!$I$2,0))-K126)/Rules!$E$12)+1)</f>
        <v>0.7647542032</v>
      </c>
      <c r="V126" s="47">
        <f t="shared" si="6"/>
        <v>20</v>
      </c>
      <c r="W126" s="47">
        <f t="shared" si="7"/>
        <v>-20</v>
      </c>
      <c r="X126" s="47"/>
      <c r="Y126" s="47"/>
      <c r="Z126" s="48"/>
      <c r="AA126" s="47">
        <f t="shared" ref="AA126:BJ126" si="130">IF($D126=AA$1,$E126+$V126,(IF($J126=AA$1,$K126+$W126,AA125)))</f>
        <v>1467</v>
      </c>
      <c r="AB126" s="47">
        <f t="shared" si="130"/>
        <v>1045</v>
      </c>
      <c r="AC126" s="47">
        <f t="shared" si="130"/>
        <v>1457</v>
      </c>
      <c r="AD126" s="47">
        <f t="shared" si="130"/>
        <v>292</v>
      </c>
      <c r="AE126" s="47">
        <f t="shared" si="130"/>
        <v>1597</v>
      </c>
      <c r="AF126" s="47">
        <f t="shared" si="130"/>
        <v>1799</v>
      </c>
      <c r="AG126" s="47">
        <f t="shared" si="130"/>
        <v>1117</v>
      </c>
      <c r="AH126" s="47">
        <f t="shared" si="130"/>
        <v>812</v>
      </c>
      <c r="AI126" s="47">
        <f t="shared" si="130"/>
        <v>1281</v>
      </c>
      <c r="AJ126" s="47">
        <f t="shared" si="130"/>
        <v>1811</v>
      </c>
      <c r="AK126" s="47">
        <f t="shared" si="130"/>
        <v>586</v>
      </c>
      <c r="AL126" s="47">
        <f t="shared" si="130"/>
        <v>868</v>
      </c>
      <c r="AM126" s="47">
        <f t="shared" si="130"/>
        <v>1925</v>
      </c>
      <c r="AN126" s="47">
        <f t="shared" si="130"/>
        <v>1323</v>
      </c>
      <c r="AO126" s="47">
        <f t="shared" si="130"/>
        <v>1158</v>
      </c>
      <c r="AP126" s="47">
        <f t="shared" si="130"/>
        <v>2110</v>
      </c>
      <c r="AQ126" s="47">
        <f t="shared" si="130"/>
        <v>1564</v>
      </c>
      <c r="AR126" s="47">
        <f t="shared" si="130"/>
        <v>399</v>
      </c>
      <c r="AS126" s="47">
        <f t="shared" si="130"/>
        <v>1762</v>
      </c>
      <c r="AT126" s="47">
        <f t="shared" si="130"/>
        <v>1190</v>
      </c>
      <c r="AU126" s="47">
        <f t="shared" si="130"/>
        <v>647</v>
      </c>
      <c r="AV126" s="47">
        <f t="shared" si="130"/>
        <v>900</v>
      </c>
      <c r="AW126" s="47">
        <f t="shared" si="130"/>
        <v>1024</v>
      </c>
      <c r="AX126" s="47">
        <f t="shared" si="130"/>
        <v>1202</v>
      </c>
      <c r="AY126" s="47">
        <f t="shared" si="130"/>
        <v>754</v>
      </c>
      <c r="AZ126" s="47">
        <f t="shared" si="130"/>
        <v>1569</v>
      </c>
      <c r="BA126" s="47">
        <f t="shared" si="130"/>
        <v>969</v>
      </c>
      <c r="BB126" s="47">
        <f t="shared" si="130"/>
        <v>643</v>
      </c>
      <c r="BC126" s="47">
        <f t="shared" si="130"/>
        <v>649</v>
      </c>
      <c r="BD126" s="47">
        <f t="shared" si="130"/>
        <v>2076</v>
      </c>
      <c r="BE126" s="47">
        <f t="shared" si="130"/>
        <v>795</v>
      </c>
      <c r="BF126" s="47">
        <f t="shared" si="130"/>
        <v>496</v>
      </c>
      <c r="BG126" s="47">
        <f t="shared" si="130"/>
        <v>1907</v>
      </c>
      <c r="BH126" s="47">
        <f t="shared" si="130"/>
        <v>1230</v>
      </c>
      <c r="BI126" s="47">
        <f t="shared" si="130"/>
        <v>1602</v>
      </c>
      <c r="BJ126" s="47">
        <f t="shared" si="130"/>
        <v>1189</v>
      </c>
    </row>
    <row r="127" ht="13.5" customHeight="1">
      <c r="A127" s="88">
        <v>40663.0</v>
      </c>
      <c r="B127" s="84" t="s">
        <v>74</v>
      </c>
      <c r="C127" s="38"/>
      <c r="D127" s="233" t="s">
        <v>52</v>
      </c>
      <c r="E127" s="52">
        <f t="shared" si="2"/>
        <v>399</v>
      </c>
      <c r="F127" s="41">
        <v>2.0</v>
      </c>
      <c r="G127" s="41">
        <v>11.0</v>
      </c>
      <c r="H127" s="42">
        <f t="shared" si="3"/>
        <v>17</v>
      </c>
      <c r="I127" s="38"/>
      <c r="J127" s="234" t="s">
        <v>53</v>
      </c>
      <c r="K127" s="52">
        <f t="shared" si="4"/>
        <v>496</v>
      </c>
      <c r="L127" s="44">
        <v>4.0</v>
      </c>
      <c r="M127" s="44">
        <v>11.0</v>
      </c>
      <c r="N127" s="23">
        <f t="shared" si="5"/>
        <v>23</v>
      </c>
      <c r="O127" s="38"/>
      <c r="P127" s="45" t="s">
        <v>72</v>
      </c>
      <c r="Q127" s="38"/>
      <c r="R127" s="45">
        <f>MIN(Rules!$E$2,(MAX(H127/N127,N127/H127)))</f>
        <v>1.352941176</v>
      </c>
      <c r="S127" s="45">
        <f>VLOOKUP(B127,Rules!A:B,2,FALSE)</f>
        <v>50</v>
      </c>
      <c r="T127" s="38"/>
      <c r="U127" s="46">
        <f>1/(10^(-(E127+(IF(P127="Y",Rules!$I$2,0))-K127)/Rules!$E$12)+1)</f>
        <v>0.5607173818</v>
      </c>
      <c r="V127" s="47">
        <f t="shared" si="6"/>
        <v>-38</v>
      </c>
      <c r="W127" s="47">
        <f t="shared" si="7"/>
        <v>38</v>
      </c>
      <c r="X127" s="47"/>
      <c r="Y127" s="47"/>
      <c r="Z127" s="48"/>
      <c r="AA127" s="47">
        <f t="shared" ref="AA127:BJ127" si="131">IF($D127=AA$1,$E127+$V127,(IF($J127=AA$1,$K127+$W127,AA126)))</f>
        <v>1467</v>
      </c>
      <c r="AB127" s="47">
        <f t="shared" si="131"/>
        <v>1045</v>
      </c>
      <c r="AC127" s="47">
        <f t="shared" si="131"/>
        <v>1457</v>
      </c>
      <c r="AD127" s="47">
        <f t="shared" si="131"/>
        <v>292</v>
      </c>
      <c r="AE127" s="47">
        <f t="shared" si="131"/>
        <v>1597</v>
      </c>
      <c r="AF127" s="47">
        <f t="shared" si="131"/>
        <v>1799</v>
      </c>
      <c r="AG127" s="47">
        <f t="shared" si="131"/>
        <v>1117</v>
      </c>
      <c r="AH127" s="47">
        <f t="shared" si="131"/>
        <v>812</v>
      </c>
      <c r="AI127" s="47">
        <f t="shared" si="131"/>
        <v>1281</v>
      </c>
      <c r="AJ127" s="47">
        <f t="shared" si="131"/>
        <v>1811</v>
      </c>
      <c r="AK127" s="47">
        <f t="shared" si="131"/>
        <v>586</v>
      </c>
      <c r="AL127" s="47">
        <f t="shared" si="131"/>
        <v>868</v>
      </c>
      <c r="AM127" s="47">
        <f t="shared" si="131"/>
        <v>1925</v>
      </c>
      <c r="AN127" s="47">
        <f t="shared" si="131"/>
        <v>1323</v>
      </c>
      <c r="AO127" s="47">
        <f t="shared" si="131"/>
        <v>1158</v>
      </c>
      <c r="AP127" s="47">
        <f t="shared" si="131"/>
        <v>2110</v>
      </c>
      <c r="AQ127" s="47">
        <f t="shared" si="131"/>
        <v>1564</v>
      </c>
      <c r="AR127" s="47">
        <f t="shared" si="131"/>
        <v>361</v>
      </c>
      <c r="AS127" s="47">
        <f t="shared" si="131"/>
        <v>1762</v>
      </c>
      <c r="AT127" s="47">
        <f t="shared" si="131"/>
        <v>1190</v>
      </c>
      <c r="AU127" s="47">
        <f t="shared" si="131"/>
        <v>647</v>
      </c>
      <c r="AV127" s="47">
        <f t="shared" si="131"/>
        <v>900</v>
      </c>
      <c r="AW127" s="47">
        <f t="shared" si="131"/>
        <v>1024</v>
      </c>
      <c r="AX127" s="47">
        <f t="shared" si="131"/>
        <v>1202</v>
      </c>
      <c r="AY127" s="47">
        <f t="shared" si="131"/>
        <v>754</v>
      </c>
      <c r="AZ127" s="47">
        <f t="shared" si="131"/>
        <v>1569</v>
      </c>
      <c r="BA127" s="47">
        <f t="shared" si="131"/>
        <v>969</v>
      </c>
      <c r="BB127" s="47">
        <f t="shared" si="131"/>
        <v>643</v>
      </c>
      <c r="BC127" s="47">
        <f t="shared" si="131"/>
        <v>649</v>
      </c>
      <c r="BD127" s="47">
        <f t="shared" si="131"/>
        <v>2076</v>
      </c>
      <c r="BE127" s="47">
        <f t="shared" si="131"/>
        <v>795</v>
      </c>
      <c r="BF127" s="47">
        <f t="shared" si="131"/>
        <v>534</v>
      </c>
      <c r="BG127" s="47">
        <f t="shared" si="131"/>
        <v>1907</v>
      </c>
      <c r="BH127" s="47">
        <f t="shared" si="131"/>
        <v>1230</v>
      </c>
      <c r="BI127" s="47">
        <f t="shared" si="131"/>
        <v>1602</v>
      </c>
      <c r="BJ127" s="47">
        <f t="shared" si="131"/>
        <v>1189</v>
      </c>
    </row>
    <row r="128" ht="13.5" customHeight="1">
      <c r="A128" s="88">
        <v>40664.0</v>
      </c>
      <c r="B128" s="84" t="s">
        <v>71</v>
      </c>
      <c r="C128" s="38"/>
      <c r="D128" s="233" t="s">
        <v>26</v>
      </c>
      <c r="E128" s="52">
        <f t="shared" si="2"/>
        <v>1811</v>
      </c>
      <c r="F128" s="41">
        <v>0.0</v>
      </c>
      <c r="G128" s="41">
        <v>22.0</v>
      </c>
      <c r="H128" s="42">
        <f t="shared" si="3"/>
        <v>22</v>
      </c>
      <c r="I128" s="38"/>
      <c r="J128" s="234" t="s">
        <v>22</v>
      </c>
      <c r="K128" s="52">
        <f t="shared" si="4"/>
        <v>2110</v>
      </c>
      <c r="L128" s="44">
        <v>1.0</v>
      </c>
      <c r="M128" s="44">
        <v>7.0</v>
      </c>
      <c r="N128" s="23">
        <f t="shared" si="5"/>
        <v>10</v>
      </c>
      <c r="O128" s="38"/>
      <c r="P128" s="45" t="s">
        <v>72</v>
      </c>
      <c r="Q128" s="38"/>
      <c r="R128" s="45">
        <f>MIN(Rules!$E$2,(MAX(H128/N128,N128/H128)))</f>
        <v>2</v>
      </c>
      <c r="S128" s="45">
        <f>VLOOKUP(B128,Rules!A:B,2,FALSE)</f>
        <v>40</v>
      </c>
      <c r="T128" s="38"/>
      <c r="U128" s="46">
        <f>1/(10^(-(E128+(IF(P128="Y",Rules!$I$2,0))-K128)/Rules!$E$12)+1)</f>
        <v>0.334885537</v>
      </c>
      <c r="V128" s="47">
        <f t="shared" si="6"/>
        <v>53</v>
      </c>
      <c r="W128" s="47">
        <f t="shared" si="7"/>
        <v>-53</v>
      </c>
      <c r="X128" s="47"/>
      <c r="Y128" s="47"/>
      <c r="Z128" s="48"/>
      <c r="AA128" s="47">
        <f t="shared" ref="AA128:BJ128" si="132">IF($D128=AA$1,$E128+$V128,(IF($J128=AA$1,$K128+$W128,AA127)))</f>
        <v>1467</v>
      </c>
      <c r="AB128" s="47">
        <f t="shared" si="132"/>
        <v>1045</v>
      </c>
      <c r="AC128" s="47">
        <f t="shared" si="132"/>
        <v>1457</v>
      </c>
      <c r="AD128" s="47">
        <f t="shared" si="132"/>
        <v>292</v>
      </c>
      <c r="AE128" s="47">
        <f t="shared" si="132"/>
        <v>1597</v>
      </c>
      <c r="AF128" s="47">
        <f t="shared" si="132"/>
        <v>1799</v>
      </c>
      <c r="AG128" s="47">
        <f t="shared" si="132"/>
        <v>1117</v>
      </c>
      <c r="AH128" s="47">
        <f t="shared" si="132"/>
        <v>812</v>
      </c>
      <c r="AI128" s="47">
        <f t="shared" si="132"/>
        <v>1281</v>
      </c>
      <c r="AJ128" s="47">
        <f t="shared" si="132"/>
        <v>1864</v>
      </c>
      <c r="AK128" s="47">
        <f t="shared" si="132"/>
        <v>586</v>
      </c>
      <c r="AL128" s="47">
        <f t="shared" si="132"/>
        <v>868</v>
      </c>
      <c r="AM128" s="47">
        <f t="shared" si="132"/>
        <v>1925</v>
      </c>
      <c r="AN128" s="47">
        <f t="shared" si="132"/>
        <v>1323</v>
      </c>
      <c r="AO128" s="47">
        <f t="shared" si="132"/>
        <v>1158</v>
      </c>
      <c r="AP128" s="47">
        <f t="shared" si="132"/>
        <v>2057</v>
      </c>
      <c r="AQ128" s="47">
        <f t="shared" si="132"/>
        <v>1564</v>
      </c>
      <c r="AR128" s="47">
        <f t="shared" si="132"/>
        <v>361</v>
      </c>
      <c r="AS128" s="47">
        <f t="shared" si="132"/>
        <v>1762</v>
      </c>
      <c r="AT128" s="47">
        <f t="shared" si="132"/>
        <v>1190</v>
      </c>
      <c r="AU128" s="47">
        <f t="shared" si="132"/>
        <v>647</v>
      </c>
      <c r="AV128" s="47">
        <f t="shared" si="132"/>
        <v>900</v>
      </c>
      <c r="AW128" s="47">
        <f t="shared" si="132"/>
        <v>1024</v>
      </c>
      <c r="AX128" s="47">
        <f t="shared" si="132"/>
        <v>1202</v>
      </c>
      <c r="AY128" s="47">
        <f t="shared" si="132"/>
        <v>754</v>
      </c>
      <c r="AZ128" s="47">
        <f t="shared" si="132"/>
        <v>1569</v>
      </c>
      <c r="BA128" s="47">
        <f t="shared" si="132"/>
        <v>969</v>
      </c>
      <c r="BB128" s="47">
        <f t="shared" si="132"/>
        <v>643</v>
      </c>
      <c r="BC128" s="47">
        <f t="shared" si="132"/>
        <v>649</v>
      </c>
      <c r="BD128" s="47">
        <f t="shared" si="132"/>
        <v>2076</v>
      </c>
      <c r="BE128" s="47">
        <f t="shared" si="132"/>
        <v>795</v>
      </c>
      <c r="BF128" s="47">
        <f t="shared" si="132"/>
        <v>534</v>
      </c>
      <c r="BG128" s="47">
        <f t="shared" si="132"/>
        <v>1907</v>
      </c>
      <c r="BH128" s="47">
        <f t="shared" si="132"/>
        <v>1230</v>
      </c>
      <c r="BI128" s="47">
        <f t="shared" si="132"/>
        <v>1602</v>
      </c>
      <c r="BJ128" s="47">
        <f t="shared" si="132"/>
        <v>1189</v>
      </c>
    </row>
    <row r="129" ht="13.5" customHeight="1">
      <c r="A129" s="88">
        <v>40670.0</v>
      </c>
      <c r="B129" s="84" t="s">
        <v>74</v>
      </c>
      <c r="C129" s="38"/>
      <c r="D129" s="233" t="s">
        <v>33</v>
      </c>
      <c r="E129" s="52">
        <f t="shared" si="2"/>
        <v>1281</v>
      </c>
      <c r="F129" s="41">
        <v>1.0</v>
      </c>
      <c r="G129" s="41">
        <v>18.0</v>
      </c>
      <c r="H129" s="42">
        <f t="shared" si="3"/>
        <v>21</v>
      </c>
      <c r="I129" s="38"/>
      <c r="J129" s="234" t="s">
        <v>38</v>
      </c>
      <c r="K129" s="52">
        <f t="shared" si="4"/>
        <v>1202</v>
      </c>
      <c r="L129" s="44">
        <v>1.0</v>
      </c>
      <c r="M129" s="44">
        <v>7.0</v>
      </c>
      <c r="N129" s="23">
        <f t="shared" si="5"/>
        <v>10</v>
      </c>
      <c r="O129" s="38"/>
      <c r="P129" s="45" t="s">
        <v>72</v>
      </c>
      <c r="Q129" s="38"/>
      <c r="R129" s="45">
        <f>MIN(Rules!$E$2,(MAX(H129/N129,N129/H129)))</f>
        <v>2</v>
      </c>
      <c r="S129" s="45">
        <f>VLOOKUP(B129,Rules!A:B,2,FALSE)</f>
        <v>50</v>
      </c>
      <c r="T129" s="38"/>
      <c r="U129" s="46">
        <f>1/(10^(-(E129+(IF(P129="Y",Rules!$I$2,0))-K129)/Rules!$E$12)+1)</f>
        <v>0.7416541757</v>
      </c>
      <c r="V129" s="47">
        <f t="shared" si="6"/>
        <v>26</v>
      </c>
      <c r="W129" s="47">
        <f t="shared" si="7"/>
        <v>-26</v>
      </c>
      <c r="X129" s="47"/>
      <c r="Y129" s="47"/>
      <c r="Z129" s="48"/>
      <c r="AA129" s="47">
        <f t="shared" ref="AA129:BJ129" si="133">IF($D129=AA$1,$E129+$V129,(IF($J129=AA$1,$K129+$W129,AA128)))</f>
        <v>1467</v>
      </c>
      <c r="AB129" s="47">
        <f t="shared" si="133"/>
        <v>1045</v>
      </c>
      <c r="AC129" s="47">
        <f t="shared" si="133"/>
        <v>1457</v>
      </c>
      <c r="AD129" s="47">
        <f t="shared" si="133"/>
        <v>292</v>
      </c>
      <c r="AE129" s="47">
        <f t="shared" si="133"/>
        <v>1597</v>
      </c>
      <c r="AF129" s="47">
        <f t="shared" si="133"/>
        <v>1799</v>
      </c>
      <c r="AG129" s="47">
        <f t="shared" si="133"/>
        <v>1117</v>
      </c>
      <c r="AH129" s="47">
        <f t="shared" si="133"/>
        <v>812</v>
      </c>
      <c r="AI129" s="47">
        <f t="shared" si="133"/>
        <v>1307</v>
      </c>
      <c r="AJ129" s="47">
        <f t="shared" si="133"/>
        <v>1864</v>
      </c>
      <c r="AK129" s="47">
        <f t="shared" si="133"/>
        <v>586</v>
      </c>
      <c r="AL129" s="47">
        <f t="shared" si="133"/>
        <v>868</v>
      </c>
      <c r="AM129" s="47">
        <f t="shared" si="133"/>
        <v>1925</v>
      </c>
      <c r="AN129" s="47">
        <f t="shared" si="133"/>
        <v>1323</v>
      </c>
      <c r="AO129" s="47">
        <f t="shared" si="133"/>
        <v>1158</v>
      </c>
      <c r="AP129" s="47">
        <f t="shared" si="133"/>
        <v>2057</v>
      </c>
      <c r="AQ129" s="47">
        <f t="shared" si="133"/>
        <v>1564</v>
      </c>
      <c r="AR129" s="47">
        <f t="shared" si="133"/>
        <v>361</v>
      </c>
      <c r="AS129" s="47">
        <f t="shared" si="133"/>
        <v>1762</v>
      </c>
      <c r="AT129" s="47">
        <f t="shared" si="133"/>
        <v>1190</v>
      </c>
      <c r="AU129" s="47">
        <f t="shared" si="133"/>
        <v>647</v>
      </c>
      <c r="AV129" s="47">
        <f t="shared" si="133"/>
        <v>900</v>
      </c>
      <c r="AW129" s="47">
        <f t="shared" si="133"/>
        <v>1024</v>
      </c>
      <c r="AX129" s="47">
        <f t="shared" si="133"/>
        <v>1176</v>
      </c>
      <c r="AY129" s="47">
        <f t="shared" si="133"/>
        <v>754</v>
      </c>
      <c r="AZ129" s="47">
        <f t="shared" si="133"/>
        <v>1569</v>
      </c>
      <c r="BA129" s="47">
        <f t="shared" si="133"/>
        <v>969</v>
      </c>
      <c r="BB129" s="47">
        <f t="shared" si="133"/>
        <v>643</v>
      </c>
      <c r="BC129" s="47">
        <f t="shared" si="133"/>
        <v>649</v>
      </c>
      <c r="BD129" s="47">
        <f t="shared" si="133"/>
        <v>2076</v>
      </c>
      <c r="BE129" s="47">
        <f t="shared" si="133"/>
        <v>795</v>
      </c>
      <c r="BF129" s="47">
        <f t="shared" si="133"/>
        <v>534</v>
      </c>
      <c r="BG129" s="47">
        <f t="shared" si="133"/>
        <v>1907</v>
      </c>
      <c r="BH129" s="47">
        <f t="shared" si="133"/>
        <v>1230</v>
      </c>
      <c r="BI129" s="47">
        <f t="shared" si="133"/>
        <v>1602</v>
      </c>
      <c r="BJ129" s="47">
        <f t="shared" si="133"/>
        <v>1189</v>
      </c>
    </row>
    <row r="130" ht="13.5" customHeight="1">
      <c r="A130" s="88">
        <v>40670.0</v>
      </c>
      <c r="B130" s="84" t="s">
        <v>74</v>
      </c>
      <c r="C130" s="38"/>
      <c r="D130" s="233" t="s">
        <v>35</v>
      </c>
      <c r="E130" s="52">
        <f t="shared" si="2"/>
        <v>1117</v>
      </c>
      <c r="F130" s="41">
        <v>1.0</v>
      </c>
      <c r="G130" s="41">
        <v>13.0</v>
      </c>
      <c r="H130" s="42">
        <f t="shared" si="3"/>
        <v>16</v>
      </c>
      <c r="I130" s="38"/>
      <c r="J130" s="234" t="s">
        <v>29</v>
      </c>
      <c r="K130" s="52">
        <f t="shared" si="4"/>
        <v>1158</v>
      </c>
      <c r="L130" s="44">
        <v>4.0</v>
      </c>
      <c r="M130" s="44">
        <v>18.0</v>
      </c>
      <c r="N130" s="23">
        <f t="shared" si="5"/>
        <v>30</v>
      </c>
      <c r="O130" s="38"/>
      <c r="P130" s="45" t="s">
        <v>72</v>
      </c>
      <c r="Q130" s="38"/>
      <c r="R130" s="45">
        <f>MIN(Rules!$E$2,(MAX(H130/N130,N130/H130)))</f>
        <v>1.875</v>
      </c>
      <c r="S130" s="45">
        <f>VLOOKUP(B130,Rules!A:B,2,FALSE)</f>
        <v>50</v>
      </c>
      <c r="T130" s="38"/>
      <c r="U130" s="46">
        <f>1/(10^(-(E130+(IF(P130="Y",Rules!$I$2,0))-K130)/Rules!$E$12)+1)</f>
        <v>0.6229206617</v>
      </c>
      <c r="V130" s="47">
        <f t="shared" si="6"/>
        <v>-58</v>
      </c>
      <c r="W130" s="47">
        <f t="shared" si="7"/>
        <v>58</v>
      </c>
      <c r="X130" s="47"/>
      <c r="Y130" s="47"/>
      <c r="Z130" s="48"/>
      <c r="AA130" s="47">
        <f t="shared" ref="AA130:BJ130" si="134">IF($D130=AA$1,$E130+$V130,(IF($J130=AA$1,$K130+$W130,AA129)))</f>
        <v>1467</v>
      </c>
      <c r="AB130" s="47">
        <f t="shared" si="134"/>
        <v>1045</v>
      </c>
      <c r="AC130" s="47">
        <f t="shared" si="134"/>
        <v>1457</v>
      </c>
      <c r="AD130" s="47">
        <f t="shared" si="134"/>
        <v>292</v>
      </c>
      <c r="AE130" s="47">
        <f t="shared" si="134"/>
        <v>1597</v>
      </c>
      <c r="AF130" s="47">
        <f t="shared" si="134"/>
        <v>1799</v>
      </c>
      <c r="AG130" s="47">
        <f t="shared" si="134"/>
        <v>1059</v>
      </c>
      <c r="AH130" s="47">
        <f t="shared" si="134"/>
        <v>812</v>
      </c>
      <c r="AI130" s="47">
        <f t="shared" si="134"/>
        <v>1307</v>
      </c>
      <c r="AJ130" s="47">
        <f t="shared" si="134"/>
        <v>1864</v>
      </c>
      <c r="AK130" s="47">
        <f t="shared" si="134"/>
        <v>586</v>
      </c>
      <c r="AL130" s="47">
        <f t="shared" si="134"/>
        <v>868</v>
      </c>
      <c r="AM130" s="47">
        <f t="shared" si="134"/>
        <v>1925</v>
      </c>
      <c r="AN130" s="47">
        <f t="shared" si="134"/>
        <v>1323</v>
      </c>
      <c r="AO130" s="47">
        <f t="shared" si="134"/>
        <v>1216</v>
      </c>
      <c r="AP130" s="47">
        <f t="shared" si="134"/>
        <v>2057</v>
      </c>
      <c r="AQ130" s="47">
        <f t="shared" si="134"/>
        <v>1564</v>
      </c>
      <c r="AR130" s="47">
        <f t="shared" si="134"/>
        <v>361</v>
      </c>
      <c r="AS130" s="47">
        <f t="shared" si="134"/>
        <v>1762</v>
      </c>
      <c r="AT130" s="47">
        <f t="shared" si="134"/>
        <v>1190</v>
      </c>
      <c r="AU130" s="47">
        <f t="shared" si="134"/>
        <v>647</v>
      </c>
      <c r="AV130" s="47">
        <f t="shared" si="134"/>
        <v>900</v>
      </c>
      <c r="AW130" s="47">
        <f t="shared" si="134"/>
        <v>1024</v>
      </c>
      <c r="AX130" s="47">
        <f t="shared" si="134"/>
        <v>1176</v>
      </c>
      <c r="AY130" s="47">
        <f t="shared" si="134"/>
        <v>754</v>
      </c>
      <c r="AZ130" s="47">
        <f t="shared" si="134"/>
        <v>1569</v>
      </c>
      <c r="BA130" s="47">
        <f t="shared" si="134"/>
        <v>969</v>
      </c>
      <c r="BB130" s="47">
        <f t="shared" si="134"/>
        <v>643</v>
      </c>
      <c r="BC130" s="47">
        <f t="shared" si="134"/>
        <v>649</v>
      </c>
      <c r="BD130" s="47">
        <f t="shared" si="134"/>
        <v>2076</v>
      </c>
      <c r="BE130" s="47">
        <f t="shared" si="134"/>
        <v>795</v>
      </c>
      <c r="BF130" s="47">
        <f t="shared" si="134"/>
        <v>534</v>
      </c>
      <c r="BG130" s="47">
        <f t="shared" si="134"/>
        <v>1907</v>
      </c>
      <c r="BH130" s="47">
        <f t="shared" si="134"/>
        <v>1230</v>
      </c>
      <c r="BI130" s="47">
        <f t="shared" si="134"/>
        <v>1602</v>
      </c>
      <c r="BJ130" s="47">
        <f t="shared" si="134"/>
        <v>1189</v>
      </c>
    </row>
    <row r="131" ht="13.5" customHeight="1">
      <c r="A131" s="88">
        <v>40670.0</v>
      </c>
      <c r="B131" s="84" t="s">
        <v>74</v>
      </c>
      <c r="C131" s="38"/>
      <c r="D131" s="233" t="s">
        <v>45</v>
      </c>
      <c r="E131" s="52">
        <f t="shared" si="2"/>
        <v>868</v>
      </c>
      <c r="F131" s="41">
        <v>3.0</v>
      </c>
      <c r="G131" s="41">
        <v>19.0</v>
      </c>
      <c r="H131" s="42">
        <f t="shared" si="3"/>
        <v>28</v>
      </c>
      <c r="I131" s="38"/>
      <c r="J131" s="234" t="s">
        <v>44</v>
      </c>
      <c r="K131" s="52">
        <f t="shared" si="4"/>
        <v>643</v>
      </c>
      <c r="L131" s="44">
        <v>0.0</v>
      </c>
      <c r="M131" s="44">
        <v>11.0</v>
      </c>
      <c r="N131" s="23">
        <f t="shared" si="5"/>
        <v>11</v>
      </c>
      <c r="O131" s="38"/>
      <c r="P131" s="45" t="s">
        <v>72</v>
      </c>
      <c r="Q131" s="38"/>
      <c r="R131" s="45">
        <f>MIN(Rules!$E$2,(MAX(H131/N131,N131/H131)))</f>
        <v>2</v>
      </c>
      <c r="S131" s="45">
        <f>VLOOKUP(B131,Rules!A:B,2,FALSE)</f>
        <v>50</v>
      </c>
      <c r="T131" s="38"/>
      <c r="U131" s="46">
        <f>1/(10^(-(E131+(IF(P131="Y",Rules!$I$2,0))-K131)/Rules!$E$12)+1)</f>
        <v>0.8490204428</v>
      </c>
      <c r="V131" s="47">
        <f t="shared" si="6"/>
        <v>15</v>
      </c>
      <c r="W131" s="47">
        <f t="shared" si="7"/>
        <v>-15</v>
      </c>
      <c r="X131" s="47"/>
      <c r="Y131" s="47"/>
      <c r="Z131" s="48"/>
      <c r="AA131" s="47">
        <f t="shared" ref="AA131:BJ131" si="135">IF($D131=AA$1,$E131+$V131,(IF($J131=AA$1,$K131+$W131,AA130)))</f>
        <v>1467</v>
      </c>
      <c r="AB131" s="47">
        <f t="shared" si="135"/>
        <v>1045</v>
      </c>
      <c r="AC131" s="47">
        <f t="shared" si="135"/>
        <v>1457</v>
      </c>
      <c r="AD131" s="47">
        <f t="shared" si="135"/>
        <v>292</v>
      </c>
      <c r="AE131" s="47">
        <f t="shared" si="135"/>
        <v>1597</v>
      </c>
      <c r="AF131" s="47">
        <f t="shared" si="135"/>
        <v>1799</v>
      </c>
      <c r="AG131" s="47">
        <f t="shared" si="135"/>
        <v>1059</v>
      </c>
      <c r="AH131" s="47">
        <f t="shared" si="135"/>
        <v>812</v>
      </c>
      <c r="AI131" s="47">
        <f t="shared" si="135"/>
        <v>1307</v>
      </c>
      <c r="AJ131" s="47">
        <f t="shared" si="135"/>
        <v>1864</v>
      </c>
      <c r="AK131" s="47">
        <f t="shared" si="135"/>
        <v>586</v>
      </c>
      <c r="AL131" s="47">
        <f t="shared" si="135"/>
        <v>883</v>
      </c>
      <c r="AM131" s="47">
        <f t="shared" si="135"/>
        <v>1925</v>
      </c>
      <c r="AN131" s="47">
        <f t="shared" si="135"/>
        <v>1323</v>
      </c>
      <c r="AO131" s="47">
        <f t="shared" si="135"/>
        <v>1216</v>
      </c>
      <c r="AP131" s="47">
        <f t="shared" si="135"/>
        <v>2057</v>
      </c>
      <c r="AQ131" s="47">
        <f t="shared" si="135"/>
        <v>1564</v>
      </c>
      <c r="AR131" s="47">
        <f t="shared" si="135"/>
        <v>361</v>
      </c>
      <c r="AS131" s="47">
        <f t="shared" si="135"/>
        <v>1762</v>
      </c>
      <c r="AT131" s="47">
        <f t="shared" si="135"/>
        <v>1190</v>
      </c>
      <c r="AU131" s="47">
        <f t="shared" si="135"/>
        <v>647</v>
      </c>
      <c r="AV131" s="47">
        <f t="shared" si="135"/>
        <v>900</v>
      </c>
      <c r="AW131" s="47">
        <f t="shared" si="135"/>
        <v>1024</v>
      </c>
      <c r="AX131" s="47">
        <f t="shared" si="135"/>
        <v>1176</v>
      </c>
      <c r="AY131" s="47">
        <f t="shared" si="135"/>
        <v>754</v>
      </c>
      <c r="AZ131" s="47">
        <f t="shared" si="135"/>
        <v>1569</v>
      </c>
      <c r="BA131" s="47">
        <f t="shared" si="135"/>
        <v>969</v>
      </c>
      <c r="BB131" s="47">
        <f t="shared" si="135"/>
        <v>628</v>
      </c>
      <c r="BC131" s="47">
        <f t="shared" si="135"/>
        <v>649</v>
      </c>
      <c r="BD131" s="47">
        <f t="shared" si="135"/>
        <v>2076</v>
      </c>
      <c r="BE131" s="47">
        <f t="shared" si="135"/>
        <v>795</v>
      </c>
      <c r="BF131" s="47">
        <f t="shared" si="135"/>
        <v>534</v>
      </c>
      <c r="BG131" s="47">
        <f t="shared" si="135"/>
        <v>1907</v>
      </c>
      <c r="BH131" s="47">
        <f t="shared" si="135"/>
        <v>1230</v>
      </c>
      <c r="BI131" s="47">
        <f t="shared" si="135"/>
        <v>1602</v>
      </c>
      <c r="BJ131" s="47">
        <f t="shared" si="135"/>
        <v>1189</v>
      </c>
    </row>
    <row r="132" ht="13.5" customHeight="1">
      <c r="A132" s="88">
        <v>40670.0</v>
      </c>
      <c r="B132" s="84" t="s">
        <v>74</v>
      </c>
      <c r="C132" s="38"/>
      <c r="D132" s="233" t="s">
        <v>47</v>
      </c>
      <c r="E132" s="52">
        <f t="shared" si="2"/>
        <v>900</v>
      </c>
      <c r="F132" s="41">
        <v>3.0</v>
      </c>
      <c r="G132" s="41">
        <v>9.0</v>
      </c>
      <c r="H132" s="42">
        <f t="shared" si="3"/>
        <v>18</v>
      </c>
      <c r="I132" s="38"/>
      <c r="J132" s="234" t="s">
        <v>41</v>
      </c>
      <c r="K132" s="52">
        <f t="shared" si="4"/>
        <v>969</v>
      </c>
      <c r="L132" s="44">
        <v>1.0</v>
      </c>
      <c r="M132" s="44">
        <v>14.0</v>
      </c>
      <c r="N132" s="23">
        <f t="shared" si="5"/>
        <v>17</v>
      </c>
      <c r="O132" s="38"/>
      <c r="P132" s="45" t="s">
        <v>72</v>
      </c>
      <c r="Q132" s="38"/>
      <c r="R132" s="45">
        <f>MIN(Rules!$E$2,(MAX(H132/N132,N132/H132)))</f>
        <v>1.058823529</v>
      </c>
      <c r="S132" s="45">
        <f>VLOOKUP(B132,Rules!A:B,2,FALSE)</f>
        <v>50</v>
      </c>
      <c r="T132" s="38"/>
      <c r="U132" s="46">
        <f>1/(10^(-(E132+(IF(P132="Y",Rules!$I$2,0))-K132)/Rules!$E$12)+1)</f>
        <v>0.5921882214</v>
      </c>
      <c r="V132" s="47">
        <f t="shared" si="6"/>
        <v>22</v>
      </c>
      <c r="W132" s="47">
        <f t="shared" si="7"/>
        <v>-22</v>
      </c>
      <c r="X132" s="47"/>
      <c r="Y132" s="47"/>
      <c r="Z132" s="48"/>
      <c r="AA132" s="47">
        <f t="shared" ref="AA132:BJ132" si="136">IF($D132=AA$1,$E132+$V132,(IF($J132=AA$1,$K132+$W132,AA131)))</f>
        <v>1467</v>
      </c>
      <c r="AB132" s="47">
        <f t="shared" si="136"/>
        <v>1045</v>
      </c>
      <c r="AC132" s="47">
        <f t="shared" si="136"/>
        <v>1457</v>
      </c>
      <c r="AD132" s="47">
        <f t="shared" si="136"/>
        <v>292</v>
      </c>
      <c r="AE132" s="47">
        <f t="shared" si="136"/>
        <v>1597</v>
      </c>
      <c r="AF132" s="47">
        <f t="shared" si="136"/>
        <v>1799</v>
      </c>
      <c r="AG132" s="47">
        <f t="shared" si="136"/>
        <v>1059</v>
      </c>
      <c r="AH132" s="47">
        <f t="shared" si="136"/>
        <v>812</v>
      </c>
      <c r="AI132" s="47">
        <f t="shared" si="136"/>
        <v>1307</v>
      </c>
      <c r="AJ132" s="47">
        <f t="shared" si="136"/>
        <v>1864</v>
      </c>
      <c r="AK132" s="47">
        <f t="shared" si="136"/>
        <v>586</v>
      </c>
      <c r="AL132" s="47">
        <f t="shared" si="136"/>
        <v>883</v>
      </c>
      <c r="AM132" s="47">
        <f t="shared" si="136"/>
        <v>1925</v>
      </c>
      <c r="AN132" s="47">
        <f t="shared" si="136"/>
        <v>1323</v>
      </c>
      <c r="AO132" s="47">
        <f t="shared" si="136"/>
        <v>1216</v>
      </c>
      <c r="AP132" s="47">
        <f t="shared" si="136"/>
        <v>2057</v>
      </c>
      <c r="AQ132" s="47">
        <f t="shared" si="136"/>
        <v>1564</v>
      </c>
      <c r="AR132" s="47">
        <f t="shared" si="136"/>
        <v>361</v>
      </c>
      <c r="AS132" s="47">
        <f t="shared" si="136"/>
        <v>1762</v>
      </c>
      <c r="AT132" s="47">
        <f t="shared" si="136"/>
        <v>1190</v>
      </c>
      <c r="AU132" s="47">
        <f t="shared" si="136"/>
        <v>647</v>
      </c>
      <c r="AV132" s="47">
        <f t="shared" si="136"/>
        <v>922</v>
      </c>
      <c r="AW132" s="47">
        <f t="shared" si="136"/>
        <v>1024</v>
      </c>
      <c r="AX132" s="47">
        <f t="shared" si="136"/>
        <v>1176</v>
      </c>
      <c r="AY132" s="47">
        <f t="shared" si="136"/>
        <v>754</v>
      </c>
      <c r="AZ132" s="47">
        <f t="shared" si="136"/>
        <v>1569</v>
      </c>
      <c r="BA132" s="47">
        <f t="shared" si="136"/>
        <v>947</v>
      </c>
      <c r="BB132" s="47">
        <f t="shared" si="136"/>
        <v>628</v>
      </c>
      <c r="BC132" s="47">
        <f t="shared" si="136"/>
        <v>649</v>
      </c>
      <c r="BD132" s="47">
        <f t="shared" si="136"/>
        <v>2076</v>
      </c>
      <c r="BE132" s="47">
        <f t="shared" si="136"/>
        <v>795</v>
      </c>
      <c r="BF132" s="47">
        <f t="shared" si="136"/>
        <v>534</v>
      </c>
      <c r="BG132" s="47">
        <f t="shared" si="136"/>
        <v>1907</v>
      </c>
      <c r="BH132" s="47">
        <f t="shared" si="136"/>
        <v>1230</v>
      </c>
      <c r="BI132" s="47">
        <f t="shared" si="136"/>
        <v>1602</v>
      </c>
      <c r="BJ132" s="47">
        <f t="shared" si="136"/>
        <v>1189</v>
      </c>
    </row>
    <row r="133" ht="13.5" customHeight="1">
      <c r="A133" s="88">
        <v>40670.0</v>
      </c>
      <c r="B133" s="84" t="s">
        <v>74</v>
      </c>
      <c r="C133" s="38"/>
      <c r="D133" s="233" t="s">
        <v>46</v>
      </c>
      <c r="E133" s="52">
        <f t="shared" si="2"/>
        <v>649</v>
      </c>
      <c r="F133" s="41">
        <v>2.0</v>
      </c>
      <c r="G133" s="41">
        <v>14.0</v>
      </c>
      <c r="H133" s="42">
        <f t="shared" si="3"/>
        <v>20</v>
      </c>
      <c r="I133" s="38"/>
      <c r="J133" s="234" t="s">
        <v>50</v>
      </c>
      <c r="K133" s="52">
        <f t="shared" si="4"/>
        <v>647</v>
      </c>
      <c r="L133" s="44">
        <v>1.0</v>
      </c>
      <c r="M133" s="44">
        <v>14.0</v>
      </c>
      <c r="N133" s="23">
        <f t="shared" si="5"/>
        <v>17</v>
      </c>
      <c r="O133" s="38"/>
      <c r="P133" s="45" t="s">
        <v>72</v>
      </c>
      <c r="Q133" s="38"/>
      <c r="R133" s="45">
        <f>MIN(Rules!$E$2,(MAX(H133/N133,N133/H133)))</f>
        <v>1.176470588</v>
      </c>
      <c r="S133" s="45">
        <f>VLOOKUP(B133,Rules!A:B,2,FALSE)</f>
        <v>50</v>
      </c>
      <c r="T133" s="38"/>
      <c r="U133" s="46">
        <f>1/(10^(-(E133+(IF(P133="Y",Rules!$I$2,0))-K133)/Rules!$E$12)+1)</f>
        <v>0.668184639</v>
      </c>
      <c r="V133" s="47">
        <f t="shared" si="6"/>
        <v>20</v>
      </c>
      <c r="W133" s="47">
        <f t="shared" si="7"/>
        <v>-20</v>
      </c>
      <c r="X133" s="47"/>
      <c r="Y133" s="47"/>
      <c r="Z133" s="48"/>
      <c r="AA133" s="47">
        <f t="shared" ref="AA133:BJ133" si="137">IF($D133=AA$1,$E133+$V133,(IF($J133=AA$1,$K133+$W133,AA132)))</f>
        <v>1467</v>
      </c>
      <c r="AB133" s="47">
        <f t="shared" si="137"/>
        <v>1045</v>
      </c>
      <c r="AC133" s="47">
        <f t="shared" si="137"/>
        <v>1457</v>
      </c>
      <c r="AD133" s="47">
        <f t="shared" si="137"/>
        <v>292</v>
      </c>
      <c r="AE133" s="47">
        <f t="shared" si="137"/>
        <v>1597</v>
      </c>
      <c r="AF133" s="47">
        <f t="shared" si="137"/>
        <v>1799</v>
      </c>
      <c r="AG133" s="47">
        <f t="shared" si="137"/>
        <v>1059</v>
      </c>
      <c r="AH133" s="47">
        <f t="shared" si="137"/>
        <v>812</v>
      </c>
      <c r="AI133" s="47">
        <f t="shared" si="137"/>
        <v>1307</v>
      </c>
      <c r="AJ133" s="47">
        <f t="shared" si="137"/>
        <v>1864</v>
      </c>
      <c r="AK133" s="47">
        <f t="shared" si="137"/>
        <v>586</v>
      </c>
      <c r="AL133" s="47">
        <f t="shared" si="137"/>
        <v>883</v>
      </c>
      <c r="AM133" s="47">
        <f t="shared" si="137"/>
        <v>1925</v>
      </c>
      <c r="AN133" s="47">
        <f t="shared" si="137"/>
        <v>1323</v>
      </c>
      <c r="AO133" s="47">
        <f t="shared" si="137"/>
        <v>1216</v>
      </c>
      <c r="AP133" s="47">
        <f t="shared" si="137"/>
        <v>2057</v>
      </c>
      <c r="AQ133" s="47">
        <f t="shared" si="137"/>
        <v>1564</v>
      </c>
      <c r="AR133" s="47">
        <f t="shared" si="137"/>
        <v>361</v>
      </c>
      <c r="AS133" s="47">
        <f t="shared" si="137"/>
        <v>1762</v>
      </c>
      <c r="AT133" s="47">
        <f t="shared" si="137"/>
        <v>1190</v>
      </c>
      <c r="AU133" s="47">
        <f t="shared" si="137"/>
        <v>627</v>
      </c>
      <c r="AV133" s="47">
        <f t="shared" si="137"/>
        <v>922</v>
      </c>
      <c r="AW133" s="47">
        <f t="shared" si="137"/>
        <v>1024</v>
      </c>
      <c r="AX133" s="47">
        <f t="shared" si="137"/>
        <v>1176</v>
      </c>
      <c r="AY133" s="47">
        <f t="shared" si="137"/>
        <v>754</v>
      </c>
      <c r="AZ133" s="47">
        <f t="shared" si="137"/>
        <v>1569</v>
      </c>
      <c r="BA133" s="47">
        <f t="shared" si="137"/>
        <v>947</v>
      </c>
      <c r="BB133" s="47">
        <f t="shared" si="137"/>
        <v>628</v>
      </c>
      <c r="BC133" s="47">
        <f t="shared" si="137"/>
        <v>669</v>
      </c>
      <c r="BD133" s="47">
        <f t="shared" si="137"/>
        <v>2076</v>
      </c>
      <c r="BE133" s="47">
        <f t="shared" si="137"/>
        <v>795</v>
      </c>
      <c r="BF133" s="47">
        <f t="shared" si="137"/>
        <v>534</v>
      </c>
      <c r="BG133" s="47">
        <f t="shared" si="137"/>
        <v>1907</v>
      </c>
      <c r="BH133" s="47">
        <f t="shared" si="137"/>
        <v>1230</v>
      </c>
      <c r="BI133" s="47">
        <f t="shared" si="137"/>
        <v>1602</v>
      </c>
      <c r="BJ133" s="47">
        <f t="shared" si="137"/>
        <v>1189</v>
      </c>
    </row>
    <row r="134" ht="13.5" customHeight="1">
      <c r="A134" s="88">
        <v>40670.0</v>
      </c>
      <c r="B134" s="84" t="s">
        <v>74</v>
      </c>
      <c r="C134" s="38"/>
      <c r="D134" s="233" t="s">
        <v>48</v>
      </c>
      <c r="E134" s="52">
        <f t="shared" si="2"/>
        <v>586</v>
      </c>
      <c r="F134" s="41">
        <v>1.0</v>
      </c>
      <c r="G134" s="41">
        <v>10.0</v>
      </c>
      <c r="H134" s="42">
        <f t="shared" si="3"/>
        <v>13</v>
      </c>
      <c r="I134" s="38"/>
      <c r="J134" s="234" t="s">
        <v>53</v>
      </c>
      <c r="K134" s="52">
        <f t="shared" si="4"/>
        <v>534</v>
      </c>
      <c r="L134" s="44">
        <v>4.0</v>
      </c>
      <c r="M134" s="44">
        <v>8.0</v>
      </c>
      <c r="N134" s="23">
        <f t="shared" si="5"/>
        <v>20</v>
      </c>
      <c r="O134" s="38"/>
      <c r="P134" s="45" t="s">
        <v>72</v>
      </c>
      <c r="Q134" s="38"/>
      <c r="R134" s="45">
        <f>MIN(Rules!$E$2,(MAX(H134/N134,N134/H134)))</f>
        <v>1.538461538</v>
      </c>
      <c r="S134" s="45">
        <f>VLOOKUP(B134,Rules!A:B,2,FALSE)</f>
        <v>50</v>
      </c>
      <c r="T134" s="38"/>
      <c r="U134" s="46">
        <f>1/(10^(-(E134+(IF(P134="Y",Rules!$I$2,0))-K134)/Rules!$E$12)+1)</f>
        <v>0.7171248618</v>
      </c>
      <c r="V134" s="47">
        <f t="shared" si="6"/>
        <v>-55</v>
      </c>
      <c r="W134" s="47">
        <f t="shared" si="7"/>
        <v>55</v>
      </c>
      <c r="X134" s="47"/>
      <c r="Y134" s="47"/>
      <c r="Z134" s="48"/>
      <c r="AA134" s="47">
        <f t="shared" ref="AA134:BJ134" si="138">IF($D134=AA$1,$E134+$V134,(IF($J134=AA$1,$K134+$W134,AA133)))</f>
        <v>1467</v>
      </c>
      <c r="AB134" s="47">
        <f t="shared" si="138"/>
        <v>1045</v>
      </c>
      <c r="AC134" s="47">
        <f t="shared" si="138"/>
        <v>1457</v>
      </c>
      <c r="AD134" s="47">
        <f t="shared" si="138"/>
        <v>292</v>
      </c>
      <c r="AE134" s="47">
        <f t="shared" si="138"/>
        <v>1597</v>
      </c>
      <c r="AF134" s="47">
        <f t="shared" si="138"/>
        <v>1799</v>
      </c>
      <c r="AG134" s="47">
        <f t="shared" si="138"/>
        <v>1059</v>
      </c>
      <c r="AH134" s="47">
        <f t="shared" si="138"/>
        <v>812</v>
      </c>
      <c r="AI134" s="47">
        <f t="shared" si="138"/>
        <v>1307</v>
      </c>
      <c r="AJ134" s="47">
        <f t="shared" si="138"/>
        <v>1864</v>
      </c>
      <c r="AK134" s="47">
        <f t="shared" si="138"/>
        <v>531</v>
      </c>
      <c r="AL134" s="47">
        <f t="shared" si="138"/>
        <v>883</v>
      </c>
      <c r="AM134" s="47">
        <f t="shared" si="138"/>
        <v>1925</v>
      </c>
      <c r="AN134" s="47">
        <f t="shared" si="138"/>
        <v>1323</v>
      </c>
      <c r="AO134" s="47">
        <f t="shared" si="138"/>
        <v>1216</v>
      </c>
      <c r="AP134" s="47">
        <f t="shared" si="138"/>
        <v>2057</v>
      </c>
      <c r="AQ134" s="47">
        <f t="shared" si="138"/>
        <v>1564</v>
      </c>
      <c r="AR134" s="47">
        <f t="shared" si="138"/>
        <v>361</v>
      </c>
      <c r="AS134" s="47">
        <f t="shared" si="138"/>
        <v>1762</v>
      </c>
      <c r="AT134" s="47">
        <f t="shared" si="138"/>
        <v>1190</v>
      </c>
      <c r="AU134" s="47">
        <f t="shared" si="138"/>
        <v>627</v>
      </c>
      <c r="AV134" s="47">
        <f t="shared" si="138"/>
        <v>922</v>
      </c>
      <c r="AW134" s="47">
        <f t="shared" si="138"/>
        <v>1024</v>
      </c>
      <c r="AX134" s="47">
        <f t="shared" si="138"/>
        <v>1176</v>
      </c>
      <c r="AY134" s="47">
        <f t="shared" si="138"/>
        <v>754</v>
      </c>
      <c r="AZ134" s="47">
        <f t="shared" si="138"/>
        <v>1569</v>
      </c>
      <c r="BA134" s="47">
        <f t="shared" si="138"/>
        <v>947</v>
      </c>
      <c r="BB134" s="47">
        <f t="shared" si="138"/>
        <v>628</v>
      </c>
      <c r="BC134" s="47">
        <f t="shared" si="138"/>
        <v>669</v>
      </c>
      <c r="BD134" s="47">
        <f t="shared" si="138"/>
        <v>2076</v>
      </c>
      <c r="BE134" s="47">
        <f t="shared" si="138"/>
        <v>795</v>
      </c>
      <c r="BF134" s="47">
        <f t="shared" si="138"/>
        <v>589</v>
      </c>
      <c r="BG134" s="47">
        <f t="shared" si="138"/>
        <v>1907</v>
      </c>
      <c r="BH134" s="47">
        <f t="shared" si="138"/>
        <v>1230</v>
      </c>
      <c r="BI134" s="47">
        <f t="shared" si="138"/>
        <v>1602</v>
      </c>
      <c r="BJ134" s="47">
        <f t="shared" si="138"/>
        <v>1189</v>
      </c>
    </row>
    <row r="135" ht="13.5" customHeight="1">
      <c r="A135" s="88">
        <v>40677.0</v>
      </c>
      <c r="B135" s="84" t="s">
        <v>75</v>
      </c>
      <c r="C135" s="38"/>
      <c r="D135" s="233" t="s">
        <v>31</v>
      </c>
      <c r="E135" s="52">
        <f t="shared" si="2"/>
        <v>1564</v>
      </c>
      <c r="F135" s="41">
        <v>3.0</v>
      </c>
      <c r="G135" s="41">
        <v>12.0</v>
      </c>
      <c r="H135" s="42">
        <f t="shared" si="3"/>
        <v>21</v>
      </c>
      <c r="I135" s="38"/>
      <c r="J135" s="234" t="s">
        <v>30</v>
      </c>
      <c r="K135" s="52">
        <f t="shared" si="4"/>
        <v>1467</v>
      </c>
      <c r="L135" s="44">
        <v>1.0</v>
      </c>
      <c r="M135" s="44">
        <v>21.0</v>
      </c>
      <c r="N135" s="23">
        <f t="shared" si="5"/>
        <v>24</v>
      </c>
      <c r="O135" s="38"/>
      <c r="P135" s="45" t="s">
        <v>72</v>
      </c>
      <c r="Q135" s="38"/>
      <c r="R135" s="45">
        <f>MIN(Rules!$E$2,(MAX(H135/N135,N135/H135)))</f>
        <v>1.142857143</v>
      </c>
      <c r="S135" s="45">
        <f>VLOOKUP(B135,Rules!A:B,2,FALSE)</f>
        <v>60</v>
      </c>
      <c r="T135" s="38"/>
      <c r="U135" s="46">
        <f>1/(10^(-(E135+(IF(P135="Y",Rules!$I$2,0))-K135)/Rules!$E$12)+1)</f>
        <v>0.7572161187</v>
      </c>
      <c r="V135" s="47">
        <f t="shared" si="6"/>
        <v>-52</v>
      </c>
      <c r="W135" s="47">
        <f t="shared" si="7"/>
        <v>52</v>
      </c>
      <c r="X135" s="47"/>
      <c r="Y135" s="47"/>
      <c r="Z135" s="48"/>
      <c r="AA135" s="47">
        <f t="shared" ref="AA135:BJ135" si="139">IF($D135=AA$1,$E135+$V135,(IF($J135=AA$1,$K135+$W135,AA134)))</f>
        <v>1519</v>
      </c>
      <c r="AB135" s="47">
        <f t="shared" si="139"/>
        <v>1045</v>
      </c>
      <c r="AC135" s="47">
        <f t="shared" si="139"/>
        <v>1457</v>
      </c>
      <c r="AD135" s="47">
        <f t="shared" si="139"/>
        <v>292</v>
      </c>
      <c r="AE135" s="47">
        <f t="shared" si="139"/>
        <v>1597</v>
      </c>
      <c r="AF135" s="47">
        <f t="shared" si="139"/>
        <v>1799</v>
      </c>
      <c r="AG135" s="47">
        <f t="shared" si="139"/>
        <v>1059</v>
      </c>
      <c r="AH135" s="47">
        <f t="shared" si="139"/>
        <v>812</v>
      </c>
      <c r="AI135" s="47">
        <f t="shared" si="139"/>
        <v>1307</v>
      </c>
      <c r="AJ135" s="47">
        <f t="shared" si="139"/>
        <v>1864</v>
      </c>
      <c r="AK135" s="47">
        <f t="shared" si="139"/>
        <v>531</v>
      </c>
      <c r="AL135" s="47">
        <f t="shared" si="139"/>
        <v>883</v>
      </c>
      <c r="AM135" s="47">
        <f t="shared" si="139"/>
        <v>1925</v>
      </c>
      <c r="AN135" s="47">
        <f t="shared" si="139"/>
        <v>1323</v>
      </c>
      <c r="AO135" s="47">
        <f t="shared" si="139"/>
        <v>1216</v>
      </c>
      <c r="AP135" s="47">
        <f t="shared" si="139"/>
        <v>2057</v>
      </c>
      <c r="AQ135" s="47">
        <f t="shared" si="139"/>
        <v>1512</v>
      </c>
      <c r="AR135" s="47">
        <f t="shared" si="139"/>
        <v>361</v>
      </c>
      <c r="AS135" s="47">
        <f t="shared" si="139"/>
        <v>1762</v>
      </c>
      <c r="AT135" s="47">
        <f t="shared" si="139"/>
        <v>1190</v>
      </c>
      <c r="AU135" s="47">
        <f t="shared" si="139"/>
        <v>627</v>
      </c>
      <c r="AV135" s="47">
        <f t="shared" si="139"/>
        <v>922</v>
      </c>
      <c r="AW135" s="47">
        <f t="shared" si="139"/>
        <v>1024</v>
      </c>
      <c r="AX135" s="47">
        <f t="shared" si="139"/>
        <v>1176</v>
      </c>
      <c r="AY135" s="47">
        <f t="shared" si="139"/>
        <v>754</v>
      </c>
      <c r="AZ135" s="47">
        <f t="shared" si="139"/>
        <v>1569</v>
      </c>
      <c r="BA135" s="47">
        <f t="shared" si="139"/>
        <v>947</v>
      </c>
      <c r="BB135" s="47">
        <f t="shared" si="139"/>
        <v>628</v>
      </c>
      <c r="BC135" s="47">
        <f t="shared" si="139"/>
        <v>669</v>
      </c>
      <c r="BD135" s="47">
        <f t="shared" si="139"/>
        <v>2076</v>
      </c>
      <c r="BE135" s="47">
        <f t="shared" si="139"/>
        <v>795</v>
      </c>
      <c r="BF135" s="47">
        <f t="shared" si="139"/>
        <v>589</v>
      </c>
      <c r="BG135" s="47">
        <f t="shared" si="139"/>
        <v>1907</v>
      </c>
      <c r="BH135" s="47">
        <f t="shared" si="139"/>
        <v>1230</v>
      </c>
      <c r="BI135" s="47">
        <f t="shared" si="139"/>
        <v>1602</v>
      </c>
      <c r="BJ135" s="47">
        <f t="shared" si="139"/>
        <v>1189</v>
      </c>
    </row>
    <row r="136" ht="13.5" customHeight="1">
      <c r="A136" s="88">
        <v>40677.0</v>
      </c>
      <c r="B136" s="84" t="s">
        <v>82</v>
      </c>
      <c r="C136" s="38"/>
      <c r="D136" s="233" t="s">
        <v>48</v>
      </c>
      <c r="E136" s="52">
        <f t="shared" si="2"/>
        <v>531</v>
      </c>
      <c r="F136" s="41">
        <v>5.0</v>
      </c>
      <c r="G136" s="41">
        <v>6.0</v>
      </c>
      <c r="H136" s="42">
        <f t="shared" si="3"/>
        <v>21</v>
      </c>
      <c r="I136" s="38"/>
      <c r="J136" s="234" t="s">
        <v>43</v>
      </c>
      <c r="K136" s="52">
        <f t="shared" si="4"/>
        <v>1045</v>
      </c>
      <c r="L136" s="44">
        <v>5.0</v>
      </c>
      <c r="M136" s="44">
        <v>19.0</v>
      </c>
      <c r="N136" s="23">
        <f t="shared" si="5"/>
        <v>34</v>
      </c>
      <c r="O136" s="38"/>
      <c r="P136" s="45" t="s">
        <v>72</v>
      </c>
      <c r="Q136" s="38"/>
      <c r="R136" s="45">
        <f>MIN(Rules!$E$2,(MAX(H136/N136,N136/H136)))</f>
        <v>1.619047619</v>
      </c>
      <c r="S136" s="45">
        <f>VLOOKUP(B136,Rules!A:B,2,FALSE)</f>
        <v>35</v>
      </c>
      <c r="T136" s="38"/>
      <c r="U136" s="46">
        <f>1/(10^(-(E136+(IF(P136="Y",Rules!$I$2,0))-K136)/Rules!$E$12)+1)</f>
        <v>0.1575884282</v>
      </c>
      <c r="V136" s="47">
        <f t="shared" si="6"/>
        <v>-9</v>
      </c>
      <c r="W136" s="47">
        <f t="shared" si="7"/>
        <v>9</v>
      </c>
      <c r="X136" s="47"/>
      <c r="Y136" s="47"/>
      <c r="Z136" s="48"/>
      <c r="AA136" s="47">
        <f t="shared" ref="AA136:BJ136" si="140">IF($D136=AA$1,$E136+$V136,(IF($J136=AA$1,$K136+$W136,AA135)))</f>
        <v>1519</v>
      </c>
      <c r="AB136" s="47">
        <f t="shared" si="140"/>
        <v>1054</v>
      </c>
      <c r="AC136" s="47">
        <f t="shared" si="140"/>
        <v>1457</v>
      </c>
      <c r="AD136" s="47">
        <f t="shared" si="140"/>
        <v>292</v>
      </c>
      <c r="AE136" s="47">
        <f t="shared" si="140"/>
        <v>1597</v>
      </c>
      <c r="AF136" s="47">
        <f t="shared" si="140"/>
        <v>1799</v>
      </c>
      <c r="AG136" s="47">
        <f t="shared" si="140"/>
        <v>1059</v>
      </c>
      <c r="AH136" s="47">
        <f t="shared" si="140"/>
        <v>812</v>
      </c>
      <c r="AI136" s="47">
        <f t="shared" si="140"/>
        <v>1307</v>
      </c>
      <c r="AJ136" s="47">
        <f t="shared" si="140"/>
        <v>1864</v>
      </c>
      <c r="AK136" s="47">
        <f t="shared" si="140"/>
        <v>522</v>
      </c>
      <c r="AL136" s="47">
        <f t="shared" si="140"/>
        <v>883</v>
      </c>
      <c r="AM136" s="47">
        <f t="shared" si="140"/>
        <v>1925</v>
      </c>
      <c r="AN136" s="47">
        <f t="shared" si="140"/>
        <v>1323</v>
      </c>
      <c r="AO136" s="47">
        <f t="shared" si="140"/>
        <v>1216</v>
      </c>
      <c r="AP136" s="47">
        <f t="shared" si="140"/>
        <v>2057</v>
      </c>
      <c r="AQ136" s="47">
        <f t="shared" si="140"/>
        <v>1512</v>
      </c>
      <c r="AR136" s="47">
        <f t="shared" si="140"/>
        <v>361</v>
      </c>
      <c r="AS136" s="47">
        <f t="shared" si="140"/>
        <v>1762</v>
      </c>
      <c r="AT136" s="47">
        <f t="shared" si="140"/>
        <v>1190</v>
      </c>
      <c r="AU136" s="47">
        <f t="shared" si="140"/>
        <v>627</v>
      </c>
      <c r="AV136" s="47">
        <f t="shared" si="140"/>
        <v>922</v>
      </c>
      <c r="AW136" s="47">
        <f t="shared" si="140"/>
        <v>1024</v>
      </c>
      <c r="AX136" s="47">
        <f t="shared" si="140"/>
        <v>1176</v>
      </c>
      <c r="AY136" s="47">
        <f t="shared" si="140"/>
        <v>754</v>
      </c>
      <c r="AZ136" s="47">
        <f t="shared" si="140"/>
        <v>1569</v>
      </c>
      <c r="BA136" s="47">
        <f t="shared" si="140"/>
        <v>947</v>
      </c>
      <c r="BB136" s="47">
        <f t="shared" si="140"/>
        <v>628</v>
      </c>
      <c r="BC136" s="47">
        <f t="shared" si="140"/>
        <v>669</v>
      </c>
      <c r="BD136" s="47">
        <f t="shared" si="140"/>
        <v>2076</v>
      </c>
      <c r="BE136" s="47">
        <f t="shared" si="140"/>
        <v>795</v>
      </c>
      <c r="BF136" s="47">
        <f t="shared" si="140"/>
        <v>589</v>
      </c>
      <c r="BG136" s="47">
        <f t="shared" si="140"/>
        <v>1907</v>
      </c>
      <c r="BH136" s="47">
        <f t="shared" si="140"/>
        <v>1230</v>
      </c>
      <c r="BI136" s="47">
        <f t="shared" si="140"/>
        <v>1602</v>
      </c>
      <c r="BJ136" s="47">
        <f t="shared" si="140"/>
        <v>1189</v>
      </c>
    </row>
    <row r="137" ht="13.5" customHeight="1">
      <c r="A137" s="88">
        <v>40677.0</v>
      </c>
      <c r="B137" s="84" t="s">
        <v>82</v>
      </c>
      <c r="C137" s="38"/>
      <c r="D137" s="233" t="s">
        <v>37</v>
      </c>
      <c r="E137" s="52">
        <f t="shared" si="2"/>
        <v>812</v>
      </c>
      <c r="F137" s="41">
        <v>1.0</v>
      </c>
      <c r="G137" s="41">
        <v>13.0</v>
      </c>
      <c r="H137" s="42">
        <f t="shared" si="3"/>
        <v>16</v>
      </c>
      <c r="I137" s="38"/>
      <c r="J137" s="234" t="s">
        <v>33</v>
      </c>
      <c r="K137" s="52">
        <f t="shared" si="4"/>
        <v>1307</v>
      </c>
      <c r="L137" s="44">
        <v>3.0</v>
      </c>
      <c r="M137" s="44">
        <v>15.0</v>
      </c>
      <c r="N137" s="23">
        <f t="shared" si="5"/>
        <v>24</v>
      </c>
      <c r="O137" s="38"/>
      <c r="P137" s="45" t="s">
        <v>72</v>
      </c>
      <c r="Q137" s="38"/>
      <c r="R137" s="45">
        <f>MIN(Rules!$E$2,(MAX(H137/N137,N137/H137)))</f>
        <v>1.5</v>
      </c>
      <c r="S137" s="45">
        <f>VLOOKUP(B137,Rules!A:B,2,FALSE)</f>
        <v>35</v>
      </c>
      <c r="T137" s="38"/>
      <c r="U137" s="46">
        <f>1/(10^(-(E137+(IF(P137="Y",Rules!$I$2,0))-K137)/Rules!$E$12)+1)</f>
        <v>0.1695550886</v>
      </c>
      <c r="V137" s="47">
        <f t="shared" si="6"/>
        <v>-9</v>
      </c>
      <c r="W137" s="47">
        <f t="shared" si="7"/>
        <v>9</v>
      </c>
      <c r="X137" s="47"/>
      <c r="Y137" s="47"/>
      <c r="Z137" s="48"/>
      <c r="AA137" s="47">
        <f t="shared" ref="AA137:BJ137" si="141">IF($D137=AA$1,$E137+$V137,(IF($J137=AA$1,$K137+$W137,AA136)))</f>
        <v>1519</v>
      </c>
      <c r="AB137" s="47">
        <f t="shared" si="141"/>
        <v>1054</v>
      </c>
      <c r="AC137" s="47">
        <f t="shared" si="141"/>
        <v>1457</v>
      </c>
      <c r="AD137" s="47">
        <f t="shared" si="141"/>
        <v>292</v>
      </c>
      <c r="AE137" s="47">
        <f t="shared" si="141"/>
        <v>1597</v>
      </c>
      <c r="AF137" s="47">
        <f t="shared" si="141"/>
        <v>1799</v>
      </c>
      <c r="AG137" s="47">
        <f t="shared" si="141"/>
        <v>1059</v>
      </c>
      <c r="AH137" s="47">
        <f t="shared" si="141"/>
        <v>803</v>
      </c>
      <c r="AI137" s="47">
        <f t="shared" si="141"/>
        <v>1316</v>
      </c>
      <c r="AJ137" s="47">
        <f t="shared" si="141"/>
        <v>1864</v>
      </c>
      <c r="AK137" s="47">
        <f t="shared" si="141"/>
        <v>522</v>
      </c>
      <c r="AL137" s="47">
        <f t="shared" si="141"/>
        <v>883</v>
      </c>
      <c r="AM137" s="47">
        <f t="shared" si="141"/>
        <v>1925</v>
      </c>
      <c r="AN137" s="47">
        <f t="shared" si="141"/>
        <v>1323</v>
      </c>
      <c r="AO137" s="47">
        <f t="shared" si="141"/>
        <v>1216</v>
      </c>
      <c r="AP137" s="47">
        <f t="shared" si="141"/>
        <v>2057</v>
      </c>
      <c r="AQ137" s="47">
        <f t="shared" si="141"/>
        <v>1512</v>
      </c>
      <c r="AR137" s="47">
        <f t="shared" si="141"/>
        <v>361</v>
      </c>
      <c r="AS137" s="47">
        <f t="shared" si="141"/>
        <v>1762</v>
      </c>
      <c r="AT137" s="47">
        <f t="shared" si="141"/>
        <v>1190</v>
      </c>
      <c r="AU137" s="47">
        <f t="shared" si="141"/>
        <v>627</v>
      </c>
      <c r="AV137" s="47">
        <f t="shared" si="141"/>
        <v>922</v>
      </c>
      <c r="AW137" s="47">
        <f t="shared" si="141"/>
        <v>1024</v>
      </c>
      <c r="AX137" s="47">
        <f t="shared" si="141"/>
        <v>1176</v>
      </c>
      <c r="AY137" s="47">
        <f t="shared" si="141"/>
        <v>754</v>
      </c>
      <c r="AZ137" s="47">
        <f t="shared" si="141"/>
        <v>1569</v>
      </c>
      <c r="BA137" s="47">
        <f t="shared" si="141"/>
        <v>947</v>
      </c>
      <c r="BB137" s="47">
        <f t="shared" si="141"/>
        <v>628</v>
      </c>
      <c r="BC137" s="47">
        <f t="shared" si="141"/>
        <v>669</v>
      </c>
      <c r="BD137" s="47">
        <f t="shared" si="141"/>
        <v>2076</v>
      </c>
      <c r="BE137" s="47">
        <f t="shared" si="141"/>
        <v>795</v>
      </c>
      <c r="BF137" s="47">
        <f t="shared" si="141"/>
        <v>589</v>
      </c>
      <c r="BG137" s="47">
        <f t="shared" si="141"/>
        <v>1907</v>
      </c>
      <c r="BH137" s="47">
        <f t="shared" si="141"/>
        <v>1230</v>
      </c>
      <c r="BI137" s="47">
        <f t="shared" si="141"/>
        <v>1602</v>
      </c>
      <c r="BJ137" s="47">
        <f t="shared" si="141"/>
        <v>1189</v>
      </c>
    </row>
    <row r="138" ht="13.5" customHeight="1">
      <c r="A138" s="88">
        <v>40677.0</v>
      </c>
      <c r="B138" s="84" t="s">
        <v>82</v>
      </c>
      <c r="C138" s="38"/>
      <c r="D138" s="233" t="s">
        <v>42</v>
      </c>
      <c r="E138" s="52">
        <f t="shared" si="2"/>
        <v>795</v>
      </c>
      <c r="F138" s="41">
        <v>0.0</v>
      </c>
      <c r="G138" s="41">
        <v>6.0</v>
      </c>
      <c r="H138" s="42">
        <f t="shared" si="3"/>
        <v>6</v>
      </c>
      <c r="I138" s="38"/>
      <c r="J138" s="234" t="s">
        <v>35</v>
      </c>
      <c r="K138" s="52">
        <f t="shared" si="4"/>
        <v>1059</v>
      </c>
      <c r="L138" s="44">
        <v>2.0</v>
      </c>
      <c r="M138" s="44">
        <v>13.0</v>
      </c>
      <c r="N138" s="23">
        <f t="shared" si="5"/>
        <v>19</v>
      </c>
      <c r="O138" s="38"/>
      <c r="P138" s="45" t="s">
        <v>72</v>
      </c>
      <c r="Q138" s="38"/>
      <c r="R138" s="45">
        <f>MIN(Rules!$E$2,(MAX(H138/N138,N138/H138)))</f>
        <v>2</v>
      </c>
      <c r="S138" s="45">
        <f>VLOOKUP(B138,Rules!A:B,2,FALSE)</f>
        <v>35</v>
      </c>
      <c r="T138" s="38"/>
      <c r="U138" s="46">
        <f>1/(10^(-(E138+(IF(P138="Y",Rules!$I$2,0))-K138)/Rules!$E$12)+1)</f>
        <v>0.3716862869</v>
      </c>
      <c r="V138" s="47">
        <f t="shared" si="6"/>
        <v>-26</v>
      </c>
      <c r="W138" s="47">
        <f t="shared" si="7"/>
        <v>26</v>
      </c>
      <c r="X138" s="47"/>
      <c r="Y138" s="47"/>
      <c r="Z138" s="48"/>
      <c r="AA138" s="47">
        <f t="shared" ref="AA138:BJ138" si="142">IF($D138=AA$1,$E138+$V138,(IF($J138=AA$1,$K138+$W138,AA137)))</f>
        <v>1519</v>
      </c>
      <c r="AB138" s="47">
        <f t="shared" si="142"/>
        <v>1054</v>
      </c>
      <c r="AC138" s="47">
        <f t="shared" si="142"/>
        <v>1457</v>
      </c>
      <c r="AD138" s="47">
        <f t="shared" si="142"/>
        <v>292</v>
      </c>
      <c r="AE138" s="47">
        <f t="shared" si="142"/>
        <v>1597</v>
      </c>
      <c r="AF138" s="47">
        <f t="shared" si="142"/>
        <v>1799</v>
      </c>
      <c r="AG138" s="47">
        <f t="shared" si="142"/>
        <v>1085</v>
      </c>
      <c r="AH138" s="47">
        <f t="shared" si="142"/>
        <v>803</v>
      </c>
      <c r="AI138" s="47">
        <f t="shared" si="142"/>
        <v>1316</v>
      </c>
      <c r="AJ138" s="47">
        <f t="shared" si="142"/>
        <v>1864</v>
      </c>
      <c r="AK138" s="47">
        <f t="shared" si="142"/>
        <v>522</v>
      </c>
      <c r="AL138" s="47">
        <f t="shared" si="142"/>
        <v>883</v>
      </c>
      <c r="AM138" s="47">
        <f t="shared" si="142"/>
        <v>1925</v>
      </c>
      <c r="AN138" s="47">
        <f t="shared" si="142"/>
        <v>1323</v>
      </c>
      <c r="AO138" s="47">
        <f t="shared" si="142"/>
        <v>1216</v>
      </c>
      <c r="AP138" s="47">
        <f t="shared" si="142"/>
        <v>2057</v>
      </c>
      <c r="AQ138" s="47">
        <f t="shared" si="142"/>
        <v>1512</v>
      </c>
      <c r="AR138" s="47">
        <f t="shared" si="142"/>
        <v>361</v>
      </c>
      <c r="AS138" s="47">
        <f t="shared" si="142"/>
        <v>1762</v>
      </c>
      <c r="AT138" s="47">
        <f t="shared" si="142"/>
        <v>1190</v>
      </c>
      <c r="AU138" s="47">
        <f t="shared" si="142"/>
        <v>627</v>
      </c>
      <c r="AV138" s="47">
        <f t="shared" si="142"/>
        <v>922</v>
      </c>
      <c r="AW138" s="47">
        <f t="shared" si="142"/>
        <v>1024</v>
      </c>
      <c r="AX138" s="47">
        <f t="shared" si="142"/>
        <v>1176</v>
      </c>
      <c r="AY138" s="47">
        <f t="shared" si="142"/>
        <v>754</v>
      </c>
      <c r="AZ138" s="47">
        <f t="shared" si="142"/>
        <v>1569</v>
      </c>
      <c r="BA138" s="47">
        <f t="shared" si="142"/>
        <v>947</v>
      </c>
      <c r="BB138" s="47">
        <f t="shared" si="142"/>
        <v>628</v>
      </c>
      <c r="BC138" s="47">
        <f t="shared" si="142"/>
        <v>669</v>
      </c>
      <c r="BD138" s="47">
        <f t="shared" si="142"/>
        <v>2076</v>
      </c>
      <c r="BE138" s="47">
        <f t="shared" si="142"/>
        <v>769</v>
      </c>
      <c r="BF138" s="47">
        <f t="shared" si="142"/>
        <v>589</v>
      </c>
      <c r="BG138" s="47">
        <f t="shared" si="142"/>
        <v>1907</v>
      </c>
      <c r="BH138" s="47">
        <f t="shared" si="142"/>
        <v>1230</v>
      </c>
      <c r="BI138" s="47">
        <f t="shared" si="142"/>
        <v>1602</v>
      </c>
      <c r="BJ138" s="47">
        <f t="shared" si="142"/>
        <v>1189</v>
      </c>
    </row>
    <row r="139" ht="13.5" customHeight="1">
      <c r="A139" s="88">
        <v>40684.0</v>
      </c>
      <c r="B139" s="84" t="s">
        <v>74</v>
      </c>
      <c r="C139" s="38"/>
      <c r="D139" s="233" t="s">
        <v>33</v>
      </c>
      <c r="E139" s="52">
        <f t="shared" si="2"/>
        <v>1316</v>
      </c>
      <c r="F139" s="41">
        <v>1.0</v>
      </c>
      <c r="G139" s="41">
        <v>17.0</v>
      </c>
      <c r="H139" s="42">
        <f t="shared" si="3"/>
        <v>20</v>
      </c>
      <c r="I139" s="38"/>
      <c r="J139" s="234" t="s">
        <v>34</v>
      </c>
      <c r="K139" s="52">
        <f t="shared" si="4"/>
        <v>1323</v>
      </c>
      <c r="L139" s="44">
        <v>1.0</v>
      </c>
      <c r="M139" s="44">
        <v>18.0</v>
      </c>
      <c r="N139" s="23">
        <f t="shared" si="5"/>
        <v>21</v>
      </c>
      <c r="O139" s="38"/>
      <c r="P139" s="45" t="s">
        <v>72</v>
      </c>
      <c r="Q139" s="38"/>
      <c r="R139" s="45">
        <f>MIN(Rules!$E$2,(MAX(H139/N139,N139/H139)))</f>
        <v>1.05</v>
      </c>
      <c r="S139" s="45">
        <f>VLOOKUP(B139,Rules!A:B,2,FALSE)</f>
        <v>50</v>
      </c>
      <c r="T139" s="38"/>
      <c r="U139" s="46">
        <f>1/(10^(-(E139+(IF(P139="Y",Rules!$I$2,0))-K139)/Rules!$E$12)+1)</f>
        <v>0.6589321944</v>
      </c>
      <c r="V139" s="47">
        <f t="shared" si="6"/>
        <v>-35</v>
      </c>
      <c r="W139" s="47">
        <f t="shared" si="7"/>
        <v>35</v>
      </c>
      <c r="X139" s="47"/>
      <c r="Y139" s="47"/>
      <c r="Z139" s="48"/>
      <c r="AA139" s="47">
        <f t="shared" ref="AA139:BJ139" si="143">IF($D139=AA$1,$E139+$V139,(IF($J139=AA$1,$K139+$W139,AA138)))</f>
        <v>1519</v>
      </c>
      <c r="AB139" s="47">
        <f t="shared" si="143"/>
        <v>1054</v>
      </c>
      <c r="AC139" s="47">
        <f t="shared" si="143"/>
        <v>1457</v>
      </c>
      <c r="AD139" s="47">
        <f t="shared" si="143"/>
        <v>292</v>
      </c>
      <c r="AE139" s="47">
        <f t="shared" si="143"/>
        <v>1597</v>
      </c>
      <c r="AF139" s="47">
        <f t="shared" si="143"/>
        <v>1799</v>
      </c>
      <c r="AG139" s="47">
        <f t="shared" si="143"/>
        <v>1085</v>
      </c>
      <c r="AH139" s="47">
        <f t="shared" si="143"/>
        <v>803</v>
      </c>
      <c r="AI139" s="47">
        <f t="shared" si="143"/>
        <v>1281</v>
      </c>
      <c r="AJ139" s="47">
        <f t="shared" si="143"/>
        <v>1864</v>
      </c>
      <c r="AK139" s="47">
        <f t="shared" si="143"/>
        <v>522</v>
      </c>
      <c r="AL139" s="47">
        <f t="shared" si="143"/>
        <v>883</v>
      </c>
      <c r="AM139" s="47">
        <f t="shared" si="143"/>
        <v>1925</v>
      </c>
      <c r="AN139" s="47">
        <f t="shared" si="143"/>
        <v>1358</v>
      </c>
      <c r="AO139" s="47">
        <f t="shared" si="143"/>
        <v>1216</v>
      </c>
      <c r="AP139" s="47">
        <f t="shared" si="143"/>
        <v>2057</v>
      </c>
      <c r="AQ139" s="47">
        <f t="shared" si="143"/>
        <v>1512</v>
      </c>
      <c r="AR139" s="47">
        <f t="shared" si="143"/>
        <v>361</v>
      </c>
      <c r="AS139" s="47">
        <f t="shared" si="143"/>
        <v>1762</v>
      </c>
      <c r="AT139" s="47">
        <f t="shared" si="143"/>
        <v>1190</v>
      </c>
      <c r="AU139" s="47">
        <f t="shared" si="143"/>
        <v>627</v>
      </c>
      <c r="AV139" s="47">
        <f t="shared" si="143"/>
        <v>922</v>
      </c>
      <c r="AW139" s="47">
        <f t="shared" si="143"/>
        <v>1024</v>
      </c>
      <c r="AX139" s="47">
        <f t="shared" si="143"/>
        <v>1176</v>
      </c>
      <c r="AY139" s="47">
        <f t="shared" si="143"/>
        <v>754</v>
      </c>
      <c r="AZ139" s="47">
        <f t="shared" si="143"/>
        <v>1569</v>
      </c>
      <c r="BA139" s="47">
        <f t="shared" si="143"/>
        <v>947</v>
      </c>
      <c r="BB139" s="47">
        <f t="shared" si="143"/>
        <v>628</v>
      </c>
      <c r="BC139" s="47">
        <f t="shared" si="143"/>
        <v>669</v>
      </c>
      <c r="BD139" s="47">
        <f t="shared" si="143"/>
        <v>2076</v>
      </c>
      <c r="BE139" s="47">
        <f t="shared" si="143"/>
        <v>769</v>
      </c>
      <c r="BF139" s="47">
        <f t="shared" si="143"/>
        <v>589</v>
      </c>
      <c r="BG139" s="47">
        <f t="shared" si="143"/>
        <v>1907</v>
      </c>
      <c r="BH139" s="47">
        <f t="shared" si="143"/>
        <v>1230</v>
      </c>
      <c r="BI139" s="47">
        <f t="shared" si="143"/>
        <v>1602</v>
      </c>
      <c r="BJ139" s="47">
        <f t="shared" si="143"/>
        <v>1189</v>
      </c>
    </row>
    <row r="140" ht="13.5" customHeight="1">
      <c r="A140" s="88">
        <v>40684.0</v>
      </c>
      <c r="B140" s="84" t="s">
        <v>74</v>
      </c>
      <c r="C140" s="38"/>
      <c r="D140" s="233" t="s">
        <v>40</v>
      </c>
      <c r="E140" s="52">
        <f t="shared" si="2"/>
        <v>1189</v>
      </c>
      <c r="F140" s="41">
        <v>3.0</v>
      </c>
      <c r="G140" s="41">
        <v>11.0</v>
      </c>
      <c r="H140" s="42">
        <f t="shared" si="3"/>
        <v>20</v>
      </c>
      <c r="I140" s="38"/>
      <c r="J140" s="234" t="s">
        <v>29</v>
      </c>
      <c r="K140" s="52">
        <f t="shared" si="4"/>
        <v>1216</v>
      </c>
      <c r="L140" s="44">
        <v>2.0</v>
      </c>
      <c r="M140" s="44">
        <v>11.0</v>
      </c>
      <c r="N140" s="23">
        <f t="shared" si="5"/>
        <v>17</v>
      </c>
      <c r="O140" s="38"/>
      <c r="P140" s="45" t="s">
        <v>72</v>
      </c>
      <c r="Q140" s="38"/>
      <c r="R140" s="45">
        <f>MIN(Rules!$E$2,(MAX(H140/N140,N140/H140)))</f>
        <v>1.176470588</v>
      </c>
      <c r="S140" s="45">
        <f>VLOOKUP(B140,Rules!A:B,2,FALSE)</f>
        <v>50</v>
      </c>
      <c r="T140" s="38"/>
      <c r="U140" s="46">
        <f>1/(10^(-(E140+(IF(P140="Y",Rules!$I$2,0))-K140)/Rules!$E$12)+1)</f>
        <v>0.6379403792</v>
      </c>
      <c r="V140" s="47">
        <f t="shared" si="6"/>
        <v>21</v>
      </c>
      <c r="W140" s="47">
        <f t="shared" si="7"/>
        <v>-21</v>
      </c>
      <c r="X140" s="47"/>
      <c r="Y140" s="47"/>
      <c r="Z140" s="48"/>
      <c r="AA140" s="47">
        <f t="shared" ref="AA140:BJ140" si="144">IF($D140=AA$1,$E140+$V140,(IF($J140=AA$1,$K140+$W140,AA139)))</f>
        <v>1519</v>
      </c>
      <c r="AB140" s="47">
        <f t="shared" si="144"/>
        <v>1054</v>
      </c>
      <c r="AC140" s="47">
        <f t="shared" si="144"/>
        <v>1457</v>
      </c>
      <c r="AD140" s="47">
        <f t="shared" si="144"/>
        <v>292</v>
      </c>
      <c r="AE140" s="47">
        <f t="shared" si="144"/>
        <v>1597</v>
      </c>
      <c r="AF140" s="47">
        <f t="shared" si="144"/>
        <v>1799</v>
      </c>
      <c r="AG140" s="47">
        <f t="shared" si="144"/>
        <v>1085</v>
      </c>
      <c r="AH140" s="47">
        <f t="shared" si="144"/>
        <v>803</v>
      </c>
      <c r="AI140" s="47">
        <f t="shared" si="144"/>
        <v>1281</v>
      </c>
      <c r="AJ140" s="47">
        <f t="shared" si="144"/>
        <v>1864</v>
      </c>
      <c r="AK140" s="47">
        <f t="shared" si="144"/>
        <v>522</v>
      </c>
      <c r="AL140" s="47">
        <f t="shared" si="144"/>
        <v>883</v>
      </c>
      <c r="AM140" s="47">
        <f t="shared" si="144"/>
        <v>1925</v>
      </c>
      <c r="AN140" s="47">
        <f t="shared" si="144"/>
        <v>1358</v>
      </c>
      <c r="AO140" s="47">
        <f t="shared" si="144"/>
        <v>1195</v>
      </c>
      <c r="AP140" s="47">
        <f t="shared" si="144"/>
        <v>2057</v>
      </c>
      <c r="AQ140" s="47">
        <f t="shared" si="144"/>
        <v>1512</v>
      </c>
      <c r="AR140" s="47">
        <f t="shared" si="144"/>
        <v>361</v>
      </c>
      <c r="AS140" s="47">
        <f t="shared" si="144"/>
        <v>1762</v>
      </c>
      <c r="AT140" s="47">
        <f t="shared" si="144"/>
        <v>1190</v>
      </c>
      <c r="AU140" s="47">
        <f t="shared" si="144"/>
        <v>627</v>
      </c>
      <c r="AV140" s="47">
        <f t="shared" si="144"/>
        <v>922</v>
      </c>
      <c r="AW140" s="47">
        <f t="shared" si="144"/>
        <v>1024</v>
      </c>
      <c r="AX140" s="47">
        <f t="shared" si="144"/>
        <v>1176</v>
      </c>
      <c r="AY140" s="47">
        <f t="shared" si="144"/>
        <v>754</v>
      </c>
      <c r="AZ140" s="47">
        <f t="shared" si="144"/>
        <v>1569</v>
      </c>
      <c r="BA140" s="47">
        <f t="shared" si="144"/>
        <v>947</v>
      </c>
      <c r="BB140" s="47">
        <f t="shared" si="144"/>
        <v>628</v>
      </c>
      <c r="BC140" s="47">
        <f t="shared" si="144"/>
        <v>669</v>
      </c>
      <c r="BD140" s="47">
        <f t="shared" si="144"/>
        <v>2076</v>
      </c>
      <c r="BE140" s="47">
        <f t="shared" si="144"/>
        <v>769</v>
      </c>
      <c r="BF140" s="47">
        <f t="shared" si="144"/>
        <v>589</v>
      </c>
      <c r="BG140" s="47">
        <f t="shared" si="144"/>
        <v>1907</v>
      </c>
      <c r="BH140" s="47">
        <f t="shared" si="144"/>
        <v>1230</v>
      </c>
      <c r="BI140" s="47">
        <f t="shared" si="144"/>
        <v>1602</v>
      </c>
      <c r="BJ140" s="47">
        <f t="shared" si="144"/>
        <v>1210</v>
      </c>
    </row>
    <row r="141" ht="13.5" customHeight="1">
      <c r="A141" s="88">
        <v>40684.0</v>
      </c>
      <c r="B141" s="84" t="s">
        <v>74</v>
      </c>
      <c r="C141" s="38"/>
      <c r="D141" s="233" t="s">
        <v>36</v>
      </c>
      <c r="E141" s="52">
        <f t="shared" si="2"/>
        <v>1190</v>
      </c>
      <c r="F141" s="41">
        <v>1.0</v>
      </c>
      <c r="G141" s="41">
        <v>29.0</v>
      </c>
      <c r="H141" s="42">
        <f t="shared" si="3"/>
        <v>32</v>
      </c>
      <c r="I141" s="38"/>
      <c r="J141" s="234" t="s">
        <v>45</v>
      </c>
      <c r="K141" s="52">
        <f t="shared" si="4"/>
        <v>883</v>
      </c>
      <c r="L141" s="44">
        <v>1.0</v>
      </c>
      <c r="M141" s="44">
        <v>5.0</v>
      </c>
      <c r="N141" s="23">
        <f t="shared" si="5"/>
        <v>8</v>
      </c>
      <c r="O141" s="38"/>
      <c r="P141" s="45" t="s">
        <v>72</v>
      </c>
      <c r="Q141" s="38"/>
      <c r="R141" s="45">
        <f>MIN(Rules!$E$2,(MAX(H141/N141,N141/H141)))</f>
        <v>2</v>
      </c>
      <c r="S141" s="45">
        <f>VLOOKUP(B141,Rules!A:B,2,FALSE)</f>
        <v>50</v>
      </c>
      <c r="T141" s="38"/>
      <c r="U141" s="46">
        <f>1/(10^(-(E141+(IF(P141="Y",Rules!$I$2,0))-K141)/Rules!$E$12)+1)</f>
        <v>0.891345866</v>
      </c>
      <c r="V141" s="47">
        <f t="shared" si="6"/>
        <v>11</v>
      </c>
      <c r="W141" s="47">
        <f t="shared" si="7"/>
        <v>-11</v>
      </c>
      <c r="X141" s="47"/>
      <c r="Y141" s="47"/>
      <c r="Z141" s="48"/>
      <c r="AA141" s="47">
        <f t="shared" ref="AA141:BJ141" si="145">IF($D141=AA$1,$E141+$V141,(IF($J141=AA$1,$K141+$W141,AA140)))</f>
        <v>1519</v>
      </c>
      <c r="AB141" s="47">
        <f t="shared" si="145"/>
        <v>1054</v>
      </c>
      <c r="AC141" s="47">
        <f t="shared" si="145"/>
        <v>1457</v>
      </c>
      <c r="AD141" s="47">
        <f t="shared" si="145"/>
        <v>292</v>
      </c>
      <c r="AE141" s="47">
        <f t="shared" si="145"/>
        <v>1597</v>
      </c>
      <c r="AF141" s="47">
        <f t="shared" si="145"/>
        <v>1799</v>
      </c>
      <c r="AG141" s="47">
        <f t="shared" si="145"/>
        <v>1085</v>
      </c>
      <c r="AH141" s="47">
        <f t="shared" si="145"/>
        <v>803</v>
      </c>
      <c r="AI141" s="47">
        <f t="shared" si="145"/>
        <v>1281</v>
      </c>
      <c r="AJ141" s="47">
        <f t="shared" si="145"/>
        <v>1864</v>
      </c>
      <c r="AK141" s="47">
        <f t="shared" si="145"/>
        <v>522</v>
      </c>
      <c r="AL141" s="47">
        <f t="shared" si="145"/>
        <v>872</v>
      </c>
      <c r="AM141" s="47">
        <f t="shared" si="145"/>
        <v>1925</v>
      </c>
      <c r="AN141" s="47">
        <f t="shared" si="145"/>
        <v>1358</v>
      </c>
      <c r="AO141" s="47">
        <f t="shared" si="145"/>
        <v>1195</v>
      </c>
      <c r="AP141" s="47">
        <f t="shared" si="145"/>
        <v>2057</v>
      </c>
      <c r="AQ141" s="47">
        <f t="shared" si="145"/>
        <v>1512</v>
      </c>
      <c r="AR141" s="47">
        <f t="shared" si="145"/>
        <v>361</v>
      </c>
      <c r="AS141" s="47">
        <f t="shared" si="145"/>
        <v>1762</v>
      </c>
      <c r="AT141" s="47">
        <f t="shared" si="145"/>
        <v>1201</v>
      </c>
      <c r="AU141" s="47">
        <f t="shared" si="145"/>
        <v>627</v>
      </c>
      <c r="AV141" s="47">
        <f t="shared" si="145"/>
        <v>922</v>
      </c>
      <c r="AW141" s="47">
        <f t="shared" si="145"/>
        <v>1024</v>
      </c>
      <c r="AX141" s="47">
        <f t="shared" si="145"/>
        <v>1176</v>
      </c>
      <c r="AY141" s="47">
        <f t="shared" si="145"/>
        <v>754</v>
      </c>
      <c r="AZ141" s="47">
        <f t="shared" si="145"/>
        <v>1569</v>
      </c>
      <c r="BA141" s="47">
        <f t="shared" si="145"/>
        <v>947</v>
      </c>
      <c r="BB141" s="47">
        <f t="shared" si="145"/>
        <v>628</v>
      </c>
      <c r="BC141" s="47">
        <f t="shared" si="145"/>
        <v>669</v>
      </c>
      <c r="BD141" s="47">
        <f t="shared" si="145"/>
        <v>2076</v>
      </c>
      <c r="BE141" s="47">
        <f t="shared" si="145"/>
        <v>769</v>
      </c>
      <c r="BF141" s="47">
        <f t="shared" si="145"/>
        <v>589</v>
      </c>
      <c r="BG141" s="47">
        <f t="shared" si="145"/>
        <v>1907</v>
      </c>
      <c r="BH141" s="47">
        <f t="shared" si="145"/>
        <v>1230</v>
      </c>
      <c r="BI141" s="47">
        <f t="shared" si="145"/>
        <v>1602</v>
      </c>
      <c r="BJ141" s="47">
        <f t="shared" si="145"/>
        <v>1210</v>
      </c>
    </row>
    <row r="142" ht="13.5" customHeight="1">
      <c r="A142" s="88">
        <v>40684.0</v>
      </c>
      <c r="B142" s="84" t="s">
        <v>74</v>
      </c>
      <c r="C142" s="38"/>
      <c r="D142" s="233" t="s">
        <v>51</v>
      </c>
      <c r="E142" s="52">
        <f t="shared" si="2"/>
        <v>754</v>
      </c>
      <c r="F142" s="41">
        <v>1.0</v>
      </c>
      <c r="G142" s="41">
        <v>13.0</v>
      </c>
      <c r="H142" s="42">
        <f t="shared" si="3"/>
        <v>16</v>
      </c>
      <c r="I142" s="38"/>
      <c r="J142" s="234" t="s">
        <v>47</v>
      </c>
      <c r="K142" s="52">
        <f t="shared" si="4"/>
        <v>922</v>
      </c>
      <c r="L142" s="44">
        <v>2.0</v>
      </c>
      <c r="M142" s="44">
        <v>17.0</v>
      </c>
      <c r="N142" s="23">
        <f t="shared" si="5"/>
        <v>23</v>
      </c>
      <c r="O142" s="38"/>
      <c r="P142" s="45" t="s">
        <v>72</v>
      </c>
      <c r="Q142" s="38"/>
      <c r="R142" s="45">
        <f>MIN(Rules!$E$2,(MAX(H142/N142,N142/H142)))</f>
        <v>1.4375</v>
      </c>
      <c r="S142" s="45">
        <f>VLOOKUP(B142,Rules!A:B,2,FALSE)</f>
        <v>50</v>
      </c>
      <c r="T142" s="38"/>
      <c r="U142" s="46">
        <f>1/(10^(-(E142+(IF(P142="Y",Rules!$I$2,0))-K142)/Rules!$E$12)+1)</f>
        <v>0.4792885923</v>
      </c>
      <c r="V142" s="47">
        <f t="shared" si="6"/>
        <v>-34</v>
      </c>
      <c r="W142" s="47">
        <f t="shared" si="7"/>
        <v>34</v>
      </c>
      <c r="X142" s="47"/>
      <c r="Y142" s="47"/>
      <c r="Z142" s="48"/>
      <c r="AA142" s="47">
        <f t="shared" ref="AA142:BJ142" si="146">IF($D142=AA$1,$E142+$V142,(IF($J142=AA$1,$K142+$W142,AA141)))</f>
        <v>1519</v>
      </c>
      <c r="AB142" s="47">
        <f t="shared" si="146"/>
        <v>1054</v>
      </c>
      <c r="AC142" s="47">
        <f t="shared" si="146"/>
        <v>1457</v>
      </c>
      <c r="AD142" s="47">
        <f t="shared" si="146"/>
        <v>292</v>
      </c>
      <c r="AE142" s="47">
        <f t="shared" si="146"/>
        <v>1597</v>
      </c>
      <c r="AF142" s="47">
        <f t="shared" si="146"/>
        <v>1799</v>
      </c>
      <c r="AG142" s="47">
        <f t="shared" si="146"/>
        <v>1085</v>
      </c>
      <c r="AH142" s="47">
        <f t="shared" si="146"/>
        <v>803</v>
      </c>
      <c r="AI142" s="47">
        <f t="shared" si="146"/>
        <v>1281</v>
      </c>
      <c r="AJ142" s="47">
        <f t="shared" si="146"/>
        <v>1864</v>
      </c>
      <c r="AK142" s="47">
        <f t="shared" si="146"/>
        <v>522</v>
      </c>
      <c r="AL142" s="47">
        <f t="shared" si="146"/>
        <v>872</v>
      </c>
      <c r="AM142" s="47">
        <f t="shared" si="146"/>
        <v>1925</v>
      </c>
      <c r="AN142" s="47">
        <f t="shared" si="146"/>
        <v>1358</v>
      </c>
      <c r="AO142" s="47">
        <f t="shared" si="146"/>
        <v>1195</v>
      </c>
      <c r="AP142" s="47">
        <f t="shared" si="146"/>
        <v>2057</v>
      </c>
      <c r="AQ142" s="47">
        <f t="shared" si="146"/>
        <v>1512</v>
      </c>
      <c r="AR142" s="47">
        <f t="shared" si="146"/>
        <v>361</v>
      </c>
      <c r="AS142" s="47">
        <f t="shared" si="146"/>
        <v>1762</v>
      </c>
      <c r="AT142" s="47">
        <f t="shared" si="146"/>
        <v>1201</v>
      </c>
      <c r="AU142" s="47">
        <f t="shared" si="146"/>
        <v>627</v>
      </c>
      <c r="AV142" s="47">
        <f t="shared" si="146"/>
        <v>956</v>
      </c>
      <c r="AW142" s="47">
        <f t="shared" si="146"/>
        <v>1024</v>
      </c>
      <c r="AX142" s="47">
        <f t="shared" si="146"/>
        <v>1176</v>
      </c>
      <c r="AY142" s="47">
        <f t="shared" si="146"/>
        <v>720</v>
      </c>
      <c r="AZ142" s="47">
        <f t="shared" si="146"/>
        <v>1569</v>
      </c>
      <c r="BA142" s="47">
        <f t="shared" si="146"/>
        <v>947</v>
      </c>
      <c r="BB142" s="47">
        <f t="shared" si="146"/>
        <v>628</v>
      </c>
      <c r="BC142" s="47">
        <f t="shared" si="146"/>
        <v>669</v>
      </c>
      <c r="BD142" s="47">
        <f t="shared" si="146"/>
        <v>2076</v>
      </c>
      <c r="BE142" s="47">
        <f t="shared" si="146"/>
        <v>769</v>
      </c>
      <c r="BF142" s="47">
        <f t="shared" si="146"/>
        <v>589</v>
      </c>
      <c r="BG142" s="47">
        <f t="shared" si="146"/>
        <v>1907</v>
      </c>
      <c r="BH142" s="47">
        <f t="shared" si="146"/>
        <v>1230</v>
      </c>
      <c r="BI142" s="47">
        <f t="shared" si="146"/>
        <v>1602</v>
      </c>
      <c r="BJ142" s="47">
        <f t="shared" si="146"/>
        <v>1210</v>
      </c>
    </row>
    <row r="143" ht="13.5" customHeight="1">
      <c r="A143" s="88">
        <v>40684.0</v>
      </c>
      <c r="B143" s="84" t="s">
        <v>74</v>
      </c>
      <c r="C143" s="38"/>
      <c r="D143" s="233" t="s">
        <v>53</v>
      </c>
      <c r="E143" s="52">
        <f t="shared" si="2"/>
        <v>589</v>
      </c>
      <c r="F143" s="41">
        <v>2.0</v>
      </c>
      <c r="G143" s="41">
        <v>10.0</v>
      </c>
      <c r="H143" s="42">
        <f t="shared" si="3"/>
        <v>16</v>
      </c>
      <c r="I143" s="38"/>
      <c r="J143" s="234" t="s">
        <v>42</v>
      </c>
      <c r="K143" s="52">
        <f t="shared" si="4"/>
        <v>769</v>
      </c>
      <c r="L143" s="44">
        <v>2.0</v>
      </c>
      <c r="M143" s="44">
        <v>15.0</v>
      </c>
      <c r="N143" s="23">
        <f t="shared" si="5"/>
        <v>21</v>
      </c>
      <c r="O143" s="38"/>
      <c r="P143" s="45" t="s">
        <v>72</v>
      </c>
      <c r="Q143" s="38"/>
      <c r="R143" s="45">
        <f>MIN(Rules!$E$2,(MAX(H143/N143,N143/H143)))</f>
        <v>1.3125</v>
      </c>
      <c r="S143" s="45">
        <f>VLOOKUP(B143,Rules!A:B,2,FALSE)</f>
        <v>50</v>
      </c>
      <c r="T143" s="38"/>
      <c r="U143" s="46">
        <f>1/(10^(-(E143+(IF(P143="Y",Rules!$I$2,0))-K143)/Rules!$E$12)+1)</f>
        <v>0.4655160553</v>
      </c>
      <c r="V143" s="47">
        <f t="shared" si="6"/>
        <v>-31</v>
      </c>
      <c r="W143" s="47">
        <f t="shared" si="7"/>
        <v>31</v>
      </c>
      <c r="X143" s="47"/>
      <c r="Y143" s="47"/>
      <c r="Z143" s="48"/>
      <c r="AA143" s="47">
        <f t="shared" ref="AA143:BJ143" si="147">IF($D143=AA$1,$E143+$V143,(IF($J143=AA$1,$K143+$W143,AA142)))</f>
        <v>1519</v>
      </c>
      <c r="AB143" s="47">
        <f t="shared" si="147"/>
        <v>1054</v>
      </c>
      <c r="AC143" s="47">
        <f t="shared" si="147"/>
        <v>1457</v>
      </c>
      <c r="AD143" s="47">
        <f t="shared" si="147"/>
        <v>292</v>
      </c>
      <c r="AE143" s="47">
        <f t="shared" si="147"/>
        <v>1597</v>
      </c>
      <c r="AF143" s="47">
        <f t="shared" si="147"/>
        <v>1799</v>
      </c>
      <c r="AG143" s="47">
        <f t="shared" si="147"/>
        <v>1085</v>
      </c>
      <c r="AH143" s="47">
        <f t="shared" si="147"/>
        <v>803</v>
      </c>
      <c r="AI143" s="47">
        <f t="shared" si="147"/>
        <v>1281</v>
      </c>
      <c r="AJ143" s="47">
        <f t="shared" si="147"/>
        <v>1864</v>
      </c>
      <c r="AK143" s="47">
        <f t="shared" si="147"/>
        <v>522</v>
      </c>
      <c r="AL143" s="47">
        <f t="shared" si="147"/>
        <v>872</v>
      </c>
      <c r="AM143" s="47">
        <f t="shared" si="147"/>
        <v>1925</v>
      </c>
      <c r="AN143" s="47">
        <f t="shared" si="147"/>
        <v>1358</v>
      </c>
      <c r="AO143" s="47">
        <f t="shared" si="147"/>
        <v>1195</v>
      </c>
      <c r="AP143" s="47">
        <f t="shared" si="147"/>
        <v>2057</v>
      </c>
      <c r="AQ143" s="47">
        <f t="shared" si="147"/>
        <v>1512</v>
      </c>
      <c r="AR143" s="47">
        <f t="shared" si="147"/>
        <v>361</v>
      </c>
      <c r="AS143" s="47">
        <f t="shared" si="147"/>
        <v>1762</v>
      </c>
      <c r="AT143" s="47">
        <f t="shared" si="147"/>
        <v>1201</v>
      </c>
      <c r="AU143" s="47">
        <f t="shared" si="147"/>
        <v>627</v>
      </c>
      <c r="AV143" s="47">
        <f t="shared" si="147"/>
        <v>956</v>
      </c>
      <c r="AW143" s="47">
        <f t="shared" si="147"/>
        <v>1024</v>
      </c>
      <c r="AX143" s="47">
        <f t="shared" si="147"/>
        <v>1176</v>
      </c>
      <c r="AY143" s="47">
        <f t="shared" si="147"/>
        <v>720</v>
      </c>
      <c r="AZ143" s="47">
        <f t="shared" si="147"/>
        <v>1569</v>
      </c>
      <c r="BA143" s="47">
        <f t="shared" si="147"/>
        <v>947</v>
      </c>
      <c r="BB143" s="47">
        <f t="shared" si="147"/>
        <v>628</v>
      </c>
      <c r="BC143" s="47">
        <f t="shared" si="147"/>
        <v>669</v>
      </c>
      <c r="BD143" s="47">
        <f t="shared" si="147"/>
        <v>2076</v>
      </c>
      <c r="BE143" s="47">
        <f t="shared" si="147"/>
        <v>800</v>
      </c>
      <c r="BF143" s="47">
        <f t="shared" si="147"/>
        <v>558</v>
      </c>
      <c r="BG143" s="47">
        <f t="shared" si="147"/>
        <v>1907</v>
      </c>
      <c r="BH143" s="47">
        <f t="shared" si="147"/>
        <v>1230</v>
      </c>
      <c r="BI143" s="47">
        <f t="shared" si="147"/>
        <v>1602</v>
      </c>
      <c r="BJ143" s="47">
        <f t="shared" si="147"/>
        <v>1210</v>
      </c>
    </row>
    <row r="144" ht="13.5" customHeight="1">
      <c r="A144" s="88">
        <v>40684.0</v>
      </c>
      <c r="B144" s="84" t="s">
        <v>74</v>
      </c>
      <c r="C144" s="38"/>
      <c r="D144" s="233" t="s">
        <v>46</v>
      </c>
      <c r="E144" s="52">
        <f t="shared" si="2"/>
        <v>669</v>
      </c>
      <c r="F144" s="41">
        <v>1.0</v>
      </c>
      <c r="G144" s="41">
        <v>12.0</v>
      </c>
      <c r="H144" s="42">
        <f t="shared" si="3"/>
        <v>15</v>
      </c>
      <c r="I144" s="38"/>
      <c r="J144" s="234" t="s">
        <v>37</v>
      </c>
      <c r="K144" s="52">
        <f t="shared" si="4"/>
        <v>803</v>
      </c>
      <c r="L144" s="44">
        <v>1.0</v>
      </c>
      <c r="M144" s="44">
        <v>15.0</v>
      </c>
      <c r="N144" s="23">
        <f t="shared" si="5"/>
        <v>18</v>
      </c>
      <c r="O144" s="38"/>
      <c r="P144" s="45" t="s">
        <v>72</v>
      </c>
      <c r="Q144" s="38"/>
      <c r="R144" s="45">
        <f>MIN(Rules!$E$2,(MAX(H144/N144,N144/H144)))</f>
        <v>1.2</v>
      </c>
      <c r="S144" s="45">
        <f>VLOOKUP(B144,Rules!A:B,2,FALSE)</f>
        <v>50</v>
      </c>
      <c r="T144" s="38"/>
      <c r="U144" s="46">
        <f>1/(10^(-(E144+(IF(P144="Y",Rules!$I$2,0))-K144)/Rules!$E$12)+1)</f>
        <v>0.5184123512</v>
      </c>
      <c r="V144" s="47">
        <f t="shared" si="6"/>
        <v>-31</v>
      </c>
      <c r="W144" s="47">
        <f t="shared" si="7"/>
        <v>31</v>
      </c>
      <c r="X144" s="47"/>
      <c r="Y144" s="47"/>
      <c r="Z144" s="48"/>
      <c r="AA144" s="47">
        <f t="shared" ref="AA144:BJ144" si="148">IF($D144=AA$1,$E144+$V144,(IF($J144=AA$1,$K144+$W144,AA143)))</f>
        <v>1519</v>
      </c>
      <c r="AB144" s="47">
        <f t="shared" si="148"/>
        <v>1054</v>
      </c>
      <c r="AC144" s="47">
        <f t="shared" si="148"/>
        <v>1457</v>
      </c>
      <c r="AD144" s="47">
        <f t="shared" si="148"/>
        <v>292</v>
      </c>
      <c r="AE144" s="47">
        <f t="shared" si="148"/>
        <v>1597</v>
      </c>
      <c r="AF144" s="47">
        <f t="shared" si="148"/>
        <v>1799</v>
      </c>
      <c r="AG144" s="47">
        <f t="shared" si="148"/>
        <v>1085</v>
      </c>
      <c r="AH144" s="47">
        <f t="shared" si="148"/>
        <v>834</v>
      </c>
      <c r="AI144" s="47">
        <f t="shared" si="148"/>
        <v>1281</v>
      </c>
      <c r="AJ144" s="47">
        <f t="shared" si="148"/>
        <v>1864</v>
      </c>
      <c r="AK144" s="47">
        <f t="shared" si="148"/>
        <v>522</v>
      </c>
      <c r="AL144" s="47">
        <f t="shared" si="148"/>
        <v>872</v>
      </c>
      <c r="AM144" s="47">
        <f t="shared" si="148"/>
        <v>1925</v>
      </c>
      <c r="AN144" s="47">
        <f t="shared" si="148"/>
        <v>1358</v>
      </c>
      <c r="AO144" s="47">
        <f t="shared" si="148"/>
        <v>1195</v>
      </c>
      <c r="AP144" s="47">
        <f t="shared" si="148"/>
        <v>2057</v>
      </c>
      <c r="AQ144" s="47">
        <f t="shared" si="148"/>
        <v>1512</v>
      </c>
      <c r="AR144" s="47">
        <f t="shared" si="148"/>
        <v>361</v>
      </c>
      <c r="AS144" s="47">
        <f t="shared" si="148"/>
        <v>1762</v>
      </c>
      <c r="AT144" s="47">
        <f t="shared" si="148"/>
        <v>1201</v>
      </c>
      <c r="AU144" s="47">
        <f t="shared" si="148"/>
        <v>627</v>
      </c>
      <c r="AV144" s="47">
        <f t="shared" si="148"/>
        <v>956</v>
      </c>
      <c r="AW144" s="47">
        <f t="shared" si="148"/>
        <v>1024</v>
      </c>
      <c r="AX144" s="47">
        <f t="shared" si="148"/>
        <v>1176</v>
      </c>
      <c r="AY144" s="47">
        <f t="shared" si="148"/>
        <v>720</v>
      </c>
      <c r="AZ144" s="47">
        <f t="shared" si="148"/>
        <v>1569</v>
      </c>
      <c r="BA144" s="47">
        <f t="shared" si="148"/>
        <v>947</v>
      </c>
      <c r="BB144" s="47">
        <f t="shared" si="148"/>
        <v>628</v>
      </c>
      <c r="BC144" s="47">
        <f t="shared" si="148"/>
        <v>638</v>
      </c>
      <c r="BD144" s="47">
        <f t="shared" si="148"/>
        <v>2076</v>
      </c>
      <c r="BE144" s="47">
        <f t="shared" si="148"/>
        <v>800</v>
      </c>
      <c r="BF144" s="47">
        <f t="shared" si="148"/>
        <v>558</v>
      </c>
      <c r="BG144" s="47">
        <f t="shared" si="148"/>
        <v>1907</v>
      </c>
      <c r="BH144" s="47">
        <f t="shared" si="148"/>
        <v>1230</v>
      </c>
      <c r="BI144" s="47">
        <f t="shared" si="148"/>
        <v>1602</v>
      </c>
      <c r="BJ144" s="47">
        <f t="shared" si="148"/>
        <v>1210</v>
      </c>
    </row>
    <row r="145" ht="13.5" customHeight="1">
      <c r="A145" s="88">
        <v>40685.0</v>
      </c>
      <c r="B145" s="84" t="s">
        <v>75</v>
      </c>
      <c r="C145" s="38"/>
      <c r="D145" s="233" t="s">
        <v>28</v>
      </c>
      <c r="E145" s="52">
        <f t="shared" si="2"/>
        <v>1457</v>
      </c>
      <c r="F145" s="41">
        <v>1.0</v>
      </c>
      <c r="G145" s="41">
        <v>14.0</v>
      </c>
      <c r="H145" s="42">
        <f t="shared" si="3"/>
        <v>17</v>
      </c>
      <c r="I145" s="38"/>
      <c r="J145" s="234" t="s">
        <v>32</v>
      </c>
      <c r="K145" s="52">
        <f t="shared" si="4"/>
        <v>1230</v>
      </c>
      <c r="L145" s="44">
        <v>4.0</v>
      </c>
      <c r="M145" s="44">
        <v>10.0</v>
      </c>
      <c r="N145" s="23">
        <f t="shared" si="5"/>
        <v>22</v>
      </c>
      <c r="O145" s="38"/>
      <c r="P145" s="45" t="s">
        <v>72</v>
      </c>
      <c r="Q145" s="38"/>
      <c r="R145" s="45">
        <f>MIN(Rules!$E$2,(MAX(H145/N145,N145/H145)))</f>
        <v>1.294117647</v>
      </c>
      <c r="S145" s="45">
        <f>VLOOKUP(B145,Rules!A:B,2,FALSE)</f>
        <v>60</v>
      </c>
      <c r="T145" s="38"/>
      <c r="U145" s="46">
        <f>1/(10^(-(E145+(IF(P145="Y",Rules!$I$2,0))-K145)/Rules!$E$12)+1)</f>
        <v>0.8501972764</v>
      </c>
      <c r="V145" s="47">
        <f t="shared" si="6"/>
        <v>-66</v>
      </c>
      <c r="W145" s="47">
        <f t="shared" si="7"/>
        <v>66</v>
      </c>
      <c r="X145" s="47"/>
      <c r="Y145" s="47"/>
      <c r="Z145" s="48"/>
      <c r="AA145" s="47">
        <f t="shared" ref="AA145:BJ145" si="149">IF($D145=AA$1,$E145+$V145,(IF($J145=AA$1,$K145+$W145,AA144)))</f>
        <v>1519</v>
      </c>
      <c r="AB145" s="47">
        <f t="shared" si="149"/>
        <v>1054</v>
      </c>
      <c r="AC145" s="47">
        <f t="shared" si="149"/>
        <v>1391</v>
      </c>
      <c r="AD145" s="47">
        <f t="shared" si="149"/>
        <v>292</v>
      </c>
      <c r="AE145" s="47">
        <f t="shared" si="149"/>
        <v>1597</v>
      </c>
      <c r="AF145" s="47">
        <f t="shared" si="149"/>
        <v>1799</v>
      </c>
      <c r="AG145" s="47">
        <f t="shared" si="149"/>
        <v>1085</v>
      </c>
      <c r="AH145" s="47">
        <f t="shared" si="149"/>
        <v>834</v>
      </c>
      <c r="AI145" s="47">
        <f t="shared" si="149"/>
        <v>1281</v>
      </c>
      <c r="AJ145" s="47">
        <f t="shared" si="149"/>
        <v>1864</v>
      </c>
      <c r="AK145" s="47">
        <f t="shared" si="149"/>
        <v>522</v>
      </c>
      <c r="AL145" s="47">
        <f t="shared" si="149"/>
        <v>872</v>
      </c>
      <c r="AM145" s="47">
        <f t="shared" si="149"/>
        <v>1925</v>
      </c>
      <c r="AN145" s="47">
        <f t="shared" si="149"/>
        <v>1358</v>
      </c>
      <c r="AO145" s="47">
        <f t="shared" si="149"/>
        <v>1195</v>
      </c>
      <c r="AP145" s="47">
        <f t="shared" si="149"/>
        <v>2057</v>
      </c>
      <c r="AQ145" s="47">
        <f t="shared" si="149"/>
        <v>1512</v>
      </c>
      <c r="AR145" s="47">
        <f t="shared" si="149"/>
        <v>361</v>
      </c>
      <c r="AS145" s="47">
        <f t="shared" si="149"/>
        <v>1762</v>
      </c>
      <c r="AT145" s="47">
        <f t="shared" si="149"/>
        <v>1201</v>
      </c>
      <c r="AU145" s="47">
        <f t="shared" si="149"/>
        <v>627</v>
      </c>
      <c r="AV145" s="47">
        <f t="shared" si="149"/>
        <v>956</v>
      </c>
      <c r="AW145" s="47">
        <f t="shared" si="149"/>
        <v>1024</v>
      </c>
      <c r="AX145" s="47">
        <f t="shared" si="149"/>
        <v>1176</v>
      </c>
      <c r="AY145" s="47">
        <f t="shared" si="149"/>
        <v>720</v>
      </c>
      <c r="AZ145" s="47">
        <f t="shared" si="149"/>
        <v>1569</v>
      </c>
      <c r="BA145" s="47">
        <f t="shared" si="149"/>
        <v>947</v>
      </c>
      <c r="BB145" s="47">
        <f t="shared" si="149"/>
        <v>628</v>
      </c>
      <c r="BC145" s="47">
        <f t="shared" si="149"/>
        <v>638</v>
      </c>
      <c r="BD145" s="47">
        <f t="shared" si="149"/>
        <v>2076</v>
      </c>
      <c r="BE145" s="47">
        <f t="shared" si="149"/>
        <v>800</v>
      </c>
      <c r="BF145" s="47">
        <f t="shared" si="149"/>
        <v>558</v>
      </c>
      <c r="BG145" s="47">
        <f t="shared" si="149"/>
        <v>1907</v>
      </c>
      <c r="BH145" s="47">
        <f t="shared" si="149"/>
        <v>1296</v>
      </c>
      <c r="BI145" s="47">
        <f t="shared" si="149"/>
        <v>1602</v>
      </c>
      <c r="BJ145" s="47">
        <f t="shared" si="149"/>
        <v>1210</v>
      </c>
    </row>
    <row r="146" ht="13.5" customHeight="1">
      <c r="A146" s="88">
        <v>40692.0</v>
      </c>
      <c r="B146" s="84" t="s">
        <v>75</v>
      </c>
      <c r="C146" s="38"/>
      <c r="D146" s="233" t="s">
        <v>26</v>
      </c>
      <c r="E146" s="52">
        <f t="shared" si="2"/>
        <v>1864</v>
      </c>
      <c r="F146" s="41">
        <v>2.0</v>
      </c>
      <c r="G146" s="41">
        <v>21.0</v>
      </c>
      <c r="H146" s="42">
        <f t="shared" si="3"/>
        <v>27</v>
      </c>
      <c r="I146" s="38"/>
      <c r="J146" s="234" t="s">
        <v>27</v>
      </c>
      <c r="K146" s="52">
        <f t="shared" si="4"/>
        <v>1569</v>
      </c>
      <c r="L146" s="44">
        <v>1.0</v>
      </c>
      <c r="M146" s="44">
        <v>20.0</v>
      </c>
      <c r="N146" s="23">
        <f t="shared" si="5"/>
        <v>23</v>
      </c>
      <c r="O146" s="38"/>
      <c r="P146" s="45" t="s">
        <v>72</v>
      </c>
      <c r="Q146" s="38"/>
      <c r="R146" s="45">
        <f>MIN(Rules!$E$2,(MAX(H146/N146,N146/H146)))</f>
        <v>1.173913043</v>
      </c>
      <c r="S146" s="45">
        <f>VLOOKUP(B146,Rules!A:B,2,FALSE)</f>
        <v>60</v>
      </c>
      <c r="T146" s="38"/>
      <c r="U146" s="46">
        <f>1/(10^(-(E146+(IF(P146="Y",Rules!$I$2,0))-K146)/Rules!$E$12)+1)</f>
        <v>0.8858769426</v>
      </c>
      <c r="V146" s="47">
        <f t="shared" si="6"/>
        <v>8</v>
      </c>
      <c r="W146" s="47">
        <f t="shared" si="7"/>
        <v>-8</v>
      </c>
      <c r="X146" s="47"/>
      <c r="Y146" s="47"/>
      <c r="Z146" s="48"/>
      <c r="AA146" s="47">
        <f t="shared" ref="AA146:BJ146" si="150">IF($D146=AA$1,$E146+$V146,(IF($J146=AA$1,$K146+$W146,AA145)))</f>
        <v>1519</v>
      </c>
      <c r="AB146" s="47">
        <f t="shared" si="150"/>
        <v>1054</v>
      </c>
      <c r="AC146" s="47">
        <f t="shared" si="150"/>
        <v>1391</v>
      </c>
      <c r="AD146" s="47">
        <f t="shared" si="150"/>
        <v>292</v>
      </c>
      <c r="AE146" s="47">
        <f t="shared" si="150"/>
        <v>1597</v>
      </c>
      <c r="AF146" s="47">
        <f t="shared" si="150"/>
        <v>1799</v>
      </c>
      <c r="AG146" s="47">
        <f t="shared" si="150"/>
        <v>1085</v>
      </c>
      <c r="AH146" s="47">
        <f t="shared" si="150"/>
        <v>834</v>
      </c>
      <c r="AI146" s="47">
        <f t="shared" si="150"/>
        <v>1281</v>
      </c>
      <c r="AJ146" s="47">
        <f t="shared" si="150"/>
        <v>1872</v>
      </c>
      <c r="AK146" s="47">
        <f t="shared" si="150"/>
        <v>522</v>
      </c>
      <c r="AL146" s="47">
        <f t="shared" si="150"/>
        <v>872</v>
      </c>
      <c r="AM146" s="47">
        <f t="shared" si="150"/>
        <v>1925</v>
      </c>
      <c r="AN146" s="47">
        <f t="shared" si="150"/>
        <v>1358</v>
      </c>
      <c r="AO146" s="47">
        <f t="shared" si="150"/>
        <v>1195</v>
      </c>
      <c r="AP146" s="47">
        <f t="shared" si="150"/>
        <v>2057</v>
      </c>
      <c r="AQ146" s="47">
        <f t="shared" si="150"/>
        <v>1512</v>
      </c>
      <c r="AR146" s="47">
        <f t="shared" si="150"/>
        <v>361</v>
      </c>
      <c r="AS146" s="47">
        <f t="shared" si="150"/>
        <v>1762</v>
      </c>
      <c r="AT146" s="47">
        <f t="shared" si="150"/>
        <v>1201</v>
      </c>
      <c r="AU146" s="47">
        <f t="shared" si="150"/>
        <v>627</v>
      </c>
      <c r="AV146" s="47">
        <f t="shared" si="150"/>
        <v>956</v>
      </c>
      <c r="AW146" s="47">
        <f t="shared" si="150"/>
        <v>1024</v>
      </c>
      <c r="AX146" s="47">
        <f t="shared" si="150"/>
        <v>1176</v>
      </c>
      <c r="AY146" s="47">
        <f t="shared" si="150"/>
        <v>720</v>
      </c>
      <c r="AZ146" s="47">
        <f t="shared" si="150"/>
        <v>1561</v>
      </c>
      <c r="BA146" s="47">
        <f t="shared" si="150"/>
        <v>947</v>
      </c>
      <c r="BB146" s="47">
        <f t="shared" si="150"/>
        <v>628</v>
      </c>
      <c r="BC146" s="47">
        <f t="shared" si="150"/>
        <v>638</v>
      </c>
      <c r="BD146" s="47">
        <f t="shared" si="150"/>
        <v>2076</v>
      </c>
      <c r="BE146" s="47">
        <f t="shared" si="150"/>
        <v>800</v>
      </c>
      <c r="BF146" s="47">
        <f t="shared" si="150"/>
        <v>558</v>
      </c>
      <c r="BG146" s="47">
        <f t="shared" si="150"/>
        <v>1907</v>
      </c>
      <c r="BH146" s="47">
        <f t="shared" si="150"/>
        <v>1296</v>
      </c>
      <c r="BI146" s="47">
        <f t="shared" si="150"/>
        <v>1602</v>
      </c>
      <c r="BJ146" s="47">
        <f t="shared" si="150"/>
        <v>1210</v>
      </c>
    </row>
    <row r="147" ht="13.5" customHeight="1">
      <c r="A147" s="88">
        <v>40692.0</v>
      </c>
      <c r="B147" s="84" t="s">
        <v>75</v>
      </c>
      <c r="C147" s="38"/>
      <c r="D147" s="233" t="s">
        <v>24</v>
      </c>
      <c r="E147" s="52">
        <f t="shared" si="2"/>
        <v>1602</v>
      </c>
      <c r="F147" s="41">
        <v>3.0</v>
      </c>
      <c r="G147" s="41">
        <v>16.0</v>
      </c>
      <c r="H147" s="42">
        <f t="shared" si="3"/>
        <v>25</v>
      </c>
      <c r="I147" s="38"/>
      <c r="J147" s="234" t="s">
        <v>30</v>
      </c>
      <c r="K147" s="52">
        <f t="shared" si="4"/>
        <v>1519</v>
      </c>
      <c r="L147" s="44">
        <v>1.0</v>
      </c>
      <c r="M147" s="44">
        <v>11.0</v>
      </c>
      <c r="N147" s="23">
        <f t="shared" si="5"/>
        <v>14</v>
      </c>
      <c r="O147" s="38"/>
      <c r="P147" s="45" t="s">
        <v>72</v>
      </c>
      <c r="Q147" s="38"/>
      <c r="R147" s="45">
        <f>MIN(Rules!$E$2,(MAX(H147/N147,N147/H147)))</f>
        <v>1.785714286</v>
      </c>
      <c r="S147" s="45">
        <f>VLOOKUP(B147,Rules!A:B,2,FALSE)</f>
        <v>60</v>
      </c>
      <c r="T147" s="38"/>
      <c r="U147" s="46">
        <f>1/(10^(-(E147+(IF(P147="Y",Rules!$I$2,0))-K147)/Rules!$E$12)+1)</f>
        <v>0.7451678977</v>
      </c>
      <c r="V147" s="47">
        <f t="shared" si="6"/>
        <v>27</v>
      </c>
      <c r="W147" s="47">
        <f t="shared" si="7"/>
        <v>-27</v>
      </c>
      <c r="X147" s="47"/>
      <c r="Y147" s="47"/>
      <c r="Z147" s="48"/>
      <c r="AA147" s="47">
        <f t="shared" ref="AA147:BJ147" si="151">IF($D147=AA$1,$E147+$V147,(IF($J147=AA$1,$K147+$W147,AA146)))</f>
        <v>1492</v>
      </c>
      <c r="AB147" s="47">
        <f t="shared" si="151"/>
        <v>1054</v>
      </c>
      <c r="AC147" s="47">
        <f t="shared" si="151"/>
        <v>1391</v>
      </c>
      <c r="AD147" s="47">
        <f t="shared" si="151"/>
        <v>292</v>
      </c>
      <c r="AE147" s="47">
        <f t="shared" si="151"/>
        <v>1597</v>
      </c>
      <c r="AF147" s="47">
        <f t="shared" si="151"/>
        <v>1799</v>
      </c>
      <c r="AG147" s="47">
        <f t="shared" si="151"/>
        <v>1085</v>
      </c>
      <c r="AH147" s="47">
        <f t="shared" si="151"/>
        <v>834</v>
      </c>
      <c r="AI147" s="47">
        <f t="shared" si="151"/>
        <v>1281</v>
      </c>
      <c r="AJ147" s="47">
        <f t="shared" si="151"/>
        <v>1872</v>
      </c>
      <c r="AK147" s="47">
        <f t="shared" si="151"/>
        <v>522</v>
      </c>
      <c r="AL147" s="47">
        <f t="shared" si="151"/>
        <v>872</v>
      </c>
      <c r="AM147" s="47">
        <f t="shared" si="151"/>
        <v>1925</v>
      </c>
      <c r="AN147" s="47">
        <f t="shared" si="151"/>
        <v>1358</v>
      </c>
      <c r="AO147" s="47">
        <f t="shared" si="151"/>
        <v>1195</v>
      </c>
      <c r="AP147" s="47">
        <f t="shared" si="151"/>
        <v>2057</v>
      </c>
      <c r="AQ147" s="47">
        <f t="shared" si="151"/>
        <v>1512</v>
      </c>
      <c r="AR147" s="47">
        <f t="shared" si="151"/>
        <v>361</v>
      </c>
      <c r="AS147" s="47">
        <f t="shared" si="151"/>
        <v>1762</v>
      </c>
      <c r="AT147" s="47">
        <f t="shared" si="151"/>
        <v>1201</v>
      </c>
      <c r="AU147" s="47">
        <f t="shared" si="151"/>
        <v>627</v>
      </c>
      <c r="AV147" s="47">
        <f t="shared" si="151"/>
        <v>956</v>
      </c>
      <c r="AW147" s="47">
        <f t="shared" si="151"/>
        <v>1024</v>
      </c>
      <c r="AX147" s="47">
        <f t="shared" si="151"/>
        <v>1176</v>
      </c>
      <c r="AY147" s="47">
        <f t="shared" si="151"/>
        <v>720</v>
      </c>
      <c r="AZ147" s="47">
        <f t="shared" si="151"/>
        <v>1561</v>
      </c>
      <c r="BA147" s="47">
        <f t="shared" si="151"/>
        <v>947</v>
      </c>
      <c r="BB147" s="47">
        <f t="shared" si="151"/>
        <v>628</v>
      </c>
      <c r="BC147" s="47">
        <f t="shared" si="151"/>
        <v>638</v>
      </c>
      <c r="BD147" s="47">
        <f t="shared" si="151"/>
        <v>2076</v>
      </c>
      <c r="BE147" s="47">
        <f t="shared" si="151"/>
        <v>800</v>
      </c>
      <c r="BF147" s="47">
        <f t="shared" si="151"/>
        <v>558</v>
      </c>
      <c r="BG147" s="47">
        <f t="shared" si="151"/>
        <v>1907</v>
      </c>
      <c r="BH147" s="47">
        <f t="shared" si="151"/>
        <v>1296</v>
      </c>
      <c r="BI147" s="47">
        <f t="shared" si="151"/>
        <v>1629</v>
      </c>
      <c r="BJ147" s="47">
        <f t="shared" si="151"/>
        <v>1210</v>
      </c>
    </row>
    <row r="148" ht="13.5" customHeight="1">
      <c r="A148" s="88">
        <v>40692.0</v>
      </c>
      <c r="B148" s="84" t="s">
        <v>75</v>
      </c>
      <c r="C148" s="38"/>
      <c r="D148" s="233" t="s">
        <v>18</v>
      </c>
      <c r="E148" s="52">
        <f t="shared" si="2"/>
        <v>2076</v>
      </c>
      <c r="F148" s="41">
        <v>3.0</v>
      </c>
      <c r="G148" s="41">
        <v>22.0</v>
      </c>
      <c r="H148" s="42">
        <f t="shared" si="3"/>
        <v>31</v>
      </c>
      <c r="I148" s="38"/>
      <c r="J148" s="234" t="s">
        <v>19</v>
      </c>
      <c r="K148" s="52">
        <f t="shared" si="4"/>
        <v>1799</v>
      </c>
      <c r="L148" s="44">
        <v>0.0</v>
      </c>
      <c r="M148" s="44">
        <v>23.0</v>
      </c>
      <c r="N148" s="23">
        <f t="shared" si="5"/>
        <v>23</v>
      </c>
      <c r="O148" s="38"/>
      <c r="P148" s="45" t="s">
        <v>72</v>
      </c>
      <c r="Q148" s="38"/>
      <c r="R148" s="45">
        <f>MIN(Rules!$E$2,(MAX(H148/N148,N148/H148)))</f>
        <v>1.347826087</v>
      </c>
      <c r="S148" s="45">
        <f>VLOOKUP(B148,Rules!A:B,2,FALSE)</f>
        <v>60</v>
      </c>
      <c r="T148" s="38"/>
      <c r="U148" s="46">
        <f>1/(10^(-(E148+(IF(P148="Y",Rules!$I$2,0))-K148)/Rules!$E$12)+1)</f>
        <v>0.8772247378</v>
      </c>
      <c r="V148" s="47">
        <f t="shared" si="6"/>
        <v>10</v>
      </c>
      <c r="W148" s="47">
        <f t="shared" si="7"/>
        <v>-10</v>
      </c>
      <c r="X148" s="47"/>
      <c r="Y148" s="47"/>
      <c r="Z148" s="48"/>
      <c r="AA148" s="47">
        <f t="shared" ref="AA148:BJ148" si="152">IF($D148=AA$1,$E148+$V148,(IF($J148=AA$1,$K148+$W148,AA147)))</f>
        <v>1492</v>
      </c>
      <c r="AB148" s="47">
        <f t="shared" si="152"/>
        <v>1054</v>
      </c>
      <c r="AC148" s="47">
        <f t="shared" si="152"/>
        <v>1391</v>
      </c>
      <c r="AD148" s="47">
        <f t="shared" si="152"/>
        <v>292</v>
      </c>
      <c r="AE148" s="47">
        <f t="shared" si="152"/>
        <v>1597</v>
      </c>
      <c r="AF148" s="47">
        <f t="shared" si="152"/>
        <v>1789</v>
      </c>
      <c r="AG148" s="47">
        <f t="shared" si="152"/>
        <v>1085</v>
      </c>
      <c r="AH148" s="47">
        <f t="shared" si="152"/>
        <v>834</v>
      </c>
      <c r="AI148" s="47">
        <f t="shared" si="152"/>
        <v>1281</v>
      </c>
      <c r="AJ148" s="47">
        <f t="shared" si="152"/>
        <v>1872</v>
      </c>
      <c r="AK148" s="47">
        <f t="shared" si="152"/>
        <v>522</v>
      </c>
      <c r="AL148" s="47">
        <f t="shared" si="152"/>
        <v>872</v>
      </c>
      <c r="AM148" s="47">
        <f t="shared" si="152"/>
        <v>1925</v>
      </c>
      <c r="AN148" s="47">
        <f t="shared" si="152"/>
        <v>1358</v>
      </c>
      <c r="AO148" s="47">
        <f t="shared" si="152"/>
        <v>1195</v>
      </c>
      <c r="AP148" s="47">
        <f t="shared" si="152"/>
        <v>2057</v>
      </c>
      <c r="AQ148" s="47">
        <f t="shared" si="152"/>
        <v>1512</v>
      </c>
      <c r="AR148" s="47">
        <f t="shared" si="152"/>
        <v>361</v>
      </c>
      <c r="AS148" s="47">
        <f t="shared" si="152"/>
        <v>1762</v>
      </c>
      <c r="AT148" s="47">
        <f t="shared" si="152"/>
        <v>1201</v>
      </c>
      <c r="AU148" s="47">
        <f t="shared" si="152"/>
        <v>627</v>
      </c>
      <c r="AV148" s="47">
        <f t="shared" si="152"/>
        <v>956</v>
      </c>
      <c r="AW148" s="47">
        <f t="shared" si="152"/>
        <v>1024</v>
      </c>
      <c r="AX148" s="47">
        <f t="shared" si="152"/>
        <v>1176</v>
      </c>
      <c r="AY148" s="47">
        <f t="shared" si="152"/>
        <v>720</v>
      </c>
      <c r="AZ148" s="47">
        <f t="shared" si="152"/>
        <v>1561</v>
      </c>
      <c r="BA148" s="47">
        <f t="shared" si="152"/>
        <v>947</v>
      </c>
      <c r="BB148" s="47">
        <f t="shared" si="152"/>
        <v>628</v>
      </c>
      <c r="BC148" s="47">
        <f t="shared" si="152"/>
        <v>638</v>
      </c>
      <c r="BD148" s="47">
        <f t="shared" si="152"/>
        <v>2086</v>
      </c>
      <c r="BE148" s="47">
        <f t="shared" si="152"/>
        <v>800</v>
      </c>
      <c r="BF148" s="47">
        <f t="shared" si="152"/>
        <v>558</v>
      </c>
      <c r="BG148" s="47">
        <f t="shared" si="152"/>
        <v>1907</v>
      </c>
      <c r="BH148" s="47">
        <f t="shared" si="152"/>
        <v>1296</v>
      </c>
      <c r="BI148" s="47">
        <f t="shared" si="152"/>
        <v>1629</v>
      </c>
      <c r="BJ148" s="47">
        <f t="shared" si="152"/>
        <v>1210</v>
      </c>
    </row>
    <row r="149" ht="13.5" customHeight="1">
      <c r="A149" s="88">
        <v>40692.0</v>
      </c>
      <c r="B149" s="235" t="s">
        <v>82</v>
      </c>
      <c r="C149" s="38"/>
      <c r="D149" s="233" t="s">
        <v>33</v>
      </c>
      <c r="E149" s="52">
        <f t="shared" si="2"/>
        <v>1281</v>
      </c>
      <c r="F149" s="41">
        <v>3.0</v>
      </c>
      <c r="G149" s="41">
        <v>19.0</v>
      </c>
      <c r="H149" s="42">
        <f t="shared" si="3"/>
        <v>28</v>
      </c>
      <c r="I149" s="38"/>
      <c r="J149" s="234" t="s">
        <v>35</v>
      </c>
      <c r="K149" s="52">
        <f t="shared" si="4"/>
        <v>1085</v>
      </c>
      <c r="L149" s="44">
        <v>1.0</v>
      </c>
      <c r="M149" s="44">
        <v>9.0</v>
      </c>
      <c r="N149" s="23">
        <f t="shared" si="5"/>
        <v>12</v>
      </c>
      <c r="O149" s="38"/>
      <c r="P149" s="45" t="s">
        <v>73</v>
      </c>
      <c r="Q149" s="38"/>
      <c r="R149" s="45">
        <f>MIN(Rules!$E$2,(MAX(H149/N149,N149/H149)))</f>
        <v>2</v>
      </c>
      <c r="S149" s="45">
        <f>VLOOKUP(B149,Rules!A:B,2,FALSE)</f>
        <v>35</v>
      </c>
      <c r="T149" s="38"/>
      <c r="U149" s="46">
        <f>1/(10^(-(E149+(IF(P149="Y",Rules!$I$2,0))-K149)/Rules!$E$12)+1)</f>
        <v>0.711486252</v>
      </c>
      <c r="V149" s="47">
        <f t="shared" si="6"/>
        <v>20</v>
      </c>
      <c r="W149" s="47">
        <f t="shared" si="7"/>
        <v>-20</v>
      </c>
      <c r="X149" s="47"/>
      <c r="Y149" s="47"/>
      <c r="Z149" s="48"/>
      <c r="AA149" s="47">
        <f t="shared" ref="AA149:BJ149" si="153">IF($D149=AA$1,$E149+$V149,(IF($J149=AA$1,$K149+$W149,AA148)))</f>
        <v>1492</v>
      </c>
      <c r="AB149" s="47">
        <f t="shared" si="153"/>
        <v>1054</v>
      </c>
      <c r="AC149" s="47">
        <f t="shared" si="153"/>
        <v>1391</v>
      </c>
      <c r="AD149" s="47">
        <f t="shared" si="153"/>
        <v>292</v>
      </c>
      <c r="AE149" s="47">
        <f t="shared" si="153"/>
        <v>1597</v>
      </c>
      <c r="AF149" s="47">
        <f t="shared" si="153"/>
        <v>1789</v>
      </c>
      <c r="AG149" s="47">
        <f t="shared" si="153"/>
        <v>1065</v>
      </c>
      <c r="AH149" s="47">
        <f t="shared" si="153"/>
        <v>834</v>
      </c>
      <c r="AI149" s="47">
        <f t="shared" si="153"/>
        <v>1301</v>
      </c>
      <c r="AJ149" s="47">
        <f t="shared" si="153"/>
        <v>1872</v>
      </c>
      <c r="AK149" s="47">
        <f t="shared" si="153"/>
        <v>522</v>
      </c>
      <c r="AL149" s="47">
        <f t="shared" si="153"/>
        <v>872</v>
      </c>
      <c r="AM149" s="47">
        <f t="shared" si="153"/>
        <v>1925</v>
      </c>
      <c r="AN149" s="47">
        <f t="shared" si="153"/>
        <v>1358</v>
      </c>
      <c r="AO149" s="47">
        <f t="shared" si="153"/>
        <v>1195</v>
      </c>
      <c r="AP149" s="47">
        <f t="shared" si="153"/>
        <v>2057</v>
      </c>
      <c r="AQ149" s="47">
        <f t="shared" si="153"/>
        <v>1512</v>
      </c>
      <c r="AR149" s="47">
        <f t="shared" si="153"/>
        <v>361</v>
      </c>
      <c r="AS149" s="47">
        <f t="shared" si="153"/>
        <v>1762</v>
      </c>
      <c r="AT149" s="47">
        <f t="shared" si="153"/>
        <v>1201</v>
      </c>
      <c r="AU149" s="47">
        <f t="shared" si="153"/>
        <v>627</v>
      </c>
      <c r="AV149" s="47">
        <f t="shared" si="153"/>
        <v>956</v>
      </c>
      <c r="AW149" s="47">
        <f t="shared" si="153"/>
        <v>1024</v>
      </c>
      <c r="AX149" s="47">
        <f t="shared" si="153"/>
        <v>1176</v>
      </c>
      <c r="AY149" s="47">
        <f t="shared" si="153"/>
        <v>720</v>
      </c>
      <c r="AZ149" s="47">
        <f t="shared" si="153"/>
        <v>1561</v>
      </c>
      <c r="BA149" s="47">
        <f t="shared" si="153"/>
        <v>947</v>
      </c>
      <c r="BB149" s="47">
        <f t="shared" si="153"/>
        <v>628</v>
      </c>
      <c r="BC149" s="47">
        <f t="shared" si="153"/>
        <v>638</v>
      </c>
      <c r="BD149" s="47">
        <f t="shared" si="153"/>
        <v>2086</v>
      </c>
      <c r="BE149" s="47">
        <f t="shared" si="153"/>
        <v>800</v>
      </c>
      <c r="BF149" s="47">
        <f t="shared" si="153"/>
        <v>558</v>
      </c>
      <c r="BG149" s="47">
        <f t="shared" si="153"/>
        <v>1907</v>
      </c>
      <c r="BH149" s="47">
        <f t="shared" si="153"/>
        <v>1296</v>
      </c>
      <c r="BI149" s="47">
        <f t="shared" si="153"/>
        <v>1629</v>
      </c>
      <c r="BJ149" s="47">
        <f t="shared" si="153"/>
        <v>1210</v>
      </c>
    </row>
    <row r="150" ht="13.5" customHeight="1">
      <c r="A150" s="88">
        <v>40692.0</v>
      </c>
      <c r="B150" s="235" t="s">
        <v>82</v>
      </c>
      <c r="C150" s="38"/>
      <c r="D150" s="233" t="s">
        <v>43</v>
      </c>
      <c r="E150" s="52">
        <f t="shared" si="2"/>
        <v>1054</v>
      </c>
      <c r="F150" s="41">
        <v>2.0</v>
      </c>
      <c r="G150" s="41">
        <v>17.0</v>
      </c>
      <c r="H150" s="42">
        <f t="shared" si="3"/>
        <v>23</v>
      </c>
      <c r="I150" s="38"/>
      <c r="J150" s="234" t="s">
        <v>51</v>
      </c>
      <c r="K150" s="52">
        <f t="shared" si="4"/>
        <v>720</v>
      </c>
      <c r="L150" s="44">
        <v>2.0</v>
      </c>
      <c r="M150" s="44">
        <v>7.0</v>
      </c>
      <c r="N150" s="23">
        <f t="shared" si="5"/>
        <v>13</v>
      </c>
      <c r="O150" s="38"/>
      <c r="P150" s="45" t="s">
        <v>73</v>
      </c>
      <c r="Q150" s="38"/>
      <c r="R150" s="45">
        <f>MIN(Rules!$E$2,(MAX(H150/N150,N150/H150)))</f>
        <v>1.769230769</v>
      </c>
      <c r="S150" s="45">
        <f>VLOOKUP(B150,Rules!A:B,2,FALSE)</f>
        <v>35</v>
      </c>
      <c r="T150" s="38"/>
      <c r="U150" s="46">
        <f>1/(10^(-(E150+(IF(P150="Y",Rules!$I$2,0))-K150)/Rules!$E$12)+1)</f>
        <v>0.8231922582</v>
      </c>
      <c r="V150" s="47">
        <f t="shared" si="6"/>
        <v>11</v>
      </c>
      <c r="W150" s="47">
        <f t="shared" si="7"/>
        <v>-11</v>
      </c>
      <c r="X150" s="47"/>
      <c r="Y150" s="47"/>
      <c r="Z150" s="48"/>
      <c r="AA150" s="47">
        <f t="shared" ref="AA150:BJ150" si="154">IF($D150=AA$1,$E150+$V150,(IF($J150=AA$1,$K150+$W150,AA149)))</f>
        <v>1492</v>
      </c>
      <c r="AB150" s="47">
        <f t="shared" si="154"/>
        <v>1065</v>
      </c>
      <c r="AC150" s="47">
        <f t="shared" si="154"/>
        <v>1391</v>
      </c>
      <c r="AD150" s="47">
        <f t="shared" si="154"/>
        <v>292</v>
      </c>
      <c r="AE150" s="47">
        <f t="shared" si="154"/>
        <v>1597</v>
      </c>
      <c r="AF150" s="47">
        <f t="shared" si="154"/>
        <v>1789</v>
      </c>
      <c r="AG150" s="47">
        <f t="shared" si="154"/>
        <v>1065</v>
      </c>
      <c r="AH150" s="47">
        <f t="shared" si="154"/>
        <v>834</v>
      </c>
      <c r="AI150" s="47">
        <f t="shared" si="154"/>
        <v>1301</v>
      </c>
      <c r="AJ150" s="47">
        <f t="shared" si="154"/>
        <v>1872</v>
      </c>
      <c r="AK150" s="47">
        <f t="shared" si="154"/>
        <v>522</v>
      </c>
      <c r="AL150" s="47">
        <f t="shared" si="154"/>
        <v>872</v>
      </c>
      <c r="AM150" s="47">
        <f t="shared" si="154"/>
        <v>1925</v>
      </c>
      <c r="AN150" s="47">
        <f t="shared" si="154"/>
        <v>1358</v>
      </c>
      <c r="AO150" s="47">
        <f t="shared" si="154"/>
        <v>1195</v>
      </c>
      <c r="AP150" s="47">
        <f t="shared" si="154"/>
        <v>2057</v>
      </c>
      <c r="AQ150" s="47">
        <f t="shared" si="154"/>
        <v>1512</v>
      </c>
      <c r="AR150" s="47">
        <f t="shared" si="154"/>
        <v>361</v>
      </c>
      <c r="AS150" s="47">
        <f t="shared" si="154"/>
        <v>1762</v>
      </c>
      <c r="AT150" s="47">
        <f t="shared" si="154"/>
        <v>1201</v>
      </c>
      <c r="AU150" s="47">
        <f t="shared" si="154"/>
        <v>627</v>
      </c>
      <c r="AV150" s="47">
        <f t="shared" si="154"/>
        <v>956</v>
      </c>
      <c r="AW150" s="47">
        <f t="shared" si="154"/>
        <v>1024</v>
      </c>
      <c r="AX150" s="47">
        <f t="shared" si="154"/>
        <v>1176</v>
      </c>
      <c r="AY150" s="47">
        <f t="shared" si="154"/>
        <v>709</v>
      </c>
      <c r="AZ150" s="47">
        <f t="shared" si="154"/>
        <v>1561</v>
      </c>
      <c r="BA150" s="47">
        <f t="shared" si="154"/>
        <v>947</v>
      </c>
      <c r="BB150" s="47">
        <f t="shared" si="154"/>
        <v>628</v>
      </c>
      <c r="BC150" s="47">
        <f t="shared" si="154"/>
        <v>638</v>
      </c>
      <c r="BD150" s="47">
        <f t="shared" si="154"/>
        <v>2086</v>
      </c>
      <c r="BE150" s="47">
        <f t="shared" si="154"/>
        <v>800</v>
      </c>
      <c r="BF150" s="47">
        <f t="shared" si="154"/>
        <v>558</v>
      </c>
      <c r="BG150" s="47">
        <f t="shared" si="154"/>
        <v>1907</v>
      </c>
      <c r="BH150" s="47">
        <f t="shared" si="154"/>
        <v>1296</v>
      </c>
      <c r="BI150" s="47">
        <f t="shared" si="154"/>
        <v>1629</v>
      </c>
      <c r="BJ150" s="47">
        <f t="shared" si="154"/>
        <v>1210</v>
      </c>
    </row>
    <row r="151" ht="13.5" customHeight="1">
      <c r="A151" s="88">
        <v>40698.0</v>
      </c>
      <c r="B151" s="235" t="s">
        <v>75</v>
      </c>
      <c r="C151" s="38"/>
      <c r="D151" s="233" t="s">
        <v>32</v>
      </c>
      <c r="E151" s="52">
        <f t="shared" si="2"/>
        <v>1296</v>
      </c>
      <c r="F151" s="41">
        <v>2.0</v>
      </c>
      <c r="G151" s="41">
        <v>14.0</v>
      </c>
      <c r="H151" s="42">
        <f t="shared" si="3"/>
        <v>20</v>
      </c>
      <c r="I151" s="38"/>
      <c r="J151" s="234" t="s">
        <v>23</v>
      </c>
      <c r="K151" s="52">
        <f t="shared" si="4"/>
        <v>1925</v>
      </c>
      <c r="L151" s="44">
        <v>4.0</v>
      </c>
      <c r="M151" s="44">
        <v>17.0</v>
      </c>
      <c r="N151" s="23">
        <f t="shared" si="5"/>
        <v>29</v>
      </c>
      <c r="O151" s="38"/>
      <c r="P151" s="45" t="s">
        <v>72</v>
      </c>
      <c r="Q151" s="38"/>
      <c r="R151" s="45">
        <f>MIN(Rules!$E$2,(MAX(H151/N151,N151/H151)))</f>
        <v>1.45</v>
      </c>
      <c r="S151" s="45">
        <f>VLOOKUP(B151,Rules!A:B,2,FALSE)</f>
        <v>60</v>
      </c>
      <c r="T151" s="38"/>
      <c r="U151" s="46">
        <f>1/(10^(-(E151+(IF(P151="Y",Rules!$I$2,0))-K151)/Rules!$E$12)+1)</f>
        <v>0.09922401559</v>
      </c>
      <c r="V151" s="47">
        <f t="shared" si="6"/>
        <v>-9</v>
      </c>
      <c r="W151" s="47">
        <f t="shared" si="7"/>
        <v>9</v>
      </c>
      <c r="X151" s="47"/>
      <c r="Y151" s="47"/>
      <c r="Z151" s="48"/>
      <c r="AA151" s="47">
        <f t="shared" ref="AA151:BJ151" si="155">IF($D151=AA$1,$E151+$V151,(IF($J151=AA$1,$K151+$W151,AA150)))</f>
        <v>1492</v>
      </c>
      <c r="AB151" s="47">
        <f t="shared" si="155"/>
        <v>1065</v>
      </c>
      <c r="AC151" s="47">
        <f t="shared" si="155"/>
        <v>1391</v>
      </c>
      <c r="AD151" s="47">
        <f t="shared" si="155"/>
        <v>292</v>
      </c>
      <c r="AE151" s="47">
        <f t="shared" si="155"/>
        <v>1597</v>
      </c>
      <c r="AF151" s="47">
        <f t="shared" si="155"/>
        <v>1789</v>
      </c>
      <c r="AG151" s="47">
        <f t="shared" si="155"/>
        <v>1065</v>
      </c>
      <c r="AH151" s="47">
        <f t="shared" si="155"/>
        <v>834</v>
      </c>
      <c r="AI151" s="47">
        <f t="shared" si="155"/>
        <v>1301</v>
      </c>
      <c r="AJ151" s="47">
        <f t="shared" si="155"/>
        <v>1872</v>
      </c>
      <c r="AK151" s="47">
        <f t="shared" si="155"/>
        <v>522</v>
      </c>
      <c r="AL151" s="47">
        <f t="shared" si="155"/>
        <v>872</v>
      </c>
      <c r="AM151" s="47">
        <f t="shared" si="155"/>
        <v>1934</v>
      </c>
      <c r="AN151" s="47">
        <f t="shared" si="155"/>
        <v>1358</v>
      </c>
      <c r="AO151" s="47">
        <f t="shared" si="155"/>
        <v>1195</v>
      </c>
      <c r="AP151" s="47">
        <f t="shared" si="155"/>
        <v>2057</v>
      </c>
      <c r="AQ151" s="47">
        <f t="shared" si="155"/>
        <v>1512</v>
      </c>
      <c r="AR151" s="47">
        <f t="shared" si="155"/>
        <v>361</v>
      </c>
      <c r="AS151" s="47">
        <f t="shared" si="155"/>
        <v>1762</v>
      </c>
      <c r="AT151" s="47">
        <f t="shared" si="155"/>
        <v>1201</v>
      </c>
      <c r="AU151" s="47">
        <f t="shared" si="155"/>
        <v>627</v>
      </c>
      <c r="AV151" s="47">
        <f t="shared" si="155"/>
        <v>956</v>
      </c>
      <c r="AW151" s="47">
        <f t="shared" si="155"/>
        <v>1024</v>
      </c>
      <c r="AX151" s="47">
        <f t="shared" si="155"/>
        <v>1176</v>
      </c>
      <c r="AY151" s="47">
        <f t="shared" si="155"/>
        <v>709</v>
      </c>
      <c r="AZ151" s="47">
        <f t="shared" si="155"/>
        <v>1561</v>
      </c>
      <c r="BA151" s="47">
        <f t="shared" si="155"/>
        <v>947</v>
      </c>
      <c r="BB151" s="47">
        <f t="shared" si="155"/>
        <v>628</v>
      </c>
      <c r="BC151" s="47">
        <f t="shared" si="155"/>
        <v>638</v>
      </c>
      <c r="BD151" s="47">
        <f t="shared" si="155"/>
        <v>2086</v>
      </c>
      <c r="BE151" s="47">
        <f t="shared" si="155"/>
        <v>800</v>
      </c>
      <c r="BF151" s="47">
        <f t="shared" si="155"/>
        <v>558</v>
      </c>
      <c r="BG151" s="47">
        <f t="shared" si="155"/>
        <v>1907</v>
      </c>
      <c r="BH151" s="47">
        <f t="shared" si="155"/>
        <v>1287</v>
      </c>
      <c r="BI151" s="47">
        <f t="shared" si="155"/>
        <v>1629</v>
      </c>
      <c r="BJ151" s="47">
        <f t="shared" si="155"/>
        <v>1210</v>
      </c>
    </row>
    <row r="152" ht="13.5" customHeight="1">
      <c r="A152" s="88">
        <v>40698.0</v>
      </c>
      <c r="B152" s="235" t="s">
        <v>74</v>
      </c>
      <c r="C152" s="38"/>
      <c r="D152" s="233" t="s">
        <v>34</v>
      </c>
      <c r="E152" s="52">
        <f t="shared" si="2"/>
        <v>1358</v>
      </c>
      <c r="F152" s="41">
        <v>2.0</v>
      </c>
      <c r="G152" s="41">
        <v>21.0</v>
      </c>
      <c r="H152" s="42">
        <f t="shared" si="3"/>
        <v>27</v>
      </c>
      <c r="I152" s="38"/>
      <c r="J152" s="234" t="s">
        <v>40</v>
      </c>
      <c r="K152" s="52">
        <f t="shared" si="4"/>
        <v>1210</v>
      </c>
      <c r="L152" s="44">
        <v>2.0</v>
      </c>
      <c r="M152" s="44">
        <v>8.0</v>
      </c>
      <c r="N152" s="23">
        <f t="shared" si="5"/>
        <v>14</v>
      </c>
      <c r="O152" s="38"/>
      <c r="P152" s="45" t="s">
        <v>73</v>
      </c>
      <c r="Q152" s="38"/>
      <c r="R152" s="45">
        <f>MIN(Rules!$E$2,(MAX(H152/N152,N152/H152)))</f>
        <v>1.928571429</v>
      </c>
      <c r="S152" s="45">
        <f>VLOOKUP(B152,Rules!A:B,2,FALSE)</f>
        <v>50</v>
      </c>
      <c r="T152" s="38"/>
      <c r="U152" s="46">
        <f>1/(10^(-(E152+(IF(P152="Y",Rules!$I$2,0))-K152)/Rules!$E$12)+1)</f>
        <v>0.6640879415</v>
      </c>
      <c r="V152" s="47">
        <f t="shared" si="6"/>
        <v>32</v>
      </c>
      <c r="W152" s="47">
        <f t="shared" si="7"/>
        <v>-32</v>
      </c>
      <c r="X152" s="47"/>
      <c r="Y152" s="47"/>
      <c r="Z152" s="48"/>
      <c r="AA152" s="47">
        <f t="shared" ref="AA152:BJ152" si="156">IF($D152=AA$1,$E152+$V152,(IF($J152=AA$1,$K152+$W152,AA151)))</f>
        <v>1492</v>
      </c>
      <c r="AB152" s="47">
        <f t="shared" si="156"/>
        <v>1065</v>
      </c>
      <c r="AC152" s="47">
        <f t="shared" si="156"/>
        <v>1391</v>
      </c>
      <c r="AD152" s="47">
        <f t="shared" si="156"/>
        <v>292</v>
      </c>
      <c r="AE152" s="47">
        <f t="shared" si="156"/>
        <v>1597</v>
      </c>
      <c r="AF152" s="47">
        <f t="shared" si="156"/>
        <v>1789</v>
      </c>
      <c r="AG152" s="47">
        <f t="shared" si="156"/>
        <v>1065</v>
      </c>
      <c r="AH152" s="47">
        <f t="shared" si="156"/>
        <v>834</v>
      </c>
      <c r="AI152" s="47">
        <f t="shared" si="156"/>
        <v>1301</v>
      </c>
      <c r="AJ152" s="47">
        <f t="shared" si="156"/>
        <v>1872</v>
      </c>
      <c r="AK152" s="47">
        <f t="shared" si="156"/>
        <v>522</v>
      </c>
      <c r="AL152" s="47">
        <f t="shared" si="156"/>
        <v>872</v>
      </c>
      <c r="AM152" s="47">
        <f t="shared" si="156"/>
        <v>1934</v>
      </c>
      <c r="AN152" s="47">
        <f t="shared" si="156"/>
        <v>1390</v>
      </c>
      <c r="AO152" s="47">
        <f t="shared" si="156"/>
        <v>1195</v>
      </c>
      <c r="AP152" s="47">
        <f t="shared" si="156"/>
        <v>2057</v>
      </c>
      <c r="AQ152" s="47">
        <f t="shared" si="156"/>
        <v>1512</v>
      </c>
      <c r="AR152" s="47">
        <f t="shared" si="156"/>
        <v>361</v>
      </c>
      <c r="AS152" s="47">
        <f t="shared" si="156"/>
        <v>1762</v>
      </c>
      <c r="AT152" s="47">
        <f t="shared" si="156"/>
        <v>1201</v>
      </c>
      <c r="AU152" s="47">
        <f t="shared" si="156"/>
        <v>627</v>
      </c>
      <c r="AV152" s="47">
        <f t="shared" si="156"/>
        <v>956</v>
      </c>
      <c r="AW152" s="47">
        <f t="shared" si="156"/>
        <v>1024</v>
      </c>
      <c r="AX152" s="47">
        <f t="shared" si="156"/>
        <v>1176</v>
      </c>
      <c r="AY152" s="47">
        <f t="shared" si="156"/>
        <v>709</v>
      </c>
      <c r="AZ152" s="47">
        <f t="shared" si="156"/>
        <v>1561</v>
      </c>
      <c r="BA152" s="47">
        <f t="shared" si="156"/>
        <v>947</v>
      </c>
      <c r="BB152" s="47">
        <f t="shared" si="156"/>
        <v>628</v>
      </c>
      <c r="BC152" s="47">
        <f t="shared" si="156"/>
        <v>638</v>
      </c>
      <c r="BD152" s="47">
        <f t="shared" si="156"/>
        <v>2086</v>
      </c>
      <c r="BE152" s="47">
        <f t="shared" si="156"/>
        <v>800</v>
      </c>
      <c r="BF152" s="47">
        <f t="shared" si="156"/>
        <v>558</v>
      </c>
      <c r="BG152" s="47">
        <f t="shared" si="156"/>
        <v>1907</v>
      </c>
      <c r="BH152" s="47">
        <f t="shared" si="156"/>
        <v>1287</v>
      </c>
      <c r="BI152" s="47">
        <f t="shared" si="156"/>
        <v>1629</v>
      </c>
      <c r="BJ152" s="47">
        <f t="shared" si="156"/>
        <v>1178</v>
      </c>
    </row>
    <row r="153" ht="13.5" customHeight="1">
      <c r="A153" s="88">
        <v>40698.0</v>
      </c>
      <c r="B153" s="235" t="s">
        <v>74</v>
      </c>
      <c r="C153" s="38"/>
      <c r="D153" s="233" t="s">
        <v>36</v>
      </c>
      <c r="E153" s="52">
        <f t="shared" si="2"/>
        <v>1201</v>
      </c>
      <c r="F153" s="41">
        <v>2.0</v>
      </c>
      <c r="G153" s="41">
        <v>20.0</v>
      </c>
      <c r="H153" s="42">
        <f t="shared" si="3"/>
        <v>26</v>
      </c>
      <c r="I153" s="38"/>
      <c r="J153" s="234" t="s">
        <v>47</v>
      </c>
      <c r="K153" s="52">
        <f t="shared" si="4"/>
        <v>956</v>
      </c>
      <c r="L153" s="44">
        <v>0.0</v>
      </c>
      <c r="M153" s="44">
        <v>11.0</v>
      </c>
      <c r="N153" s="23">
        <f t="shared" si="5"/>
        <v>11</v>
      </c>
      <c r="O153" s="38"/>
      <c r="P153" s="45" t="s">
        <v>73</v>
      </c>
      <c r="Q153" s="38"/>
      <c r="R153" s="45">
        <f>MIN(Rules!$E$2,(MAX(H153/N153,N153/H153)))</f>
        <v>2</v>
      </c>
      <c r="S153" s="45">
        <f>VLOOKUP(B153,Rules!A:B,2,FALSE)</f>
        <v>50</v>
      </c>
      <c r="T153" s="38"/>
      <c r="U153" s="46">
        <f>1/(10^(-(E153+(IF(P153="Y",Rules!$I$2,0))-K153)/Rules!$E$12)+1)</f>
        <v>0.7555188821</v>
      </c>
      <c r="V153" s="47">
        <f t="shared" si="6"/>
        <v>24</v>
      </c>
      <c r="W153" s="47">
        <f t="shared" si="7"/>
        <v>-24</v>
      </c>
      <c r="X153" s="47"/>
      <c r="Y153" s="47"/>
      <c r="Z153" s="48"/>
      <c r="AA153" s="47">
        <f t="shared" ref="AA153:BJ153" si="157">IF($D153=AA$1,$E153+$V153,(IF($J153=AA$1,$K153+$W153,AA152)))</f>
        <v>1492</v>
      </c>
      <c r="AB153" s="47">
        <f t="shared" si="157"/>
        <v>1065</v>
      </c>
      <c r="AC153" s="47">
        <f t="shared" si="157"/>
        <v>1391</v>
      </c>
      <c r="AD153" s="47">
        <f t="shared" si="157"/>
        <v>292</v>
      </c>
      <c r="AE153" s="47">
        <f t="shared" si="157"/>
        <v>1597</v>
      </c>
      <c r="AF153" s="47">
        <f t="shared" si="157"/>
        <v>1789</v>
      </c>
      <c r="AG153" s="47">
        <f t="shared" si="157"/>
        <v>1065</v>
      </c>
      <c r="AH153" s="47">
        <f t="shared" si="157"/>
        <v>834</v>
      </c>
      <c r="AI153" s="47">
        <f t="shared" si="157"/>
        <v>1301</v>
      </c>
      <c r="AJ153" s="47">
        <f t="shared" si="157"/>
        <v>1872</v>
      </c>
      <c r="AK153" s="47">
        <f t="shared" si="157"/>
        <v>522</v>
      </c>
      <c r="AL153" s="47">
        <f t="shared" si="157"/>
        <v>872</v>
      </c>
      <c r="AM153" s="47">
        <f t="shared" si="157"/>
        <v>1934</v>
      </c>
      <c r="AN153" s="47">
        <f t="shared" si="157"/>
        <v>1390</v>
      </c>
      <c r="AO153" s="47">
        <f t="shared" si="157"/>
        <v>1195</v>
      </c>
      <c r="AP153" s="47">
        <f t="shared" si="157"/>
        <v>2057</v>
      </c>
      <c r="AQ153" s="47">
        <f t="shared" si="157"/>
        <v>1512</v>
      </c>
      <c r="AR153" s="47">
        <f t="shared" si="157"/>
        <v>361</v>
      </c>
      <c r="AS153" s="47">
        <f t="shared" si="157"/>
        <v>1762</v>
      </c>
      <c r="AT153" s="47">
        <f t="shared" si="157"/>
        <v>1225</v>
      </c>
      <c r="AU153" s="47">
        <f t="shared" si="157"/>
        <v>627</v>
      </c>
      <c r="AV153" s="47">
        <f t="shared" si="157"/>
        <v>932</v>
      </c>
      <c r="AW153" s="47">
        <f t="shared" si="157"/>
        <v>1024</v>
      </c>
      <c r="AX153" s="47">
        <f t="shared" si="157"/>
        <v>1176</v>
      </c>
      <c r="AY153" s="47">
        <f t="shared" si="157"/>
        <v>709</v>
      </c>
      <c r="AZ153" s="47">
        <f t="shared" si="157"/>
        <v>1561</v>
      </c>
      <c r="BA153" s="47">
        <f t="shared" si="157"/>
        <v>947</v>
      </c>
      <c r="BB153" s="47">
        <f t="shared" si="157"/>
        <v>628</v>
      </c>
      <c r="BC153" s="47">
        <f t="shared" si="157"/>
        <v>638</v>
      </c>
      <c r="BD153" s="47">
        <f t="shared" si="157"/>
        <v>2086</v>
      </c>
      <c r="BE153" s="47">
        <f t="shared" si="157"/>
        <v>800</v>
      </c>
      <c r="BF153" s="47">
        <f t="shared" si="157"/>
        <v>558</v>
      </c>
      <c r="BG153" s="47">
        <f t="shared" si="157"/>
        <v>1907</v>
      </c>
      <c r="BH153" s="47">
        <f t="shared" si="157"/>
        <v>1287</v>
      </c>
      <c r="BI153" s="47">
        <f t="shared" si="157"/>
        <v>1629</v>
      </c>
      <c r="BJ153" s="47">
        <f t="shared" si="157"/>
        <v>1178</v>
      </c>
    </row>
    <row r="154" ht="13.5" customHeight="1">
      <c r="A154" s="88">
        <v>40698.0</v>
      </c>
      <c r="B154" s="235" t="s">
        <v>74</v>
      </c>
      <c r="C154" s="38"/>
      <c r="D154" s="233" t="s">
        <v>42</v>
      </c>
      <c r="E154" s="52">
        <f t="shared" si="2"/>
        <v>800</v>
      </c>
      <c r="F154" s="41">
        <v>0.0</v>
      </c>
      <c r="G154" s="41">
        <v>17.0</v>
      </c>
      <c r="H154" s="42">
        <f t="shared" si="3"/>
        <v>17</v>
      </c>
      <c r="I154" s="38"/>
      <c r="J154" s="234" t="s">
        <v>37</v>
      </c>
      <c r="K154" s="52">
        <f t="shared" si="4"/>
        <v>834</v>
      </c>
      <c r="L154" s="44">
        <v>2.0</v>
      </c>
      <c r="M154" s="44">
        <v>12.0</v>
      </c>
      <c r="N154" s="23">
        <f t="shared" si="5"/>
        <v>18</v>
      </c>
      <c r="O154" s="38"/>
      <c r="P154" s="45" t="s">
        <v>73</v>
      </c>
      <c r="Q154" s="38"/>
      <c r="R154" s="45">
        <f>MIN(Rules!$E$2,(MAX(H154/N154,N154/H154)))</f>
        <v>1.058823529</v>
      </c>
      <c r="S154" s="45">
        <f>VLOOKUP(B154,Rules!A:B,2,FALSE)</f>
        <v>50</v>
      </c>
      <c r="T154" s="38"/>
      <c r="U154" s="46">
        <f>1/(10^(-(E154+(IF(P154="Y",Rules!$I$2,0))-K154)/Rules!$E$12)+1)</f>
        <v>0.4609358289</v>
      </c>
      <c r="V154" s="47">
        <f t="shared" si="6"/>
        <v>-24</v>
      </c>
      <c r="W154" s="47">
        <f t="shared" si="7"/>
        <v>24</v>
      </c>
      <c r="X154" s="47"/>
      <c r="Y154" s="47"/>
      <c r="Z154" s="48"/>
      <c r="AA154" s="47">
        <f t="shared" ref="AA154:BJ154" si="158">IF($D154=AA$1,$E154+$V154,(IF($J154=AA$1,$K154+$W154,AA153)))</f>
        <v>1492</v>
      </c>
      <c r="AB154" s="47">
        <f t="shared" si="158"/>
        <v>1065</v>
      </c>
      <c r="AC154" s="47">
        <f t="shared" si="158"/>
        <v>1391</v>
      </c>
      <c r="AD154" s="47">
        <f t="shared" si="158"/>
        <v>292</v>
      </c>
      <c r="AE154" s="47">
        <f t="shared" si="158"/>
        <v>1597</v>
      </c>
      <c r="AF154" s="47">
        <f t="shared" si="158"/>
        <v>1789</v>
      </c>
      <c r="AG154" s="47">
        <f t="shared" si="158"/>
        <v>1065</v>
      </c>
      <c r="AH154" s="47">
        <f t="shared" si="158"/>
        <v>858</v>
      </c>
      <c r="AI154" s="47">
        <f t="shared" si="158"/>
        <v>1301</v>
      </c>
      <c r="AJ154" s="47">
        <f t="shared" si="158"/>
        <v>1872</v>
      </c>
      <c r="AK154" s="47">
        <f t="shared" si="158"/>
        <v>522</v>
      </c>
      <c r="AL154" s="47">
        <f t="shared" si="158"/>
        <v>872</v>
      </c>
      <c r="AM154" s="47">
        <f t="shared" si="158"/>
        <v>1934</v>
      </c>
      <c r="AN154" s="47">
        <f t="shared" si="158"/>
        <v>1390</v>
      </c>
      <c r="AO154" s="47">
        <f t="shared" si="158"/>
        <v>1195</v>
      </c>
      <c r="AP154" s="47">
        <f t="shared" si="158"/>
        <v>2057</v>
      </c>
      <c r="AQ154" s="47">
        <f t="shared" si="158"/>
        <v>1512</v>
      </c>
      <c r="AR154" s="47">
        <f t="shared" si="158"/>
        <v>361</v>
      </c>
      <c r="AS154" s="47">
        <f t="shared" si="158"/>
        <v>1762</v>
      </c>
      <c r="AT154" s="47">
        <f t="shared" si="158"/>
        <v>1225</v>
      </c>
      <c r="AU154" s="47">
        <f t="shared" si="158"/>
        <v>627</v>
      </c>
      <c r="AV154" s="47">
        <f t="shared" si="158"/>
        <v>932</v>
      </c>
      <c r="AW154" s="47">
        <f t="shared" si="158"/>
        <v>1024</v>
      </c>
      <c r="AX154" s="47">
        <f t="shared" si="158"/>
        <v>1176</v>
      </c>
      <c r="AY154" s="47">
        <f t="shared" si="158"/>
        <v>709</v>
      </c>
      <c r="AZ154" s="47">
        <f t="shared" si="158"/>
        <v>1561</v>
      </c>
      <c r="BA154" s="47">
        <f t="shared" si="158"/>
        <v>947</v>
      </c>
      <c r="BB154" s="47">
        <f t="shared" si="158"/>
        <v>628</v>
      </c>
      <c r="BC154" s="47">
        <f t="shared" si="158"/>
        <v>638</v>
      </c>
      <c r="BD154" s="47">
        <f t="shared" si="158"/>
        <v>2086</v>
      </c>
      <c r="BE154" s="47">
        <f t="shared" si="158"/>
        <v>776</v>
      </c>
      <c r="BF154" s="47">
        <f t="shared" si="158"/>
        <v>558</v>
      </c>
      <c r="BG154" s="47">
        <f t="shared" si="158"/>
        <v>1907</v>
      </c>
      <c r="BH154" s="47">
        <f t="shared" si="158"/>
        <v>1287</v>
      </c>
      <c r="BI154" s="47">
        <f t="shared" si="158"/>
        <v>1629</v>
      </c>
      <c r="BJ154" s="47">
        <f t="shared" si="158"/>
        <v>1178</v>
      </c>
    </row>
    <row r="155" ht="13.5" customHeight="1">
      <c r="A155" s="88">
        <v>40705.0</v>
      </c>
      <c r="B155" s="235" t="s">
        <v>75</v>
      </c>
      <c r="C155" s="38"/>
      <c r="D155" s="233" t="s">
        <v>24</v>
      </c>
      <c r="E155" s="52">
        <f t="shared" si="2"/>
        <v>1629</v>
      </c>
      <c r="F155" s="41">
        <v>1.0</v>
      </c>
      <c r="G155" s="41">
        <v>15.0</v>
      </c>
      <c r="H155" s="42">
        <f t="shared" si="3"/>
        <v>18</v>
      </c>
      <c r="I155" s="38"/>
      <c r="J155" s="234" t="s">
        <v>22</v>
      </c>
      <c r="K155" s="52">
        <f t="shared" si="4"/>
        <v>2057</v>
      </c>
      <c r="L155" s="44">
        <v>1.0</v>
      </c>
      <c r="M155" s="44">
        <v>26.0</v>
      </c>
      <c r="N155" s="23">
        <f t="shared" si="5"/>
        <v>29</v>
      </c>
      <c r="O155" s="38"/>
      <c r="P155" s="45" t="s">
        <v>72</v>
      </c>
      <c r="Q155" s="38"/>
      <c r="R155" s="45">
        <f>MIN(Rules!$E$2,(MAX(H155/N155,N155/H155)))</f>
        <v>1.611111111</v>
      </c>
      <c r="S155" s="45">
        <f>VLOOKUP(B155,Rules!A:B,2,FALSE)</f>
        <v>60</v>
      </c>
      <c r="T155" s="38"/>
      <c r="U155" s="46">
        <f>1/(10^(-(E155+(IF(P155="Y",Rules!$I$2,0))-K155)/Rules!$E$12)+1)</f>
        <v>0.2175098306</v>
      </c>
      <c r="V155" s="47">
        <f t="shared" si="6"/>
        <v>-21</v>
      </c>
      <c r="W155" s="47">
        <f t="shared" si="7"/>
        <v>21</v>
      </c>
      <c r="X155" s="47"/>
      <c r="Y155" s="47"/>
      <c r="Z155" s="48"/>
      <c r="AA155" s="47">
        <f t="shared" ref="AA155:BJ155" si="159">IF($D155=AA$1,$E155+$V155,(IF($J155=AA$1,$K155+$W155,AA154)))</f>
        <v>1492</v>
      </c>
      <c r="AB155" s="47">
        <f t="shared" si="159"/>
        <v>1065</v>
      </c>
      <c r="AC155" s="47">
        <f t="shared" si="159"/>
        <v>1391</v>
      </c>
      <c r="AD155" s="47">
        <f t="shared" si="159"/>
        <v>292</v>
      </c>
      <c r="AE155" s="47">
        <f t="shared" si="159"/>
        <v>1597</v>
      </c>
      <c r="AF155" s="47">
        <f t="shared" si="159"/>
        <v>1789</v>
      </c>
      <c r="AG155" s="47">
        <f t="shared" si="159"/>
        <v>1065</v>
      </c>
      <c r="AH155" s="47">
        <f t="shared" si="159"/>
        <v>858</v>
      </c>
      <c r="AI155" s="47">
        <f t="shared" si="159"/>
        <v>1301</v>
      </c>
      <c r="AJ155" s="47">
        <f t="shared" si="159"/>
        <v>1872</v>
      </c>
      <c r="AK155" s="47">
        <f t="shared" si="159"/>
        <v>522</v>
      </c>
      <c r="AL155" s="47">
        <f t="shared" si="159"/>
        <v>872</v>
      </c>
      <c r="AM155" s="47">
        <f t="shared" si="159"/>
        <v>1934</v>
      </c>
      <c r="AN155" s="47">
        <f t="shared" si="159"/>
        <v>1390</v>
      </c>
      <c r="AO155" s="47">
        <f t="shared" si="159"/>
        <v>1195</v>
      </c>
      <c r="AP155" s="47">
        <f t="shared" si="159"/>
        <v>2078</v>
      </c>
      <c r="AQ155" s="47">
        <f t="shared" si="159"/>
        <v>1512</v>
      </c>
      <c r="AR155" s="47">
        <f t="shared" si="159"/>
        <v>361</v>
      </c>
      <c r="AS155" s="47">
        <f t="shared" si="159"/>
        <v>1762</v>
      </c>
      <c r="AT155" s="47">
        <f t="shared" si="159"/>
        <v>1225</v>
      </c>
      <c r="AU155" s="47">
        <f t="shared" si="159"/>
        <v>627</v>
      </c>
      <c r="AV155" s="47">
        <f t="shared" si="159"/>
        <v>932</v>
      </c>
      <c r="AW155" s="47">
        <f t="shared" si="159"/>
        <v>1024</v>
      </c>
      <c r="AX155" s="47">
        <f t="shared" si="159"/>
        <v>1176</v>
      </c>
      <c r="AY155" s="47">
        <f t="shared" si="159"/>
        <v>709</v>
      </c>
      <c r="AZ155" s="47">
        <f t="shared" si="159"/>
        <v>1561</v>
      </c>
      <c r="BA155" s="47">
        <f t="shared" si="159"/>
        <v>947</v>
      </c>
      <c r="BB155" s="47">
        <f t="shared" si="159"/>
        <v>628</v>
      </c>
      <c r="BC155" s="47">
        <f t="shared" si="159"/>
        <v>638</v>
      </c>
      <c r="BD155" s="47">
        <f t="shared" si="159"/>
        <v>2086</v>
      </c>
      <c r="BE155" s="47">
        <f t="shared" si="159"/>
        <v>776</v>
      </c>
      <c r="BF155" s="47">
        <f t="shared" si="159"/>
        <v>558</v>
      </c>
      <c r="BG155" s="47">
        <f t="shared" si="159"/>
        <v>1907</v>
      </c>
      <c r="BH155" s="47">
        <f t="shared" si="159"/>
        <v>1287</v>
      </c>
      <c r="BI155" s="47">
        <f t="shared" si="159"/>
        <v>1608</v>
      </c>
      <c r="BJ155" s="47">
        <f t="shared" si="159"/>
        <v>1178</v>
      </c>
    </row>
    <row r="156" ht="13.5" customHeight="1">
      <c r="A156" s="88">
        <v>40706.0</v>
      </c>
      <c r="B156" s="235" t="s">
        <v>75</v>
      </c>
      <c r="C156" s="38"/>
      <c r="D156" s="233" t="s">
        <v>20</v>
      </c>
      <c r="E156" s="52">
        <f t="shared" si="2"/>
        <v>1762</v>
      </c>
      <c r="F156" s="41">
        <v>3.0</v>
      </c>
      <c r="G156" s="41">
        <v>14.0</v>
      </c>
      <c r="H156" s="42">
        <f t="shared" si="3"/>
        <v>23</v>
      </c>
      <c r="I156" s="38"/>
      <c r="J156" s="234" t="s">
        <v>25</v>
      </c>
      <c r="K156" s="52">
        <f t="shared" si="4"/>
        <v>1907</v>
      </c>
      <c r="L156" s="44">
        <v>3.0</v>
      </c>
      <c r="M156" s="44">
        <v>15.0</v>
      </c>
      <c r="N156" s="23">
        <f t="shared" si="5"/>
        <v>24</v>
      </c>
      <c r="O156" s="38"/>
      <c r="P156" s="45" t="s">
        <v>73</v>
      </c>
      <c r="Q156" s="38"/>
      <c r="R156" s="45">
        <f>MIN(Rules!$E$2,(MAX(H156/N156,N156/H156)))</f>
        <v>1.043478261</v>
      </c>
      <c r="S156" s="45">
        <f>VLOOKUP(B156,Rules!A:B,2,FALSE)</f>
        <v>60</v>
      </c>
      <c r="T156" s="38"/>
      <c r="U156" s="46">
        <f>1/(10^(-(E156+(IF(P156="Y",Rules!$I$2,0))-K156)/Rules!$E$12)+1)</f>
        <v>0.3390009088</v>
      </c>
      <c r="V156" s="47">
        <f t="shared" si="6"/>
        <v>-21</v>
      </c>
      <c r="W156" s="47">
        <f t="shared" si="7"/>
        <v>21</v>
      </c>
      <c r="X156" s="47"/>
      <c r="Y156" s="47"/>
      <c r="Z156" s="48"/>
      <c r="AA156" s="47">
        <f t="shared" ref="AA156:BJ156" si="160">IF($D156=AA$1,$E156+$V156,(IF($J156=AA$1,$K156+$W156,AA155)))</f>
        <v>1492</v>
      </c>
      <c r="AB156" s="47">
        <f t="shared" si="160"/>
        <v>1065</v>
      </c>
      <c r="AC156" s="47">
        <f t="shared" si="160"/>
        <v>1391</v>
      </c>
      <c r="AD156" s="47">
        <f t="shared" si="160"/>
        <v>292</v>
      </c>
      <c r="AE156" s="47">
        <f t="shared" si="160"/>
        <v>1597</v>
      </c>
      <c r="AF156" s="47">
        <f t="shared" si="160"/>
        <v>1789</v>
      </c>
      <c r="AG156" s="47">
        <f t="shared" si="160"/>
        <v>1065</v>
      </c>
      <c r="AH156" s="47">
        <f t="shared" si="160"/>
        <v>858</v>
      </c>
      <c r="AI156" s="47">
        <f t="shared" si="160"/>
        <v>1301</v>
      </c>
      <c r="AJ156" s="47">
        <f t="shared" si="160"/>
        <v>1872</v>
      </c>
      <c r="AK156" s="47">
        <f t="shared" si="160"/>
        <v>522</v>
      </c>
      <c r="AL156" s="47">
        <f t="shared" si="160"/>
        <v>872</v>
      </c>
      <c r="AM156" s="47">
        <f t="shared" si="160"/>
        <v>1934</v>
      </c>
      <c r="AN156" s="47">
        <f t="shared" si="160"/>
        <v>1390</v>
      </c>
      <c r="AO156" s="47">
        <f t="shared" si="160"/>
        <v>1195</v>
      </c>
      <c r="AP156" s="47">
        <f t="shared" si="160"/>
        <v>2078</v>
      </c>
      <c r="AQ156" s="47">
        <f t="shared" si="160"/>
        <v>1512</v>
      </c>
      <c r="AR156" s="47">
        <f t="shared" si="160"/>
        <v>361</v>
      </c>
      <c r="AS156" s="47">
        <f t="shared" si="160"/>
        <v>1741</v>
      </c>
      <c r="AT156" s="47">
        <f t="shared" si="160"/>
        <v>1225</v>
      </c>
      <c r="AU156" s="47">
        <f t="shared" si="160"/>
        <v>627</v>
      </c>
      <c r="AV156" s="47">
        <f t="shared" si="160"/>
        <v>932</v>
      </c>
      <c r="AW156" s="47">
        <f t="shared" si="160"/>
        <v>1024</v>
      </c>
      <c r="AX156" s="47">
        <f t="shared" si="160"/>
        <v>1176</v>
      </c>
      <c r="AY156" s="47">
        <f t="shared" si="160"/>
        <v>709</v>
      </c>
      <c r="AZ156" s="47">
        <f t="shared" si="160"/>
        <v>1561</v>
      </c>
      <c r="BA156" s="47">
        <f t="shared" si="160"/>
        <v>947</v>
      </c>
      <c r="BB156" s="47">
        <f t="shared" si="160"/>
        <v>628</v>
      </c>
      <c r="BC156" s="47">
        <f t="shared" si="160"/>
        <v>638</v>
      </c>
      <c r="BD156" s="47">
        <f t="shared" si="160"/>
        <v>2086</v>
      </c>
      <c r="BE156" s="47">
        <f t="shared" si="160"/>
        <v>776</v>
      </c>
      <c r="BF156" s="47">
        <f t="shared" si="160"/>
        <v>558</v>
      </c>
      <c r="BG156" s="47">
        <f t="shared" si="160"/>
        <v>1928</v>
      </c>
      <c r="BH156" s="47">
        <f t="shared" si="160"/>
        <v>1287</v>
      </c>
      <c r="BI156" s="47">
        <f t="shared" si="160"/>
        <v>1608</v>
      </c>
      <c r="BJ156" s="47">
        <f t="shared" si="160"/>
        <v>1178</v>
      </c>
    </row>
    <row r="157" ht="13.5" customHeight="1">
      <c r="A157" s="88">
        <v>40712.0</v>
      </c>
      <c r="B157" s="84" t="s">
        <v>75</v>
      </c>
      <c r="C157" s="38"/>
      <c r="D157" s="233" t="s">
        <v>26</v>
      </c>
      <c r="E157" s="52">
        <f t="shared" si="2"/>
        <v>1872</v>
      </c>
      <c r="F157" s="41">
        <v>0.0</v>
      </c>
      <c r="G157" s="41">
        <v>19.0</v>
      </c>
      <c r="H157" s="42">
        <f t="shared" si="3"/>
        <v>19</v>
      </c>
      <c r="I157" s="38"/>
      <c r="J157" s="234" t="s">
        <v>23</v>
      </c>
      <c r="K157" s="52">
        <f t="shared" si="4"/>
        <v>1934</v>
      </c>
      <c r="L157" s="44">
        <v>2.0</v>
      </c>
      <c r="M157" s="44">
        <v>7.0</v>
      </c>
      <c r="N157" s="23">
        <f t="shared" si="5"/>
        <v>13</v>
      </c>
      <c r="O157" s="38"/>
      <c r="P157" s="45" t="s">
        <v>73</v>
      </c>
      <c r="Q157" s="38"/>
      <c r="R157" s="45">
        <f>MIN(Rules!$E$2,(MAX(H157/N157,N157/H157)))</f>
        <v>1.461538462</v>
      </c>
      <c r="S157" s="45">
        <f>VLOOKUP(B157,Rules!A:B,2,FALSE)</f>
        <v>60</v>
      </c>
      <c r="T157" s="38"/>
      <c r="U157" s="46">
        <f>1/(10^(-(E157+(IF(P157="Y",Rules!$I$2,0))-K157)/Rules!$E$12)+1)</f>
        <v>0.4291008622</v>
      </c>
      <c r="V157" s="47">
        <f t="shared" si="6"/>
        <v>50</v>
      </c>
      <c r="W157" s="47">
        <f t="shared" si="7"/>
        <v>-50</v>
      </c>
      <c r="X157" s="47"/>
      <c r="Y157" s="47"/>
      <c r="Z157" s="48"/>
      <c r="AA157" s="47">
        <f t="shared" ref="AA157:BJ157" si="161">IF($D157=AA$1,$E157+$V157,(IF($J157=AA$1,$K157+$W157,AA156)))</f>
        <v>1492</v>
      </c>
      <c r="AB157" s="47">
        <f t="shared" si="161"/>
        <v>1065</v>
      </c>
      <c r="AC157" s="47">
        <f t="shared" si="161"/>
        <v>1391</v>
      </c>
      <c r="AD157" s="47">
        <f t="shared" si="161"/>
        <v>292</v>
      </c>
      <c r="AE157" s="47">
        <f t="shared" si="161"/>
        <v>1597</v>
      </c>
      <c r="AF157" s="47">
        <f t="shared" si="161"/>
        <v>1789</v>
      </c>
      <c r="AG157" s="47">
        <f t="shared" si="161"/>
        <v>1065</v>
      </c>
      <c r="AH157" s="47">
        <f t="shared" si="161"/>
        <v>858</v>
      </c>
      <c r="AI157" s="47">
        <f t="shared" si="161"/>
        <v>1301</v>
      </c>
      <c r="AJ157" s="47">
        <f t="shared" si="161"/>
        <v>1922</v>
      </c>
      <c r="AK157" s="47">
        <f t="shared" si="161"/>
        <v>522</v>
      </c>
      <c r="AL157" s="47">
        <f t="shared" si="161"/>
        <v>872</v>
      </c>
      <c r="AM157" s="47">
        <f t="shared" si="161"/>
        <v>1884</v>
      </c>
      <c r="AN157" s="47">
        <f t="shared" si="161"/>
        <v>1390</v>
      </c>
      <c r="AO157" s="47">
        <f t="shared" si="161"/>
        <v>1195</v>
      </c>
      <c r="AP157" s="47">
        <f t="shared" si="161"/>
        <v>2078</v>
      </c>
      <c r="AQ157" s="47">
        <f t="shared" si="161"/>
        <v>1512</v>
      </c>
      <c r="AR157" s="47">
        <f t="shared" si="161"/>
        <v>361</v>
      </c>
      <c r="AS157" s="47">
        <f t="shared" si="161"/>
        <v>1741</v>
      </c>
      <c r="AT157" s="47">
        <f t="shared" si="161"/>
        <v>1225</v>
      </c>
      <c r="AU157" s="47">
        <f t="shared" si="161"/>
        <v>627</v>
      </c>
      <c r="AV157" s="47">
        <f t="shared" si="161"/>
        <v>932</v>
      </c>
      <c r="AW157" s="47">
        <f t="shared" si="161"/>
        <v>1024</v>
      </c>
      <c r="AX157" s="47">
        <f t="shared" si="161"/>
        <v>1176</v>
      </c>
      <c r="AY157" s="47">
        <f t="shared" si="161"/>
        <v>709</v>
      </c>
      <c r="AZ157" s="47">
        <f t="shared" si="161"/>
        <v>1561</v>
      </c>
      <c r="BA157" s="47">
        <f t="shared" si="161"/>
        <v>947</v>
      </c>
      <c r="BB157" s="47">
        <f t="shared" si="161"/>
        <v>628</v>
      </c>
      <c r="BC157" s="47">
        <f t="shared" si="161"/>
        <v>638</v>
      </c>
      <c r="BD157" s="47">
        <f t="shared" si="161"/>
        <v>2086</v>
      </c>
      <c r="BE157" s="47">
        <f t="shared" si="161"/>
        <v>776</v>
      </c>
      <c r="BF157" s="47">
        <f t="shared" si="161"/>
        <v>558</v>
      </c>
      <c r="BG157" s="47">
        <f t="shared" si="161"/>
        <v>1928</v>
      </c>
      <c r="BH157" s="47">
        <f t="shared" si="161"/>
        <v>1287</v>
      </c>
      <c r="BI157" s="47">
        <f t="shared" si="161"/>
        <v>1608</v>
      </c>
      <c r="BJ157" s="47">
        <f t="shared" si="161"/>
        <v>1178</v>
      </c>
    </row>
    <row r="158" ht="13.5" customHeight="1">
      <c r="A158" s="88">
        <v>40712.0</v>
      </c>
      <c r="B158" s="235" t="s">
        <v>77</v>
      </c>
      <c r="C158" s="38"/>
      <c r="D158" s="233" t="s">
        <v>31</v>
      </c>
      <c r="E158" s="52">
        <f t="shared" si="2"/>
        <v>1512</v>
      </c>
      <c r="F158" s="41">
        <v>1.0</v>
      </c>
      <c r="G158" s="41">
        <v>13.0</v>
      </c>
      <c r="H158" s="42">
        <f t="shared" si="3"/>
        <v>16</v>
      </c>
      <c r="I158" s="38"/>
      <c r="J158" s="234" t="s">
        <v>19</v>
      </c>
      <c r="K158" s="52">
        <f t="shared" si="4"/>
        <v>1789</v>
      </c>
      <c r="L158" s="44">
        <v>10.0</v>
      </c>
      <c r="M158" s="44">
        <v>20.0</v>
      </c>
      <c r="N158" s="23">
        <f t="shared" si="5"/>
        <v>50</v>
      </c>
      <c r="O158" s="38"/>
      <c r="P158" s="45" t="s">
        <v>72</v>
      </c>
      <c r="Q158" s="38"/>
      <c r="R158" s="45">
        <f>MIN(Rules!$E$2,(MAX(H158/N158,N158/H158)))</f>
        <v>2</v>
      </c>
      <c r="S158" s="45">
        <f>VLOOKUP(B158,Rules!A:B,2,FALSE)</f>
        <v>60</v>
      </c>
      <c r="T158" s="38"/>
      <c r="U158" s="46">
        <f>1/(10^(-(E158+(IF(P158="Y",Rules!$I$2,0))-K158)/Rules!$E$12)+1)</f>
        <v>0.3578158542</v>
      </c>
      <c r="V158" s="47">
        <f t="shared" si="6"/>
        <v>-43</v>
      </c>
      <c r="W158" s="47">
        <f t="shared" si="7"/>
        <v>43</v>
      </c>
      <c r="X158" s="47"/>
      <c r="Y158" s="47"/>
      <c r="Z158" s="48"/>
      <c r="AA158" s="47">
        <f t="shared" ref="AA158:BJ158" si="162">IF($D158=AA$1,$E158+$V158,(IF($J158=AA$1,$K158+$W158,AA157)))</f>
        <v>1492</v>
      </c>
      <c r="AB158" s="47">
        <f t="shared" si="162"/>
        <v>1065</v>
      </c>
      <c r="AC158" s="47">
        <f t="shared" si="162"/>
        <v>1391</v>
      </c>
      <c r="AD158" s="47">
        <f t="shared" si="162"/>
        <v>292</v>
      </c>
      <c r="AE158" s="47">
        <f t="shared" si="162"/>
        <v>1597</v>
      </c>
      <c r="AF158" s="47">
        <f t="shared" si="162"/>
        <v>1832</v>
      </c>
      <c r="AG158" s="47">
        <f t="shared" si="162"/>
        <v>1065</v>
      </c>
      <c r="AH158" s="47">
        <f t="shared" si="162"/>
        <v>858</v>
      </c>
      <c r="AI158" s="47">
        <f t="shared" si="162"/>
        <v>1301</v>
      </c>
      <c r="AJ158" s="47">
        <f t="shared" si="162"/>
        <v>1922</v>
      </c>
      <c r="AK158" s="47">
        <f t="shared" si="162"/>
        <v>522</v>
      </c>
      <c r="AL158" s="47">
        <f t="shared" si="162"/>
        <v>872</v>
      </c>
      <c r="AM158" s="47">
        <f t="shared" si="162"/>
        <v>1884</v>
      </c>
      <c r="AN158" s="47">
        <f t="shared" si="162"/>
        <v>1390</v>
      </c>
      <c r="AO158" s="47">
        <f t="shared" si="162"/>
        <v>1195</v>
      </c>
      <c r="AP158" s="47">
        <f t="shared" si="162"/>
        <v>2078</v>
      </c>
      <c r="AQ158" s="47">
        <f t="shared" si="162"/>
        <v>1469</v>
      </c>
      <c r="AR158" s="47">
        <f t="shared" si="162"/>
        <v>361</v>
      </c>
      <c r="AS158" s="47">
        <f t="shared" si="162"/>
        <v>1741</v>
      </c>
      <c r="AT158" s="47">
        <f t="shared" si="162"/>
        <v>1225</v>
      </c>
      <c r="AU158" s="47">
        <f t="shared" si="162"/>
        <v>627</v>
      </c>
      <c r="AV158" s="47">
        <f t="shared" si="162"/>
        <v>932</v>
      </c>
      <c r="AW158" s="47">
        <f t="shared" si="162"/>
        <v>1024</v>
      </c>
      <c r="AX158" s="47">
        <f t="shared" si="162"/>
        <v>1176</v>
      </c>
      <c r="AY158" s="47">
        <f t="shared" si="162"/>
        <v>709</v>
      </c>
      <c r="AZ158" s="47">
        <f t="shared" si="162"/>
        <v>1561</v>
      </c>
      <c r="BA158" s="47">
        <f t="shared" si="162"/>
        <v>947</v>
      </c>
      <c r="BB158" s="47">
        <f t="shared" si="162"/>
        <v>628</v>
      </c>
      <c r="BC158" s="47">
        <f t="shared" si="162"/>
        <v>638</v>
      </c>
      <c r="BD158" s="47">
        <f t="shared" si="162"/>
        <v>2086</v>
      </c>
      <c r="BE158" s="47">
        <f t="shared" si="162"/>
        <v>776</v>
      </c>
      <c r="BF158" s="47">
        <f t="shared" si="162"/>
        <v>558</v>
      </c>
      <c r="BG158" s="47">
        <f t="shared" si="162"/>
        <v>1928</v>
      </c>
      <c r="BH158" s="47">
        <f t="shared" si="162"/>
        <v>1287</v>
      </c>
      <c r="BI158" s="47">
        <f t="shared" si="162"/>
        <v>1608</v>
      </c>
      <c r="BJ158" s="47">
        <f t="shared" si="162"/>
        <v>1178</v>
      </c>
    </row>
    <row r="159" ht="13.5" customHeight="1">
      <c r="A159" s="88">
        <v>40712.0</v>
      </c>
      <c r="B159" s="235" t="s">
        <v>77</v>
      </c>
      <c r="C159" s="38"/>
      <c r="D159" s="233" t="s">
        <v>30</v>
      </c>
      <c r="E159" s="52">
        <f t="shared" si="2"/>
        <v>1492</v>
      </c>
      <c r="F159" s="41">
        <v>2.0</v>
      </c>
      <c r="G159" s="41">
        <v>25.0</v>
      </c>
      <c r="H159" s="42">
        <f t="shared" si="3"/>
        <v>31</v>
      </c>
      <c r="I159" s="38"/>
      <c r="J159" s="234" t="s">
        <v>32</v>
      </c>
      <c r="K159" s="52">
        <f t="shared" si="4"/>
        <v>1287</v>
      </c>
      <c r="L159" s="44">
        <v>1.0</v>
      </c>
      <c r="M159" s="44">
        <v>19.0</v>
      </c>
      <c r="N159" s="23">
        <f t="shared" si="5"/>
        <v>22</v>
      </c>
      <c r="O159" s="38"/>
      <c r="P159" s="45" t="s">
        <v>72</v>
      </c>
      <c r="Q159" s="38"/>
      <c r="R159" s="45">
        <f>MIN(Rules!$E$2,(MAX(H159/N159,N159/H159)))</f>
        <v>1.409090909</v>
      </c>
      <c r="S159" s="45">
        <f>VLOOKUP(B159,Rules!A:B,2,FALSE)</f>
        <v>60</v>
      </c>
      <c r="T159" s="38"/>
      <c r="U159" s="46">
        <f>1/(10^(-(E159+(IF(P159="Y",Rules!$I$2,0))-K159)/Rules!$E$12)+1)</f>
        <v>0.836830966</v>
      </c>
      <c r="V159" s="47">
        <f t="shared" si="6"/>
        <v>14</v>
      </c>
      <c r="W159" s="47">
        <f t="shared" si="7"/>
        <v>-14</v>
      </c>
      <c r="X159" s="47"/>
      <c r="Y159" s="47"/>
      <c r="Z159" s="48"/>
      <c r="AA159" s="47">
        <f t="shared" ref="AA159:BJ159" si="163">IF($D159=AA$1,$E159+$V159,(IF($J159=AA$1,$K159+$W159,AA158)))</f>
        <v>1506</v>
      </c>
      <c r="AB159" s="47">
        <f t="shared" si="163"/>
        <v>1065</v>
      </c>
      <c r="AC159" s="47">
        <f t="shared" si="163"/>
        <v>1391</v>
      </c>
      <c r="AD159" s="47">
        <f t="shared" si="163"/>
        <v>292</v>
      </c>
      <c r="AE159" s="47">
        <f t="shared" si="163"/>
        <v>1597</v>
      </c>
      <c r="AF159" s="47">
        <f t="shared" si="163"/>
        <v>1832</v>
      </c>
      <c r="AG159" s="47">
        <f t="shared" si="163"/>
        <v>1065</v>
      </c>
      <c r="AH159" s="47">
        <f t="shared" si="163"/>
        <v>858</v>
      </c>
      <c r="AI159" s="47">
        <f t="shared" si="163"/>
        <v>1301</v>
      </c>
      <c r="AJ159" s="47">
        <f t="shared" si="163"/>
        <v>1922</v>
      </c>
      <c r="AK159" s="47">
        <f t="shared" si="163"/>
        <v>522</v>
      </c>
      <c r="AL159" s="47">
        <f t="shared" si="163"/>
        <v>872</v>
      </c>
      <c r="AM159" s="47">
        <f t="shared" si="163"/>
        <v>1884</v>
      </c>
      <c r="AN159" s="47">
        <f t="shared" si="163"/>
        <v>1390</v>
      </c>
      <c r="AO159" s="47">
        <f t="shared" si="163"/>
        <v>1195</v>
      </c>
      <c r="AP159" s="47">
        <f t="shared" si="163"/>
        <v>2078</v>
      </c>
      <c r="AQ159" s="47">
        <f t="shared" si="163"/>
        <v>1469</v>
      </c>
      <c r="AR159" s="47">
        <f t="shared" si="163"/>
        <v>361</v>
      </c>
      <c r="AS159" s="47">
        <f t="shared" si="163"/>
        <v>1741</v>
      </c>
      <c r="AT159" s="47">
        <f t="shared" si="163"/>
        <v>1225</v>
      </c>
      <c r="AU159" s="47">
        <f t="shared" si="163"/>
        <v>627</v>
      </c>
      <c r="AV159" s="47">
        <f t="shared" si="163"/>
        <v>932</v>
      </c>
      <c r="AW159" s="47">
        <f t="shared" si="163"/>
        <v>1024</v>
      </c>
      <c r="AX159" s="47">
        <f t="shared" si="163"/>
        <v>1176</v>
      </c>
      <c r="AY159" s="47">
        <f t="shared" si="163"/>
        <v>709</v>
      </c>
      <c r="AZ159" s="47">
        <f t="shared" si="163"/>
        <v>1561</v>
      </c>
      <c r="BA159" s="47">
        <f t="shared" si="163"/>
        <v>947</v>
      </c>
      <c r="BB159" s="47">
        <f t="shared" si="163"/>
        <v>628</v>
      </c>
      <c r="BC159" s="47">
        <f t="shared" si="163"/>
        <v>638</v>
      </c>
      <c r="BD159" s="47">
        <f t="shared" si="163"/>
        <v>2086</v>
      </c>
      <c r="BE159" s="47">
        <f t="shared" si="163"/>
        <v>776</v>
      </c>
      <c r="BF159" s="47">
        <f t="shared" si="163"/>
        <v>558</v>
      </c>
      <c r="BG159" s="47">
        <f t="shared" si="163"/>
        <v>1928</v>
      </c>
      <c r="BH159" s="47">
        <f t="shared" si="163"/>
        <v>1273</v>
      </c>
      <c r="BI159" s="47">
        <f t="shared" si="163"/>
        <v>1608</v>
      </c>
      <c r="BJ159" s="47">
        <f t="shared" si="163"/>
        <v>1178</v>
      </c>
    </row>
    <row r="160" ht="13.5" customHeight="1">
      <c r="A160" s="88">
        <v>40713.0</v>
      </c>
      <c r="B160" s="235" t="s">
        <v>75</v>
      </c>
      <c r="C160" s="38"/>
      <c r="D160" s="233" t="s">
        <v>21</v>
      </c>
      <c r="E160" s="52">
        <f t="shared" si="2"/>
        <v>1597</v>
      </c>
      <c r="F160" s="41">
        <v>1.0</v>
      </c>
      <c r="G160" s="41">
        <v>19.0</v>
      </c>
      <c r="H160" s="42">
        <f t="shared" si="3"/>
        <v>22</v>
      </c>
      <c r="I160" s="38"/>
      <c r="J160" s="234" t="s">
        <v>18</v>
      </c>
      <c r="K160" s="52">
        <f t="shared" si="4"/>
        <v>2086</v>
      </c>
      <c r="L160" s="44">
        <v>4.0</v>
      </c>
      <c r="M160" s="44">
        <v>19.0</v>
      </c>
      <c r="N160" s="23">
        <f t="shared" si="5"/>
        <v>31</v>
      </c>
      <c r="O160" s="38"/>
      <c r="P160" s="45" t="s">
        <v>73</v>
      </c>
      <c r="Q160" s="38"/>
      <c r="R160" s="45">
        <f>MIN(Rules!$E$2,(MAX(H160/N160,N160/H160)))</f>
        <v>1.409090909</v>
      </c>
      <c r="S160" s="45">
        <f>VLOOKUP(B160,Rules!A:B,2,FALSE)</f>
        <v>60</v>
      </c>
      <c r="T160" s="38"/>
      <c r="U160" s="46">
        <f>1/(10^(-(E160+(IF(P160="Y",Rules!$I$2,0))-K160)/Rules!$E$12)+1)</f>
        <v>0.09518327025</v>
      </c>
      <c r="V160" s="47">
        <f t="shared" si="6"/>
        <v>-8</v>
      </c>
      <c r="W160" s="47">
        <f t="shared" si="7"/>
        <v>8</v>
      </c>
      <c r="X160" s="47"/>
      <c r="Y160" s="47"/>
      <c r="Z160" s="48"/>
      <c r="AA160" s="47">
        <f t="shared" ref="AA160:BJ160" si="164">IF($D160=AA$1,$E160+$V160,(IF($J160=AA$1,$K160+$W160,AA159)))</f>
        <v>1506</v>
      </c>
      <c r="AB160" s="47">
        <f t="shared" si="164"/>
        <v>1065</v>
      </c>
      <c r="AC160" s="47">
        <f t="shared" si="164"/>
        <v>1391</v>
      </c>
      <c r="AD160" s="47">
        <f t="shared" si="164"/>
        <v>292</v>
      </c>
      <c r="AE160" s="47">
        <f t="shared" si="164"/>
        <v>1589</v>
      </c>
      <c r="AF160" s="47">
        <f t="shared" si="164"/>
        <v>1832</v>
      </c>
      <c r="AG160" s="47">
        <f t="shared" si="164"/>
        <v>1065</v>
      </c>
      <c r="AH160" s="47">
        <f t="shared" si="164"/>
        <v>858</v>
      </c>
      <c r="AI160" s="47">
        <f t="shared" si="164"/>
        <v>1301</v>
      </c>
      <c r="AJ160" s="47">
        <f t="shared" si="164"/>
        <v>1922</v>
      </c>
      <c r="AK160" s="47">
        <f t="shared" si="164"/>
        <v>522</v>
      </c>
      <c r="AL160" s="47">
        <f t="shared" si="164"/>
        <v>872</v>
      </c>
      <c r="AM160" s="47">
        <f t="shared" si="164"/>
        <v>1884</v>
      </c>
      <c r="AN160" s="47">
        <f t="shared" si="164"/>
        <v>1390</v>
      </c>
      <c r="AO160" s="47">
        <f t="shared" si="164"/>
        <v>1195</v>
      </c>
      <c r="AP160" s="47">
        <f t="shared" si="164"/>
        <v>2078</v>
      </c>
      <c r="AQ160" s="47">
        <f t="shared" si="164"/>
        <v>1469</v>
      </c>
      <c r="AR160" s="47">
        <f t="shared" si="164"/>
        <v>361</v>
      </c>
      <c r="AS160" s="47">
        <f t="shared" si="164"/>
        <v>1741</v>
      </c>
      <c r="AT160" s="47">
        <f t="shared" si="164"/>
        <v>1225</v>
      </c>
      <c r="AU160" s="47">
        <f t="shared" si="164"/>
        <v>627</v>
      </c>
      <c r="AV160" s="47">
        <f t="shared" si="164"/>
        <v>932</v>
      </c>
      <c r="AW160" s="47">
        <f t="shared" si="164"/>
        <v>1024</v>
      </c>
      <c r="AX160" s="47">
        <f t="shared" si="164"/>
        <v>1176</v>
      </c>
      <c r="AY160" s="47">
        <f t="shared" si="164"/>
        <v>709</v>
      </c>
      <c r="AZ160" s="47">
        <f t="shared" si="164"/>
        <v>1561</v>
      </c>
      <c r="BA160" s="47">
        <f t="shared" si="164"/>
        <v>947</v>
      </c>
      <c r="BB160" s="47">
        <f t="shared" si="164"/>
        <v>628</v>
      </c>
      <c r="BC160" s="47">
        <f t="shared" si="164"/>
        <v>638</v>
      </c>
      <c r="BD160" s="47">
        <f t="shared" si="164"/>
        <v>2094</v>
      </c>
      <c r="BE160" s="47">
        <f t="shared" si="164"/>
        <v>776</v>
      </c>
      <c r="BF160" s="47">
        <f t="shared" si="164"/>
        <v>558</v>
      </c>
      <c r="BG160" s="47">
        <f t="shared" si="164"/>
        <v>1928</v>
      </c>
      <c r="BH160" s="47">
        <f t="shared" si="164"/>
        <v>1273</v>
      </c>
      <c r="BI160" s="47">
        <f t="shared" si="164"/>
        <v>1608</v>
      </c>
      <c r="BJ160" s="47">
        <f t="shared" si="164"/>
        <v>1178</v>
      </c>
    </row>
    <row r="161" ht="13.5" customHeight="1">
      <c r="A161" s="88">
        <v>40713.0</v>
      </c>
      <c r="B161" s="235" t="s">
        <v>82</v>
      </c>
      <c r="C161" s="38"/>
      <c r="D161" s="233" t="s">
        <v>43</v>
      </c>
      <c r="E161" s="52">
        <f t="shared" si="2"/>
        <v>1065</v>
      </c>
      <c r="F161" s="41">
        <v>0.0</v>
      </c>
      <c r="G161" s="41">
        <v>14.0</v>
      </c>
      <c r="H161" s="42">
        <f t="shared" si="3"/>
        <v>14</v>
      </c>
      <c r="I161" s="38"/>
      <c r="J161" s="234" t="s">
        <v>33</v>
      </c>
      <c r="K161" s="52">
        <f t="shared" si="4"/>
        <v>1301</v>
      </c>
      <c r="L161" s="44">
        <v>1.0</v>
      </c>
      <c r="M161" s="44">
        <v>10.0</v>
      </c>
      <c r="N161" s="23">
        <f t="shared" si="5"/>
        <v>13</v>
      </c>
      <c r="O161" s="38"/>
      <c r="P161" s="45" t="s">
        <v>73</v>
      </c>
      <c r="Q161" s="38"/>
      <c r="R161" s="45">
        <f>MIN(Rules!$E$2,(MAX(H161/N161,N161/H161)))</f>
        <v>1.076923077</v>
      </c>
      <c r="S161" s="45">
        <f>VLOOKUP(B161,Rules!A:B,2,FALSE)</f>
        <v>35</v>
      </c>
      <c r="T161" s="38"/>
      <c r="U161" s="46">
        <f>1/(10^(-(E161+(IF(P161="Y",Rules!$I$2,0))-K161)/Rules!$E$12)+1)</f>
        <v>0.2522175351</v>
      </c>
      <c r="V161" s="47">
        <f t="shared" si="6"/>
        <v>28</v>
      </c>
      <c r="W161" s="47">
        <f t="shared" si="7"/>
        <v>-28</v>
      </c>
      <c r="X161" s="47"/>
      <c r="Y161" s="47"/>
      <c r="Z161" s="48"/>
      <c r="AA161" s="47">
        <f t="shared" ref="AA161:BJ161" si="165">IF($D161=AA$1,$E161+$V161,(IF($J161=AA$1,$K161+$W161,AA160)))</f>
        <v>1506</v>
      </c>
      <c r="AB161" s="47">
        <f t="shared" si="165"/>
        <v>1093</v>
      </c>
      <c r="AC161" s="47">
        <f t="shared" si="165"/>
        <v>1391</v>
      </c>
      <c r="AD161" s="47">
        <f t="shared" si="165"/>
        <v>292</v>
      </c>
      <c r="AE161" s="47">
        <f t="shared" si="165"/>
        <v>1589</v>
      </c>
      <c r="AF161" s="47">
        <f t="shared" si="165"/>
        <v>1832</v>
      </c>
      <c r="AG161" s="47">
        <f t="shared" si="165"/>
        <v>1065</v>
      </c>
      <c r="AH161" s="47">
        <f t="shared" si="165"/>
        <v>858</v>
      </c>
      <c r="AI161" s="47">
        <f t="shared" si="165"/>
        <v>1273</v>
      </c>
      <c r="AJ161" s="47">
        <f t="shared" si="165"/>
        <v>1922</v>
      </c>
      <c r="AK161" s="47">
        <f t="shared" si="165"/>
        <v>522</v>
      </c>
      <c r="AL161" s="47">
        <f t="shared" si="165"/>
        <v>872</v>
      </c>
      <c r="AM161" s="47">
        <f t="shared" si="165"/>
        <v>1884</v>
      </c>
      <c r="AN161" s="47">
        <f t="shared" si="165"/>
        <v>1390</v>
      </c>
      <c r="AO161" s="47">
        <f t="shared" si="165"/>
        <v>1195</v>
      </c>
      <c r="AP161" s="47">
        <f t="shared" si="165"/>
        <v>2078</v>
      </c>
      <c r="AQ161" s="47">
        <f t="shared" si="165"/>
        <v>1469</v>
      </c>
      <c r="AR161" s="47">
        <f t="shared" si="165"/>
        <v>361</v>
      </c>
      <c r="AS161" s="47">
        <f t="shared" si="165"/>
        <v>1741</v>
      </c>
      <c r="AT161" s="47">
        <f t="shared" si="165"/>
        <v>1225</v>
      </c>
      <c r="AU161" s="47">
        <f t="shared" si="165"/>
        <v>627</v>
      </c>
      <c r="AV161" s="47">
        <f t="shared" si="165"/>
        <v>932</v>
      </c>
      <c r="AW161" s="47">
        <f t="shared" si="165"/>
        <v>1024</v>
      </c>
      <c r="AX161" s="47">
        <f t="shared" si="165"/>
        <v>1176</v>
      </c>
      <c r="AY161" s="47">
        <f t="shared" si="165"/>
        <v>709</v>
      </c>
      <c r="AZ161" s="47">
        <f t="shared" si="165"/>
        <v>1561</v>
      </c>
      <c r="BA161" s="47">
        <f t="shared" si="165"/>
        <v>947</v>
      </c>
      <c r="BB161" s="47">
        <f t="shared" si="165"/>
        <v>628</v>
      </c>
      <c r="BC161" s="47">
        <f t="shared" si="165"/>
        <v>638</v>
      </c>
      <c r="BD161" s="47">
        <f t="shared" si="165"/>
        <v>2094</v>
      </c>
      <c r="BE161" s="47">
        <f t="shared" si="165"/>
        <v>776</v>
      </c>
      <c r="BF161" s="47">
        <f t="shared" si="165"/>
        <v>558</v>
      </c>
      <c r="BG161" s="47">
        <f t="shared" si="165"/>
        <v>1928</v>
      </c>
      <c r="BH161" s="47">
        <f t="shared" si="165"/>
        <v>1273</v>
      </c>
      <c r="BI161" s="47">
        <f t="shared" si="165"/>
        <v>1608</v>
      </c>
      <c r="BJ161" s="47">
        <f t="shared" si="165"/>
        <v>1178</v>
      </c>
    </row>
    <row r="162" ht="13.5" customHeight="1">
      <c r="A162" s="88">
        <v>40719.0</v>
      </c>
      <c r="B162" s="235" t="s">
        <v>77</v>
      </c>
      <c r="C162" s="38"/>
      <c r="D162" s="233" t="s">
        <v>19</v>
      </c>
      <c r="E162" s="52">
        <f t="shared" si="2"/>
        <v>1832</v>
      </c>
      <c r="F162" s="41">
        <v>2.0</v>
      </c>
      <c r="G162" s="41">
        <v>17.0</v>
      </c>
      <c r="H162" s="42">
        <f t="shared" si="3"/>
        <v>23</v>
      </c>
      <c r="I162" s="38"/>
      <c r="J162" s="234" t="s">
        <v>27</v>
      </c>
      <c r="K162" s="52">
        <f t="shared" si="4"/>
        <v>1561</v>
      </c>
      <c r="L162" s="44">
        <v>2.0</v>
      </c>
      <c r="M162" s="44">
        <v>16.0</v>
      </c>
      <c r="N162" s="23">
        <f t="shared" si="5"/>
        <v>22</v>
      </c>
      <c r="O162" s="38"/>
      <c r="P162" s="45" t="s">
        <v>72</v>
      </c>
      <c r="Q162" s="38"/>
      <c r="R162" s="45">
        <f>MIN(Rules!$E$2,(MAX(H162/N162,N162/H162)))</f>
        <v>1.045454545</v>
      </c>
      <c r="S162" s="45">
        <f>VLOOKUP(B162,Rules!A:B,2,FALSE)</f>
        <v>60</v>
      </c>
      <c r="T162" s="38"/>
      <c r="U162" s="46">
        <f>1/(10^(-(E162+(IF(P162="Y",Rules!$I$2,0))-K162)/Rules!$E$12)+1)</f>
        <v>0.8742176839</v>
      </c>
      <c r="V162" s="47">
        <f t="shared" si="6"/>
        <v>8</v>
      </c>
      <c r="W162" s="47">
        <f t="shared" si="7"/>
        <v>-8</v>
      </c>
      <c r="X162" s="47"/>
      <c r="Y162" s="47"/>
      <c r="Z162" s="48"/>
      <c r="AA162" s="47">
        <f t="shared" ref="AA162:BJ162" si="166">IF($D162=AA$1,$E162+$V162,(IF($J162=AA$1,$K162+$W162,AA161)))</f>
        <v>1506</v>
      </c>
      <c r="AB162" s="47">
        <f t="shared" si="166"/>
        <v>1093</v>
      </c>
      <c r="AC162" s="47">
        <f t="shared" si="166"/>
        <v>1391</v>
      </c>
      <c r="AD162" s="47">
        <f t="shared" si="166"/>
        <v>292</v>
      </c>
      <c r="AE162" s="47">
        <f t="shared" si="166"/>
        <v>1589</v>
      </c>
      <c r="AF162" s="47">
        <f t="shared" si="166"/>
        <v>1840</v>
      </c>
      <c r="AG162" s="47">
        <f t="shared" si="166"/>
        <v>1065</v>
      </c>
      <c r="AH162" s="47">
        <f t="shared" si="166"/>
        <v>858</v>
      </c>
      <c r="AI162" s="47">
        <f t="shared" si="166"/>
        <v>1273</v>
      </c>
      <c r="AJ162" s="47">
        <f t="shared" si="166"/>
        <v>1922</v>
      </c>
      <c r="AK162" s="47">
        <f t="shared" si="166"/>
        <v>522</v>
      </c>
      <c r="AL162" s="47">
        <f t="shared" si="166"/>
        <v>872</v>
      </c>
      <c r="AM162" s="47">
        <f t="shared" si="166"/>
        <v>1884</v>
      </c>
      <c r="AN162" s="47">
        <f t="shared" si="166"/>
        <v>1390</v>
      </c>
      <c r="AO162" s="47">
        <f t="shared" si="166"/>
        <v>1195</v>
      </c>
      <c r="AP162" s="47">
        <f t="shared" si="166"/>
        <v>2078</v>
      </c>
      <c r="AQ162" s="47">
        <f t="shared" si="166"/>
        <v>1469</v>
      </c>
      <c r="AR162" s="47">
        <f t="shared" si="166"/>
        <v>361</v>
      </c>
      <c r="AS162" s="47">
        <f t="shared" si="166"/>
        <v>1741</v>
      </c>
      <c r="AT162" s="47">
        <f t="shared" si="166"/>
        <v>1225</v>
      </c>
      <c r="AU162" s="47">
        <f t="shared" si="166"/>
        <v>627</v>
      </c>
      <c r="AV162" s="47">
        <f t="shared" si="166"/>
        <v>932</v>
      </c>
      <c r="AW162" s="47">
        <f t="shared" si="166"/>
        <v>1024</v>
      </c>
      <c r="AX162" s="47">
        <f t="shared" si="166"/>
        <v>1176</v>
      </c>
      <c r="AY162" s="47">
        <f t="shared" si="166"/>
        <v>709</v>
      </c>
      <c r="AZ162" s="47">
        <f t="shared" si="166"/>
        <v>1553</v>
      </c>
      <c r="BA162" s="47">
        <f t="shared" si="166"/>
        <v>947</v>
      </c>
      <c r="BB162" s="47">
        <f t="shared" si="166"/>
        <v>628</v>
      </c>
      <c r="BC162" s="47">
        <f t="shared" si="166"/>
        <v>638</v>
      </c>
      <c r="BD162" s="47">
        <f t="shared" si="166"/>
        <v>2094</v>
      </c>
      <c r="BE162" s="47">
        <f t="shared" si="166"/>
        <v>776</v>
      </c>
      <c r="BF162" s="47">
        <f t="shared" si="166"/>
        <v>558</v>
      </c>
      <c r="BG162" s="47">
        <f t="shared" si="166"/>
        <v>1928</v>
      </c>
      <c r="BH162" s="47">
        <f t="shared" si="166"/>
        <v>1273</v>
      </c>
      <c r="BI162" s="47">
        <f t="shared" si="166"/>
        <v>1608</v>
      </c>
      <c r="BJ162" s="47">
        <f t="shared" si="166"/>
        <v>1178</v>
      </c>
    </row>
    <row r="163" ht="13.5" customHeight="1">
      <c r="A163" s="88">
        <v>40719.0</v>
      </c>
      <c r="B163" s="235" t="s">
        <v>77</v>
      </c>
      <c r="C163" s="38"/>
      <c r="D163" s="233" t="s">
        <v>30</v>
      </c>
      <c r="E163" s="52">
        <f t="shared" si="2"/>
        <v>1506</v>
      </c>
      <c r="F163" s="240">
        <v>0.0</v>
      </c>
      <c r="G163" s="240">
        <v>23.0</v>
      </c>
      <c r="H163" s="42">
        <f t="shared" si="3"/>
        <v>23</v>
      </c>
      <c r="I163" s="38"/>
      <c r="J163" s="234" t="s">
        <v>28</v>
      </c>
      <c r="K163" s="52">
        <f t="shared" si="4"/>
        <v>1391</v>
      </c>
      <c r="L163" s="241">
        <v>1.0</v>
      </c>
      <c r="M163" s="241">
        <v>12.0</v>
      </c>
      <c r="N163" s="23">
        <f t="shared" si="5"/>
        <v>15</v>
      </c>
      <c r="O163" s="38"/>
      <c r="P163" s="45" t="s">
        <v>72</v>
      </c>
      <c r="Q163" s="38"/>
      <c r="R163" s="45">
        <f>MIN(Rules!$E$2,(MAX(H163/N163,N163/H163)))</f>
        <v>1.533333333</v>
      </c>
      <c r="S163" s="45">
        <f>VLOOKUP(B163,Rules!A:B,2,FALSE)</f>
        <v>60</v>
      </c>
      <c r="T163" s="38"/>
      <c r="U163" s="46">
        <f>1/(10^(-(E163+(IF(P163="Y",Rules!$I$2,0))-K163)/Rules!$E$12)+1)</f>
        <v>0.7721286735</v>
      </c>
      <c r="V163" s="47">
        <f t="shared" si="6"/>
        <v>21</v>
      </c>
      <c r="W163" s="47">
        <f t="shared" si="7"/>
        <v>-21</v>
      </c>
      <c r="X163" s="47"/>
      <c r="Y163" s="47"/>
      <c r="Z163" s="48"/>
      <c r="AA163" s="47">
        <f t="shared" ref="AA163:BJ163" si="167">IF($D163=AA$1,$E163+$V163,(IF($J163=AA$1,$K163+$W163,AA162)))</f>
        <v>1527</v>
      </c>
      <c r="AB163" s="47">
        <f t="shared" si="167"/>
        <v>1093</v>
      </c>
      <c r="AC163" s="47">
        <f t="shared" si="167"/>
        <v>1370</v>
      </c>
      <c r="AD163" s="47">
        <f t="shared" si="167"/>
        <v>292</v>
      </c>
      <c r="AE163" s="47">
        <f t="shared" si="167"/>
        <v>1589</v>
      </c>
      <c r="AF163" s="47">
        <f t="shared" si="167"/>
        <v>1840</v>
      </c>
      <c r="AG163" s="47">
        <f t="shared" si="167"/>
        <v>1065</v>
      </c>
      <c r="AH163" s="47">
        <f t="shared" si="167"/>
        <v>858</v>
      </c>
      <c r="AI163" s="47">
        <f t="shared" si="167"/>
        <v>1273</v>
      </c>
      <c r="AJ163" s="47">
        <f t="shared" si="167"/>
        <v>1922</v>
      </c>
      <c r="AK163" s="47">
        <f t="shared" si="167"/>
        <v>522</v>
      </c>
      <c r="AL163" s="47">
        <f t="shared" si="167"/>
        <v>872</v>
      </c>
      <c r="AM163" s="47">
        <f t="shared" si="167"/>
        <v>1884</v>
      </c>
      <c r="AN163" s="47">
        <f t="shared" si="167"/>
        <v>1390</v>
      </c>
      <c r="AO163" s="47">
        <f t="shared" si="167"/>
        <v>1195</v>
      </c>
      <c r="AP163" s="47">
        <f t="shared" si="167"/>
        <v>2078</v>
      </c>
      <c r="AQ163" s="47">
        <f t="shared" si="167"/>
        <v>1469</v>
      </c>
      <c r="AR163" s="47">
        <f t="shared" si="167"/>
        <v>361</v>
      </c>
      <c r="AS163" s="47">
        <f t="shared" si="167"/>
        <v>1741</v>
      </c>
      <c r="AT163" s="47">
        <f t="shared" si="167"/>
        <v>1225</v>
      </c>
      <c r="AU163" s="47">
        <f t="shared" si="167"/>
        <v>627</v>
      </c>
      <c r="AV163" s="47">
        <f t="shared" si="167"/>
        <v>932</v>
      </c>
      <c r="AW163" s="47">
        <f t="shared" si="167"/>
        <v>1024</v>
      </c>
      <c r="AX163" s="47">
        <f t="shared" si="167"/>
        <v>1176</v>
      </c>
      <c r="AY163" s="47">
        <f t="shared" si="167"/>
        <v>709</v>
      </c>
      <c r="AZ163" s="47">
        <f t="shared" si="167"/>
        <v>1553</v>
      </c>
      <c r="BA163" s="47">
        <f t="shared" si="167"/>
        <v>947</v>
      </c>
      <c r="BB163" s="47">
        <f t="shared" si="167"/>
        <v>628</v>
      </c>
      <c r="BC163" s="47">
        <f t="shared" si="167"/>
        <v>638</v>
      </c>
      <c r="BD163" s="47">
        <f t="shared" si="167"/>
        <v>2094</v>
      </c>
      <c r="BE163" s="47">
        <f t="shared" si="167"/>
        <v>776</v>
      </c>
      <c r="BF163" s="47">
        <f t="shared" si="167"/>
        <v>558</v>
      </c>
      <c r="BG163" s="47">
        <f t="shared" si="167"/>
        <v>1928</v>
      </c>
      <c r="BH163" s="47">
        <f t="shared" si="167"/>
        <v>1273</v>
      </c>
      <c r="BI163" s="47">
        <f t="shared" si="167"/>
        <v>1608</v>
      </c>
      <c r="BJ163" s="47">
        <f t="shared" si="167"/>
        <v>1178</v>
      </c>
    </row>
    <row r="164" ht="13.5" customHeight="1">
      <c r="A164" s="242">
        <v>40726.0</v>
      </c>
      <c r="B164" s="235" t="s">
        <v>77</v>
      </c>
      <c r="C164" s="38"/>
      <c r="D164" s="233" t="s">
        <v>20</v>
      </c>
      <c r="E164" s="52">
        <f t="shared" si="2"/>
        <v>1741</v>
      </c>
      <c r="F164" s="240">
        <v>1.0</v>
      </c>
      <c r="G164" s="240">
        <v>21.0</v>
      </c>
      <c r="H164" s="42">
        <f t="shared" si="3"/>
        <v>24</v>
      </c>
      <c r="I164" s="38"/>
      <c r="J164" s="234" t="s">
        <v>24</v>
      </c>
      <c r="K164" s="52">
        <f t="shared" si="4"/>
        <v>1608</v>
      </c>
      <c r="L164" s="241">
        <v>2.0</v>
      </c>
      <c r="M164" s="241">
        <v>13.0</v>
      </c>
      <c r="N164" s="23">
        <f t="shared" si="5"/>
        <v>19</v>
      </c>
      <c r="O164" s="38"/>
      <c r="P164" s="38" t="s">
        <v>72</v>
      </c>
      <c r="Q164" s="38"/>
      <c r="R164" s="38">
        <f>MIN(Rules!$E$2,(MAX(H164/N164,N164/H164)))</f>
        <v>1.263157895</v>
      </c>
      <c r="S164" s="38">
        <f>VLOOKUP(B164,Rules!A:B,2,FALSE)</f>
        <v>60</v>
      </c>
      <c r="T164" s="38"/>
      <c r="U164" s="46">
        <f>1/(10^(-(E164+(IF(P164="Y",Rules!$I$2,0))-K164)/Rules!$E$12)+1)</f>
        <v>0.7863836557</v>
      </c>
      <c r="V164" s="47">
        <f t="shared" si="6"/>
        <v>16</v>
      </c>
      <c r="W164" s="47">
        <f t="shared" si="7"/>
        <v>-16</v>
      </c>
      <c r="X164" s="47"/>
      <c r="Y164" s="47"/>
      <c r="Z164" s="48"/>
      <c r="AA164" s="47">
        <f t="shared" ref="AA164:BJ164" si="168">IF($D164=AA$1,$E164+$V164,(IF($J164=AA$1,$K164+$W164,AA163)))</f>
        <v>1527</v>
      </c>
      <c r="AB164" s="47">
        <f t="shared" si="168"/>
        <v>1093</v>
      </c>
      <c r="AC164" s="47">
        <f t="shared" si="168"/>
        <v>1370</v>
      </c>
      <c r="AD164" s="47">
        <f t="shared" si="168"/>
        <v>292</v>
      </c>
      <c r="AE164" s="47">
        <f t="shared" si="168"/>
        <v>1589</v>
      </c>
      <c r="AF164" s="47">
        <f t="shared" si="168"/>
        <v>1840</v>
      </c>
      <c r="AG164" s="47">
        <f t="shared" si="168"/>
        <v>1065</v>
      </c>
      <c r="AH164" s="47">
        <f t="shared" si="168"/>
        <v>858</v>
      </c>
      <c r="AI164" s="47">
        <f t="shared" si="168"/>
        <v>1273</v>
      </c>
      <c r="AJ164" s="47">
        <f t="shared" si="168"/>
        <v>1922</v>
      </c>
      <c r="AK164" s="47">
        <f t="shared" si="168"/>
        <v>522</v>
      </c>
      <c r="AL164" s="47">
        <f t="shared" si="168"/>
        <v>872</v>
      </c>
      <c r="AM164" s="47">
        <f t="shared" si="168"/>
        <v>1884</v>
      </c>
      <c r="AN164" s="47">
        <f t="shared" si="168"/>
        <v>1390</v>
      </c>
      <c r="AO164" s="47">
        <f t="shared" si="168"/>
        <v>1195</v>
      </c>
      <c r="AP164" s="47">
        <f t="shared" si="168"/>
        <v>2078</v>
      </c>
      <c r="AQ164" s="47">
        <f t="shared" si="168"/>
        <v>1469</v>
      </c>
      <c r="AR164" s="47">
        <f t="shared" si="168"/>
        <v>361</v>
      </c>
      <c r="AS164" s="47">
        <f t="shared" si="168"/>
        <v>1757</v>
      </c>
      <c r="AT164" s="47">
        <f t="shared" si="168"/>
        <v>1225</v>
      </c>
      <c r="AU164" s="47">
        <f t="shared" si="168"/>
        <v>627</v>
      </c>
      <c r="AV164" s="47">
        <f t="shared" si="168"/>
        <v>932</v>
      </c>
      <c r="AW164" s="47">
        <f t="shared" si="168"/>
        <v>1024</v>
      </c>
      <c r="AX164" s="47">
        <f t="shared" si="168"/>
        <v>1176</v>
      </c>
      <c r="AY164" s="47">
        <f t="shared" si="168"/>
        <v>709</v>
      </c>
      <c r="AZ164" s="47">
        <f t="shared" si="168"/>
        <v>1553</v>
      </c>
      <c r="BA164" s="47">
        <f t="shared" si="168"/>
        <v>947</v>
      </c>
      <c r="BB164" s="47">
        <f t="shared" si="168"/>
        <v>628</v>
      </c>
      <c r="BC164" s="47">
        <f t="shared" si="168"/>
        <v>638</v>
      </c>
      <c r="BD164" s="47">
        <f t="shared" si="168"/>
        <v>2094</v>
      </c>
      <c r="BE164" s="47">
        <f t="shared" si="168"/>
        <v>776</v>
      </c>
      <c r="BF164" s="47">
        <f t="shared" si="168"/>
        <v>558</v>
      </c>
      <c r="BG164" s="47">
        <f t="shared" si="168"/>
        <v>1928</v>
      </c>
      <c r="BH164" s="47">
        <f t="shared" si="168"/>
        <v>1273</v>
      </c>
      <c r="BI164" s="47">
        <f t="shared" si="168"/>
        <v>1592</v>
      </c>
      <c r="BJ164" s="47">
        <f t="shared" si="168"/>
        <v>1178</v>
      </c>
    </row>
    <row r="165" ht="13.5" customHeight="1">
      <c r="A165" s="242">
        <v>40726.0</v>
      </c>
      <c r="B165" s="235" t="s">
        <v>77</v>
      </c>
      <c r="C165" s="38"/>
      <c r="D165" s="233" t="s">
        <v>23</v>
      </c>
      <c r="E165" s="52">
        <f t="shared" si="2"/>
        <v>1884</v>
      </c>
      <c r="F165" s="240">
        <v>4.0</v>
      </c>
      <c r="G165" s="240">
        <v>25.0</v>
      </c>
      <c r="H165" s="42">
        <f t="shared" si="3"/>
        <v>37</v>
      </c>
      <c r="I165" s="38"/>
      <c r="J165" s="234" t="s">
        <v>21</v>
      </c>
      <c r="K165" s="52">
        <f t="shared" si="4"/>
        <v>1589</v>
      </c>
      <c r="L165" s="241">
        <v>0.0</v>
      </c>
      <c r="M165" s="241">
        <v>20.0</v>
      </c>
      <c r="N165" s="23">
        <f t="shared" si="5"/>
        <v>20</v>
      </c>
      <c r="O165" s="38"/>
      <c r="P165" s="38" t="s">
        <v>72</v>
      </c>
      <c r="Q165" s="38"/>
      <c r="R165" s="38">
        <f>MIN(Rules!$E$2,(MAX(H165/N165,N165/H165)))</f>
        <v>1.85</v>
      </c>
      <c r="S165" s="38">
        <f>VLOOKUP(B165,Rules!A:B,2,FALSE)</f>
        <v>60</v>
      </c>
      <c r="T165" s="38"/>
      <c r="U165" s="46">
        <f>1/(10^(-(E165+(IF(P165="Y",Rules!$I$2,0))-K165)/Rules!$E$12)+1)</f>
        <v>0.8858769426</v>
      </c>
      <c r="V165" s="47">
        <f t="shared" si="6"/>
        <v>13</v>
      </c>
      <c r="W165" s="47">
        <f t="shared" si="7"/>
        <v>-13</v>
      </c>
      <c r="X165" s="47"/>
      <c r="Y165" s="47"/>
      <c r="Z165" s="48"/>
      <c r="AA165" s="47">
        <f t="shared" ref="AA165:BJ165" si="169">IF($D165=AA$1,$E165+$V165,(IF($J165=AA$1,$K165+$W165,AA164)))</f>
        <v>1527</v>
      </c>
      <c r="AB165" s="47">
        <f t="shared" si="169"/>
        <v>1093</v>
      </c>
      <c r="AC165" s="47">
        <f t="shared" si="169"/>
        <v>1370</v>
      </c>
      <c r="AD165" s="47">
        <f t="shared" si="169"/>
        <v>292</v>
      </c>
      <c r="AE165" s="47">
        <f t="shared" si="169"/>
        <v>1576</v>
      </c>
      <c r="AF165" s="47">
        <f t="shared" si="169"/>
        <v>1840</v>
      </c>
      <c r="AG165" s="47">
        <f t="shared" si="169"/>
        <v>1065</v>
      </c>
      <c r="AH165" s="47">
        <f t="shared" si="169"/>
        <v>858</v>
      </c>
      <c r="AI165" s="47">
        <f t="shared" si="169"/>
        <v>1273</v>
      </c>
      <c r="AJ165" s="47">
        <f t="shared" si="169"/>
        <v>1922</v>
      </c>
      <c r="AK165" s="47">
        <f t="shared" si="169"/>
        <v>522</v>
      </c>
      <c r="AL165" s="47">
        <f t="shared" si="169"/>
        <v>872</v>
      </c>
      <c r="AM165" s="47">
        <f t="shared" si="169"/>
        <v>1897</v>
      </c>
      <c r="AN165" s="47">
        <f t="shared" si="169"/>
        <v>1390</v>
      </c>
      <c r="AO165" s="47">
        <f t="shared" si="169"/>
        <v>1195</v>
      </c>
      <c r="AP165" s="47">
        <f t="shared" si="169"/>
        <v>2078</v>
      </c>
      <c r="AQ165" s="47">
        <f t="shared" si="169"/>
        <v>1469</v>
      </c>
      <c r="AR165" s="47">
        <f t="shared" si="169"/>
        <v>361</v>
      </c>
      <c r="AS165" s="47">
        <f t="shared" si="169"/>
        <v>1757</v>
      </c>
      <c r="AT165" s="47">
        <f t="shared" si="169"/>
        <v>1225</v>
      </c>
      <c r="AU165" s="47">
        <f t="shared" si="169"/>
        <v>627</v>
      </c>
      <c r="AV165" s="47">
        <f t="shared" si="169"/>
        <v>932</v>
      </c>
      <c r="AW165" s="47">
        <f t="shared" si="169"/>
        <v>1024</v>
      </c>
      <c r="AX165" s="47">
        <f t="shared" si="169"/>
        <v>1176</v>
      </c>
      <c r="AY165" s="47">
        <f t="shared" si="169"/>
        <v>709</v>
      </c>
      <c r="AZ165" s="47">
        <f t="shared" si="169"/>
        <v>1553</v>
      </c>
      <c r="BA165" s="47">
        <f t="shared" si="169"/>
        <v>947</v>
      </c>
      <c r="BB165" s="47">
        <f t="shared" si="169"/>
        <v>628</v>
      </c>
      <c r="BC165" s="47">
        <f t="shared" si="169"/>
        <v>638</v>
      </c>
      <c r="BD165" s="47">
        <f t="shared" si="169"/>
        <v>2094</v>
      </c>
      <c r="BE165" s="47">
        <f t="shared" si="169"/>
        <v>776</v>
      </c>
      <c r="BF165" s="47">
        <f t="shared" si="169"/>
        <v>558</v>
      </c>
      <c r="BG165" s="47">
        <f t="shared" si="169"/>
        <v>1928</v>
      </c>
      <c r="BH165" s="47">
        <f t="shared" si="169"/>
        <v>1273</v>
      </c>
      <c r="BI165" s="47">
        <f t="shared" si="169"/>
        <v>1592</v>
      </c>
      <c r="BJ165" s="47">
        <f t="shared" si="169"/>
        <v>1178</v>
      </c>
    </row>
    <row r="166" ht="13.5" customHeight="1">
      <c r="A166" s="242">
        <v>40727.0</v>
      </c>
      <c r="B166" s="235" t="s">
        <v>75</v>
      </c>
      <c r="C166" s="38"/>
      <c r="D166" s="233" t="s">
        <v>26</v>
      </c>
      <c r="E166" s="52">
        <f t="shared" si="2"/>
        <v>1922</v>
      </c>
      <c r="F166" s="240">
        <v>1.0</v>
      </c>
      <c r="G166" s="240">
        <v>15.0</v>
      </c>
      <c r="H166" s="42">
        <f t="shared" si="3"/>
        <v>18</v>
      </c>
      <c r="I166" s="38"/>
      <c r="J166" s="234" t="s">
        <v>22</v>
      </c>
      <c r="K166" s="52">
        <f t="shared" si="4"/>
        <v>2078</v>
      </c>
      <c r="L166" s="241">
        <v>4.0</v>
      </c>
      <c r="M166" s="241">
        <v>17.0</v>
      </c>
      <c r="N166" s="23">
        <f t="shared" si="5"/>
        <v>29</v>
      </c>
      <c r="O166" s="38"/>
      <c r="P166" s="38" t="s">
        <v>72</v>
      </c>
      <c r="Q166" s="38"/>
      <c r="R166" s="38">
        <f>MIN(Rules!$E$2,(MAX(H166/N166,N166/H166)))</f>
        <v>1.611111111</v>
      </c>
      <c r="S166" s="38">
        <f>VLOOKUP(B166,Rules!A:B,2,FALSE)</f>
        <v>60</v>
      </c>
      <c r="T166" s="38"/>
      <c r="U166" s="46">
        <f>1/(10^(-(E166+(IF(P166="Y",Rules!$I$2,0))-K166)/Rules!$E$12)+1)</f>
        <v>0.4930926842</v>
      </c>
      <c r="V166" s="47">
        <f t="shared" si="6"/>
        <v>-48</v>
      </c>
      <c r="W166" s="47">
        <f t="shared" si="7"/>
        <v>48</v>
      </c>
      <c r="X166" s="47"/>
      <c r="Y166" s="47"/>
      <c r="Z166" s="48"/>
      <c r="AA166" s="47">
        <f t="shared" ref="AA166:BJ166" si="170">IF($D166=AA$1,$E166+$V166,(IF($J166=AA$1,$K166+$W166,AA165)))</f>
        <v>1527</v>
      </c>
      <c r="AB166" s="47">
        <f t="shared" si="170"/>
        <v>1093</v>
      </c>
      <c r="AC166" s="47">
        <f t="shared" si="170"/>
        <v>1370</v>
      </c>
      <c r="AD166" s="47">
        <f t="shared" si="170"/>
        <v>292</v>
      </c>
      <c r="AE166" s="47">
        <f t="shared" si="170"/>
        <v>1576</v>
      </c>
      <c r="AF166" s="47">
        <f t="shared" si="170"/>
        <v>1840</v>
      </c>
      <c r="AG166" s="47">
        <f t="shared" si="170"/>
        <v>1065</v>
      </c>
      <c r="AH166" s="47">
        <f t="shared" si="170"/>
        <v>858</v>
      </c>
      <c r="AI166" s="47">
        <f t="shared" si="170"/>
        <v>1273</v>
      </c>
      <c r="AJ166" s="47">
        <f t="shared" si="170"/>
        <v>1874</v>
      </c>
      <c r="AK166" s="47">
        <f t="shared" si="170"/>
        <v>522</v>
      </c>
      <c r="AL166" s="47">
        <f t="shared" si="170"/>
        <v>872</v>
      </c>
      <c r="AM166" s="47">
        <f t="shared" si="170"/>
        <v>1897</v>
      </c>
      <c r="AN166" s="47">
        <f t="shared" si="170"/>
        <v>1390</v>
      </c>
      <c r="AO166" s="47">
        <f t="shared" si="170"/>
        <v>1195</v>
      </c>
      <c r="AP166" s="47">
        <f t="shared" si="170"/>
        <v>2126</v>
      </c>
      <c r="AQ166" s="47">
        <f t="shared" si="170"/>
        <v>1469</v>
      </c>
      <c r="AR166" s="47">
        <f t="shared" si="170"/>
        <v>361</v>
      </c>
      <c r="AS166" s="47">
        <f t="shared" si="170"/>
        <v>1757</v>
      </c>
      <c r="AT166" s="47">
        <f t="shared" si="170"/>
        <v>1225</v>
      </c>
      <c r="AU166" s="47">
        <f t="shared" si="170"/>
        <v>627</v>
      </c>
      <c r="AV166" s="47">
        <f t="shared" si="170"/>
        <v>932</v>
      </c>
      <c r="AW166" s="47">
        <f t="shared" si="170"/>
        <v>1024</v>
      </c>
      <c r="AX166" s="47">
        <f t="shared" si="170"/>
        <v>1176</v>
      </c>
      <c r="AY166" s="47">
        <f t="shared" si="170"/>
        <v>709</v>
      </c>
      <c r="AZ166" s="47">
        <f t="shared" si="170"/>
        <v>1553</v>
      </c>
      <c r="BA166" s="47">
        <f t="shared" si="170"/>
        <v>947</v>
      </c>
      <c r="BB166" s="47">
        <f t="shared" si="170"/>
        <v>628</v>
      </c>
      <c r="BC166" s="47">
        <f t="shared" si="170"/>
        <v>638</v>
      </c>
      <c r="BD166" s="47">
        <f t="shared" si="170"/>
        <v>2094</v>
      </c>
      <c r="BE166" s="47">
        <f t="shared" si="170"/>
        <v>776</v>
      </c>
      <c r="BF166" s="47">
        <f t="shared" si="170"/>
        <v>558</v>
      </c>
      <c r="BG166" s="47">
        <f t="shared" si="170"/>
        <v>1928</v>
      </c>
      <c r="BH166" s="47">
        <f t="shared" si="170"/>
        <v>1273</v>
      </c>
      <c r="BI166" s="47">
        <f t="shared" si="170"/>
        <v>1592</v>
      </c>
      <c r="BJ166" s="47">
        <f t="shared" si="170"/>
        <v>1178</v>
      </c>
    </row>
    <row r="167" ht="13.5" customHeight="1">
      <c r="A167" s="242">
        <v>40727.0</v>
      </c>
      <c r="B167" s="235" t="s">
        <v>82</v>
      </c>
      <c r="C167" s="38"/>
      <c r="D167" s="233" t="s">
        <v>30</v>
      </c>
      <c r="E167" s="52">
        <f t="shared" si="2"/>
        <v>1527</v>
      </c>
      <c r="F167" s="240">
        <v>2.0</v>
      </c>
      <c r="G167" s="240">
        <v>20.0</v>
      </c>
      <c r="H167" s="42">
        <f t="shared" si="3"/>
        <v>26</v>
      </c>
      <c r="I167" s="38"/>
      <c r="J167" s="234" t="s">
        <v>43</v>
      </c>
      <c r="K167" s="52">
        <f t="shared" si="4"/>
        <v>1093</v>
      </c>
      <c r="L167" s="241">
        <v>2.0</v>
      </c>
      <c r="M167" s="241">
        <v>12.0</v>
      </c>
      <c r="N167" s="23">
        <f t="shared" si="5"/>
        <v>18</v>
      </c>
      <c r="O167" s="38"/>
      <c r="P167" s="38" t="s">
        <v>72</v>
      </c>
      <c r="Q167" s="38"/>
      <c r="R167" s="38">
        <f>MIN(Rules!$E$2,(MAX(H167/N167,N167/H167)))</f>
        <v>1.444444444</v>
      </c>
      <c r="S167" s="38">
        <f>VLOOKUP(B167,Rules!A:B,2,FALSE)</f>
        <v>35</v>
      </c>
      <c r="T167" s="38"/>
      <c r="U167" s="46">
        <f>1/(10^(-(E167+(IF(P167="Y",Rules!$I$2,0))-K167)/Rules!$E$12)+1)</f>
        <v>0.9363994118</v>
      </c>
      <c r="V167" s="47">
        <f t="shared" si="6"/>
        <v>3</v>
      </c>
      <c r="W167" s="47">
        <f t="shared" si="7"/>
        <v>-3</v>
      </c>
      <c r="X167" s="47"/>
      <c r="Y167" s="47"/>
      <c r="Z167" s="48"/>
      <c r="AA167" s="47">
        <f t="shared" ref="AA167:BJ167" si="171">IF($D167=AA$1,$E167+$V167,(IF($J167=AA$1,$K167+$W167,AA166)))</f>
        <v>1530</v>
      </c>
      <c r="AB167" s="47">
        <f t="shared" si="171"/>
        <v>1090</v>
      </c>
      <c r="AC167" s="47">
        <f t="shared" si="171"/>
        <v>1370</v>
      </c>
      <c r="AD167" s="47">
        <f t="shared" si="171"/>
        <v>292</v>
      </c>
      <c r="AE167" s="47">
        <f t="shared" si="171"/>
        <v>1576</v>
      </c>
      <c r="AF167" s="47">
        <f t="shared" si="171"/>
        <v>1840</v>
      </c>
      <c r="AG167" s="47">
        <f t="shared" si="171"/>
        <v>1065</v>
      </c>
      <c r="AH167" s="47">
        <f t="shared" si="171"/>
        <v>858</v>
      </c>
      <c r="AI167" s="47">
        <f t="shared" si="171"/>
        <v>1273</v>
      </c>
      <c r="AJ167" s="47">
        <f t="shared" si="171"/>
        <v>1874</v>
      </c>
      <c r="AK167" s="47">
        <f t="shared" si="171"/>
        <v>522</v>
      </c>
      <c r="AL167" s="47">
        <f t="shared" si="171"/>
        <v>872</v>
      </c>
      <c r="AM167" s="47">
        <f t="shared" si="171"/>
        <v>1897</v>
      </c>
      <c r="AN167" s="47">
        <f t="shared" si="171"/>
        <v>1390</v>
      </c>
      <c r="AO167" s="47">
        <f t="shared" si="171"/>
        <v>1195</v>
      </c>
      <c r="AP167" s="47">
        <f t="shared" si="171"/>
        <v>2126</v>
      </c>
      <c r="AQ167" s="47">
        <f t="shared" si="171"/>
        <v>1469</v>
      </c>
      <c r="AR167" s="47">
        <f t="shared" si="171"/>
        <v>361</v>
      </c>
      <c r="AS167" s="47">
        <f t="shared" si="171"/>
        <v>1757</v>
      </c>
      <c r="AT167" s="47">
        <f t="shared" si="171"/>
        <v>1225</v>
      </c>
      <c r="AU167" s="47">
        <f t="shared" si="171"/>
        <v>627</v>
      </c>
      <c r="AV167" s="47">
        <f t="shared" si="171"/>
        <v>932</v>
      </c>
      <c r="AW167" s="47">
        <f t="shared" si="171"/>
        <v>1024</v>
      </c>
      <c r="AX167" s="47">
        <f t="shared" si="171"/>
        <v>1176</v>
      </c>
      <c r="AY167" s="47">
        <f t="shared" si="171"/>
        <v>709</v>
      </c>
      <c r="AZ167" s="47">
        <f t="shared" si="171"/>
        <v>1553</v>
      </c>
      <c r="BA167" s="47">
        <f t="shared" si="171"/>
        <v>947</v>
      </c>
      <c r="BB167" s="47">
        <f t="shared" si="171"/>
        <v>628</v>
      </c>
      <c r="BC167" s="47">
        <f t="shared" si="171"/>
        <v>638</v>
      </c>
      <c r="BD167" s="47">
        <f t="shared" si="171"/>
        <v>2094</v>
      </c>
      <c r="BE167" s="47">
        <f t="shared" si="171"/>
        <v>776</v>
      </c>
      <c r="BF167" s="47">
        <f t="shared" si="171"/>
        <v>558</v>
      </c>
      <c r="BG167" s="47">
        <f t="shared" si="171"/>
        <v>1928</v>
      </c>
      <c r="BH167" s="47">
        <f t="shared" si="171"/>
        <v>1273</v>
      </c>
      <c r="BI167" s="47">
        <f t="shared" si="171"/>
        <v>1592</v>
      </c>
      <c r="BJ167" s="47">
        <f t="shared" si="171"/>
        <v>1178</v>
      </c>
    </row>
    <row r="168" ht="13.5" customHeight="1">
      <c r="A168" s="242">
        <v>40733.0</v>
      </c>
      <c r="B168" s="235" t="s">
        <v>77</v>
      </c>
      <c r="C168" s="38"/>
      <c r="D168" s="233" t="s">
        <v>19</v>
      </c>
      <c r="E168" s="52">
        <f t="shared" si="2"/>
        <v>1840</v>
      </c>
      <c r="F168" s="240">
        <v>1.0</v>
      </c>
      <c r="G168" s="240">
        <v>14.0</v>
      </c>
      <c r="H168" s="42">
        <f t="shared" si="3"/>
        <v>17</v>
      </c>
      <c r="I168" s="38"/>
      <c r="J168" s="234" t="s">
        <v>23</v>
      </c>
      <c r="K168" s="52">
        <f t="shared" si="4"/>
        <v>1897</v>
      </c>
      <c r="L168" s="241">
        <v>2.0</v>
      </c>
      <c r="M168" s="241">
        <v>23.0</v>
      </c>
      <c r="N168" s="23">
        <f t="shared" si="5"/>
        <v>29</v>
      </c>
      <c r="O168" s="38"/>
      <c r="P168" s="38" t="s">
        <v>73</v>
      </c>
      <c r="Q168" s="38"/>
      <c r="R168" s="38">
        <f>MIN(Rules!$E$2,(MAX(H168/N168,N168/H168)))</f>
        <v>1.705882353</v>
      </c>
      <c r="S168" s="38">
        <f>VLOOKUP(B168,Rules!A:B,2,FALSE)</f>
        <v>60</v>
      </c>
      <c r="T168" s="38"/>
      <c r="U168" s="46">
        <f>1/(10^(-(E168+(IF(P168="Y",Rules!$I$2,0))-K168)/Rules!$E$12)+1)</f>
        <v>0.4347505547</v>
      </c>
      <c r="V168" s="47">
        <f t="shared" si="6"/>
        <v>-44</v>
      </c>
      <c r="W168" s="47">
        <f t="shared" si="7"/>
        <v>44</v>
      </c>
      <c r="X168" s="47"/>
      <c r="Y168" s="47"/>
      <c r="Z168" s="48"/>
      <c r="AA168" s="47">
        <f t="shared" ref="AA168:BJ168" si="172">IF($D168=AA$1,$E168+$V168,(IF($J168=AA$1,$K168+$W168,AA167)))</f>
        <v>1530</v>
      </c>
      <c r="AB168" s="47">
        <f t="shared" si="172"/>
        <v>1090</v>
      </c>
      <c r="AC168" s="47">
        <f t="shared" si="172"/>
        <v>1370</v>
      </c>
      <c r="AD168" s="47">
        <f t="shared" si="172"/>
        <v>292</v>
      </c>
      <c r="AE168" s="47">
        <f t="shared" si="172"/>
        <v>1576</v>
      </c>
      <c r="AF168" s="47">
        <f t="shared" si="172"/>
        <v>1796</v>
      </c>
      <c r="AG168" s="47">
        <f t="shared" si="172"/>
        <v>1065</v>
      </c>
      <c r="AH168" s="47">
        <f t="shared" si="172"/>
        <v>858</v>
      </c>
      <c r="AI168" s="47">
        <f t="shared" si="172"/>
        <v>1273</v>
      </c>
      <c r="AJ168" s="47">
        <f t="shared" si="172"/>
        <v>1874</v>
      </c>
      <c r="AK168" s="47">
        <f t="shared" si="172"/>
        <v>522</v>
      </c>
      <c r="AL168" s="47">
        <f t="shared" si="172"/>
        <v>872</v>
      </c>
      <c r="AM168" s="47">
        <f t="shared" si="172"/>
        <v>1941</v>
      </c>
      <c r="AN168" s="47">
        <f t="shared" si="172"/>
        <v>1390</v>
      </c>
      <c r="AO168" s="47">
        <f t="shared" si="172"/>
        <v>1195</v>
      </c>
      <c r="AP168" s="47">
        <f t="shared" si="172"/>
        <v>2126</v>
      </c>
      <c r="AQ168" s="47">
        <f t="shared" si="172"/>
        <v>1469</v>
      </c>
      <c r="AR168" s="47">
        <f t="shared" si="172"/>
        <v>361</v>
      </c>
      <c r="AS168" s="47">
        <f t="shared" si="172"/>
        <v>1757</v>
      </c>
      <c r="AT168" s="47">
        <f t="shared" si="172"/>
        <v>1225</v>
      </c>
      <c r="AU168" s="47">
        <f t="shared" si="172"/>
        <v>627</v>
      </c>
      <c r="AV168" s="47">
        <f t="shared" si="172"/>
        <v>932</v>
      </c>
      <c r="AW168" s="47">
        <f t="shared" si="172"/>
        <v>1024</v>
      </c>
      <c r="AX168" s="47">
        <f t="shared" si="172"/>
        <v>1176</v>
      </c>
      <c r="AY168" s="47">
        <f t="shared" si="172"/>
        <v>709</v>
      </c>
      <c r="AZ168" s="47">
        <f t="shared" si="172"/>
        <v>1553</v>
      </c>
      <c r="BA168" s="47">
        <f t="shared" si="172"/>
        <v>947</v>
      </c>
      <c r="BB168" s="47">
        <f t="shared" si="172"/>
        <v>628</v>
      </c>
      <c r="BC168" s="47">
        <f t="shared" si="172"/>
        <v>638</v>
      </c>
      <c r="BD168" s="47">
        <f t="shared" si="172"/>
        <v>2094</v>
      </c>
      <c r="BE168" s="47">
        <f t="shared" si="172"/>
        <v>776</v>
      </c>
      <c r="BF168" s="47">
        <f t="shared" si="172"/>
        <v>558</v>
      </c>
      <c r="BG168" s="47">
        <f t="shared" si="172"/>
        <v>1928</v>
      </c>
      <c r="BH168" s="47">
        <f t="shared" si="172"/>
        <v>1273</v>
      </c>
      <c r="BI168" s="47">
        <f t="shared" si="172"/>
        <v>1592</v>
      </c>
      <c r="BJ168" s="47">
        <f t="shared" si="172"/>
        <v>1178</v>
      </c>
    </row>
    <row r="169" ht="13.5" customHeight="1">
      <c r="A169" s="242">
        <v>40733.0</v>
      </c>
      <c r="B169" s="235" t="s">
        <v>77</v>
      </c>
      <c r="C169" s="38"/>
      <c r="D169" s="233" t="s">
        <v>30</v>
      </c>
      <c r="E169" s="52">
        <f t="shared" si="2"/>
        <v>1530</v>
      </c>
      <c r="F169" s="240">
        <v>0.0</v>
      </c>
      <c r="G169" s="240">
        <v>12.0</v>
      </c>
      <c r="H169" s="42">
        <f t="shared" si="3"/>
        <v>12</v>
      </c>
      <c r="I169" s="38"/>
      <c r="J169" s="234" t="s">
        <v>20</v>
      </c>
      <c r="K169" s="52">
        <f t="shared" si="4"/>
        <v>1757</v>
      </c>
      <c r="L169" s="241">
        <v>3.0</v>
      </c>
      <c r="M169" s="241">
        <v>22.0</v>
      </c>
      <c r="N169" s="23">
        <f t="shared" si="5"/>
        <v>31</v>
      </c>
      <c r="O169" s="38"/>
      <c r="P169" s="38" t="s">
        <v>73</v>
      </c>
      <c r="Q169" s="38"/>
      <c r="R169" s="38">
        <f>MIN(Rules!$E$2,(MAX(H169/N169,N169/H169)))</f>
        <v>2</v>
      </c>
      <c r="S169" s="38">
        <f>VLOOKUP(B169,Rules!A:B,2,FALSE)</f>
        <v>60</v>
      </c>
      <c r="T169" s="38"/>
      <c r="U169" s="46">
        <f>1/(10^(-(E169+(IF(P169="Y",Rules!$I$2,0))-K169)/Rules!$E$12)+1)</f>
        <v>0.2601144795</v>
      </c>
      <c r="V169" s="47">
        <f t="shared" si="6"/>
        <v>-31</v>
      </c>
      <c r="W169" s="47">
        <f t="shared" si="7"/>
        <v>31</v>
      </c>
      <c r="X169" s="47"/>
      <c r="Y169" s="47"/>
      <c r="Z169" s="48"/>
      <c r="AA169" s="47">
        <f t="shared" ref="AA169:BJ169" si="173">IF($D169=AA$1,$E169+$V169,(IF($J169=AA$1,$K169+$W169,AA168)))</f>
        <v>1499</v>
      </c>
      <c r="AB169" s="47">
        <f t="shared" si="173"/>
        <v>1090</v>
      </c>
      <c r="AC169" s="47">
        <f t="shared" si="173"/>
        <v>1370</v>
      </c>
      <c r="AD169" s="47">
        <f t="shared" si="173"/>
        <v>292</v>
      </c>
      <c r="AE169" s="47">
        <f t="shared" si="173"/>
        <v>1576</v>
      </c>
      <c r="AF169" s="47">
        <f t="shared" si="173"/>
        <v>1796</v>
      </c>
      <c r="AG169" s="47">
        <f t="shared" si="173"/>
        <v>1065</v>
      </c>
      <c r="AH169" s="47">
        <f t="shared" si="173"/>
        <v>858</v>
      </c>
      <c r="AI169" s="47">
        <f t="shared" si="173"/>
        <v>1273</v>
      </c>
      <c r="AJ169" s="47">
        <f t="shared" si="173"/>
        <v>1874</v>
      </c>
      <c r="AK169" s="47">
        <f t="shared" si="173"/>
        <v>522</v>
      </c>
      <c r="AL169" s="47">
        <f t="shared" si="173"/>
        <v>872</v>
      </c>
      <c r="AM169" s="47">
        <f t="shared" si="173"/>
        <v>1941</v>
      </c>
      <c r="AN169" s="47">
        <f t="shared" si="173"/>
        <v>1390</v>
      </c>
      <c r="AO169" s="47">
        <f t="shared" si="173"/>
        <v>1195</v>
      </c>
      <c r="AP169" s="47">
        <f t="shared" si="173"/>
        <v>2126</v>
      </c>
      <c r="AQ169" s="47">
        <f t="shared" si="173"/>
        <v>1469</v>
      </c>
      <c r="AR169" s="47">
        <f t="shared" si="173"/>
        <v>361</v>
      </c>
      <c r="AS169" s="47">
        <f t="shared" si="173"/>
        <v>1788</v>
      </c>
      <c r="AT169" s="47">
        <f t="shared" si="173"/>
        <v>1225</v>
      </c>
      <c r="AU169" s="47">
        <f t="shared" si="173"/>
        <v>627</v>
      </c>
      <c r="AV169" s="47">
        <f t="shared" si="173"/>
        <v>932</v>
      </c>
      <c r="AW169" s="47">
        <f t="shared" si="173"/>
        <v>1024</v>
      </c>
      <c r="AX169" s="47">
        <f t="shared" si="173"/>
        <v>1176</v>
      </c>
      <c r="AY169" s="47">
        <f t="shared" si="173"/>
        <v>709</v>
      </c>
      <c r="AZ169" s="47">
        <f t="shared" si="173"/>
        <v>1553</v>
      </c>
      <c r="BA169" s="47">
        <f t="shared" si="173"/>
        <v>947</v>
      </c>
      <c r="BB169" s="47">
        <f t="shared" si="173"/>
        <v>628</v>
      </c>
      <c r="BC169" s="47">
        <f t="shared" si="173"/>
        <v>638</v>
      </c>
      <c r="BD169" s="47">
        <f t="shared" si="173"/>
        <v>2094</v>
      </c>
      <c r="BE169" s="47">
        <f t="shared" si="173"/>
        <v>776</v>
      </c>
      <c r="BF169" s="47">
        <f t="shared" si="173"/>
        <v>558</v>
      </c>
      <c r="BG169" s="47">
        <f t="shared" si="173"/>
        <v>1928</v>
      </c>
      <c r="BH169" s="47">
        <f t="shared" si="173"/>
        <v>1273</v>
      </c>
      <c r="BI169" s="47">
        <f t="shared" si="173"/>
        <v>1592</v>
      </c>
      <c r="BJ169" s="47">
        <f t="shared" si="173"/>
        <v>1178</v>
      </c>
    </row>
    <row r="170" ht="13.5" customHeight="1">
      <c r="A170" s="242">
        <v>40734.0</v>
      </c>
      <c r="B170" s="235" t="s">
        <v>75</v>
      </c>
      <c r="C170" s="38"/>
      <c r="D170" s="233" t="s">
        <v>18</v>
      </c>
      <c r="E170" s="52">
        <f t="shared" si="2"/>
        <v>2094</v>
      </c>
      <c r="F170" s="240">
        <v>7.0</v>
      </c>
      <c r="G170" s="240">
        <v>19.0</v>
      </c>
      <c r="H170" s="42">
        <f t="shared" si="3"/>
        <v>40</v>
      </c>
      <c r="I170" s="38"/>
      <c r="J170" s="234" t="s">
        <v>25</v>
      </c>
      <c r="K170" s="52">
        <f t="shared" si="4"/>
        <v>1928</v>
      </c>
      <c r="L170" s="241">
        <v>0.0</v>
      </c>
      <c r="M170" s="241">
        <v>19.0</v>
      </c>
      <c r="N170" s="23">
        <f t="shared" si="5"/>
        <v>19</v>
      </c>
      <c r="O170" s="38"/>
      <c r="P170" s="38" t="s">
        <v>73</v>
      </c>
      <c r="Q170" s="38"/>
      <c r="R170" s="38">
        <f>MIN(Rules!$E$2,(MAX(H170/N170,N170/H170)))</f>
        <v>2</v>
      </c>
      <c r="S170" s="38">
        <f>VLOOKUP(B170,Rules!A:B,2,FALSE)</f>
        <v>60</v>
      </c>
      <c r="T170" s="38"/>
      <c r="U170" s="46">
        <f>1/(10^(-(E170+(IF(P170="Y",Rules!$I$2,0))-K170)/Rules!$E$12)+1)</f>
        <v>0.6823208847</v>
      </c>
      <c r="V170" s="47">
        <f t="shared" si="6"/>
        <v>38</v>
      </c>
      <c r="W170" s="47">
        <f t="shared" si="7"/>
        <v>-38</v>
      </c>
      <c r="X170" s="47"/>
      <c r="Y170" s="47"/>
      <c r="Z170" s="48"/>
      <c r="AA170" s="47">
        <f t="shared" ref="AA170:BJ170" si="174">IF($D170=AA$1,$E170+$V170,(IF($J170=AA$1,$K170+$W170,AA169)))</f>
        <v>1499</v>
      </c>
      <c r="AB170" s="47">
        <f t="shared" si="174"/>
        <v>1090</v>
      </c>
      <c r="AC170" s="47">
        <f t="shared" si="174"/>
        <v>1370</v>
      </c>
      <c r="AD170" s="47">
        <f t="shared" si="174"/>
        <v>292</v>
      </c>
      <c r="AE170" s="47">
        <f t="shared" si="174"/>
        <v>1576</v>
      </c>
      <c r="AF170" s="47">
        <f t="shared" si="174"/>
        <v>1796</v>
      </c>
      <c r="AG170" s="47">
        <f t="shared" si="174"/>
        <v>1065</v>
      </c>
      <c r="AH170" s="47">
        <f t="shared" si="174"/>
        <v>858</v>
      </c>
      <c r="AI170" s="47">
        <f t="shared" si="174"/>
        <v>1273</v>
      </c>
      <c r="AJ170" s="47">
        <f t="shared" si="174"/>
        <v>1874</v>
      </c>
      <c r="AK170" s="47">
        <f t="shared" si="174"/>
        <v>522</v>
      </c>
      <c r="AL170" s="47">
        <f t="shared" si="174"/>
        <v>872</v>
      </c>
      <c r="AM170" s="47">
        <f t="shared" si="174"/>
        <v>1941</v>
      </c>
      <c r="AN170" s="47">
        <f t="shared" si="174"/>
        <v>1390</v>
      </c>
      <c r="AO170" s="47">
        <f t="shared" si="174"/>
        <v>1195</v>
      </c>
      <c r="AP170" s="47">
        <f t="shared" si="174"/>
        <v>2126</v>
      </c>
      <c r="AQ170" s="47">
        <f t="shared" si="174"/>
        <v>1469</v>
      </c>
      <c r="AR170" s="47">
        <f t="shared" si="174"/>
        <v>361</v>
      </c>
      <c r="AS170" s="47">
        <f t="shared" si="174"/>
        <v>1788</v>
      </c>
      <c r="AT170" s="47">
        <f t="shared" si="174"/>
        <v>1225</v>
      </c>
      <c r="AU170" s="47">
        <f t="shared" si="174"/>
        <v>627</v>
      </c>
      <c r="AV170" s="47">
        <f t="shared" si="174"/>
        <v>932</v>
      </c>
      <c r="AW170" s="47">
        <f t="shared" si="174"/>
        <v>1024</v>
      </c>
      <c r="AX170" s="47">
        <f t="shared" si="174"/>
        <v>1176</v>
      </c>
      <c r="AY170" s="47">
        <f t="shared" si="174"/>
        <v>709</v>
      </c>
      <c r="AZ170" s="47">
        <f t="shared" si="174"/>
        <v>1553</v>
      </c>
      <c r="BA170" s="47">
        <f t="shared" si="174"/>
        <v>947</v>
      </c>
      <c r="BB170" s="47">
        <f t="shared" si="174"/>
        <v>628</v>
      </c>
      <c r="BC170" s="47">
        <f t="shared" si="174"/>
        <v>638</v>
      </c>
      <c r="BD170" s="47">
        <f t="shared" si="174"/>
        <v>2132</v>
      </c>
      <c r="BE170" s="47">
        <f t="shared" si="174"/>
        <v>776</v>
      </c>
      <c r="BF170" s="47">
        <f t="shared" si="174"/>
        <v>558</v>
      </c>
      <c r="BG170" s="47">
        <f t="shared" si="174"/>
        <v>1890</v>
      </c>
      <c r="BH170" s="47">
        <f t="shared" si="174"/>
        <v>1273</v>
      </c>
      <c r="BI170" s="47">
        <f t="shared" si="174"/>
        <v>1592</v>
      </c>
      <c r="BJ170" s="47">
        <f t="shared" si="174"/>
        <v>1178</v>
      </c>
    </row>
    <row r="171" ht="13.5" customHeight="1">
      <c r="A171" s="242">
        <v>40748.0</v>
      </c>
      <c r="B171" s="235" t="s">
        <v>76</v>
      </c>
      <c r="C171" s="38"/>
      <c r="D171" s="233" t="s">
        <v>26</v>
      </c>
      <c r="E171" s="52">
        <f t="shared" si="2"/>
        <v>1874</v>
      </c>
      <c r="F171" s="240">
        <v>3.0</v>
      </c>
      <c r="G171" s="240">
        <v>13.0</v>
      </c>
      <c r="H171" s="42">
        <f t="shared" si="3"/>
        <v>22</v>
      </c>
      <c r="I171" s="38"/>
      <c r="J171" s="234" t="s">
        <v>20</v>
      </c>
      <c r="K171" s="52">
        <f t="shared" si="4"/>
        <v>1788</v>
      </c>
      <c r="L171" s="241">
        <v>0.0</v>
      </c>
      <c r="M171" s="241">
        <v>18.0</v>
      </c>
      <c r="N171" s="23">
        <f t="shared" si="5"/>
        <v>18</v>
      </c>
      <c r="O171" s="38"/>
      <c r="P171" s="38" t="s">
        <v>73</v>
      </c>
      <c r="Q171" s="38"/>
      <c r="R171" s="38">
        <f>MIN(Rules!$E$2,(MAX(H171/N171,N171/H171)))</f>
        <v>1.222222222</v>
      </c>
      <c r="S171" s="38">
        <f>VLOOKUP(B171,Rules!A:B,2,FALSE)</f>
        <v>80</v>
      </c>
      <c r="T171" s="38"/>
      <c r="U171" s="46">
        <f>1/(10^(-(E171+(IF(P171="Y",Rules!$I$2,0))-K171)/Rules!$E$12)+1)</f>
        <v>0.5977369715</v>
      </c>
      <c r="V171" s="47">
        <f t="shared" si="6"/>
        <v>39</v>
      </c>
      <c r="W171" s="47">
        <f t="shared" si="7"/>
        <v>-39</v>
      </c>
      <c r="X171" s="47"/>
      <c r="Y171" s="47"/>
      <c r="Z171" s="48"/>
      <c r="AA171" s="47">
        <f t="shared" ref="AA171:BJ171" si="175">IF($D171=AA$1,$E171+$V171,(IF($J171=AA$1,$K171+$W171,AA170)))</f>
        <v>1499</v>
      </c>
      <c r="AB171" s="47">
        <f t="shared" si="175"/>
        <v>1090</v>
      </c>
      <c r="AC171" s="47">
        <f t="shared" si="175"/>
        <v>1370</v>
      </c>
      <c r="AD171" s="47">
        <f t="shared" si="175"/>
        <v>292</v>
      </c>
      <c r="AE171" s="47">
        <f t="shared" si="175"/>
        <v>1576</v>
      </c>
      <c r="AF171" s="47">
        <f t="shared" si="175"/>
        <v>1796</v>
      </c>
      <c r="AG171" s="47">
        <f t="shared" si="175"/>
        <v>1065</v>
      </c>
      <c r="AH171" s="47">
        <f t="shared" si="175"/>
        <v>858</v>
      </c>
      <c r="AI171" s="47">
        <f t="shared" si="175"/>
        <v>1273</v>
      </c>
      <c r="AJ171" s="47">
        <f t="shared" si="175"/>
        <v>1913</v>
      </c>
      <c r="AK171" s="47">
        <f t="shared" si="175"/>
        <v>522</v>
      </c>
      <c r="AL171" s="47">
        <f t="shared" si="175"/>
        <v>872</v>
      </c>
      <c r="AM171" s="47">
        <f t="shared" si="175"/>
        <v>1941</v>
      </c>
      <c r="AN171" s="47">
        <f t="shared" si="175"/>
        <v>1390</v>
      </c>
      <c r="AO171" s="47">
        <f t="shared" si="175"/>
        <v>1195</v>
      </c>
      <c r="AP171" s="47">
        <f t="shared" si="175"/>
        <v>2126</v>
      </c>
      <c r="AQ171" s="47">
        <f t="shared" si="175"/>
        <v>1469</v>
      </c>
      <c r="AR171" s="47">
        <f t="shared" si="175"/>
        <v>361</v>
      </c>
      <c r="AS171" s="47">
        <f t="shared" si="175"/>
        <v>1749</v>
      </c>
      <c r="AT171" s="47">
        <f t="shared" si="175"/>
        <v>1225</v>
      </c>
      <c r="AU171" s="47">
        <f t="shared" si="175"/>
        <v>627</v>
      </c>
      <c r="AV171" s="47">
        <f t="shared" si="175"/>
        <v>932</v>
      </c>
      <c r="AW171" s="47">
        <f t="shared" si="175"/>
        <v>1024</v>
      </c>
      <c r="AX171" s="47">
        <f t="shared" si="175"/>
        <v>1176</v>
      </c>
      <c r="AY171" s="47">
        <f t="shared" si="175"/>
        <v>709</v>
      </c>
      <c r="AZ171" s="47">
        <f t="shared" si="175"/>
        <v>1553</v>
      </c>
      <c r="BA171" s="47">
        <f t="shared" si="175"/>
        <v>947</v>
      </c>
      <c r="BB171" s="47">
        <f t="shared" si="175"/>
        <v>628</v>
      </c>
      <c r="BC171" s="47">
        <f t="shared" si="175"/>
        <v>638</v>
      </c>
      <c r="BD171" s="47">
        <f t="shared" si="175"/>
        <v>2132</v>
      </c>
      <c r="BE171" s="47">
        <f t="shared" si="175"/>
        <v>776</v>
      </c>
      <c r="BF171" s="47">
        <f t="shared" si="175"/>
        <v>558</v>
      </c>
      <c r="BG171" s="47">
        <f t="shared" si="175"/>
        <v>1890</v>
      </c>
      <c r="BH171" s="47">
        <f t="shared" si="175"/>
        <v>1273</v>
      </c>
      <c r="BI171" s="47">
        <f t="shared" si="175"/>
        <v>1592</v>
      </c>
      <c r="BJ171" s="47">
        <f t="shared" si="175"/>
        <v>1178</v>
      </c>
    </row>
    <row r="172" ht="13.5" customHeight="1">
      <c r="A172" s="242">
        <v>40748.0</v>
      </c>
      <c r="B172" s="235" t="s">
        <v>76</v>
      </c>
      <c r="C172" s="38"/>
      <c r="D172" s="233" t="s">
        <v>25</v>
      </c>
      <c r="E172" s="52">
        <f t="shared" si="2"/>
        <v>1890</v>
      </c>
      <c r="F172" s="240">
        <v>2.0</v>
      </c>
      <c r="G172" s="240">
        <v>23.0</v>
      </c>
      <c r="H172" s="42">
        <f t="shared" si="3"/>
        <v>29</v>
      </c>
      <c r="I172" s="38"/>
      <c r="J172" s="234" t="s">
        <v>23</v>
      </c>
      <c r="K172" s="52">
        <f t="shared" si="4"/>
        <v>1941</v>
      </c>
      <c r="L172" s="241">
        <v>2.0</v>
      </c>
      <c r="M172" s="241">
        <v>13.0</v>
      </c>
      <c r="N172" s="23">
        <f t="shared" si="5"/>
        <v>19</v>
      </c>
      <c r="O172" s="38"/>
      <c r="P172" s="38" t="s">
        <v>73</v>
      </c>
      <c r="Q172" s="38"/>
      <c r="R172" s="38">
        <f>MIN(Rules!$E$2,(MAX(H172/N172,N172/H172)))</f>
        <v>1.526315789</v>
      </c>
      <c r="S172" s="38">
        <f>VLOOKUP(B172,Rules!A:B,2,FALSE)</f>
        <v>80</v>
      </c>
      <c r="T172" s="38"/>
      <c r="U172" s="46">
        <f>1/(10^(-(E172+(IF(P172="Y",Rules!$I$2,0))-K172)/Rules!$E$12)+1)</f>
        <v>0.4415525017</v>
      </c>
      <c r="V172" s="47">
        <f t="shared" si="6"/>
        <v>68</v>
      </c>
      <c r="W172" s="47">
        <f t="shared" si="7"/>
        <v>-68</v>
      </c>
      <c r="X172" s="47"/>
      <c r="Y172" s="47"/>
      <c r="Z172" s="48"/>
      <c r="AA172" s="47">
        <f t="shared" ref="AA172:BJ172" si="176">IF($D172=AA$1,$E172+$V172,(IF($J172=AA$1,$K172+$W172,AA171)))</f>
        <v>1499</v>
      </c>
      <c r="AB172" s="47">
        <f t="shared" si="176"/>
        <v>1090</v>
      </c>
      <c r="AC172" s="47">
        <f t="shared" si="176"/>
        <v>1370</v>
      </c>
      <c r="AD172" s="47">
        <f t="shared" si="176"/>
        <v>292</v>
      </c>
      <c r="AE172" s="47">
        <f t="shared" si="176"/>
        <v>1576</v>
      </c>
      <c r="AF172" s="47">
        <f t="shared" si="176"/>
        <v>1796</v>
      </c>
      <c r="AG172" s="47">
        <f t="shared" si="176"/>
        <v>1065</v>
      </c>
      <c r="AH172" s="47">
        <f t="shared" si="176"/>
        <v>858</v>
      </c>
      <c r="AI172" s="47">
        <f t="shared" si="176"/>
        <v>1273</v>
      </c>
      <c r="AJ172" s="47">
        <f t="shared" si="176"/>
        <v>1913</v>
      </c>
      <c r="AK172" s="47">
        <f t="shared" si="176"/>
        <v>522</v>
      </c>
      <c r="AL172" s="47">
        <f t="shared" si="176"/>
        <v>872</v>
      </c>
      <c r="AM172" s="47">
        <f t="shared" si="176"/>
        <v>1873</v>
      </c>
      <c r="AN172" s="47">
        <f t="shared" si="176"/>
        <v>1390</v>
      </c>
      <c r="AO172" s="47">
        <f t="shared" si="176"/>
        <v>1195</v>
      </c>
      <c r="AP172" s="47">
        <f t="shared" si="176"/>
        <v>2126</v>
      </c>
      <c r="AQ172" s="47">
        <f t="shared" si="176"/>
        <v>1469</v>
      </c>
      <c r="AR172" s="47">
        <f t="shared" si="176"/>
        <v>361</v>
      </c>
      <c r="AS172" s="47">
        <f t="shared" si="176"/>
        <v>1749</v>
      </c>
      <c r="AT172" s="47">
        <f t="shared" si="176"/>
        <v>1225</v>
      </c>
      <c r="AU172" s="47">
        <f t="shared" si="176"/>
        <v>627</v>
      </c>
      <c r="AV172" s="47">
        <f t="shared" si="176"/>
        <v>932</v>
      </c>
      <c r="AW172" s="47">
        <f t="shared" si="176"/>
        <v>1024</v>
      </c>
      <c r="AX172" s="47">
        <f t="shared" si="176"/>
        <v>1176</v>
      </c>
      <c r="AY172" s="47">
        <f t="shared" si="176"/>
        <v>709</v>
      </c>
      <c r="AZ172" s="47">
        <f t="shared" si="176"/>
        <v>1553</v>
      </c>
      <c r="BA172" s="47">
        <f t="shared" si="176"/>
        <v>947</v>
      </c>
      <c r="BB172" s="47">
        <f t="shared" si="176"/>
        <v>628</v>
      </c>
      <c r="BC172" s="47">
        <f t="shared" si="176"/>
        <v>638</v>
      </c>
      <c r="BD172" s="47">
        <f t="shared" si="176"/>
        <v>2132</v>
      </c>
      <c r="BE172" s="47">
        <f t="shared" si="176"/>
        <v>776</v>
      </c>
      <c r="BF172" s="47">
        <f t="shared" si="176"/>
        <v>558</v>
      </c>
      <c r="BG172" s="47">
        <f t="shared" si="176"/>
        <v>1958</v>
      </c>
      <c r="BH172" s="47">
        <f t="shared" si="176"/>
        <v>1273</v>
      </c>
      <c r="BI172" s="47">
        <f t="shared" si="176"/>
        <v>1592</v>
      </c>
      <c r="BJ172" s="47">
        <f t="shared" si="176"/>
        <v>1178</v>
      </c>
    </row>
    <row r="173" ht="13.5" customHeight="1">
      <c r="A173" s="242">
        <v>40762.0</v>
      </c>
      <c r="B173" s="235" t="s">
        <v>76</v>
      </c>
      <c r="C173" s="38"/>
      <c r="D173" s="233" t="s">
        <v>22</v>
      </c>
      <c r="E173" s="52">
        <f t="shared" si="2"/>
        <v>2126</v>
      </c>
      <c r="F173" s="240">
        <v>2.0</v>
      </c>
      <c r="G173" s="240">
        <v>19.0</v>
      </c>
      <c r="H173" s="42">
        <f t="shared" si="3"/>
        <v>25</v>
      </c>
      <c r="I173" s="38"/>
      <c r="J173" s="234" t="s">
        <v>25</v>
      </c>
      <c r="K173" s="52">
        <f t="shared" si="4"/>
        <v>1958</v>
      </c>
      <c r="L173" s="241">
        <v>1.0</v>
      </c>
      <c r="M173" s="241">
        <v>16.0</v>
      </c>
      <c r="N173" s="23">
        <f t="shared" si="5"/>
        <v>19</v>
      </c>
      <c r="O173" s="38"/>
      <c r="P173" s="38" t="s">
        <v>73</v>
      </c>
      <c r="Q173" s="38"/>
      <c r="R173" s="38">
        <f>MIN(Rules!$E$2,(MAX(H173/N173,N173/H173)))</f>
        <v>1.315789474</v>
      </c>
      <c r="S173" s="38">
        <f>VLOOKUP(B173,Rules!A:B,2,FALSE)</f>
        <v>80</v>
      </c>
      <c r="T173" s="38"/>
      <c r="U173" s="46">
        <f>1/(10^(-(E173+(IF(P173="Y",Rules!$I$2,0))-K173)/Rules!$E$12)+1)</f>
        <v>0.6843139489</v>
      </c>
      <c r="V173" s="47">
        <f t="shared" si="6"/>
        <v>33</v>
      </c>
      <c r="W173" s="47">
        <f t="shared" si="7"/>
        <v>-33</v>
      </c>
      <c r="X173" s="47"/>
      <c r="Y173" s="47"/>
      <c r="Z173" s="48"/>
      <c r="AA173" s="47">
        <f t="shared" ref="AA173:BJ173" si="177">IF($D173=AA$1,$E173+$V173,(IF($J173=AA$1,$K173+$W173,AA172)))</f>
        <v>1499</v>
      </c>
      <c r="AB173" s="47">
        <f t="shared" si="177"/>
        <v>1090</v>
      </c>
      <c r="AC173" s="47">
        <f t="shared" si="177"/>
        <v>1370</v>
      </c>
      <c r="AD173" s="47">
        <f t="shared" si="177"/>
        <v>292</v>
      </c>
      <c r="AE173" s="47">
        <f t="shared" si="177"/>
        <v>1576</v>
      </c>
      <c r="AF173" s="47">
        <f t="shared" si="177"/>
        <v>1796</v>
      </c>
      <c r="AG173" s="47">
        <f t="shared" si="177"/>
        <v>1065</v>
      </c>
      <c r="AH173" s="47">
        <f t="shared" si="177"/>
        <v>858</v>
      </c>
      <c r="AI173" s="47">
        <f t="shared" si="177"/>
        <v>1273</v>
      </c>
      <c r="AJ173" s="47">
        <f t="shared" si="177"/>
        <v>1913</v>
      </c>
      <c r="AK173" s="47">
        <f t="shared" si="177"/>
        <v>522</v>
      </c>
      <c r="AL173" s="47">
        <f t="shared" si="177"/>
        <v>872</v>
      </c>
      <c r="AM173" s="47">
        <f t="shared" si="177"/>
        <v>1873</v>
      </c>
      <c r="AN173" s="47">
        <f t="shared" si="177"/>
        <v>1390</v>
      </c>
      <c r="AO173" s="47">
        <f t="shared" si="177"/>
        <v>1195</v>
      </c>
      <c r="AP173" s="47">
        <f t="shared" si="177"/>
        <v>2159</v>
      </c>
      <c r="AQ173" s="47">
        <f t="shared" si="177"/>
        <v>1469</v>
      </c>
      <c r="AR173" s="47">
        <f t="shared" si="177"/>
        <v>361</v>
      </c>
      <c r="AS173" s="47">
        <f t="shared" si="177"/>
        <v>1749</v>
      </c>
      <c r="AT173" s="47">
        <f t="shared" si="177"/>
        <v>1225</v>
      </c>
      <c r="AU173" s="47">
        <f t="shared" si="177"/>
        <v>627</v>
      </c>
      <c r="AV173" s="47">
        <f t="shared" si="177"/>
        <v>932</v>
      </c>
      <c r="AW173" s="47">
        <f t="shared" si="177"/>
        <v>1024</v>
      </c>
      <c r="AX173" s="47">
        <f t="shared" si="177"/>
        <v>1176</v>
      </c>
      <c r="AY173" s="47">
        <f t="shared" si="177"/>
        <v>709</v>
      </c>
      <c r="AZ173" s="47">
        <f t="shared" si="177"/>
        <v>1553</v>
      </c>
      <c r="BA173" s="47">
        <f t="shared" si="177"/>
        <v>947</v>
      </c>
      <c r="BB173" s="47">
        <f t="shared" si="177"/>
        <v>628</v>
      </c>
      <c r="BC173" s="47">
        <f t="shared" si="177"/>
        <v>638</v>
      </c>
      <c r="BD173" s="47">
        <f t="shared" si="177"/>
        <v>2132</v>
      </c>
      <c r="BE173" s="47">
        <f t="shared" si="177"/>
        <v>776</v>
      </c>
      <c r="BF173" s="47">
        <f t="shared" si="177"/>
        <v>558</v>
      </c>
      <c r="BG173" s="47">
        <f t="shared" si="177"/>
        <v>1925</v>
      </c>
      <c r="BH173" s="47">
        <f t="shared" si="177"/>
        <v>1273</v>
      </c>
      <c r="BI173" s="47">
        <f t="shared" si="177"/>
        <v>1592</v>
      </c>
      <c r="BJ173" s="47">
        <f t="shared" si="177"/>
        <v>1178</v>
      </c>
    </row>
    <row r="174" ht="13.5" customHeight="1">
      <c r="A174" s="242">
        <v>40769.0</v>
      </c>
      <c r="B174" s="235" t="s">
        <v>76</v>
      </c>
      <c r="C174" s="38"/>
      <c r="D174" s="233" t="s">
        <v>26</v>
      </c>
      <c r="E174" s="52">
        <f t="shared" si="2"/>
        <v>1913</v>
      </c>
      <c r="F174" s="240">
        <v>0.0</v>
      </c>
      <c r="G174" s="240">
        <v>18.0</v>
      </c>
      <c r="H174" s="42">
        <f t="shared" si="3"/>
        <v>18</v>
      </c>
      <c r="I174" s="38"/>
      <c r="J174" s="234" t="s">
        <v>18</v>
      </c>
      <c r="K174" s="52">
        <f t="shared" si="4"/>
        <v>2132</v>
      </c>
      <c r="L174" s="241">
        <v>1.0</v>
      </c>
      <c r="M174" s="241">
        <v>19.0</v>
      </c>
      <c r="N174" s="23">
        <f t="shared" si="5"/>
        <v>22</v>
      </c>
      <c r="O174" s="38"/>
      <c r="P174" s="38" t="s">
        <v>73</v>
      </c>
      <c r="Q174" s="38"/>
      <c r="R174" s="38">
        <f>MIN(Rules!$E$2,(MAX(H174/N174,N174/H174)))</f>
        <v>1.222222222</v>
      </c>
      <c r="S174" s="38">
        <f>VLOOKUP(B174,Rules!A:B,2,FALSE)</f>
        <v>80</v>
      </c>
      <c r="T174" s="38"/>
      <c r="U174" s="46">
        <f>1/(10^(-(E174+(IF(P174="Y",Rules!$I$2,0))-K174)/Rules!$E$12)+1)</f>
        <v>0.267267186</v>
      </c>
      <c r="V174" s="47">
        <f t="shared" si="6"/>
        <v>-26</v>
      </c>
      <c r="W174" s="47">
        <f t="shared" si="7"/>
        <v>26</v>
      </c>
      <c r="X174" s="47"/>
      <c r="Y174" s="47"/>
      <c r="Z174" s="48"/>
      <c r="AA174" s="47">
        <f t="shared" ref="AA174:BJ174" si="178">IF($D174=AA$1,$E174+$V174,(IF($J174=AA$1,$K174+$W174,AA173)))</f>
        <v>1499</v>
      </c>
      <c r="AB174" s="47">
        <f t="shared" si="178"/>
        <v>1090</v>
      </c>
      <c r="AC174" s="47">
        <f t="shared" si="178"/>
        <v>1370</v>
      </c>
      <c r="AD174" s="47">
        <f t="shared" si="178"/>
        <v>292</v>
      </c>
      <c r="AE174" s="47">
        <f t="shared" si="178"/>
        <v>1576</v>
      </c>
      <c r="AF174" s="47">
        <f t="shared" si="178"/>
        <v>1796</v>
      </c>
      <c r="AG174" s="47">
        <f t="shared" si="178"/>
        <v>1065</v>
      </c>
      <c r="AH174" s="47">
        <f t="shared" si="178"/>
        <v>858</v>
      </c>
      <c r="AI174" s="47">
        <f t="shared" si="178"/>
        <v>1273</v>
      </c>
      <c r="AJ174" s="47">
        <f t="shared" si="178"/>
        <v>1887</v>
      </c>
      <c r="AK174" s="47">
        <f t="shared" si="178"/>
        <v>522</v>
      </c>
      <c r="AL174" s="47">
        <f t="shared" si="178"/>
        <v>872</v>
      </c>
      <c r="AM174" s="47">
        <f t="shared" si="178"/>
        <v>1873</v>
      </c>
      <c r="AN174" s="47">
        <f t="shared" si="178"/>
        <v>1390</v>
      </c>
      <c r="AO174" s="47">
        <f t="shared" si="178"/>
        <v>1195</v>
      </c>
      <c r="AP174" s="47">
        <f t="shared" si="178"/>
        <v>2159</v>
      </c>
      <c r="AQ174" s="47">
        <f t="shared" si="178"/>
        <v>1469</v>
      </c>
      <c r="AR174" s="47">
        <f t="shared" si="178"/>
        <v>361</v>
      </c>
      <c r="AS174" s="47">
        <f t="shared" si="178"/>
        <v>1749</v>
      </c>
      <c r="AT174" s="47">
        <f t="shared" si="178"/>
        <v>1225</v>
      </c>
      <c r="AU174" s="47">
        <f t="shared" si="178"/>
        <v>627</v>
      </c>
      <c r="AV174" s="47">
        <f t="shared" si="178"/>
        <v>932</v>
      </c>
      <c r="AW174" s="47">
        <f t="shared" si="178"/>
        <v>1024</v>
      </c>
      <c r="AX174" s="47">
        <f t="shared" si="178"/>
        <v>1176</v>
      </c>
      <c r="AY174" s="47">
        <f t="shared" si="178"/>
        <v>709</v>
      </c>
      <c r="AZ174" s="47">
        <f t="shared" si="178"/>
        <v>1553</v>
      </c>
      <c r="BA174" s="47">
        <f t="shared" si="178"/>
        <v>947</v>
      </c>
      <c r="BB174" s="47">
        <f t="shared" si="178"/>
        <v>628</v>
      </c>
      <c r="BC174" s="47">
        <f t="shared" si="178"/>
        <v>638</v>
      </c>
      <c r="BD174" s="47">
        <f t="shared" si="178"/>
        <v>2158</v>
      </c>
      <c r="BE174" s="47">
        <f t="shared" si="178"/>
        <v>776</v>
      </c>
      <c r="BF174" s="47">
        <f t="shared" si="178"/>
        <v>558</v>
      </c>
      <c r="BG174" s="47">
        <f t="shared" si="178"/>
        <v>1925</v>
      </c>
      <c r="BH174" s="47">
        <f t="shared" si="178"/>
        <v>1273</v>
      </c>
      <c r="BI174" s="47">
        <f t="shared" si="178"/>
        <v>1592</v>
      </c>
      <c r="BJ174" s="47">
        <f t="shared" si="178"/>
        <v>1178</v>
      </c>
    </row>
    <row r="175" ht="13.5" customHeight="1">
      <c r="A175" s="242">
        <v>40790.0</v>
      </c>
      <c r="B175" s="235" t="s">
        <v>76</v>
      </c>
      <c r="C175" s="38"/>
      <c r="D175" s="233" t="s">
        <v>22</v>
      </c>
      <c r="E175" s="52">
        <f t="shared" si="2"/>
        <v>2159</v>
      </c>
      <c r="F175" s="240">
        <v>2.0</v>
      </c>
      <c r="G175" s="240">
        <v>17.0</v>
      </c>
      <c r="H175" s="42">
        <f t="shared" si="3"/>
        <v>23</v>
      </c>
      <c r="I175" s="38"/>
      <c r="J175" s="234" t="s">
        <v>18</v>
      </c>
      <c r="K175" s="52">
        <f t="shared" si="4"/>
        <v>2158</v>
      </c>
      <c r="L175" s="241">
        <v>1.0</v>
      </c>
      <c r="M175" s="241">
        <v>16.0</v>
      </c>
      <c r="N175" s="23">
        <f t="shared" si="5"/>
        <v>19</v>
      </c>
      <c r="O175" s="38"/>
      <c r="P175" s="38" t="s">
        <v>73</v>
      </c>
      <c r="Q175" s="38"/>
      <c r="R175" s="38">
        <f>MIN(Rules!$E$2,(MAX(H175/N175,N175/H175)))</f>
        <v>1.210526316</v>
      </c>
      <c r="S175" s="38">
        <f>VLOOKUP(B175,Rules!A:B,2,FALSE)</f>
        <v>80</v>
      </c>
      <c r="T175" s="38"/>
      <c r="U175" s="46">
        <f>1/(10^(-(E175+(IF(P175="Y",Rules!$I$2,0))-K175)/Rules!$E$12)+1)</f>
        <v>0.5011512905</v>
      </c>
      <c r="V175" s="47">
        <f t="shared" si="6"/>
        <v>48</v>
      </c>
      <c r="W175" s="47">
        <f t="shared" si="7"/>
        <v>-48</v>
      </c>
      <c r="X175" s="47"/>
      <c r="Y175" s="47"/>
      <c r="Z175" s="48"/>
      <c r="AA175" s="47">
        <f t="shared" ref="AA175:BJ175" si="179">IF($D175=AA$1,$E175+$V175,(IF($J175=AA$1,$K175+$W175,AA174)))</f>
        <v>1499</v>
      </c>
      <c r="AB175" s="47">
        <f t="shared" si="179"/>
        <v>1090</v>
      </c>
      <c r="AC175" s="47">
        <f t="shared" si="179"/>
        <v>1370</v>
      </c>
      <c r="AD175" s="47">
        <f t="shared" si="179"/>
        <v>292</v>
      </c>
      <c r="AE175" s="47">
        <f t="shared" si="179"/>
        <v>1576</v>
      </c>
      <c r="AF175" s="47">
        <f t="shared" si="179"/>
        <v>1796</v>
      </c>
      <c r="AG175" s="47">
        <f t="shared" si="179"/>
        <v>1065</v>
      </c>
      <c r="AH175" s="47">
        <f t="shared" si="179"/>
        <v>858</v>
      </c>
      <c r="AI175" s="47">
        <f t="shared" si="179"/>
        <v>1273</v>
      </c>
      <c r="AJ175" s="47">
        <f t="shared" si="179"/>
        <v>1887</v>
      </c>
      <c r="AK175" s="47">
        <f t="shared" si="179"/>
        <v>522</v>
      </c>
      <c r="AL175" s="47">
        <f t="shared" si="179"/>
        <v>872</v>
      </c>
      <c r="AM175" s="47">
        <f t="shared" si="179"/>
        <v>1873</v>
      </c>
      <c r="AN175" s="47">
        <f t="shared" si="179"/>
        <v>1390</v>
      </c>
      <c r="AO175" s="47">
        <f t="shared" si="179"/>
        <v>1195</v>
      </c>
      <c r="AP175" s="47">
        <f t="shared" si="179"/>
        <v>2207</v>
      </c>
      <c r="AQ175" s="47">
        <f t="shared" si="179"/>
        <v>1469</v>
      </c>
      <c r="AR175" s="47">
        <f t="shared" si="179"/>
        <v>361</v>
      </c>
      <c r="AS175" s="47">
        <f t="shared" si="179"/>
        <v>1749</v>
      </c>
      <c r="AT175" s="47">
        <f t="shared" si="179"/>
        <v>1225</v>
      </c>
      <c r="AU175" s="47">
        <f t="shared" si="179"/>
        <v>627</v>
      </c>
      <c r="AV175" s="47">
        <f t="shared" si="179"/>
        <v>932</v>
      </c>
      <c r="AW175" s="47">
        <f t="shared" si="179"/>
        <v>1024</v>
      </c>
      <c r="AX175" s="47">
        <f t="shared" si="179"/>
        <v>1176</v>
      </c>
      <c r="AY175" s="47">
        <f t="shared" si="179"/>
        <v>709</v>
      </c>
      <c r="AZ175" s="47">
        <f t="shared" si="179"/>
        <v>1553</v>
      </c>
      <c r="BA175" s="47">
        <f t="shared" si="179"/>
        <v>947</v>
      </c>
      <c r="BB175" s="47">
        <f t="shared" si="179"/>
        <v>628</v>
      </c>
      <c r="BC175" s="47">
        <f t="shared" si="179"/>
        <v>638</v>
      </c>
      <c r="BD175" s="47">
        <f t="shared" si="179"/>
        <v>2110</v>
      </c>
      <c r="BE175" s="47">
        <f t="shared" si="179"/>
        <v>776</v>
      </c>
      <c r="BF175" s="47">
        <f t="shared" si="179"/>
        <v>558</v>
      </c>
      <c r="BG175" s="47">
        <f t="shared" si="179"/>
        <v>1925</v>
      </c>
      <c r="BH175" s="47">
        <f t="shared" si="179"/>
        <v>1273</v>
      </c>
      <c r="BI175" s="47">
        <f t="shared" si="179"/>
        <v>1592</v>
      </c>
      <c r="BJ175" s="47">
        <f t="shared" si="179"/>
        <v>1178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7.29" defaultRowHeight="15.75"/>
  <cols>
    <col customWidth="1" min="1" max="1" width="11.43"/>
    <col customWidth="1" min="2" max="2" width="8.43"/>
    <col customWidth="1" min="3" max="3" width="3.86"/>
    <col customWidth="1" min="4" max="4" width="11.86"/>
    <col customWidth="1" min="5" max="5" width="7.71"/>
    <col customWidth="1" min="6" max="6" width="2.29"/>
    <col customWidth="1" min="7" max="7" width="3.0"/>
    <col customWidth="1" min="8" max="8" width="3.29"/>
    <col customWidth="1" min="9" max="9" width="3.0"/>
    <col customWidth="1" min="10" max="10" width="11.86"/>
    <col customWidth="1" min="11" max="11" width="7.71"/>
    <col customWidth="1" min="12" max="12" width="2.29"/>
    <col customWidth="1" min="13" max="13" width="3.0"/>
    <col customWidth="1" min="14" max="14" width="3.43"/>
    <col customWidth="1" min="15" max="17" width="5.0"/>
    <col customWidth="1" min="18" max="18" width="8.14"/>
    <col customWidth="1" min="19" max="19" width="7.71"/>
    <col customWidth="1" min="20" max="20" width="2.43"/>
    <col customWidth="1" min="21" max="23" width="10.43"/>
    <col customWidth="1" min="24" max="25" width="3.71"/>
    <col customWidth="1" min="26" max="26" width="10.43"/>
    <col customWidth="1" min="27" max="62" width="8.86"/>
  </cols>
  <sheetData>
    <row r="1" ht="13.5" customHeight="1">
      <c r="A1" s="65" t="s">
        <v>55</v>
      </c>
      <c r="B1" s="20" t="s">
        <v>56</v>
      </c>
      <c r="C1" s="20"/>
      <c r="D1" s="113" t="s">
        <v>57</v>
      </c>
      <c r="E1" s="22" t="s">
        <v>58</v>
      </c>
      <c r="F1" s="114" t="s">
        <v>59</v>
      </c>
      <c r="G1" s="114" t="s">
        <v>60</v>
      </c>
      <c r="H1" s="114" t="s">
        <v>61</v>
      </c>
      <c r="I1" s="20"/>
      <c r="J1" s="115" t="s">
        <v>62</v>
      </c>
      <c r="K1" s="22" t="s">
        <v>58</v>
      </c>
      <c r="L1" s="114" t="s">
        <v>59</v>
      </c>
      <c r="M1" s="114" t="s">
        <v>60</v>
      </c>
      <c r="N1" s="114" t="s">
        <v>61</v>
      </c>
      <c r="O1" s="20"/>
      <c r="P1" s="20" t="s">
        <v>63</v>
      </c>
      <c r="Q1" s="20"/>
      <c r="R1" s="20" t="s">
        <v>64</v>
      </c>
      <c r="S1" s="20" t="s">
        <v>65</v>
      </c>
      <c r="T1" s="20"/>
      <c r="U1" s="89" t="s">
        <v>78</v>
      </c>
      <c r="V1" s="20" t="s">
        <v>67</v>
      </c>
      <c r="W1" s="20" t="s">
        <v>68</v>
      </c>
      <c r="X1" s="20"/>
      <c r="Y1" s="20"/>
      <c r="Z1" s="26"/>
      <c r="AA1" s="20" t="s">
        <v>30</v>
      </c>
      <c r="AB1" s="20" t="s">
        <v>43</v>
      </c>
      <c r="AC1" s="20" t="s">
        <v>28</v>
      </c>
      <c r="AD1" s="20" t="s">
        <v>49</v>
      </c>
      <c r="AE1" s="20" t="s">
        <v>21</v>
      </c>
      <c r="AF1" s="20" t="s">
        <v>19</v>
      </c>
      <c r="AG1" s="20" t="s">
        <v>35</v>
      </c>
      <c r="AH1" s="20" t="s">
        <v>37</v>
      </c>
      <c r="AI1" s="20" t="s">
        <v>33</v>
      </c>
      <c r="AJ1" s="20" t="s">
        <v>26</v>
      </c>
      <c r="AK1" s="20" t="s">
        <v>48</v>
      </c>
      <c r="AL1" s="20" t="s">
        <v>45</v>
      </c>
      <c r="AM1" s="20" t="s">
        <v>23</v>
      </c>
      <c r="AN1" s="20" t="s">
        <v>34</v>
      </c>
      <c r="AO1" s="20" t="s">
        <v>29</v>
      </c>
      <c r="AP1" s="20" t="s">
        <v>22</v>
      </c>
      <c r="AQ1" s="20" t="s">
        <v>31</v>
      </c>
      <c r="AR1" s="20" t="s">
        <v>52</v>
      </c>
      <c r="AS1" s="20" t="s">
        <v>20</v>
      </c>
      <c r="AT1" s="20" t="s">
        <v>36</v>
      </c>
      <c r="AU1" s="20" t="s">
        <v>50</v>
      </c>
      <c r="AV1" s="20" t="s">
        <v>47</v>
      </c>
      <c r="AW1" s="20" t="s">
        <v>39</v>
      </c>
      <c r="AX1" s="20" t="s">
        <v>38</v>
      </c>
      <c r="AY1" s="20" t="s">
        <v>51</v>
      </c>
      <c r="AZ1" s="20" t="s">
        <v>27</v>
      </c>
      <c r="BA1" s="20" t="s">
        <v>41</v>
      </c>
      <c r="BB1" s="20" t="s">
        <v>44</v>
      </c>
      <c r="BC1" s="20" t="s">
        <v>46</v>
      </c>
      <c r="BD1" s="20" t="s">
        <v>18</v>
      </c>
      <c r="BE1" s="20" t="s">
        <v>42</v>
      </c>
      <c r="BF1" s="20" t="s">
        <v>53</v>
      </c>
      <c r="BG1" s="20" t="s">
        <v>25</v>
      </c>
      <c r="BH1" s="20" t="s">
        <v>32</v>
      </c>
      <c r="BI1" s="20" t="s">
        <v>24</v>
      </c>
      <c r="BJ1" s="20" t="s">
        <v>40</v>
      </c>
    </row>
    <row r="2" ht="13.5" customHeight="1">
      <c r="A2" s="195"/>
      <c r="B2" s="117"/>
      <c r="C2" s="117"/>
      <c r="D2" s="118"/>
      <c r="E2" s="119"/>
      <c r="F2" s="120"/>
      <c r="G2" s="120"/>
      <c r="H2" s="120"/>
      <c r="I2" s="117"/>
      <c r="J2" s="121"/>
      <c r="K2" s="119"/>
      <c r="L2" s="120"/>
      <c r="M2" s="120"/>
      <c r="N2" s="120"/>
      <c r="O2" s="117"/>
      <c r="P2" s="117"/>
      <c r="Q2" s="117"/>
      <c r="R2" s="117"/>
      <c r="S2" s="117"/>
      <c r="T2" s="117"/>
      <c r="U2" s="122"/>
      <c r="V2" s="117"/>
      <c r="W2" s="117"/>
      <c r="X2" s="117"/>
      <c r="Y2" s="117"/>
      <c r="Z2" s="123" t="s">
        <v>98</v>
      </c>
      <c r="AA2" s="117">
        <f>LOOKUP(9.999E+307,'2009'!AA:AA)</f>
        <v>1461</v>
      </c>
      <c r="AB2" s="117">
        <f>LOOKUP(9.999E+307,'2009'!AB:AB)</f>
        <v>1053</v>
      </c>
      <c r="AC2" s="117">
        <f>LOOKUP(9.999E+307,'2009'!AC:AC)</f>
        <v>1591</v>
      </c>
      <c r="AD2" s="117">
        <f>LOOKUP(9.999E+307,'2009'!AD:AD)</f>
        <v>454</v>
      </c>
      <c r="AE2" s="117">
        <f>LOOKUP(9.999E+307,'2009'!AE:AE)</f>
        <v>1622</v>
      </c>
      <c r="AF2" s="117">
        <f>LOOKUP(9.999E+307,'2009'!AF:AF)</f>
        <v>1720</v>
      </c>
      <c r="AG2" s="117">
        <f>LOOKUP(9.999E+307,'2009'!AG:AG)</f>
        <v>1111</v>
      </c>
      <c r="AH2" s="117">
        <f>LOOKUP(9.999E+307,'2009'!AH:AH)</f>
        <v>841</v>
      </c>
      <c r="AI2" s="117">
        <f>LOOKUP(9.999E+307,'2009'!AI:AI)</f>
        <v>1438</v>
      </c>
      <c r="AJ2" s="117">
        <f>LOOKUP(9.999E+307,'2009'!AJ:AJ)</f>
        <v>1759</v>
      </c>
      <c r="AK2" s="117">
        <f>LOOKUP(9.999E+307,'2009'!AK:AK)</f>
        <v>565</v>
      </c>
      <c r="AL2" s="117">
        <f>LOOKUP(9.999E+307,'2009'!AL:AL)</f>
        <v>901</v>
      </c>
      <c r="AM2" s="117">
        <f>LOOKUP(9.999E+307,'2009'!AM:AM)</f>
        <v>1872</v>
      </c>
      <c r="AN2" s="117">
        <f>LOOKUP(9.999E+307,'2009'!AN:AN)</f>
        <v>1295</v>
      </c>
      <c r="AO2" s="117">
        <f>LOOKUP(9.999E+307,'2009'!AO:AO)</f>
        <v>1129</v>
      </c>
      <c r="AP2" s="117">
        <f>LOOKUP(9.999E+307,'2009'!AP:AP)</f>
        <v>2096</v>
      </c>
      <c r="AQ2" s="117">
        <f>LOOKUP(9.999E+307,'2009'!AQ:AQ)</f>
        <v>1458</v>
      </c>
      <c r="AR2" s="117">
        <f>LOOKUP(9.999E+307,'2009'!AR:AR)</f>
        <v>574</v>
      </c>
      <c r="AS2" s="117">
        <f>LOOKUP(9.999E+307,'2009'!AS:AS)</f>
        <v>1778</v>
      </c>
      <c r="AT2" s="117">
        <f>LOOKUP(9.999E+307,'2009'!AT:AT)</f>
        <v>1095</v>
      </c>
      <c r="AU2" s="117">
        <f>LOOKUP(9.999E+307,'2009'!AU:AU)</f>
        <v>696</v>
      </c>
      <c r="AV2" s="117">
        <f>LOOKUP(9.999E+307,'2009'!AV:AV)</f>
        <v>860</v>
      </c>
      <c r="AW2" s="117">
        <f>LOOKUP(9.999E+307,'2009'!AW:AW)</f>
        <v>1189</v>
      </c>
      <c r="AX2" s="117">
        <f>LOOKUP(9.999E+307,'2009'!AX:AX)</f>
        <v>1251</v>
      </c>
      <c r="AY2" s="117">
        <f>LOOKUP(9.999E+307,'2009'!AY:AY)</f>
        <v>563</v>
      </c>
      <c r="AZ2" s="117">
        <f>LOOKUP(9.999E+307,'2009'!AZ:AZ)</f>
        <v>1621</v>
      </c>
      <c r="BA2" s="117">
        <f>LOOKUP(9.999E+307,'2009'!BA:BA)</f>
        <v>888</v>
      </c>
      <c r="BB2" s="117">
        <f>LOOKUP(9.999E+307,'2009'!BB:BB)</f>
        <v>686</v>
      </c>
      <c r="BC2" s="117">
        <f>LOOKUP(9.999E+307,'2009'!BC:BC)</f>
        <v>624</v>
      </c>
      <c r="BD2" s="117">
        <f>LOOKUP(9.999E+307,'2009'!BD:BD)</f>
        <v>1944</v>
      </c>
      <c r="BE2" s="117">
        <f>LOOKUP(9.999E+307,'2009'!BE:BE)</f>
        <v>768</v>
      </c>
      <c r="BF2" s="117">
        <f>LOOKUP(9.999E+307,'2009'!BF:BF)</f>
        <v>547</v>
      </c>
      <c r="BG2" s="117">
        <f>LOOKUP(9.999E+307,'2009'!BG:BG)</f>
        <v>1836</v>
      </c>
      <c r="BH2" s="117">
        <f>LOOKUP(9.999E+307,'2009'!BH:BH)</f>
        <v>1350</v>
      </c>
      <c r="BI2" s="117">
        <f>LOOKUP(9.999E+307,'2009'!BI:BI)</f>
        <v>1564</v>
      </c>
      <c r="BJ2" s="117">
        <f>LOOKUP(9.999E+307,'2009'!BJ:BJ)</f>
        <v>950</v>
      </c>
    </row>
    <row r="3" ht="13.5" customHeight="1">
      <c r="A3" s="88">
        <v>40230.0</v>
      </c>
      <c r="B3" s="84" t="s">
        <v>71</v>
      </c>
      <c r="C3" s="38"/>
      <c r="D3" s="230" t="s">
        <v>20</v>
      </c>
      <c r="E3" s="52">
        <f t="shared" ref="E3:E182" si="2">HLOOKUP(D3,AA$1:BY$9988,ROW()-1,FALSE)</f>
        <v>1778</v>
      </c>
      <c r="F3" s="127">
        <v>1.0</v>
      </c>
      <c r="G3" s="127">
        <v>11.0</v>
      </c>
      <c r="H3" s="128">
        <f t="shared" ref="H3:H182" si="3">F3*3+G3</f>
        <v>14</v>
      </c>
      <c r="I3" s="38"/>
      <c r="J3" s="231" t="s">
        <v>23</v>
      </c>
      <c r="K3" s="52">
        <f t="shared" ref="K3:K182" si="4">HLOOKUP(J3,AA$1:BY$9988,ROW()-1,FALSE)</f>
        <v>1872</v>
      </c>
      <c r="L3" s="130">
        <v>1.0</v>
      </c>
      <c r="M3" s="130">
        <v>18.0</v>
      </c>
      <c r="N3" s="232">
        <f t="shared" ref="N3:N182" si="5">L3*3+M3</f>
        <v>21</v>
      </c>
      <c r="O3" s="38"/>
      <c r="P3" s="45" t="s">
        <v>72</v>
      </c>
      <c r="Q3" s="38"/>
      <c r="R3" s="45">
        <f>MIN(Rules!$E$2,(MAX(H3/N3,N3/H3)))</f>
        <v>1.5</v>
      </c>
      <c r="S3" s="45">
        <f>VLOOKUP(B3,Rules!A:B,2,FALSE)</f>
        <v>40</v>
      </c>
      <c r="T3" s="38"/>
      <c r="U3" s="46">
        <f>1/(10^(-(E3+(IF(P3="Y",Rules!$I$2,0))-K3)/Rules!$E$12)+1)</f>
        <v>0.564117421</v>
      </c>
      <c r="V3" s="47">
        <f t="shared" ref="V3:V182" si="6">ROUND(IF(H3&gt;N3,(S3*R3*(1-U3)),IF(H3&lt;N3,(S3*R3*(0-U3)),S3*R3*(0.5-U3))),0)</f>
        <v>-34</v>
      </c>
      <c r="W3" s="47">
        <f t="shared" ref="W3:W182" si="7">-1*V3</f>
        <v>34</v>
      </c>
      <c r="X3" s="47"/>
      <c r="Y3" s="47"/>
      <c r="Z3" s="48"/>
      <c r="AA3" s="47">
        <f t="shared" ref="AA3:BJ3" si="1">IF($D3=AA$1,$E3+$V3,(IF($J3=AA$1,$K3+$W3,AA2)))</f>
        <v>1461</v>
      </c>
      <c r="AB3" s="47">
        <f t="shared" si="1"/>
        <v>1053</v>
      </c>
      <c r="AC3" s="47">
        <f t="shared" si="1"/>
        <v>1591</v>
      </c>
      <c r="AD3" s="47">
        <f t="shared" si="1"/>
        <v>454</v>
      </c>
      <c r="AE3" s="47">
        <f t="shared" si="1"/>
        <v>1622</v>
      </c>
      <c r="AF3" s="47">
        <f t="shared" si="1"/>
        <v>1720</v>
      </c>
      <c r="AG3" s="47">
        <f t="shared" si="1"/>
        <v>1111</v>
      </c>
      <c r="AH3" s="47">
        <f t="shared" si="1"/>
        <v>841</v>
      </c>
      <c r="AI3" s="47">
        <f t="shared" si="1"/>
        <v>1438</v>
      </c>
      <c r="AJ3" s="47">
        <f t="shared" si="1"/>
        <v>1759</v>
      </c>
      <c r="AK3" s="47">
        <f t="shared" si="1"/>
        <v>565</v>
      </c>
      <c r="AL3" s="47">
        <f t="shared" si="1"/>
        <v>901</v>
      </c>
      <c r="AM3" s="47">
        <f t="shared" si="1"/>
        <v>1906</v>
      </c>
      <c r="AN3" s="47">
        <f t="shared" si="1"/>
        <v>1295</v>
      </c>
      <c r="AO3" s="47">
        <f t="shared" si="1"/>
        <v>1129</v>
      </c>
      <c r="AP3" s="47">
        <f t="shared" si="1"/>
        <v>2096</v>
      </c>
      <c r="AQ3" s="47">
        <f t="shared" si="1"/>
        <v>1458</v>
      </c>
      <c r="AR3" s="47">
        <f t="shared" si="1"/>
        <v>574</v>
      </c>
      <c r="AS3" s="47">
        <f t="shared" si="1"/>
        <v>1744</v>
      </c>
      <c r="AT3" s="47">
        <f t="shared" si="1"/>
        <v>1095</v>
      </c>
      <c r="AU3" s="47">
        <f t="shared" si="1"/>
        <v>696</v>
      </c>
      <c r="AV3" s="47">
        <f t="shared" si="1"/>
        <v>860</v>
      </c>
      <c r="AW3" s="47">
        <f t="shared" si="1"/>
        <v>1189</v>
      </c>
      <c r="AX3" s="47">
        <f t="shared" si="1"/>
        <v>1251</v>
      </c>
      <c r="AY3" s="47">
        <f t="shared" si="1"/>
        <v>563</v>
      </c>
      <c r="AZ3" s="47">
        <f t="shared" si="1"/>
        <v>1621</v>
      </c>
      <c r="BA3" s="47">
        <f t="shared" si="1"/>
        <v>888</v>
      </c>
      <c r="BB3" s="47">
        <f t="shared" si="1"/>
        <v>686</v>
      </c>
      <c r="BC3" s="47">
        <f t="shared" si="1"/>
        <v>624</v>
      </c>
      <c r="BD3" s="47">
        <f t="shared" si="1"/>
        <v>1944</v>
      </c>
      <c r="BE3" s="47">
        <f t="shared" si="1"/>
        <v>768</v>
      </c>
      <c r="BF3" s="47">
        <f t="shared" si="1"/>
        <v>547</v>
      </c>
      <c r="BG3" s="47">
        <f t="shared" si="1"/>
        <v>1836</v>
      </c>
      <c r="BH3" s="47">
        <f t="shared" si="1"/>
        <v>1350</v>
      </c>
      <c r="BI3" s="47">
        <f t="shared" si="1"/>
        <v>1564</v>
      </c>
      <c r="BJ3" s="47">
        <f t="shared" si="1"/>
        <v>950</v>
      </c>
    </row>
    <row r="4" ht="13.5" customHeight="1">
      <c r="A4" s="88">
        <v>40230.0</v>
      </c>
      <c r="B4" s="84" t="s">
        <v>71</v>
      </c>
      <c r="C4" s="38"/>
      <c r="D4" s="233" t="s">
        <v>19</v>
      </c>
      <c r="E4" s="52">
        <f t="shared" si="2"/>
        <v>1720</v>
      </c>
      <c r="F4" s="41">
        <v>1.0</v>
      </c>
      <c r="G4" s="41">
        <v>22.0</v>
      </c>
      <c r="H4" s="42">
        <f t="shared" si="3"/>
        <v>25</v>
      </c>
      <c r="I4" s="38"/>
      <c r="J4" s="234" t="s">
        <v>27</v>
      </c>
      <c r="K4" s="52">
        <f t="shared" si="4"/>
        <v>1621</v>
      </c>
      <c r="L4" s="44">
        <v>1.0</v>
      </c>
      <c r="M4" s="44">
        <v>11.0</v>
      </c>
      <c r="N4" s="23">
        <f t="shared" si="5"/>
        <v>14</v>
      </c>
      <c r="O4" s="38"/>
      <c r="P4" s="45" t="s">
        <v>72</v>
      </c>
      <c r="Q4" s="38"/>
      <c r="R4" s="45">
        <f>MIN(Rules!$E$2,(MAX(H4/N4,N4/H4)))</f>
        <v>1.785714286</v>
      </c>
      <c r="S4" s="45">
        <f>VLOOKUP(B4,Rules!A:B,2,FALSE)</f>
        <v>40</v>
      </c>
      <c r="T4" s="38"/>
      <c r="U4" s="46">
        <f>1/(10^(-(E4+(IF(P4="Y",Rules!$I$2,0))-K4)/Rules!$E$12)+1)</f>
        <v>0.7589053327</v>
      </c>
      <c r="V4" s="47">
        <f t="shared" si="6"/>
        <v>17</v>
      </c>
      <c r="W4" s="47">
        <f t="shared" si="7"/>
        <v>-17</v>
      </c>
      <c r="X4" s="47"/>
      <c r="Y4" s="47"/>
      <c r="Z4" s="48"/>
      <c r="AA4" s="47">
        <f t="shared" ref="AA4:BJ4" si="8">IF($D4=AA$1,$E4+$V4,(IF($J4=AA$1,$K4+$W4,AA3)))</f>
        <v>1461</v>
      </c>
      <c r="AB4" s="47">
        <f t="shared" si="8"/>
        <v>1053</v>
      </c>
      <c r="AC4" s="47">
        <f t="shared" si="8"/>
        <v>1591</v>
      </c>
      <c r="AD4" s="47">
        <f t="shared" si="8"/>
        <v>454</v>
      </c>
      <c r="AE4" s="47">
        <f t="shared" si="8"/>
        <v>1622</v>
      </c>
      <c r="AF4" s="47">
        <f t="shared" si="8"/>
        <v>1737</v>
      </c>
      <c r="AG4" s="47">
        <f t="shared" si="8"/>
        <v>1111</v>
      </c>
      <c r="AH4" s="47">
        <f t="shared" si="8"/>
        <v>841</v>
      </c>
      <c r="AI4" s="47">
        <f t="shared" si="8"/>
        <v>1438</v>
      </c>
      <c r="AJ4" s="47">
        <f t="shared" si="8"/>
        <v>1759</v>
      </c>
      <c r="AK4" s="47">
        <f t="shared" si="8"/>
        <v>565</v>
      </c>
      <c r="AL4" s="47">
        <f t="shared" si="8"/>
        <v>901</v>
      </c>
      <c r="AM4" s="47">
        <f t="shared" si="8"/>
        <v>1906</v>
      </c>
      <c r="AN4" s="47">
        <f t="shared" si="8"/>
        <v>1295</v>
      </c>
      <c r="AO4" s="47">
        <f t="shared" si="8"/>
        <v>1129</v>
      </c>
      <c r="AP4" s="47">
        <f t="shared" si="8"/>
        <v>2096</v>
      </c>
      <c r="AQ4" s="47">
        <f t="shared" si="8"/>
        <v>1458</v>
      </c>
      <c r="AR4" s="47">
        <f t="shared" si="8"/>
        <v>574</v>
      </c>
      <c r="AS4" s="47">
        <f t="shared" si="8"/>
        <v>1744</v>
      </c>
      <c r="AT4" s="47">
        <f t="shared" si="8"/>
        <v>1095</v>
      </c>
      <c r="AU4" s="47">
        <f t="shared" si="8"/>
        <v>696</v>
      </c>
      <c r="AV4" s="47">
        <f t="shared" si="8"/>
        <v>860</v>
      </c>
      <c r="AW4" s="47">
        <f t="shared" si="8"/>
        <v>1189</v>
      </c>
      <c r="AX4" s="47">
        <f t="shared" si="8"/>
        <v>1251</v>
      </c>
      <c r="AY4" s="47">
        <f t="shared" si="8"/>
        <v>563</v>
      </c>
      <c r="AZ4" s="47">
        <f t="shared" si="8"/>
        <v>1604</v>
      </c>
      <c r="BA4" s="47">
        <f t="shared" si="8"/>
        <v>888</v>
      </c>
      <c r="BB4" s="47">
        <f t="shared" si="8"/>
        <v>686</v>
      </c>
      <c r="BC4" s="47">
        <f t="shared" si="8"/>
        <v>624</v>
      </c>
      <c r="BD4" s="47">
        <f t="shared" si="8"/>
        <v>1944</v>
      </c>
      <c r="BE4" s="47">
        <f t="shared" si="8"/>
        <v>768</v>
      </c>
      <c r="BF4" s="47">
        <f t="shared" si="8"/>
        <v>547</v>
      </c>
      <c r="BG4" s="47">
        <f t="shared" si="8"/>
        <v>1836</v>
      </c>
      <c r="BH4" s="47">
        <f t="shared" si="8"/>
        <v>1350</v>
      </c>
      <c r="BI4" s="47">
        <f t="shared" si="8"/>
        <v>1564</v>
      </c>
      <c r="BJ4" s="47">
        <f t="shared" si="8"/>
        <v>950</v>
      </c>
    </row>
    <row r="5" ht="13.5" customHeight="1">
      <c r="A5" s="88">
        <v>40230.0</v>
      </c>
      <c r="B5" s="84" t="s">
        <v>71</v>
      </c>
      <c r="C5" s="38"/>
      <c r="D5" s="233" t="s">
        <v>25</v>
      </c>
      <c r="E5" s="52">
        <f t="shared" si="2"/>
        <v>1836</v>
      </c>
      <c r="F5" s="41">
        <v>4.0</v>
      </c>
      <c r="G5" s="41">
        <v>13.0</v>
      </c>
      <c r="H5" s="42">
        <f t="shared" si="3"/>
        <v>25</v>
      </c>
      <c r="I5" s="38"/>
      <c r="J5" s="234" t="s">
        <v>26</v>
      </c>
      <c r="K5" s="52">
        <f t="shared" si="4"/>
        <v>1759</v>
      </c>
      <c r="L5" s="44">
        <v>0.0</v>
      </c>
      <c r="M5" s="44">
        <v>12.0</v>
      </c>
      <c r="N5" s="23">
        <f t="shared" si="5"/>
        <v>12</v>
      </c>
      <c r="O5" s="38"/>
      <c r="P5" s="45" t="s">
        <v>72</v>
      </c>
      <c r="Q5" s="38"/>
      <c r="R5" s="45">
        <f>MIN(Rules!$E$2,(MAX(H5/N5,N5/H5)))</f>
        <v>2</v>
      </c>
      <c r="S5" s="45">
        <f>VLOOKUP(B5,Rules!A:B,2,FALSE)</f>
        <v>40</v>
      </c>
      <c r="T5" s="38"/>
      <c r="U5" s="46">
        <f>1/(10^(-(E5+(IF(P5="Y",Rules!$I$2,0))-K5)/Rules!$E$12)+1)</f>
        <v>0.7398855205</v>
      </c>
      <c r="V5" s="47">
        <f t="shared" si="6"/>
        <v>21</v>
      </c>
      <c r="W5" s="47">
        <f t="shared" si="7"/>
        <v>-21</v>
      </c>
      <c r="X5" s="47"/>
      <c r="Y5" s="47"/>
      <c r="Z5" s="48"/>
      <c r="AA5" s="47">
        <f t="shared" ref="AA5:BJ5" si="9">IF($D5=AA$1,$E5+$V5,(IF($J5=AA$1,$K5+$W5,AA4)))</f>
        <v>1461</v>
      </c>
      <c r="AB5" s="47">
        <f t="shared" si="9"/>
        <v>1053</v>
      </c>
      <c r="AC5" s="47">
        <f t="shared" si="9"/>
        <v>1591</v>
      </c>
      <c r="AD5" s="47">
        <f t="shared" si="9"/>
        <v>454</v>
      </c>
      <c r="AE5" s="47">
        <f t="shared" si="9"/>
        <v>1622</v>
      </c>
      <c r="AF5" s="47">
        <f t="shared" si="9"/>
        <v>1737</v>
      </c>
      <c r="AG5" s="47">
        <f t="shared" si="9"/>
        <v>1111</v>
      </c>
      <c r="AH5" s="47">
        <f t="shared" si="9"/>
        <v>841</v>
      </c>
      <c r="AI5" s="47">
        <f t="shared" si="9"/>
        <v>1438</v>
      </c>
      <c r="AJ5" s="47">
        <f t="shared" si="9"/>
        <v>1738</v>
      </c>
      <c r="AK5" s="47">
        <f t="shared" si="9"/>
        <v>565</v>
      </c>
      <c r="AL5" s="47">
        <f t="shared" si="9"/>
        <v>901</v>
      </c>
      <c r="AM5" s="47">
        <f t="shared" si="9"/>
        <v>1906</v>
      </c>
      <c r="AN5" s="47">
        <f t="shared" si="9"/>
        <v>1295</v>
      </c>
      <c r="AO5" s="47">
        <f t="shared" si="9"/>
        <v>1129</v>
      </c>
      <c r="AP5" s="47">
        <f t="shared" si="9"/>
        <v>2096</v>
      </c>
      <c r="AQ5" s="47">
        <f t="shared" si="9"/>
        <v>1458</v>
      </c>
      <c r="AR5" s="47">
        <f t="shared" si="9"/>
        <v>574</v>
      </c>
      <c r="AS5" s="47">
        <f t="shared" si="9"/>
        <v>1744</v>
      </c>
      <c r="AT5" s="47">
        <f t="shared" si="9"/>
        <v>1095</v>
      </c>
      <c r="AU5" s="47">
        <f t="shared" si="9"/>
        <v>696</v>
      </c>
      <c r="AV5" s="47">
        <f t="shared" si="9"/>
        <v>860</v>
      </c>
      <c r="AW5" s="47">
        <f t="shared" si="9"/>
        <v>1189</v>
      </c>
      <c r="AX5" s="47">
        <f t="shared" si="9"/>
        <v>1251</v>
      </c>
      <c r="AY5" s="47">
        <f t="shared" si="9"/>
        <v>563</v>
      </c>
      <c r="AZ5" s="47">
        <f t="shared" si="9"/>
        <v>1604</v>
      </c>
      <c r="BA5" s="47">
        <f t="shared" si="9"/>
        <v>888</v>
      </c>
      <c r="BB5" s="47">
        <f t="shared" si="9"/>
        <v>686</v>
      </c>
      <c r="BC5" s="47">
        <f t="shared" si="9"/>
        <v>624</v>
      </c>
      <c r="BD5" s="47">
        <f t="shared" si="9"/>
        <v>1944</v>
      </c>
      <c r="BE5" s="47">
        <f t="shared" si="9"/>
        <v>768</v>
      </c>
      <c r="BF5" s="47">
        <f t="shared" si="9"/>
        <v>547</v>
      </c>
      <c r="BG5" s="47">
        <f t="shared" si="9"/>
        <v>1857</v>
      </c>
      <c r="BH5" s="47">
        <f t="shared" si="9"/>
        <v>1350</v>
      </c>
      <c r="BI5" s="47">
        <f t="shared" si="9"/>
        <v>1564</v>
      </c>
      <c r="BJ5" s="47">
        <f t="shared" si="9"/>
        <v>950</v>
      </c>
    </row>
    <row r="6" ht="13.5" customHeight="1">
      <c r="A6" s="88">
        <v>40230.0</v>
      </c>
      <c r="B6" s="84" t="s">
        <v>71</v>
      </c>
      <c r="C6" s="38"/>
      <c r="D6" s="233" t="s">
        <v>21</v>
      </c>
      <c r="E6" s="52">
        <f t="shared" si="2"/>
        <v>1622</v>
      </c>
      <c r="F6" s="41">
        <v>2.0</v>
      </c>
      <c r="G6" s="41">
        <v>20.0</v>
      </c>
      <c r="H6" s="42">
        <f t="shared" si="3"/>
        <v>26</v>
      </c>
      <c r="I6" s="38"/>
      <c r="J6" s="234" t="s">
        <v>33</v>
      </c>
      <c r="K6" s="52">
        <f t="shared" si="4"/>
        <v>1438</v>
      </c>
      <c r="L6" s="44">
        <v>0.0</v>
      </c>
      <c r="M6" s="44">
        <v>6.0</v>
      </c>
      <c r="N6" s="23">
        <f t="shared" si="5"/>
        <v>6</v>
      </c>
      <c r="O6" s="38"/>
      <c r="P6" s="45" t="s">
        <v>72</v>
      </c>
      <c r="Q6" s="38"/>
      <c r="R6" s="45">
        <f>MIN(Rules!$E$2,(MAX(H6/N6,N6/H6)))</f>
        <v>2</v>
      </c>
      <c r="S6" s="45">
        <f>VLOOKUP(B6,Rules!A:B,2,FALSE)</f>
        <v>40</v>
      </c>
      <c r="T6" s="38"/>
      <c r="U6" s="46">
        <f>1/(10^(-(E6+(IF(P6="Y",Rules!$I$2,0))-K6)/Rules!$E$12)+1)</f>
        <v>0.8231922582</v>
      </c>
      <c r="V6" s="47">
        <f t="shared" si="6"/>
        <v>14</v>
      </c>
      <c r="W6" s="47">
        <f t="shared" si="7"/>
        <v>-14</v>
      </c>
      <c r="X6" s="47"/>
      <c r="Y6" s="47"/>
      <c r="Z6" s="48"/>
      <c r="AA6" s="47">
        <f t="shared" ref="AA6:BJ6" si="10">IF($D6=AA$1,$E6+$V6,(IF($J6=AA$1,$K6+$W6,AA5)))</f>
        <v>1461</v>
      </c>
      <c r="AB6" s="47">
        <f t="shared" si="10"/>
        <v>1053</v>
      </c>
      <c r="AC6" s="47">
        <f t="shared" si="10"/>
        <v>1591</v>
      </c>
      <c r="AD6" s="47">
        <f t="shared" si="10"/>
        <v>454</v>
      </c>
      <c r="AE6" s="47">
        <f t="shared" si="10"/>
        <v>1636</v>
      </c>
      <c r="AF6" s="47">
        <f t="shared" si="10"/>
        <v>1737</v>
      </c>
      <c r="AG6" s="47">
        <f t="shared" si="10"/>
        <v>1111</v>
      </c>
      <c r="AH6" s="47">
        <f t="shared" si="10"/>
        <v>841</v>
      </c>
      <c r="AI6" s="47">
        <f t="shared" si="10"/>
        <v>1424</v>
      </c>
      <c r="AJ6" s="47">
        <f t="shared" si="10"/>
        <v>1738</v>
      </c>
      <c r="AK6" s="47">
        <f t="shared" si="10"/>
        <v>565</v>
      </c>
      <c r="AL6" s="47">
        <f t="shared" si="10"/>
        <v>901</v>
      </c>
      <c r="AM6" s="47">
        <f t="shared" si="10"/>
        <v>1906</v>
      </c>
      <c r="AN6" s="47">
        <f t="shared" si="10"/>
        <v>1295</v>
      </c>
      <c r="AO6" s="47">
        <f t="shared" si="10"/>
        <v>1129</v>
      </c>
      <c r="AP6" s="47">
        <f t="shared" si="10"/>
        <v>2096</v>
      </c>
      <c r="AQ6" s="47">
        <f t="shared" si="10"/>
        <v>1458</v>
      </c>
      <c r="AR6" s="47">
        <f t="shared" si="10"/>
        <v>574</v>
      </c>
      <c r="AS6" s="47">
        <f t="shared" si="10"/>
        <v>1744</v>
      </c>
      <c r="AT6" s="47">
        <f t="shared" si="10"/>
        <v>1095</v>
      </c>
      <c r="AU6" s="47">
        <f t="shared" si="10"/>
        <v>696</v>
      </c>
      <c r="AV6" s="47">
        <f t="shared" si="10"/>
        <v>860</v>
      </c>
      <c r="AW6" s="47">
        <f t="shared" si="10"/>
        <v>1189</v>
      </c>
      <c r="AX6" s="47">
        <f t="shared" si="10"/>
        <v>1251</v>
      </c>
      <c r="AY6" s="47">
        <f t="shared" si="10"/>
        <v>563</v>
      </c>
      <c r="AZ6" s="47">
        <f t="shared" si="10"/>
        <v>1604</v>
      </c>
      <c r="BA6" s="47">
        <f t="shared" si="10"/>
        <v>888</v>
      </c>
      <c r="BB6" s="47">
        <f t="shared" si="10"/>
        <v>686</v>
      </c>
      <c r="BC6" s="47">
        <f t="shared" si="10"/>
        <v>624</v>
      </c>
      <c r="BD6" s="47">
        <f t="shared" si="10"/>
        <v>1944</v>
      </c>
      <c r="BE6" s="47">
        <f t="shared" si="10"/>
        <v>768</v>
      </c>
      <c r="BF6" s="47">
        <f t="shared" si="10"/>
        <v>547</v>
      </c>
      <c r="BG6" s="47">
        <f t="shared" si="10"/>
        <v>1857</v>
      </c>
      <c r="BH6" s="47">
        <f t="shared" si="10"/>
        <v>1350</v>
      </c>
      <c r="BI6" s="47">
        <f t="shared" si="10"/>
        <v>1564</v>
      </c>
      <c r="BJ6" s="47">
        <f t="shared" si="10"/>
        <v>950</v>
      </c>
    </row>
    <row r="7" ht="13.5" customHeight="1">
      <c r="A7" s="88">
        <v>40230.0</v>
      </c>
      <c r="B7" s="84" t="s">
        <v>71</v>
      </c>
      <c r="C7" s="38"/>
      <c r="D7" s="233" t="s">
        <v>32</v>
      </c>
      <c r="E7" s="52">
        <f t="shared" si="2"/>
        <v>1350</v>
      </c>
      <c r="F7" s="41">
        <v>0.0</v>
      </c>
      <c r="G7" s="41">
        <v>14.0</v>
      </c>
      <c r="H7" s="42">
        <f t="shared" si="3"/>
        <v>14</v>
      </c>
      <c r="I7" s="38"/>
      <c r="J7" s="234" t="s">
        <v>24</v>
      </c>
      <c r="K7" s="52">
        <f t="shared" si="4"/>
        <v>1564</v>
      </c>
      <c r="L7" s="44">
        <v>1.0</v>
      </c>
      <c r="M7" s="44">
        <v>20.0</v>
      </c>
      <c r="N7" s="23">
        <f t="shared" si="5"/>
        <v>23</v>
      </c>
      <c r="O7" s="38"/>
      <c r="P7" s="45" t="s">
        <v>72</v>
      </c>
      <c r="Q7" s="38"/>
      <c r="R7" s="45">
        <f>MIN(Rules!$E$2,(MAX(H7/N7,N7/H7)))</f>
        <v>1.642857143</v>
      </c>
      <c r="S7" s="45">
        <f>VLOOKUP(B7,Rules!A:B,2,FALSE)</f>
        <v>40</v>
      </c>
      <c r="T7" s="38"/>
      <c r="U7" s="46">
        <f>1/(10^(-(E7+(IF(P7="Y",Rules!$I$2,0))-K7)/Rules!$E$12)+1)</f>
        <v>0.4268460629</v>
      </c>
      <c r="V7" s="47">
        <f t="shared" si="6"/>
        <v>-28</v>
      </c>
      <c r="W7" s="47">
        <f t="shared" si="7"/>
        <v>28</v>
      </c>
      <c r="X7" s="47"/>
      <c r="Y7" s="47"/>
      <c r="Z7" s="48"/>
      <c r="AA7" s="47">
        <f t="shared" ref="AA7:BJ7" si="11">IF($D7=AA$1,$E7+$V7,(IF($J7=AA$1,$K7+$W7,AA6)))</f>
        <v>1461</v>
      </c>
      <c r="AB7" s="47">
        <f t="shared" si="11"/>
        <v>1053</v>
      </c>
      <c r="AC7" s="47">
        <f t="shared" si="11"/>
        <v>1591</v>
      </c>
      <c r="AD7" s="47">
        <f t="shared" si="11"/>
        <v>454</v>
      </c>
      <c r="AE7" s="47">
        <f t="shared" si="11"/>
        <v>1636</v>
      </c>
      <c r="AF7" s="47">
        <f t="shared" si="11"/>
        <v>1737</v>
      </c>
      <c r="AG7" s="47">
        <f t="shared" si="11"/>
        <v>1111</v>
      </c>
      <c r="AH7" s="47">
        <f t="shared" si="11"/>
        <v>841</v>
      </c>
      <c r="AI7" s="47">
        <f t="shared" si="11"/>
        <v>1424</v>
      </c>
      <c r="AJ7" s="47">
        <f t="shared" si="11"/>
        <v>1738</v>
      </c>
      <c r="AK7" s="47">
        <f t="shared" si="11"/>
        <v>565</v>
      </c>
      <c r="AL7" s="47">
        <f t="shared" si="11"/>
        <v>901</v>
      </c>
      <c r="AM7" s="47">
        <f t="shared" si="11"/>
        <v>1906</v>
      </c>
      <c r="AN7" s="47">
        <f t="shared" si="11"/>
        <v>1295</v>
      </c>
      <c r="AO7" s="47">
        <f t="shared" si="11"/>
        <v>1129</v>
      </c>
      <c r="AP7" s="47">
        <f t="shared" si="11"/>
        <v>2096</v>
      </c>
      <c r="AQ7" s="47">
        <f t="shared" si="11"/>
        <v>1458</v>
      </c>
      <c r="AR7" s="47">
        <f t="shared" si="11"/>
        <v>574</v>
      </c>
      <c r="AS7" s="47">
        <f t="shared" si="11"/>
        <v>1744</v>
      </c>
      <c r="AT7" s="47">
        <f t="shared" si="11"/>
        <v>1095</v>
      </c>
      <c r="AU7" s="47">
        <f t="shared" si="11"/>
        <v>696</v>
      </c>
      <c r="AV7" s="47">
        <f t="shared" si="11"/>
        <v>860</v>
      </c>
      <c r="AW7" s="47">
        <f t="shared" si="11"/>
        <v>1189</v>
      </c>
      <c r="AX7" s="47">
        <f t="shared" si="11"/>
        <v>1251</v>
      </c>
      <c r="AY7" s="47">
        <f t="shared" si="11"/>
        <v>563</v>
      </c>
      <c r="AZ7" s="47">
        <f t="shared" si="11"/>
        <v>1604</v>
      </c>
      <c r="BA7" s="47">
        <f t="shared" si="11"/>
        <v>888</v>
      </c>
      <c r="BB7" s="47">
        <f t="shared" si="11"/>
        <v>686</v>
      </c>
      <c r="BC7" s="47">
        <f t="shared" si="11"/>
        <v>624</v>
      </c>
      <c r="BD7" s="47">
        <f t="shared" si="11"/>
        <v>1944</v>
      </c>
      <c r="BE7" s="47">
        <f t="shared" si="11"/>
        <v>768</v>
      </c>
      <c r="BF7" s="47">
        <f t="shared" si="11"/>
        <v>547</v>
      </c>
      <c r="BG7" s="47">
        <f t="shared" si="11"/>
        <v>1857</v>
      </c>
      <c r="BH7" s="47">
        <f t="shared" si="11"/>
        <v>1322</v>
      </c>
      <c r="BI7" s="47">
        <f t="shared" si="11"/>
        <v>1592</v>
      </c>
      <c r="BJ7" s="47">
        <f t="shared" si="11"/>
        <v>950</v>
      </c>
    </row>
    <row r="8" ht="13.5" customHeight="1">
      <c r="A8" s="88">
        <v>40230.0</v>
      </c>
      <c r="B8" s="84" t="s">
        <v>71</v>
      </c>
      <c r="C8" s="38"/>
      <c r="D8" s="233" t="s">
        <v>30</v>
      </c>
      <c r="E8" s="52">
        <f t="shared" si="2"/>
        <v>1461</v>
      </c>
      <c r="F8" s="41">
        <v>1.0</v>
      </c>
      <c r="G8" s="41">
        <v>11.0</v>
      </c>
      <c r="H8" s="42">
        <f t="shared" si="3"/>
        <v>14</v>
      </c>
      <c r="I8" s="38"/>
      <c r="J8" s="234" t="s">
        <v>28</v>
      </c>
      <c r="K8" s="52">
        <f t="shared" si="4"/>
        <v>1591</v>
      </c>
      <c r="L8" s="44">
        <v>2.0</v>
      </c>
      <c r="M8" s="44">
        <v>7.0</v>
      </c>
      <c r="N8" s="23">
        <f t="shared" si="5"/>
        <v>13</v>
      </c>
      <c r="O8" s="38"/>
      <c r="P8" s="45" t="s">
        <v>72</v>
      </c>
      <c r="Q8" s="38"/>
      <c r="R8" s="45">
        <f>MIN(Rules!$E$2,(MAX(H8/N8,N8/H8)))</f>
        <v>1.076923077</v>
      </c>
      <c r="S8" s="45">
        <f>VLOOKUP(B8,Rules!A:B,2,FALSE)</f>
        <v>40</v>
      </c>
      <c r="T8" s="38"/>
      <c r="U8" s="46">
        <f>1/(10^(-(E8+(IF(P8="Y",Rules!$I$2,0))-K8)/Rules!$E$12)+1)</f>
        <v>0.5230095873</v>
      </c>
      <c r="V8" s="47">
        <f t="shared" si="6"/>
        <v>21</v>
      </c>
      <c r="W8" s="47">
        <f t="shared" si="7"/>
        <v>-21</v>
      </c>
      <c r="X8" s="47"/>
      <c r="Y8" s="47"/>
      <c r="Z8" s="48"/>
      <c r="AA8" s="47">
        <f t="shared" ref="AA8:BJ8" si="12">IF($D8=AA$1,$E8+$V8,(IF($J8=AA$1,$K8+$W8,AA7)))</f>
        <v>1482</v>
      </c>
      <c r="AB8" s="47">
        <f t="shared" si="12"/>
        <v>1053</v>
      </c>
      <c r="AC8" s="47">
        <f t="shared" si="12"/>
        <v>1570</v>
      </c>
      <c r="AD8" s="47">
        <f t="shared" si="12"/>
        <v>454</v>
      </c>
      <c r="AE8" s="47">
        <f t="shared" si="12"/>
        <v>1636</v>
      </c>
      <c r="AF8" s="47">
        <f t="shared" si="12"/>
        <v>1737</v>
      </c>
      <c r="AG8" s="47">
        <f t="shared" si="12"/>
        <v>1111</v>
      </c>
      <c r="AH8" s="47">
        <f t="shared" si="12"/>
        <v>841</v>
      </c>
      <c r="AI8" s="47">
        <f t="shared" si="12"/>
        <v>1424</v>
      </c>
      <c r="AJ8" s="47">
        <f t="shared" si="12"/>
        <v>1738</v>
      </c>
      <c r="AK8" s="47">
        <f t="shared" si="12"/>
        <v>565</v>
      </c>
      <c r="AL8" s="47">
        <f t="shared" si="12"/>
        <v>901</v>
      </c>
      <c r="AM8" s="47">
        <f t="shared" si="12"/>
        <v>1906</v>
      </c>
      <c r="AN8" s="47">
        <f t="shared" si="12"/>
        <v>1295</v>
      </c>
      <c r="AO8" s="47">
        <f t="shared" si="12"/>
        <v>1129</v>
      </c>
      <c r="AP8" s="47">
        <f t="shared" si="12"/>
        <v>2096</v>
      </c>
      <c r="AQ8" s="47">
        <f t="shared" si="12"/>
        <v>1458</v>
      </c>
      <c r="AR8" s="47">
        <f t="shared" si="12"/>
        <v>574</v>
      </c>
      <c r="AS8" s="47">
        <f t="shared" si="12"/>
        <v>1744</v>
      </c>
      <c r="AT8" s="47">
        <f t="shared" si="12"/>
        <v>1095</v>
      </c>
      <c r="AU8" s="47">
        <f t="shared" si="12"/>
        <v>696</v>
      </c>
      <c r="AV8" s="47">
        <f t="shared" si="12"/>
        <v>860</v>
      </c>
      <c r="AW8" s="47">
        <f t="shared" si="12"/>
        <v>1189</v>
      </c>
      <c r="AX8" s="47">
        <f t="shared" si="12"/>
        <v>1251</v>
      </c>
      <c r="AY8" s="47">
        <f t="shared" si="12"/>
        <v>563</v>
      </c>
      <c r="AZ8" s="47">
        <f t="shared" si="12"/>
        <v>1604</v>
      </c>
      <c r="BA8" s="47">
        <f t="shared" si="12"/>
        <v>888</v>
      </c>
      <c r="BB8" s="47">
        <f t="shared" si="12"/>
        <v>686</v>
      </c>
      <c r="BC8" s="47">
        <f t="shared" si="12"/>
        <v>624</v>
      </c>
      <c r="BD8" s="47">
        <f t="shared" si="12"/>
        <v>1944</v>
      </c>
      <c r="BE8" s="47">
        <f t="shared" si="12"/>
        <v>768</v>
      </c>
      <c r="BF8" s="47">
        <f t="shared" si="12"/>
        <v>547</v>
      </c>
      <c r="BG8" s="47">
        <f t="shared" si="12"/>
        <v>1857</v>
      </c>
      <c r="BH8" s="47">
        <f t="shared" si="12"/>
        <v>1322</v>
      </c>
      <c r="BI8" s="47">
        <f t="shared" si="12"/>
        <v>1592</v>
      </c>
      <c r="BJ8" s="47">
        <f t="shared" si="12"/>
        <v>950</v>
      </c>
    </row>
    <row r="9" ht="13.5" customHeight="1">
      <c r="A9" s="88">
        <v>40230.0</v>
      </c>
      <c r="B9" s="84" t="s">
        <v>71</v>
      </c>
      <c r="C9" s="38"/>
      <c r="D9" s="233" t="s">
        <v>35</v>
      </c>
      <c r="E9" s="52">
        <f t="shared" si="2"/>
        <v>1111</v>
      </c>
      <c r="F9" s="41">
        <v>1.0</v>
      </c>
      <c r="G9" s="41">
        <v>9.0</v>
      </c>
      <c r="H9" s="42">
        <f t="shared" si="3"/>
        <v>12</v>
      </c>
      <c r="I9" s="38"/>
      <c r="J9" s="234" t="s">
        <v>41</v>
      </c>
      <c r="K9" s="52">
        <f t="shared" si="4"/>
        <v>888</v>
      </c>
      <c r="L9" s="44">
        <v>1.0</v>
      </c>
      <c r="M9" s="44">
        <v>17.0</v>
      </c>
      <c r="N9" s="23">
        <f t="shared" si="5"/>
        <v>20</v>
      </c>
      <c r="O9" s="38"/>
      <c r="P9" s="45" t="s">
        <v>72</v>
      </c>
      <c r="Q9" s="38"/>
      <c r="R9" s="45">
        <f>MIN(Rules!$E$2,(MAX(H9/N9,N9/H9)))</f>
        <v>1.666666667</v>
      </c>
      <c r="S9" s="45">
        <f>VLOOKUP(B9,Rules!A:B,2,FALSE)</f>
        <v>40</v>
      </c>
      <c r="T9" s="38"/>
      <c r="U9" s="46">
        <f>1/(10^(-(E9+(IF(P9="Y",Rules!$I$2,0))-K9)/Rules!$E$12)+1)</f>
        <v>0.8478360187</v>
      </c>
      <c r="V9" s="47">
        <f t="shared" si="6"/>
        <v>-57</v>
      </c>
      <c r="W9" s="47">
        <f t="shared" si="7"/>
        <v>57</v>
      </c>
      <c r="X9" s="47"/>
      <c r="Y9" s="47"/>
      <c r="Z9" s="48"/>
      <c r="AA9" s="47">
        <f t="shared" ref="AA9:BJ9" si="13">IF($D9=AA$1,$E9+$V9,(IF($J9=AA$1,$K9+$W9,AA8)))</f>
        <v>1482</v>
      </c>
      <c r="AB9" s="47">
        <f t="shared" si="13"/>
        <v>1053</v>
      </c>
      <c r="AC9" s="47">
        <f t="shared" si="13"/>
        <v>1570</v>
      </c>
      <c r="AD9" s="47">
        <f t="shared" si="13"/>
        <v>454</v>
      </c>
      <c r="AE9" s="47">
        <f t="shared" si="13"/>
        <v>1636</v>
      </c>
      <c r="AF9" s="47">
        <f t="shared" si="13"/>
        <v>1737</v>
      </c>
      <c r="AG9" s="47">
        <f t="shared" si="13"/>
        <v>1054</v>
      </c>
      <c r="AH9" s="47">
        <f t="shared" si="13"/>
        <v>841</v>
      </c>
      <c r="AI9" s="47">
        <f t="shared" si="13"/>
        <v>1424</v>
      </c>
      <c r="AJ9" s="47">
        <f t="shared" si="13"/>
        <v>1738</v>
      </c>
      <c r="AK9" s="47">
        <f t="shared" si="13"/>
        <v>565</v>
      </c>
      <c r="AL9" s="47">
        <f t="shared" si="13"/>
        <v>901</v>
      </c>
      <c r="AM9" s="47">
        <f t="shared" si="13"/>
        <v>1906</v>
      </c>
      <c r="AN9" s="47">
        <f t="shared" si="13"/>
        <v>1295</v>
      </c>
      <c r="AO9" s="47">
        <f t="shared" si="13"/>
        <v>1129</v>
      </c>
      <c r="AP9" s="47">
        <f t="shared" si="13"/>
        <v>2096</v>
      </c>
      <c r="AQ9" s="47">
        <f t="shared" si="13"/>
        <v>1458</v>
      </c>
      <c r="AR9" s="47">
        <f t="shared" si="13"/>
        <v>574</v>
      </c>
      <c r="AS9" s="47">
        <f t="shared" si="13"/>
        <v>1744</v>
      </c>
      <c r="AT9" s="47">
        <f t="shared" si="13"/>
        <v>1095</v>
      </c>
      <c r="AU9" s="47">
        <f t="shared" si="13"/>
        <v>696</v>
      </c>
      <c r="AV9" s="47">
        <f t="shared" si="13"/>
        <v>860</v>
      </c>
      <c r="AW9" s="47">
        <f t="shared" si="13"/>
        <v>1189</v>
      </c>
      <c r="AX9" s="47">
        <f t="shared" si="13"/>
        <v>1251</v>
      </c>
      <c r="AY9" s="47">
        <f t="shared" si="13"/>
        <v>563</v>
      </c>
      <c r="AZ9" s="47">
        <f t="shared" si="13"/>
        <v>1604</v>
      </c>
      <c r="BA9" s="47">
        <f t="shared" si="13"/>
        <v>945</v>
      </c>
      <c r="BB9" s="47">
        <f t="shared" si="13"/>
        <v>686</v>
      </c>
      <c r="BC9" s="47">
        <f t="shared" si="13"/>
        <v>624</v>
      </c>
      <c r="BD9" s="47">
        <f t="shared" si="13"/>
        <v>1944</v>
      </c>
      <c r="BE9" s="47">
        <f t="shared" si="13"/>
        <v>768</v>
      </c>
      <c r="BF9" s="47">
        <f t="shared" si="13"/>
        <v>547</v>
      </c>
      <c r="BG9" s="47">
        <f t="shared" si="13"/>
        <v>1857</v>
      </c>
      <c r="BH9" s="47">
        <f t="shared" si="13"/>
        <v>1322</v>
      </c>
      <c r="BI9" s="47">
        <f t="shared" si="13"/>
        <v>1592</v>
      </c>
      <c r="BJ9" s="47">
        <f t="shared" si="13"/>
        <v>950</v>
      </c>
    </row>
    <row r="10" ht="13.5" customHeight="1">
      <c r="A10" s="88">
        <v>40230.0</v>
      </c>
      <c r="B10" s="84" t="s">
        <v>71</v>
      </c>
      <c r="C10" s="38"/>
      <c r="D10" s="233" t="s">
        <v>36</v>
      </c>
      <c r="E10" s="52">
        <f t="shared" si="2"/>
        <v>1095</v>
      </c>
      <c r="F10" s="41">
        <v>1.0</v>
      </c>
      <c r="G10" s="41">
        <v>14.0</v>
      </c>
      <c r="H10" s="42">
        <f t="shared" si="3"/>
        <v>17</v>
      </c>
      <c r="I10" s="38"/>
      <c r="J10" s="234" t="s">
        <v>42</v>
      </c>
      <c r="K10" s="52">
        <f t="shared" si="4"/>
        <v>768</v>
      </c>
      <c r="L10" s="44">
        <v>1.0</v>
      </c>
      <c r="M10" s="44">
        <v>13.0</v>
      </c>
      <c r="N10" s="23">
        <f t="shared" si="5"/>
        <v>16</v>
      </c>
      <c r="O10" s="38"/>
      <c r="P10" s="45" t="s">
        <v>72</v>
      </c>
      <c r="Q10" s="38"/>
      <c r="R10" s="45">
        <f>MIN(Rules!$E$2,(MAX(H10/N10,N10/H10)))</f>
        <v>1.0625</v>
      </c>
      <c r="S10" s="45">
        <f>VLOOKUP(B10,Rules!A:B,2,FALSE)</f>
        <v>40</v>
      </c>
      <c r="T10" s="38"/>
      <c r="U10" s="46">
        <f>1/(10^(-(E10+(IF(P10="Y",Rules!$I$2,0))-K10)/Rules!$E$12)+1)</f>
        <v>0.8999497329</v>
      </c>
      <c r="V10" s="47">
        <f t="shared" si="6"/>
        <v>4</v>
      </c>
      <c r="W10" s="47">
        <f t="shared" si="7"/>
        <v>-4</v>
      </c>
      <c r="X10" s="47"/>
      <c r="Y10" s="47"/>
      <c r="Z10" s="48"/>
      <c r="AA10" s="47">
        <f t="shared" ref="AA10:BJ10" si="14">IF($D10=AA$1,$E10+$V10,(IF($J10=AA$1,$K10+$W10,AA9)))</f>
        <v>1482</v>
      </c>
      <c r="AB10" s="47">
        <f t="shared" si="14"/>
        <v>1053</v>
      </c>
      <c r="AC10" s="47">
        <f t="shared" si="14"/>
        <v>1570</v>
      </c>
      <c r="AD10" s="47">
        <f t="shared" si="14"/>
        <v>454</v>
      </c>
      <c r="AE10" s="47">
        <f t="shared" si="14"/>
        <v>1636</v>
      </c>
      <c r="AF10" s="47">
        <f t="shared" si="14"/>
        <v>1737</v>
      </c>
      <c r="AG10" s="47">
        <f t="shared" si="14"/>
        <v>1054</v>
      </c>
      <c r="AH10" s="47">
        <f t="shared" si="14"/>
        <v>841</v>
      </c>
      <c r="AI10" s="47">
        <f t="shared" si="14"/>
        <v>1424</v>
      </c>
      <c r="AJ10" s="47">
        <f t="shared" si="14"/>
        <v>1738</v>
      </c>
      <c r="AK10" s="47">
        <f t="shared" si="14"/>
        <v>565</v>
      </c>
      <c r="AL10" s="47">
        <f t="shared" si="14"/>
        <v>901</v>
      </c>
      <c r="AM10" s="47">
        <f t="shared" si="14"/>
        <v>1906</v>
      </c>
      <c r="AN10" s="47">
        <f t="shared" si="14"/>
        <v>1295</v>
      </c>
      <c r="AO10" s="47">
        <f t="shared" si="14"/>
        <v>1129</v>
      </c>
      <c r="AP10" s="47">
        <f t="shared" si="14"/>
        <v>2096</v>
      </c>
      <c r="AQ10" s="47">
        <f t="shared" si="14"/>
        <v>1458</v>
      </c>
      <c r="AR10" s="47">
        <f t="shared" si="14"/>
        <v>574</v>
      </c>
      <c r="AS10" s="47">
        <f t="shared" si="14"/>
        <v>1744</v>
      </c>
      <c r="AT10" s="47">
        <f t="shared" si="14"/>
        <v>1099</v>
      </c>
      <c r="AU10" s="47">
        <f t="shared" si="14"/>
        <v>696</v>
      </c>
      <c r="AV10" s="47">
        <f t="shared" si="14"/>
        <v>860</v>
      </c>
      <c r="AW10" s="47">
        <f t="shared" si="14"/>
        <v>1189</v>
      </c>
      <c r="AX10" s="47">
        <f t="shared" si="14"/>
        <v>1251</v>
      </c>
      <c r="AY10" s="47">
        <f t="shared" si="14"/>
        <v>563</v>
      </c>
      <c r="AZ10" s="47">
        <f t="shared" si="14"/>
        <v>1604</v>
      </c>
      <c r="BA10" s="47">
        <f t="shared" si="14"/>
        <v>945</v>
      </c>
      <c r="BB10" s="47">
        <f t="shared" si="14"/>
        <v>686</v>
      </c>
      <c r="BC10" s="47">
        <f t="shared" si="14"/>
        <v>624</v>
      </c>
      <c r="BD10" s="47">
        <f t="shared" si="14"/>
        <v>1944</v>
      </c>
      <c r="BE10" s="47">
        <f t="shared" si="14"/>
        <v>764</v>
      </c>
      <c r="BF10" s="47">
        <f t="shared" si="14"/>
        <v>547</v>
      </c>
      <c r="BG10" s="47">
        <f t="shared" si="14"/>
        <v>1857</v>
      </c>
      <c r="BH10" s="47">
        <f t="shared" si="14"/>
        <v>1322</v>
      </c>
      <c r="BI10" s="47">
        <f t="shared" si="14"/>
        <v>1592</v>
      </c>
      <c r="BJ10" s="47">
        <f t="shared" si="14"/>
        <v>950</v>
      </c>
    </row>
    <row r="11" ht="13.5" customHeight="1">
      <c r="A11" s="88">
        <v>40230.0</v>
      </c>
      <c r="B11" s="84" t="s">
        <v>71</v>
      </c>
      <c r="C11" s="38"/>
      <c r="D11" s="233" t="s">
        <v>47</v>
      </c>
      <c r="E11" s="52">
        <f t="shared" si="2"/>
        <v>860</v>
      </c>
      <c r="F11" s="41">
        <v>2.0</v>
      </c>
      <c r="G11" s="41">
        <v>11.0</v>
      </c>
      <c r="H11" s="42">
        <f t="shared" si="3"/>
        <v>17</v>
      </c>
      <c r="I11" s="38"/>
      <c r="J11" s="234" t="s">
        <v>47</v>
      </c>
      <c r="K11" s="52">
        <f t="shared" si="4"/>
        <v>860</v>
      </c>
      <c r="L11" s="44">
        <v>1.0</v>
      </c>
      <c r="M11" s="44">
        <v>8.0</v>
      </c>
      <c r="N11" s="23">
        <f t="shared" si="5"/>
        <v>11</v>
      </c>
      <c r="O11" s="38"/>
      <c r="P11" s="45" t="s">
        <v>72</v>
      </c>
      <c r="Q11" s="38"/>
      <c r="R11" s="45">
        <f>MIN(Rules!$E$2,(MAX(H11/N11,N11/H11)))</f>
        <v>1.545454545</v>
      </c>
      <c r="S11" s="45">
        <f>VLOOKUP(B11,Rules!A:B,2,FALSE)</f>
        <v>40</v>
      </c>
      <c r="T11" s="38"/>
      <c r="U11" s="46">
        <f>1/(10^(-(E11+(IF(P11="Y",Rules!$I$2,0))-K11)/Rules!$E$12)+1)</f>
        <v>0.6661394246</v>
      </c>
      <c r="V11" s="47">
        <f t="shared" si="6"/>
        <v>21</v>
      </c>
      <c r="W11" s="47">
        <f t="shared" si="7"/>
        <v>-21</v>
      </c>
      <c r="X11" s="47"/>
      <c r="Y11" s="47"/>
      <c r="Z11" s="48"/>
      <c r="AA11" s="47">
        <f t="shared" ref="AA11:BJ11" si="15">IF($D11=AA$1,$E11+$V11,(IF($J11=AA$1,$K11+$W11,AA10)))</f>
        <v>1482</v>
      </c>
      <c r="AB11" s="47">
        <f t="shared" si="15"/>
        <v>1053</v>
      </c>
      <c r="AC11" s="47">
        <f t="shared" si="15"/>
        <v>1570</v>
      </c>
      <c r="AD11" s="47">
        <f t="shared" si="15"/>
        <v>454</v>
      </c>
      <c r="AE11" s="47">
        <f t="shared" si="15"/>
        <v>1636</v>
      </c>
      <c r="AF11" s="47">
        <f t="shared" si="15"/>
        <v>1737</v>
      </c>
      <c r="AG11" s="47">
        <f t="shared" si="15"/>
        <v>1054</v>
      </c>
      <c r="AH11" s="47">
        <f t="shared" si="15"/>
        <v>841</v>
      </c>
      <c r="AI11" s="47">
        <f t="shared" si="15"/>
        <v>1424</v>
      </c>
      <c r="AJ11" s="47">
        <f t="shared" si="15"/>
        <v>1738</v>
      </c>
      <c r="AK11" s="47">
        <f t="shared" si="15"/>
        <v>565</v>
      </c>
      <c r="AL11" s="47">
        <f t="shared" si="15"/>
        <v>901</v>
      </c>
      <c r="AM11" s="47">
        <f t="shared" si="15"/>
        <v>1906</v>
      </c>
      <c r="AN11" s="47">
        <f t="shared" si="15"/>
        <v>1295</v>
      </c>
      <c r="AO11" s="47">
        <f t="shared" si="15"/>
        <v>1129</v>
      </c>
      <c r="AP11" s="47">
        <f t="shared" si="15"/>
        <v>2096</v>
      </c>
      <c r="AQ11" s="47">
        <f t="shared" si="15"/>
        <v>1458</v>
      </c>
      <c r="AR11" s="47">
        <f t="shared" si="15"/>
        <v>574</v>
      </c>
      <c r="AS11" s="47">
        <f t="shared" si="15"/>
        <v>1744</v>
      </c>
      <c r="AT11" s="47">
        <f t="shared" si="15"/>
        <v>1099</v>
      </c>
      <c r="AU11" s="47">
        <f t="shared" si="15"/>
        <v>696</v>
      </c>
      <c r="AV11" s="47">
        <f t="shared" si="15"/>
        <v>881</v>
      </c>
      <c r="AW11" s="47">
        <f t="shared" si="15"/>
        <v>1189</v>
      </c>
      <c r="AX11" s="47">
        <f t="shared" si="15"/>
        <v>1251</v>
      </c>
      <c r="AY11" s="47">
        <f t="shared" si="15"/>
        <v>563</v>
      </c>
      <c r="AZ11" s="47">
        <f t="shared" si="15"/>
        <v>1604</v>
      </c>
      <c r="BA11" s="47">
        <f t="shared" si="15"/>
        <v>945</v>
      </c>
      <c r="BB11" s="47">
        <f t="shared" si="15"/>
        <v>686</v>
      </c>
      <c r="BC11" s="47">
        <f t="shared" si="15"/>
        <v>624</v>
      </c>
      <c r="BD11" s="47">
        <f t="shared" si="15"/>
        <v>1944</v>
      </c>
      <c r="BE11" s="47">
        <f t="shared" si="15"/>
        <v>764</v>
      </c>
      <c r="BF11" s="47">
        <f t="shared" si="15"/>
        <v>547</v>
      </c>
      <c r="BG11" s="47">
        <f t="shared" si="15"/>
        <v>1857</v>
      </c>
      <c r="BH11" s="47">
        <f t="shared" si="15"/>
        <v>1322</v>
      </c>
      <c r="BI11" s="47">
        <f t="shared" si="15"/>
        <v>1592</v>
      </c>
      <c r="BJ11" s="47">
        <f t="shared" si="15"/>
        <v>950</v>
      </c>
    </row>
    <row r="12" ht="13.5" customHeight="1">
      <c r="A12" s="88">
        <v>40230.0</v>
      </c>
      <c r="B12" s="84" t="s">
        <v>71</v>
      </c>
      <c r="C12" s="38"/>
      <c r="D12" s="233" t="s">
        <v>42</v>
      </c>
      <c r="E12" s="52">
        <f t="shared" si="2"/>
        <v>764</v>
      </c>
      <c r="F12" s="41">
        <v>0.0</v>
      </c>
      <c r="G12" s="41">
        <v>11.0</v>
      </c>
      <c r="H12" s="42">
        <f t="shared" si="3"/>
        <v>11</v>
      </c>
      <c r="I12" s="38"/>
      <c r="J12" s="234" t="s">
        <v>35</v>
      </c>
      <c r="K12" s="52">
        <f t="shared" si="4"/>
        <v>1054</v>
      </c>
      <c r="L12" s="44">
        <v>1.0</v>
      </c>
      <c r="M12" s="44">
        <v>15.0</v>
      </c>
      <c r="N12" s="23">
        <f t="shared" si="5"/>
        <v>18</v>
      </c>
      <c r="O12" s="38"/>
      <c r="P12" s="45" t="s">
        <v>72</v>
      </c>
      <c r="Q12" s="38"/>
      <c r="R12" s="45">
        <f>MIN(Rules!$E$2,(MAX(H12/N12,N12/H12)))</f>
        <v>1.636363636</v>
      </c>
      <c r="S12" s="45">
        <f>VLOOKUP(B12,Rules!A:B,2,FALSE)</f>
        <v>40</v>
      </c>
      <c r="T12" s="38"/>
      <c r="U12" s="46">
        <f>1/(10^(-(E12+(IF(P12="Y",Rules!$I$2,0))-K12)/Rules!$E$12)+1)</f>
        <v>0.3441794941</v>
      </c>
      <c r="V12" s="47">
        <f t="shared" si="6"/>
        <v>-23</v>
      </c>
      <c r="W12" s="47">
        <f t="shared" si="7"/>
        <v>23</v>
      </c>
      <c r="X12" s="47"/>
      <c r="Y12" s="47"/>
      <c r="Z12" s="48"/>
      <c r="AA12" s="47">
        <f t="shared" ref="AA12:BJ12" si="16">IF($D12=AA$1,$E12+$V12,(IF($J12=AA$1,$K12+$W12,AA11)))</f>
        <v>1482</v>
      </c>
      <c r="AB12" s="47">
        <f t="shared" si="16"/>
        <v>1053</v>
      </c>
      <c r="AC12" s="47">
        <f t="shared" si="16"/>
        <v>1570</v>
      </c>
      <c r="AD12" s="47">
        <f t="shared" si="16"/>
        <v>454</v>
      </c>
      <c r="AE12" s="47">
        <f t="shared" si="16"/>
        <v>1636</v>
      </c>
      <c r="AF12" s="47">
        <f t="shared" si="16"/>
        <v>1737</v>
      </c>
      <c r="AG12" s="47">
        <f t="shared" si="16"/>
        <v>1077</v>
      </c>
      <c r="AH12" s="47">
        <f t="shared" si="16"/>
        <v>841</v>
      </c>
      <c r="AI12" s="47">
        <f t="shared" si="16"/>
        <v>1424</v>
      </c>
      <c r="AJ12" s="47">
        <f t="shared" si="16"/>
        <v>1738</v>
      </c>
      <c r="AK12" s="47">
        <f t="shared" si="16"/>
        <v>565</v>
      </c>
      <c r="AL12" s="47">
        <f t="shared" si="16"/>
        <v>901</v>
      </c>
      <c r="AM12" s="47">
        <f t="shared" si="16"/>
        <v>1906</v>
      </c>
      <c r="AN12" s="47">
        <f t="shared" si="16"/>
        <v>1295</v>
      </c>
      <c r="AO12" s="47">
        <f t="shared" si="16"/>
        <v>1129</v>
      </c>
      <c r="AP12" s="47">
        <f t="shared" si="16"/>
        <v>2096</v>
      </c>
      <c r="AQ12" s="47">
        <f t="shared" si="16"/>
        <v>1458</v>
      </c>
      <c r="AR12" s="47">
        <f t="shared" si="16"/>
        <v>574</v>
      </c>
      <c r="AS12" s="47">
        <f t="shared" si="16"/>
        <v>1744</v>
      </c>
      <c r="AT12" s="47">
        <f t="shared" si="16"/>
        <v>1099</v>
      </c>
      <c r="AU12" s="47">
        <f t="shared" si="16"/>
        <v>696</v>
      </c>
      <c r="AV12" s="47">
        <f t="shared" si="16"/>
        <v>881</v>
      </c>
      <c r="AW12" s="47">
        <f t="shared" si="16"/>
        <v>1189</v>
      </c>
      <c r="AX12" s="47">
        <f t="shared" si="16"/>
        <v>1251</v>
      </c>
      <c r="AY12" s="47">
        <f t="shared" si="16"/>
        <v>563</v>
      </c>
      <c r="AZ12" s="47">
        <f t="shared" si="16"/>
        <v>1604</v>
      </c>
      <c r="BA12" s="47">
        <f t="shared" si="16"/>
        <v>945</v>
      </c>
      <c r="BB12" s="47">
        <f t="shared" si="16"/>
        <v>686</v>
      </c>
      <c r="BC12" s="47">
        <f t="shared" si="16"/>
        <v>624</v>
      </c>
      <c r="BD12" s="47">
        <f t="shared" si="16"/>
        <v>1944</v>
      </c>
      <c r="BE12" s="47">
        <f t="shared" si="16"/>
        <v>741</v>
      </c>
      <c r="BF12" s="47">
        <f t="shared" si="16"/>
        <v>547</v>
      </c>
      <c r="BG12" s="47">
        <f t="shared" si="16"/>
        <v>1857</v>
      </c>
      <c r="BH12" s="47">
        <f t="shared" si="16"/>
        <v>1322</v>
      </c>
      <c r="BI12" s="47">
        <f t="shared" si="16"/>
        <v>1592</v>
      </c>
      <c r="BJ12" s="47">
        <f t="shared" si="16"/>
        <v>950</v>
      </c>
    </row>
    <row r="13" ht="13.5" customHeight="1">
      <c r="A13" s="88">
        <v>40230.0</v>
      </c>
      <c r="B13" s="84" t="s">
        <v>71</v>
      </c>
      <c r="C13" s="38"/>
      <c r="D13" s="233" t="s">
        <v>49</v>
      </c>
      <c r="E13" s="52">
        <f t="shared" si="2"/>
        <v>454</v>
      </c>
      <c r="F13" s="41">
        <v>1.0</v>
      </c>
      <c r="G13" s="41">
        <v>17.0</v>
      </c>
      <c r="H13" s="42">
        <f t="shared" si="3"/>
        <v>20</v>
      </c>
      <c r="I13" s="38"/>
      <c r="J13" s="234" t="s">
        <v>52</v>
      </c>
      <c r="K13" s="52">
        <f t="shared" si="4"/>
        <v>574</v>
      </c>
      <c r="L13" s="44">
        <v>3.0</v>
      </c>
      <c r="M13" s="44">
        <v>4.0</v>
      </c>
      <c r="N13" s="23">
        <f t="shared" si="5"/>
        <v>13</v>
      </c>
      <c r="O13" s="38"/>
      <c r="P13" s="45" t="s">
        <v>72</v>
      </c>
      <c r="Q13" s="38"/>
      <c r="R13" s="45">
        <f>MIN(Rules!$E$2,(MAX(H13/N13,N13/H13)))</f>
        <v>1.538461538</v>
      </c>
      <c r="S13" s="45">
        <f>VLOOKUP(B13,Rules!A:B,2,FALSE)</f>
        <v>40</v>
      </c>
      <c r="T13" s="38"/>
      <c r="U13" s="46">
        <f>1/(10^(-(E13+(IF(P13="Y",Rules!$I$2,0))-K13)/Rules!$E$12)+1)</f>
        <v>0.5344839447</v>
      </c>
      <c r="V13" s="47">
        <f t="shared" si="6"/>
        <v>29</v>
      </c>
      <c r="W13" s="47">
        <f t="shared" si="7"/>
        <v>-29</v>
      </c>
      <c r="X13" s="47"/>
      <c r="Y13" s="47"/>
      <c r="Z13" s="48"/>
      <c r="AA13" s="47">
        <f t="shared" ref="AA13:BJ13" si="17">IF($D13=AA$1,$E13+$V13,(IF($J13=AA$1,$K13+$W13,AA12)))</f>
        <v>1482</v>
      </c>
      <c r="AB13" s="47">
        <f t="shared" si="17"/>
        <v>1053</v>
      </c>
      <c r="AC13" s="47">
        <f t="shared" si="17"/>
        <v>1570</v>
      </c>
      <c r="AD13" s="47">
        <f t="shared" si="17"/>
        <v>483</v>
      </c>
      <c r="AE13" s="47">
        <f t="shared" si="17"/>
        <v>1636</v>
      </c>
      <c r="AF13" s="47">
        <f t="shared" si="17"/>
        <v>1737</v>
      </c>
      <c r="AG13" s="47">
        <f t="shared" si="17"/>
        <v>1077</v>
      </c>
      <c r="AH13" s="47">
        <f t="shared" si="17"/>
        <v>841</v>
      </c>
      <c r="AI13" s="47">
        <f t="shared" si="17"/>
        <v>1424</v>
      </c>
      <c r="AJ13" s="47">
        <f t="shared" si="17"/>
        <v>1738</v>
      </c>
      <c r="AK13" s="47">
        <f t="shared" si="17"/>
        <v>565</v>
      </c>
      <c r="AL13" s="47">
        <f t="shared" si="17"/>
        <v>901</v>
      </c>
      <c r="AM13" s="47">
        <f t="shared" si="17"/>
        <v>1906</v>
      </c>
      <c r="AN13" s="47">
        <f t="shared" si="17"/>
        <v>1295</v>
      </c>
      <c r="AO13" s="47">
        <f t="shared" si="17"/>
        <v>1129</v>
      </c>
      <c r="AP13" s="47">
        <f t="shared" si="17"/>
        <v>2096</v>
      </c>
      <c r="AQ13" s="47">
        <f t="shared" si="17"/>
        <v>1458</v>
      </c>
      <c r="AR13" s="47">
        <f t="shared" si="17"/>
        <v>545</v>
      </c>
      <c r="AS13" s="47">
        <f t="shared" si="17"/>
        <v>1744</v>
      </c>
      <c r="AT13" s="47">
        <f t="shared" si="17"/>
        <v>1099</v>
      </c>
      <c r="AU13" s="47">
        <f t="shared" si="17"/>
        <v>696</v>
      </c>
      <c r="AV13" s="47">
        <f t="shared" si="17"/>
        <v>881</v>
      </c>
      <c r="AW13" s="47">
        <f t="shared" si="17"/>
        <v>1189</v>
      </c>
      <c r="AX13" s="47">
        <f t="shared" si="17"/>
        <v>1251</v>
      </c>
      <c r="AY13" s="47">
        <f t="shared" si="17"/>
        <v>563</v>
      </c>
      <c r="AZ13" s="47">
        <f t="shared" si="17"/>
        <v>1604</v>
      </c>
      <c r="BA13" s="47">
        <f t="shared" si="17"/>
        <v>945</v>
      </c>
      <c r="BB13" s="47">
        <f t="shared" si="17"/>
        <v>686</v>
      </c>
      <c r="BC13" s="47">
        <f t="shared" si="17"/>
        <v>624</v>
      </c>
      <c r="BD13" s="47">
        <f t="shared" si="17"/>
        <v>1944</v>
      </c>
      <c r="BE13" s="47">
        <f t="shared" si="17"/>
        <v>741</v>
      </c>
      <c r="BF13" s="47">
        <f t="shared" si="17"/>
        <v>547</v>
      </c>
      <c r="BG13" s="47">
        <f t="shared" si="17"/>
        <v>1857</v>
      </c>
      <c r="BH13" s="47">
        <f t="shared" si="17"/>
        <v>1322</v>
      </c>
      <c r="BI13" s="47">
        <f t="shared" si="17"/>
        <v>1592</v>
      </c>
      <c r="BJ13" s="47">
        <f t="shared" si="17"/>
        <v>950</v>
      </c>
    </row>
    <row r="14" ht="13.5" customHeight="1">
      <c r="A14" s="88">
        <v>40236.0</v>
      </c>
      <c r="B14" s="84" t="s">
        <v>71</v>
      </c>
      <c r="C14" s="38"/>
      <c r="D14" s="233" t="s">
        <v>20</v>
      </c>
      <c r="E14" s="52">
        <f t="shared" si="2"/>
        <v>1744</v>
      </c>
      <c r="F14" s="41">
        <v>1.0</v>
      </c>
      <c r="G14" s="41">
        <v>14.0</v>
      </c>
      <c r="H14" s="42">
        <f t="shared" si="3"/>
        <v>17</v>
      </c>
      <c r="I14" s="38"/>
      <c r="J14" s="234" t="s">
        <v>19</v>
      </c>
      <c r="K14" s="52">
        <f t="shared" si="4"/>
        <v>1737</v>
      </c>
      <c r="L14" s="44">
        <v>2.0</v>
      </c>
      <c r="M14" s="44">
        <v>21.0</v>
      </c>
      <c r="N14" s="23">
        <f t="shared" si="5"/>
        <v>27</v>
      </c>
      <c r="O14" s="38"/>
      <c r="P14" s="45" t="s">
        <v>72</v>
      </c>
      <c r="Q14" s="38"/>
      <c r="R14" s="45">
        <f>MIN(Rules!$E$2,(MAX(H14/N14,N14/H14)))</f>
        <v>1.588235294</v>
      </c>
      <c r="S14" s="45">
        <f>VLOOKUP(B14,Rules!A:B,2,FALSE)</f>
        <v>40</v>
      </c>
      <c r="T14" s="38"/>
      <c r="U14" s="46">
        <f>1/(10^(-(E14+(IF(P14="Y",Rules!$I$2,0))-K14)/Rules!$E$12)+1)</f>
        <v>0.6732698731</v>
      </c>
      <c r="V14" s="47">
        <f t="shared" si="6"/>
        <v>-43</v>
      </c>
      <c r="W14" s="47">
        <f t="shared" si="7"/>
        <v>43</v>
      </c>
      <c r="X14" s="47"/>
      <c r="Y14" s="47"/>
      <c r="Z14" s="48"/>
      <c r="AA14" s="47">
        <f t="shared" ref="AA14:BJ14" si="18">IF($D14=AA$1,$E14+$V14,(IF($J14=AA$1,$K14+$W14,AA13)))</f>
        <v>1482</v>
      </c>
      <c r="AB14" s="47">
        <f t="shared" si="18"/>
        <v>1053</v>
      </c>
      <c r="AC14" s="47">
        <f t="shared" si="18"/>
        <v>1570</v>
      </c>
      <c r="AD14" s="47">
        <f t="shared" si="18"/>
        <v>483</v>
      </c>
      <c r="AE14" s="47">
        <f t="shared" si="18"/>
        <v>1636</v>
      </c>
      <c r="AF14" s="47">
        <f t="shared" si="18"/>
        <v>1780</v>
      </c>
      <c r="AG14" s="47">
        <f t="shared" si="18"/>
        <v>1077</v>
      </c>
      <c r="AH14" s="47">
        <f t="shared" si="18"/>
        <v>841</v>
      </c>
      <c r="AI14" s="47">
        <f t="shared" si="18"/>
        <v>1424</v>
      </c>
      <c r="AJ14" s="47">
        <f t="shared" si="18"/>
        <v>1738</v>
      </c>
      <c r="AK14" s="47">
        <f t="shared" si="18"/>
        <v>565</v>
      </c>
      <c r="AL14" s="47">
        <f t="shared" si="18"/>
        <v>901</v>
      </c>
      <c r="AM14" s="47">
        <f t="shared" si="18"/>
        <v>1906</v>
      </c>
      <c r="AN14" s="47">
        <f t="shared" si="18"/>
        <v>1295</v>
      </c>
      <c r="AO14" s="47">
        <f t="shared" si="18"/>
        <v>1129</v>
      </c>
      <c r="AP14" s="47">
        <f t="shared" si="18"/>
        <v>2096</v>
      </c>
      <c r="AQ14" s="47">
        <f t="shared" si="18"/>
        <v>1458</v>
      </c>
      <c r="AR14" s="47">
        <f t="shared" si="18"/>
        <v>545</v>
      </c>
      <c r="AS14" s="47">
        <f t="shared" si="18"/>
        <v>1701</v>
      </c>
      <c r="AT14" s="47">
        <f t="shared" si="18"/>
        <v>1099</v>
      </c>
      <c r="AU14" s="47">
        <f t="shared" si="18"/>
        <v>696</v>
      </c>
      <c r="AV14" s="47">
        <f t="shared" si="18"/>
        <v>881</v>
      </c>
      <c r="AW14" s="47">
        <f t="shared" si="18"/>
        <v>1189</v>
      </c>
      <c r="AX14" s="47">
        <f t="shared" si="18"/>
        <v>1251</v>
      </c>
      <c r="AY14" s="47">
        <f t="shared" si="18"/>
        <v>563</v>
      </c>
      <c r="AZ14" s="47">
        <f t="shared" si="18"/>
        <v>1604</v>
      </c>
      <c r="BA14" s="47">
        <f t="shared" si="18"/>
        <v>945</v>
      </c>
      <c r="BB14" s="47">
        <f t="shared" si="18"/>
        <v>686</v>
      </c>
      <c r="BC14" s="47">
        <f t="shared" si="18"/>
        <v>624</v>
      </c>
      <c r="BD14" s="47">
        <f t="shared" si="18"/>
        <v>1944</v>
      </c>
      <c r="BE14" s="47">
        <f t="shared" si="18"/>
        <v>741</v>
      </c>
      <c r="BF14" s="47">
        <f t="shared" si="18"/>
        <v>547</v>
      </c>
      <c r="BG14" s="47">
        <f t="shared" si="18"/>
        <v>1857</v>
      </c>
      <c r="BH14" s="47">
        <f t="shared" si="18"/>
        <v>1322</v>
      </c>
      <c r="BI14" s="47">
        <f t="shared" si="18"/>
        <v>1592</v>
      </c>
      <c r="BJ14" s="47">
        <f t="shared" si="18"/>
        <v>950</v>
      </c>
    </row>
    <row r="15" ht="13.5" customHeight="1">
      <c r="A15" s="88">
        <v>40237.0</v>
      </c>
      <c r="B15" s="84" t="s">
        <v>71</v>
      </c>
      <c r="C15" s="38"/>
      <c r="D15" s="233" t="s">
        <v>22</v>
      </c>
      <c r="E15" s="52">
        <f t="shared" si="2"/>
        <v>2096</v>
      </c>
      <c r="F15" s="41">
        <v>1.0</v>
      </c>
      <c r="G15" s="41">
        <v>17.0</v>
      </c>
      <c r="H15" s="42">
        <f t="shared" si="3"/>
        <v>20</v>
      </c>
      <c r="I15" s="38"/>
      <c r="J15" s="234" t="s">
        <v>27</v>
      </c>
      <c r="K15" s="52">
        <f t="shared" si="4"/>
        <v>1604</v>
      </c>
      <c r="L15" s="44">
        <v>0.0</v>
      </c>
      <c r="M15" s="44">
        <v>12.0</v>
      </c>
      <c r="N15" s="23">
        <f t="shared" si="5"/>
        <v>12</v>
      </c>
      <c r="O15" s="38"/>
      <c r="P15" s="45" t="s">
        <v>72</v>
      </c>
      <c r="Q15" s="38"/>
      <c r="R15" s="45">
        <f>MIN(Rules!$E$2,(MAX(H15/N15,N15/H15)))</f>
        <v>1.666666667</v>
      </c>
      <c r="S15" s="45">
        <f>VLOOKUP(B15,Rules!A:B,2,FALSE)</f>
        <v>40</v>
      </c>
      <c r="T15" s="38"/>
      <c r="U15" s="46">
        <f>1/(10^(-(E15+(IF(P15="Y",Rules!$I$2,0))-K15)/Rules!$E$12)+1)</f>
        <v>0.950570704</v>
      </c>
      <c r="V15" s="47">
        <f t="shared" si="6"/>
        <v>3</v>
      </c>
      <c r="W15" s="47">
        <f t="shared" si="7"/>
        <v>-3</v>
      </c>
      <c r="X15" s="47"/>
      <c r="Y15" s="47"/>
      <c r="Z15" s="48"/>
      <c r="AA15" s="47">
        <f t="shared" ref="AA15:BJ15" si="19">IF($D15=AA$1,$E15+$V15,(IF($J15=AA$1,$K15+$W15,AA14)))</f>
        <v>1482</v>
      </c>
      <c r="AB15" s="47">
        <f t="shared" si="19"/>
        <v>1053</v>
      </c>
      <c r="AC15" s="47">
        <f t="shared" si="19"/>
        <v>1570</v>
      </c>
      <c r="AD15" s="47">
        <f t="shared" si="19"/>
        <v>483</v>
      </c>
      <c r="AE15" s="47">
        <f t="shared" si="19"/>
        <v>1636</v>
      </c>
      <c r="AF15" s="47">
        <f t="shared" si="19"/>
        <v>1780</v>
      </c>
      <c r="AG15" s="47">
        <f t="shared" si="19"/>
        <v>1077</v>
      </c>
      <c r="AH15" s="47">
        <f t="shared" si="19"/>
        <v>841</v>
      </c>
      <c r="AI15" s="47">
        <f t="shared" si="19"/>
        <v>1424</v>
      </c>
      <c r="AJ15" s="47">
        <f t="shared" si="19"/>
        <v>1738</v>
      </c>
      <c r="AK15" s="47">
        <f t="shared" si="19"/>
        <v>565</v>
      </c>
      <c r="AL15" s="47">
        <f t="shared" si="19"/>
        <v>901</v>
      </c>
      <c r="AM15" s="47">
        <f t="shared" si="19"/>
        <v>1906</v>
      </c>
      <c r="AN15" s="47">
        <f t="shared" si="19"/>
        <v>1295</v>
      </c>
      <c r="AO15" s="47">
        <f t="shared" si="19"/>
        <v>1129</v>
      </c>
      <c r="AP15" s="47">
        <f t="shared" si="19"/>
        <v>2099</v>
      </c>
      <c r="AQ15" s="47">
        <f t="shared" si="19"/>
        <v>1458</v>
      </c>
      <c r="AR15" s="47">
        <f t="shared" si="19"/>
        <v>545</v>
      </c>
      <c r="AS15" s="47">
        <f t="shared" si="19"/>
        <v>1701</v>
      </c>
      <c r="AT15" s="47">
        <f t="shared" si="19"/>
        <v>1099</v>
      </c>
      <c r="AU15" s="47">
        <f t="shared" si="19"/>
        <v>696</v>
      </c>
      <c r="AV15" s="47">
        <f t="shared" si="19"/>
        <v>881</v>
      </c>
      <c r="AW15" s="47">
        <f t="shared" si="19"/>
        <v>1189</v>
      </c>
      <c r="AX15" s="47">
        <f t="shared" si="19"/>
        <v>1251</v>
      </c>
      <c r="AY15" s="47">
        <f t="shared" si="19"/>
        <v>563</v>
      </c>
      <c r="AZ15" s="47">
        <f t="shared" si="19"/>
        <v>1601</v>
      </c>
      <c r="BA15" s="47">
        <f t="shared" si="19"/>
        <v>945</v>
      </c>
      <c r="BB15" s="47">
        <f t="shared" si="19"/>
        <v>686</v>
      </c>
      <c r="BC15" s="47">
        <f t="shared" si="19"/>
        <v>624</v>
      </c>
      <c r="BD15" s="47">
        <f t="shared" si="19"/>
        <v>1944</v>
      </c>
      <c r="BE15" s="47">
        <f t="shared" si="19"/>
        <v>741</v>
      </c>
      <c r="BF15" s="47">
        <f t="shared" si="19"/>
        <v>547</v>
      </c>
      <c r="BG15" s="47">
        <f t="shared" si="19"/>
        <v>1857</v>
      </c>
      <c r="BH15" s="47">
        <f t="shared" si="19"/>
        <v>1322</v>
      </c>
      <c r="BI15" s="47">
        <f t="shared" si="19"/>
        <v>1592</v>
      </c>
      <c r="BJ15" s="47">
        <f t="shared" si="19"/>
        <v>950</v>
      </c>
    </row>
    <row r="16" ht="13.5" customHeight="1">
      <c r="A16" s="88">
        <v>40237.0</v>
      </c>
      <c r="B16" s="84" t="s">
        <v>71</v>
      </c>
      <c r="C16" s="38"/>
      <c r="D16" s="233" t="s">
        <v>23</v>
      </c>
      <c r="E16" s="52">
        <f t="shared" si="2"/>
        <v>1906</v>
      </c>
      <c r="F16" s="41">
        <v>4.0</v>
      </c>
      <c r="G16" s="41">
        <v>15.0</v>
      </c>
      <c r="H16" s="42">
        <f t="shared" si="3"/>
        <v>27</v>
      </c>
      <c r="I16" s="38"/>
      <c r="J16" s="234" t="s">
        <v>25</v>
      </c>
      <c r="K16" s="52">
        <f t="shared" si="4"/>
        <v>1857</v>
      </c>
      <c r="L16" s="44">
        <v>1.0</v>
      </c>
      <c r="M16" s="44">
        <v>15.0</v>
      </c>
      <c r="N16" s="23">
        <f t="shared" si="5"/>
        <v>18</v>
      </c>
      <c r="O16" s="38"/>
      <c r="P16" s="45" t="s">
        <v>72</v>
      </c>
      <c r="Q16" s="38"/>
      <c r="R16" s="45">
        <f>MIN(Rules!$E$2,(MAX(H16/N16,N16/H16)))</f>
        <v>1.5</v>
      </c>
      <c r="S16" s="45">
        <f>VLOOKUP(B16,Rules!A:B,2,FALSE)</f>
        <v>40</v>
      </c>
      <c r="T16" s="38"/>
      <c r="U16" s="46">
        <f>1/(10^(-(E16+(IF(P16="Y",Rules!$I$2,0))-K16)/Rules!$E$12)+1)</f>
        <v>0.7143139043</v>
      </c>
      <c r="V16" s="47">
        <f t="shared" si="6"/>
        <v>17</v>
      </c>
      <c r="W16" s="47">
        <f t="shared" si="7"/>
        <v>-17</v>
      </c>
      <c r="X16" s="47"/>
      <c r="Y16" s="47"/>
      <c r="Z16" s="48"/>
      <c r="AA16" s="47">
        <f t="shared" ref="AA16:BJ16" si="20">IF($D16=AA$1,$E16+$V16,(IF($J16=AA$1,$K16+$W16,AA15)))</f>
        <v>1482</v>
      </c>
      <c r="AB16" s="47">
        <f t="shared" si="20"/>
        <v>1053</v>
      </c>
      <c r="AC16" s="47">
        <f t="shared" si="20"/>
        <v>1570</v>
      </c>
      <c r="AD16" s="47">
        <f t="shared" si="20"/>
        <v>483</v>
      </c>
      <c r="AE16" s="47">
        <f t="shared" si="20"/>
        <v>1636</v>
      </c>
      <c r="AF16" s="47">
        <f t="shared" si="20"/>
        <v>1780</v>
      </c>
      <c r="AG16" s="47">
        <f t="shared" si="20"/>
        <v>1077</v>
      </c>
      <c r="AH16" s="47">
        <f t="shared" si="20"/>
        <v>841</v>
      </c>
      <c r="AI16" s="47">
        <f t="shared" si="20"/>
        <v>1424</v>
      </c>
      <c r="AJ16" s="47">
        <f t="shared" si="20"/>
        <v>1738</v>
      </c>
      <c r="AK16" s="47">
        <f t="shared" si="20"/>
        <v>565</v>
      </c>
      <c r="AL16" s="47">
        <f t="shared" si="20"/>
        <v>901</v>
      </c>
      <c r="AM16" s="47">
        <f t="shared" si="20"/>
        <v>1923</v>
      </c>
      <c r="AN16" s="47">
        <f t="shared" si="20"/>
        <v>1295</v>
      </c>
      <c r="AO16" s="47">
        <f t="shared" si="20"/>
        <v>1129</v>
      </c>
      <c r="AP16" s="47">
        <f t="shared" si="20"/>
        <v>2099</v>
      </c>
      <c r="AQ16" s="47">
        <f t="shared" si="20"/>
        <v>1458</v>
      </c>
      <c r="AR16" s="47">
        <f t="shared" si="20"/>
        <v>545</v>
      </c>
      <c r="AS16" s="47">
        <f t="shared" si="20"/>
        <v>1701</v>
      </c>
      <c r="AT16" s="47">
        <f t="shared" si="20"/>
        <v>1099</v>
      </c>
      <c r="AU16" s="47">
        <f t="shared" si="20"/>
        <v>696</v>
      </c>
      <c r="AV16" s="47">
        <f t="shared" si="20"/>
        <v>881</v>
      </c>
      <c r="AW16" s="47">
        <f t="shared" si="20"/>
        <v>1189</v>
      </c>
      <c r="AX16" s="47">
        <f t="shared" si="20"/>
        <v>1251</v>
      </c>
      <c r="AY16" s="47">
        <f t="shared" si="20"/>
        <v>563</v>
      </c>
      <c r="AZ16" s="47">
        <f t="shared" si="20"/>
        <v>1601</v>
      </c>
      <c r="BA16" s="47">
        <f t="shared" si="20"/>
        <v>945</v>
      </c>
      <c r="BB16" s="47">
        <f t="shared" si="20"/>
        <v>686</v>
      </c>
      <c r="BC16" s="47">
        <f t="shared" si="20"/>
        <v>624</v>
      </c>
      <c r="BD16" s="47">
        <f t="shared" si="20"/>
        <v>1944</v>
      </c>
      <c r="BE16" s="47">
        <f t="shared" si="20"/>
        <v>741</v>
      </c>
      <c r="BF16" s="47">
        <f t="shared" si="20"/>
        <v>547</v>
      </c>
      <c r="BG16" s="47">
        <f t="shared" si="20"/>
        <v>1840</v>
      </c>
      <c r="BH16" s="47">
        <f t="shared" si="20"/>
        <v>1322</v>
      </c>
      <c r="BI16" s="47">
        <f t="shared" si="20"/>
        <v>1592</v>
      </c>
      <c r="BJ16" s="47">
        <f t="shared" si="20"/>
        <v>950</v>
      </c>
    </row>
    <row r="17" ht="13.5" customHeight="1">
      <c r="A17" s="88">
        <v>40237.0</v>
      </c>
      <c r="B17" s="84" t="s">
        <v>71</v>
      </c>
      <c r="C17" s="38"/>
      <c r="D17" s="233" t="s">
        <v>26</v>
      </c>
      <c r="E17" s="52">
        <f t="shared" si="2"/>
        <v>1738</v>
      </c>
      <c r="F17" s="41">
        <v>1.0</v>
      </c>
      <c r="G17" s="41">
        <v>21.0</v>
      </c>
      <c r="H17" s="42">
        <f t="shared" si="3"/>
        <v>24</v>
      </c>
      <c r="I17" s="38"/>
      <c r="J17" s="234" t="s">
        <v>18</v>
      </c>
      <c r="K17" s="52">
        <f t="shared" si="4"/>
        <v>1944</v>
      </c>
      <c r="L17" s="44">
        <v>1.0</v>
      </c>
      <c r="M17" s="44">
        <v>12.0</v>
      </c>
      <c r="N17" s="23">
        <f t="shared" si="5"/>
        <v>15</v>
      </c>
      <c r="O17" s="38"/>
      <c r="P17" s="45" t="s">
        <v>72</v>
      </c>
      <c r="Q17" s="38"/>
      <c r="R17" s="45">
        <f>MIN(Rules!$E$2,(MAX(H17/N17,N17/H17)))</f>
        <v>1.6</v>
      </c>
      <c r="S17" s="45">
        <f>VLOOKUP(B17,Rules!A:B,2,FALSE)</f>
        <v>40</v>
      </c>
      <c r="T17" s="38"/>
      <c r="U17" s="46">
        <f>1/(10^(-(E17+(IF(P17="Y",Rules!$I$2,0))-K17)/Rules!$E$12)+1)</f>
        <v>0.435882579</v>
      </c>
      <c r="V17" s="47">
        <f t="shared" si="6"/>
        <v>36</v>
      </c>
      <c r="W17" s="47">
        <f t="shared" si="7"/>
        <v>-36</v>
      </c>
      <c r="X17" s="47"/>
      <c r="Y17" s="47"/>
      <c r="Z17" s="48"/>
      <c r="AA17" s="47">
        <f t="shared" ref="AA17:BJ17" si="21">IF($D17=AA$1,$E17+$V17,(IF($J17=AA$1,$K17+$W17,AA16)))</f>
        <v>1482</v>
      </c>
      <c r="AB17" s="47">
        <f t="shared" si="21"/>
        <v>1053</v>
      </c>
      <c r="AC17" s="47">
        <f t="shared" si="21"/>
        <v>1570</v>
      </c>
      <c r="AD17" s="47">
        <f t="shared" si="21"/>
        <v>483</v>
      </c>
      <c r="AE17" s="47">
        <f t="shared" si="21"/>
        <v>1636</v>
      </c>
      <c r="AF17" s="47">
        <f t="shared" si="21"/>
        <v>1780</v>
      </c>
      <c r="AG17" s="47">
        <f t="shared" si="21"/>
        <v>1077</v>
      </c>
      <c r="AH17" s="47">
        <f t="shared" si="21"/>
        <v>841</v>
      </c>
      <c r="AI17" s="47">
        <f t="shared" si="21"/>
        <v>1424</v>
      </c>
      <c r="AJ17" s="47">
        <f t="shared" si="21"/>
        <v>1774</v>
      </c>
      <c r="AK17" s="47">
        <f t="shared" si="21"/>
        <v>565</v>
      </c>
      <c r="AL17" s="47">
        <f t="shared" si="21"/>
        <v>901</v>
      </c>
      <c r="AM17" s="47">
        <f t="shared" si="21"/>
        <v>1923</v>
      </c>
      <c r="AN17" s="47">
        <f t="shared" si="21"/>
        <v>1295</v>
      </c>
      <c r="AO17" s="47">
        <f t="shared" si="21"/>
        <v>1129</v>
      </c>
      <c r="AP17" s="47">
        <f t="shared" si="21"/>
        <v>2099</v>
      </c>
      <c r="AQ17" s="47">
        <f t="shared" si="21"/>
        <v>1458</v>
      </c>
      <c r="AR17" s="47">
        <f t="shared" si="21"/>
        <v>545</v>
      </c>
      <c r="AS17" s="47">
        <f t="shared" si="21"/>
        <v>1701</v>
      </c>
      <c r="AT17" s="47">
        <f t="shared" si="21"/>
        <v>1099</v>
      </c>
      <c r="AU17" s="47">
        <f t="shared" si="21"/>
        <v>696</v>
      </c>
      <c r="AV17" s="47">
        <f t="shared" si="21"/>
        <v>881</v>
      </c>
      <c r="AW17" s="47">
        <f t="shared" si="21"/>
        <v>1189</v>
      </c>
      <c r="AX17" s="47">
        <f t="shared" si="21"/>
        <v>1251</v>
      </c>
      <c r="AY17" s="47">
        <f t="shared" si="21"/>
        <v>563</v>
      </c>
      <c r="AZ17" s="47">
        <f t="shared" si="21"/>
        <v>1601</v>
      </c>
      <c r="BA17" s="47">
        <f t="shared" si="21"/>
        <v>945</v>
      </c>
      <c r="BB17" s="47">
        <f t="shared" si="21"/>
        <v>686</v>
      </c>
      <c r="BC17" s="47">
        <f t="shared" si="21"/>
        <v>624</v>
      </c>
      <c r="BD17" s="47">
        <f t="shared" si="21"/>
        <v>1908</v>
      </c>
      <c r="BE17" s="47">
        <f t="shared" si="21"/>
        <v>741</v>
      </c>
      <c r="BF17" s="47">
        <f t="shared" si="21"/>
        <v>547</v>
      </c>
      <c r="BG17" s="47">
        <f t="shared" si="21"/>
        <v>1840</v>
      </c>
      <c r="BH17" s="47">
        <f t="shared" si="21"/>
        <v>1322</v>
      </c>
      <c r="BI17" s="47">
        <f t="shared" si="21"/>
        <v>1592</v>
      </c>
      <c r="BJ17" s="47">
        <f t="shared" si="21"/>
        <v>950</v>
      </c>
    </row>
    <row r="18" ht="13.5" customHeight="1">
      <c r="A18" s="88">
        <v>40237.0</v>
      </c>
      <c r="B18" s="84" t="s">
        <v>71</v>
      </c>
      <c r="C18" s="38"/>
      <c r="D18" s="233" t="s">
        <v>24</v>
      </c>
      <c r="E18" s="52">
        <f t="shared" si="2"/>
        <v>1592</v>
      </c>
      <c r="F18" s="41">
        <v>2.0</v>
      </c>
      <c r="G18" s="41">
        <v>23.0</v>
      </c>
      <c r="H18" s="42">
        <f t="shared" si="3"/>
        <v>29</v>
      </c>
      <c r="I18" s="38"/>
      <c r="J18" s="234" t="s">
        <v>33</v>
      </c>
      <c r="K18" s="52">
        <f t="shared" si="4"/>
        <v>1424</v>
      </c>
      <c r="L18" s="44">
        <v>1.0</v>
      </c>
      <c r="M18" s="44">
        <v>12.0</v>
      </c>
      <c r="N18" s="23">
        <f t="shared" si="5"/>
        <v>15</v>
      </c>
      <c r="O18" s="38"/>
      <c r="P18" s="45" t="s">
        <v>72</v>
      </c>
      <c r="Q18" s="38"/>
      <c r="R18" s="45">
        <f>MIN(Rules!$E$2,(MAX(H18/N18,N18/H18)))</f>
        <v>1.933333333</v>
      </c>
      <c r="S18" s="45">
        <f>VLOOKUP(B18,Rules!A:B,2,FALSE)</f>
        <v>40</v>
      </c>
      <c r="T18" s="38"/>
      <c r="U18" s="46">
        <f>1/(10^(-(E18+(IF(P18="Y",Rules!$I$2,0))-K18)/Rules!$E$12)+1)</f>
        <v>0.8122114503</v>
      </c>
      <c r="V18" s="47">
        <f t="shared" si="6"/>
        <v>15</v>
      </c>
      <c r="W18" s="47">
        <f t="shared" si="7"/>
        <v>-15</v>
      </c>
      <c r="X18" s="47"/>
      <c r="Y18" s="47"/>
      <c r="Z18" s="48"/>
      <c r="AA18" s="47">
        <f t="shared" ref="AA18:BJ18" si="22">IF($D18=AA$1,$E18+$V18,(IF($J18=AA$1,$K18+$W18,AA17)))</f>
        <v>1482</v>
      </c>
      <c r="AB18" s="47">
        <f t="shared" si="22"/>
        <v>1053</v>
      </c>
      <c r="AC18" s="47">
        <f t="shared" si="22"/>
        <v>1570</v>
      </c>
      <c r="AD18" s="47">
        <f t="shared" si="22"/>
        <v>483</v>
      </c>
      <c r="AE18" s="47">
        <f t="shared" si="22"/>
        <v>1636</v>
      </c>
      <c r="AF18" s="47">
        <f t="shared" si="22"/>
        <v>1780</v>
      </c>
      <c r="AG18" s="47">
        <f t="shared" si="22"/>
        <v>1077</v>
      </c>
      <c r="AH18" s="47">
        <f t="shared" si="22"/>
        <v>841</v>
      </c>
      <c r="AI18" s="47">
        <f t="shared" si="22"/>
        <v>1409</v>
      </c>
      <c r="AJ18" s="47">
        <f t="shared" si="22"/>
        <v>1774</v>
      </c>
      <c r="AK18" s="47">
        <f t="shared" si="22"/>
        <v>565</v>
      </c>
      <c r="AL18" s="47">
        <f t="shared" si="22"/>
        <v>901</v>
      </c>
      <c r="AM18" s="47">
        <f t="shared" si="22"/>
        <v>1923</v>
      </c>
      <c r="AN18" s="47">
        <f t="shared" si="22"/>
        <v>1295</v>
      </c>
      <c r="AO18" s="47">
        <f t="shared" si="22"/>
        <v>1129</v>
      </c>
      <c r="AP18" s="47">
        <f t="shared" si="22"/>
        <v>2099</v>
      </c>
      <c r="AQ18" s="47">
        <f t="shared" si="22"/>
        <v>1458</v>
      </c>
      <c r="AR18" s="47">
        <f t="shared" si="22"/>
        <v>545</v>
      </c>
      <c r="AS18" s="47">
        <f t="shared" si="22"/>
        <v>1701</v>
      </c>
      <c r="AT18" s="47">
        <f t="shared" si="22"/>
        <v>1099</v>
      </c>
      <c r="AU18" s="47">
        <f t="shared" si="22"/>
        <v>696</v>
      </c>
      <c r="AV18" s="47">
        <f t="shared" si="22"/>
        <v>881</v>
      </c>
      <c r="AW18" s="47">
        <f t="shared" si="22"/>
        <v>1189</v>
      </c>
      <c r="AX18" s="47">
        <f t="shared" si="22"/>
        <v>1251</v>
      </c>
      <c r="AY18" s="47">
        <f t="shared" si="22"/>
        <v>563</v>
      </c>
      <c r="AZ18" s="47">
        <f t="shared" si="22"/>
        <v>1601</v>
      </c>
      <c r="BA18" s="47">
        <f t="shared" si="22"/>
        <v>945</v>
      </c>
      <c r="BB18" s="47">
        <f t="shared" si="22"/>
        <v>686</v>
      </c>
      <c r="BC18" s="47">
        <f t="shared" si="22"/>
        <v>624</v>
      </c>
      <c r="BD18" s="47">
        <f t="shared" si="22"/>
        <v>1908</v>
      </c>
      <c r="BE18" s="47">
        <f t="shared" si="22"/>
        <v>741</v>
      </c>
      <c r="BF18" s="47">
        <f t="shared" si="22"/>
        <v>547</v>
      </c>
      <c r="BG18" s="47">
        <f t="shared" si="22"/>
        <v>1840</v>
      </c>
      <c r="BH18" s="47">
        <f t="shared" si="22"/>
        <v>1322</v>
      </c>
      <c r="BI18" s="47">
        <f t="shared" si="22"/>
        <v>1607</v>
      </c>
      <c r="BJ18" s="47">
        <f t="shared" si="22"/>
        <v>950</v>
      </c>
    </row>
    <row r="19" ht="13.5" customHeight="1">
      <c r="A19" s="88">
        <v>40237.0</v>
      </c>
      <c r="B19" s="84" t="s">
        <v>71</v>
      </c>
      <c r="C19" s="38"/>
      <c r="D19" s="233" t="s">
        <v>29</v>
      </c>
      <c r="E19" s="52">
        <f t="shared" si="2"/>
        <v>1129</v>
      </c>
      <c r="F19" s="41">
        <v>2.0</v>
      </c>
      <c r="G19" s="41">
        <v>7.0</v>
      </c>
      <c r="H19" s="42">
        <f t="shared" si="3"/>
        <v>13</v>
      </c>
      <c r="I19" s="38"/>
      <c r="J19" s="234" t="s">
        <v>30</v>
      </c>
      <c r="K19" s="52">
        <f t="shared" si="4"/>
        <v>1482</v>
      </c>
      <c r="L19" s="44">
        <v>1.0</v>
      </c>
      <c r="M19" s="44">
        <v>19.0</v>
      </c>
      <c r="N19" s="23">
        <f t="shared" si="5"/>
        <v>22</v>
      </c>
      <c r="O19" s="38"/>
      <c r="P19" s="45" t="s">
        <v>72</v>
      </c>
      <c r="Q19" s="38"/>
      <c r="R19" s="45">
        <f>MIN(Rules!$E$2,(MAX(H19/N19,N19/H19)))</f>
        <v>1.692307692</v>
      </c>
      <c r="S19" s="45">
        <f>VLOOKUP(B19,Rules!A:B,2,FALSE)</f>
        <v>40</v>
      </c>
      <c r="T19" s="38"/>
      <c r="U19" s="46">
        <f>1/(10^(-(E19+(IF(P19="Y",Rules!$I$2,0))-K19)/Rules!$E$12)+1)</f>
        <v>0.281941883</v>
      </c>
      <c r="V19" s="47">
        <f t="shared" si="6"/>
        <v>-19</v>
      </c>
      <c r="W19" s="47">
        <f t="shared" si="7"/>
        <v>19</v>
      </c>
      <c r="X19" s="47"/>
      <c r="Y19" s="47"/>
      <c r="Z19" s="48"/>
      <c r="AA19" s="47">
        <f t="shared" ref="AA19:BJ19" si="23">IF($D19=AA$1,$E19+$V19,(IF($J19=AA$1,$K19+$W19,AA18)))</f>
        <v>1501</v>
      </c>
      <c r="AB19" s="47">
        <f t="shared" si="23"/>
        <v>1053</v>
      </c>
      <c r="AC19" s="47">
        <f t="shared" si="23"/>
        <v>1570</v>
      </c>
      <c r="AD19" s="47">
        <f t="shared" si="23"/>
        <v>483</v>
      </c>
      <c r="AE19" s="47">
        <f t="shared" si="23"/>
        <v>1636</v>
      </c>
      <c r="AF19" s="47">
        <f t="shared" si="23"/>
        <v>1780</v>
      </c>
      <c r="AG19" s="47">
        <f t="shared" si="23"/>
        <v>1077</v>
      </c>
      <c r="AH19" s="47">
        <f t="shared" si="23"/>
        <v>841</v>
      </c>
      <c r="AI19" s="47">
        <f t="shared" si="23"/>
        <v>1409</v>
      </c>
      <c r="AJ19" s="47">
        <f t="shared" si="23"/>
        <v>1774</v>
      </c>
      <c r="AK19" s="47">
        <f t="shared" si="23"/>
        <v>565</v>
      </c>
      <c r="AL19" s="47">
        <f t="shared" si="23"/>
        <v>901</v>
      </c>
      <c r="AM19" s="47">
        <f t="shared" si="23"/>
        <v>1923</v>
      </c>
      <c r="AN19" s="47">
        <f t="shared" si="23"/>
        <v>1295</v>
      </c>
      <c r="AO19" s="47">
        <f t="shared" si="23"/>
        <v>1110</v>
      </c>
      <c r="AP19" s="47">
        <f t="shared" si="23"/>
        <v>2099</v>
      </c>
      <c r="AQ19" s="47">
        <f t="shared" si="23"/>
        <v>1458</v>
      </c>
      <c r="AR19" s="47">
        <f t="shared" si="23"/>
        <v>545</v>
      </c>
      <c r="AS19" s="47">
        <f t="shared" si="23"/>
        <v>1701</v>
      </c>
      <c r="AT19" s="47">
        <f t="shared" si="23"/>
        <v>1099</v>
      </c>
      <c r="AU19" s="47">
        <f t="shared" si="23"/>
        <v>696</v>
      </c>
      <c r="AV19" s="47">
        <f t="shared" si="23"/>
        <v>881</v>
      </c>
      <c r="AW19" s="47">
        <f t="shared" si="23"/>
        <v>1189</v>
      </c>
      <c r="AX19" s="47">
        <f t="shared" si="23"/>
        <v>1251</v>
      </c>
      <c r="AY19" s="47">
        <f t="shared" si="23"/>
        <v>563</v>
      </c>
      <c r="AZ19" s="47">
        <f t="shared" si="23"/>
        <v>1601</v>
      </c>
      <c r="BA19" s="47">
        <f t="shared" si="23"/>
        <v>945</v>
      </c>
      <c r="BB19" s="47">
        <f t="shared" si="23"/>
        <v>686</v>
      </c>
      <c r="BC19" s="47">
        <f t="shared" si="23"/>
        <v>624</v>
      </c>
      <c r="BD19" s="47">
        <f t="shared" si="23"/>
        <v>1908</v>
      </c>
      <c r="BE19" s="47">
        <f t="shared" si="23"/>
        <v>741</v>
      </c>
      <c r="BF19" s="47">
        <f t="shared" si="23"/>
        <v>547</v>
      </c>
      <c r="BG19" s="47">
        <f t="shared" si="23"/>
        <v>1840</v>
      </c>
      <c r="BH19" s="47">
        <f t="shared" si="23"/>
        <v>1322</v>
      </c>
      <c r="BI19" s="47">
        <f t="shared" si="23"/>
        <v>1607</v>
      </c>
      <c r="BJ19" s="47">
        <f t="shared" si="23"/>
        <v>950</v>
      </c>
    </row>
    <row r="20" ht="13.5" customHeight="1">
      <c r="A20" s="88">
        <v>40237.0</v>
      </c>
      <c r="B20" s="84" t="s">
        <v>71</v>
      </c>
      <c r="C20" s="38"/>
      <c r="D20" s="233" t="s">
        <v>31</v>
      </c>
      <c r="E20" s="52">
        <f t="shared" si="2"/>
        <v>1458</v>
      </c>
      <c r="F20" s="41">
        <v>1.0</v>
      </c>
      <c r="G20" s="41">
        <v>11.0</v>
      </c>
      <c r="H20" s="42">
        <f t="shared" si="3"/>
        <v>14</v>
      </c>
      <c r="I20" s="38"/>
      <c r="J20" s="234" t="s">
        <v>21</v>
      </c>
      <c r="K20" s="52">
        <f t="shared" si="4"/>
        <v>1636</v>
      </c>
      <c r="L20" s="44">
        <v>2.0</v>
      </c>
      <c r="M20" s="44">
        <v>12.0</v>
      </c>
      <c r="N20" s="23">
        <f t="shared" si="5"/>
        <v>18</v>
      </c>
      <c r="O20" s="38"/>
      <c r="P20" s="45" t="s">
        <v>72</v>
      </c>
      <c r="Q20" s="38"/>
      <c r="R20" s="45">
        <f>MIN(Rules!$E$2,(MAX(H20/N20,N20/H20)))</f>
        <v>1.285714286</v>
      </c>
      <c r="S20" s="45">
        <f>VLOOKUP(B20,Rules!A:B,2,FALSE)</f>
        <v>40</v>
      </c>
      <c r="T20" s="38"/>
      <c r="U20" s="46">
        <f>1/(10^(-(E20+(IF(P20="Y",Rules!$I$2,0))-K20)/Rules!$E$12)+1)</f>
        <v>0.4678083998</v>
      </c>
      <c r="V20" s="47">
        <f t="shared" si="6"/>
        <v>-24</v>
      </c>
      <c r="W20" s="47">
        <f t="shared" si="7"/>
        <v>24</v>
      </c>
      <c r="X20" s="47"/>
      <c r="Y20" s="47"/>
      <c r="Z20" s="48"/>
      <c r="AA20" s="47">
        <f t="shared" ref="AA20:BJ20" si="24">IF($D20=AA$1,$E20+$V20,(IF($J20=AA$1,$K20+$W20,AA19)))</f>
        <v>1501</v>
      </c>
      <c r="AB20" s="47">
        <f t="shared" si="24"/>
        <v>1053</v>
      </c>
      <c r="AC20" s="47">
        <f t="shared" si="24"/>
        <v>1570</v>
      </c>
      <c r="AD20" s="47">
        <f t="shared" si="24"/>
        <v>483</v>
      </c>
      <c r="AE20" s="47">
        <f t="shared" si="24"/>
        <v>1660</v>
      </c>
      <c r="AF20" s="47">
        <f t="shared" si="24"/>
        <v>1780</v>
      </c>
      <c r="AG20" s="47">
        <f t="shared" si="24"/>
        <v>1077</v>
      </c>
      <c r="AH20" s="47">
        <f t="shared" si="24"/>
        <v>841</v>
      </c>
      <c r="AI20" s="47">
        <f t="shared" si="24"/>
        <v>1409</v>
      </c>
      <c r="AJ20" s="47">
        <f t="shared" si="24"/>
        <v>1774</v>
      </c>
      <c r="AK20" s="47">
        <f t="shared" si="24"/>
        <v>565</v>
      </c>
      <c r="AL20" s="47">
        <f t="shared" si="24"/>
        <v>901</v>
      </c>
      <c r="AM20" s="47">
        <f t="shared" si="24"/>
        <v>1923</v>
      </c>
      <c r="AN20" s="47">
        <f t="shared" si="24"/>
        <v>1295</v>
      </c>
      <c r="AO20" s="47">
        <f t="shared" si="24"/>
        <v>1110</v>
      </c>
      <c r="AP20" s="47">
        <f t="shared" si="24"/>
        <v>2099</v>
      </c>
      <c r="AQ20" s="47">
        <f t="shared" si="24"/>
        <v>1434</v>
      </c>
      <c r="AR20" s="47">
        <f t="shared" si="24"/>
        <v>545</v>
      </c>
      <c r="AS20" s="47">
        <f t="shared" si="24"/>
        <v>1701</v>
      </c>
      <c r="AT20" s="47">
        <f t="shared" si="24"/>
        <v>1099</v>
      </c>
      <c r="AU20" s="47">
        <f t="shared" si="24"/>
        <v>696</v>
      </c>
      <c r="AV20" s="47">
        <f t="shared" si="24"/>
        <v>881</v>
      </c>
      <c r="AW20" s="47">
        <f t="shared" si="24"/>
        <v>1189</v>
      </c>
      <c r="AX20" s="47">
        <f t="shared" si="24"/>
        <v>1251</v>
      </c>
      <c r="AY20" s="47">
        <f t="shared" si="24"/>
        <v>563</v>
      </c>
      <c r="AZ20" s="47">
        <f t="shared" si="24"/>
        <v>1601</v>
      </c>
      <c r="BA20" s="47">
        <f t="shared" si="24"/>
        <v>945</v>
      </c>
      <c r="BB20" s="47">
        <f t="shared" si="24"/>
        <v>686</v>
      </c>
      <c r="BC20" s="47">
        <f t="shared" si="24"/>
        <v>624</v>
      </c>
      <c r="BD20" s="47">
        <f t="shared" si="24"/>
        <v>1908</v>
      </c>
      <c r="BE20" s="47">
        <f t="shared" si="24"/>
        <v>741</v>
      </c>
      <c r="BF20" s="47">
        <f t="shared" si="24"/>
        <v>547</v>
      </c>
      <c r="BG20" s="47">
        <f t="shared" si="24"/>
        <v>1840</v>
      </c>
      <c r="BH20" s="47">
        <f t="shared" si="24"/>
        <v>1322</v>
      </c>
      <c r="BI20" s="47">
        <f t="shared" si="24"/>
        <v>1607</v>
      </c>
      <c r="BJ20" s="47">
        <f t="shared" si="24"/>
        <v>950</v>
      </c>
    </row>
    <row r="21" ht="13.5" customHeight="1">
      <c r="A21" s="88">
        <v>40237.0</v>
      </c>
      <c r="B21" s="84" t="s">
        <v>71</v>
      </c>
      <c r="C21" s="47"/>
      <c r="D21" s="233" t="s">
        <v>28</v>
      </c>
      <c r="E21" s="52">
        <f t="shared" si="2"/>
        <v>1570</v>
      </c>
      <c r="F21" s="41">
        <v>5.0</v>
      </c>
      <c r="G21" s="41">
        <v>17.0</v>
      </c>
      <c r="H21" s="42">
        <f t="shared" si="3"/>
        <v>32</v>
      </c>
      <c r="I21" s="47"/>
      <c r="J21" s="234" t="s">
        <v>32</v>
      </c>
      <c r="K21" s="52">
        <f t="shared" si="4"/>
        <v>1322</v>
      </c>
      <c r="L21" s="44">
        <v>1.0</v>
      </c>
      <c r="M21" s="44">
        <v>10.0</v>
      </c>
      <c r="N21" s="23">
        <f t="shared" si="5"/>
        <v>13</v>
      </c>
      <c r="O21" s="47"/>
      <c r="P21" s="47" t="s">
        <v>72</v>
      </c>
      <c r="Q21" s="47"/>
      <c r="R21" s="45">
        <f>MIN(Rules!$E$2,(MAX(H21/N21,N21/H21)))</f>
        <v>2</v>
      </c>
      <c r="S21" s="45">
        <f>VLOOKUP(B21,Rules!A:B,2,FALSE)</f>
        <v>40</v>
      </c>
      <c r="T21" s="45"/>
      <c r="U21" s="46">
        <f>1/(10^(-(E21+(IF(P21="Y",Rules!$I$2,0))-K21)/Rules!$E$12)+1)</f>
        <v>0.8621018124</v>
      </c>
      <c r="V21" s="47">
        <f t="shared" si="6"/>
        <v>11</v>
      </c>
      <c r="W21" s="47">
        <f t="shared" si="7"/>
        <v>-11</v>
      </c>
      <c r="X21" s="47"/>
      <c r="Y21" s="47"/>
      <c r="Z21" s="48"/>
      <c r="AA21" s="47">
        <f t="shared" ref="AA21:BJ21" si="25">IF($D21=AA$1,$E21+$V21,(IF($J21=AA$1,$K21+$W21,AA20)))</f>
        <v>1501</v>
      </c>
      <c r="AB21" s="47">
        <f t="shared" si="25"/>
        <v>1053</v>
      </c>
      <c r="AC21" s="47">
        <f t="shared" si="25"/>
        <v>1581</v>
      </c>
      <c r="AD21" s="47">
        <f t="shared" si="25"/>
        <v>483</v>
      </c>
      <c r="AE21" s="47">
        <f t="shared" si="25"/>
        <v>1660</v>
      </c>
      <c r="AF21" s="47">
        <f t="shared" si="25"/>
        <v>1780</v>
      </c>
      <c r="AG21" s="47">
        <f t="shared" si="25"/>
        <v>1077</v>
      </c>
      <c r="AH21" s="47">
        <f t="shared" si="25"/>
        <v>841</v>
      </c>
      <c r="AI21" s="47">
        <f t="shared" si="25"/>
        <v>1409</v>
      </c>
      <c r="AJ21" s="47">
        <f t="shared" si="25"/>
        <v>1774</v>
      </c>
      <c r="AK21" s="47">
        <f t="shared" si="25"/>
        <v>565</v>
      </c>
      <c r="AL21" s="47">
        <f t="shared" si="25"/>
        <v>901</v>
      </c>
      <c r="AM21" s="47">
        <f t="shared" si="25"/>
        <v>1923</v>
      </c>
      <c r="AN21" s="47">
        <f t="shared" si="25"/>
        <v>1295</v>
      </c>
      <c r="AO21" s="47">
        <f t="shared" si="25"/>
        <v>1110</v>
      </c>
      <c r="AP21" s="47">
        <f t="shared" si="25"/>
        <v>2099</v>
      </c>
      <c r="AQ21" s="47">
        <f t="shared" si="25"/>
        <v>1434</v>
      </c>
      <c r="AR21" s="47">
        <f t="shared" si="25"/>
        <v>545</v>
      </c>
      <c r="AS21" s="47">
        <f t="shared" si="25"/>
        <v>1701</v>
      </c>
      <c r="AT21" s="47">
        <f t="shared" si="25"/>
        <v>1099</v>
      </c>
      <c r="AU21" s="47">
        <f t="shared" si="25"/>
        <v>696</v>
      </c>
      <c r="AV21" s="47">
        <f t="shared" si="25"/>
        <v>881</v>
      </c>
      <c r="AW21" s="47">
        <f t="shared" si="25"/>
        <v>1189</v>
      </c>
      <c r="AX21" s="47">
        <f t="shared" si="25"/>
        <v>1251</v>
      </c>
      <c r="AY21" s="47">
        <f t="shared" si="25"/>
        <v>563</v>
      </c>
      <c r="AZ21" s="47">
        <f t="shared" si="25"/>
        <v>1601</v>
      </c>
      <c r="BA21" s="47">
        <f t="shared" si="25"/>
        <v>945</v>
      </c>
      <c r="BB21" s="47">
        <f t="shared" si="25"/>
        <v>686</v>
      </c>
      <c r="BC21" s="47">
        <f t="shared" si="25"/>
        <v>624</v>
      </c>
      <c r="BD21" s="47">
        <f t="shared" si="25"/>
        <v>1908</v>
      </c>
      <c r="BE21" s="47">
        <f t="shared" si="25"/>
        <v>741</v>
      </c>
      <c r="BF21" s="47">
        <f t="shared" si="25"/>
        <v>547</v>
      </c>
      <c r="BG21" s="47">
        <f t="shared" si="25"/>
        <v>1840</v>
      </c>
      <c r="BH21" s="47">
        <f t="shared" si="25"/>
        <v>1311</v>
      </c>
      <c r="BI21" s="47">
        <f t="shared" si="25"/>
        <v>1607</v>
      </c>
      <c r="BJ21" s="47">
        <f t="shared" si="25"/>
        <v>950</v>
      </c>
    </row>
    <row r="22" ht="13.5" customHeight="1">
      <c r="A22" s="88">
        <v>40237.0</v>
      </c>
      <c r="B22" s="84" t="s">
        <v>71</v>
      </c>
      <c r="C22" s="47"/>
      <c r="D22" s="233" t="s">
        <v>36</v>
      </c>
      <c r="E22" s="52">
        <f t="shared" si="2"/>
        <v>1099</v>
      </c>
      <c r="F22" s="41">
        <v>0.0</v>
      </c>
      <c r="G22" s="41">
        <v>8.0</v>
      </c>
      <c r="H22" s="42">
        <f t="shared" si="3"/>
        <v>8</v>
      </c>
      <c r="I22" s="47"/>
      <c r="J22" s="234" t="s">
        <v>42</v>
      </c>
      <c r="K22" s="52">
        <f t="shared" si="4"/>
        <v>741</v>
      </c>
      <c r="L22" s="44">
        <v>0.0</v>
      </c>
      <c r="M22" s="44">
        <v>7.0</v>
      </c>
      <c r="N22" s="23">
        <f t="shared" si="5"/>
        <v>7</v>
      </c>
      <c r="O22" s="47"/>
      <c r="P22" s="47" t="s">
        <v>72</v>
      </c>
      <c r="Q22" s="47"/>
      <c r="R22" s="45">
        <f>MIN(Rules!$E$2,(MAX(H22/N22,N22/H22)))</f>
        <v>1.142857143</v>
      </c>
      <c r="S22" s="45">
        <f>VLOOKUP(B22,Rules!A:B,2,FALSE)</f>
        <v>40</v>
      </c>
      <c r="T22" s="45"/>
      <c r="U22" s="46">
        <f>1/(10^(-(E22+(IF(P22="Y",Rules!$I$2,0))-K22)/Rules!$E$12)+1)</f>
        <v>0.9120901082</v>
      </c>
      <c r="V22" s="47">
        <f t="shared" si="6"/>
        <v>4</v>
      </c>
      <c r="W22" s="47">
        <f t="shared" si="7"/>
        <v>-4</v>
      </c>
      <c r="X22" s="47"/>
      <c r="Y22" s="47"/>
      <c r="Z22" s="48"/>
      <c r="AA22" s="47">
        <f t="shared" ref="AA22:BJ22" si="26">IF($D22=AA$1,$E22+$V22,(IF($J22=AA$1,$K22+$W22,AA21)))</f>
        <v>1501</v>
      </c>
      <c r="AB22" s="47">
        <f t="shared" si="26"/>
        <v>1053</v>
      </c>
      <c r="AC22" s="47">
        <f t="shared" si="26"/>
        <v>1581</v>
      </c>
      <c r="AD22" s="47">
        <f t="shared" si="26"/>
        <v>483</v>
      </c>
      <c r="AE22" s="47">
        <f t="shared" si="26"/>
        <v>1660</v>
      </c>
      <c r="AF22" s="47">
        <f t="shared" si="26"/>
        <v>1780</v>
      </c>
      <c r="AG22" s="47">
        <f t="shared" si="26"/>
        <v>1077</v>
      </c>
      <c r="AH22" s="47">
        <f t="shared" si="26"/>
        <v>841</v>
      </c>
      <c r="AI22" s="47">
        <f t="shared" si="26"/>
        <v>1409</v>
      </c>
      <c r="AJ22" s="47">
        <f t="shared" si="26"/>
        <v>1774</v>
      </c>
      <c r="AK22" s="47">
        <f t="shared" si="26"/>
        <v>565</v>
      </c>
      <c r="AL22" s="47">
        <f t="shared" si="26"/>
        <v>901</v>
      </c>
      <c r="AM22" s="47">
        <f t="shared" si="26"/>
        <v>1923</v>
      </c>
      <c r="AN22" s="47">
        <f t="shared" si="26"/>
        <v>1295</v>
      </c>
      <c r="AO22" s="47">
        <f t="shared" si="26"/>
        <v>1110</v>
      </c>
      <c r="AP22" s="47">
        <f t="shared" si="26"/>
        <v>2099</v>
      </c>
      <c r="AQ22" s="47">
        <f t="shared" si="26"/>
        <v>1434</v>
      </c>
      <c r="AR22" s="47">
        <f t="shared" si="26"/>
        <v>545</v>
      </c>
      <c r="AS22" s="47">
        <f t="shared" si="26"/>
        <v>1701</v>
      </c>
      <c r="AT22" s="47">
        <f t="shared" si="26"/>
        <v>1103</v>
      </c>
      <c r="AU22" s="47">
        <f t="shared" si="26"/>
        <v>696</v>
      </c>
      <c r="AV22" s="47">
        <f t="shared" si="26"/>
        <v>881</v>
      </c>
      <c r="AW22" s="47">
        <f t="shared" si="26"/>
        <v>1189</v>
      </c>
      <c r="AX22" s="47">
        <f t="shared" si="26"/>
        <v>1251</v>
      </c>
      <c r="AY22" s="47">
        <f t="shared" si="26"/>
        <v>563</v>
      </c>
      <c r="AZ22" s="47">
        <f t="shared" si="26"/>
        <v>1601</v>
      </c>
      <c r="BA22" s="47">
        <f t="shared" si="26"/>
        <v>945</v>
      </c>
      <c r="BB22" s="47">
        <f t="shared" si="26"/>
        <v>686</v>
      </c>
      <c r="BC22" s="47">
        <f t="shared" si="26"/>
        <v>624</v>
      </c>
      <c r="BD22" s="47">
        <f t="shared" si="26"/>
        <v>1908</v>
      </c>
      <c r="BE22" s="47">
        <f t="shared" si="26"/>
        <v>737</v>
      </c>
      <c r="BF22" s="47">
        <f t="shared" si="26"/>
        <v>547</v>
      </c>
      <c r="BG22" s="47">
        <f t="shared" si="26"/>
        <v>1840</v>
      </c>
      <c r="BH22" s="47">
        <f t="shared" si="26"/>
        <v>1311</v>
      </c>
      <c r="BI22" s="47">
        <f t="shared" si="26"/>
        <v>1607</v>
      </c>
      <c r="BJ22" s="47">
        <f t="shared" si="26"/>
        <v>950</v>
      </c>
    </row>
    <row r="23" ht="13.5" customHeight="1">
      <c r="A23" s="88">
        <v>40237.0</v>
      </c>
      <c r="B23" s="84" t="s">
        <v>71</v>
      </c>
      <c r="C23" s="38"/>
      <c r="D23" s="233" t="s">
        <v>39</v>
      </c>
      <c r="E23" s="52">
        <f t="shared" si="2"/>
        <v>1189</v>
      </c>
      <c r="F23" s="41">
        <v>2.0</v>
      </c>
      <c r="G23" s="41">
        <v>14.0</v>
      </c>
      <c r="H23" s="42">
        <f t="shared" si="3"/>
        <v>20</v>
      </c>
      <c r="I23" s="38"/>
      <c r="J23" s="234" t="s">
        <v>37</v>
      </c>
      <c r="K23" s="52">
        <f t="shared" si="4"/>
        <v>841</v>
      </c>
      <c r="L23" s="44">
        <v>1.0</v>
      </c>
      <c r="M23" s="44">
        <v>9.0</v>
      </c>
      <c r="N23" s="23">
        <f t="shared" si="5"/>
        <v>12</v>
      </c>
      <c r="O23" s="38"/>
      <c r="P23" s="45" t="s">
        <v>72</v>
      </c>
      <c r="Q23" s="38"/>
      <c r="R23" s="45">
        <f>MIN(Rules!$E$2,(MAX(H23/N23,N23/H23)))</f>
        <v>1.666666667</v>
      </c>
      <c r="S23" s="45">
        <f>VLOOKUP(B23,Rules!A:B,2,FALSE)</f>
        <v>40</v>
      </c>
      <c r="T23" s="38"/>
      <c r="U23" s="46">
        <f>1/(10^(-(E23+(IF(P23="Y",Rules!$I$2,0))-K23)/Rules!$E$12)+1)</f>
        <v>0.9083268505</v>
      </c>
      <c r="V23" s="47">
        <f t="shared" si="6"/>
        <v>6</v>
      </c>
      <c r="W23" s="47">
        <f t="shared" si="7"/>
        <v>-6</v>
      </c>
      <c r="X23" s="47"/>
      <c r="Y23" s="47"/>
      <c r="Z23" s="48"/>
      <c r="AA23" s="47">
        <f t="shared" ref="AA23:BJ23" si="27">IF($D23=AA$1,$E23+$V23,(IF($J23=AA$1,$K23+$W23,AA22)))</f>
        <v>1501</v>
      </c>
      <c r="AB23" s="47">
        <f t="shared" si="27"/>
        <v>1053</v>
      </c>
      <c r="AC23" s="47">
        <f t="shared" si="27"/>
        <v>1581</v>
      </c>
      <c r="AD23" s="47">
        <f t="shared" si="27"/>
        <v>483</v>
      </c>
      <c r="AE23" s="47">
        <f t="shared" si="27"/>
        <v>1660</v>
      </c>
      <c r="AF23" s="47">
        <f t="shared" si="27"/>
        <v>1780</v>
      </c>
      <c r="AG23" s="47">
        <f t="shared" si="27"/>
        <v>1077</v>
      </c>
      <c r="AH23" s="47">
        <f t="shared" si="27"/>
        <v>835</v>
      </c>
      <c r="AI23" s="47">
        <f t="shared" si="27"/>
        <v>1409</v>
      </c>
      <c r="AJ23" s="47">
        <f t="shared" si="27"/>
        <v>1774</v>
      </c>
      <c r="AK23" s="47">
        <f t="shared" si="27"/>
        <v>565</v>
      </c>
      <c r="AL23" s="47">
        <f t="shared" si="27"/>
        <v>901</v>
      </c>
      <c r="AM23" s="47">
        <f t="shared" si="27"/>
        <v>1923</v>
      </c>
      <c r="AN23" s="47">
        <f t="shared" si="27"/>
        <v>1295</v>
      </c>
      <c r="AO23" s="47">
        <f t="shared" si="27"/>
        <v>1110</v>
      </c>
      <c r="AP23" s="47">
        <f t="shared" si="27"/>
        <v>2099</v>
      </c>
      <c r="AQ23" s="47">
        <f t="shared" si="27"/>
        <v>1434</v>
      </c>
      <c r="AR23" s="47">
        <f t="shared" si="27"/>
        <v>545</v>
      </c>
      <c r="AS23" s="47">
        <f t="shared" si="27"/>
        <v>1701</v>
      </c>
      <c r="AT23" s="47">
        <f t="shared" si="27"/>
        <v>1103</v>
      </c>
      <c r="AU23" s="47">
        <f t="shared" si="27"/>
        <v>696</v>
      </c>
      <c r="AV23" s="47">
        <f t="shared" si="27"/>
        <v>881</v>
      </c>
      <c r="AW23" s="47">
        <f t="shared" si="27"/>
        <v>1195</v>
      </c>
      <c r="AX23" s="47">
        <f t="shared" si="27"/>
        <v>1251</v>
      </c>
      <c r="AY23" s="47">
        <f t="shared" si="27"/>
        <v>563</v>
      </c>
      <c r="AZ23" s="47">
        <f t="shared" si="27"/>
        <v>1601</v>
      </c>
      <c r="BA23" s="47">
        <f t="shared" si="27"/>
        <v>945</v>
      </c>
      <c r="BB23" s="47">
        <f t="shared" si="27"/>
        <v>686</v>
      </c>
      <c r="BC23" s="47">
        <f t="shared" si="27"/>
        <v>624</v>
      </c>
      <c r="BD23" s="47">
        <f t="shared" si="27"/>
        <v>1908</v>
      </c>
      <c r="BE23" s="47">
        <f t="shared" si="27"/>
        <v>737</v>
      </c>
      <c r="BF23" s="47">
        <f t="shared" si="27"/>
        <v>547</v>
      </c>
      <c r="BG23" s="47">
        <f t="shared" si="27"/>
        <v>1840</v>
      </c>
      <c r="BH23" s="47">
        <f t="shared" si="27"/>
        <v>1311</v>
      </c>
      <c r="BI23" s="47">
        <f t="shared" si="27"/>
        <v>1607</v>
      </c>
      <c r="BJ23" s="47">
        <f t="shared" si="27"/>
        <v>950</v>
      </c>
    </row>
    <row r="24" ht="13.5" customHeight="1">
      <c r="A24" s="88">
        <v>40237.0</v>
      </c>
      <c r="B24" s="84" t="s">
        <v>71</v>
      </c>
      <c r="C24" s="38"/>
      <c r="D24" s="233" t="s">
        <v>38</v>
      </c>
      <c r="E24" s="52">
        <f t="shared" si="2"/>
        <v>1251</v>
      </c>
      <c r="F24" s="41">
        <v>1.0</v>
      </c>
      <c r="G24" s="41">
        <v>20.0</v>
      </c>
      <c r="H24" s="42">
        <f t="shared" si="3"/>
        <v>23</v>
      </c>
      <c r="I24" s="47"/>
      <c r="J24" s="234" t="s">
        <v>41</v>
      </c>
      <c r="K24" s="52">
        <f t="shared" si="4"/>
        <v>945</v>
      </c>
      <c r="L24" s="44">
        <v>0.0</v>
      </c>
      <c r="M24" s="44">
        <v>12.0</v>
      </c>
      <c r="N24" s="23">
        <f t="shared" si="5"/>
        <v>12</v>
      </c>
      <c r="O24" s="38"/>
      <c r="P24" s="45" t="s">
        <v>72</v>
      </c>
      <c r="Q24" s="38"/>
      <c r="R24" s="45">
        <f>MIN(Rules!$E$2,(MAX(H24/N24,N24/H24)))</f>
        <v>1.916666667</v>
      </c>
      <c r="S24" s="45">
        <f>VLOOKUP(B24,Rules!A:B,2,FALSE)</f>
        <v>40</v>
      </c>
      <c r="T24" s="38"/>
      <c r="U24" s="46">
        <f>1/(10^(-(E24+(IF(P24="Y",Rules!$I$2,0))-K24)/Rules!$E$12)+1)</f>
        <v>0.8908990581</v>
      </c>
      <c r="V24" s="47">
        <f t="shared" si="6"/>
        <v>8</v>
      </c>
      <c r="W24" s="47">
        <f t="shared" si="7"/>
        <v>-8</v>
      </c>
      <c r="X24" s="47"/>
      <c r="Y24" s="47"/>
      <c r="Z24" s="48"/>
      <c r="AA24" s="47">
        <f t="shared" ref="AA24:BJ24" si="28">IF($D24=AA$1,$E24+$V24,(IF($J24=AA$1,$K24+$W24,AA23)))</f>
        <v>1501</v>
      </c>
      <c r="AB24" s="47">
        <f t="shared" si="28"/>
        <v>1053</v>
      </c>
      <c r="AC24" s="47">
        <f t="shared" si="28"/>
        <v>1581</v>
      </c>
      <c r="AD24" s="47">
        <f t="shared" si="28"/>
        <v>483</v>
      </c>
      <c r="AE24" s="47">
        <f t="shared" si="28"/>
        <v>1660</v>
      </c>
      <c r="AF24" s="47">
        <f t="shared" si="28"/>
        <v>1780</v>
      </c>
      <c r="AG24" s="47">
        <f t="shared" si="28"/>
        <v>1077</v>
      </c>
      <c r="AH24" s="47">
        <f t="shared" si="28"/>
        <v>835</v>
      </c>
      <c r="AI24" s="47">
        <f t="shared" si="28"/>
        <v>1409</v>
      </c>
      <c r="AJ24" s="47">
        <f t="shared" si="28"/>
        <v>1774</v>
      </c>
      <c r="AK24" s="47">
        <f t="shared" si="28"/>
        <v>565</v>
      </c>
      <c r="AL24" s="47">
        <f t="shared" si="28"/>
        <v>901</v>
      </c>
      <c r="AM24" s="47">
        <f t="shared" si="28"/>
        <v>1923</v>
      </c>
      <c r="AN24" s="47">
        <f t="shared" si="28"/>
        <v>1295</v>
      </c>
      <c r="AO24" s="47">
        <f t="shared" si="28"/>
        <v>1110</v>
      </c>
      <c r="AP24" s="47">
        <f t="shared" si="28"/>
        <v>2099</v>
      </c>
      <c r="AQ24" s="47">
        <f t="shared" si="28"/>
        <v>1434</v>
      </c>
      <c r="AR24" s="47">
        <f t="shared" si="28"/>
        <v>545</v>
      </c>
      <c r="AS24" s="47">
        <f t="shared" si="28"/>
        <v>1701</v>
      </c>
      <c r="AT24" s="47">
        <f t="shared" si="28"/>
        <v>1103</v>
      </c>
      <c r="AU24" s="47">
        <f t="shared" si="28"/>
        <v>696</v>
      </c>
      <c r="AV24" s="47">
        <f t="shared" si="28"/>
        <v>881</v>
      </c>
      <c r="AW24" s="47">
        <f t="shared" si="28"/>
        <v>1195</v>
      </c>
      <c r="AX24" s="47">
        <f t="shared" si="28"/>
        <v>1259</v>
      </c>
      <c r="AY24" s="47">
        <f t="shared" si="28"/>
        <v>563</v>
      </c>
      <c r="AZ24" s="47">
        <f t="shared" si="28"/>
        <v>1601</v>
      </c>
      <c r="BA24" s="47">
        <f t="shared" si="28"/>
        <v>937</v>
      </c>
      <c r="BB24" s="47">
        <f t="shared" si="28"/>
        <v>686</v>
      </c>
      <c r="BC24" s="47">
        <f t="shared" si="28"/>
        <v>624</v>
      </c>
      <c r="BD24" s="47">
        <f t="shared" si="28"/>
        <v>1908</v>
      </c>
      <c r="BE24" s="47">
        <f t="shared" si="28"/>
        <v>737</v>
      </c>
      <c r="BF24" s="47">
        <f t="shared" si="28"/>
        <v>547</v>
      </c>
      <c r="BG24" s="47">
        <f t="shared" si="28"/>
        <v>1840</v>
      </c>
      <c r="BH24" s="47">
        <f t="shared" si="28"/>
        <v>1311</v>
      </c>
      <c r="BI24" s="47">
        <f t="shared" si="28"/>
        <v>1607</v>
      </c>
      <c r="BJ24" s="47">
        <f t="shared" si="28"/>
        <v>950</v>
      </c>
    </row>
    <row r="25" ht="13.5" customHeight="1">
      <c r="A25" s="88">
        <v>40237.0</v>
      </c>
      <c r="B25" s="84" t="s">
        <v>71</v>
      </c>
      <c r="C25" s="38"/>
      <c r="D25" s="233" t="s">
        <v>37</v>
      </c>
      <c r="E25" s="52">
        <f t="shared" si="2"/>
        <v>835</v>
      </c>
      <c r="F25" s="41">
        <v>1.0</v>
      </c>
      <c r="G25" s="41">
        <v>21.0</v>
      </c>
      <c r="H25" s="42">
        <f t="shared" si="3"/>
        <v>24</v>
      </c>
      <c r="I25" s="47"/>
      <c r="J25" s="234" t="s">
        <v>45</v>
      </c>
      <c r="K25" s="52">
        <f t="shared" si="4"/>
        <v>901</v>
      </c>
      <c r="L25" s="44">
        <v>3.0</v>
      </c>
      <c r="M25" s="44">
        <v>12.0</v>
      </c>
      <c r="N25" s="23">
        <f t="shared" si="5"/>
        <v>21</v>
      </c>
      <c r="O25" s="38"/>
      <c r="P25" s="45" t="s">
        <v>72</v>
      </c>
      <c r="Q25" s="38"/>
      <c r="R25" s="45">
        <f>MIN(Rules!$E$2,(MAX(H25/N25,N25/H25)))</f>
        <v>1.142857143</v>
      </c>
      <c r="S25" s="45">
        <f>VLOOKUP(B25,Rules!A:B,2,FALSE)</f>
        <v>40</v>
      </c>
      <c r="T25" s="38"/>
      <c r="U25" s="46">
        <f>1/(10^(-(E25+(IF(P25="Y",Rules!$I$2,0))-K25)/Rules!$E$12)+1)</f>
        <v>0.5955203887</v>
      </c>
      <c r="V25" s="47">
        <f t="shared" si="6"/>
        <v>18</v>
      </c>
      <c r="W25" s="47">
        <f t="shared" si="7"/>
        <v>-18</v>
      </c>
      <c r="X25" s="47"/>
      <c r="Y25" s="47"/>
      <c r="Z25" s="48"/>
      <c r="AA25" s="47">
        <f t="shared" ref="AA25:BJ25" si="29">IF($D25=AA$1,$E25+$V25,(IF($J25=AA$1,$K25+$W25,AA24)))</f>
        <v>1501</v>
      </c>
      <c r="AB25" s="47">
        <f t="shared" si="29"/>
        <v>1053</v>
      </c>
      <c r="AC25" s="47">
        <f t="shared" si="29"/>
        <v>1581</v>
      </c>
      <c r="AD25" s="47">
        <f t="shared" si="29"/>
        <v>483</v>
      </c>
      <c r="AE25" s="47">
        <f t="shared" si="29"/>
        <v>1660</v>
      </c>
      <c r="AF25" s="47">
        <f t="shared" si="29"/>
        <v>1780</v>
      </c>
      <c r="AG25" s="47">
        <f t="shared" si="29"/>
        <v>1077</v>
      </c>
      <c r="AH25" s="47">
        <f t="shared" si="29"/>
        <v>853</v>
      </c>
      <c r="AI25" s="47">
        <f t="shared" si="29"/>
        <v>1409</v>
      </c>
      <c r="AJ25" s="47">
        <f t="shared" si="29"/>
        <v>1774</v>
      </c>
      <c r="AK25" s="47">
        <f t="shared" si="29"/>
        <v>565</v>
      </c>
      <c r="AL25" s="47">
        <f t="shared" si="29"/>
        <v>883</v>
      </c>
      <c r="AM25" s="47">
        <f t="shared" si="29"/>
        <v>1923</v>
      </c>
      <c r="AN25" s="47">
        <f t="shared" si="29"/>
        <v>1295</v>
      </c>
      <c r="AO25" s="47">
        <f t="shared" si="29"/>
        <v>1110</v>
      </c>
      <c r="AP25" s="47">
        <f t="shared" si="29"/>
        <v>2099</v>
      </c>
      <c r="AQ25" s="47">
        <f t="shared" si="29"/>
        <v>1434</v>
      </c>
      <c r="AR25" s="47">
        <f t="shared" si="29"/>
        <v>545</v>
      </c>
      <c r="AS25" s="47">
        <f t="shared" si="29"/>
        <v>1701</v>
      </c>
      <c r="AT25" s="47">
        <f t="shared" si="29"/>
        <v>1103</v>
      </c>
      <c r="AU25" s="47">
        <f t="shared" si="29"/>
        <v>696</v>
      </c>
      <c r="AV25" s="47">
        <f t="shared" si="29"/>
        <v>881</v>
      </c>
      <c r="AW25" s="47">
        <f t="shared" si="29"/>
        <v>1195</v>
      </c>
      <c r="AX25" s="47">
        <f t="shared" si="29"/>
        <v>1259</v>
      </c>
      <c r="AY25" s="47">
        <f t="shared" si="29"/>
        <v>563</v>
      </c>
      <c r="AZ25" s="47">
        <f t="shared" si="29"/>
        <v>1601</v>
      </c>
      <c r="BA25" s="47">
        <f t="shared" si="29"/>
        <v>937</v>
      </c>
      <c r="BB25" s="47">
        <f t="shared" si="29"/>
        <v>686</v>
      </c>
      <c r="BC25" s="47">
        <f t="shared" si="29"/>
        <v>624</v>
      </c>
      <c r="BD25" s="47">
        <f t="shared" si="29"/>
        <v>1908</v>
      </c>
      <c r="BE25" s="47">
        <f t="shared" si="29"/>
        <v>737</v>
      </c>
      <c r="BF25" s="47">
        <f t="shared" si="29"/>
        <v>547</v>
      </c>
      <c r="BG25" s="47">
        <f t="shared" si="29"/>
        <v>1840</v>
      </c>
      <c r="BH25" s="47">
        <f t="shared" si="29"/>
        <v>1311</v>
      </c>
      <c r="BI25" s="47">
        <f t="shared" si="29"/>
        <v>1607</v>
      </c>
      <c r="BJ25" s="47">
        <f t="shared" si="29"/>
        <v>950</v>
      </c>
    </row>
    <row r="26" ht="13.5" customHeight="1">
      <c r="A26" s="88">
        <v>40237.0</v>
      </c>
      <c r="B26" s="84" t="s">
        <v>71</v>
      </c>
      <c r="C26" s="38"/>
      <c r="D26" s="233" t="s">
        <v>41</v>
      </c>
      <c r="E26" s="52">
        <f t="shared" si="2"/>
        <v>937</v>
      </c>
      <c r="F26" s="41">
        <v>8.0</v>
      </c>
      <c r="G26" s="41">
        <v>15.0</v>
      </c>
      <c r="H26" s="42">
        <f t="shared" si="3"/>
        <v>39</v>
      </c>
      <c r="I26" s="47"/>
      <c r="J26" s="234" t="s">
        <v>44</v>
      </c>
      <c r="K26" s="52">
        <f t="shared" si="4"/>
        <v>686</v>
      </c>
      <c r="L26" s="44">
        <v>0.0</v>
      </c>
      <c r="M26" s="44">
        <v>16.0</v>
      </c>
      <c r="N26" s="23">
        <f t="shared" si="5"/>
        <v>16</v>
      </c>
      <c r="O26" s="38"/>
      <c r="P26" s="45" t="s">
        <v>72</v>
      </c>
      <c r="Q26" s="38"/>
      <c r="R26" s="45">
        <f>MIN(Rules!$E$2,(MAX(H26/N26,N26/H26)))</f>
        <v>2</v>
      </c>
      <c r="S26" s="45">
        <f>VLOOKUP(B26,Rules!A:B,2,FALSE)</f>
        <v>40</v>
      </c>
      <c r="T26" s="38"/>
      <c r="U26" s="46">
        <f>1/(10^(-(E26+(IF(P26="Y",Rules!$I$2,0))-K26)/Rules!$E$12)+1)</f>
        <v>0.8637360304</v>
      </c>
      <c r="V26" s="47">
        <f t="shared" si="6"/>
        <v>11</v>
      </c>
      <c r="W26" s="47">
        <f t="shared" si="7"/>
        <v>-11</v>
      </c>
      <c r="X26" s="47"/>
      <c r="Y26" s="47"/>
      <c r="Z26" s="48"/>
      <c r="AA26" s="47">
        <f t="shared" ref="AA26:BJ26" si="30">IF($D26=AA$1,$E26+$V26,(IF($J26=AA$1,$K26+$W26,AA25)))</f>
        <v>1501</v>
      </c>
      <c r="AB26" s="47">
        <f t="shared" si="30"/>
        <v>1053</v>
      </c>
      <c r="AC26" s="47">
        <f t="shared" si="30"/>
        <v>1581</v>
      </c>
      <c r="AD26" s="47">
        <f t="shared" si="30"/>
        <v>483</v>
      </c>
      <c r="AE26" s="47">
        <f t="shared" si="30"/>
        <v>1660</v>
      </c>
      <c r="AF26" s="47">
        <f t="shared" si="30"/>
        <v>1780</v>
      </c>
      <c r="AG26" s="47">
        <f t="shared" si="30"/>
        <v>1077</v>
      </c>
      <c r="AH26" s="47">
        <f t="shared" si="30"/>
        <v>853</v>
      </c>
      <c r="AI26" s="47">
        <f t="shared" si="30"/>
        <v>1409</v>
      </c>
      <c r="AJ26" s="47">
        <f t="shared" si="30"/>
        <v>1774</v>
      </c>
      <c r="AK26" s="47">
        <f t="shared" si="30"/>
        <v>565</v>
      </c>
      <c r="AL26" s="47">
        <f t="shared" si="30"/>
        <v>883</v>
      </c>
      <c r="AM26" s="47">
        <f t="shared" si="30"/>
        <v>1923</v>
      </c>
      <c r="AN26" s="47">
        <f t="shared" si="30"/>
        <v>1295</v>
      </c>
      <c r="AO26" s="47">
        <f t="shared" si="30"/>
        <v>1110</v>
      </c>
      <c r="AP26" s="47">
        <f t="shared" si="30"/>
        <v>2099</v>
      </c>
      <c r="AQ26" s="47">
        <f t="shared" si="30"/>
        <v>1434</v>
      </c>
      <c r="AR26" s="47">
        <f t="shared" si="30"/>
        <v>545</v>
      </c>
      <c r="AS26" s="47">
        <f t="shared" si="30"/>
        <v>1701</v>
      </c>
      <c r="AT26" s="47">
        <f t="shared" si="30"/>
        <v>1103</v>
      </c>
      <c r="AU26" s="47">
        <f t="shared" si="30"/>
        <v>696</v>
      </c>
      <c r="AV26" s="47">
        <f t="shared" si="30"/>
        <v>881</v>
      </c>
      <c r="AW26" s="47">
        <f t="shared" si="30"/>
        <v>1195</v>
      </c>
      <c r="AX26" s="47">
        <f t="shared" si="30"/>
        <v>1259</v>
      </c>
      <c r="AY26" s="47">
        <f t="shared" si="30"/>
        <v>563</v>
      </c>
      <c r="AZ26" s="47">
        <f t="shared" si="30"/>
        <v>1601</v>
      </c>
      <c r="BA26" s="47">
        <f t="shared" si="30"/>
        <v>948</v>
      </c>
      <c r="BB26" s="47">
        <f t="shared" si="30"/>
        <v>675</v>
      </c>
      <c r="BC26" s="47">
        <f t="shared" si="30"/>
        <v>624</v>
      </c>
      <c r="BD26" s="47">
        <f t="shared" si="30"/>
        <v>1908</v>
      </c>
      <c r="BE26" s="47">
        <f t="shared" si="30"/>
        <v>737</v>
      </c>
      <c r="BF26" s="47">
        <f t="shared" si="30"/>
        <v>547</v>
      </c>
      <c r="BG26" s="47">
        <f t="shared" si="30"/>
        <v>1840</v>
      </c>
      <c r="BH26" s="47">
        <f t="shared" si="30"/>
        <v>1311</v>
      </c>
      <c r="BI26" s="47">
        <f t="shared" si="30"/>
        <v>1607</v>
      </c>
      <c r="BJ26" s="47">
        <f t="shared" si="30"/>
        <v>950</v>
      </c>
    </row>
    <row r="27" ht="13.5" customHeight="1">
      <c r="A27" s="88">
        <v>40237.0</v>
      </c>
      <c r="B27" s="84" t="s">
        <v>71</v>
      </c>
      <c r="C27" s="38"/>
      <c r="D27" s="233" t="s">
        <v>44</v>
      </c>
      <c r="E27" s="52">
        <f t="shared" si="2"/>
        <v>675</v>
      </c>
      <c r="F27" s="41">
        <v>0.0</v>
      </c>
      <c r="G27" s="41">
        <v>10.0</v>
      </c>
      <c r="H27" s="42">
        <f t="shared" si="3"/>
        <v>10</v>
      </c>
      <c r="I27" s="47"/>
      <c r="J27" s="234" t="s">
        <v>40</v>
      </c>
      <c r="K27" s="52">
        <f t="shared" si="4"/>
        <v>950</v>
      </c>
      <c r="L27" s="44">
        <v>6.0</v>
      </c>
      <c r="M27" s="44">
        <v>22.0</v>
      </c>
      <c r="N27" s="23">
        <f t="shared" si="5"/>
        <v>40</v>
      </c>
      <c r="O27" s="38"/>
      <c r="P27" s="45" t="s">
        <v>72</v>
      </c>
      <c r="Q27" s="38"/>
      <c r="R27" s="45">
        <f>MIN(Rules!$E$2,(MAX(H27/N27,N27/H27)))</f>
        <v>2</v>
      </c>
      <c r="S27" s="45">
        <f>VLOOKUP(B27,Rules!A:B,2,FALSE)</f>
        <v>40</v>
      </c>
      <c r="T27" s="38"/>
      <c r="U27" s="46">
        <f>1/(10^(-(E27+(IF(P27="Y",Rules!$I$2,0))-K27)/Rules!$E$12)+1)</f>
        <v>0.3599350002</v>
      </c>
      <c r="V27" s="47">
        <f t="shared" si="6"/>
        <v>-29</v>
      </c>
      <c r="W27" s="47">
        <f t="shared" si="7"/>
        <v>29</v>
      </c>
      <c r="X27" s="47"/>
      <c r="Y27" s="47"/>
      <c r="Z27" s="48"/>
      <c r="AA27" s="47">
        <f t="shared" ref="AA27:BJ27" si="31">IF($D27=AA$1,$E27+$V27,(IF($J27=AA$1,$K27+$W27,AA26)))</f>
        <v>1501</v>
      </c>
      <c r="AB27" s="47">
        <f t="shared" si="31"/>
        <v>1053</v>
      </c>
      <c r="AC27" s="47">
        <f t="shared" si="31"/>
        <v>1581</v>
      </c>
      <c r="AD27" s="47">
        <f t="shared" si="31"/>
        <v>483</v>
      </c>
      <c r="AE27" s="47">
        <f t="shared" si="31"/>
        <v>1660</v>
      </c>
      <c r="AF27" s="47">
        <f t="shared" si="31"/>
        <v>1780</v>
      </c>
      <c r="AG27" s="47">
        <f t="shared" si="31"/>
        <v>1077</v>
      </c>
      <c r="AH27" s="47">
        <f t="shared" si="31"/>
        <v>853</v>
      </c>
      <c r="AI27" s="47">
        <f t="shared" si="31"/>
        <v>1409</v>
      </c>
      <c r="AJ27" s="47">
        <f t="shared" si="31"/>
        <v>1774</v>
      </c>
      <c r="AK27" s="47">
        <f t="shared" si="31"/>
        <v>565</v>
      </c>
      <c r="AL27" s="47">
        <f t="shared" si="31"/>
        <v>883</v>
      </c>
      <c r="AM27" s="47">
        <f t="shared" si="31"/>
        <v>1923</v>
      </c>
      <c r="AN27" s="47">
        <f t="shared" si="31"/>
        <v>1295</v>
      </c>
      <c r="AO27" s="47">
        <f t="shared" si="31"/>
        <v>1110</v>
      </c>
      <c r="AP27" s="47">
        <f t="shared" si="31"/>
        <v>2099</v>
      </c>
      <c r="AQ27" s="47">
        <f t="shared" si="31"/>
        <v>1434</v>
      </c>
      <c r="AR27" s="47">
        <f t="shared" si="31"/>
        <v>545</v>
      </c>
      <c r="AS27" s="47">
        <f t="shared" si="31"/>
        <v>1701</v>
      </c>
      <c r="AT27" s="47">
        <f t="shared" si="31"/>
        <v>1103</v>
      </c>
      <c r="AU27" s="47">
        <f t="shared" si="31"/>
        <v>696</v>
      </c>
      <c r="AV27" s="47">
        <f t="shared" si="31"/>
        <v>881</v>
      </c>
      <c r="AW27" s="47">
        <f t="shared" si="31"/>
        <v>1195</v>
      </c>
      <c r="AX27" s="47">
        <f t="shared" si="31"/>
        <v>1259</v>
      </c>
      <c r="AY27" s="47">
        <f t="shared" si="31"/>
        <v>563</v>
      </c>
      <c r="AZ27" s="47">
        <f t="shared" si="31"/>
        <v>1601</v>
      </c>
      <c r="BA27" s="47">
        <f t="shared" si="31"/>
        <v>948</v>
      </c>
      <c r="BB27" s="47">
        <f t="shared" si="31"/>
        <v>646</v>
      </c>
      <c r="BC27" s="47">
        <f t="shared" si="31"/>
        <v>624</v>
      </c>
      <c r="BD27" s="47">
        <f t="shared" si="31"/>
        <v>1908</v>
      </c>
      <c r="BE27" s="47">
        <f t="shared" si="31"/>
        <v>737</v>
      </c>
      <c r="BF27" s="47">
        <f t="shared" si="31"/>
        <v>547</v>
      </c>
      <c r="BG27" s="47">
        <f t="shared" si="31"/>
        <v>1840</v>
      </c>
      <c r="BH27" s="47">
        <f t="shared" si="31"/>
        <v>1311</v>
      </c>
      <c r="BI27" s="47">
        <f t="shared" si="31"/>
        <v>1607</v>
      </c>
      <c r="BJ27" s="47">
        <f t="shared" si="31"/>
        <v>979</v>
      </c>
    </row>
    <row r="28" ht="13.5" customHeight="1">
      <c r="A28" s="88">
        <v>40237.0</v>
      </c>
      <c r="B28" s="84" t="s">
        <v>71</v>
      </c>
      <c r="C28" s="38"/>
      <c r="D28" s="233" t="s">
        <v>48</v>
      </c>
      <c r="E28" s="52">
        <f t="shared" si="2"/>
        <v>565</v>
      </c>
      <c r="F28" s="41">
        <v>1.0</v>
      </c>
      <c r="G28" s="41">
        <v>16.0</v>
      </c>
      <c r="H28" s="42">
        <f t="shared" si="3"/>
        <v>19</v>
      </c>
      <c r="I28" s="47"/>
      <c r="J28" s="234" t="s">
        <v>52</v>
      </c>
      <c r="K28" s="52">
        <f t="shared" si="4"/>
        <v>545</v>
      </c>
      <c r="L28" s="44">
        <v>0.0</v>
      </c>
      <c r="M28" s="44">
        <v>14.0</v>
      </c>
      <c r="N28" s="23">
        <f t="shared" si="5"/>
        <v>14</v>
      </c>
      <c r="O28" s="38"/>
      <c r="P28" s="45" t="s">
        <v>72</v>
      </c>
      <c r="Q28" s="38"/>
      <c r="R28" s="45">
        <f>MIN(Rules!$E$2,(MAX(H28/N28,N28/H28)))</f>
        <v>1.357142857</v>
      </c>
      <c r="S28" s="45">
        <f>VLOOKUP(B28,Rules!A:B,2,FALSE)</f>
        <v>40</v>
      </c>
      <c r="T28" s="38"/>
      <c r="U28" s="46">
        <f>1/(10^(-(E28+(IF(P28="Y",Rules!$I$2,0))-K28)/Rules!$E$12)+1)</f>
        <v>0.6863002577</v>
      </c>
      <c r="V28" s="47">
        <f t="shared" si="6"/>
        <v>17</v>
      </c>
      <c r="W28" s="47">
        <f t="shared" si="7"/>
        <v>-17</v>
      </c>
      <c r="X28" s="47"/>
      <c r="Y28" s="47"/>
      <c r="Z28" s="48"/>
      <c r="AA28" s="47">
        <f t="shared" ref="AA28:BJ28" si="32">IF($D28=AA$1,$E28+$V28,(IF($J28=AA$1,$K28+$W28,AA27)))</f>
        <v>1501</v>
      </c>
      <c r="AB28" s="47">
        <f t="shared" si="32"/>
        <v>1053</v>
      </c>
      <c r="AC28" s="47">
        <f t="shared" si="32"/>
        <v>1581</v>
      </c>
      <c r="AD28" s="47">
        <f t="shared" si="32"/>
        <v>483</v>
      </c>
      <c r="AE28" s="47">
        <f t="shared" si="32"/>
        <v>1660</v>
      </c>
      <c r="AF28" s="47">
        <f t="shared" si="32"/>
        <v>1780</v>
      </c>
      <c r="AG28" s="47">
        <f t="shared" si="32"/>
        <v>1077</v>
      </c>
      <c r="AH28" s="47">
        <f t="shared" si="32"/>
        <v>853</v>
      </c>
      <c r="AI28" s="47">
        <f t="shared" si="32"/>
        <v>1409</v>
      </c>
      <c r="AJ28" s="47">
        <f t="shared" si="32"/>
        <v>1774</v>
      </c>
      <c r="AK28" s="47">
        <f t="shared" si="32"/>
        <v>582</v>
      </c>
      <c r="AL28" s="47">
        <f t="shared" si="32"/>
        <v>883</v>
      </c>
      <c r="AM28" s="47">
        <f t="shared" si="32"/>
        <v>1923</v>
      </c>
      <c r="AN28" s="47">
        <f t="shared" si="32"/>
        <v>1295</v>
      </c>
      <c r="AO28" s="47">
        <f t="shared" si="32"/>
        <v>1110</v>
      </c>
      <c r="AP28" s="47">
        <f t="shared" si="32"/>
        <v>2099</v>
      </c>
      <c r="AQ28" s="47">
        <f t="shared" si="32"/>
        <v>1434</v>
      </c>
      <c r="AR28" s="47">
        <f t="shared" si="32"/>
        <v>528</v>
      </c>
      <c r="AS28" s="47">
        <f t="shared" si="32"/>
        <v>1701</v>
      </c>
      <c r="AT28" s="47">
        <f t="shared" si="32"/>
        <v>1103</v>
      </c>
      <c r="AU28" s="47">
        <f t="shared" si="32"/>
        <v>696</v>
      </c>
      <c r="AV28" s="47">
        <f t="shared" si="32"/>
        <v>881</v>
      </c>
      <c r="AW28" s="47">
        <f t="shared" si="32"/>
        <v>1195</v>
      </c>
      <c r="AX28" s="47">
        <f t="shared" si="32"/>
        <v>1259</v>
      </c>
      <c r="AY28" s="47">
        <f t="shared" si="32"/>
        <v>563</v>
      </c>
      <c r="AZ28" s="47">
        <f t="shared" si="32"/>
        <v>1601</v>
      </c>
      <c r="BA28" s="47">
        <f t="shared" si="32"/>
        <v>948</v>
      </c>
      <c r="BB28" s="47">
        <f t="shared" si="32"/>
        <v>646</v>
      </c>
      <c r="BC28" s="47">
        <f t="shared" si="32"/>
        <v>624</v>
      </c>
      <c r="BD28" s="47">
        <f t="shared" si="32"/>
        <v>1908</v>
      </c>
      <c r="BE28" s="47">
        <f t="shared" si="32"/>
        <v>737</v>
      </c>
      <c r="BF28" s="47">
        <f t="shared" si="32"/>
        <v>547</v>
      </c>
      <c r="BG28" s="47">
        <f t="shared" si="32"/>
        <v>1840</v>
      </c>
      <c r="BH28" s="47">
        <f t="shared" si="32"/>
        <v>1311</v>
      </c>
      <c r="BI28" s="47">
        <f t="shared" si="32"/>
        <v>1607</v>
      </c>
      <c r="BJ28" s="47">
        <f t="shared" si="32"/>
        <v>979</v>
      </c>
    </row>
    <row r="29" ht="13.5" customHeight="1">
      <c r="A29" s="88">
        <v>40237.0</v>
      </c>
      <c r="B29" s="84" t="s">
        <v>71</v>
      </c>
      <c r="C29" s="38"/>
      <c r="D29" s="233" t="s">
        <v>50</v>
      </c>
      <c r="E29" s="52">
        <f t="shared" si="2"/>
        <v>696</v>
      </c>
      <c r="F29" s="41">
        <v>1.0</v>
      </c>
      <c r="G29" s="41">
        <v>11.0</v>
      </c>
      <c r="H29" s="42">
        <f t="shared" si="3"/>
        <v>14</v>
      </c>
      <c r="I29" s="47"/>
      <c r="J29" s="234" t="s">
        <v>49</v>
      </c>
      <c r="K29" s="52">
        <f t="shared" si="4"/>
        <v>483</v>
      </c>
      <c r="L29" s="44">
        <v>1.0</v>
      </c>
      <c r="M29" s="44">
        <v>9.0</v>
      </c>
      <c r="N29" s="23">
        <f t="shared" si="5"/>
        <v>12</v>
      </c>
      <c r="O29" s="38"/>
      <c r="P29" s="45" t="s">
        <v>72</v>
      </c>
      <c r="Q29" s="38"/>
      <c r="R29" s="45">
        <f>MIN(Rules!$E$2,(MAX(H29/N29,N29/H29)))</f>
        <v>1.166666667</v>
      </c>
      <c r="S29" s="45">
        <f>VLOOKUP(B29,Rules!A:B,2,FALSE)</f>
        <v>40</v>
      </c>
      <c r="T29" s="38"/>
      <c r="U29" s="46">
        <f>1/(10^(-(E29+(IF(P29="Y",Rules!$I$2,0))-K29)/Rules!$E$12)+1)</f>
        <v>0.8417992511</v>
      </c>
      <c r="V29" s="47">
        <f t="shared" si="6"/>
        <v>7</v>
      </c>
      <c r="W29" s="47">
        <f t="shared" si="7"/>
        <v>-7</v>
      </c>
      <c r="X29" s="47"/>
      <c r="Y29" s="47"/>
      <c r="Z29" s="48"/>
      <c r="AA29" s="47">
        <f t="shared" ref="AA29:BJ29" si="33">IF($D29=AA$1,$E29+$V29,(IF($J29=AA$1,$K29+$W29,AA28)))</f>
        <v>1501</v>
      </c>
      <c r="AB29" s="47">
        <f t="shared" si="33"/>
        <v>1053</v>
      </c>
      <c r="AC29" s="47">
        <f t="shared" si="33"/>
        <v>1581</v>
      </c>
      <c r="AD29" s="47">
        <f t="shared" si="33"/>
        <v>476</v>
      </c>
      <c r="AE29" s="47">
        <f t="shared" si="33"/>
        <v>1660</v>
      </c>
      <c r="AF29" s="47">
        <f t="shared" si="33"/>
        <v>1780</v>
      </c>
      <c r="AG29" s="47">
        <f t="shared" si="33"/>
        <v>1077</v>
      </c>
      <c r="AH29" s="47">
        <f t="shared" si="33"/>
        <v>853</v>
      </c>
      <c r="AI29" s="47">
        <f t="shared" si="33"/>
        <v>1409</v>
      </c>
      <c r="AJ29" s="47">
        <f t="shared" si="33"/>
        <v>1774</v>
      </c>
      <c r="AK29" s="47">
        <f t="shared" si="33"/>
        <v>582</v>
      </c>
      <c r="AL29" s="47">
        <f t="shared" si="33"/>
        <v>883</v>
      </c>
      <c r="AM29" s="47">
        <f t="shared" si="33"/>
        <v>1923</v>
      </c>
      <c r="AN29" s="47">
        <f t="shared" si="33"/>
        <v>1295</v>
      </c>
      <c r="AO29" s="47">
        <f t="shared" si="33"/>
        <v>1110</v>
      </c>
      <c r="AP29" s="47">
        <f t="shared" si="33"/>
        <v>2099</v>
      </c>
      <c r="AQ29" s="47">
        <f t="shared" si="33"/>
        <v>1434</v>
      </c>
      <c r="AR29" s="47">
        <f t="shared" si="33"/>
        <v>528</v>
      </c>
      <c r="AS29" s="47">
        <f t="shared" si="33"/>
        <v>1701</v>
      </c>
      <c r="AT29" s="47">
        <f t="shared" si="33"/>
        <v>1103</v>
      </c>
      <c r="AU29" s="47">
        <f t="shared" si="33"/>
        <v>703</v>
      </c>
      <c r="AV29" s="47">
        <f t="shared" si="33"/>
        <v>881</v>
      </c>
      <c r="AW29" s="47">
        <f t="shared" si="33"/>
        <v>1195</v>
      </c>
      <c r="AX29" s="47">
        <f t="shared" si="33"/>
        <v>1259</v>
      </c>
      <c r="AY29" s="47">
        <f t="shared" si="33"/>
        <v>563</v>
      </c>
      <c r="AZ29" s="47">
        <f t="shared" si="33"/>
        <v>1601</v>
      </c>
      <c r="BA29" s="47">
        <f t="shared" si="33"/>
        <v>948</v>
      </c>
      <c r="BB29" s="47">
        <f t="shared" si="33"/>
        <v>646</v>
      </c>
      <c r="BC29" s="47">
        <f t="shared" si="33"/>
        <v>624</v>
      </c>
      <c r="BD29" s="47">
        <f t="shared" si="33"/>
        <v>1908</v>
      </c>
      <c r="BE29" s="47">
        <f t="shared" si="33"/>
        <v>737</v>
      </c>
      <c r="BF29" s="47">
        <f t="shared" si="33"/>
        <v>547</v>
      </c>
      <c r="BG29" s="47">
        <f t="shared" si="33"/>
        <v>1840</v>
      </c>
      <c r="BH29" s="47">
        <f t="shared" si="33"/>
        <v>1311</v>
      </c>
      <c r="BI29" s="47">
        <f t="shared" si="33"/>
        <v>1607</v>
      </c>
      <c r="BJ29" s="47">
        <f t="shared" si="33"/>
        <v>979</v>
      </c>
    </row>
    <row r="30" ht="13.5" customHeight="1">
      <c r="A30" s="88">
        <v>40237.0</v>
      </c>
      <c r="B30" s="84" t="s">
        <v>71</v>
      </c>
      <c r="C30" s="38"/>
      <c r="D30" s="233" t="s">
        <v>46</v>
      </c>
      <c r="E30" s="52">
        <f t="shared" si="2"/>
        <v>624</v>
      </c>
      <c r="F30" s="41">
        <v>0.0</v>
      </c>
      <c r="G30" s="41">
        <v>10.0</v>
      </c>
      <c r="H30" s="42">
        <f t="shared" si="3"/>
        <v>10</v>
      </c>
      <c r="I30" s="47"/>
      <c r="J30" s="234" t="s">
        <v>51</v>
      </c>
      <c r="K30" s="52">
        <f t="shared" si="4"/>
        <v>563</v>
      </c>
      <c r="L30" s="44">
        <v>0.0</v>
      </c>
      <c r="M30" s="44">
        <v>15.0</v>
      </c>
      <c r="N30" s="23">
        <f t="shared" si="5"/>
        <v>15</v>
      </c>
      <c r="O30" s="38"/>
      <c r="P30" s="45" t="s">
        <v>72</v>
      </c>
      <c r="Q30" s="38"/>
      <c r="R30" s="45">
        <f>MIN(Rules!$E$2,(MAX(H30/N30,N30/H30)))</f>
        <v>1.5</v>
      </c>
      <c r="S30" s="45">
        <f>VLOOKUP(B30,Rules!A:B,2,FALSE)</f>
        <v>40</v>
      </c>
      <c r="T30" s="38"/>
      <c r="U30" s="46">
        <f>1/(10^(-(E30+(IF(P30="Y",Rules!$I$2,0))-K30)/Rules!$E$12)+1)</f>
        <v>0.7254564035</v>
      </c>
      <c r="V30" s="47">
        <f t="shared" si="6"/>
        <v>-44</v>
      </c>
      <c r="W30" s="47">
        <f t="shared" si="7"/>
        <v>44</v>
      </c>
      <c r="X30" s="47"/>
      <c r="Y30" s="47"/>
      <c r="Z30" s="48"/>
      <c r="AA30" s="47">
        <f t="shared" ref="AA30:BJ30" si="34">IF($D30=AA$1,$E30+$V30,(IF($J30=AA$1,$K30+$W30,AA29)))</f>
        <v>1501</v>
      </c>
      <c r="AB30" s="47">
        <f t="shared" si="34"/>
        <v>1053</v>
      </c>
      <c r="AC30" s="47">
        <f t="shared" si="34"/>
        <v>1581</v>
      </c>
      <c r="AD30" s="47">
        <f t="shared" si="34"/>
        <v>476</v>
      </c>
      <c r="AE30" s="47">
        <f t="shared" si="34"/>
        <v>1660</v>
      </c>
      <c r="AF30" s="47">
        <f t="shared" si="34"/>
        <v>1780</v>
      </c>
      <c r="AG30" s="47">
        <f t="shared" si="34"/>
        <v>1077</v>
      </c>
      <c r="AH30" s="47">
        <f t="shared" si="34"/>
        <v>853</v>
      </c>
      <c r="AI30" s="47">
        <f t="shared" si="34"/>
        <v>1409</v>
      </c>
      <c r="AJ30" s="47">
        <f t="shared" si="34"/>
        <v>1774</v>
      </c>
      <c r="AK30" s="47">
        <f t="shared" si="34"/>
        <v>582</v>
      </c>
      <c r="AL30" s="47">
        <f t="shared" si="34"/>
        <v>883</v>
      </c>
      <c r="AM30" s="47">
        <f t="shared" si="34"/>
        <v>1923</v>
      </c>
      <c r="AN30" s="47">
        <f t="shared" si="34"/>
        <v>1295</v>
      </c>
      <c r="AO30" s="47">
        <f t="shared" si="34"/>
        <v>1110</v>
      </c>
      <c r="AP30" s="47">
        <f t="shared" si="34"/>
        <v>2099</v>
      </c>
      <c r="AQ30" s="47">
        <f t="shared" si="34"/>
        <v>1434</v>
      </c>
      <c r="AR30" s="47">
        <f t="shared" si="34"/>
        <v>528</v>
      </c>
      <c r="AS30" s="47">
        <f t="shared" si="34"/>
        <v>1701</v>
      </c>
      <c r="AT30" s="47">
        <f t="shared" si="34"/>
        <v>1103</v>
      </c>
      <c r="AU30" s="47">
        <f t="shared" si="34"/>
        <v>703</v>
      </c>
      <c r="AV30" s="47">
        <f t="shared" si="34"/>
        <v>881</v>
      </c>
      <c r="AW30" s="47">
        <f t="shared" si="34"/>
        <v>1195</v>
      </c>
      <c r="AX30" s="47">
        <f t="shared" si="34"/>
        <v>1259</v>
      </c>
      <c r="AY30" s="47">
        <f t="shared" si="34"/>
        <v>607</v>
      </c>
      <c r="AZ30" s="47">
        <f t="shared" si="34"/>
        <v>1601</v>
      </c>
      <c r="BA30" s="47">
        <f t="shared" si="34"/>
        <v>948</v>
      </c>
      <c r="BB30" s="47">
        <f t="shared" si="34"/>
        <v>646</v>
      </c>
      <c r="BC30" s="47">
        <f t="shared" si="34"/>
        <v>580</v>
      </c>
      <c r="BD30" s="47">
        <f t="shared" si="34"/>
        <v>1908</v>
      </c>
      <c r="BE30" s="47">
        <f t="shared" si="34"/>
        <v>737</v>
      </c>
      <c r="BF30" s="47">
        <f t="shared" si="34"/>
        <v>547</v>
      </c>
      <c r="BG30" s="47">
        <f t="shared" si="34"/>
        <v>1840</v>
      </c>
      <c r="BH30" s="47">
        <f t="shared" si="34"/>
        <v>1311</v>
      </c>
      <c r="BI30" s="47">
        <f t="shared" si="34"/>
        <v>1607</v>
      </c>
      <c r="BJ30" s="47">
        <f t="shared" si="34"/>
        <v>979</v>
      </c>
    </row>
    <row r="31" ht="13.5" customHeight="1">
      <c r="A31" s="88">
        <v>40243.0</v>
      </c>
      <c r="B31" s="84" t="s">
        <v>71</v>
      </c>
      <c r="C31" s="38"/>
      <c r="D31" s="233" t="s">
        <v>50</v>
      </c>
      <c r="E31" s="52">
        <f t="shared" si="2"/>
        <v>703</v>
      </c>
      <c r="F31" s="41">
        <v>2.0</v>
      </c>
      <c r="G31" s="41">
        <v>14.0</v>
      </c>
      <c r="H31" s="42">
        <f t="shared" si="3"/>
        <v>20</v>
      </c>
      <c r="I31" s="47"/>
      <c r="J31" s="234" t="s">
        <v>46</v>
      </c>
      <c r="K31" s="52">
        <f t="shared" si="4"/>
        <v>580</v>
      </c>
      <c r="L31" s="44">
        <v>1.0</v>
      </c>
      <c r="M31" s="44">
        <v>14.0</v>
      </c>
      <c r="N31" s="23">
        <f t="shared" si="5"/>
        <v>17</v>
      </c>
      <c r="O31" s="38"/>
      <c r="P31" s="45" t="s">
        <v>72</v>
      </c>
      <c r="Q31" s="38"/>
      <c r="R31" s="45">
        <f>MIN(Rules!$E$2,(MAX(H31/N31,N31/H31)))</f>
        <v>1.176470588</v>
      </c>
      <c r="S31" s="45">
        <f>VLOOKUP(B31,Rules!A:B,2,FALSE)</f>
        <v>40</v>
      </c>
      <c r="T31" s="38"/>
      <c r="U31" s="46">
        <f>1/(10^(-(E31+(IF(P31="Y",Rules!$I$2,0))-K31)/Rules!$E$12)+1)</f>
        <v>0.7785457028</v>
      </c>
      <c r="V31" s="47">
        <f t="shared" si="6"/>
        <v>10</v>
      </c>
      <c r="W31" s="47">
        <f t="shared" si="7"/>
        <v>-10</v>
      </c>
      <c r="X31" s="47"/>
      <c r="Y31" s="47"/>
      <c r="Z31" s="48"/>
      <c r="AA31" s="47">
        <f t="shared" ref="AA31:BJ31" si="35">IF($D31=AA$1,$E31+$V31,(IF($J31=AA$1,$K31+$W31,AA30)))</f>
        <v>1501</v>
      </c>
      <c r="AB31" s="47">
        <f t="shared" si="35"/>
        <v>1053</v>
      </c>
      <c r="AC31" s="47">
        <f t="shared" si="35"/>
        <v>1581</v>
      </c>
      <c r="AD31" s="47">
        <f t="shared" si="35"/>
        <v>476</v>
      </c>
      <c r="AE31" s="47">
        <f t="shared" si="35"/>
        <v>1660</v>
      </c>
      <c r="AF31" s="47">
        <f t="shared" si="35"/>
        <v>1780</v>
      </c>
      <c r="AG31" s="47">
        <f t="shared" si="35"/>
        <v>1077</v>
      </c>
      <c r="AH31" s="47">
        <f t="shared" si="35"/>
        <v>853</v>
      </c>
      <c r="AI31" s="47">
        <f t="shared" si="35"/>
        <v>1409</v>
      </c>
      <c r="AJ31" s="47">
        <f t="shared" si="35"/>
        <v>1774</v>
      </c>
      <c r="AK31" s="47">
        <f t="shared" si="35"/>
        <v>582</v>
      </c>
      <c r="AL31" s="47">
        <f t="shared" si="35"/>
        <v>883</v>
      </c>
      <c r="AM31" s="47">
        <f t="shared" si="35"/>
        <v>1923</v>
      </c>
      <c r="AN31" s="47">
        <f t="shared" si="35"/>
        <v>1295</v>
      </c>
      <c r="AO31" s="47">
        <f t="shared" si="35"/>
        <v>1110</v>
      </c>
      <c r="AP31" s="47">
        <f t="shared" si="35"/>
        <v>2099</v>
      </c>
      <c r="AQ31" s="47">
        <f t="shared" si="35"/>
        <v>1434</v>
      </c>
      <c r="AR31" s="47">
        <f t="shared" si="35"/>
        <v>528</v>
      </c>
      <c r="AS31" s="47">
        <f t="shared" si="35"/>
        <v>1701</v>
      </c>
      <c r="AT31" s="47">
        <f t="shared" si="35"/>
        <v>1103</v>
      </c>
      <c r="AU31" s="47">
        <f t="shared" si="35"/>
        <v>713</v>
      </c>
      <c r="AV31" s="47">
        <f t="shared" si="35"/>
        <v>881</v>
      </c>
      <c r="AW31" s="47">
        <f t="shared" si="35"/>
        <v>1195</v>
      </c>
      <c r="AX31" s="47">
        <f t="shared" si="35"/>
        <v>1259</v>
      </c>
      <c r="AY31" s="47">
        <f t="shared" si="35"/>
        <v>607</v>
      </c>
      <c r="AZ31" s="47">
        <f t="shared" si="35"/>
        <v>1601</v>
      </c>
      <c r="BA31" s="47">
        <f t="shared" si="35"/>
        <v>948</v>
      </c>
      <c r="BB31" s="47">
        <f t="shared" si="35"/>
        <v>646</v>
      </c>
      <c r="BC31" s="47">
        <f t="shared" si="35"/>
        <v>570</v>
      </c>
      <c r="BD31" s="47">
        <f t="shared" si="35"/>
        <v>1908</v>
      </c>
      <c r="BE31" s="47">
        <f t="shared" si="35"/>
        <v>737</v>
      </c>
      <c r="BF31" s="47">
        <f t="shared" si="35"/>
        <v>547</v>
      </c>
      <c r="BG31" s="47">
        <f t="shared" si="35"/>
        <v>1840</v>
      </c>
      <c r="BH31" s="47">
        <f t="shared" si="35"/>
        <v>1311</v>
      </c>
      <c r="BI31" s="47">
        <f t="shared" si="35"/>
        <v>1607</v>
      </c>
      <c r="BJ31" s="47">
        <f t="shared" si="35"/>
        <v>979</v>
      </c>
    </row>
    <row r="32" ht="13.5" customHeight="1">
      <c r="A32" s="88">
        <v>40244.0</v>
      </c>
      <c r="B32" s="84" t="s">
        <v>71</v>
      </c>
      <c r="C32" s="38"/>
      <c r="D32" s="233" t="s">
        <v>18</v>
      </c>
      <c r="E32" s="52">
        <f t="shared" si="2"/>
        <v>1908</v>
      </c>
      <c r="F32" s="41">
        <v>1.0</v>
      </c>
      <c r="G32" s="41">
        <v>14.0</v>
      </c>
      <c r="H32" s="42">
        <f t="shared" si="3"/>
        <v>17</v>
      </c>
      <c r="I32" s="38"/>
      <c r="J32" s="234" t="s">
        <v>22</v>
      </c>
      <c r="K32" s="52">
        <f t="shared" si="4"/>
        <v>2099</v>
      </c>
      <c r="L32" s="44">
        <v>0.0</v>
      </c>
      <c r="M32" s="44">
        <v>13.0</v>
      </c>
      <c r="N32" s="23">
        <f t="shared" si="5"/>
        <v>13</v>
      </c>
      <c r="O32" s="38"/>
      <c r="P32" s="45" t="s">
        <v>72</v>
      </c>
      <c r="Q32" s="38"/>
      <c r="R32" s="45">
        <f>MIN(Rules!$E$2,(MAX(H32/N32,N32/H32)))</f>
        <v>1.307692308</v>
      </c>
      <c r="S32" s="45">
        <f>VLOOKUP(B32,Rules!A:B,2,FALSE)</f>
        <v>40</v>
      </c>
      <c r="T32" s="38"/>
      <c r="U32" s="46">
        <f>1/(10^(-(E32+(IF(P32="Y",Rules!$I$2,0))-K32)/Rules!$E$12)+1)</f>
        <v>0.4529367395</v>
      </c>
      <c r="V32" s="47">
        <f t="shared" si="6"/>
        <v>29</v>
      </c>
      <c r="W32" s="47">
        <f t="shared" si="7"/>
        <v>-29</v>
      </c>
      <c r="X32" s="47"/>
      <c r="Y32" s="47"/>
      <c r="Z32" s="48"/>
      <c r="AA32" s="47">
        <f t="shared" ref="AA32:BJ32" si="36">IF($D32=AA$1,$E32+$V32,(IF($J32=AA$1,$K32+$W32,AA31)))</f>
        <v>1501</v>
      </c>
      <c r="AB32" s="47">
        <f t="shared" si="36"/>
        <v>1053</v>
      </c>
      <c r="AC32" s="47">
        <f t="shared" si="36"/>
        <v>1581</v>
      </c>
      <c r="AD32" s="47">
        <f t="shared" si="36"/>
        <v>476</v>
      </c>
      <c r="AE32" s="47">
        <f t="shared" si="36"/>
        <v>1660</v>
      </c>
      <c r="AF32" s="47">
        <f t="shared" si="36"/>
        <v>1780</v>
      </c>
      <c r="AG32" s="47">
        <f t="shared" si="36"/>
        <v>1077</v>
      </c>
      <c r="AH32" s="47">
        <f t="shared" si="36"/>
        <v>853</v>
      </c>
      <c r="AI32" s="47">
        <f t="shared" si="36"/>
        <v>1409</v>
      </c>
      <c r="AJ32" s="47">
        <f t="shared" si="36"/>
        <v>1774</v>
      </c>
      <c r="AK32" s="47">
        <f t="shared" si="36"/>
        <v>582</v>
      </c>
      <c r="AL32" s="47">
        <f t="shared" si="36"/>
        <v>883</v>
      </c>
      <c r="AM32" s="47">
        <f t="shared" si="36"/>
        <v>1923</v>
      </c>
      <c r="AN32" s="47">
        <f t="shared" si="36"/>
        <v>1295</v>
      </c>
      <c r="AO32" s="47">
        <f t="shared" si="36"/>
        <v>1110</v>
      </c>
      <c r="AP32" s="47">
        <f t="shared" si="36"/>
        <v>2070</v>
      </c>
      <c r="AQ32" s="47">
        <f t="shared" si="36"/>
        <v>1434</v>
      </c>
      <c r="AR32" s="47">
        <f t="shared" si="36"/>
        <v>528</v>
      </c>
      <c r="AS32" s="47">
        <f t="shared" si="36"/>
        <v>1701</v>
      </c>
      <c r="AT32" s="47">
        <f t="shared" si="36"/>
        <v>1103</v>
      </c>
      <c r="AU32" s="47">
        <f t="shared" si="36"/>
        <v>713</v>
      </c>
      <c r="AV32" s="47">
        <f t="shared" si="36"/>
        <v>881</v>
      </c>
      <c r="AW32" s="47">
        <f t="shared" si="36"/>
        <v>1195</v>
      </c>
      <c r="AX32" s="47">
        <f t="shared" si="36"/>
        <v>1259</v>
      </c>
      <c r="AY32" s="47">
        <f t="shared" si="36"/>
        <v>607</v>
      </c>
      <c r="AZ32" s="47">
        <f t="shared" si="36"/>
        <v>1601</v>
      </c>
      <c r="BA32" s="47">
        <f t="shared" si="36"/>
        <v>948</v>
      </c>
      <c r="BB32" s="47">
        <f t="shared" si="36"/>
        <v>646</v>
      </c>
      <c r="BC32" s="47">
        <f t="shared" si="36"/>
        <v>570</v>
      </c>
      <c r="BD32" s="47">
        <f t="shared" si="36"/>
        <v>1937</v>
      </c>
      <c r="BE32" s="47">
        <f t="shared" si="36"/>
        <v>737</v>
      </c>
      <c r="BF32" s="47">
        <f t="shared" si="36"/>
        <v>547</v>
      </c>
      <c r="BG32" s="47">
        <f t="shared" si="36"/>
        <v>1840</v>
      </c>
      <c r="BH32" s="47">
        <f t="shared" si="36"/>
        <v>1311</v>
      </c>
      <c r="BI32" s="47">
        <f t="shared" si="36"/>
        <v>1607</v>
      </c>
      <c r="BJ32" s="47">
        <f t="shared" si="36"/>
        <v>979</v>
      </c>
    </row>
    <row r="33" ht="13.5" customHeight="1">
      <c r="A33" s="88">
        <v>40244.0</v>
      </c>
      <c r="B33" s="84" t="s">
        <v>71</v>
      </c>
      <c r="C33" s="38"/>
      <c r="D33" s="233" t="s">
        <v>45</v>
      </c>
      <c r="E33" s="52">
        <f t="shared" si="2"/>
        <v>883</v>
      </c>
      <c r="F33" s="41">
        <v>1.0</v>
      </c>
      <c r="G33" s="41">
        <v>7.0</v>
      </c>
      <c r="H33" s="42">
        <f t="shared" si="3"/>
        <v>10</v>
      </c>
      <c r="I33" s="38"/>
      <c r="J33" s="234" t="s">
        <v>43</v>
      </c>
      <c r="K33" s="52">
        <f t="shared" si="4"/>
        <v>1053</v>
      </c>
      <c r="L33" s="44">
        <v>1.0</v>
      </c>
      <c r="M33" s="44">
        <v>9.0</v>
      </c>
      <c r="N33" s="23">
        <f t="shared" si="5"/>
        <v>12</v>
      </c>
      <c r="O33" s="38"/>
      <c r="P33" s="45" t="s">
        <v>72</v>
      </c>
      <c r="Q33" s="38"/>
      <c r="R33" s="45">
        <f>MIN(Rules!$E$2,(MAX(H33/N33,N33/H33)))</f>
        <v>1.2</v>
      </c>
      <c r="S33" s="45">
        <f>VLOOKUP(B33,Rules!A:B,2,FALSE)</f>
        <v>40</v>
      </c>
      <c r="T33" s="38"/>
      <c r="U33" s="46">
        <f>1/(10^(-(E33+(IF(P33="Y",Rules!$I$2,0))-K33)/Rules!$E$12)+1)</f>
        <v>0.4769904127</v>
      </c>
      <c r="V33" s="47">
        <f t="shared" si="6"/>
        <v>-23</v>
      </c>
      <c r="W33" s="47">
        <f t="shared" si="7"/>
        <v>23</v>
      </c>
      <c r="X33" s="47"/>
      <c r="Y33" s="47"/>
      <c r="Z33" s="48"/>
      <c r="AA33" s="47">
        <f t="shared" ref="AA33:BJ33" si="37">IF($D33=AA$1,$E33+$V33,(IF($J33=AA$1,$K33+$W33,AA32)))</f>
        <v>1501</v>
      </c>
      <c r="AB33" s="47">
        <f t="shared" si="37"/>
        <v>1076</v>
      </c>
      <c r="AC33" s="47">
        <f t="shared" si="37"/>
        <v>1581</v>
      </c>
      <c r="AD33" s="47">
        <f t="shared" si="37"/>
        <v>476</v>
      </c>
      <c r="AE33" s="47">
        <f t="shared" si="37"/>
        <v>1660</v>
      </c>
      <c r="AF33" s="47">
        <f t="shared" si="37"/>
        <v>1780</v>
      </c>
      <c r="AG33" s="47">
        <f t="shared" si="37"/>
        <v>1077</v>
      </c>
      <c r="AH33" s="47">
        <f t="shared" si="37"/>
        <v>853</v>
      </c>
      <c r="AI33" s="47">
        <f t="shared" si="37"/>
        <v>1409</v>
      </c>
      <c r="AJ33" s="47">
        <f t="shared" si="37"/>
        <v>1774</v>
      </c>
      <c r="AK33" s="47">
        <f t="shared" si="37"/>
        <v>582</v>
      </c>
      <c r="AL33" s="47">
        <f t="shared" si="37"/>
        <v>860</v>
      </c>
      <c r="AM33" s="47">
        <f t="shared" si="37"/>
        <v>1923</v>
      </c>
      <c r="AN33" s="47">
        <f t="shared" si="37"/>
        <v>1295</v>
      </c>
      <c r="AO33" s="47">
        <f t="shared" si="37"/>
        <v>1110</v>
      </c>
      <c r="AP33" s="47">
        <f t="shared" si="37"/>
        <v>2070</v>
      </c>
      <c r="AQ33" s="47">
        <f t="shared" si="37"/>
        <v>1434</v>
      </c>
      <c r="AR33" s="47">
        <f t="shared" si="37"/>
        <v>528</v>
      </c>
      <c r="AS33" s="47">
        <f t="shared" si="37"/>
        <v>1701</v>
      </c>
      <c r="AT33" s="47">
        <f t="shared" si="37"/>
        <v>1103</v>
      </c>
      <c r="AU33" s="47">
        <f t="shared" si="37"/>
        <v>713</v>
      </c>
      <c r="AV33" s="47">
        <f t="shared" si="37"/>
        <v>881</v>
      </c>
      <c r="AW33" s="47">
        <f t="shared" si="37"/>
        <v>1195</v>
      </c>
      <c r="AX33" s="47">
        <f t="shared" si="37"/>
        <v>1259</v>
      </c>
      <c r="AY33" s="47">
        <f t="shared" si="37"/>
        <v>607</v>
      </c>
      <c r="AZ33" s="47">
        <f t="shared" si="37"/>
        <v>1601</v>
      </c>
      <c r="BA33" s="47">
        <f t="shared" si="37"/>
        <v>948</v>
      </c>
      <c r="BB33" s="47">
        <f t="shared" si="37"/>
        <v>646</v>
      </c>
      <c r="BC33" s="47">
        <f t="shared" si="37"/>
        <v>570</v>
      </c>
      <c r="BD33" s="47">
        <f t="shared" si="37"/>
        <v>1937</v>
      </c>
      <c r="BE33" s="47">
        <f t="shared" si="37"/>
        <v>737</v>
      </c>
      <c r="BF33" s="47">
        <f t="shared" si="37"/>
        <v>547</v>
      </c>
      <c r="BG33" s="47">
        <f t="shared" si="37"/>
        <v>1840</v>
      </c>
      <c r="BH33" s="47">
        <f t="shared" si="37"/>
        <v>1311</v>
      </c>
      <c r="BI33" s="47">
        <f t="shared" si="37"/>
        <v>1607</v>
      </c>
      <c r="BJ33" s="47">
        <f t="shared" si="37"/>
        <v>979</v>
      </c>
    </row>
    <row r="34" ht="13.5" customHeight="1">
      <c r="A34" s="88">
        <v>40244.0</v>
      </c>
      <c r="B34" s="84" t="s">
        <v>71</v>
      </c>
      <c r="C34" s="38"/>
      <c r="D34" s="233" t="s">
        <v>51</v>
      </c>
      <c r="E34" s="52">
        <f t="shared" si="2"/>
        <v>607</v>
      </c>
      <c r="F34" s="41">
        <v>5.0</v>
      </c>
      <c r="G34" s="41">
        <v>14.0</v>
      </c>
      <c r="H34" s="42">
        <f t="shared" si="3"/>
        <v>29</v>
      </c>
      <c r="I34" s="38"/>
      <c r="J34" s="234" t="s">
        <v>48</v>
      </c>
      <c r="K34" s="52">
        <f t="shared" si="4"/>
        <v>582</v>
      </c>
      <c r="L34" s="44">
        <v>3.0</v>
      </c>
      <c r="M34" s="44">
        <v>7.0</v>
      </c>
      <c r="N34" s="23">
        <f t="shared" si="5"/>
        <v>16</v>
      </c>
      <c r="O34" s="38"/>
      <c r="P34" s="45" t="s">
        <v>72</v>
      </c>
      <c r="Q34" s="38"/>
      <c r="R34" s="45">
        <f>MIN(Rules!$E$2,(MAX(H34/N34,N34/H34)))</f>
        <v>1.8125</v>
      </c>
      <c r="S34" s="45">
        <f>VLOOKUP(B34,Rules!A:B,2,FALSE)</f>
        <v>40</v>
      </c>
      <c r="T34" s="38"/>
      <c r="U34" s="46">
        <f>1/(10^(-(E34+(IF(P34="Y",Rules!$I$2,0))-K34)/Rules!$E$12)+1)</f>
        <v>0.6912361524</v>
      </c>
      <c r="V34" s="47">
        <f t="shared" si="6"/>
        <v>22</v>
      </c>
      <c r="W34" s="47">
        <f t="shared" si="7"/>
        <v>-22</v>
      </c>
      <c r="X34" s="47"/>
      <c r="Y34" s="47"/>
      <c r="Z34" s="48"/>
      <c r="AA34" s="47">
        <f t="shared" ref="AA34:BJ34" si="38">IF($D34=AA$1,$E34+$V34,(IF($J34=AA$1,$K34+$W34,AA33)))</f>
        <v>1501</v>
      </c>
      <c r="AB34" s="47">
        <f t="shared" si="38"/>
        <v>1076</v>
      </c>
      <c r="AC34" s="47">
        <f t="shared" si="38"/>
        <v>1581</v>
      </c>
      <c r="AD34" s="47">
        <f t="shared" si="38"/>
        <v>476</v>
      </c>
      <c r="AE34" s="47">
        <f t="shared" si="38"/>
        <v>1660</v>
      </c>
      <c r="AF34" s="47">
        <f t="shared" si="38"/>
        <v>1780</v>
      </c>
      <c r="AG34" s="47">
        <f t="shared" si="38"/>
        <v>1077</v>
      </c>
      <c r="AH34" s="47">
        <f t="shared" si="38"/>
        <v>853</v>
      </c>
      <c r="AI34" s="47">
        <f t="shared" si="38"/>
        <v>1409</v>
      </c>
      <c r="AJ34" s="47">
        <f t="shared" si="38"/>
        <v>1774</v>
      </c>
      <c r="AK34" s="47">
        <f t="shared" si="38"/>
        <v>560</v>
      </c>
      <c r="AL34" s="47">
        <f t="shared" si="38"/>
        <v>860</v>
      </c>
      <c r="AM34" s="47">
        <f t="shared" si="38"/>
        <v>1923</v>
      </c>
      <c r="AN34" s="47">
        <f t="shared" si="38"/>
        <v>1295</v>
      </c>
      <c r="AO34" s="47">
        <f t="shared" si="38"/>
        <v>1110</v>
      </c>
      <c r="AP34" s="47">
        <f t="shared" si="38"/>
        <v>2070</v>
      </c>
      <c r="AQ34" s="47">
        <f t="shared" si="38"/>
        <v>1434</v>
      </c>
      <c r="AR34" s="47">
        <f t="shared" si="38"/>
        <v>528</v>
      </c>
      <c r="AS34" s="47">
        <f t="shared" si="38"/>
        <v>1701</v>
      </c>
      <c r="AT34" s="47">
        <f t="shared" si="38"/>
        <v>1103</v>
      </c>
      <c r="AU34" s="47">
        <f t="shared" si="38"/>
        <v>713</v>
      </c>
      <c r="AV34" s="47">
        <f t="shared" si="38"/>
        <v>881</v>
      </c>
      <c r="AW34" s="47">
        <f t="shared" si="38"/>
        <v>1195</v>
      </c>
      <c r="AX34" s="47">
        <f t="shared" si="38"/>
        <v>1259</v>
      </c>
      <c r="AY34" s="47">
        <f t="shared" si="38"/>
        <v>629</v>
      </c>
      <c r="AZ34" s="47">
        <f t="shared" si="38"/>
        <v>1601</v>
      </c>
      <c r="BA34" s="47">
        <f t="shared" si="38"/>
        <v>948</v>
      </c>
      <c r="BB34" s="47">
        <f t="shared" si="38"/>
        <v>646</v>
      </c>
      <c r="BC34" s="47">
        <f t="shared" si="38"/>
        <v>570</v>
      </c>
      <c r="BD34" s="47">
        <f t="shared" si="38"/>
        <v>1937</v>
      </c>
      <c r="BE34" s="47">
        <f t="shared" si="38"/>
        <v>737</v>
      </c>
      <c r="BF34" s="47">
        <f t="shared" si="38"/>
        <v>547</v>
      </c>
      <c r="BG34" s="47">
        <f t="shared" si="38"/>
        <v>1840</v>
      </c>
      <c r="BH34" s="47">
        <f t="shared" si="38"/>
        <v>1311</v>
      </c>
      <c r="BI34" s="47">
        <f t="shared" si="38"/>
        <v>1607</v>
      </c>
      <c r="BJ34" s="47">
        <f t="shared" si="38"/>
        <v>979</v>
      </c>
    </row>
    <row r="35" ht="13.5" customHeight="1">
      <c r="A35" s="88">
        <v>40246.0</v>
      </c>
      <c r="B35" s="84" t="s">
        <v>71</v>
      </c>
      <c r="C35" s="38"/>
      <c r="D35" s="233" t="s">
        <v>31</v>
      </c>
      <c r="E35" s="52">
        <f t="shared" si="2"/>
        <v>1434</v>
      </c>
      <c r="F35" s="41">
        <v>1.0</v>
      </c>
      <c r="G35" s="41">
        <v>15.0</v>
      </c>
      <c r="H35" s="42">
        <f t="shared" si="3"/>
        <v>18</v>
      </c>
      <c r="I35" s="38"/>
      <c r="J35" s="234" t="s">
        <v>29</v>
      </c>
      <c r="K35" s="52">
        <f t="shared" si="4"/>
        <v>1110</v>
      </c>
      <c r="L35" s="44">
        <v>0.0</v>
      </c>
      <c r="M35" s="44">
        <v>8.0</v>
      </c>
      <c r="N35" s="23">
        <f t="shared" si="5"/>
        <v>8</v>
      </c>
      <c r="O35" s="38"/>
      <c r="P35" s="45" t="s">
        <v>72</v>
      </c>
      <c r="Q35" s="38"/>
      <c r="R35" s="45">
        <f>MIN(Rules!$E$2,(MAX(H35/N35,N35/H35)))</f>
        <v>2</v>
      </c>
      <c r="S35" s="45">
        <f>VLOOKUP(B35,Rules!A:B,2,FALSE)</f>
        <v>40</v>
      </c>
      <c r="T35" s="38"/>
      <c r="U35" s="46">
        <f>1/(10^(-(E35+(IF(P35="Y",Rules!$I$2,0))-K35)/Rules!$E$12)+1)</f>
        <v>0.8986988898</v>
      </c>
      <c r="V35" s="47">
        <f t="shared" si="6"/>
        <v>8</v>
      </c>
      <c r="W35" s="47">
        <f t="shared" si="7"/>
        <v>-8</v>
      </c>
      <c r="X35" s="47"/>
      <c r="Y35" s="47"/>
      <c r="Z35" s="48"/>
      <c r="AA35" s="47">
        <f t="shared" ref="AA35:BJ35" si="39">IF($D35=AA$1,$E35+$V35,(IF($J35=AA$1,$K35+$W35,AA34)))</f>
        <v>1501</v>
      </c>
      <c r="AB35" s="47">
        <f t="shared" si="39"/>
        <v>1076</v>
      </c>
      <c r="AC35" s="47">
        <f t="shared" si="39"/>
        <v>1581</v>
      </c>
      <c r="AD35" s="47">
        <f t="shared" si="39"/>
        <v>476</v>
      </c>
      <c r="AE35" s="47">
        <f t="shared" si="39"/>
        <v>1660</v>
      </c>
      <c r="AF35" s="47">
        <f t="shared" si="39"/>
        <v>1780</v>
      </c>
      <c r="AG35" s="47">
        <f t="shared" si="39"/>
        <v>1077</v>
      </c>
      <c r="AH35" s="47">
        <f t="shared" si="39"/>
        <v>853</v>
      </c>
      <c r="AI35" s="47">
        <f t="shared" si="39"/>
        <v>1409</v>
      </c>
      <c r="AJ35" s="47">
        <f t="shared" si="39"/>
        <v>1774</v>
      </c>
      <c r="AK35" s="47">
        <f t="shared" si="39"/>
        <v>560</v>
      </c>
      <c r="AL35" s="47">
        <f t="shared" si="39"/>
        <v>860</v>
      </c>
      <c r="AM35" s="47">
        <f t="shared" si="39"/>
        <v>1923</v>
      </c>
      <c r="AN35" s="47">
        <f t="shared" si="39"/>
        <v>1295</v>
      </c>
      <c r="AO35" s="47">
        <f t="shared" si="39"/>
        <v>1102</v>
      </c>
      <c r="AP35" s="47">
        <f t="shared" si="39"/>
        <v>2070</v>
      </c>
      <c r="AQ35" s="47">
        <f t="shared" si="39"/>
        <v>1442</v>
      </c>
      <c r="AR35" s="47">
        <f t="shared" si="39"/>
        <v>528</v>
      </c>
      <c r="AS35" s="47">
        <f t="shared" si="39"/>
        <v>1701</v>
      </c>
      <c r="AT35" s="47">
        <f t="shared" si="39"/>
        <v>1103</v>
      </c>
      <c r="AU35" s="47">
        <f t="shared" si="39"/>
        <v>713</v>
      </c>
      <c r="AV35" s="47">
        <f t="shared" si="39"/>
        <v>881</v>
      </c>
      <c r="AW35" s="47">
        <f t="shared" si="39"/>
        <v>1195</v>
      </c>
      <c r="AX35" s="47">
        <f t="shared" si="39"/>
        <v>1259</v>
      </c>
      <c r="AY35" s="47">
        <f t="shared" si="39"/>
        <v>629</v>
      </c>
      <c r="AZ35" s="47">
        <f t="shared" si="39"/>
        <v>1601</v>
      </c>
      <c r="BA35" s="47">
        <f t="shared" si="39"/>
        <v>948</v>
      </c>
      <c r="BB35" s="47">
        <f t="shared" si="39"/>
        <v>646</v>
      </c>
      <c r="BC35" s="47">
        <f t="shared" si="39"/>
        <v>570</v>
      </c>
      <c r="BD35" s="47">
        <f t="shared" si="39"/>
        <v>1937</v>
      </c>
      <c r="BE35" s="47">
        <f t="shared" si="39"/>
        <v>737</v>
      </c>
      <c r="BF35" s="47">
        <f t="shared" si="39"/>
        <v>547</v>
      </c>
      <c r="BG35" s="47">
        <f t="shared" si="39"/>
        <v>1840</v>
      </c>
      <c r="BH35" s="47">
        <f t="shared" si="39"/>
        <v>1311</v>
      </c>
      <c r="BI35" s="47">
        <f t="shared" si="39"/>
        <v>1607</v>
      </c>
      <c r="BJ35" s="47">
        <f t="shared" si="39"/>
        <v>979</v>
      </c>
    </row>
    <row r="36" ht="13.5" customHeight="1">
      <c r="A36" s="88">
        <v>40250.0</v>
      </c>
      <c r="B36" s="84" t="s">
        <v>71</v>
      </c>
      <c r="C36" s="38"/>
      <c r="D36" s="233" t="s">
        <v>32</v>
      </c>
      <c r="E36" s="52">
        <f t="shared" si="2"/>
        <v>1311</v>
      </c>
      <c r="F36" s="41">
        <v>0.0</v>
      </c>
      <c r="G36" s="41">
        <v>11.0</v>
      </c>
      <c r="H36" s="42">
        <f t="shared" si="3"/>
        <v>11</v>
      </c>
      <c r="I36" s="38"/>
      <c r="J36" s="234" t="s">
        <v>29</v>
      </c>
      <c r="K36" s="52">
        <f t="shared" si="4"/>
        <v>1102</v>
      </c>
      <c r="L36" s="44">
        <v>4.0</v>
      </c>
      <c r="M36" s="44">
        <v>10.0</v>
      </c>
      <c r="N36" s="23">
        <f t="shared" si="5"/>
        <v>22</v>
      </c>
      <c r="O36" s="38"/>
      <c r="P36" s="45" t="s">
        <v>72</v>
      </c>
      <c r="Q36" s="38"/>
      <c r="R36" s="45">
        <f>MIN(Rules!$E$2,(MAX(H36/N36,N36/H36)))</f>
        <v>2</v>
      </c>
      <c r="S36" s="45">
        <f>VLOOKUP(B36,Rules!A:B,2,FALSE)</f>
        <v>40</v>
      </c>
      <c r="T36" s="38"/>
      <c r="U36" s="46">
        <f>1/(10^(-(E36+(IF(P36="Y",Rules!$I$2,0))-K36)/Rules!$E$12)+1)</f>
        <v>0.8393306357</v>
      </c>
      <c r="V36" s="47">
        <f t="shared" si="6"/>
        <v>-67</v>
      </c>
      <c r="W36" s="47">
        <f t="shared" si="7"/>
        <v>67</v>
      </c>
      <c r="X36" s="47"/>
      <c r="Y36" s="47"/>
      <c r="Z36" s="48"/>
      <c r="AA36" s="47">
        <f t="shared" ref="AA36:BJ36" si="40">IF($D36=AA$1,$E36+$V36,(IF($J36=AA$1,$K36+$W36,AA35)))</f>
        <v>1501</v>
      </c>
      <c r="AB36" s="47">
        <f t="shared" si="40"/>
        <v>1076</v>
      </c>
      <c r="AC36" s="47">
        <f t="shared" si="40"/>
        <v>1581</v>
      </c>
      <c r="AD36" s="47">
        <f t="shared" si="40"/>
        <v>476</v>
      </c>
      <c r="AE36" s="47">
        <f t="shared" si="40"/>
        <v>1660</v>
      </c>
      <c r="AF36" s="47">
        <f t="shared" si="40"/>
        <v>1780</v>
      </c>
      <c r="AG36" s="47">
        <f t="shared" si="40"/>
        <v>1077</v>
      </c>
      <c r="AH36" s="47">
        <f t="shared" si="40"/>
        <v>853</v>
      </c>
      <c r="AI36" s="47">
        <f t="shared" si="40"/>
        <v>1409</v>
      </c>
      <c r="AJ36" s="47">
        <f t="shared" si="40"/>
        <v>1774</v>
      </c>
      <c r="AK36" s="47">
        <f t="shared" si="40"/>
        <v>560</v>
      </c>
      <c r="AL36" s="47">
        <f t="shared" si="40"/>
        <v>860</v>
      </c>
      <c r="AM36" s="47">
        <f t="shared" si="40"/>
        <v>1923</v>
      </c>
      <c r="AN36" s="47">
        <f t="shared" si="40"/>
        <v>1295</v>
      </c>
      <c r="AO36" s="47">
        <f t="shared" si="40"/>
        <v>1169</v>
      </c>
      <c r="AP36" s="47">
        <f t="shared" si="40"/>
        <v>2070</v>
      </c>
      <c r="AQ36" s="47">
        <f t="shared" si="40"/>
        <v>1442</v>
      </c>
      <c r="AR36" s="47">
        <f t="shared" si="40"/>
        <v>528</v>
      </c>
      <c r="AS36" s="47">
        <f t="shared" si="40"/>
        <v>1701</v>
      </c>
      <c r="AT36" s="47">
        <f t="shared" si="40"/>
        <v>1103</v>
      </c>
      <c r="AU36" s="47">
        <f t="shared" si="40"/>
        <v>713</v>
      </c>
      <c r="AV36" s="47">
        <f t="shared" si="40"/>
        <v>881</v>
      </c>
      <c r="AW36" s="47">
        <f t="shared" si="40"/>
        <v>1195</v>
      </c>
      <c r="AX36" s="47">
        <f t="shared" si="40"/>
        <v>1259</v>
      </c>
      <c r="AY36" s="47">
        <f t="shared" si="40"/>
        <v>629</v>
      </c>
      <c r="AZ36" s="47">
        <f t="shared" si="40"/>
        <v>1601</v>
      </c>
      <c r="BA36" s="47">
        <f t="shared" si="40"/>
        <v>948</v>
      </c>
      <c r="BB36" s="47">
        <f t="shared" si="40"/>
        <v>646</v>
      </c>
      <c r="BC36" s="47">
        <f t="shared" si="40"/>
        <v>570</v>
      </c>
      <c r="BD36" s="47">
        <f t="shared" si="40"/>
        <v>1937</v>
      </c>
      <c r="BE36" s="47">
        <f t="shared" si="40"/>
        <v>737</v>
      </c>
      <c r="BF36" s="47">
        <f t="shared" si="40"/>
        <v>547</v>
      </c>
      <c r="BG36" s="47">
        <f t="shared" si="40"/>
        <v>1840</v>
      </c>
      <c r="BH36" s="47">
        <f t="shared" si="40"/>
        <v>1244</v>
      </c>
      <c r="BI36" s="47">
        <f t="shared" si="40"/>
        <v>1607</v>
      </c>
      <c r="BJ36" s="47">
        <f t="shared" si="40"/>
        <v>979</v>
      </c>
    </row>
    <row r="37" ht="13.5" customHeight="1">
      <c r="A37" s="88">
        <v>40251.0</v>
      </c>
      <c r="B37" s="84" t="s">
        <v>71</v>
      </c>
      <c r="C37" s="38"/>
      <c r="D37" s="233" t="s">
        <v>18</v>
      </c>
      <c r="E37" s="52">
        <f t="shared" si="2"/>
        <v>1937</v>
      </c>
      <c r="F37" s="41">
        <v>2.0</v>
      </c>
      <c r="G37" s="41">
        <v>17.0</v>
      </c>
      <c r="H37" s="42">
        <f t="shared" si="3"/>
        <v>23</v>
      </c>
      <c r="I37" s="38"/>
      <c r="J37" s="234" t="s">
        <v>23</v>
      </c>
      <c r="K37" s="52">
        <f t="shared" si="4"/>
        <v>1923</v>
      </c>
      <c r="L37" s="44">
        <v>0.0</v>
      </c>
      <c r="M37" s="44">
        <v>14.0</v>
      </c>
      <c r="N37" s="23">
        <f t="shared" si="5"/>
        <v>14</v>
      </c>
      <c r="O37" s="38"/>
      <c r="P37" s="45" t="s">
        <v>72</v>
      </c>
      <c r="Q37" s="38"/>
      <c r="R37" s="45">
        <f>MIN(Rules!$E$2,(MAX(H37/N37,N37/H37)))</f>
        <v>1.642857143</v>
      </c>
      <c r="S37" s="45">
        <f>VLOOKUP(B37,Rules!A:B,2,FALSE)</f>
        <v>40</v>
      </c>
      <c r="T37" s="38"/>
      <c r="U37" s="46">
        <f>1/(10^(-(E37+(IF(P37="Y",Rules!$I$2,0))-K37)/Rules!$E$12)+1)</f>
        <v>0.6803211157</v>
      </c>
      <c r="V37" s="47">
        <f t="shared" si="6"/>
        <v>21</v>
      </c>
      <c r="W37" s="47">
        <f t="shared" si="7"/>
        <v>-21</v>
      </c>
      <c r="X37" s="47"/>
      <c r="Y37" s="47"/>
      <c r="Z37" s="48"/>
      <c r="AA37" s="47">
        <f t="shared" ref="AA37:BJ37" si="41">IF($D37=AA$1,$E37+$V37,(IF($J37=AA$1,$K37+$W37,AA36)))</f>
        <v>1501</v>
      </c>
      <c r="AB37" s="47">
        <f t="shared" si="41"/>
        <v>1076</v>
      </c>
      <c r="AC37" s="47">
        <f t="shared" si="41"/>
        <v>1581</v>
      </c>
      <c r="AD37" s="47">
        <f t="shared" si="41"/>
        <v>476</v>
      </c>
      <c r="AE37" s="47">
        <f t="shared" si="41"/>
        <v>1660</v>
      </c>
      <c r="AF37" s="47">
        <f t="shared" si="41"/>
        <v>1780</v>
      </c>
      <c r="AG37" s="47">
        <f t="shared" si="41"/>
        <v>1077</v>
      </c>
      <c r="AH37" s="47">
        <f t="shared" si="41"/>
        <v>853</v>
      </c>
      <c r="AI37" s="47">
        <f t="shared" si="41"/>
        <v>1409</v>
      </c>
      <c r="AJ37" s="47">
        <f t="shared" si="41"/>
        <v>1774</v>
      </c>
      <c r="AK37" s="47">
        <f t="shared" si="41"/>
        <v>560</v>
      </c>
      <c r="AL37" s="47">
        <f t="shared" si="41"/>
        <v>860</v>
      </c>
      <c r="AM37" s="47">
        <f t="shared" si="41"/>
        <v>1902</v>
      </c>
      <c r="AN37" s="47">
        <f t="shared" si="41"/>
        <v>1295</v>
      </c>
      <c r="AO37" s="47">
        <f t="shared" si="41"/>
        <v>1169</v>
      </c>
      <c r="AP37" s="47">
        <f t="shared" si="41"/>
        <v>2070</v>
      </c>
      <c r="AQ37" s="47">
        <f t="shared" si="41"/>
        <v>1442</v>
      </c>
      <c r="AR37" s="47">
        <f t="shared" si="41"/>
        <v>528</v>
      </c>
      <c r="AS37" s="47">
        <f t="shared" si="41"/>
        <v>1701</v>
      </c>
      <c r="AT37" s="47">
        <f t="shared" si="41"/>
        <v>1103</v>
      </c>
      <c r="AU37" s="47">
        <f t="shared" si="41"/>
        <v>713</v>
      </c>
      <c r="AV37" s="47">
        <f t="shared" si="41"/>
        <v>881</v>
      </c>
      <c r="AW37" s="47">
        <f t="shared" si="41"/>
        <v>1195</v>
      </c>
      <c r="AX37" s="47">
        <f t="shared" si="41"/>
        <v>1259</v>
      </c>
      <c r="AY37" s="47">
        <f t="shared" si="41"/>
        <v>629</v>
      </c>
      <c r="AZ37" s="47">
        <f t="shared" si="41"/>
        <v>1601</v>
      </c>
      <c r="BA37" s="47">
        <f t="shared" si="41"/>
        <v>948</v>
      </c>
      <c r="BB37" s="47">
        <f t="shared" si="41"/>
        <v>646</v>
      </c>
      <c r="BC37" s="47">
        <f t="shared" si="41"/>
        <v>570</v>
      </c>
      <c r="BD37" s="47">
        <f t="shared" si="41"/>
        <v>1958</v>
      </c>
      <c r="BE37" s="47">
        <f t="shared" si="41"/>
        <v>737</v>
      </c>
      <c r="BF37" s="47">
        <f t="shared" si="41"/>
        <v>547</v>
      </c>
      <c r="BG37" s="47">
        <f t="shared" si="41"/>
        <v>1840</v>
      </c>
      <c r="BH37" s="47">
        <f t="shared" si="41"/>
        <v>1244</v>
      </c>
      <c r="BI37" s="47">
        <f t="shared" si="41"/>
        <v>1607</v>
      </c>
      <c r="BJ37" s="47">
        <f t="shared" si="41"/>
        <v>979</v>
      </c>
    </row>
    <row r="38" ht="13.5" customHeight="1">
      <c r="A38" s="88">
        <v>40251.0</v>
      </c>
      <c r="B38" s="84" t="s">
        <v>71</v>
      </c>
      <c r="C38" s="38"/>
      <c r="D38" s="233" t="s">
        <v>19</v>
      </c>
      <c r="E38" s="52">
        <f t="shared" si="2"/>
        <v>1780</v>
      </c>
      <c r="F38" s="41">
        <v>0.0</v>
      </c>
      <c r="G38" s="41">
        <v>18.0</v>
      </c>
      <c r="H38" s="42">
        <f t="shared" si="3"/>
        <v>18</v>
      </c>
      <c r="I38" s="38"/>
      <c r="J38" s="234" t="s">
        <v>22</v>
      </c>
      <c r="K38" s="52">
        <f t="shared" si="4"/>
        <v>2070</v>
      </c>
      <c r="L38" s="44">
        <v>1.0</v>
      </c>
      <c r="M38" s="44">
        <v>13.0</v>
      </c>
      <c r="N38" s="23">
        <f t="shared" si="5"/>
        <v>16</v>
      </c>
      <c r="O38" s="38"/>
      <c r="P38" s="45" t="s">
        <v>72</v>
      </c>
      <c r="Q38" s="38"/>
      <c r="R38" s="45">
        <f>MIN(Rules!$E$2,(MAX(H38/N38,N38/H38)))</f>
        <v>1.125</v>
      </c>
      <c r="S38" s="45">
        <f>VLOOKUP(B38,Rules!A:B,2,FALSE)</f>
        <v>40</v>
      </c>
      <c r="T38" s="38"/>
      <c r="U38" s="46">
        <f>1/(10^(-(E38+(IF(P38="Y",Rules!$I$2,0))-K38)/Rules!$E$12)+1)</f>
        <v>0.3441794941</v>
      </c>
      <c r="V38" s="47">
        <f t="shared" si="6"/>
        <v>30</v>
      </c>
      <c r="W38" s="47">
        <f t="shared" si="7"/>
        <v>-30</v>
      </c>
      <c r="X38" s="47"/>
      <c r="Y38" s="47"/>
      <c r="Z38" s="48"/>
      <c r="AA38" s="47">
        <f t="shared" ref="AA38:BJ38" si="42">IF($D38=AA$1,$E38+$V38,(IF($J38=AA$1,$K38+$W38,AA37)))</f>
        <v>1501</v>
      </c>
      <c r="AB38" s="47">
        <f t="shared" si="42"/>
        <v>1076</v>
      </c>
      <c r="AC38" s="47">
        <f t="shared" si="42"/>
        <v>1581</v>
      </c>
      <c r="AD38" s="47">
        <f t="shared" si="42"/>
        <v>476</v>
      </c>
      <c r="AE38" s="47">
        <f t="shared" si="42"/>
        <v>1660</v>
      </c>
      <c r="AF38" s="47">
        <f t="shared" si="42"/>
        <v>1810</v>
      </c>
      <c r="AG38" s="47">
        <f t="shared" si="42"/>
        <v>1077</v>
      </c>
      <c r="AH38" s="47">
        <f t="shared" si="42"/>
        <v>853</v>
      </c>
      <c r="AI38" s="47">
        <f t="shared" si="42"/>
        <v>1409</v>
      </c>
      <c r="AJ38" s="47">
        <f t="shared" si="42"/>
        <v>1774</v>
      </c>
      <c r="AK38" s="47">
        <f t="shared" si="42"/>
        <v>560</v>
      </c>
      <c r="AL38" s="47">
        <f t="shared" si="42"/>
        <v>860</v>
      </c>
      <c r="AM38" s="47">
        <f t="shared" si="42"/>
        <v>1902</v>
      </c>
      <c r="AN38" s="47">
        <f t="shared" si="42"/>
        <v>1295</v>
      </c>
      <c r="AO38" s="47">
        <f t="shared" si="42"/>
        <v>1169</v>
      </c>
      <c r="AP38" s="47">
        <f t="shared" si="42"/>
        <v>2040</v>
      </c>
      <c r="AQ38" s="47">
        <f t="shared" si="42"/>
        <v>1442</v>
      </c>
      <c r="AR38" s="47">
        <f t="shared" si="42"/>
        <v>528</v>
      </c>
      <c r="AS38" s="47">
        <f t="shared" si="42"/>
        <v>1701</v>
      </c>
      <c r="AT38" s="47">
        <f t="shared" si="42"/>
        <v>1103</v>
      </c>
      <c r="AU38" s="47">
        <f t="shared" si="42"/>
        <v>713</v>
      </c>
      <c r="AV38" s="47">
        <f t="shared" si="42"/>
        <v>881</v>
      </c>
      <c r="AW38" s="47">
        <f t="shared" si="42"/>
        <v>1195</v>
      </c>
      <c r="AX38" s="47">
        <f t="shared" si="42"/>
        <v>1259</v>
      </c>
      <c r="AY38" s="47">
        <f t="shared" si="42"/>
        <v>629</v>
      </c>
      <c r="AZ38" s="47">
        <f t="shared" si="42"/>
        <v>1601</v>
      </c>
      <c r="BA38" s="47">
        <f t="shared" si="42"/>
        <v>948</v>
      </c>
      <c r="BB38" s="47">
        <f t="shared" si="42"/>
        <v>646</v>
      </c>
      <c r="BC38" s="47">
        <f t="shared" si="42"/>
        <v>570</v>
      </c>
      <c r="BD38" s="47">
        <f t="shared" si="42"/>
        <v>1958</v>
      </c>
      <c r="BE38" s="47">
        <f t="shared" si="42"/>
        <v>737</v>
      </c>
      <c r="BF38" s="47">
        <f t="shared" si="42"/>
        <v>547</v>
      </c>
      <c r="BG38" s="47">
        <f t="shared" si="42"/>
        <v>1840</v>
      </c>
      <c r="BH38" s="47">
        <f t="shared" si="42"/>
        <v>1244</v>
      </c>
      <c r="BI38" s="47">
        <f t="shared" si="42"/>
        <v>1607</v>
      </c>
      <c r="BJ38" s="47">
        <f t="shared" si="42"/>
        <v>979</v>
      </c>
    </row>
    <row r="39" ht="13.5" customHeight="1">
      <c r="A39" s="88">
        <v>40251.0</v>
      </c>
      <c r="B39" s="84" t="s">
        <v>71</v>
      </c>
      <c r="C39" s="38"/>
      <c r="D39" s="233" t="s">
        <v>27</v>
      </c>
      <c r="E39" s="52">
        <f t="shared" si="2"/>
        <v>1601</v>
      </c>
      <c r="F39" s="41">
        <v>3.0</v>
      </c>
      <c r="G39" s="41">
        <v>19.0</v>
      </c>
      <c r="H39" s="42">
        <f t="shared" si="3"/>
        <v>28</v>
      </c>
      <c r="I39" s="38"/>
      <c r="J39" s="234" t="s">
        <v>26</v>
      </c>
      <c r="K39" s="52">
        <f t="shared" si="4"/>
        <v>1774</v>
      </c>
      <c r="L39" s="44">
        <v>1.0</v>
      </c>
      <c r="M39" s="44">
        <v>18.0</v>
      </c>
      <c r="N39" s="23">
        <f t="shared" si="5"/>
        <v>21</v>
      </c>
      <c r="O39" s="38"/>
      <c r="P39" s="45" t="s">
        <v>72</v>
      </c>
      <c r="Q39" s="38"/>
      <c r="R39" s="45">
        <f>MIN(Rules!$E$2,(MAX(H39/N39,N39/H39)))</f>
        <v>1.333333333</v>
      </c>
      <c r="S39" s="45">
        <f>VLOOKUP(B39,Rules!A:B,2,FALSE)</f>
        <v>40</v>
      </c>
      <c r="T39" s="38"/>
      <c r="U39" s="46">
        <f>1/(10^(-(E39+(IF(P39="Y",Rules!$I$2,0))-K39)/Rules!$E$12)+1)</f>
        <v>0.4735449996</v>
      </c>
      <c r="V39" s="47">
        <f t="shared" si="6"/>
        <v>28</v>
      </c>
      <c r="W39" s="47">
        <f t="shared" si="7"/>
        <v>-28</v>
      </c>
      <c r="X39" s="47"/>
      <c r="Y39" s="47"/>
      <c r="Z39" s="48"/>
      <c r="AA39" s="47">
        <f t="shared" ref="AA39:BJ39" si="43">IF($D39=AA$1,$E39+$V39,(IF($J39=AA$1,$K39+$W39,AA38)))</f>
        <v>1501</v>
      </c>
      <c r="AB39" s="47">
        <f t="shared" si="43"/>
        <v>1076</v>
      </c>
      <c r="AC39" s="47">
        <f t="shared" si="43"/>
        <v>1581</v>
      </c>
      <c r="AD39" s="47">
        <f t="shared" si="43"/>
        <v>476</v>
      </c>
      <c r="AE39" s="47">
        <f t="shared" si="43"/>
        <v>1660</v>
      </c>
      <c r="AF39" s="47">
        <f t="shared" si="43"/>
        <v>1810</v>
      </c>
      <c r="AG39" s="47">
        <f t="shared" si="43"/>
        <v>1077</v>
      </c>
      <c r="AH39" s="47">
        <f t="shared" si="43"/>
        <v>853</v>
      </c>
      <c r="AI39" s="47">
        <f t="shared" si="43"/>
        <v>1409</v>
      </c>
      <c r="AJ39" s="47">
        <f t="shared" si="43"/>
        <v>1746</v>
      </c>
      <c r="AK39" s="47">
        <f t="shared" si="43"/>
        <v>560</v>
      </c>
      <c r="AL39" s="47">
        <f t="shared" si="43"/>
        <v>860</v>
      </c>
      <c r="AM39" s="47">
        <f t="shared" si="43"/>
        <v>1902</v>
      </c>
      <c r="AN39" s="47">
        <f t="shared" si="43"/>
        <v>1295</v>
      </c>
      <c r="AO39" s="47">
        <f t="shared" si="43"/>
        <v>1169</v>
      </c>
      <c r="AP39" s="47">
        <f t="shared" si="43"/>
        <v>2040</v>
      </c>
      <c r="AQ39" s="47">
        <f t="shared" si="43"/>
        <v>1442</v>
      </c>
      <c r="AR39" s="47">
        <f t="shared" si="43"/>
        <v>528</v>
      </c>
      <c r="AS39" s="47">
        <f t="shared" si="43"/>
        <v>1701</v>
      </c>
      <c r="AT39" s="47">
        <f t="shared" si="43"/>
        <v>1103</v>
      </c>
      <c r="AU39" s="47">
        <f t="shared" si="43"/>
        <v>713</v>
      </c>
      <c r="AV39" s="47">
        <f t="shared" si="43"/>
        <v>881</v>
      </c>
      <c r="AW39" s="47">
        <f t="shared" si="43"/>
        <v>1195</v>
      </c>
      <c r="AX39" s="47">
        <f t="shared" si="43"/>
        <v>1259</v>
      </c>
      <c r="AY39" s="47">
        <f t="shared" si="43"/>
        <v>629</v>
      </c>
      <c r="AZ39" s="47">
        <f t="shared" si="43"/>
        <v>1629</v>
      </c>
      <c r="BA39" s="47">
        <f t="shared" si="43"/>
        <v>948</v>
      </c>
      <c r="BB39" s="47">
        <f t="shared" si="43"/>
        <v>646</v>
      </c>
      <c r="BC39" s="47">
        <f t="shared" si="43"/>
        <v>570</v>
      </c>
      <c r="BD39" s="47">
        <f t="shared" si="43"/>
        <v>1958</v>
      </c>
      <c r="BE39" s="47">
        <f t="shared" si="43"/>
        <v>737</v>
      </c>
      <c r="BF39" s="47">
        <f t="shared" si="43"/>
        <v>547</v>
      </c>
      <c r="BG39" s="47">
        <f t="shared" si="43"/>
        <v>1840</v>
      </c>
      <c r="BH39" s="47">
        <f t="shared" si="43"/>
        <v>1244</v>
      </c>
      <c r="BI39" s="47">
        <f t="shared" si="43"/>
        <v>1607</v>
      </c>
      <c r="BJ39" s="47">
        <f t="shared" si="43"/>
        <v>979</v>
      </c>
    </row>
    <row r="40" ht="13.5" customHeight="1">
      <c r="A40" s="88">
        <v>40251.0</v>
      </c>
      <c r="B40" s="84" t="s">
        <v>71</v>
      </c>
      <c r="C40" s="38"/>
      <c r="D40" s="233" t="s">
        <v>25</v>
      </c>
      <c r="E40" s="52">
        <f t="shared" si="2"/>
        <v>1840</v>
      </c>
      <c r="F40" s="41">
        <v>2.0</v>
      </c>
      <c r="G40" s="41">
        <v>20.0</v>
      </c>
      <c r="H40" s="42">
        <f t="shared" si="3"/>
        <v>26</v>
      </c>
      <c r="I40" s="38"/>
      <c r="J40" s="234" t="s">
        <v>20</v>
      </c>
      <c r="K40" s="52">
        <f t="shared" si="4"/>
        <v>1701</v>
      </c>
      <c r="L40" s="44">
        <v>2.0</v>
      </c>
      <c r="M40" s="44">
        <v>10.0</v>
      </c>
      <c r="N40" s="23">
        <f t="shared" si="5"/>
        <v>16</v>
      </c>
      <c r="O40" s="38"/>
      <c r="P40" s="45" t="s">
        <v>72</v>
      </c>
      <c r="Q40" s="38"/>
      <c r="R40" s="45">
        <f>MIN(Rules!$E$2,(MAX(H40/N40,N40/H40)))</f>
        <v>1.625</v>
      </c>
      <c r="S40" s="45">
        <f>VLOOKUP(B40,Rules!A:B,2,FALSE)</f>
        <v>40</v>
      </c>
      <c r="T40" s="38"/>
      <c r="U40" s="46">
        <f>1/(10^(-(E40+(IF(P40="Y",Rules!$I$2,0))-K40)/Rules!$E$12)+1)</f>
        <v>0.7909885048</v>
      </c>
      <c r="V40" s="47">
        <f t="shared" si="6"/>
        <v>14</v>
      </c>
      <c r="W40" s="47">
        <f t="shared" si="7"/>
        <v>-14</v>
      </c>
      <c r="X40" s="47"/>
      <c r="Y40" s="47"/>
      <c r="Z40" s="48"/>
      <c r="AA40" s="47">
        <f t="shared" ref="AA40:BJ40" si="44">IF($D40=AA$1,$E40+$V40,(IF($J40=AA$1,$K40+$W40,AA39)))</f>
        <v>1501</v>
      </c>
      <c r="AB40" s="47">
        <f t="shared" si="44"/>
        <v>1076</v>
      </c>
      <c r="AC40" s="47">
        <f t="shared" si="44"/>
        <v>1581</v>
      </c>
      <c r="AD40" s="47">
        <f t="shared" si="44"/>
        <v>476</v>
      </c>
      <c r="AE40" s="47">
        <f t="shared" si="44"/>
        <v>1660</v>
      </c>
      <c r="AF40" s="47">
        <f t="shared" si="44"/>
        <v>1810</v>
      </c>
      <c r="AG40" s="47">
        <f t="shared" si="44"/>
        <v>1077</v>
      </c>
      <c r="AH40" s="47">
        <f t="shared" si="44"/>
        <v>853</v>
      </c>
      <c r="AI40" s="47">
        <f t="shared" si="44"/>
        <v>1409</v>
      </c>
      <c r="AJ40" s="47">
        <f t="shared" si="44"/>
        <v>1746</v>
      </c>
      <c r="AK40" s="47">
        <f t="shared" si="44"/>
        <v>560</v>
      </c>
      <c r="AL40" s="47">
        <f t="shared" si="44"/>
        <v>860</v>
      </c>
      <c r="AM40" s="47">
        <f t="shared" si="44"/>
        <v>1902</v>
      </c>
      <c r="AN40" s="47">
        <f t="shared" si="44"/>
        <v>1295</v>
      </c>
      <c r="AO40" s="47">
        <f t="shared" si="44"/>
        <v>1169</v>
      </c>
      <c r="AP40" s="47">
        <f t="shared" si="44"/>
        <v>2040</v>
      </c>
      <c r="AQ40" s="47">
        <f t="shared" si="44"/>
        <v>1442</v>
      </c>
      <c r="AR40" s="47">
        <f t="shared" si="44"/>
        <v>528</v>
      </c>
      <c r="AS40" s="47">
        <f t="shared" si="44"/>
        <v>1687</v>
      </c>
      <c r="AT40" s="47">
        <f t="shared" si="44"/>
        <v>1103</v>
      </c>
      <c r="AU40" s="47">
        <f t="shared" si="44"/>
        <v>713</v>
      </c>
      <c r="AV40" s="47">
        <f t="shared" si="44"/>
        <v>881</v>
      </c>
      <c r="AW40" s="47">
        <f t="shared" si="44"/>
        <v>1195</v>
      </c>
      <c r="AX40" s="47">
        <f t="shared" si="44"/>
        <v>1259</v>
      </c>
      <c r="AY40" s="47">
        <f t="shared" si="44"/>
        <v>629</v>
      </c>
      <c r="AZ40" s="47">
        <f t="shared" si="44"/>
        <v>1629</v>
      </c>
      <c r="BA40" s="47">
        <f t="shared" si="44"/>
        <v>948</v>
      </c>
      <c r="BB40" s="47">
        <f t="shared" si="44"/>
        <v>646</v>
      </c>
      <c r="BC40" s="47">
        <f t="shared" si="44"/>
        <v>570</v>
      </c>
      <c r="BD40" s="47">
        <f t="shared" si="44"/>
        <v>1958</v>
      </c>
      <c r="BE40" s="47">
        <f t="shared" si="44"/>
        <v>737</v>
      </c>
      <c r="BF40" s="47">
        <f t="shared" si="44"/>
        <v>547</v>
      </c>
      <c r="BG40" s="47">
        <f t="shared" si="44"/>
        <v>1854</v>
      </c>
      <c r="BH40" s="47">
        <f t="shared" si="44"/>
        <v>1244</v>
      </c>
      <c r="BI40" s="47">
        <f t="shared" si="44"/>
        <v>1607</v>
      </c>
      <c r="BJ40" s="47">
        <f t="shared" si="44"/>
        <v>979</v>
      </c>
    </row>
    <row r="41" ht="13.5" customHeight="1">
      <c r="A41" s="88">
        <v>40251.0</v>
      </c>
      <c r="B41" s="84" t="s">
        <v>71</v>
      </c>
      <c r="C41" s="38"/>
      <c r="D41" s="233" t="s">
        <v>21</v>
      </c>
      <c r="E41" s="52">
        <f t="shared" si="2"/>
        <v>1660</v>
      </c>
      <c r="F41" s="41">
        <v>1.0</v>
      </c>
      <c r="G41" s="41">
        <v>22.0</v>
      </c>
      <c r="H41" s="42">
        <f t="shared" si="3"/>
        <v>25</v>
      </c>
      <c r="I41" s="38"/>
      <c r="J41" s="234" t="s">
        <v>24</v>
      </c>
      <c r="K41" s="52">
        <f t="shared" si="4"/>
        <v>1607</v>
      </c>
      <c r="L41" s="44">
        <v>2.0</v>
      </c>
      <c r="M41" s="44">
        <v>19.0</v>
      </c>
      <c r="N41" s="23">
        <f t="shared" si="5"/>
        <v>25</v>
      </c>
      <c r="O41" s="38"/>
      <c r="P41" s="45" t="s">
        <v>72</v>
      </c>
      <c r="Q41" s="38"/>
      <c r="R41" s="45">
        <f>MIN(Rules!$E$2,(MAX(H41/N41,N41/H41)))</f>
        <v>1</v>
      </c>
      <c r="S41" s="45">
        <f>VLOOKUP(B41,Rules!A:B,2,FALSE)</f>
        <v>40</v>
      </c>
      <c r="T41" s="38"/>
      <c r="U41" s="46">
        <f>1/(10^(-(E41+(IF(P41="Y",Rules!$I$2,0))-K41)/Rules!$E$12)+1)</f>
        <v>0.718058117</v>
      </c>
      <c r="V41" s="47">
        <f t="shared" si="6"/>
        <v>-9</v>
      </c>
      <c r="W41" s="47">
        <f t="shared" si="7"/>
        <v>9</v>
      </c>
      <c r="X41" s="47"/>
      <c r="Y41" s="47"/>
      <c r="Z41" s="48"/>
      <c r="AA41" s="47">
        <f t="shared" ref="AA41:BJ41" si="45">IF($D41=AA$1,$E41+$V41,(IF($J41=AA$1,$K41+$W41,AA40)))</f>
        <v>1501</v>
      </c>
      <c r="AB41" s="47">
        <f t="shared" si="45"/>
        <v>1076</v>
      </c>
      <c r="AC41" s="47">
        <f t="shared" si="45"/>
        <v>1581</v>
      </c>
      <c r="AD41" s="47">
        <f t="shared" si="45"/>
        <v>476</v>
      </c>
      <c r="AE41" s="47">
        <f t="shared" si="45"/>
        <v>1651</v>
      </c>
      <c r="AF41" s="47">
        <f t="shared" si="45"/>
        <v>1810</v>
      </c>
      <c r="AG41" s="47">
        <f t="shared" si="45"/>
        <v>1077</v>
      </c>
      <c r="AH41" s="47">
        <f t="shared" si="45"/>
        <v>853</v>
      </c>
      <c r="AI41" s="47">
        <f t="shared" si="45"/>
        <v>1409</v>
      </c>
      <c r="AJ41" s="47">
        <f t="shared" si="45"/>
        <v>1746</v>
      </c>
      <c r="AK41" s="47">
        <f t="shared" si="45"/>
        <v>560</v>
      </c>
      <c r="AL41" s="47">
        <f t="shared" si="45"/>
        <v>860</v>
      </c>
      <c r="AM41" s="47">
        <f t="shared" si="45"/>
        <v>1902</v>
      </c>
      <c r="AN41" s="47">
        <f t="shared" si="45"/>
        <v>1295</v>
      </c>
      <c r="AO41" s="47">
        <f t="shared" si="45"/>
        <v>1169</v>
      </c>
      <c r="AP41" s="47">
        <f t="shared" si="45"/>
        <v>2040</v>
      </c>
      <c r="AQ41" s="47">
        <f t="shared" si="45"/>
        <v>1442</v>
      </c>
      <c r="AR41" s="47">
        <f t="shared" si="45"/>
        <v>528</v>
      </c>
      <c r="AS41" s="47">
        <f t="shared" si="45"/>
        <v>1687</v>
      </c>
      <c r="AT41" s="47">
        <f t="shared" si="45"/>
        <v>1103</v>
      </c>
      <c r="AU41" s="47">
        <f t="shared" si="45"/>
        <v>713</v>
      </c>
      <c r="AV41" s="47">
        <f t="shared" si="45"/>
        <v>881</v>
      </c>
      <c r="AW41" s="47">
        <f t="shared" si="45"/>
        <v>1195</v>
      </c>
      <c r="AX41" s="47">
        <f t="shared" si="45"/>
        <v>1259</v>
      </c>
      <c r="AY41" s="47">
        <f t="shared" si="45"/>
        <v>629</v>
      </c>
      <c r="AZ41" s="47">
        <f t="shared" si="45"/>
        <v>1629</v>
      </c>
      <c r="BA41" s="47">
        <f t="shared" si="45"/>
        <v>948</v>
      </c>
      <c r="BB41" s="47">
        <f t="shared" si="45"/>
        <v>646</v>
      </c>
      <c r="BC41" s="47">
        <f t="shared" si="45"/>
        <v>570</v>
      </c>
      <c r="BD41" s="47">
        <f t="shared" si="45"/>
        <v>1958</v>
      </c>
      <c r="BE41" s="47">
        <f t="shared" si="45"/>
        <v>737</v>
      </c>
      <c r="BF41" s="47">
        <f t="shared" si="45"/>
        <v>547</v>
      </c>
      <c r="BG41" s="47">
        <f t="shared" si="45"/>
        <v>1854</v>
      </c>
      <c r="BH41" s="47">
        <f t="shared" si="45"/>
        <v>1244</v>
      </c>
      <c r="BI41" s="47">
        <f t="shared" si="45"/>
        <v>1616</v>
      </c>
      <c r="BJ41" s="47">
        <f t="shared" si="45"/>
        <v>979</v>
      </c>
    </row>
    <row r="42" ht="13.5" customHeight="1">
      <c r="A42" s="88">
        <v>40251.0</v>
      </c>
      <c r="B42" s="84" t="s">
        <v>71</v>
      </c>
      <c r="C42" s="38"/>
      <c r="D42" s="233" t="s">
        <v>33</v>
      </c>
      <c r="E42" s="52">
        <f t="shared" si="2"/>
        <v>1409</v>
      </c>
      <c r="F42" s="41">
        <v>3.0</v>
      </c>
      <c r="G42" s="41">
        <v>9.0</v>
      </c>
      <c r="H42" s="42">
        <f t="shared" si="3"/>
        <v>18</v>
      </c>
      <c r="I42" s="38"/>
      <c r="J42" s="234" t="s">
        <v>28</v>
      </c>
      <c r="K42" s="52">
        <f t="shared" si="4"/>
        <v>1581</v>
      </c>
      <c r="L42" s="44">
        <v>3.0</v>
      </c>
      <c r="M42" s="44">
        <v>11.0</v>
      </c>
      <c r="N42" s="23">
        <f t="shared" si="5"/>
        <v>20</v>
      </c>
      <c r="O42" s="38"/>
      <c r="P42" s="45" t="s">
        <v>72</v>
      </c>
      <c r="Q42" s="38"/>
      <c r="R42" s="45">
        <f>MIN(Rules!$E$2,(MAX(H42/N42,N42/H42)))</f>
        <v>1.111111111</v>
      </c>
      <c r="S42" s="45">
        <f>VLOOKUP(B42,Rules!A:B,2,FALSE)</f>
        <v>40</v>
      </c>
      <c r="T42" s="38"/>
      <c r="U42" s="46">
        <f>1/(10^(-(E42+(IF(P42="Y",Rules!$I$2,0))-K42)/Rules!$E$12)+1)</f>
        <v>0.474693207</v>
      </c>
      <c r="V42" s="47">
        <f t="shared" si="6"/>
        <v>-21</v>
      </c>
      <c r="W42" s="47">
        <f t="shared" si="7"/>
        <v>21</v>
      </c>
      <c r="X42" s="47"/>
      <c r="Y42" s="47"/>
      <c r="Z42" s="48"/>
      <c r="AA42" s="47">
        <f t="shared" ref="AA42:BJ42" si="46">IF($D42=AA$1,$E42+$V42,(IF($J42=AA$1,$K42+$W42,AA41)))</f>
        <v>1501</v>
      </c>
      <c r="AB42" s="47">
        <f t="shared" si="46"/>
        <v>1076</v>
      </c>
      <c r="AC42" s="47">
        <f t="shared" si="46"/>
        <v>1602</v>
      </c>
      <c r="AD42" s="47">
        <f t="shared" si="46"/>
        <v>476</v>
      </c>
      <c r="AE42" s="47">
        <f t="shared" si="46"/>
        <v>1651</v>
      </c>
      <c r="AF42" s="47">
        <f t="shared" si="46"/>
        <v>1810</v>
      </c>
      <c r="AG42" s="47">
        <f t="shared" si="46"/>
        <v>1077</v>
      </c>
      <c r="AH42" s="47">
        <f t="shared" si="46"/>
        <v>853</v>
      </c>
      <c r="AI42" s="47">
        <f t="shared" si="46"/>
        <v>1388</v>
      </c>
      <c r="AJ42" s="47">
        <f t="shared" si="46"/>
        <v>1746</v>
      </c>
      <c r="AK42" s="47">
        <f t="shared" si="46"/>
        <v>560</v>
      </c>
      <c r="AL42" s="47">
        <f t="shared" si="46"/>
        <v>860</v>
      </c>
      <c r="AM42" s="47">
        <f t="shared" si="46"/>
        <v>1902</v>
      </c>
      <c r="AN42" s="47">
        <f t="shared" si="46"/>
        <v>1295</v>
      </c>
      <c r="AO42" s="47">
        <f t="shared" si="46"/>
        <v>1169</v>
      </c>
      <c r="AP42" s="47">
        <f t="shared" si="46"/>
        <v>2040</v>
      </c>
      <c r="AQ42" s="47">
        <f t="shared" si="46"/>
        <v>1442</v>
      </c>
      <c r="AR42" s="47">
        <f t="shared" si="46"/>
        <v>528</v>
      </c>
      <c r="AS42" s="47">
        <f t="shared" si="46"/>
        <v>1687</v>
      </c>
      <c r="AT42" s="47">
        <f t="shared" si="46"/>
        <v>1103</v>
      </c>
      <c r="AU42" s="47">
        <f t="shared" si="46"/>
        <v>713</v>
      </c>
      <c r="AV42" s="47">
        <f t="shared" si="46"/>
        <v>881</v>
      </c>
      <c r="AW42" s="47">
        <f t="shared" si="46"/>
        <v>1195</v>
      </c>
      <c r="AX42" s="47">
        <f t="shared" si="46"/>
        <v>1259</v>
      </c>
      <c r="AY42" s="47">
        <f t="shared" si="46"/>
        <v>629</v>
      </c>
      <c r="AZ42" s="47">
        <f t="shared" si="46"/>
        <v>1629</v>
      </c>
      <c r="BA42" s="47">
        <f t="shared" si="46"/>
        <v>948</v>
      </c>
      <c r="BB42" s="47">
        <f t="shared" si="46"/>
        <v>646</v>
      </c>
      <c r="BC42" s="47">
        <f t="shared" si="46"/>
        <v>570</v>
      </c>
      <c r="BD42" s="47">
        <f t="shared" si="46"/>
        <v>1958</v>
      </c>
      <c r="BE42" s="47">
        <f t="shared" si="46"/>
        <v>737</v>
      </c>
      <c r="BF42" s="47">
        <f t="shared" si="46"/>
        <v>547</v>
      </c>
      <c r="BG42" s="47">
        <f t="shared" si="46"/>
        <v>1854</v>
      </c>
      <c r="BH42" s="47">
        <f t="shared" si="46"/>
        <v>1244</v>
      </c>
      <c r="BI42" s="47">
        <f t="shared" si="46"/>
        <v>1616</v>
      </c>
      <c r="BJ42" s="47">
        <f t="shared" si="46"/>
        <v>979</v>
      </c>
    </row>
    <row r="43" ht="13.5" customHeight="1">
      <c r="A43" s="88">
        <v>40251.0</v>
      </c>
      <c r="B43" s="84" t="s">
        <v>71</v>
      </c>
      <c r="C43" s="38"/>
      <c r="D43" s="233" t="s">
        <v>30</v>
      </c>
      <c r="E43" s="52">
        <f t="shared" si="2"/>
        <v>1501</v>
      </c>
      <c r="F43" s="41">
        <v>1.0</v>
      </c>
      <c r="G43" s="41">
        <v>12.0</v>
      </c>
      <c r="H43" s="42">
        <f t="shared" si="3"/>
        <v>15</v>
      </c>
      <c r="I43" s="38"/>
      <c r="J43" s="234" t="s">
        <v>31</v>
      </c>
      <c r="K43" s="52">
        <f t="shared" si="4"/>
        <v>1442</v>
      </c>
      <c r="L43" s="44">
        <v>2.0</v>
      </c>
      <c r="M43" s="44">
        <v>19.0</v>
      </c>
      <c r="N43" s="23">
        <f t="shared" si="5"/>
        <v>25</v>
      </c>
      <c r="O43" s="38"/>
      <c r="P43" s="45" t="s">
        <v>72</v>
      </c>
      <c r="Q43" s="38"/>
      <c r="R43" s="45">
        <f>MIN(Rules!$E$2,(MAX(H43/N43,N43/H43)))</f>
        <v>1.666666667</v>
      </c>
      <c r="S43" s="45">
        <f>VLOOKUP(B43,Rules!A:B,2,FALSE)</f>
        <v>40</v>
      </c>
      <c r="T43" s="38"/>
      <c r="U43" s="46">
        <f>1/(10^(-(E43+(IF(P43="Y",Rules!$I$2,0))-K43)/Rules!$E$12)+1)</f>
        <v>0.7236181814</v>
      </c>
      <c r="V43" s="47">
        <f t="shared" si="6"/>
        <v>-48</v>
      </c>
      <c r="W43" s="47">
        <f t="shared" si="7"/>
        <v>48</v>
      </c>
      <c r="X43" s="47"/>
      <c r="Y43" s="47"/>
      <c r="Z43" s="48"/>
      <c r="AA43" s="47">
        <f t="shared" ref="AA43:BJ43" si="47">IF($D43=AA$1,$E43+$V43,(IF($J43=AA$1,$K43+$W43,AA42)))</f>
        <v>1453</v>
      </c>
      <c r="AB43" s="47">
        <f t="shared" si="47"/>
        <v>1076</v>
      </c>
      <c r="AC43" s="47">
        <f t="shared" si="47"/>
        <v>1602</v>
      </c>
      <c r="AD43" s="47">
        <f t="shared" si="47"/>
        <v>476</v>
      </c>
      <c r="AE43" s="47">
        <f t="shared" si="47"/>
        <v>1651</v>
      </c>
      <c r="AF43" s="47">
        <f t="shared" si="47"/>
        <v>1810</v>
      </c>
      <c r="AG43" s="47">
        <f t="shared" si="47"/>
        <v>1077</v>
      </c>
      <c r="AH43" s="47">
        <f t="shared" si="47"/>
        <v>853</v>
      </c>
      <c r="AI43" s="47">
        <f t="shared" si="47"/>
        <v>1388</v>
      </c>
      <c r="AJ43" s="47">
        <f t="shared" si="47"/>
        <v>1746</v>
      </c>
      <c r="AK43" s="47">
        <f t="shared" si="47"/>
        <v>560</v>
      </c>
      <c r="AL43" s="47">
        <f t="shared" si="47"/>
        <v>860</v>
      </c>
      <c r="AM43" s="47">
        <f t="shared" si="47"/>
        <v>1902</v>
      </c>
      <c r="AN43" s="47">
        <f t="shared" si="47"/>
        <v>1295</v>
      </c>
      <c r="AO43" s="47">
        <f t="shared" si="47"/>
        <v>1169</v>
      </c>
      <c r="AP43" s="47">
        <f t="shared" si="47"/>
        <v>2040</v>
      </c>
      <c r="AQ43" s="47">
        <f t="shared" si="47"/>
        <v>1490</v>
      </c>
      <c r="AR43" s="47">
        <f t="shared" si="47"/>
        <v>528</v>
      </c>
      <c r="AS43" s="47">
        <f t="shared" si="47"/>
        <v>1687</v>
      </c>
      <c r="AT43" s="47">
        <f t="shared" si="47"/>
        <v>1103</v>
      </c>
      <c r="AU43" s="47">
        <f t="shared" si="47"/>
        <v>713</v>
      </c>
      <c r="AV43" s="47">
        <f t="shared" si="47"/>
        <v>881</v>
      </c>
      <c r="AW43" s="47">
        <f t="shared" si="47"/>
        <v>1195</v>
      </c>
      <c r="AX43" s="47">
        <f t="shared" si="47"/>
        <v>1259</v>
      </c>
      <c r="AY43" s="47">
        <f t="shared" si="47"/>
        <v>629</v>
      </c>
      <c r="AZ43" s="47">
        <f t="shared" si="47"/>
        <v>1629</v>
      </c>
      <c r="BA43" s="47">
        <f t="shared" si="47"/>
        <v>948</v>
      </c>
      <c r="BB43" s="47">
        <f t="shared" si="47"/>
        <v>646</v>
      </c>
      <c r="BC43" s="47">
        <f t="shared" si="47"/>
        <v>570</v>
      </c>
      <c r="BD43" s="47">
        <f t="shared" si="47"/>
        <v>1958</v>
      </c>
      <c r="BE43" s="47">
        <f t="shared" si="47"/>
        <v>737</v>
      </c>
      <c r="BF43" s="47">
        <f t="shared" si="47"/>
        <v>547</v>
      </c>
      <c r="BG43" s="47">
        <f t="shared" si="47"/>
        <v>1854</v>
      </c>
      <c r="BH43" s="47">
        <f t="shared" si="47"/>
        <v>1244</v>
      </c>
      <c r="BI43" s="47">
        <f t="shared" si="47"/>
        <v>1616</v>
      </c>
      <c r="BJ43" s="47">
        <f t="shared" si="47"/>
        <v>979</v>
      </c>
    </row>
    <row r="44" ht="13.5" customHeight="1">
      <c r="A44" s="88">
        <v>40251.0</v>
      </c>
      <c r="B44" s="84" t="s">
        <v>71</v>
      </c>
      <c r="C44" s="38"/>
      <c r="D44" s="233" t="s">
        <v>43</v>
      </c>
      <c r="E44" s="52">
        <f t="shared" si="2"/>
        <v>1076</v>
      </c>
      <c r="F44" s="41">
        <v>1.0</v>
      </c>
      <c r="G44" s="41">
        <v>15.0</v>
      </c>
      <c r="H44" s="42">
        <f t="shared" si="3"/>
        <v>18</v>
      </c>
      <c r="I44" s="38"/>
      <c r="J44" s="234" t="s">
        <v>36</v>
      </c>
      <c r="K44" s="52">
        <f t="shared" si="4"/>
        <v>1103</v>
      </c>
      <c r="L44" s="44">
        <v>3.0</v>
      </c>
      <c r="M44" s="44">
        <v>14.0</v>
      </c>
      <c r="N44" s="23">
        <f t="shared" si="5"/>
        <v>23</v>
      </c>
      <c r="O44" s="38"/>
      <c r="P44" s="45" t="s">
        <v>72</v>
      </c>
      <c r="Q44" s="38"/>
      <c r="R44" s="45">
        <f>MIN(Rules!$E$2,(MAX(H44/N44,N44/H44)))</f>
        <v>1.277777778</v>
      </c>
      <c r="S44" s="45">
        <f>VLOOKUP(B44,Rules!A:B,2,FALSE)</f>
        <v>40</v>
      </c>
      <c r="T44" s="38"/>
      <c r="U44" s="46">
        <f>1/(10^(-(E44+(IF(P44="Y",Rules!$I$2,0))-K44)/Rules!$E$12)+1)</f>
        <v>0.6379403792</v>
      </c>
      <c r="V44" s="47">
        <f t="shared" si="6"/>
        <v>-33</v>
      </c>
      <c r="W44" s="47">
        <f t="shared" si="7"/>
        <v>33</v>
      </c>
      <c r="X44" s="47"/>
      <c r="Y44" s="47"/>
      <c r="Z44" s="48"/>
      <c r="AA44" s="47">
        <f t="shared" ref="AA44:BJ44" si="48">IF($D44=AA$1,$E44+$V44,(IF($J44=AA$1,$K44+$W44,AA43)))</f>
        <v>1453</v>
      </c>
      <c r="AB44" s="47">
        <f t="shared" si="48"/>
        <v>1043</v>
      </c>
      <c r="AC44" s="47">
        <f t="shared" si="48"/>
        <v>1602</v>
      </c>
      <c r="AD44" s="47">
        <f t="shared" si="48"/>
        <v>476</v>
      </c>
      <c r="AE44" s="47">
        <f t="shared" si="48"/>
        <v>1651</v>
      </c>
      <c r="AF44" s="47">
        <f t="shared" si="48"/>
        <v>1810</v>
      </c>
      <c r="AG44" s="47">
        <f t="shared" si="48"/>
        <v>1077</v>
      </c>
      <c r="AH44" s="47">
        <f t="shared" si="48"/>
        <v>853</v>
      </c>
      <c r="AI44" s="47">
        <f t="shared" si="48"/>
        <v>1388</v>
      </c>
      <c r="AJ44" s="47">
        <f t="shared" si="48"/>
        <v>1746</v>
      </c>
      <c r="AK44" s="47">
        <f t="shared" si="48"/>
        <v>560</v>
      </c>
      <c r="AL44" s="47">
        <f t="shared" si="48"/>
        <v>860</v>
      </c>
      <c r="AM44" s="47">
        <f t="shared" si="48"/>
        <v>1902</v>
      </c>
      <c r="AN44" s="47">
        <f t="shared" si="48"/>
        <v>1295</v>
      </c>
      <c r="AO44" s="47">
        <f t="shared" si="48"/>
        <v>1169</v>
      </c>
      <c r="AP44" s="47">
        <f t="shared" si="48"/>
        <v>2040</v>
      </c>
      <c r="AQ44" s="47">
        <f t="shared" si="48"/>
        <v>1490</v>
      </c>
      <c r="AR44" s="47">
        <f t="shared" si="48"/>
        <v>528</v>
      </c>
      <c r="AS44" s="47">
        <f t="shared" si="48"/>
        <v>1687</v>
      </c>
      <c r="AT44" s="47">
        <f t="shared" si="48"/>
        <v>1136</v>
      </c>
      <c r="AU44" s="47">
        <f t="shared" si="48"/>
        <v>713</v>
      </c>
      <c r="AV44" s="47">
        <f t="shared" si="48"/>
        <v>881</v>
      </c>
      <c r="AW44" s="47">
        <f t="shared" si="48"/>
        <v>1195</v>
      </c>
      <c r="AX44" s="47">
        <f t="shared" si="48"/>
        <v>1259</v>
      </c>
      <c r="AY44" s="47">
        <f t="shared" si="48"/>
        <v>629</v>
      </c>
      <c r="AZ44" s="47">
        <f t="shared" si="48"/>
        <v>1629</v>
      </c>
      <c r="BA44" s="47">
        <f t="shared" si="48"/>
        <v>948</v>
      </c>
      <c r="BB44" s="47">
        <f t="shared" si="48"/>
        <v>646</v>
      </c>
      <c r="BC44" s="47">
        <f t="shared" si="48"/>
        <v>570</v>
      </c>
      <c r="BD44" s="47">
        <f t="shared" si="48"/>
        <v>1958</v>
      </c>
      <c r="BE44" s="47">
        <f t="shared" si="48"/>
        <v>737</v>
      </c>
      <c r="BF44" s="47">
        <f t="shared" si="48"/>
        <v>547</v>
      </c>
      <c r="BG44" s="47">
        <f t="shared" si="48"/>
        <v>1854</v>
      </c>
      <c r="BH44" s="47">
        <f t="shared" si="48"/>
        <v>1244</v>
      </c>
      <c r="BI44" s="47">
        <f t="shared" si="48"/>
        <v>1616</v>
      </c>
      <c r="BJ44" s="47">
        <f t="shared" si="48"/>
        <v>979</v>
      </c>
    </row>
    <row r="45" ht="13.5" customHeight="1">
      <c r="A45" s="88">
        <v>40251.0</v>
      </c>
      <c r="B45" s="84" t="s">
        <v>71</v>
      </c>
      <c r="C45" s="38"/>
      <c r="D45" s="233" t="s">
        <v>34</v>
      </c>
      <c r="E45" s="52">
        <f t="shared" si="2"/>
        <v>1295</v>
      </c>
      <c r="F45" s="41">
        <v>3.0</v>
      </c>
      <c r="G45" s="41">
        <v>30.0</v>
      </c>
      <c r="H45" s="42">
        <f t="shared" si="3"/>
        <v>39</v>
      </c>
      <c r="I45" s="38"/>
      <c r="J45" s="234" t="s">
        <v>35</v>
      </c>
      <c r="K45" s="52">
        <f t="shared" si="4"/>
        <v>1077</v>
      </c>
      <c r="L45" s="44">
        <v>2.0</v>
      </c>
      <c r="M45" s="44">
        <v>15.0</v>
      </c>
      <c r="N45" s="23">
        <f t="shared" si="5"/>
        <v>21</v>
      </c>
      <c r="O45" s="38"/>
      <c r="P45" s="45" t="s">
        <v>72</v>
      </c>
      <c r="Q45" s="38"/>
      <c r="R45" s="45">
        <f>MIN(Rules!$E$2,(MAX(H45/N45,N45/H45)))</f>
        <v>1.857142857</v>
      </c>
      <c r="S45" s="45">
        <f>VLOOKUP(B45,Rules!A:B,2,FALSE)</f>
        <v>40</v>
      </c>
      <c r="T45" s="38"/>
      <c r="U45" s="46">
        <f>1/(10^(-(E45+(IF(P45="Y",Rules!$I$2,0))-K45)/Rules!$E$12)+1)</f>
        <v>0.8448416006</v>
      </c>
      <c r="V45" s="47">
        <f t="shared" si="6"/>
        <v>12</v>
      </c>
      <c r="W45" s="47">
        <f t="shared" si="7"/>
        <v>-12</v>
      </c>
      <c r="X45" s="47"/>
      <c r="Y45" s="47"/>
      <c r="Z45" s="48"/>
      <c r="AA45" s="47">
        <f t="shared" ref="AA45:BJ45" si="49">IF($D45=AA$1,$E45+$V45,(IF($J45=AA$1,$K45+$W45,AA44)))</f>
        <v>1453</v>
      </c>
      <c r="AB45" s="47">
        <f t="shared" si="49"/>
        <v>1043</v>
      </c>
      <c r="AC45" s="47">
        <f t="shared" si="49"/>
        <v>1602</v>
      </c>
      <c r="AD45" s="47">
        <f t="shared" si="49"/>
        <v>476</v>
      </c>
      <c r="AE45" s="47">
        <f t="shared" si="49"/>
        <v>1651</v>
      </c>
      <c r="AF45" s="47">
        <f t="shared" si="49"/>
        <v>1810</v>
      </c>
      <c r="AG45" s="47">
        <f t="shared" si="49"/>
        <v>1065</v>
      </c>
      <c r="AH45" s="47">
        <f t="shared" si="49"/>
        <v>853</v>
      </c>
      <c r="AI45" s="47">
        <f t="shared" si="49"/>
        <v>1388</v>
      </c>
      <c r="AJ45" s="47">
        <f t="shared" si="49"/>
        <v>1746</v>
      </c>
      <c r="AK45" s="47">
        <f t="shared" si="49"/>
        <v>560</v>
      </c>
      <c r="AL45" s="47">
        <f t="shared" si="49"/>
        <v>860</v>
      </c>
      <c r="AM45" s="47">
        <f t="shared" si="49"/>
        <v>1902</v>
      </c>
      <c r="AN45" s="47">
        <f t="shared" si="49"/>
        <v>1307</v>
      </c>
      <c r="AO45" s="47">
        <f t="shared" si="49"/>
        <v>1169</v>
      </c>
      <c r="AP45" s="47">
        <f t="shared" si="49"/>
        <v>2040</v>
      </c>
      <c r="AQ45" s="47">
        <f t="shared" si="49"/>
        <v>1490</v>
      </c>
      <c r="AR45" s="47">
        <f t="shared" si="49"/>
        <v>528</v>
      </c>
      <c r="AS45" s="47">
        <f t="shared" si="49"/>
        <v>1687</v>
      </c>
      <c r="AT45" s="47">
        <f t="shared" si="49"/>
        <v>1136</v>
      </c>
      <c r="AU45" s="47">
        <f t="shared" si="49"/>
        <v>713</v>
      </c>
      <c r="AV45" s="47">
        <f t="shared" si="49"/>
        <v>881</v>
      </c>
      <c r="AW45" s="47">
        <f t="shared" si="49"/>
        <v>1195</v>
      </c>
      <c r="AX45" s="47">
        <f t="shared" si="49"/>
        <v>1259</v>
      </c>
      <c r="AY45" s="47">
        <f t="shared" si="49"/>
        <v>629</v>
      </c>
      <c r="AZ45" s="47">
        <f t="shared" si="49"/>
        <v>1629</v>
      </c>
      <c r="BA45" s="47">
        <f t="shared" si="49"/>
        <v>948</v>
      </c>
      <c r="BB45" s="47">
        <f t="shared" si="49"/>
        <v>646</v>
      </c>
      <c r="BC45" s="47">
        <f t="shared" si="49"/>
        <v>570</v>
      </c>
      <c r="BD45" s="47">
        <f t="shared" si="49"/>
        <v>1958</v>
      </c>
      <c r="BE45" s="47">
        <f t="shared" si="49"/>
        <v>737</v>
      </c>
      <c r="BF45" s="47">
        <f t="shared" si="49"/>
        <v>547</v>
      </c>
      <c r="BG45" s="47">
        <f t="shared" si="49"/>
        <v>1854</v>
      </c>
      <c r="BH45" s="47">
        <f t="shared" si="49"/>
        <v>1244</v>
      </c>
      <c r="BI45" s="47">
        <f t="shared" si="49"/>
        <v>1616</v>
      </c>
      <c r="BJ45" s="47">
        <f t="shared" si="49"/>
        <v>979</v>
      </c>
    </row>
    <row r="46" ht="13.5" customHeight="1">
      <c r="A46" s="88">
        <v>40251.0</v>
      </c>
      <c r="B46" s="84" t="s">
        <v>71</v>
      </c>
      <c r="C46" s="38"/>
      <c r="D46" s="233" t="s">
        <v>39</v>
      </c>
      <c r="E46" s="52">
        <f t="shared" si="2"/>
        <v>1195</v>
      </c>
      <c r="F46" s="41">
        <v>1.0</v>
      </c>
      <c r="G46" s="41">
        <v>7.0</v>
      </c>
      <c r="H46" s="42">
        <f t="shared" si="3"/>
        <v>10</v>
      </c>
      <c r="I46" s="38"/>
      <c r="J46" s="234" t="s">
        <v>43</v>
      </c>
      <c r="K46" s="52">
        <f t="shared" si="4"/>
        <v>1043</v>
      </c>
      <c r="L46" s="44">
        <v>3.0</v>
      </c>
      <c r="M46" s="44">
        <v>11.0</v>
      </c>
      <c r="N46" s="23">
        <f t="shared" si="5"/>
        <v>20</v>
      </c>
      <c r="O46" s="38"/>
      <c r="P46" s="45" t="s">
        <v>72</v>
      </c>
      <c r="Q46" s="38"/>
      <c r="R46" s="45">
        <f>MIN(Rules!$E$2,(MAX(H46/N46,N46/H46)))</f>
        <v>2</v>
      </c>
      <c r="S46" s="45">
        <f>VLOOKUP(B46,Rules!A:B,2,FALSE)</f>
        <v>40</v>
      </c>
      <c r="T46" s="38"/>
      <c r="U46" s="46">
        <f>1/(10^(-(E46+(IF(P46="Y",Rules!$I$2,0))-K46)/Rules!$E$12)+1)</f>
        <v>0.8007137679</v>
      </c>
      <c r="V46" s="47">
        <f t="shared" si="6"/>
        <v>-64</v>
      </c>
      <c r="W46" s="47">
        <f t="shared" si="7"/>
        <v>64</v>
      </c>
      <c r="X46" s="47"/>
      <c r="Y46" s="47"/>
      <c r="Z46" s="48"/>
      <c r="AA46" s="47">
        <f t="shared" ref="AA46:BJ46" si="50">IF($D46=AA$1,$E46+$V46,(IF($J46=AA$1,$K46+$W46,AA45)))</f>
        <v>1453</v>
      </c>
      <c r="AB46" s="47">
        <f t="shared" si="50"/>
        <v>1107</v>
      </c>
      <c r="AC46" s="47">
        <f t="shared" si="50"/>
        <v>1602</v>
      </c>
      <c r="AD46" s="47">
        <f t="shared" si="50"/>
        <v>476</v>
      </c>
      <c r="AE46" s="47">
        <f t="shared" si="50"/>
        <v>1651</v>
      </c>
      <c r="AF46" s="47">
        <f t="shared" si="50"/>
        <v>1810</v>
      </c>
      <c r="AG46" s="47">
        <f t="shared" si="50"/>
        <v>1065</v>
      </c>
      <c r="AH46" s="47">
        <f t="shared" si="50"/>
        <v>853</v>
      </c>
      <c r="AI46" s="47">
        <f t="shared" si="50"/>
        <v>1388</v>
      </c>
      <c r="AJ46" s="47">
        <f t="shared" si="50"/>
        <v>1746</v>
      </c>
      <c r="AK46" s="47">
        <f t="shared" si="50"/>
        <v>560</v>
      </c>
      <c r="AL46" s="47">
        <f t="shared" si="50"/>
        <v>860</v>
      </c>
      <c r="AM46" s="47">
        <f t="shared" si="50"/>
        <v>1902</v>
      </c>
      <c r="AN46" s="47">
        <f t="shared" si="50"/>
        <v>1307</v>
      </c>
      <c r="AO46" s="47">
        <f t="shared" si="50"/>
        <v>1169</v>
      </c>
      <c r="AP46" s="47">
        <f t="shared" si="50"/>
        <v>2040</v>
      </c>
      <c r="AQ46" s="47">
        <f t="shared" si="50"/>
        <v>1490</v>
      </c>
      <c r="AR46" s="47">
        <f t="shared" si="50"/>
        <v>528</v>
      </c>
      <c r="AS46" s="47">
        <f t="shared" si="50"/>
        <v>1687</v>
      </c>
      <c r="AT46" s="47">
        <f t="shared" si="50"/>
        <v>1136</v>
      </c>
      <c r="AU46" s="47">
        <f t="shared" si="50"/>
        <v>713</v>
      </c>
      <c r="AV46" s="47">
        <f t="shared" si="50"/>
        <v>881</v>
      </c>
      <c r="AW46" s="47">
        <f t="shared" si="50"/>
        <v>1131</v>
      </c>
      <c r="AX46" s="47">
        <f t="shared" si="50"/>
        <v>1259</v>
      </c>
      <c r="AY46" s="47">
        <f t="shared" si="50"/>
        <v>629</v>
      </c>
      <c r="AZ46" s="47">
        <f t="shared" si="50"/>
        <v>1629</v>
      </c>
      <c r="BA46" s="47">
        <f t="shared" si="50"/>
        <v>948</v>
      </c>
      <c r="BB46" s="47">
        <f t="shared" si="50"/>
        <v>646</v>
      </c>
      <c r="BC46" s="47">
        <f t="shared" si="50"/>
        <v>570</v>
      </c>
      <c r="BD46" s="47">
        <f t="shared" si="50"/>
        <v>1958</v>
      </c>
      <c r="BE46" s="47">
        <f t="shared" si="50"/>
        <v>737</v>
      </c>
      <c r="BF46" s="47">
        <f t="shared" si="50"/>
        <v>547</v>
      </c>
      <c r="BG46" s="47">
        <f t="shared" si="50"/>
        <v>1854</v>
      </c>
      <c r="BH46" s="47">
        <f t="shared" si="50"/>
        <v>1244</v>
      </c>
      <c r="BI46" s="47">
        <f t="shared" si="50"/>
        <v>1616</v>
      </c>
      <c r="BJ46" s="47">
        <f t="shared" si="50"/>
        <v>979</v>
      </c>
    </row>
    <row r="47" ht="13.5" customHeight="1">
      <c r="A47" s="88">
        <v>40251.0</v>
      </c>
      <c r="B47" s="84" t="s">
        <v>71</v>
      </c>
      <c r="C47" s="38"/>
      <c r="D47" s="233" t="s">
        <v>45</v>
      </c>
      <c r="E47" s="52">
        <f t="shared" si="2"/>
        <v>860</v>
      </c>
      <c r="F47" s="41">
        <v>4.0</v>
      </c>
      <c r="G47" s="41">
        <v>17.0</v>
      </c>
      <c r="H47" s="42">
        <f t="shared" si="3"/>
        <v>29</v>
      </c>
      <c r="I47" s="38"/>
      <c r="J47" s="234" t="s">
        <v>34</v>
      </c>
      <c r="K47" s="52">
        <f t="shared" si="4"/>
        <v>1307</v>
      </c>
      <c r="L47" s="44">
        <v>2.0</v>
      </c>
      <c r="M47" s="44">
        <v>19.0</v>
      </c>
      <c r="N47" s="23">
        <f t="shared" si="5"/>
        <v>25</v>
      </c>
      <c r="O47" s="38"/>
      <c r="P47" s="45" t="s">
        <v>72</v>
      </c>
      <c r="Q47" s="38"/>
      <c r="R47" s="45">
        <f>MIN(Rules!$E$2,(MAX(H47/N47,N47/H47)))</f>
        <v>1.16</v>
      </c>
      <c r="S47" s="45">
        <f>VLOOKUP(B47,Rules!A:B,2,FALSE)</f>
        <v>40</v>
      </c>
      <c r="T47" s="38"/>
      <c r="U47" s="46">
        <f>1/(10^(-(E47+(IF(P47="Y",Rules!$I$2,0))-K47)/Rules!$E$12)+1)</f>
        <v>0.2029859495</v>
      </c>
      <c r="V47" s="47">
        <f t="shared" si="6"/>
        <v>37</v>
      </c>
      <c r="W47" s="47">
        <f t="shared" si="7"/>
        <v>-37</v>
      </c>
      <c r="X47" s="47"/>
      <c r="Y47" s="47"/>
      <c r="Z47" s="48"/>
      <c r="AA47" s="47">
        <f t="shared" ref="AA47:BJ47" si="51">IF($D47=AA$1,$E47+$V47,(IF($J47=AA$1,$K47+$W47,AA46)))</f>
        <v>1453</v>
      </c>
      <c r="AB47" s="47">
        <f t="shared" si="51"/>
        <v>1107</v>
      </c>
      <c r="AC47" s="47">
        <f t="shared" si="51"/>
        <v>1602</v>
      </c>
      <c r="AD47" s="47">
        <f t="shared" si="51"/>
        <v>476</v>
      </c>
      <c r="AE47" s="47">
        <f t="shared" si="51"/>
        <v>1651</v>
      </c>
      <c r="AF47" s="47">
        <f t="shared" si="51"/>
        <v>1810</v>
      </c>
      <c r="AG47" s="47">
        <f t="shared" si="51"/>
        <v>1065</v>
      </c>
      <c r="AH47" s="47">
        <f t="shared" si="51"/>
        <v>853</v>
      </c>
      <c r="AI47" s="47">
        <f t="shared" si="51"/>
        <v>1388</v>
      </c>
      <c r="AJ47" s="47">
        <f t="shared" si="51"/>
        <v>1746</v>
      </c>
      <c r="AK47" s="47">
        <f t="shared" si="51"/>
        <v>560</v>
      </c>
      <c r="AL47" s="47">
        <f t="shared" si="51"/>
        <v>897</v>
      </c>
      <c r="AM47" s="47">
        <f t="shared" si="51"/>
        <v>1902</v>
      </c>
      <c r="AN47" s="47">
        <f t="shared" si="51"/>
        <v>1270</v>
      </c>
      <c r="AO47" s="47">
        <f t="shared" si="51"/>
        <v>1169</v>
      </c>
      <c r="AP47" s="47">
        <f t="shared" si="51"/>
        <v>2040</v>
      </c>
      <c r="AQ47" s="47">
        <f t="shared" si="51"/>
        <v>1490</v>
      </c>
      <c r="AR47" s="47">
        <f t="shared" si="51"/>
        <v>528</v>
      </c>
      <c r="AS47" s="47">
        <f t="shared" si="51"/>
        <v>1687</v>
      </c>
      <c r="AT47" s="47">
        <f t="shared" si="51"/>
        <v>1136</v>
      </c>
      <c r="AU47" s="47">
        <f t="shared" si="51"/>
        <v>713</v>
      </c>
      <c r="AV47" s="47">
        <f t="shared" si="51"/>
        <v>881</v>
      </c>
      <c r="AW47" s="47">
        <f t="shared" si="51"/>
        <v>1131</v>
      </c>
      <c r="AX47" s="47">
        <f t="shared" si="51"/>
        <v>1259</v>
      </c>
      <c r="AY47" s="47">
        <f t="shared" si="51"/>
        <v>629</v>
      </c>
      <c r="AZ47" s="47">
        <f t="shared" si="51"/>
        <v>1629</v>
      </c>
      <c r="BA47" s="47">
        <f t="shared" si="51"/>
        <v>948</v>
      </c>
      <c r="BB47" s="47">
        <f t="shared" si="51"/>
        <v>646</v>
      </c>
      <c r="BC47" s="47">
        <f t="shared" si="51"/>
        <v>570</v>
      </c>
      <c r="BD47" s="47">
        <f t="shared" si="51"/>
        <v>1958</v>
      </c>
      <c r="BE47" s="47">
        <f t="shared" si="51"/>
        <v>737</v>
      </c>
      <c r="BF47" s="47">
        <f t="shared" si="51"/>
        <v>547</v>
      </c>
      <c r="BG47" s="47">
        <f t="shared" si="51"/>
        <v>1854</v>
      </c>
      <c r="BH47" s="47">
        <f t="shared" si="51"/>
        <v>1244</v>
      </c>
      <c r="BI47" s="47">
        <f t="shared" si="51"/>
        <v>1616</v>
      </c>
      <c r="BJ47" s="47">
        <f t="shared" si="51"/>
        <v>979</v>
      </c>
    </row>
    <row r="48" ht="13.5" customHeight="1">
      <c r="A48" s="88">
        <v>40251.0</v>
      </c>
      <c r="B48" s="84" t="s">
        <v>71</v>
      </c>
      <c r="C48" s="38"/>
      <c r="D48" s="233" t="s">
        <v>47</v>
      </c>
      <c r="E48" s="52">
        <f t="shared" si="2"/>
        <v>881</v>
      </c>
      <c r="F48" s="41">
        <v>1.0</v>
      </c>
      <c r="G48" s="41">
        <v>12.0</v>
      </c>
      <c r="H48" s="42">
        <f t="shared" si="3"/>
        <v>15</v>
      </c>
      <c r="I48" s="38"/>
      <c r="J48" s="234" t="s">
        <v>39</v>
      </c>
      <c r="K48" s="52">
        <f t="shared" si="4"/>
        <v>1131</v>
      </c>
      <c r="L48" s="44">
        <v>1.0</v>
      </c>
      <c r="M48" s="44">
        <v>12.0</v>
      </c>
      <c r="N48" s="23">
        <f t="shared" si="5"/>
        <v>15</v>
      </c>
      <c r="O48" s="38"/>
      <c r="P48" s="45" t="s">
        <v>72</v>
      </c>
      <c r="Q48" s="38"/>
      <c r="R48" s="45">
        <f>MIN(Rules!$E$2,(MAX(H48/N48,N48/H48)))</f>
        <v>1</v>
      </c>
      <c r="S48" s="45">
        <f>VLOOKUP(B48,Rules!A:B,2,FALSE)</f>
        <v>40</v>
      </c>
      <c r="T48" s="38"/>
      <c r="U48" s="46">
        <f>1/(10^(-(E48+(IF(P48="Y",Rules!$I$2,0))-K48)/Rules!$E$12)+1)</f>
        <v>0.3868631798</v>
      </c>
      <c r="V48" s="47">
        <f t="shared" si="6"/>
        <v>5</v>
      </c>
      <c r="W48" s="47">
        <f t="shared" si="7"/>
        <v>-5</v>
      </c>
      <c r="X48" s="47"/>
      <c r="Y48" s="47"/>
      <c r="Z48" s="48"/>
      <c r="AA48" s="47">
        <f t="shared" ref="AA48:BJ48" si="52">IF($D48=AA$1,$E48+$V48,(IF($J48=AA$1,$K48+$W48,AA47)))</f>
        <v>1453</v>
      </c>
      <c r="AB48" s="47">
        <f t="shared" si="52"/>
        <v>1107</v>
      </c>
      <c r="AC48" s="47">
        <f t="shared" si="52"/>
        <v>1602</v>
      </c>
      <c r="AD48" s="47">
        <f t="shared" si="52"/>
        <v>476</v>
      </c>
      <c r="AE48" s="47">
        <f t="shared" si="52"/>
        <v>1651</v>
      </c>
      <c r="AF48" s="47">
        <f t="shared" si="52"/>
        <v>1810</v>
      </c>
      <c r="AG48" s="47">
        <f t="shared" si="52"/>
        <v>1065</v>
      </c>
      <c r="AH48" s="47">
        <f t="shared" si="52"/>
        <v>853</v>
      </c>
      <c r="AI48" s="47">
        <f t="shared" si="52"/>
        <v>1388</v>
      </c>
      <c r="AJ48" s="47">
        <f t="shared" si="52"/>
        <v>1746</v>
      </c>
      <c r="AK48" s="47">
        <f t="shared" si="52"/>
        <v>560</v>
      </c>
      <c r="AL48" s="47">
        <f t="shared" si="52"/>
        <v>897</v>
      </c>
      <c r="AM48" s="47">
        <f t="shared" si="52"/>
        <v>1902</v>
      </c>
      <c r="AN48" s="47">
        <f t="shared" si="52"/>
        <v>1270</v>
      </c>
      <c r="AO48" s="47">
        <f t="shared" si="52"/>
        <v>1169</v>
      </c>
      <c r="AP48" s="47">
        <f t="shared" si="52"/>
        <v>2040</v>
      </c>
      <c r="AQ48" s="47">
        <f t="shared" si="52"/>
        <v>1490</v>
      </c>
      <c r="AR48" s="47">
        <f t="shared" si="52"/>
        <v>528</v>
      </c>
      <c r="AS48" s="47">
        <f t="shared" si="52"/>
        <v>1687</v>
      </c>
      <c r="AT48" s="47">
        <f t="shared" si="52"/>
        <v>1136</v>
      </c>
      <c r="AU48" s="47">
        <f t="shared" si="52"/>
        <v>713</v>
      </c>
      <c r="AV48" s="47">
        <f t="shared" si="52"/>
        <v>886</v>
      </c>
      <c r="AW48" s="47">
        <f t="shared" si="52"/>
        <v>1126</v>
      </c>
      <c r="AX48" s="47">
        <f t="shared" si="52"/>
        <v>1259</v>
      </c>
      <c r="AY48" s="47">
        <f t="shared" si="52"/>
        <v>629</v>
      </c>
      <c r="AZ48" s="47">
        <f t="shared" si="52"/>
        <v>1629</v>
      </c>
      <c r="BA48" s="47">
        <f t="shared" si="52"/>
        <v>948</v>
      </c>
      <c r="BB48" s="47">
        <f t="shared" si="52"/>
        <v>646</v>
      </c>
      <c r="BC48" s="47">
        <f t="shared" si="52"/>
        <v>570</v>
      </c>
      <c r="BD48" s="47">
        <f t="shared" si="52"/>
        <v>1958</v>
      </c>
      <c r="BE48" s="47">
        <f t="shared" si="52"/>
        <v>737</v>
      </c>
      <c r="BF48" s="47">
        <f t="shared" si="52"/>
        <v>547</v>
      </c>
      <c r="BG48" s="47">
        <f t="shared" si="52"/>
        <v>1854</v>
      </c>
      <c r="BH48" s="47">
        <f t="shared" si="52"/>
        <v>1244</v>
      </c>
      <c r="BI48" s="47">
        <f t="shared" si="52"/>
        <v>1616</v>
      </c>
      <c r="BJ48" s="47">
        <f t="shared" si="52"/>
        <v>979</v>
      </c>
    </row>
    <row r="49" ht="13.5" customHeight="1">
      <c r="A49" s="88">
        <v>40251.0</v>
      </c>
      <c r="B49" s="84" t="s">
        <v>71</v>
      </c>
      <c r="C49" s="38"/>
      <c r="D49" s="233" t="s">
        <v>40</v>
      </c>
      <c r="E49" s="52">
        <f t="shared" si="2"/>
        <v>979</v>
      </c>
      <c r="F49" s="41">
        <v>1.0</v>
      </c>
      <c r="G49" s="41">
        <v>18.0</v>
      </c>
      <c r="H49" s="42">
        <f t="shared" si="3"/>
        <v>21</v>
      </c>
      <c r="I49" s="38"/>
      <c r="J49" s="234" t="s">
        <v>45</v>
      </c>
      <c r="K49" s="52">
        <f t="shared" si="4"/>
        <v>897</v>
      </c>
      <c r="L49" s="44">
        <v>0.0</v>
      </c>
      <c r="M49" s="44">
        <v>10.0</v>
      </c>
      <c r="N49" s="23">
        <f t="shared" si="5"/>
        <v>10</v>
      </c>
      <c r="O49" s="38"/>
      <c r="P49" s="45" t="s">
        <v>72</v>
      </c>
      <c r="Q49" s="38"/>
      <c r="R49" s="45">
        <f>MIN(Rules!$E$2,(MAX(H49/N49,N49/H49)))</f>
        <v>2</v>
      </c>
      <c r="S49" s="45">
        <f>VLOOKUP(B49,Rules!A:B,2,FALSE)</f>
        <v>40</v>
      </c>
      <c r="T49" s="38"/>
      <c r="U49" s="46">
        <f>1/(10^(-(E49+(IF(P49="Y",Rules!$I$2,0))-K49)/Rules!$E$12)+1)</f>
        <v>0.7442924226</v>
      </c>
      <c r="V49" s="47">
        <f t="shared" si="6"/>
        <v>20</v>
      </c>
      <c r="W49" s="47">
        <f t="shared" si="7"/>
        <v>-20</v>
      </c>
      <c r="X49" s="47"/>
      <c r="Y49" s="47"/>
      <c r="Z49" s="48"/>
      <c r="AA49" s="47">
        <f t="shared" ref="AA49:BJ49" si="53">IF($D49=AA$1,$E49+$V49,(IF($J49=AA$1,$K49+$W49,AA48)))</f>
        <v>1453</v>
      </c>
      <c r="AB49" s="47">
        <f t="shared" si="53"/>
        <v>1107</v>
      </c>
      <c r="AC49" s="47">
        <f t="shared" si="53"/>
        <v>1602</v>
      </c>
      <c r="AD49" s="47">
        <f t="shared" si="53"/>
        <v>476</v>
      </c>
      <c r="AE49" s="47">
        <f t="shared" si="53"/>
        <v>1651</v>
      </c>
      <c r="AF49" s="47">
        <f t="shared" si="53"/>
        <v>1810</v>
      </c>
      <c r="AG49" s="47">
        <f t="shared" si="53"/>
        <v>1065</v>
      </c>
      <c r="AH49" s="47">
        <f t="shared" si="53"/>
        <v>853</v>
      </c>
      <c r="AI49" s="47">
        <f t="shared" si="53"/>
        <v>1388</v>
      </c>
      <c r="AJ49" s="47">
        <f t="shared" si="53"/>
        <v>1746</v>
      </c>
      <c r="AK49" s="47">
        <f t="shared" si="53"/>
        <v>560</v>
      </c>
      <c r="AL49" s="47">
        <f t="shared" si="53"/>
        <v>877</v>
      </c>
      <c r="AM49" s="47">
        <f t="shared" si="53"/>
        <v>1902</v>
      </c>
      <c r="AN49" s="47">
        <f t="shared" si="53"/>
        <v>1270</v>
      </c>
      <c r="AO49" s="47">
        <f t="shared" si="53"/>
        <v>1169</v>
      </c>
      <c r="AP49" s="47">
        <f t="shared" si="53"/>
        <v>2040</v>
      </c>
      <c r="AQ49" s="47">
        <f t="shared" si="53"/>
        <v>1490</v>
      </c>
      <c r="AR49" s="47">
        <f t="shared" si="53"/>
        <v>528</v>
      </c>
      <c r="AS49" s="47">
        <f t="shared" si="53"/>
        <v>1687</v>
      </c>
      <c r="AT49" s="47">
        <f t="shared" si="53"/>
        <v>1136</v>
      </c>
      <c r="AU49" s="47">
        <f t="shared" si="53"/>
        <v>713</v>
      </c>
      <c r="AV49" s="47">
        <f t="shared" si="53"/>
        <v>886</v>
      </c>
      <c r="AW49" s="47">
        <f t="shared" si="53"/>
        <v>1126</v>
      </c>
      <c r="AX49" s="47">
        <f t="shared" si="53"/>
        <v>1259</v>
      </c>
      <c r="AY49" s="47">
        <f t="shared" si="53"/>
        <v>629</v>
      </c>
      <c r="AZ49" s="47">
        <f t="shared" si="53"/>
        <v>1629</v>
      </c>
      <c r="BA49" s="47">
        <f t="shared" si="53"/>
        <v>948</v>
      </c>
      <c r="BB49" s="47">
        <f t="shared" si="53"/>
        <v>646</v>
      </c>
      <c r="BC49" s="47">
        <f t="shared" si="53"/>
        <v>570</v>
      </c>
      <c r="BD49" s="47">
        <f t="shared" si="53"/>
        <v>1958</v>
      </c>
      <c r="BE49" s="47">
        <f t="shared" si="53"/>
        <v>737</v>
      </c>
      <c r="BF49" s="47">
        <f t="shared" si="53"/>
        <v>547</v>
      </c>
      <c r="BG49" s="47">
        <f t="shared" si="53"/>
        <v>1854</v>
      </c>
      <c r="BH49" s="47">
        <f t="shared" si="53"/>
        <v>1244</v>
      </c>
      <c r="BI49" s="47">
        <f t="shared" si="53"/>
        <v>1616</v>
      </c>
      <c r="BJ49" s="47">
        <f t="shared" si="53"/>
        <v>999</v>
      </c>
    </row>
    <row r="50" ht="13.5" customHeight="1">
      <c r="A50" s="88">
        <v>40251.0</v>
      </c>
      <c r="B50" s="84" t="s">
        <v>71</v>
      </c>
      <c r="C50" s="38"/>
      <c r="D50" s="233" t="s">
        <v>48</v>
      </c>
      <c r="E50" s="52">
        <f t="shared" si="2"/>
        <v>560</v>
      </c>
      <c r="F50" s="41">
        <v>2.0</v>
      </c>
      <c r="G50" s="41">
        <v>14.0</v>
      </c>
      <c r="H50" s="42">
        <f t="shared" si="3"/>
        <v>20</v>
      </c>
      <c r="I50" s="38"/>
      <c r="J50" s="234" t="s">
        <v>49</v>
      </c>
      <c r="K50" s="52">
        <f t="shared" si="4"/>
        <v>476</v>
      </c>
      <c r="L50" s="44">
        <v>2.0</v>
      </c>
      <c r="M50" s="44">
        <v>12.0</v>
      </c>
      <c r="N50" s="23">
        <f t="shared" si="5"/>
        <v>18</v>
      </c>
      <c r="O50" s="38"/>
      <c r="P50" s="45" t="s">
        <v>72</v>
      </c>
      <c r="Q50" s="38"/>
      <c r="R50" s="45">
        <f>MIN(Rules!$E$2,(MAX(H50/N50,N50/H50)))</f>
        <v>1.111111111</v>
      </c>
      <c r="S50" s="45">
        <f>VLOOKUP(B50,Rules!A:B,2,FALSE)</f>
        <v>40</v>
      </c>
      <c r="T50" s="38"/>
      <c r="U50" s="46">
        <f>1/(10^(-(E50+(IF(P50="Y",Rules!$I$2,0))-K50)/Rules!$E$12)+1)</f>
        <v>0.7460413982</v>
      </c>
      <c r="V50" s="47">
        <f t="shared" si="6"/>
        <v>11</v>
      </c>
      <c r="W50" s="47">
        <f t="shared" si="7"/>
        <v>-11</v>
      </c>
      <c r="X50" s="47"/>
      <c r="Y50" s="47"/>
      <c r="Z50" s="48"/>
      <c r="AA50" s="47">
        <f t="shared" ref="AA50:BJ50" si="54">IF($D50=AA$1,$E50+$V50,(IF($J50=AA$1,$K50+$W50,AA49)))</f>
        <v>1453</v>
      </c>
      <c r="AB50" s="47">
        <f t="shared" si="54"/>
        <v>1107</v>
      </c>
      <c r="AC50" s="47">
        <f t="shared" si="54"/>
        <v>1602</v>
      </c>
      <c r="AD50" s="47">
        <f t="shared" si="54"/>
        <v>465</v>
      </c>
      <c r="AE50" s="47">
        <f t="shared" si="54"/>
        <v>1651</v>
      </c>
      <c r="AF50" s="47">
        <f t="shared" si="54"/>
        <v>1810</v>
      </c>
      <c r="AG50" s="47">
        <f t="shared" si="54"/>
        <v>1065</v>
      </c>
      <c r="AH50" s="47">
        <f t="shared" si="54"/>
        <v>853</v>
      </c>
      <c r="AI50" s="47">
        <f t="shared" si="54"/>
        <v>1388</v>
      </c>
      <c r="AJ50" s="47">
        <f t="shared" si="54"/>
        <v>1746</v>
      </c>
      <c r="AK50" s="47">
        <f t="shared" si="54"/>
        <v>571</v>
      </c>
      <c r="AL50" s="47">
        <f t="shared" si="54"/>
        <v>877</v>
      </c>
      <c r="AM50" s="47">
        <f t="shared" si="54"/>
        <v>1902</v>
      </c>
      <c r="AN50" s="47">
        <f t="shared" si="54"/>
        <v>1270</v>
      </c>
      <c r="AO50" s="47">
        <f t="shared" si="54"/>
        <v>1169</v>
      </c>
      <c r="AP50" s="47">
        <f t="shared" si="54"/>
        <v>2040</v>
      </c>
      <c r="AQ50" s="47">
        <f t="shared" si="54"/>
        <v>1490</v>
      </c>
      <c r="AR50" s="47">
        <f t="shared" si="54"/>
        <v>528</v>
      </c>
      <c r="AS50" s="47">
        <f t="shared" si="54"/>
        <v>1687</v>
      </c>
      <c r="AT50" s="47">
        <f t="shared" si="54"/>
        <v>1136</v>
      </c>
      <c r="AU50" s="47">
        <f t="shared" si="54"/>
        <v>713</v>
      </c>
      <c r="AV50" s="47">
        <f t="shared" si="54"/>
        <v>886</v>
      </c>
      <c r="AW50" s="47">
        <f t="shared" si="54"/>
        <v>1126</v>
      </c>
      <c r="AX50" s="47">
        <f t="shared" si="54"/>
        <v>1259</v>
      </c>
      <c r="AY50" s="47">
        <f t="shared" si="54"/>
        <v>629</v>
      </c>
      <c r="AZ50" s="47">
        <f t="shared" si="54"/>
        <v>1629</v>
      </c>
      <c r="BA50" s="47">
        <f t="shared" si="54"/>
        <v>948</v>
      </c>
      <c r="BB50" s="47">
        <f t="shared" si="54"/>
        <v>646</v>
      </c>
      <c r="BC50" s="47">
        <f t="shared" si="54"/>
        <v>570</v>
      </c>
      <c r="BD50" s="47">
        <f t="shared" si="54"/>
        <v>1958</v>
      </c>
      <c r="BE50" s="47">
        <f t="shared" si="54"/>
        <v>737</v>
      </c>
      <c r="BF50" s="47">
        <f t="shared" si="54"/>
        <v>547</v>
      </c>
      <c r="BG50" s="47">
        <f t="shared" si="54"/>
        <v>1854</v>
      </c>
      <c r="BH50" s="47">
        <f t="shared" si="54"/>
        <v>1244</v>
      </c>
      <c r="BI50" s="47">
        <f t="shared" si="54"/>
        <v>1616</v>
      </c>
      <c r="BJ50" s="47">
        <f t="shared" si="54"/>
        <v>999</v>
      </c>
    </row>
    <row r="51" ht="13.5" customHeight="1">
      <c r="A51" s="88">
        <v>40251.0</v>
      </c>
      <c r="B51" s="84" t="s">
        <v>71</v>
      </c>
      <c r="C51" s="38"/>
      <c r="D51" s="233" t="s">
        <v>52</v>
      </c>
      <c r="E51" s="52">
        <f t="shared" si="2"/>
        <v>528</v>
      </c>
      <c r="F51" s="41">
        <v>3.0</v>
      </c>
      <c r="G51" s="41">
        <v>15.0</v>
      </c>
      <c r="H51" s="42">
        <f t="shared" si="3"/>
        <v>24</v>
      </c>
      <c r="I51" s="38"/>
      <c r="J51" s="234" t="s">
        <v>46</v>
      </c>
      <c r="K51" s="52">
        <f t="shared" si="4"/>
        <v>570</v>
      </c>
      <c r="L51" s="44">
        <v>3.0</v>
      </c>
      <c r="M51" s="44">
        <v>10.0</v>
      </c>
      <c r="N51" s="23">
        <f t="shared" si="5"/>
        <v>19</v>
      </c>
      <c r="O51" s="38"/>
      <c r="P51" s="45" t="s">
        <v>72</v>
      </c>
      <c r="Q51" s="38"/>
      <c r="R51" s="45">
        <f>MIN(Rules!$E$2,(MAX(H51/N51,N51/H51)))</f>
        <v>1.263157895</v>
      </c>
      <c r="S51" s="45">
        <f>VLOOKUP(B51,Rules!A:B,2,FALSE)</f>
        <v>40</v>
      </c>
      <c r="T51" s="38"/>
      <c r="U51" s="46">
        <f>1/(10^(-(E51+(IF(P51="Y",Rules!$I$2,0))-K51)/Rules!$E$12)+1)</f>
        <v>0.6218383402</v>
      </c>
      <c r="V51" s="47">
        <f t="shared" si="6"/>
        <v>19</v>
      </c>
      <c r="W51" s="47">
        <f t="shared" si="7"/>
        <v>-19</v>
      </c>
      <c r="X51" s="47"/>
      <c r="Y51" s="47"/>
      <c r="Z51" s="48"/>
      <c r="AA51" s="47">
        <f t="shared" ref="AA51:BJ51" si="55">IF($D51=AA$1,$E51+$V51,(IF($J51=AA$1,$K51+$W51,AA50)))</f>
        <v>1453</v>
      </c>
      <c r="AB51" s="47">
        <f t="shared" si="55"/>
        <v>1107</v>
      </c>
      <c r="AC51" s="47">
        <f t="shared" si="55"/>
        <v>1602</v>
      </c>
      <c r="AD51" s="47">
        <f t="shared" si="55"/>
        <v>465</v>
      </c>
      <c r="AE51" s="47">
        <f t="shared" si="55"/>
        <v>1651</v>
      </c>
      <c r="AF51" s="47">
        <f t="shared" si="55"/>
        <v>1810</v>
      </c>
      <c r="AG51" s="47">
        <f t="shared" si="55"/>
        <v>1065</v>
      </c>
      <c r="AH51" s="47">
        <f t="shared" si="55"/>
        <v>853</v>
      </c>
      <c r="AI51" s="47">
        <f t="shared" si="55"/>
        <v>1388</v>
      </c>
      <c r="AJ51" s="47">
        <f t="shared" si="55"/>
        <v>1746</v>
      </c>
      <c r="AK51" s="47">
        <f t="shared" si="55"/>
        <v>571</v>
      </c>
      <c r="AL51" s="47">
        <f t="shared" si="55"/>
        <v>877</v>
      </c>
      <c r="AM51" s="47">
        <f t="shared" si="55"/>
        <v>1902</v>
      </c>
      <c r="AN51" s="47">
        <f t="shared" si="55"/>
        <v>1270</v>
      </c>
      <c r="AO51" s="47">
        <f t="shared" si="55"/>
        <v>1169</v>
      </c>
      <c r="AP51" s="47">
        <f t="shared" si="55"/>
        <v>2040</v>
      </c>
      <c r="AQ51" s="47">
        <f t="shared" si="55"/>
        <v>1490</v>
      </c>
      <c r="AR51" s="47">
        <f t="shared" si="55"/>
        <v>547</v>
      </c>
      <c r="AS51" s="47">
        <f t="shared" si="55"/>
        <v>1687</v>
      </c>
      <c r="AT51" s="47">
        <f t="shared" si="55"/>
        <v>1136</v>
      </c>
      <c r="AU51" s="47">
        <f t="shared" si="55"/>
        <v>713</v>
      </c>
      <c r="AV51" s="47">
        <f t="shared" si="55"/>
        <v>886</v>
      </c>
      <c r="AW51" s="47">
        <f t="shared" si="55"/>
        <v>1126</v>
      </c>
      <c r="AX51" s="47">
        <f t="shared" si="55"/>
        <v>1259</v>
      </c>
      <c r="AY51" s="47">
        <f t="shared" si="55"/>
        <v>629</v>
      </c>
      <c r="AZ51" s="47">
        <f t="shared" si="55"/>
        <v>1629</v>
      </c>
      <c r="BA51" s="47">
        <f t="shared" si="55"/>
        <v>948</v>
      </c>
      <c r="BB51" s="47">
        <f t="shared" si="55"/>
        <v>646</v>
      </c>
      <c r="BC51" s="47">
        <f t="shared" si="55"/>
        <v>551</v>
      </c>
      <c r="BD51" s="47">
        <f t="shared" si="55"/>
        <v>1958</v>
      </c>
      <c r="BE51" s="47">
        <f t="shared" si="55"/>
        <v>737</v>
      </c>
      <c r="BF51" s="47">
        <f t="shared" si="55"/>
        <v>547</v>
      </c>
      <c r="BG51" s="47">
        <f t="shared" si="55"/>
        <v>1854</v>
      </c>
      <c r="BH51" s="47">
        <f t="shared" si="55"/>
        <v>1244</v>
      </c>
      <c r="BI51" s="47">
        <f t="shared" si="55"/>
        <v>1616</v>
      </c>
      <c r="BJ51" s="47">
        <f t="shared" si="55"/>
        <v>999</v>
      </c>
    </row>
    <row r="52" ht="13.5" customHeight="1">
      <c r="A52" s="88">
        <v>40251.0</v>
      </c>
      <c r="B52" s="84" t="s">
        <v>71</v>
      </c>
      <c r="C52" s="38"/>
      <c r="D52" s="233" t="s">
        <v>51</v>
      </c>
      <c r="E52" s="52">
        <f t="shared" si="2"/>
        <v>629</v>
      </c>
      <c r="F52" s="41">
        <v>2.0</v>
      </c>
      <c r="G52" s="41">
        <v>13.0</v>
      </c>
      <c r="H52" s="42">
        <f t="shared" si="3"/>
        <v>19</v>
      </c>
      <c r="I52" s="38"/>
      <c r="J52" s="234" t="s">
        <v>50</v>
      </c>
      <c r="K52" s="52">
        <f t="shared" si="4"/>
        <v>713</v>
      </c>
      <c r="L52" s="44">
        <v>1.0</v>
      </c>
      <c r="M52" s="44">
        <v>12.0</v>
      </c>
      <c r="N52" s="23">
        <f t="shared" si="5"/>
        <v>15</v>
      </c>
      <c r="O52" s="38"/>
      <c r="P52" s="45" t="s">
        <v>72</v>
      </c>
      <c r="Q52" s="38"/>
      <c r="R52" s="45">
        <f>MIN(Rules!$E$2,(MAX(H52/N52,N52/H52)))</f>
        <v>1.266666667</v>
      </c>
      <c r="S52" s="45">
        <f>VLOOKUP(B52,Rules!A:B,2,FALSE)</f>
        <v>40</v>
      </c>
      <c r="T52" s="38"/>
      <c r="U52" s="46">
        <f>1/(10^(-(E52+(IF(P52="Y",Rules!$I$2,0))-K52)/Rules!$E$12)+1)</f>
        <v>0.5754057</v>
      </c>
      <c r="V52" s="47">
        <f t="shared" si="6"/>
        <v>22</v>
      </c>
      <c r="W52" s="47">
        <f t="shared" si="7"/>
        <v>-22</v>
      </c>
      <c r="X52" s="47"/>
      <c r="Y52" s="47"/>
      <c r="Z52" s="48"/>
      <c r="AA52" s="47">
        <f t="shared" ref="AA52:BJ52" si="56">IF($D52=AA$1,$E52+$V52,(IF($J52=AA$1,$K52+$W52,AA51)))</f>
        <v>1453</v>
      </c>
      <c r="AB52" s="47">
        <f t="shared" si="56"/>
        <v>1107</v>
      </c>
      <c r="AC52" s="47">
        <f t="shared" si="56"/>
        <v>1602</v>
      </c>
      <c r="AD52" s="47">
        <f t="shared" si="56"/>
        <v>465</v>
      </c>
      <c r="AE52" s="47">
        <f t="shared" si="56"/>
        <v>1651</v>
      </c>
      <c r="AF52" s="47">
        <f t="shared" si="56"/>
        <v>1810</v>
      </c>
      <c r="AG52" s="47">
        <f t="shared" si="56"/>
        <v>1065</v>
      </c>
      <c r="AH52" s="47">
        <f t="shared" si="56"/>
        <v>853</v>
      </c>
      <c r="AI52" s="47">
        <f t="shared" si="56"/>
        <v>1388</v>
      </c>
      <c r="AJ52" s="47">
        <f t="shared" si="56"/>
        <v>1746</v>
      </c>
      <c r="AK52" s="47">
        <f t="shared" si="56"/>
        <v>571</v>
      </c>
      <c r="AL52" s="47">
        <f t="shared" si="56"/>
        <v>877</v>
      </c>
      <c r="AM52" s="47">
        <f t="shared" si="56"/>
        <v>1902</v>
      </c>
      <c r="AN52" s="47">
        <f t="shared" si="56"/>
        <v>1270</v>
      </c>
      <c r="AO52" s="47">
        <f t="shared" si="56"/>
        <v>1169</v>
      </c>
      <c r="AP52" s="47">
        <f t="shared" si="56"/>
        <v>2040</v>
      </c>
      <c r="AQ52" s="47">
        <f t="shared" si="56"/>
        <v>1490</v>
      </c>
      <c r="AR52" s="47">
        <f t="shared" si="56"/>
        <v>547</v>
      </c>
      <c r="AS52" s="47">
        <f t="shared" si="56"/>
        <v>1687</v>
      </c>
      <c r="AT52" s="47">
        <f t="shared" si="56"/>
        <v>1136</v>
      </c>
      <c r="AU52" s="47">
        <f t="shared" si="56"/>
        <v>691</v>
      </c>
      <c r="AV52" s="47">
        <f t="shared" si="56"/>
        <v>886</v>
      </c>
      <c r="AW52" s="47">
        <f t="shared" si="56"/>
        <v>1126</v>
      </c>
      <c r="AX52" s="47">
        <f t="shared" si="56"/>
        <v>1259</v>
      </c>
      <c r="AY52" s="47">
        <f t="shared" si="56"/>
        <v>651</v>
      </c>
      <c r="AZ52" s="47">
        <f t="shared" si="56"/>
        <v>1629</v>
      </c>
      <c r="BA52" s="47">
        <f t="shared" si="56"/>
        <v>948</v>
      </c>
      <c r="BB52" s="47">
        <f t="shared" si="56"/>
        <v>646</v>
      </c>
      <c r="BC52" s="47">
        <f t="shared" si="56"/>
        <v>551</v>
      </c>
      <c r="BD52" s="47">
        <f t="shared" si="56"/>
        <v>1958</v>
      </c>
      <c r="BE52" s="47">
        <f t="shared" si="56"/>
        <v>737</v>
      </c>
      <c r="BF52" s="47">
        <f t="shared" si="56"/>
        <v>547</v>
      </c>
      <c r="BG52" s="47">
        <f t="shared" si="56"/>
        <v>1854</v>
      </c>
      <c r="BH52" s="47">
        <f t="shared" si="56"/>
        <v>1244</v>
      </c>
      <c r="BI52" s="47">
        <f t="shared" si="56"/>
        <v>1616</v>
      </c>
      <c r="BJ52" s="47">
        <f t="shared" si="56"/>
        <v>999</v>
      </c>
    </row>
    <row r="53" ht="13.5" customHeight="1">
      <c r="A53" s="88">
        <v>40257.0</v>
      </c>
      <c r="B53" s="84" t="s">
        <v>71</v>
      </c>
      <c r="C53" s="38"/>
      <c r="D53" s="233" t="s">
        <v>23</v>
      </c>
      <c r="E53" s="52">
        <f t="shared" si="2"/>
        <v>1902</v>
      </c>
      <c r="F53" s="41">
        <v>1.0</v>
      </c>
      <c r="G53" s="41">
        <v>22.0</v>
      </c>
      <c r="H53" s="42">
        <f t="shared" si="3"/>
        <v>25</v>
      </c>
      <c r="I53" s="38"/>
      <c r="J53" s="234" t="s">
        <v>27</v>
      </c>
      <c r="K53" s="52">
        <f t="shared" si="4"/>
        <v>1629</v>
      </c>
      <c r="L53" s="44">
        <v>1.0</v>
      </c>
      <c r="M53" s="44">
        <v>18.0</v>
      </c>
      <c r="N53" s="23">
        <f t="shared" si="5"/>
        <v>21</v>
      </c>
      <c r="O53" s="38"/>
      <c r="P53" s="45" t="s">
        <v>72</v>
      </c>
      <c r="Q53" s="38"/>
      <c r="R53" s="45">
        <f>MIN(Rules!$E$2,(MAX(H53/N53,N53/H53)))</f>
        <v>1.19047619</v>
      </c>
      <c r="S53" s="45">
        <f>VLOOKUP(B53,Rules!A:B,2,FALSE)</f>
        <v>40</v>
      </c>
      <c r="T53" s="38"/>
      <c r="U53" s="46">
        <f>1/(10^(-(E53+(IF(P53="Y",Rules!$I$2,0))-K53)/Rules!$E$12)+1)</f>
        <v>0.8752269775</v>
      </c>
      <c r="V53" s="47">
        <f t="shared" si="6"/>
        <v>6</v>
      </c>
      <c r="W53" s="47">
        <f t="shared" si="7"/>
        <v>-6</v>
      </c>
      <c r="X53" s="47"/>
      <c r="Y53" s="47"/>
      <c r="Z53" s="48"/>
      <c r="AA53" s="47">
        <f t="shared" ref="AA53:BJ53" si="57">IF($D53=AA$1,$E53+$V53,(IF($J53=AA$1,$K53+$W53,AA52)))</f>
        <v>1453</v>
      </c>
      <c r="AB53" s="47">
        <f t="shared" si="57"/>
        <v>1107</v>
      </c>
      <c r="AC53" s="47">
        <f t="shared" si="57"/>
        <v>1602</v>
      </c>
      <c r="AD53" s="47">
        <f t="shared" si="57"/>
        <v>465</v>
      </c>
      <c r="AE53" s="47">
        <f t="shared" si="57"/>
        <v>1651</v>
      </c>
      <c r="AF53" s="47">
        <f t="shared" si="57"/>
        <v>1810</v>
      </c>
      <c r="AG53" s="47">
        <f t="shared" si="57"/>
        <v>1065</v>
      </c>
      <c r="AH53" s="47">
        <f t="shared" si="57"/>
        <v>853</v>
      </c>
      <c r="AI53" s="47">
        <f t="shared" si="57"/>
        <v>1388</v>
      </c>
      <c r="AJ53" s="47">
        <f t="shared" si="57"/>
        <v>1746</v>
      </c>
      <c r="AK53" s="47">
        <f t="shared" si="57"/>
        <v>571</v>
      </c>
      <c r="AL53" s="47">
        <f t="shared" si="57"/>
        <v>877</v>
      </c>
      <c r="AM53" s="47">
        <f t="shared" si="57"/>
        <v>1908</v>
      </c>
      <c r="AN53" s="47">
        <f t="shared" si="57"/>
        <v>1270</v>
      </c>
      <c r="AO53" s="47">
        <f t="shared" si="57"/>
        <v>1169</v>
      </c>
      <c r="AP53" s="47">
        <f t="shared" si="57"/>
        <v>2040</v>
      </c>
      <c r="AQ53" s="47">
        <f t="shared" si="57"/>
        <v>1490</v>
      </c>
      <c r="AR53" s="47">
        <f t="shared" si="57"/>
        <v>547</v>
      </c>
      <c r="AS53" s="47">
        <f t="shared" si="57"/>
        <v>1687</v>
      </c>
      <c r="AT53" s="47">
        <f t="shared" si="57"/>
        <v>1136</v>
      </c>
      <c r="AU53" s="47">
        <f t="shared" si="57"/>
        <v>691</v>
      </c>
      <c r="AV53" s="47">
        <f t="shared" si="57"/>
        <v>886</v>
      </c>
      <c r="AW53" s="47">
        <f t="shared" si="57"/>
        <v>1126</v>
      </c>
      <c r="AX53" s="47">
        <f t="shared" si="57"/>
        <v>1259</v>
      </c>
      <c r="AY53" s="47">
        <f t="shared" si="57"/>
        <v>651</v>
      </c>
      <c r="AZ53" s="47">
        <f t="shared" si="57"/>
        <v>1623</v>
      </c>
      <c r="BA53" s="47">
        <f t="shared" si="57"/>
        <v>948</v>
      </c>
      <c r="BB53" s="47">
        <f t="shared" si="57"/>
        <v>646</v>
      </c>
      <c r="BC53" s="47">
        <f t="shared" si="57"/>
        <v>551</v>
      </c>
      <c r="BD53" s="47">
        <f t="shared" si="57"/>
        <v>1958</v>
      </c>
      <c r="BE53" s="47">
        <f t="shared" si="57"/>
        <v>737</v>
      </c>
      <c r="BF53" s="47">
        <f t="shared" si="57"/>
        <v>547</v>
      </c>
      <c r="BG53" s="47">
        <f t="shared" si="57"/>
        <v>1854</v>
      </c>
      <c r="BH53" s="47">
        <f t="shared" si="57"/>
        <v>1244</v>
      </c>
      <c r="BI53" s="47">
        <f t="shared" si="57"/>
        <v>1616</v>
      </c>
      <c r="BJ53" s="47">
        <f t="shared" si="57"/>
        <v>999</v>
      </c>
    </row>
    <row r="54" ht="13.5" customHeight="1">
      <c r="A54" s="88">
        <v>40257.0</v>
      </c>
      <c r="B54" s="84" t="s">
        <v>71</v>
      </c>
      <c r="C54" s="38"/>
      <c r="D54" s="233" t="s">
        <v>29</v>
      </c>
      <c r="E54" s="52">
        <f t="shared" si="2"/>
        <v>1169</v>
      </c>
      <c r="F54" s="41">
        <v>1.0</v>
      </c>
      <c r="G54" s="41">
        <v>15.0</v>
      </c>
      <c r="H54" s="42">
        <f t="shared" si="3"/>
        <v>18</v>
      </c>
      <c r="I54" s="38"/>
      <c r="J54" s="234" t="s">
        <v>33</v>
      </c>
      <c r="K54" s="52">
        <f t="shared" si="4"/>
        <v>1388</v>
      </c>
      <c r="L54" s="44">
        <v>2.0</v>
      </c>
      <c r="M54" s="44">
        <v>16.0</v>
      </c>
      <c r="N54" s="23">
        <f t="shared" si="5"/>
        <v>22</v>
      </c>
      <c r="O54" s="38"/>
      <c r="P54" s="45" t="s">
        <v>72</v>
      </c>
      <c r="Q54" s="38"/>
      <c r="R54" s="45">
        <f>MIN(Rules!$E$2,(MAX(H54/N54,N54/H54)))</f>
        <v>1.222222222</v>
      </c>
      <c r="S54" s="45">
        <f>VLOOKUP(B54,Rules!A:B,2,FALSE)</f>
        <v>40</v>
      </c>
      <c r="T54" s="38"/>
      <c r="U54" s="46">
        <f>1/(10^(-(E54+(IF(P54="Y",Rules!$I$2,0))-K54)/Rules!$E$12)+1)</f>
        <v>0.4212225439</v>
      </c>
      <c r="V54" s="47">
        <f t="shared" si="6"/>
        <v>-21</v>
      </c>
      <c r="W54" s="47">
        <f t="shared" si="7"/>
        <v>21</v>
      </c>
      <c r="X54" s="47"/>
      <c r="Y54" s="47"/>
      <c r="Z54" s="48"/>
      <c r="AA54" s="47">
        <f t="shared" ref="AA54:BJ54" si="58">IF($D54=AA$1,$E54+$V54,(IF($J54=AA$1,$K54+$W54,AA53)))</f>
        <v>1453</v>
      </c>
      <c r="AB54" s="47">
        <f t="shared" si="58"/>
        <v>1107</v>
      </c>
      <c r="AC54" s="47">
        <f t="shared" si="58"/>
        <v>1602</v>
      </c>
      <c r="AD54" s="47">
        <f t="shared" si="58"/>
        <v>465</v>
      </c>
      <c r="AE54" s="47">
        <f t="shared" si="58"/>
        <v>1651</v>
      </c>
      <c r="AF54" s="47">
        <f t="shared" si="58"/>
        <v>1810</v>
      </c>
      <c r="AG54" s="47">
        <f t="shared" si="58"/>
        <v>1065</v>
      </c>
      <c r="AH54" s="47">
        <f t="shared" si="58"/>
        <v>853</v>
      </c>
      <c r="AI54" s="47">
        <f t="shared" si="58"/>
        <v>1409</v>
      </c>
      <c r="AJ54" s="47">
        <f t="shared" si="58"/>
        <v>1746</v>
      </c>
      <c r="AK54" s="47">
        <f t="shared" si="58"/>
        <v>571</v>
      </c>
      <c r="AL54" s="47">
        <f t="shared" si="58"/>
        <v>877</v>
      </c>
      <c r="AM54" s="47">
        <f t="shared" si="58"/>
        <v>1908</v>
      </c>
      <c r="AN54" s="47">
        <f t="shared" si="58"/>
        <v>1270</v>
      </c>
      <c r="AO54" s="47">
        <f t="shared" si="58"/>
        <v>1148</v>
      </c>
      <c r="AP54" s="47">
        <f t="shared" si="58"/>
        <v>2040</v>
      </c>
      <c r="AQ54" s="47">
        <f t="shared" si="58"/>
        <v>1490</v>
      </c>
      <c r="AR54" s="47">
        <f t="shared" si="58"/>
        <v>547</v>
      </c>
      <c r="AS54" s="47">
        <f t="shared" si="58"/>
        <v>1687</v>
      </c>
      <c r="AT54" s="47">
        <f t="shared" si="58"/>
        <v>1136</v>
      </c>
      <c r="AU54" s="47">
        <f t="shared" si="58"/>
        <v>691</v>
      </c>
      <c r="AV54" s="47">
        <f t="shared" si="58"/>
        <v>886</v>
      </c>
      <c r="AW54" s="47">
        <f t="shared" si="58"/>
        <v>1126</v>
      </c>
      <c r="AX54" s="47">
        <f t="shared" si="58"/>
        <v>1259</v>
      </c>
      <c r="AY54" s="47">
        <f t="shared" si="58"/>
        <v>651</v>
      </c>
      <c r="AZ54" s="47">
        <f t="shared" si="58"/>
        <v>1623</v>
      </c>
      <c r="BA54" s="47">
        <f t="shared" si="58"/>
        <v>948</v>
      </c>
      <c r="BB54" s="47">
        <f t="shared" si="58"/>
        <v>646</v>
      </c>
      <c r="BC54" s="47">
        <f t="shared" si="58"/>
        <v>551</v>
      </c>
      <c r="BD54" s="47">
        <f t="shared" si="58"/>
        <v>1958</v>
      </c>
      <c r="BE54" s="47">
        <f t="shared" si="58"/>
        <v>737</v>
      </c>
      <c r="BF54" s="47">
        <f t="shared" si="58"/>
        <v>547</v>
      </c>
      <c r="BG54" s="47">
        <f t="shared" si="58"/>
        <v>1854</v>
      </c>
      <c r="BH54" s="47">
        <f t="shared" si="58"/>
        <v>1244</v>
      </c>
      <c r="BI54" s="47">
        <f t="shared" si="58"/>
        <v>1616</v>
      </c>
      <c r="BJ54" s="47">
        <f t="shared" si="58"/>
        <v>999</v>
      </c>
    </row>
    <row r="55" ht="13.5" customHeight="1">
      <c r="A55" s="88">
        <v>40258.0</v>
      </c>
      <c r="B55" s="84" t="s">
        <v>71</v>
      </c>
      <c r="C55" s="38"/>
      <c r="D55" s="233" t="s">
        <v>26</v>
      </c>
      <c r="E55" s="52">
        <f t="shared" si="2"/>
        <v>1746</v>
      </c>
      <c r="F55" s="41">
        <v>0.0</v>
      </c>
      <c r="G55" s="41">
        <v>23.0</v>
      </c>
      <c r="H55" s="42">
        <f t="shared" si="3"/>
        <v>23</v>
      </c>
      <c r="I55" s="38"/>
      <c r="J55" s="234" t="s">
        <v>22</v>
      </c>
      <c r="K55" s="52">
        <f t="shared" si="4"/>
        <v>2040</v>
      </c>
      <c r="L55" s="44">
        <v>2.0</v>
      </c>
      <c r="M55" s="44">
        <v>21.0</v>
      </c>
      <c r="N55" s="23">
        <f t="shared" si="5"/>
        <v>27</v>
      </c>
      <c r="O55" s="38"/>
      <c r="P55" s="45" t="s">
        <v>72</v>
      </c>
      <c r="Q55" s="38"/>
      <c r="R55" s="45">
        <f>MIN(Rules!$E$2,(MAX(H55/N55,N55/H55)))</f>
        <v>1.173913043</v>
      </c>
      <c r="S55" s="45">
        <f>VLOOKUP(B55,Rules!A:B,2,FALSE)</f>
        <v>40</v>
      </c>
      <c r="T55" s="38"/>
      <c r="U55" s="46">
        <f>1/(10^(-(E55+(IF(P55="Y",Rules!$I$2,0))-K55)/Rules!$E$12)+1)</f>
        <v>0.3400335959</v>
      </c>
      <c r="V55" s="47">
        <f t="shared" si="6"/>
        <v>-16</v>
      </c>
      <c r="W55" s="47">
        <f t="shared" si="7"/>
        <v>16</v>
      </c>
      <c r="X55" s="47"/>
      <c r="Y55" s="47"/>
      <c r="Z55" s="48"/>
      <c r="AA55" s="47">
        <f t="shared" ref="AA55:BJ55" si="59">IF($D55=AA$1,$E55+$V55,(IF($J55=AA$1,$K55+$W55,AA54)))</f>
        <v>1453</v>
      </c>
      <c r="AB55" s="47">
        <f t="shared" si="59"/>
        <v>1107</v>
      </c>
      <c r="AC55" s="47">
        <f t="shared" si="59"/>
        <v>1602</v>
      </c>
      <c r="AD55" s="47">
        <f t="shared" si="59"/>
        <v>465</v>
      </c>
      <c r="AE55" s="47">
        <f t="shared" si="59"/>
        <v>1651</v>
      </c>
      <c r="AF55" s="47">
        <f t="shared" si="59"/>
        <v>1810</v>
      </c>
      <c r="AG55" s="47">
        <f t="shared" si="59"/>
        <v>1065</v>
      </c>
      <c r="AH55" s="47">
        <f t="shared" si="59"/>
        <v>853</v>
      </c>
      <c r="AI55" s="47">
        <f t="shared" si="59"/>
        <v>1409</v>
      </c>
      <c r="AJ55" s="47">
        <f t="shared" si="59"/>
        <v>1730</v>
      </c>
      <c r="AK55" s="47">
        <f t="shared" si="59"/>
        <v>571</v>
      </c>
      <c r="AL55" s="47">
        <f t="shared" si="59"/>
        <v>877</v>
      </c>
      <c r="AM55" s="47">
        <f t="shared" si="59"/>
        <v>1908</v>
      </c>
      <c r="AN55" s="47">
        <f t="shared" si="59"/>
        <v>1270</v>
      </c>
      <c r="AO55" s="47">
        <f t="shared" si="59"/>
        <v>1148</v>
      </c>
      <c r="AP55" s="47">
        <f t="shared" si="59"/>
        <v>2056</v>
      </c>
      <c r="AQ55" s="47">
        <f t="shared" si="59"/>
        <v>1490</v>
      </c>
      <c r="AR55" s="47">
        <f t="shared" si="59"/>
        <v>547</v>
      </c>
      <c r="AS55" s="47">
        <f t="shared" si="59"/>
        <v>1687</v>
      </c>
      <c r="AT55" s="47">
        <f t="shared" si="59"/>
        <v>1136</v>
      </c>
      <c r="AU55" s="47">
        <f t="shared" si="59"/>
        <v>691</v>
      </c>
      <c r="AV55" s="47">
        <f t="shared" si="59"/>
        <v>886</v>
      </c>
      <c r="AW55" s="47">
        <f t="shared" si="59"/>
        <v>1126</v>
      </c>
      <c r="AX55" s="47">
        <f t="shared" si="59"/>
        <v>1259</v>
      </c>
      <c r="AY55" s="47">
        <f t="shared" si="59"/>
        <v>651</v>
      </c>
      <c r="AZ55" s="47">
        <f t="shared" si="59"/>
        <v>1623</v>
      </c>
      <c r="BA55" s="47">
        <f t="shared" si="59"/>
        <v>948</v>
      </c>
      <c r="BB55" s="47">
        <f t="shared" si="59"/>
        <v>646</v>
      </c>
      <c r="BC55" s="47">
        <f t="shared" si="59"/>
        <v>551</v>
      </c>
      <c r="BD55" s="47">
        <f t="shared" si="59"/>
        <v>1958</v>
      </c>
      <c r="BE55" s="47">
        <f t="shared" si="59"/>
        <v>737</v>
      </c>
      <c r="BF55" s="47">
        <f t="shared" si="59"/>
        <v>547</v>
      </c>
      <c r="BG55" s="47">
        <f t="shared" si="59"/>
        <v>1854</v>
      </c>
      <c r="BH55" s="47">
        <f t="shared" si="59"/>
        <v>1244</v>
      </c>
      <c r="BI55" s="47">
        <f t="shared" si="59"/>
        <v>1616</v>
      </c>
      <c r="BJ55" s="47">
        <f t="shared" si="59"/>
        <v>999</v>
      </c>
    </row>
    <row r="56" ht="13.5" customHeight="1">
      <c r="A56" s="88">
        <v>40258.0</v>
      </c>
      <c r="B56" s="84" t="s">
        <v>71</v>
      </c>
      <c r="C56" s="38"/>
      <c r="D56" s="233" t="s">
        <v>25</v>
      </c>
      <c r="E56" s="52">
        <f t="shared" si="2"/>
        <v>1854</v>
      </c>
      <c r="F56" s="41">
        <v>2.0</v>
      </c>
      <c r="G56" s="41">
        <v>20.0</v>
      </c>
      <c r="H56" s="42">
        <f t="shared" si="3"/>
        <v>26</v>
      </c>
      <c r="I56" s="38"/>
      <c r="J56" s="234" t="s">
        <v>19</v>
      </c>
      <c r="K56" s="52">
        <f t="shared" si="4"/>
        <v>1810</v>
      </c>
      <c r="L56" s="44">
        <v>3.0</v>
      </c>
      <c r="M56" s="44">
        <v>17.0</v>
      </c>
      <c r="N56" s="23">
        <f t="shared" si="5"/>
        <v>26</v>
      </c>
      <c r="O56" s="38"/>
      <c r="P56" s="45" t="s">
        <v>72</v>
      </c>
      <c r="Q56" s="38"/>
      <c r="R56" s="45">
        <f>MIN(Rules!$E$2,(MAX(H56/N56,N56/H56)))</f>
        <v>1</v>
      </c>
      <c r="S56" s="45">
        <f>VLOOKUP(B56,Rules!A:B,2,FALSE)</f>
        <v>40</v>
      </c>
      <c r="T56" s="38"/>
      <c r="U56" s="46">
        <f>1/(10^(-(E56+(IF(P56="Y",Rules!$I$2,0))-K56)/Rules!$E$12)+1)</f>
        <v>0.7095919361</v>
      </c>
      <c r="V56" s="47">
        <f t="shared" si="6"/>
        <v>-8</v>
      </c>
      <c r="W56" s="47">
        <f t="shared" si="7"/>
        <v>8</v>
      </c>
      <c r="X56" s="47"/>
      <c r="Y56" s="47"/>
      <c r="Z56" s="48"/>
      <c r="AA56" s="47">
        <f t="shared" ref="AA56:BJ56" si="60">IF($D56=AA$1,$E56+$V56,(IF($J56=AA$1,$K56+$W56,AA55)))</f>
        <v>1453</v>
      </c>
      <c r="AB56" s="47">
        <f t="shared" si="60"/>
        <v>1107</v>
      </c>
      <c r="AC56" s="47">
        <f t="shared" si="60"/>
        <v>1602</v>
      </c>
      <c r="AD56" s="47">
        <f t="shared" si="60"/>
        <v>465</v>
      </c>
      <c r="AE56" s="47">
        <f t="shared" si="60"/>
        <v>1651</v>
      </c>
      <c r="AF56" s="47">
        <f t="shared" si="60"/>
        <v>1818</v>
      </c>
      <c r="AG56" s="47">
        <f t="shared" si="60"/>
        <v>1065</v>
      </c>
      <c r="AH56" s="47">
        <f t="shared" si="60"/>
        <v>853</v>
      </c>
      <c r="AI56" s="47">
        <f t="shared" si="60"/>
        <v>1409</v>
      </c>
      <c r="AJ56" s="47">
        <f t="shared" si="60"/>
        <v>1730</v>
      </c>
      <c r="AK56" s="47">
        <f t="shared" si="60"/>
        <v>571</v>
      </c>
      <c r="AL56" s="47">
        <f t="shared" si="60"/>
        <v>877</v>
      </c>
      <c r="AM56" s="47">
        <f t="shared" si="60"/>
        <v>1908</v>
      </c>
      <c r="AN56" s="47">
        <f t="shared" si="60"/>
        <v>1270</v>
      </c>
      <c r="AO56" s="47">
        <f t="shared" si="60"/>
        <v>1148</v>
      </c>
      <c r="AP56" s="47">
        <f t="shared" si="60"/>
        <v>2056</v>
      </c>
      <c r="AQ56" s="47">
        <f t="shared" si="60"/>
        <v>1490</v>
      </c>
      <c r="AR56" s="47">
        <f t="shared" si="60"/>
        <v>547</v>
      </c>
      <c r="AS56" s="47">
        <f t="shared" si="60"/>
        <v>1687</v>
      </c>
      <c r="AT56" s="47">
        <f t="shared" si="60"/>
        <v>1136</v>
      </c>
      <c r="AU56" s="47">
        <f t="shared" si="60"/>
        <v>691</v>
      </c>
      <c r="AV56" s="47">
        <f t="shared" si="60"/>
        <v>886</v>
      </c>
      <c r="AW56" s="47">
        <f t="shared" si="60"/>
        <v>1126</v>
      </c>
      <c r="AX56" s="47">
        <f t="shared" si="60"/>
        <v>1259</v>
      </c>
      <c r="AY56" s="47">
        <f t="shared" si="60"/>
        <v>651</v>
      </c>
      <c r="AZ56" s="47">
        <f t="shared" si="60"/>
        <v>1623</v>
      </c>
      <c r="BA56" s="47">
        <f t="shared" si="60"/>
        <v>948</v>
      </c>
      <c r="BB56" s="47">
        <f t="shared" si="60"/>
        <v>646</v>
      </c>
      <c r="BC56" s="47">
        <f t="shared" si="60"/>
        <v>551</v>
      </c>
      <c r="BD56" s="47">
        <f t="shared" si="60"/>
        <v>1958</v>
      </c>
      <c r="BE56" s="47">
        <f t="shared" si="60"/>
        <v>737</v>
      </c>
      <c r="BF56" s="47">
        <f t="shared" si="60"/>
        <v>547</v>
      </c>
      <c r="BG56" s="47">
        <f t="shared" si="60"/>
        <v>1846</v>
      </c>
      <c r="BH56" s="47">
        <f t="shared" si="60"/>
        <v>1244</v>
      </c>
      <c r="BI56" s="47">
        <f t="shared" si="60"/>
        <v>1616</v>
      </c>
      <c r="BJ56" s="47">
        <f t="shared" si="60"/>
        <v>999</v>
      </c>
    </row>
    <row r="57" ht="13.5" customHeight="1">
      <c r="A57" s="88">
        <v>40258.0</v>
      </c>
      <c r="B57" s="84" t="s">
        <v>71</v>
      </c>
      <c r="C57" s="38"/>
      <c r="D57" s="233" t="s">
        <v>20</v>
      </c>
      <c r="E57" s="52">
        <f t="shared" si="2"/>
        <v>1687</v>
      </c>
      <c r="F57" s="41">
        <v>0.0</v>
      </c>
      <c r="G57" s="41">
        <v>8.0</v>
      </c>
      <c r="H57" s="42">
        <f t="shared" si="3"/>
        <v>8</v>
      </c>
      <c r="I57" s="38"/>
      <c r="J57" s="234" t="s">
        <v>18</v>
      </c>
      <c r="K57" s="52">
        <f t="shared" si="4"/>
        <v>1958</v>
      </c>
      <c r="L57" s="44">
        <v>2.0</v>
      </c>
      <c r="M57" s="44">
        <v>24.0</v>
      </c>
      <c r="N57" s="23">
        <f t="shared" si="5"/>
        <v>30</v>
      </c>
      <c r="O57" s="38"/>
      <c r="P57" s="45" t="s">
        <v>72</v>
      </c>
      <c r="Q57" s="38"/>
      <c r="R57" s="45">
        <f>MIN(Rules!$E$2,(MAX(H57/N57,N57/H57)))</f>
        <v>2</v>
      </c>
      <c r="S57" s="45">
        <f>VLOOKUP(B57,Rules!A:B,2,FALSE)</f>
        <v>40</v>
      </c>
      <c r="T57" s="38"/>
      <c r="U57" s="46">
        <f>1/(10^(-(E57+(IF(P57="Y",Rules!$I$2,0))-K57)/Rules!$E$12)+1)</f>
        <v>0.3641896468</v>
      </c>
      <c r="V57" s="47">
        <f t="shared" si="6"/>
        <v>-29</v>
      </c>
      <c r="W57" s="47">
        <f t="shared" si="7"/>
        <v>29</v>
      </c>
      <c r="X57" s="47"/>
      <c r="Y57" s="47"/>
      <c r="Z57" s="48"/>
      <c r="AA57" s="47">
        <f t="shared" ref="AA57:BJ57" si="61">IF($D57=AA$1,$E57+$V57,(IF($J57=AA$1,$K57+$W57,AA56)))</f>
        <v>1453</v>
      </c>
      <c r="AB57" s="47">
        <f t="shared" si="61"/>
        <v>1107</v>
      </c>
      <c r="AC57" s="47">
        <f t="shared" si="61"/>
        <v>1602</v>
      </c>
      <c r="AD57" s="47">
        <f t="shared" si="61"/>
        <v>465</v>
      </c>
      <c r="AE57" s="47">
        <f t="shared" si="61"/>
        <v>1651</v>
      </c>
      <c r="AF57" s="47">
        <f t="shared" si="61"/>
        <v>1818</v>
      </c>
      <c r="AG57" s="47">
        <f t="shared" si="61"/>
        <v>1065</v>
      </c>
      <c r="AH57" s="47">
        <f t="shared" si="61"/>
        <v>853</v>
      </c>
      <c r="AI57" s="47">
        <f t="shared" si="61"/>
        <v>1409</v>
      </c>
      <c r="AJ57" s="47">
        <f t="shared" si="61"/>
        <v>1730</v>
      </c>
      <c r="AK57" s="47">
        <f t="shared" si="61"/>
        <v>571</v>
      </c>
      <c r="AL57" s="47">
        <f t="shared" si="61"/>
        <v>877</v>
      </c>
      <c r="AM57" s="47">
        <f t="shared" si="61"/>
        <v>1908</v>
      </c>
      <c r="AN57" s="47">
        <f t="shared" si="61"/>
        <v>1270</v>
      </c>
      <c r="AO57" s="47">
        <f t="shared" si="61"/>
        <v>1148</v>
      </c>
      <c r="AP57" s="47">
        <f t="shared" si="61"/>
        <v>2056</v>
      </c>
      <c r="AQ57" s="47">
        <f t="shared" si="61"/>
        <v>1490</v>
      </c>
      <c r="AR57" s="47">
        <f t="shared" si="61"/>
        <v>547</v>
      </c>
      <c r="AS57" s="47">
        <f t="shared" si="61"/>
        <v>1658</v>
      </c>
      <c r="AT57" s="47">
        <f t="shared" si="61"/>
        <v>1136</v>
      </c>
      <c r="AU57" s="47">
        <f t="shared" si="61"/>
        <v>691</v>
      </c>
      <c r="AV57" s="47">
        <f t="shared" si="61"/>
        <v>886</v>
      </c>
      <c r="AW57" s="47">
        <f t="shared" si="61"/>
        <v>1126</v>
      </c>
      <c r="AX57" s="47">
        <f t="shared" si="61"/>
        <v>1259</v>
      </c>
      <c r="AY57" s="47">
        <f t="shared" si="61"/>
        <v>651</v>
      </c>
      <c r="AZ57" s="47">
        <f t="shared" si="61"/>
        <v>1623</v>
      </c>
      <c r="BA57" s="47">
        <f t="shared" si="61"/>
        <v>948</v>
      </c>
      <c r="BB57" s="47">
        <f t="shared" si="61"/>
        <v>646</v>
      </c>
      <c r="BC57" s="47">
        <f t="shared" si="61"/>
        <v>551</v>
      </c>
      <c r="BD57" s="47">
        <f t="shared" si="61"/>
        <v>1987</v>
      </c>
      <c r="BE57" s="47">
        <f t="shared" si="61"/>
        <v>737</v>
      </c>
      <c r="BF57" s="47">
        <f t="shared" si="61"/>
        <v>547</v>
      </c>
      <c r="BG57" s="47">
        <f t="shared" si="61"/>
        <v>1846</v>
      </c>
      <c r="BH57" s="47">
        <f t="shared" si="61"/>
        <v>1244</v>
      </c>
      <c r="BI57" s="47">
        <f t="shared" si="61"/>
        <v>1616</v>
      </c>
      <c r="BJ57" s="47">
        <f t="shared" si="61"/>
        <v>999</v>
      </c>
    </row>
    <row r="58" ht="13.5" customHeight="1">
      <c r="A58" s="88">
        <v>40258.0</v>
      </c>
      <c r="B58" s="84" t="s">
        <v>71</v>
      </c>
      <c r="C58" s="38"/>
      <c r="D58" s="233" t="s">
        <v>30</v>
      </c>
      <c r="E58" s="52">
        <f t="shared" si="2"/>
        <v>1453</v>
      </c>
      <c r="F58" s="41">
        <v>1.0</v>
      </c>
      <c r="G58" s="41">
        <v>9.0</v>
      </c>
      <c r="H58" s="42">
        <f t="shared" si="3"/>
        <v>12</v>
      </c>
      <c r="I58" s="38"/>
      <c r="J58" s="234" t="s">
        <v>21</v>
      </c>
      <c r="K58" s="52">
        <f t="shared" si="4"/>
        <v>1651</v>
      </c>
      <c r="L58" s="44">
        <v>0.0</v>
      </c>
      <c r="M58" s="44">
        <v>13.0</v>
      </c>
      <c r="N58" s="23">
        <f t="shared" si="5"/>
        <v>13</v>
      </c>
      <c r="O58" s="38"/>
      <c r="P58" s="45" t="s">
        <v>72</v>
      </c>
      <c r="Q58" s="38"/>
      <c r="R58" s="45">
        <f>MIN(Rules!$E$2,(MAX(H58/N58,N58/H58)))</f>
        <v>1.083333333</v>
      </c>
      <c r="S58" s="45">
        <f>VLOOKUP(B58,Rules!A:B,2,FALSE)</f>
        <v>40</v>
      </c>
      <c r="T58" s="38"/>
      <c r="U58" s="46">
        <f>1/(10^(-(E58+(IF(P58="Y",Rules!$I$2,0))-K58)/Rules!$E$12)+1)</f>
        <v>0.4449618829</v>
      </c>
      <c r="V58" s="47">
        <f t="shared" si="6"/>
        <v>-19</v>
      </c>
      <c r="W58" s="47">
        <f t="shared" si="7"/>
        <v>19</v>
      </c>
      <c r="X58" s="47"/>
      <c r="Y58" s="47"/>
      <c r="Z58" s="48"/>
      <c r="AA58" s="47">
        <f t="shared" ref="AA58:BJ58" si="62">IF($D58=AA$1,$E58+$V58,(IF($J58=AA$1,$K58+$W58,AA57)))</f>
        <v>1434</v>
      </c>
      <c r="AB58" s="47">
        <f t="shared" si="62"/>
        <v>1107</v>
      </c>
      <c r="AC58" s="47">
        <f t="shared" si="62"/>
        <v>1602</v>
      </c>
      <c r="AD58" s="47">
        <f t="shared" si="62"/>
        <v>465</v>
      </c>
      <c r="AE58" s="47">
        <f t="shared" si="62"/>
        <v>1670</v>
      </c>
      <c r="AF58" s="47">
        <f t="shared" si="62"/>
        <v>1818</v>
      </c>
      <c r="AG58" s="47">
        <f t="shared" si="62"/>
        <v>1065</v>
      </c>
      <c r="AH58" s="47">
        <f t="shared" si="62"/>
        <v>853</v>
      </c>
      <c r="AI58" s="47">
        <f t="shared" si="62"/>
        <v>1409</v>
      </c>
      <c r="AJ58" s="47">
        <f t="shared" si="62"/>
        <v>1730</v>
      </c>
      <c r="AK58" s="47">
        <f t="shared" si="62"/>
        <v>571</v>
      </c>
      <c r="AL58" s="47">
        <f t="shared" si="62"/>
        <v>877</v>
      </c>
      <c r="AM58" s="47">
        <f t="shared" si="62"/>
        <v>1908</v>
      </c>
      <c r="AN58" s="47">
        <f t="shared" si="62"/>
        <v>1270</v>
      </c>
      <c r="AO58" s="47">
        <f t="shared" si="62"/>
        <v>1148</v>
      </c>
      <c r="AP58" s="47">
        <f t="shared" si="62"/>
        <v>2056</v>
      </c>
      <c r="AQ58" s="47">
        <f t="shared" si="62"/>
        <v>1490</v>
      </c>
      <c r="AR58" s="47">
        <f t="shared" si="62"/>
        <v>547</v>
      </c>
      <c r="AS58" s="47">
        <f t="shared" si="62"/>
        <v>1658</v>
      </c>
      <c r="AT58" s="47">
        <f t="shared" si="62"/>
        <v>1136</v>
      </c>
      <c r="AU58" s="47">
        <f t="shared" si="62"/>
        <v>691</v>
      </c>
      <c r="AV58" s="47">
        <f t="shared" si="62"/>
        <v>886</v>
      </c>
      <c r="AW58" s="47">
        <f t="shared" si="62"/>
        <v>1126</v>
      </c>
      <c r="AX58" s="47">
        <f t="shared" si="62"/>
        <v>1259</v>
      </c>
      <c r="AY58" s="47">
        <f t="shared" si="62"/>
        <v>651</v>
      </c>
      <c r="AZ58" s="47">
        <f t="shared" si="62"/>
        <v>1623</v>
      </c>
      <c r="BA58" s="47">
        <f t="shared" si="62"/>
        <v>948</v>
      </c>
      <c r="BB58" s="47">
        <f t="shared" si="62"/>
        <v>646</v>
      </c>
      <c r="BC58" s="47">
        <f t="shared" si="62"/>
        <v>551</v>
      </c>
      <c r="BD58" s="47">
        <f t="shared" si="62"/>
        <v>1987</v>
      </c>
      <c r="BE58" s="47">
        <f t="shared" si="62"/>
        <v>737</v>
      </c>
      <c r="BF58" s="47">
        <f t="shared" si="62"/>
        <v>547</v>
      </c>
      <c r="BG58" s="47">
        <f t="shared" si="62"/>
        <v>1846</v>
      </c>
      <c r="BH58" s="47">
        <f t="shared" si="62"/>
        <v>1244</v>
      </c>
      <c r="BI58" s="47">
        <f t="shared" si="62"/>
        <v>1616</v>
      </c>
      <c r="BJ58" s="47">
        <f t="shared" si="62"/>
        <v>999</v>
      </c>
    </row>
    <row r="59" ht="13.5" customHeight="1">
      <c r="A59" s="88">
        <v>40258.0</v>
      </c>
      <c r="B59" s="84" t="s">
        <v>71</v>
      </c>
      <c r="C59" s="38"/>
      <c r="D59" s="233" t="s">
        <v>28</v>
      </c>
      <c r="E59" s="52">
        <f t="shared" si="2"/>
        <v>1602</v>
      </c>
      <c r="F59" s="41">
        <v>0.0</v>
      </c>
      <c r="G59" s="41">
        <v>16.0</v>
      </c>
      <c r="H59" s="42">
        <f t="shared" si="3"/>
        <v>16</v>
      </c>
      <c r="I59" s="38"/>
      <c r="J59" s="234" t="s">
        <v>24</v>
      </c>
      <c r="K59" s="52">
        <f t="shared" si="4"/>
        <v>1616</v>
      </c>
      <c r="L59" s="44">
        <v>0.0</v>
      </c>
      <c r="M59" s="44">
        <v>13.0</v>
      </c>
      <c r="N59" s="23">
        <f t="shared" si="5"/>
        <v>13</v>
      </c>
      <c r="O59" s="38"/>
      <c r="P59" s="45" t="s">
        <v>72</v>
      </c>
      <c r="Q59" s="38"/>
      <c r="R59" s="45">
        <f>MIN(Rules!$E$2,(MAX(H59/N59,N59/H59)))</f>
        <v>1.230769231</v>
      </c>
      <c r="S59" s="45">
        <f>VLOOKUP(B59,Rules!A:B,2,FALSE)</f>
        <v>40</v>
      </c>
      <c r="T59" s="38"/>
      <c r="U59" s="46">
        <f>1/(10^(-(E59+(IF(P59="Y",Rules!$I$2,0))-K59)/Rules!$E$12)+1)</f>
        <v>0.6516507398</v>
      </c>
      <c r="V59" s="47">
        <f t="shared" si="6"/>
        <v>17</v>
      </c>
      <c r="W59" s="47">
        <f t="shared" si="7"/>
        <v>-17</v>
      </c>
      <c r="X59" s="47"/>
      <c r="Y59" s="47"/>
      <c r="Z59" s="48"/>
      <c r="AA59" s="47">
        <f t="shared" ref="AA59:BJ59" si="63">IF($D59=AA$1,$E59+$V59,(IF($J59=AA$1,$K59+$W59,AA58)))</f>
        <v>1434</v>
      </c>
      <c r="AB59" s="47">
        <f t="shared" si="63"/>
        <v>1107</v>
      </c>
      <c r="AC59" s="47">
        <f t="shared" si="63"/>
        <v>1619</v>
      </c>
      <c r="AD59" s="47">
        <f t="shared" si="63"/>
        <v>465</v>
      </c>
      <c r="AE59" s="47">
        <f t="shared" si="63"/>
        <v>1670</v>
      </c>
      <c r="AF59" s="47">
        <f t="shared" si="63"/>
        <v>1818</v>
      </c>
      <c r="AG59" s="47">
        <f t="shared" si="63"/>
        <v>1065</v>
      </c>
      <c r="AH59" s="47">
        <f t="shared" si="63"/>
        <v>853</v>
      </c>
      <c r="AI59" s="47">
        <f t="shared" si="63"/>
        <v>1409</v>
      </c>
      <c r="AJ59" s="47">
        <f t="shared" si="63"/>
        <v>1730</v>
      </c>
      <c r="AK59" s="47">
        <f t="shared" si="63"/>
        <v>571</v>
      </c>
      <c r="AL59" s="47">
        <f t="shared" si="63"/>
        <v>877</v>
      </c>
      <c r="AM59" s="47">
        <f t="shared" si="63"/>
        <v>1908</v>
      </c>
      <c r="AN59" s="47">
        <f t="shared" si="63"/>
        <v>1270</v>
      </c>
      <c r="AO59" s="47">
        <f t="shared" si="63"/>
        <v>1148</v>
      </c>
      <c r="AP59" s="47">
        <f t="shared" si="63"/>
        <v>2056</v>
      </c>
      <c r="AQ59" s="47">
        <f t="shared" si="63"/>
        <v>1490</v>
      </c>
      <c r="AR59" s="47">
        <f t="shared" si="63"/>
        <v>547</v>
      </c>
      <c r="AS59" s="47">
        <f t="shared" si="63"/>
        <v>1658</v>
      </c>
      <c r="AT59" s="47">
        <f t="shared" si="63"/>
        <v>1136</v>
      </c>
      <c r="AU59" s="47">
        <f t="shared" si="63"/>
        <v>691</v>
      </c>
      <c r="AV59" s="47">
        <f t="shared" si="63"/>
        <v>886</v>
      </c>
      <c r="AW59" s="47">
        <f t="shared" si="63"/>
        <v>1126</v>
      </c>
      <c r="AX59" s="47">
        <f t="shared" si="63"/>
        <v>1259</v>
      </c>
      <c r="AY59" s="47">
        <f t="shared" si="63"/>
        <v>651</v>
      </c>
      <c r="AZ59" s="47">
        <f t="shared" si="63"/>
        <v>1623</v>
      </c>
      <c r="BA59" s="47">
        <f t="shared" si="63"/>
        <v>948</v>
      </c>
      <c r="BB59" s="47">
        <f t="shared" si="63"/>
        <v>646</v>
      </c>
      <c r="BC59" s="47">
        <f t="shared" si="63"/>
        <v>551</v>
      </c>
      <c r="BD59" s="47">
        <f t="shared" si="63"/>
        <v>1987</v>
      </c>
      <c r="BE59" s="47">
        <f t="shared" si="63"/>
        <v>737</v>
      </c>
      <c r="BF59" s="47">
        <f t="shared" si="63"/>
        <v>547</v>
      </c>
      <c r="BG59" s="47">
        <f t="shared" si="63"/>
        <v>1846</v>
      </c>
      <c r="BH59" s="47">
        <f t="shared" si="63"/>
        <v>1244</v>
      </c>
      <c r="BI59" s="47">
        <f t="shared" si="63"/>
        <v>1599</v>
      </c>
      <c r="BJ59" s="47">
        <f t="shared" si="63"/>
        <v>999</v>
      </c>
    </row>
    <row r="60" ht="13.5" customHeight="1">
      <c r="A60" s="88">
        <v>40258.0</v>
      </c>
      <c r="B60" s="84" t="s">
        <v>71</v>
      </c>
      <c r="C60" s="38"/>
      <c r="D60" s="233" t="s">
        <v>31</v>
      </c>
      <c r="E60" s="52">
        <f t="shared" si="2"/>
        <v>1490</v>
      </c>
      <c r="F60" s="41">
        <v>4.0</v>
      </c>
      <c r="G60" s="41">
        <v>14.0</v>
      </c>
      <c r="H60" s="42">
        <f t="shared" si="3"/>
        <v>26</v>
      </c>
      <c r="I60" s="38"/>
      <c r="J60" s="234" t="s">
        <v>32</v>
      </c>
      <c r="K60" s="52">
        <f t="shared" si="4"/>
        <v>1244</v>
      </c>
      <c r="L60" s="44">
        <v>0.0</v>
      </c>
      <c r="M60" s="44">
        <v>13.0</v>
      </c>
      <c r="N60" s="23">
        <f t="shared" si="5"/>
        <v>13</v>
      </c>
      <c r="O60" s="38"/>
      <c r="P60" s="45" t="s">
        <v>72</v>
      </c>
      <c r="Q60" s="38"/>
      <c r="R60" s="45">
        <f>MIN(Rules!$E$2,(MAX(H60/N60,N60/H60)))</f>
        <v>2</v>
      </c>
      <c r="S60" s="45">
        <f>VLOOKUP(B60,Rules!A:B,2,FALSE)</f>
        <v>40</v>
      </c>
      <c r="T60" s="38"/>
      <c r="U60" s="46">
        <f>1/(10^(-(E60+(IF(P60="Y",Rules!$I$2,0))-K60)/Rules!$E$12)+1)</f>
        <v>0.86100321</v>
      </c>
      <c r="V60" s="47">
        <f t="shared" si="6"/>
        <v>11</v>
      </c>
      <c r="W60" s="47">
        <f t="shared" si="7"/>
        <v>-11</v>
      </c>
      <c r="X60" s="47"/>
      <c r="Y60" s="47"/>
      <c r="Z60" s="48"/>
      <c r="AA60" s="47">
        <f t="shared" ref="AA60:BJ60" si="64">IF($D60=AA$1,$E60+$V60,(IF($J60=AA$1,$K60+$W60,AA59)))</f>
        <v>1434</v>
      </c>
      <c r="AB60" s="47">
        <f t="shared" si="64"/>
        <v>1107</v>
      </c>
      <c r="AC60" s="47">
        <f t="shared" si="64"/>
        <v>1619</v>
      </c>
      <c r="AD60" s="47">
        <f t="shared" si="64"/>
        <v>465</v>
      </c>
      <c r="AE60" s="47">
        <f t="shared" si="64"/>
        <v>1670</v>
      </c>
      <c r="AF60" s="47">
        <f t="shared" si="64"/>
        <v>1818</v>
      </c>
      <c r="AG60" s="47">
        <f t="shared" si="64"/>
        <v>1065</v>
      </c>
      <c r="AH60" s="47">
        <f t="shared" si="64"/>
        <v>853</v>
      </c>
      <c r="AI60" s="47">
        <f t="shared" si="64"/>
        <v>1409</v>
      </c>
      <c r="AJ60" s="47">
        <f t="shared" si="64"/>
        <v>1730</v>
      </c>
      <c r="AK60" s="47">
        <f t="shared" si="64"/>
        <v>571</v>
      </c>
      <c r="AL60" s="47">
        <f t="shared" si="64"/>
        <v>877</v>
      </c>
      <c r="AM60" s="47">
        <f t="shared" si="64"/>
        <v>1908</v>
      </c>
      <c r="AN60" s="47">
        <f t="shared" si="64"/>
        <v>1270</v>
      </c>
      <c r="AO60" s="47">
        <f t="shared" si="64"/>
        <v>1148</v>
      </c>
      <c r="AP60" s="47">
        <f t="shared" si="64"/>
        <v>2056</v>
      </c>
      <c r="AQ60" s="47">
        <f t="shared" si="64"/>
        <v>1501</v>
      </c>
      <c r="AR60" s="47">
        <f t="shared" si="64"/>
        <v>547</v>
      </c>
      <c r="AS60" s="47">
        <f t="shared" si="64"/>
        <v>1658</v>
      </c>
      <c r="AT60" s="47">
        <f t="shared" si="64"/>
        <v>1136</v>
      </c>
      <c r="AU60" s="47">
        <f t="shared" si="64"/>
        <v>691</v>
      </c>
      <c r="AV60" s="47">
        <f t="shared" si="64"/>
        <v>886</v>
      </c>
      <c r="AW60" s="47">
        <f t="shared" si="64"/>
        <v>1126</v>
      </c>
      <c r="AX60" s="47">
        <f t="shared" si="64"/>
        <v>1259</v>
      </c>
      <c r="AY60" s="47">
        <f t="shared" si="64"/>
        <v>651</v>
      </c>
      <c r="AZ60" s="47">
        <f t="shared" si="64"/>
        <v>1623</v>
      </c>
      <c r="BA60" s="47">
        <f t="shared" si="64"/>
        <v>948</v>
      </c>
      <c r="BB60" s="47">
        <f t="shared" si="64"/>
        <v>646</v>
      </c>
      <c r="BC60" s="47">
        <f t="shared" si="64"/>
        <v>551</v>
      </c>
      <c r="BD60" s="47">
        <f t="shared" si="64"/>
        <v>1987</v>
      </c>
      <c r="BE60" s="47">
        <f t="shared" si="64"/>
        <v>737</v>
      </c>
      <c r="BF60" s="47">
        <f t="shared" si="64"/>
        <v>547</v>
      </c>
      <c r="BG60" s="47">
        <f t="shared" si="64"/>
        <v>1846</v>
      </c>
      <c r="BH60" s="47">
        <f t="shared" si="64"/>
        <v>1233</v>
      </c>
      <c r="BI60" s="47">
        <f t="shared" si="64"/>
        <v>1599</v>
      </c>
      <c r="BJ60" s="47">
        <f t="shared" si="64"/>
        <v>999</v>
      </c>
    </row>
    <row r="61" ht="13.5" customHeight="1">
      <c r="A61" s="88">
        <v>40258.0</v>
      </c>
      <c r="B61" s="84" t="s">
        <v>71</v>
      </c>
      <c r="C61" s="38"/>
      <c r="D61" s="233" t="s">
        <v>35</v>
      </c>
      <c r="E61" s="52">
        <f t="shared" si="2"/>
        <v>1065</v>
      </c>
      <c r="F61" s="41">
        <v>1.0</v>
      </c>
      <c r="G61" s="41">
        <v>12.0</v>
      </c>
      <c r="H61" s="42">
        <f t="shared" si="3"/>
        <v>15</v>
      </c>
      <c r="I61" s="38"/>
      <c r="J61" s="234" t="s">
        <v>47</v>
      </c>
      <c r="K61" s="52">
        <f t="shared" si="4"/>
        <v>886</v>
      </c>
      <c r="L61" s="44">
        <v>0.0</v>
      </c>
      <c r="M61" s="44">
        <v>18.0</v>
      </c>
      <c r="N61" s="23">
        <f t="shared" si="5"/>
        <v>18</v>
      </c>
      <c r="O61" s="38"/>
      <c r="P61" s="45" t="s">
        <v>72</v>
      </c>
      <c r="Q61" s="38"/>
      <c r="R61" s="45">
        <f>MIN(Rules!$E$2,(MAX(H61/N61,N61/H61)))</f>
        <v>1.2</v>
      </c>
      <c r="S61" s="45">
        <f>VLOOKUP(B61,Rules!A:B,2,FALSE)</f>
        <v>40</v>
      </c>
      <c r="T61" s="38"/>
      <c r="U61" s="46">
        <f>1/(10^(-(E61+(IF(P61="Y",Rules!$I$2,0))-K61)/Rules!$E$12)+1)</f>
        <v>0.8198159435</v>
      </c>
      <c r="V61" s="47">
        <f t="shared" si="6"/>
        <v>-39</v>
      </c>
      <c r="W61" s="47">
        <f t="shared" si="7"/>
        <v>39</v>
      </c>
      <c r="X61" s="47"/>
      <c r="Y61" s="47"/>
      <c r="Z61" s="48"/>
      <c r="AA61" s="47">
        <f t="shared" ref="AA61:BJ61" si="65">IF($D61=AA$1,$E61+$V61,(IF($J61=AA$1,$K61+$W61,AA60)))</f>
        <v>1434</v>
      </c>
      <c r="AB61" s="47">
        <f t="shared" si="65"/>
        <v>1107</v>
      </c>
      <c r="AC61" s="47">
        <f t="shared" si="65"/>
        <v>1619</v>
      </c>
      <c r="AD61" s="47">
        <f t="shared" si="65"/>
        <v>465</v>
      </c>
      <c r="AE61" s="47">
        <f t="shared" si="65"/>
        <v>1670</v>
      </c>
      <c r="AF61" s="47">
        <f t="shared" si="65"/>
        <v>1818</v>
      </c>
      <c r="AG61" s="47">
        <f t="shared" si="65"/>
        <v>1026</v>
      </c>
      <c r="AH61" s="47">
        <f t="shared" si="65"/>
        <v>853</v>
      </c>
      <c r="AI61" s="47">
        <f t="shared" si="65"/>
        <v>1409</v>
      </c>
      <c r="AJ61" s="47">
        <f t="shared" si="65"/>
        <v>1730</v>
      </c>
      <c r="AK61" s="47">
        <f t="shared" si="65"/>
        <v>571</v>
      </c>
      <c r="AL61" s="47">
        <f t="shared" si="65"/>
        <v>877</v>
      </c>
      <c r="AM61" s="47">
        <f t="shared" si="65"/>
        <v>1908</v>
      </c>
      <c r="AN61" s="47">
        <f t="shared" si="65"/>
        <v>1270</v>
      </c>
      <c r="AO61" s="47">
        <f t="shared" si="65"/>
        <v>1148</v>
      </c>
      <c r="AP61" s="47">
        <f t="shared" si="65"/>
        <v>2056</v>
      </c>
      <c r="AQ61" s="47">
        <f t="shared" si="65"/>
        <v>1501</v>
      </c>
      <c r="AR61" s="47">
        <f t="shared" si="65"/>
        <v>547</v>
      </c>
      <c r="AS61" s="47">
        <f t="shared" si="65"/>
        <v>1658</v>
      </c>
      <c r="AT61" s="47">
        <f t="shared" si="65"/>
        <v>1136</v>
      </c>
      <c r="AU61" s="47">
        <f t="shared" si="65"/>
        <v>691</v>
      </c>
      <c r="AV61" s="47">
        <f t="shared" si="65"/>
        <v>925</v>
      </c>
      <c r="AW61" s="47">
        <f t="shared" si="65"/>
        <v>1126</v>
      </c>
      <c r="AX61" s="47">
        <f t="shared" si="65"/>
        <v>1259</v>
      </c>
      <c r="AY61" s="47">
        <f t="shared" si="65"/>
        <v>651</v>
      </c>
      <c r="AZ61" s="47">
        <f t="shared" si="65"/>
        <v>1623</v>
      </c>
      <c r="BA61" s="47">
        <f t="shared" si="65"/>
        <v>948</v>
      </c>
      <c r="BB61" s="47">
        <f t="shared" si="65"/>
        <v>646</v>
      </c>
      <c r="BC61" s="47">
        <f t="shared" si="65"/>
        <v>551</v>
      </c>
      <c r="BD61" s="47">
        <f t="shared" si="65"/>
        <v>1987</v>
      </c>
      <c r="BE61" s="47">
        <f t="shared" si="65"/>
        <v>737</v>
      </c>
      <c r="BF61" s="47">
        <f t="shared" si="65"/>
        <v>547</v>
      </c>
      <c r="BG61" s="47">
        <f t="shared" si="65"/>
        <v>1846</v>
      </c>
      <c r="BH61" s="47">
        <f t="shared" si="65"/>
        <v>1233</v>
      </c>
      <c r="BI61" s="47">
        <f t="shared" si="65"/>
        <v>1599</v>
      </c>
      <c r="BJ61" s="47">
        <f t="shared" si="65"/>
        <v>999</v>
      </c>
    </row>
    <row r="62" ht="13.5" customHeight="1">
      <c r="A62" s="88">
        <v>40258.0</v>
      </c>
      <c r="B62" s="84" t="s">
        <v>71</v>
      </c>
      <c r="C62" s="38"/>
      <c r="D62" s="233" t="s">
        <v>36</v>
      </c>
      <c r="E62" s="52">
        <f t="shared" si="2"/>
        <v>1136</v>
      </c>
      <c r="F62" s="41">
        <v>0.0</v>
      </c>
      <c r="G62" s="41">
        <v>17.0</v>
      </c>
      <c r="H62" s="42">
        <f t="shared" si="3"/>
        <v>17</v>
      </c>
      <c r="I62" s="38"/>
      <c r="J62" s="234" t="s">
        <v>36</v>
      </c>
      <c r="K62" s="52">
        <f t="shared" si="4"/>
        <v>1136</v>
      </c>
      <c r="L62" s="44">
        <v>4.0</v>
      </c>
      <c r="M62" s="44">
        <v>7.0</v>
      </c>
      <c r="N62" s="23">
        <f t="shared" si="5"/>
        <v>19</v>
      </c>
      <c r="O62" s="38"/>
      <c r="P62" s="45" t="s">
        <v>72</v>
      </c>
      <c r="Q62" s="38"/>
      <c r="R62" s="45">
        <f>MIN(Rules!$E$2,(MAX(H62/N62,N62/H62)))</f>
        <v>1.117647059</v>
      </c>
      <c r="S62" s="45">
        <f>VLOOKUP(B62,Rules!A:B,2,FALSE)</f>
        <v>40</v>
      </c>
      <c r="T62" s="38"/>
      <c r="U62" s="46">
        <f>1/(10^(-(E62+(IF(P62="Y",Rules!$I$2,0))-K62)/Rules!$E$12)+1)</f>
        <v>0.6661394246</v>
      </c>
      <c r="V62" s="47">
        <f t="shared" si="6"/>
        <v>-30</v>
      </c>
      <c r="W62" s="47">
        <f t="shared" si="7"/>
        <v>30</v>
      </c>
      <c r="X62" s="47"/>
      <c r="Y62" s="47"/>
      <c r="Z62" s="48"/>
      <c r="AA62" s="47">
        <f t="shared" ref="AA62:BJ62" si="66">IF($D62=AA$1,$E62+$V62,(IF($J62=AA$1,$K62+$W62,AA61)))</f>
        <v>1434</v>
      </c>
      <c r="AB62" s="47">
        <f t="shared" si="66"/>
        <v>1107</v>
      </c>
      <c r="AC62" s="47">
        <f t="shared" si="66"/>
        <v>1619</v>
      </c>
      <c r="AD62" s="47">
        <f t="shared" si="66"/>
        <v>465</v>
      </c>
      <c r="AE62" s="47">
        <f t="shared" si="66"/>
        <v>1670</v>
      </c>
      <c r="AF62" s="47">
        <f t="shared" si="66"/>
        <v>1818</v>
      </c>
      <c r="AG62" s="47">
        <f t="shared" si="66"/>
        <v>1026</v>
      </c>
      <c r="AH62" s="47">
        <f t="shared" si="66"/>
        <v>853</v>
      </c>
      <c r="AI62" s="47">
        <f t="shared" si="66"/>
        <v>1409</v>
      </c>
      <c r="AJ62" s="47">
        <f t="shared" si="66"/>
        <v>1730</v>
      </c>
      <c r="AK62" s="47">
        <f t="shared" si="66"/>
        <v>571</v>
      </c>
      <c r="AL62" s="47">
        <f t="shared" si="66"/>
        <v>877</v>
      </c>
      <c r="AM62" s="47">
        <f t="shared" si="66"/>
        <v>1908</v>
      </c>
      <c r="AN62" s="47">
        <f t="shared" si="66"/>
        <v>1270</v>
      </c>
      <c r="AO62" s="47">
        <f t="shared" si="66"/>
        <v>1148</v>
      </c>
      <c r="AP62" s="47">
        <f t="shared" si="66"/>
        <v>2056</v>
      </c>
      <c r="AQ62" s="47">
        <f t="shared" si="66"/>
        <v>1501</v>
      </c>
      <c r="AR62" s="47">
        <f t="shared" si="66"/>
        <v>547</v>
      </c>
      <c r="AS62" s="47">
        <f t="shared" si="66"/>
        <v>1658</v>
      </c>
      <c r="AT62" s="47">
        <f t="shared" si="66"/>
        <v>1106</v>
      </c>
      <c r="AU62" s="47">
        <f t="shared" si="66"/>
        <v>691</v>
      </c>
      <c r="AV62" s="47">
        <f t="shared" si="66"/>
        <v>925</v>
      </c>
      <c r="AW62" s="47">
        <f t="shared" si="66"/>
        <v>1126</v>
      </c>
      <c r="AX62" s="47">
        <f t="shared" si="66"/>
        <v>1259</v>
      </c>
      <c r="AY62" s="47">
        <f t="shared" si="66"/>
        <v>651</v>
      </c>
      <c r="AZ62" s="47">
        <f t="shared" si="66"/>
        <v>1623</v>
      </c>
      <c r="BA62" s="47">
        <f t="shared" si="66"/>
        <v>948</v>
      </c>
      <c r="BB62" s="47">
        <f t="shared" si="66"/>
        <v>646</v>
      </c>
      <c r="BC62" s="47">
        <f t="shared" si="66"/>
        <v>551</v>
      </c>
      <c r="BD62" s="47">
        <f t="shared" si="66"/>
        <v>1987</v>
      </c>
      <c r="BE62" s="47">
        <f t="shared" si="66"/>
        <v>737</v>
      </c>
      <c r="BF62" s="47">
        <f t="shared" si="66"/>
        <v>547</v>
      </c>
      <c r="BG62" s="47">
        <f t="shared" si="66"/>
        <v>1846</v>
      </c>
      <c r="BH62" s="47">
        <f t="shared" si="66"/>
        <v>1233</v>
      </c>
      <c r="BI62" s="47">
        <f t="shared" si="66"/>
        <v>1599</v>
      </c>
      <c r="BJ62" s="47">
        <f t="shared" si="66"/>
        <v>999</v>
      </c>
    </row>
    <row r="63" ht="13.5" customHeight="1">
      <c r="A63" s="88">
        <v>40258.0</v>
      </c>
      <c r="B63" s="84" t="s">
        <v>71</v>
      </c>
      <c r="C63" s="38"/>
      <c r="D63" s="233" t="s">
        <v>38</v>
      </c>
      <c r="E63" s="52">
        <f t="shared" si="2"/>
        <v>1259</v>
      </c>
      <c r="F63" s="41">
        <v>2.0</v>
      </c>
      <c r="G63" s="41">
        <v>18.0</v>
      </c>
      <c r="H63" s="42">
        <f t="shared" si="3"/>
        <v>24</v>
      </c>
      <c r="I63" s="38"/>
      <c r="J63" s="234" t="s">
        <v>38</v>
      </c>
      <c r="K63" s="52">
        <f t="shared" si="4"/>
        <v>1259</v>
      </c>
      <c r="L63" s="44">
        <v>3.0</v>
      </c>
      <c r="M63" s="44">
        <v>10.0</v>
      </c>
      <c r="N63" s="23">
        <f t="shared" si="5"/>
        <v>19</v>
      </c>
      <c r="O63" s="38"/>
      <c r="P63" s="45" t="s">
        <v>72</v>
      </c>
      <c r="Q63" s="38"/>
      <c r="R63" s="45">
        <f>MIN(Rules!$E$2,(MAX(H63/N63,N63/H63)))</f>
        <v>1.263157895</v>
      </c>
      <c r="S63" s="45">
        <f>VLOOKUP(B63,Rules!A:B,2,FALSE)</f>
        <v>40</v>
      </c>
      <c r="T63" s="38"/>
      <c r="U63" s="46">
        <f>1/(10^(-(E63+(IF(P63="Y",Rules!$I$2,0))-K63)/Rules!$E$12)+1)</f>
        <v>0.6661394246</v>
      </c>
      <c r="V63" s="47">
        <f t="shared" si="6"/>
        <v>17</v>
      </c>
      <c r="W63" s="47">
        <f t="shared" si="7"/>
        <v>-17</v>
      </c>
      <c r="X63" s="47"/>
      <c r="Y63" s="47"/>
      <c r="Z63" s="48"/>
      <c r="AA63" s="47">
        <f t="shared" ref="AA63:BJ63" si="67">IF($D63=AA$1,$E63+$V63,(IF($J63=AA$1,$K63+$W63,AA62)))</f>
        <v>1434</v>
      </c>
      <c r="AB63" s="47">
        <f t="shared" si="67"/>
        <v>1107</v>
      </c>
      <c r="AC63" s="47">
        <f t="shared" si="67"/>
        <v>1619</v>
      </c>
      <c r="AD63" s="47">
        <f t="shared" si="67"/>
        <v>465</v>
      </c>
      <c r="AE63" s="47">
        <f t="shared" si="67"/>
        <v>1670</v>
      </c>
      <c r="AF63" s="47">
        <f t="shared" si="67"/>
        <v>1818</v>
      </c>
      <c r="AG63" s="47">
        <f t="shared" si="67"/>
        <v>1026</v>
      </c>
      <c r="AH63" s="47">
        <f t="shared" si="67"/>
        <v>853</v>
      </c>
      <c r="AI63" s="47">
        <f t="shared" si="67"/>
        <v>1409</v>
      </c>
      <c r="AJ63" s="47">
        <f t="shared" si="67"/>
        <v>1730</v>
      </c>
      <c r="AK63" s="47">
        <f t="shared" si="67"/>
        <v>571</v>
      </c>
      <c r="AL63" s="47">
        <f t="shared" si="67"/>
        <v>877</v>
      </c>
      <c r="AM63" s="47">
        <f t="shared" si="67"/>
        <v>1908</v>
      </c>
      <c r="AN63" s="47">
        <f t="shared" si="67"/>
        <v>1270</v>
      </c>
      <c r="AO63" s="47">
        <f t="shared" si="67"/>
        <v>1148</v>
      </c>
      <c r="AP63" s="47">
        <f t="shared" si="67"/>
        <v>2056</v>
      </c>
      <c r="AQ63" s="47">
        <f t="shared" si="67"/>
        <v>1501</v>
      </c>
      <c r="AR63" s="47">
        <f t="shared" si="67"/>
        <v>547</v>
      </c>
      <c r="AS63" s="47">
        <f t="shared" si="67"/>
        <v>1658</v>
      </c>
      <c r="AT63" s="47">
        <f t="shared" si="67"/>
        <v>1106</v>
      </c>
      <c r="AU63" s="47">
        <f t="shared" si="67"/>
        <v>691</v>
      </c>
      <c r="AV63" s="47">
        <f t="shared" si="67"/>
        <v>925</v>
      </c>
      <c r="AW63" s="47">
        <f t="shared" si="67"/>
        <v>1126</v>
      </c>
      <c r="AX63" s="47">
        <f t="shared" si="67"/>
        <v>1276</v>
      </c>
      <c r="AY63" s="47">
        <f t="shared" si="67"/>
        <v>651</v>
      </c>
      <c r="AZ63" s="47">
        <f t="shared" si="67"/>
        <v>1623</v>
      </c>
      <c r="BA63" s="47">
        <f t="shared" si="67"/>
        <v>948</v>
      </c>
      <c r="BB63" s="47">
        <f t="shared" si="67"/>
        <v>646</v>
      </c>
      <c r="BC63" s="47">
        <f t="shared" si="67"/>
        <v>551</v>
      </c>
      <c r="BD63" s="47">
        <f t="shared" si="67"/>
        <v>1987</v>
      </c>
      <c r="BE63" s="47">
        <f t="shared" si="67"/>
        <v>737</v>
      </c>
      <c r="BF63" s="47">
        <f t="shared" si="67"/>
        <v>547</v>
      </c>
      <c r="BG63" s="47">
        <f t="shared" si="67"/>
        <v>1846</v>
      </c>
      <c r="BH63" s="47">
        <f t="shared" si="67"/>
        <v>1233</v>
      </c>
      <c r="BI63" s="47">
        <f t="shared" si="67"/>
        <v>1599</v>
      </c>
      <c r="BJ63" s="47">
        <f t="shared" si="67"/>
        <v>999</v>
      </c>
    </row>
    <row r="64" ht="13.5" customHeight="1">
      <c r="A64" s="88">
        <v>40258.0</v>
      </c>
      <c r="B64" s="84" t="s">
        <v>71</v>
      </c>
      <c r="C64" s="38"/>
      <c r="D64" s="233" t="s">
        <v>41</v>
      </c>
      <c r="E64" s="52">
        <f t="shared" si="2"/>
        <v>948</v>
      </c>
      <c r="F64" s="41">
        <v>1.0</v>
      </c>
      <c r="G64" s="41">
        <v>17.0</v>
      </c>
      <c r="H64" s="42">
        <f t="shared" si="3"/>
        <v>20</v>
      </c>
      <c r="I64" s="38"/>
      <c r="J64" s="234" t="s">
        <v>35</v>
      </c>
      <c r="K64" s="52">
        <f t="shared" si="4"/>
        <v>1026</v>
      </c>
      <c r="L64" s="44">
        <v>3.0</v>
      </c>
      <c r="M64" s="44">
        <v>12.0</v>
      </c>
      <c r="N64" s="23">
        <f t="shared" si="5"/>
        <v>21</v>
      </c>
      <c r="O64" s="38"/>
      <c r="P64" s="45" t="s">
        <v>72</v>
      </c>
      <c r="Q64" s="38"/>
      <c r="R64" s="45">
        <f>MIN(Rules!$E$2,(MAX(H64/N64,N64/H64)))</f>
        <v>1.05</v>
      </c>
      <c r="S64" s="45">
        <f>VLOOKUP(B64,Rules!A:B,2,FALSE)</f>
        <v>40</v>
      </c>
      <c r="T64" s="38"/>
      <c r="U64" s="46">
        <f>1/(10^(-(E64+(IF(P64="Y",Rules!$I$2,0))-K64)/Rules!$E$12)+1)</f>
        <v>0.5821418811</v>
      </c>
      <c r="V64" s="47">
        <f t="shared" si="6"/>
        <v>-24</v>
      </c>
      <c r="W64" s="47">
        <f t="shared" si="7"/>
        <v>24</v>
      </c>
      <c r="X64" s="47"/>
      <c r="Y64" s="47"/>
      <c r="Z64" s="48"/>
      <c r="AA64" s="47">
        <f t="shared" ref="AA64:BJ64" si="68">IF($D64=AA$1,$E64+$V64,(IF($J64=AA$1,$K64+$W64,AA63)))</f>
        <v>1434</v>
      </c>
      <c r="AB64" s="47">
        <f t="shared" si="68"/>
        <v>1107</v>
      </c>
      <c r="AC64" s="47">
        <f t="shared" si="68"/>
        <v>1619</v>
      </c>
      <c r="AD64" s="47">
        <f t="shared" si="68"/>
        <v>465</v>
      </c>
      <c r="AE64" s="47">
        <f t="shared" si="68"/>
        <v>1670</v>
      </c>
      <c r="AF64" s="47">
        <f t="shared" si="68"/>
        <v>1818</v>
      </c>
      <c r="AG64" s="47">
        <f t="shared" si="68"/>
        <v>1050</v>
      </c>
      <c r="AH64" s="47">
        <f t="shared" si="68"/>
        <v>853</v>
      </c>
      <c r="AI64" s="47">
        <f t="shared" si="68"/>
        <v>1409</v>
      </c>
      <c r="AJ64" s="47">
        <f t="shared" si="68"/>
        <v>1730</v>
      </c>
      <c r="AK64" s="47">
        <f t="shared" si="68"/>
        <v>571</v>
      </c>
      <c r="AL64" s="47">
        <f t="shared" si="68"/>
        <v>877</v>
      </c>
      <c r="AM64" s="47">
        <f t="shared" si="68"/>
        <v>1908</v>
      </c>
      <c r="AN64" s="47">
        <f t="shared" si="68"/>
        <v>1270</v>
      </c>
      <c r="AO64" s="47">
        <f t="shared" si="68"/>
        <v>1148</v>
      </c>
      <c r="AP64" s="47">
        <f t="shared" si="68"/>
        <v>2056</v>
      </c>
      <c r="AQ64" s="47">
        <f t="shared" si="68"/>
        <v>1501</v>
      </c>
      <c r="AR64" s="47">
        <f t="shared" si="68"/>
        <v>547</v>
      </c>
      <c r="AS64" s="47">
        <f t="shared" si="68"/>
        <v>1658</v>
      </c>
      <c r="AT64" s="47">
        <f t="shared" si="68"/>
        <v>1106</v>
      </c>
      <c r="AU64" s="47">
        <f t="shared" si="68"/>
        <v>691</v>
      </c>
      <c r="AV64" s="47">
        <f t="shared" si="68"/>
        <v>925</v>
      </c>
      <c r="AW64" s="47">
        <f t="shared" si="68"/>
        <v>1126</v>
      </c>
      <c r="AX64" s="47">
        <f t="shared" si="68"/>
        <v>1276</v>
      </c>
      <c r="AY64" s="47">
        <f t="shared" si="68"/>
        <v>651</v>
      </c>
      <c r="AZ64" s="47">
        <f t="shared" si="68"/>
        <v>1623</v>
      </c>
      <c r="BA64" s="47">
        <f t="shared" si="68"/>
        <v>924</v>
      </c>
      <c r="BB64" s="47">
        <f t="shared" si="68"/>
        <v>646</v>
      </c>
      <c r="BC64" s="47">
        <f t="shared" si="68"/>
        <v>551</v>
      </c>
      <c r="BD64" s="47">
        <f t="shared" si="68"/>
        <v>1987</v>
      </c>
      <c r="BE64" s="47">
        <f t="shared" si="68"/>
        <v>737</v>
      </c>
      <c r="BF64" s="47">
        <f t="shared" si="68"/>
        <v>547</v>
      </c>
      <c r="BG64" s="47">
        <f t="shared" si="68"/>
        <v>1846</v>
      </c>
      <c r="BH64" s="47">
        <f t="shared" si="68"/>
        <v>1233</v>
      </c>
      <c r="BI64" s="47">
        <f t="shared" si="68"/>
        <v>1599</v>
      </c>
      <c r="BJ64" s="47">
        <f t="shared" si="68"/>
        <v>999</v>
      </c>
    </row>
    <row r="65" ht="13.5" customHeight="1">
      <c r="A65" s="88">
        <v>40258.0</v>
      </c>
      <c r="B65" s="84" t="s">
        <v>71</v>
      </c>
      <c r="C65" s="38"/>
      <c r="D65" s="233" t="s">
        <v>42</v>
      </c>
      <c r="E65" s="52">
        <f t="shared" si="2"/>
        <v>737</v>
      </c>
      <c r="F65" s="41">
        <v>0.0</v>
      </c>
      <c r="G65" s="41">
        <v>9.0</v>
      </c>
      <c r="H65" s="42">
        <f t="shared" si="3"/>
        <v>9</v>
      </c>
      <c r="I65" s="38"/>
      <c r="J65" s="234" t="s">
        <v>37</v>
      </c>
      <c r="K65" s="52">
        <f t="shared" si="4"/>
        <v>853</v>
      </c>
      <c r="L65" s="44">
        <v>1.0</v>
      </c>
      <c r="M65" s="44">
        <v>14.0</v>
      </c>
      <c r="N65" s="23">
        <f t="shared" si="5"/>
        <v>17</v>
      </c>
      <c r="O65" s="38"/>
      <c r="P65" s="45" t="s">
        <v>72</v>
      </c>
      <c r="Q65" s="38"/>
      <c r="R65" s="45">
        <f>MIN(Rules!$E$2,(MAX(H65/N65,N65/H65)))</f>
        <v>1.888888889</v>
      </c>
      <c r="S65" s="45">
        <f>VLOOKUP(B65,Rules!A:B,2,FALSE)</f>
        <v>40</v>
      </c>
      <c r="T65" s="38"/>
      <c r="U65" s="46">
        <f>1/(10^(-(E65+(IF(P65="Y",Rules!$I$2,0))-K65)/Rules!$E$12)+1)</f>
        <v>0.5390641711</v>
      </c>
      <c r="V65" s="47">
        <f t="shared" si="6"/>
        <v>-41</v>
      </c>
      <c r="W65" s="47">
        <f t="shared" si="7"/>
        <v>41</v>
      </c>
      <c r="X65" s="47"/>
      <c r="Y65" s="47"/>
      <c r="Z65" s="48"/>
      <c r="AA65" s="47">
        <f t="shared" ref="AA65:BJ65" si="69">IF($D65=AA$1,$E65+$V65,(IF($J65=AA$1,$K65+$W65,AA64)))</f>
        <v>1434</v>
      </c>
      <c r="AB65" s="47">
        <f t="shared" si="69"/>
        <v>1107</v>
      </c>
      <c r="AC65" s="47">
        <f t="shared" si="69"/>
        <v>1619</v>
      </c>
      <c r="AD65" s="47">
        <f t="shared" si="69"/>
        <v>465</v>
      </c>
      <c r="AE65" s="47">
        <f t="shared" si="69"/>
        <v>1670</v>
      </c>
      <c r="AF65" s="47">
        <f t="shared" si="69"/>
        <v>1818</v>
      </c>
      <c r="AG65" s="47">
        <f t="shared" si="69"/>
        <v>1050</v>
      </c>
      <c r="AH65" s="47">
        <f t="shared" si="69"/>
        <v>894</v>
      </c>
      <c r="AI65" s="47">
        <f t="shared" si="69"/>
        <v>1409</v>
      </c>
      <c r="AJ65" s="47">
        <f t="shared" si="69"/>
        <v>1730</v>
      </c>
      <c r="AK65" s="47">
        <f t="shared" si="69"/>
        <v>571</v>
      </c>
      <c r="AL65" s="47">
        <f t="shared" si="69"/>
        <v>877</v>
      </c>
      <c r="AM65" s="47">
        <f t="shared" si="69"/>
        <v>1908</v>
      </c>
      <c r="AN65" s="47">
        <f t="shared" si="69"/>
        <v>1270</v>
      </c>
      <c r="AO65" s="47">
        <f t="shared" si="69"/>
        <v>1148</v>
      </c>
      <c r="AP65" s="47">
        <f t="shared" si="69"/>
        <v>2056</v>
      </c>
      <c r="AQ65" s="47">
        <f t="shared" si="69"/>
        <v>1501</v>
      </c>
      <c r="AR65" s="47">
        <f t="shared" si="69"/>
        <v>547</v>
      </c>
      <c r="AS65" s="47">
        <f t="shared" si="69"/>
        <v>1658</v>
      </c>
      <c r="AT65" s="47">
        <f t="shared" si="69"/>
        <v>1106</v>
      </c>
      <c r="AU65" s="47">
        <f t="shared" si="69"/>
        <v>691</v>
      </c>
      <c r="AV65" s="47">
        <f t="shared" si="69"/>
        <v>925</v>
      </c>
      <c r="AW65" s="47">
        <f t="shared" si="69"/>
        <v>1126</v>
      </c>
      <c r="AX65" s="47">
        <f t="shared" si="69"/>
        <v>1276</v>
      </c>
      <c r="AY65" s="47">
        <f t="shared" si="69"/>
        <v>651</v>
      </c>
      <c r="AZ65" s="47">
        <f t="shared" si="69"/>
        <v>1623</v>
      </c>
      <c r="BA65" s="47">
        <f t="shared" si="69"/>
        <v>924</v>
      </c>
      <c r="BB65" s="47">
        <f t="shared" si="69"/>
        <v>646</v>
      </c>
      <c r="BC65" s="47">
        <f t="shared" si="69"/>
        <v>551</v>
      </c>
      <c r="BD65" s="47">
        <f t="shared" si="69"/>
        <v>1987</v>
      </c>
      <c r="BE65" s="47">
        <f t="shared" si="69"/>
        <v>696</v>
      </c>
      <c r="BF65" s="47">
        <f t="shared" si="69"/>
        <v>547</v>
      </c>
      <c r="BG65" s="47">
        <f t="shared" si="69"/>
        <v>1846</v>
      </c>
      <c r="BH65" s="47">
        <f t="shared" si="69"/>
        <v>1233</v>
      </c>
      <c r="BI65" s="47">
        <f t="shared" si="69"/>
        <v>1599</v>
      </c>
      <c r="BJ65" s="47">
        <f t="shared" si="69"/>
        <v>999</v>
      </c>
    </row>
    <row r="66" ht="13.5" customHeight="1">
      <c r="A66" s="88">
        <v>40258.0</v>
      </c>
      <c r="B66" s="84" t="s">
        <v>71</v>
      </c>
      <c r="C66" s="38"/>
      <c r="D66" s="233" t="s">
        <v>51</v>
      </c>
      <c r="E66" s="52">
        <f t="shared" si="2"/>
        <v>651</v>
      </c>
      <c r="F66" s="41">
        <v>1.0</v>
      </c>
      <c r="G66" s="41">
        <v>18.0</v>
      </c>
      <c r="H66" s="42">
        <f t="shared" si="3"/>
        <v>21</v>
      </c>
      <c r="I66" s="38"/>
      <c r="J66" s="234" t="s">
        <v>49</v>
      </c>
      <c r="K66" s="52">
        <f t="shared" si="4"/>
        <v>465</v>
      </c>
      <c r="L66" s="44">
        <v>0.0</v>
      </c>
      <c r="M66" s="44">
        <v>10.0</v>
      </c>
      <c r="N66" s="23">
        <f t="shared" si="5"/>
        <v>10</v>
      </c>
      <c r="O66" s="38"/>
      <c r="P66" s="45" t="s">
        <v>72</v>
      </c>
      <c r="Q66" s="38"/>
      <c r="R66" s="45">
        <f>MIN(Rules!$E$2,(MAX(H66/N66,N66/H66)))</f>
        <v>2</v>
      </c>
      <c r="S66" s="45">
        <f>VLOOKUP(B66,Rules!A:B,2,FALSE)</f>
        <v>40</v>
      </c>
      <c r="T66" s="38"/>
      <c r="U66" s="46">
        <f>1/(10^(-(E66+(IF(P66="Y",Rules!$I$2,0))-K66)/Rules!$E$12)+1)</f>
        <v>0.8245288055</v>
      </c>
      <c r="V66" s="47">
        <f t="shared" si="6"/>
        <v>14</v>
      </c>
      <c r="W66" s="47">
        <f t="shared" si="7"/>
        <v>-14</v>
      </c>
      <c r="X66" s="47"/>
      <c r="Y66" s="47"/>
      <c r="Z66" s="48"/>
      <c r="AA66" s="47">
        <f t="shared" ref="AA66:BJ66" si="70">IF($D66=AA$1,$E66+$V66,(IF($J66=AA$1,$K66+$W66,AA65)))</f>
        <v>1434</v>
      </c>
      <c r="AB66" s="47">
        <f t="shared" si="70"/>
        <v>1107</v>
      </c>
      <c r="AC66" s="47">
        <f t="shared" si="70"/>
        <v>1619</v>
      </c>
      <c r="AD66" s="47">
        <f t="shared" si="70"/>
        <v>451</v>
      </c>
      <c r="AE66" s="47">
        <f t="shared" si="70"/>
        <v>1670</v>
      </c>
      <c r="AF66" s="47">
        <f t="shared" si="70"/>
        <v>1818</v>
      </c>
      <c r="AG66" s="47">
        <f t="shared" si="70"/>
        <v>1050</v>
      </c>
      <c r="AH66" s="47">
        <f t="shared" si="70"/>
        <v>894</v>
      </c>
      <c r="AI66" s="47">
        <f t="shared" si="70"/>
        <v>1409</v>
      </c>
      <c r="AJ66" s="47">
        <f t="shared" si="70"/>
        <v>1730</v>
      </c>
      <c r="AK66" s="47">
        <f t="shared" si="70"/>
        <v>571</v>
      </c>
      <c r="AL66" s="47">
        <f t="shared" si="70"/>
        <v>877</v>
      </c>
      <c r="AM66" s="47">
        <f t="shared" si="70"/>
        <v>1908</v>
      </c>
      <c r="AN66" s="47">
        <f t="shared" si="70"/>
        <v>1270</v>
      </c>
      <c r="AO66" s="47">
        <f t="shared" si="70"/>
        <v>1148</v>
      </c>
      <c r="AP66" s="47">
        <f t="shared" si="70"/>
        <v>2056</v>
      </c>
      <c r="AQ66" s="47">
        <f t="shared" si="70"/>
        <v>1501</v>
      </c>
      <c r="AR66" s="47">
        <f t="shared" si="70"/>
        <v>547</v>
      </c>
      <c r="AS66" s="47">
        <f t="shared" si="70"/>
        <v>1658</v>
      </c>
      <c r="AT66" s="47">
        <f t="shared" si="70"/>
        <v>1106</v>
      </c>
      <c r="AU66" s="47">
        <f t="shared" si="70"/>
        <v>691</v>
      </c>
      <c r="AV66" s="47">
        <f t="shared" si="70"/>
        <v>925</v>
      </c>
      <c r="AW66" s="47">
        <f t="shared" si="70"/>
        <v>1126</v>
      </c>
      <c r="AX66" s="47">
        <f t="shared" si="70"/>
        <v>1276</v>
      </c>
      <c r="AY66" s="47">
        <f t="shared" si="70"/>
        <v>665</v>
      </c>
      <c r="AZ66" s="47">
        <f t="shared" si="70"/>
        <v>1623</v>
      </c>
      <c r="BA66" s="47">
        <f t="shared" si="70"/>
        <v>924</v>
      </c>
      <c r="BB66" s="47">
        <f t="shared" si="70"/>
        <v>646</v>
      </c>
      <c r="BC66" s="47">
        <f t="shared" si="70"/>
        <v>551</v>
      </c>
      <c r="BD66" s="47">
        <f t="shared" si="70"/>
        <v>1987</v>
      </c>
      <c r="BE66" s="47">
        <f t="shared" si="70"/>
        <v>696</v>
      </c>
      <c r="BF66" s="47">
        <f t="shared" si="70"/>
        <v>547</v>
      </c>
      <c r="BG66" s="47">
        <f t="shared" si="70"/>
        <v>1846</v>
      </c>
      <c r="BH66" s="47">
        <f t="shared" si="70"/>
        <v>1233</v>
      </c>
      <c r="BI66" s="47">
        <f t="shared" si="70"/>
        <v>1599</v>
      </c>
      <c r="BJ66" s="47">
        <f t="shared" si="70"/>
        <v>999</v>
      </c>
    </row>
    <row r="67" ht="13.5" customHeight="1">
      <c r="A67" s="88">
        <v>40258.0</v>
      </c>
      <c r="B67" s="84" t="s">
        <v>71</v>
      </c>
      <c r="C67" s="38"/>
      <c r="D67" s="233" t="s">
        <v>50</v>
      </c>
      <c r="E67" s="52">
        <f t="shared" si="2"/>
        <v>691</v>
      </c>
      <c r="F67" s="41">
        <v>3.0</v>
      </c>
      <c r="G67" s="41">
        <v>20.0</v>
      </c>
      <c r="H67" s="42">
        <f t="shared" si="3"/>
        <v>29</v>
      </c>
      <c r="I67" s="38"/>
      <c r="J67" s="234" t="s">
        <v>52</v>
      </c>
      <c r="K67" s="52">
        <f t="shared" si="4"/>
        <v>547</v>
      </c>
      <c r="L67" s="44">
        <v>1.0</v>
      </c>
      <c r="M67" s="44">
        <v>9.0</v>
      </c>
      <c r="N67" s="23">
        <f t="shared" si="5"/>
        <v>12</v>
      </c>
      <c r="O67" s="38"/>
      <c r="P67" s="45" t="s">
        <v>72</v>
      </c>
      <c r="Q67" s="38"/>
      <c r="R67" s="45">
        <f>MIN(Rules!$E$2,(MAX(H67/N67,N67/H67)))</f>
        <v>2</v>
      </c>
      <c r="S67" s="45">
        <f>VLOOKUP(B67,Rules!A:B,2,FALSE)</f>
        <v>40</v>
      </c>
      <c r="T67" s="38"/>
      <c r="U67" s="46">
        <f>1/(10^(-(E67+(IF(P67="Y",Rules!$I$2,0))-K67)/Rules!$E$12)+1)</f>
        <v>0.794769767</v>
      </c>
      <c r="V67" s="47">
        <f t="shared" si="6"/>
        <v>16</v>
      </c>
      <c r="W67" s="47">
        <f t="shared" si="7"/>
        <v>-16</v>
      </c>
      <c r="X67" s="47"/>
      <c r="Y67" s="47"/>
      <c r="Z67" s="48"/>
      <c r="AA67" s="47">
        <f t="shared" ref="AA67:BJ67" si="71">IF($D67=AA$1,$E67+$V67,(IF($J67=AA$1,$K67+$W67,AA66)))</f>
        <v>1434</v>
      </c>
      <c r="AB67" s="47">
        <f t="shared" si="71"/>
        <v>1107</v>
      </c>
      <c r="AC67" s="47">
        <f t="shared" si="71"/>
        <v>1619</v>
      </c>
      <c r="AD67" s="47">
        <f t="shared" si="71"/>
        <v>451</v>
      </c>
      <c r="AE67" s="47">
        <f t="shared" si="71"/>
        <v>1670</v>
      </c>
      <c r="AF67" s="47">
        <f t="shared" si="71"/>
        <v>1818</v>
      </c>
      <c r="AG67" s="47">
        <f t="shared" si="71"/>
        <v>1050</v>
      </c>
      <c r="AH67" s="47">
        <f t="shared" si="71"/>
        <v>894</v>
      </c>
      <c r="AI67" s="47">
        <f t="shared" si="71"/>
        <v>1409</v>
      </c>
      <c r="AJ67" s="47">
        <f t="shared" si="71"/>
        <v>1730</v>
      </c>
      <c r="AK67" s="47">
        <f t="shared" si="71"/>
        <v>571</v>
      </c>
      <c r="AL67" s="47">
        <f t="shared" si="71"/>
        <v>877</v>
      </c>
      <c r="AM67" s="47">
        <f t="shared" si="71"/>
        <v>1908</v>
      </c>
      <c r="AN67" s="47">
        <f t="shared" si="71"/>
        <v>1270</v>
      </c>
      <c r="AO67" s="47">
        <f t="shared" si="71"/>
        <v>1148</v>
      </c>
      <c r="AP67" s="47">
        <f t="shared" si="71"/>
        <v>2056</v>
      </c>
      <c r="AQ67" s="47">
        <f t="shared" si="71"/>
        <v>1501</v>
      </c>
      <c r="AR67" s="47">
        <f t="shared" si="71"/>
        <v>531</v>
      </c>
      <c r="AS67" s="47">
        <f t="shared" si="71"/>
        <v>1658</v>
      </c>
      <c r="AT67" s="47">
        <f t="shared" si="71"/>
        <v>1106</v>
      </c>
      <c r="AU67" s="47">
        <f t="shared" si="71"/>
        <v>707</v>
      </c>
      <c r="AV67" s="47">
        <f t="shared" si="71"/>
        <v>925</v>
      </c>
      <c r="AW67" s="47">
        <f t="shared" si="71"/>
        <v>1126</v>
      </c>
      <c r="AX67" s="47">
        <f t="shared" si="71"/>
        <v>1276</v>
      </c>
      <c r="AY67" s="47">
        <f t="shared" si="71"/>
        <v>665</v>
      </c>
      <c r="AZ67" s="47">
        <f t="shared" si="71"/>
        <v>1623</v>
      </c>
      <c r="BA67" s="47">
        <f t="shared" si="71"/>
        <v>924</v>
      </c>
      <c r="BB67" s="47">
        <f t="shared" si="71"/>
        <v>646</v>
      </c>
      <c r="BC67" s="47">
        <f t="shared" si="71"/>
        <v>551</v>
      </c>
      <c r="BD67" s="47">
        <f t="shared" si="71"/>
        <v>1987</v>
      </c>
      <c r="BE67" s="47">
        <f t="shared" si="71"/>
        <v>696</v>
      </c>
      <c r="BF67" s="47">
        <f t="shared" si="71"/>
        <v>547</v>
      </c>
      <c r="BG67" s="47">
        <f t="shared" si="71"/>
        <v>1846</v>
      </c>
      <c r="BH67" s="47">
        <f t="shared" si="71"/>
        <v>1233</v>
      </c>
      <c r="BI67" s="47">
        <f t="shared" si="71"/>
        <v>1599</v>
      </c>
      <c r="BJ67" s="47">
        <f t="shared" si="71"/>
        <v>999</v>
      </c>
    </row>
    <row r="68" ht="13.5" customHeight="1">
      <c r="A68" s="88">
        <v>40258.0</v>
      </c>
      <c r="B68" s="84" t="s">
        <v>71</v>
      </c>
      <c r="C68" s="38"/>
      <c r="D68" s="233" t="s">
        <v>46</v>
      </c>
      <c r="E68" s="52">
        <f t="shared" si="2"/>
        <v>551</v>
      </c>
      <c r="F68" s="41">
        <v>2.0</v>
      </c>
      <c r="G68" s="41">
        <v>21.0</v>
      </c>
      <c r="H68" s="42">
        <f t="shared" si="3"/>
        <v>27</v>
      </c>
      <c r="I68" s="38"/>
      <c r="J68" s="234" t="s">
        <v>48</v>
      </c>
      <c r="K68" s="52">
        <f t="shared" si="4"/>
        <v>571</v>
      </c>
      <c r="L68" s="44">
        <v>2.0</v>
      </c>
      <c r="M68" s="44">
        <v>18.0</v>
      </c>
      <c r="N68" s="23">
        <f t="shared" si="5"/>
        <v>24</v>
      </c>
      <c r="O68" s="38"/>
      <c r="P68" s="45" t="s">
        <v>72</v>
      </c>
      <c r="Q68" s="38"/>
      <c r="R68" s="45">
        <f>MIN(Rules!$E$2,(MAX(H68/N68,N68/H68)))</f>
        <v>1.125</v>
      </c>
      <c r="S68" s="45">
        <f>VLOOKUP(B68,Rules!A:B,2,FALSE)</f>
        <v>40</v>
      </c>
      <c r="T68" s="38"/>
      <c r="U68" s="46">
        <f>1/(10^(-(E68+(IF(P68="Y",Rules!$I$2,0))-K68)/Rules!$E$12)+1)</f>
        <v>0.6453524504</v>
      </c>
      <c r="V68" s="47">
        <f t="shared" si="6"/>
        <v>16</v>
      </c>
      <c r="W68" s="47">
        <f t="shared" si="7"/>
        <v>-16</v>
      </c>
      <c r="X68" s="47"/>
      <c r="Y68" s="47"/>
      <c r="Z68" s="48"/>
      <c r="AA68" s="47">
        <f t="shared" ref="AA68:BJ68" si="72">IF($D68=AA$1,$E68+$V68,(IF($J68=AA$1,$K68+$W68,AA67)))</f>
        <v>1434</v>
      </c>
      <c r="AB68" s="47">
        <f t="shared" si="72"/>
        <v>1107</v>
      </c>
      <c r="AC68" s="47">
        <f t="shared" si="72"/>
        <v>1619</v>
      </c>
      <c r="AD68" s="47">
        <f t="shared" si="72"/>
        <v>451</v>
      </c>
      <c r="AE68" s="47">
        <f t="shared" si="72"/>
        <v>1670</v>
      </c>
      <c r="AF68" s="47">
        <f t="shared" si="72"/>
        <v>1818</v>
      </c>
      <c r="AG68" s="47">
        <f t="shared" si="72"/>
        <v>1050</v>
      </c>
      <c r="AH68" s="47">
        <f t="shared" si="72"/>
        <v>894</v>
      </c>
      <c r="AI68" s="47">
        <f t="shared" si="72"/>
        <v>1409</v>
      </c>
      <c r="AJ68" s="47">
        <f t="shared" si="72"/>
        <v>1730</v>
      </c>
      <c r="AK68" s="47">
        <f t="shared" si="72"/>
        <v>555</v>
      </c>
      <c r="AL68" s="47">
        <f t="shared" si="72"/>
        <v>877</v>
      </c>
      <c r="AM68" s="47">
        <f t="shared" si="72"/>
        <v>1908</v>
      </c>
      <c r="AN68" s="47">
        <f t="shared" si="72"/>
        <v>1270</v>
      </c>
      <c r="AO68" s="47">
        <f t="shared" si="72"/>
        <v>1148</v>
      </c>
      <c r="AP68" s="47">
        <f t="shared" si="72"/>
        <v>2056</v>
      </c>
      <c r="AQ68" s="47">
        <f t="shared" si="72"/>
        <v>1501</v>
      </c>
      <c r="AR68" s="47">
        <f t="shared" si="72"/>
        <v>531</v>
      </c>
      <c r="AS68" s="47">
        <f t="shared" si="72"/>
        <v>1658</v>
      </c>
      <c r="AT68" s="47">
        <f t="shared" si="72"/>
        <v>1106</v>
      </c>
      <c r="AU68" s="47">
        <f t="shared" si="72"/>
        <v>707</v>
      </c>
      <c r="AV68" s="47">
        <f t="shared" si="72"/>
        <v>925</v>
      </c>
      <c r="AW68" s="47">
        <f t="shared" si="72"/>
        <v>1126</v>
      </c>
      <c r="AX68" s="47">
        <f t="shared" si="72"/>
        <v>1276</v>
      </c>
      <c r="AY68" s="47">
        <f t="shared" si="72"/>
        <v>665</v>
      </c>
      <c r="AZ68" s="47">
        <f t="shared" si="72"/>
        <v>1623</v>
      </c>
      <c r="BA68" s="47">
        <f t="shared" si="72"/>
        <v>924</v>
      </c>
      <c r="BB68" s="47">
        <f t="shared" si="72"/>
        <v>646</v>
      </c>
      <c r="BC68" s="47">
        <f t="shared" si="72"/>
        <v>567</v>
      </c>
      <c r="BD68" s="47">
        <f t="shared" si="72"/>
        <v>1987</v>
      </c>
      <c r="BE68" s="47">
        <f t="shared" si="72"/>
        <v>696</v>
      </c>
      <c r="BF68" s="47">
        <f t="shared" si="72"/>
        <v>547</v>
      </c>
      <c r="BG68" s="47">
        <f t="shared" si="72"/>
        <v>1846</v>
      </c>
      <c r="BH68" s="47">
        <f t="shared" si="72"/>
        <v>1233</v>
      </c>
      <c r="BI68" s="47">
        <f t="shared" si="72"/>
        <v>1599</v>
      </c>
      <c r="BJ68" s="47">
        <f t="shared" si="72"/>
        <v>999</v>
      </c>
    </row>
    <row r="69" ht="13.5" customHeight="1">
      <c r="A69" s="88">
        <v>40258.0</v>
      </c>
      <c r="B69" s="84" t="s">
        <v>71</v>
      </c>
      <c r="C69" s="38"/>
      <c r="D69" s="233" t="s">
        <v>52</v>
      </c>
      <c r="E69" s="52">
        <f t="shared" si="2"/>
        <v>531</v>
      </c>
      <c r="F69" s="41">
        <v>1.0</v>
      </c>
      <c r="G69" s="41">
        <v>12.0</v>
      </c>
      <c r="H69" s="42">
        <f t="shared" si="3"/>
        <v>15</v>
      </c>
      <c r="I69" s="38"/>
      <c r="J69" s="234" t="s">
        <v>51</v>
      </c>
      <c r="K69" s="52">
        <f t="shared" si="4"/>
        <v>665</v>
      </c>
      <c r="L69" s="44">
        <v>2.0</v>
      </c>
      <c r="M69" s="44">
        <v>11.0</v>
      </c>
      <c r="N69" s="23">
        <f t="shared" si="5"/>
        <v>17</v>
      </c>
      <c r="O69" s="38"/>
      <c r="P69" s="45" t="s">
        <v>72</v>
      </c>
      <c r="Q69" s="38"/>
      <c r="R69" s="45">
        <f>MIN(Rules!$E$2,(MAX(H69/N69,N69/H69)))</f>
        <v>1.133333333</v>
      </c>
      <c r="S69" s="45">
        <f>VLOOKUP(B69,Rules!A:B,2,FALSE)</f>
        <v>40</v>
      </c>
      <c r="T69" s="38"/>
      <c r="U69" s="46">
        <f>1/(10^(-(E69+(IF(P69="Y",Rules!$I$2,0))-K69)/Rules!$E$12)+1)</f>
        <v>0.5184123512</v>
      </c>
      <c r="V69" s="47">
        <f t="shared" si="6"/>
        <v>-24</v>
      </c>
      <c r="W69" s="47">
        <f t="shared" si="7"/>
        <v>24</v>
      </c>
      <c r="X69" s="47"/>
      <c r="Y69" s="47"/>
      <c r="Z69" s="48"/>
      <c r="AA69" s="47">
        <f t="shared" ref="AA69:BJ69" si="73">IF($D69=AA$1,$E69+$V69,(IF($J69=AA$1,$K69+$W69,AA68)))</f>
        <v>1434</v>
      </c>
      <c r="AB69" s="47">
        <f t="shared" si="73"/>
        <v>1107</v>
      </c>
      <c r="AC69" s="47">
        <f t="shared" si="73"/>
        <v>1619</v>
      </c>
      <c r="AD69" s="47">
        <f t="shared" si="73"/>
        <v>451</v>
      </c>
      <c r="AE69" s="47">
        <f t="shared" si="73"/>
        <v>1670</v>
      </c>
      <c r="AF69" s="47">
        <f t="shared" si="73"/>
        <v>1818</v>
      </c>
      <c r="AG69" s="47">
        <f t="shared" si="73"/>
        <v>1050</v>
      </c>
      <c r="AH69" s="47">
        <f t="shared" si="73"/>
        <v>894</v>
      </c>
      <c r="AI69" s="47">
        <f t="shared" si="73"/>
        <v>1409</v>
      </c>
      <c r="AJ69" s="47">
        <f t="shared" si="73"/>
        <v>1730</v>
      </c>
      <c r="AK69" s="47">
        <f t="shared" si="73"/>
        <v>555</v>
      </c>
      <c r="AL69" s="47">
        <f t="shared" si="73"/>
        <v>877</v>
      </c>
      <c r="AM69" s="47">
        <f t="shared" si="73"/>
        <v>1908</v>
      </c>
      <c r="AN69" s="47">
        <f t="shared" si="73"/>
        <v>1270</v>
      </c>
      <c r="AO69" s="47">
        <f t="shared" si="73"/>
        <v>1148</v>
      </c>
      <c r="AP69" s="47">
        <f t="shared" si="73"/>
        <v>2056</v>
      </c>
      <c r="AQ69" s="47">
        <f t="shared" si="73"/>
        <v>1501</v>
      </c>
      <c r="AR69" s="47">
        <f t="shared" si="73"/>
        <v>507</v>
      </c>
      <c r="AS69" s="47">
        <f t="shared" si="73"/>
        <v>1658</v>
      </c>
      <c r="AT69" s="47">
        <f t="shared" si="73"/>
        <v>1106</v>
      </c>
      <c r="AU69" s="47">
        <f t="shared" si="73"/>
        <v>707</v>
      </c>
      <c r="AV69" s="47">
        <f t="shared" si="73"/>
        <v>925</v>
      </c>
      <c r="AW69" s="47">
        <f t="shared" si="73"/>
        <v>1126</v>
      </c>
      <c r="AX69" s="47">
        <f t="shared" si="73"/>
        <v>1276</v>
      </c>
      <c r="AY69" s="47">
        <f t="shared" si="73"/>
        <v>689</v>
      </c>
      <c r="AZ69" s="47">
        <f t="shared" si="73"/>
        <v>1623</v>
      </c>
      <c r="BA69" s="47">
        <f t="shared" si="73"/>
        <v>924</v>
      </c>
      <c r="BB69" s="47">
        <f t="shared" si="73"/>
        <v>646</v>
      </c>
      <c r="BC69" s="47">
        <f t="shared" si="73"/>
        <v>567</v>
      </c>
      <c r="BD69" s="47">
        <f t="shared" si="73"/>
        <v>1987</v>
      </c>
      <c r="BE69" s="47">
        <f t="shared" si="73"/>
        <v>696</v>
      </c>
      <c r="BF69" s="47">
        <f t="shared" si="73"/>
        <v>547</v>
      </c>
      <c r="BG69" s="47">
        <f t="shared" si="73"/>
        <v>1846</v>
      </c>
      <c r="BH69" s="47">
        <f t="shared" si="73"/>
        <v>1233</v>
      </c>
      <c r="BI69" s="47">
        <f t="shared" si="73"/>
        <v>1599</v>
      </c>
      <c r="BJ69" s="47">
        <f t="shared" si="73"/>
        <v>999</v>
      </c>
    </row>
    <row r="70" ht="13.5" customHeight="1">
      <c r="A70" s="88">
        <v>40258.0</v>
      </c>
      <c r="B70" s="84" t="s">
        <v>71</v>
      </c>
      <c r="C70" s="38"/>
      <c r="D70" s="233" t="s">
        <v>48</v>
      </c>
      <c r="E70" s="52">
        <f t="shared" si="2"/>
        <v>555</v>
      </c>
      <c r="F70" s="41">
        <v>1.0</v>
      </c>
      <c r="G70" s="41">
        <v>15.0</v>
      </c>
      <c r="H70" s="42">
        <f t="shared" si="3"/>
        <v>18</v>
      </c>
      <c r="I70" s="38"/>
      <c r="J70" s="234" t="s">
        <v>50</v>
      </c>
      <c r="K70" s="52">
        <f t="shared" si="4"/>
        <v>707</v>
      </c>
      <c r="L70" s="44">
        <v>4.0</v>
      </c>
      <c r="M70" s="44">
        <v>11.0</v>
      </c>
      <c r="N70" s="23">
        <f t="shared" si="5"/>
        <v>23</v>
      </c>
      <c r="O70" s="38"/>
      <c r="P70" s="45" t="s">
        <v>72</v>
      </c>
      <c r="Q70" s="38"/>
      <c r="R70" s="45">
        <f>MIN(Rules!$E$2,(MAX(H70/N70,N70/H70)))</f>
        <v>1.277777778</v>
      </c>
      <c r="S70" s="45">
        <f>VLOOKUP(B70,Rules!A:B,2,FALSE)</f>
        <v>40</v>
      </c>
      <c r="T70" s="38"/>
      <c r="U70" s="46">
        <f>1/(10^(-(E70+(IF(P70="Y",Rules!$I$2,0))-K70)/Rules!$E$12)+1)</f>
        <v>0.4976974312</v>
      </c>
      <c r="V70" s="47">
        <f t="shared" si="6"/>
        <v>-25</v>
      </c>
      <c r="W70" s="47">
        <f t="shared" si="7"/>
        <v>25</v>
      </c>
      <c r="X70" s="47"/>
      <c r="Y70" s="47"/>
      <c r="Z70" s="48"/>
      <c r="AA70" s="47">
        <f t="shared" ref="AA70:BJ70" si="74">IF($D70=AA$1,$E70+$V70,(IF($J70=AA$1,$K70+$W70,AA69)))</f>
        <v>1434</v>
      </c>
      <c r="AB70" s="47">
        <f t="shared" si="74"/>
        <v>1107</v>
      </c>
      <c r="AC70" s="47">
        <f t="shared" si="74"/>
        <v>1619</v>
      </c>
      <c r="AD70" s="47">
        <f t="shared" si="74"/>
        <v>451</v>
      </c>
      <c r="AE70" s="47">
        <f t="shared" si="74"/>
        <v>1670</v>
      </c>
      <c r="AF70" s="47">
        <f t="shared" si="74"/>
        <v>1818</v>
      </c>
      <c r="AG70" s="47">
        <f t="shared" si="74"/>
        <v>1050</v>
      </c>
      <c r="AH70" s="47">
        <f t="shared" si="74"/>
        <v>894</v>
      </c>
      <c r="AI70" s="47">
        <f t="shared" si="74"/>
        <v>1409</v>
      </c>
      <c r="AJ70" s="47">
        <f t="shared" si="74"/>
        <v>1730</v>
      </c>
      <c r="AK70" s="47">
        <f t="shared" si="74"/>
        <v>530</v>
      </c>
      <c r="AL70" s="47">
        <f t="shared" si="74"/>
        <v>877</v>
      </c>
      <c r="AM70" s="47">
        <f t="shared" si="74"/>
        <v>1908</v>
      </c>
      <c r="AN70" s="47">
        <f t="shared" si="74"/>
        <v>1270</v>
      </c>
      <c r="AO70" s="47">
        <f t="shared" si="74"/>
        <v>1148</v>
      </c>
      <c r="AP70" s="47">
        <f t="shared" si="74"/>
        <v>2056</v>
      </c>
      <c r="AQ70" s="47">
        <f t="shared" si="74"/>
        <v>1501</v>
      </c>
      <c r="AR70" s="47">
        <f t="shared" si="74"/>
        <v>507</v>
      </c>
      <c r="AS70" s="47">
        <f t="shared" si="74"/>
        <v>1658</v>
      </c>
      <c r="AT70" s="47">
        <f t="shared" si="74"/>
        <v>1106</v>
      </c>
      <c r="AU70" s="47">
        <f t="shared" si="74"/>
        <v>732</v>
      </c>
      <c r="AV70" s="47">
        <f t="shared" si="74"/>
        <v>925</v>
      </c>
      <c r="AW70" s="47">
        <f t="shared" si="74"/>
        <v>1126</v>
      </c>
      <c r="AX70" s="47">
        <f t="shared" si="74"/>
        <v>1276</v>
      </c>
      <c r="AY70" s="47">
        <f t="shared" si="74"/>
        <v>689</v>
      </c>
      <c r="AZ70" s="47">
        <f t="shared" si="74"/>
        <v>1623</v>
      </c>
      <c r="BA70" s="47">
        <f t="shared" si="74"/>
        <v>924</v>
      </c>
      <c r="BB70" s="47">
        <f t="shared" si="74"/>
        <v>646</v>
      </c>
      <c r="BC70" s="47">
        <f t="shared" si="74"/>
        <v>567</v>
      </c>
      <c r="BD70" s="47">
        <f t="shared" si="74"/>
        <v>1987</v>
      </c>
      <c r="BE70" s="47">
        <f t="shared" si="74"/>
        <v>696</v>
      </c>
      <c r="BF70" s="47">
        <f t="shared" si="74"/>
        <v>547</v>
      </c>
      <c r="BG70" s="47">
        <f t="shared" si="74"/>
        <v>1846</v>
      </c>
      <c r="BH70" s="47">
        <f t="shared" si="74"/>
        <v>1233</v>
      </c>
      <c r="BI70" s="47">
        <f t="shared" si="74"/>
        <v>1599</v>
      </c>
      <c r="BJ70" s="47">
        <f t="shared" si="74"/>
        <v>999</v>
      </c>
    </row>
    <row r="71" ht="13.5" customHeight="1">
      <c r="A71" s="88">
        <v>40258.0</v>
      </c>
      <c r="B71" s="84" t="s">
        <v>71</v>
      </c>
      <c r="C71" s="38"/>
      <c r="D71" s="233" t="s">
        <v>46</v>
      </c>
      <c r="E71" s="52">
        <f t="shared" si="2"/>
        <v>567</v>
      </c>
      <c r="F71" s="41">
        <v>2.0</v>
      </c>
      <c r="G71" s="41">
        <v>11.0</v>
      </c>
      <c r="H71" s="42">
        <f t="shared" si="3"/>
        <v>17</v>
      </c>
      <c r="I71" s="38"/>
      <c r="J71" s="234" t="s">
        <v>49</v>
      </c>
      <c r="K71" s="52">
        <f t="shared" si="4"/>
        <v>451</v>
      </c>
      <c r="L71" s="44">
        <v>1.0</v>
      </c>
      <c r="M71" s="44">
        <v>19.0</v>
      </c>
      <c r="N71" s="23">
        <f t="shared" si="5"/>
        <v>22</v>
      </c>
      <c r="O71" s="38"/>
      <c r="P71" s="45" t="s">
        <v>72</v>
      </c>
      <c r="Q71" s="38"/>
      <c r="R71" s="45">
        <f>MIN(Rules!$E$2,(MAX(H71/N71,N71/H71)))</f>
        <v>1.294117647</v>
      </c>
      <c r="S71" s="45">
        <f>VLOOKUP(B71,Rules!A:B,2,FALSE)</f>
        <v>40</v>
      </c>
      <c r="T71" s="38"/>
      <c r="U71" s="46">
        <f>1/(10^(-(E71+(IF(P71="Y",Rules!$I$2,0))-K71)/Rules!$E$12)+1)</f>
        <v>0.7729379191</v>
      </c>
      <c r="V71" s="47">
        <f t="shared" si="6"/>
        <v>-40</v>
      </c>
      <c r="W71" s="47">
        <f t="shared" si="7"/>
        <v>40</v>
      </c>
      <c r="X71" s="47"/>
      <c r="Y71" s="47"/>
      <c r="Z71" s="48"/>
      <c r="AA71" s="47">
        <f t="shared" ref="AA71:BJ71" si="75">IF($D71=AA$1,$E71+$V71,(IF($J71=AA$1,$K71+$W71,AA70)))</f>
        <v>1434</v>
      </c>
      <c r="AB71" s="47">
        <f t="shared" si="75"/>
        <v>1107</v>
      </c>
      <c r="AC71" s="47">
        <f t="shared" si="75"/>
        <v>1619</v>
      </c>
      <c r="AD71" s="47">
        <f t="shared" si="75"/>
        <v>491</v>
      </c>
      <c r="AE71" s="47">
        <f t="shared" si="75"/>
        <v>1670</v>
      </c>
      <c r="AF71" s="47">
        <f t="shared" si="75"/>
        <v>1818</v>
      </c>
      <c r="AG71" s="47">
        <f t="shared" si="75"/>
        <v>1050</v>
      </c>
      <c r="AH71" s="47">
        <f t="shared" si="75"/>
        <v>894</v>
      </c>
      <c r="AI71" s="47">
        <f t="shared" si="75"/>
        <v>1409</v>
      </c>
      <c r="AJ71" s="47">
        <f t="shared" si="75"/>
        <v>1730</v>
      </c>
      <c r="AK71" s="47">
        <f t="shared" si="75"/>
        <v>530</v>
      </c>
      <c r="AL71" s="47">
        <f t="shared" si="75"/>
        <v>877</v>
      </c>
      <c r="AM71" s="47">
        <f t="shared" si="75"/>
        <v>1908</v>
      </c>
      <c r="AN71" s="47">
        <f t="shared" si="75"/>
        <v>1270</v>
      </c>
      <c r="AO71" s="47">
        <f t="shared" si="75"/>
        <v>1148</v>
      </c>
      <c r="AP71" s="47">
        <f t="shared" si="75"/>
        <v>2056</v>
      </c>
      <c r="AQ71" s="47">
        <f t="shared" si="75"/>
        <v>1501</v>
      </c>
      <c r="AR71" s="47">
        <f t="shared" si="75"/>
        <v>507</v>
      </c>
      <c r="AS71" s="47">
        <f t="shared" si="75"/>
        <v>1658</v>
      </c>
      <c r="AT71" s="47">
        <f t="shared" si="75"/>
        <v>1106</v>
      </c>
      <c r="AU71" s="47">
        <f t="shared" si="75"/>
        <v>732</v>
      </c>
      <c r="AV71" s="47">
        <f t="shared" si="75"/>
        <v>925</v>
      </c>
      <c r="AW71" s="47">
        <f t="shared" si="75"/>
        <v>1126</v>
      </c>
      <c r="AX71" s="47">
        <f t="shared" si="75"/>
        <v>1276</v>
      </c>
      <c r="AY71" s="47">
        <f t="shared" si="75"/>
        <v>689</v>
      </c>
      <c r="AZ71" s="47">
        <f t="shared" si="75"/>
        <v>1623</v>
      </c>
      <c r="BA71" s="47">
        <f t="shared" si="75"/>
        <v>924</v>
      </c>
      <c r="BB71" s="47">
        <f t="shared" si="75"/>
        <v>646</v>
      </c>
      <c r="BC71" s="47">
        <f t="shared" si="75"/>
        <v>527</v>
      </c>
      <c r="BD71" s="47">
        <f t="shared" si="75"/>
        <v>1987</v>
      </c>
      <c r="BE71" s="47">
        <f t="shared" si="75"/>
        <v>696</v>
      </c>
      <c r="BF71" s="47">
        <f t="shared" si="75"/>
        <v>547</v>
      </c>
      <c r="BG71" s="47">
        <f t="shared" si="75"/>
        <v>1846</v>
      </c>
      <c r="BH71" s="47">
        <f t="shared" si="75"/>
        <v>1233</v>
      </c>
      <c r="BI71" s="47">
        <f t="shared" si="75"/>
        <v>1599</v>
      </c>
      <c r="BJ71" s="47">
        <f t="shared" si="75"/>
        <v>999</v>
      </c>
    </row>
    <row r="72" ht="13.5" customHeight="1">
      <c r="A72" s="88">
        <v>40264.0</v>
      </c>
      <c r="B72" s="84" t="s">
        <v>71</v>
      </c>
      <c r="C72" s="38"/>
      <c r="D72" s="233" t="s">
        <v>34</v>
      </c>
      <c r="E72" s="52">
        <f t="shared" si="2"/>
        <v>1270</v>
      </c>
      <c r="F72" s="41">
        <v>2.0</v>
      </c>
      <c r="G72" s="41">
        <v>22.0</v>
      </c>
      <c r="H72" s="42">
        <f t="shared" si="3"/>
        <v>28</v>
      </c>
      <c r="I72" s="38"/>
      <c r="J72" s="234" t="s">
        <v>41</v>
      </c>
      <c r="K72" s="52">
        <f t="shared" si="4"/>
        <v>924</v>
      </c>
      <c r="L72" s="44">
        <v>1.0</v>
      </c>
      <c r="M72" s="44">
        <v>8.0</v>
      </c>
      <c r="N72" s="23">
        <f t="shared" si="5"/>
        <v>11</v>
      </c>
      <c r="O72" s="38"/>
      <c r="P72" s="45" t="s">
        <v>72</v>
      </c>
      <c r="Q72" s="38"/>
      <c r="R72" s="45">
        <f>MIN(Rules!$E$2,(MAX(H72/N72,N72/H72)))</f>
        <v>2</v>
      </c>
      <c r="S72" s="45">
        <f>VLOOKUP(B72,Rules!A:B,2,FALSE)</f>
        <v>40</v>
      </c>
      <c r="T72" s="38"/>
      <c r="U72" s="46">
        <f>1/(10^(-(E72+(IF(P72="Y",Rules!$I$2,0))-K72)/Rules!$E$12)+1)</f>
        <v>0.9075570232</v>
      </c>
      <c r="V72" s="47">
        <f t="shared" si="6"/>
        <v>7</v>
      </c>
      <c r="W72" s="47">
        <f t="shared" si="7"/>
        <v>-7</v>
      </c>
      <c r="X72" s="47"/>
      <c r="Y72" s="47"/>
      <c r="Z72" s="48"/>
      <c r="AA72" s="47">
        <f t="shared" ref="AA72:BJ72" si="76">IF($D72=AA$1,$E72+$V72,(IF($J72=AA$1,$K72+$W72,AA71)))</f>
        <v>1434</v>
      </c>
      <c r="AB72" s="47">
        <f t="shared" si="76"/>
        <v>1107</v>
      </c>
      <c r="AC72" s="47">
        <f t="shared" si="76"/>
        <v>1619</v>
      </c>
      <c r="AD72" s="47">
        <f t="shared" si="76"/>
        <v>491</v>
      </c>
      <c r="AE72" s="47">
        <f t="shared" si="76"/>
        <v>1670</v>
      </c>
      <c r="AF72" s="47">
        <f t="shared" si="76"/>
        <v>1818</v>
      </c>
      <c r="AG72" s="47">
        <f t="shared" si="76"/>
        <v>1050</v>
      </c>
      <c r="AH72" s="47">
        <f t="shared" si="76"/>
        <v>894</v>
      </c>
      <c r="AI72" s="47">
        <f t="shared" si="76"/>
        <v>1409</v>
      </c>
      <c r="AJ72" s="47">
        <f t="shared" si="76"/>
        <v>1730</v>
      </c>
      <c r="AK72" s="47">
        <f t="shared" si="76"/>
        <v>530</v>
      </c>
      <c r="AL72" s="47">
        <f t="shared" si="76"/>
        <v>877</v>
      </c>
      <c r="AM72" s="47">
        <f t="shared" si="76"/>
        <v>1908</v>
      </c>
      <c r="AN72" s="47">
        <f t="shared" si="76"/>
        <v>1277</v>
      </c>
      <c r="AO72" s="47">
        <f t="shared" si="76"/>
        <v>1148</v>
      </c>
      <c r="AP72" s="47">
        <f t="shared" si="76"/>
        <v>2056</v>
      </c>
      <c r="AQ72" s="47">
        <f t="shared" si="76"/>
        <v>1501</v>
      </c>
      <c r="AR72" s="47">
        <f t="shared" si="76"/>
        <v>507</v>
      </c>
      <c r="AS72" s="47">
        <f t="shared" si="76"/>
        <v>1658</v>
      </c>
      <c r="AT72" s="47">
        <f t="shared" si="76"/>
        <v>1106</v>
      </c>
      <c r="AU72" s="47">
        <f t="shared" si="76"/>
        <v>732</v>
      </c>
      <c r="AV72" s="47">
        <f t="shared" si="76"/>
        <v>925</v>
      </c>
      <c r="AW72" s="47">
        <f t="shared" si="76"/>
        <v>1126</v>
      </c>
      <c r="AX72" s="47">
        <f t="shared" si="76"/>
        <v>1276</v>
      </c>
      <c r="AY72" s="47">
        <f t="shared" si="76"/>
        <v>689</v>
      </c>
      <c r="AZ72" s="47">
        <f t="shared" si="76"/>
        <v>1623</v>
      </c>
      <c r="BA72" s="47">
        <f t="shared" si="76"/>
        <v>917</v>
      </c>
      <c r="BB72" s="47">
        <f t="shared" si="76"/>
        <v>646</v>
      </c>
      <c r="BC72" s="47">
        <f t="shared" si="76"/>
        <v>527</v>
      </c>
      <c r="BD72" s="47">
        <f t="shared" si="76"/>
        <v>1987</v>
      </c>
      <c r="BE72" s="47">
        <f t="shared" si="76"/>
        <v>696</v>
      </c>
      <c r="BF72" s="47">
        <f t="shared" si="76"/>
        <v>547</v>
      </c>
      <c r="BG72" s="47">
        <f t="shared" si="76"/>
        <v>1846</v>
      </c>
      <c r="BH72" s="47">
        <f t="shared" si="76"/>
        <v>1233</v>
      </c>
      <c r="BI72" s="47">
        <f t="shared" si="76"/>
        <v>1599</v>
      </c>
      <c r="BJ72" s="47">
        <f t="shared" si="76"/>
        <v>999</v>
      </c>
    </row>
    <row r="73" ht="13.5" customHeight="1">
      <c r="A73" s="88">
        <v>40264.0</v>
      </c>
      <c r="B73" s="84" t="s">
        <v>71</v>
      </c>
      <c r="C73" s="38"/>
      <c r="D73" s="233" t="s">
        <v>39</v>
      </c>
      <c r="E73" s="52">
        <f t="shared" si="2"/>
        <v>1126</v>
      </c>
      <c r="F73" s="41">
        <v>0.0</v>
      </c>
      <c r="G73" s="41">
        <v>15.0</v>
      </c>
      <c r="H73" s="42">
        <f t="shared" si="3"/>
        <v>15</v>
      </c>
      <c r="I73" s="38"/>
      <c r="J73" s="234" t="s">
        <v>44</v>
      </c>
      <c r="K73" s="52">
        <f t="shared" si="4"/>
        <v>646</v>
      </c>
      <c r="L73" s="44">
        <v>0.0</v>
      </c>
      <c r="M73" s="44">
        <v>10.0</v>
      </c>
      <c r="N73" s="23">
        <f t="shared" si="5"/>
        <v>10</v>
      </c>
      <c r="O73" s="38"/>
      <c r="P73" s="45" t="s">
        <v>72</v>
      </c>
      <c r="Q73" s="38"/>
      <c r="R73" s="45">
        <f>MIN(Rules!$E$2,(MAX(H73/N73,N73/H73)))</f>
        <v>1.5</v>
      </c>
      <c r="S73" s="45">
        <f>VLOOKUP(B73,Rules!A:B,2,FALSE)</f>
        <v>40</v>
      </c>
      <c r="T73" s="38"/>
      <c r="U73" s="46">
        <f>1/(10^(-(E73+(IF(P73="Y",Rules!$I$2,0))-K73)/Rules!$E$12)+1)</f>
        <v>0.9479085507</v>
      </c>
      <c r="V73" s="47">
        <f t="shared" si="6"/>
        <v>3</v>
      </c>
      <c r="W73" s="47">
        <f t="shared" si="7"/>
        <v>-3</v>
      </c>
      <c r="X73" s="47"/>
      <c r="Y73" s="47"/>
      <c r="Z73" s="48"/>
      <c r="AA73" s="47">
        <f t="shared" ref="AA73:BJ73" si="77">IF($D73=AA$1,$E73+$V73,(IF($J73=AA$1,$K73+$W73,AA72)))</f>
        <v>1434</v>
      </c>
      <c r="AB73" s="47">
        <f t="shared" si="77"/>
        <v>1107</v>
      </c>
      <c r="AC73" s="47">
        <f t="shared" si="77"/>
        <v>1619</v>
      </c>
      <c r="AD73" s="47">
        <f t="shared" si="77"/>
        <v>491</v>
      </c>
      <c r="AE73" s="47">
        <f t="shared" si="77"/>
        <v>1670</v>
      </c>
      <c r="AF73" s="47">
        <f t="shared" si="77"/>
        <v>1818</v>
      </c>
      <c r="AG73" s="47">
        <f t="shared" si="77"/>
        <v>1050</v>
      </c>
      <c r="AH73" s="47">
        <f t="shared" si="77"/>
        <v>894</v>
      </c>
      <c r="AI73" s="47">
        <f t="shared" si="77"/>
        <v>1409</v>
      </c>
      <c r="AJ73" s="47">
        <f t="shared" si="77"/>
        <v>1730</v>
      </c>
      <c r="AK73" s="47">
        <f t="shared" si="77"/>
        <v>530</v>
      </c>
      <c r="AL73" s="47">
        <f t="shared" si="77"/>
        <v>877</v>
      </c>
      <c r="AM73" s="47">
        <f t="shared" si="77"/>
        <v>1908</v>
      </c>
      <c r="AN73" s="47">
        <f t="shared" si="77"/>
        <v>1277</v>
      </c>
      <c r="AO73" s="47">
        <f t="shared" si="77"/>
        <v>1148</v>
      </c>
      <c r="AP73" s="47">
        <f t="shared" si="77"/>
        <v>2056</v>
      </c>
      <c r="AQ73" s="47">
        <f t="shared" si="77"/>
        <v>1501</v>
      </c>
      <c r="AR73" s="47">
        <f t="shared" si="77"/>
        <v>507</v>
      </c>
      <c r="AS73" s="47">
        <f t="shared" si="77"/>
        <v>1658</v>
      </c>
      <c r="AT73" s="47">
        <f t="shared" si="77"/>
        <v>1106</v>
      </c>
      <c r="AU73" s="47">
        <f t="shared" si="77"/>
        <v>732</v>
      </c>
      <c r="AV73" s="47">
        <f t="shared" si="77"/>
        <v>925</v>
      </c>
      <c r="AW73" s="47">
        <f t="shared" si="77"/>
        <v>1129</v>
      </c>
      <c r="AX73" s="47">
        <f t="shared" si="77"/>
        <v>1276</v>
      </c>
      <c r="AY73" s="47">
        <f t="shared" si="77"/>
        <v>689</v>
      </c>
      <c r="AZ73" s="47">
        <f t="shared" si="77"/>
        <v>1623</v>
      </c>
      <c r="BA73" s="47">
        <f t="shared" si="77"/>
        <v>917</v>
      </c>
      <c r="BB73" s="47">
        <f t="shared" si="77"/>
        <v>643</v>
      </c>
      <c r="BC73" s="47">
        <f t="shared" si="77"/>
        <v>527</v>
      </c>
      <c r="BD73" s="47">
        <f t="shared" si="77"/>
        <v>1987</v>
      </c>
      <c r="BE73" s="47">
        <f t="shared" si="77"/>
        <v>696</v>
      </c>
      <c r="BF73" s="47">
        <f t="shared" si="77"/>
        <v>547</v>
      </c>
      <c r="BG73" s="47">
        <f t="shared" si="77"/>
        <v>1846</v>
      </c>
      <c r="BH73" s="47">
        <f t="shared" si="77"/>
        <v>1233</v>
      </c>
      <c r="BI73" s="47">
        <f t="shared" si="77"/>
        <v>1599</v>
      </c>
      <c r="BJ73" s="47">
        <f t="shared" si="77"/>
        <v>999</v>
      </c>
    </row>
    <row r="74" ht="13.5" customHeight="1">
      <c r="A74" s="88">
        <v>40264.0</v>
      </c>
      <c r="B74" s="84" t="s">
        <v>71</v>
      </c>
      <c r="C74" s="38"/>
      <c r="D74" s="233" t="s">
        <v>38</v>
      </c>
      <c r="E74" s="52">
        <f t="shared" si="2"/>
        <v>1276</v>
      </c>
      <c r="F74" s="41">
        <v>1.0</v>
      </c>
      <c r="G74" s="41">
        <v>17.0</v>
      </c>
      <c r="H74" s="42">
        <f t="shared" si="3"/>
        <v>20</v>
      </c>
      <c r="I74" s="38"/>
      <c r="J74" s="234" t="s">
        <v>40</v>
      </c>
      <c r="K74" s="52">
        <f t="shared" si="4"/>
        <v>999</v>
      </c>
      <c r="L74" s="44">
        <v>0.0</v>
      </c>
      <c r="M74" s="44">
        <v>15.0</v>
      </c>
      <c r="N74" s="23">
        <f t="shared" si="5"/>
        <v>15</v>
      </c>
      <c r="O74" s="38"/>
      <c r="P74" s="45" t="s">
        <v>72</v>
      </c>
      <c r="Q74" s="38"/>
      <c r="R74" s="45">
        <f>MIN(Rules!$E$2,(MAX(H74/N74,N74/H74)))</f>
        <v>1.333333333</v>
      </c>
      <c r="S74" s="45">
        <f>VLOOKUP(B74,Rules!A:B,2,FALSE)</f>
        <v>40</v>
      </c>
      <c r="T74" s="38"/>
      <c r="U74" s="46">
        <f>1/(10^(-(E74+(IF(P74="Y",Rules!$I$2,0))-K74)/Rules!$E$12)+1)</f>
        <v>0.8772247378</v>
      </c>
      <c r="V74" s="47">
        <f t="shared" si="6"/>
        <v>7</v>
      </c>
      <c r="W74" s="47">
        <f t="shared" si="7"/>
        <v>-7</v>
      </c>
      <c r="X74" s="47"/>
      <c r="Y74" s="47"/>
      <c r="Z74" s="48"/>
      <c r="AA74" s="47">
        <f t="shared" ref="AA74:BJ74" si="78">IF($D74=AA$1,$E74+$V74,(IF($J74=AA$1,$K74+$W74,AA73)))</f>
        <v>1434</v>
      </c>
      <c r="AB74" s="47">
        <f t="shared" si="78"/>
        <v>1107</v>
      </c>
      <c r="AC74" s="47">
        <f t="shared" si="78"/>
        <v>1619</v>
      </c>
      <c r="AD74" s="47">
        <f t="shared" si="78"/>
        <v>491</v>
      </c>
      <c r="AE74" s="47">
        <f t="shared" si="78"/>
        <v>1670</v>
      </c>
      <c r="AF74" s="47">
        <f t="shared" si="78"/>
        <v>1818</v>
      </c>
      <c r="AG74" s="47">
        <f t="shared" si="78"/>
        <v>1050</v>
      </c>
      <c r="AH74" s="47">
        <f t="shared" si="78"/>
        <v>894</v>
      </c>
      <c r="AI74" s="47">
        <f t="shared" si="78"/>
        <v>1409</v>
      </c>
      <c r="AJ74" s="47">
        <f t="shared" si="78"/>
        <v>1730</v>
      </c>
      <c r="AK74" s="47">
        <f t="shared" si="78"/>
        <v>530</v>
      </c>
      <c r="AL74" s="47">
        <f t="shared" si="78"/>
        <v>877</v>
      </c>
      <c r="AM74" s="47">
        <f t="shared" si="78"/>
        <v>1908</v>
      </c>
      <c r="AN74" s="47">
        <f t="shared" si="78"/>
        <v>1277</v>
      </c>
      <c r="AO74" s="47">
        <f t="shared" si="78"/>
        <v>1148</v>
      </c>
      <c r="AP74" s="47">
        <f t="shared" si="78"/>
        <v>2056</v>
      </c>
      <c r="AQ74" s="47">
        <f t="shared" si="78"/>
        <v>1501</v>
      </c>
      <c r="AR74" s="47">
        <f t="shared" si="78"/>
        <v>507</v>
      </c>
      <c r="AS74" s="47">
        <f t="shared" si="78"/>
        <v>1658</v>
      </c>
      <c r="AT74" s="47">
        <f t="shared" si="78"/>
        <v>1106</v>
      </c>
      <c r="AU74" s="47">
        <f t="shared" si="78"/>
        <v>732</v>
      </c>
      <c r="AV74" s="47">
        <f t="shared" si="78"/>
        <v>925</v>
      </c>
      <c r="AW74" s="47">
        <f t="shared" si="78"/>
        <v>1129</v>
      </c>
      <c r="AX74" s="47">
        <f t="shared" si="78"/>
        <v>1283</v>
      </c>
      <c r="AY74" s="47">
        <f t="shared" si="78"/>
        <v>689</v>
      </c>
      <c r="AZ74" s="47">
        <f t="shared" si="78"/>
        <v>1623</v>
      </c>
      <c r="BA74" s="47">
        <f t="shared" si="78"/>
        <v>917</v>
      </c>
      <c r="BB74" s="47">
        <f t="shared" si="78"/>
        <v>643</v>
      </c>
      <c r="BC74" s="47">
        <f t="shared" si="78"/>
        <v>527</v>
      </c>
      <c r="BD74" s="47">
        <f t="shared" si="78"/>
        <v>1987</v>
      </c>
      <c r="BE74" s="47">
        <f t="shared" si="78"/>
        <v>696</v>
      </c>
      <c r="BF74" s="47">
        <f t="shared" si="78"/>
        <v>547</v>
      </c>
      <c r="BG74" s="47">
        <f t="shared" si="78"/>
        <v>1846</v>
      </c>
      <c r="BH74" s="47">
        <f t="shared" si="78"/>
        <v>1233</v>
      </c>
      <c r="BI74" s="47">
        <f t="shared" si="78"/>
        <v>1599</v>
      </c>
      <c r="BJ74" s="47">
        <f t="shared" si="78"/>
        <v>992</v>
      </c>
    </row>
    <row r="75" ht="13.5" customHeight="1">
      <c r="A75" s="88">
        <v>40265.0</v>
      </c>
      <c r="B75" s="84" t="s">
        <v>71</v>
      </c>
      <c r="C75" s="38"/>
      <c r="D75" s="233" t="s">
        <v>27</v>
      </c>
      <c r="E75" s="52">
        <f t="shared" si="2"/>
        <v>1623</v>
      </c>
      <c r="F75" s="41">
        <v>2.0</v>
      </c>
      <c r="G75" s="41">
        <v>17.0</v>
      </c>
      <c r="H75" s="42">
        <f t="shared" si="3"/>
        <v>23</v>
      </c>
      <c r="I75" s="38"/>
      <c r="J75" s="234" t="s">
        <v>20</v>
      </c>
      <c r="K75" s="52">
        <f t="shared" si="4"/>
        <v>1658</v>
      </c>
      <c r="L75" s="44">
        <v>3.0</v>
      </c>
      <c r="M75" s="44">
        <v>13.0</v>
      </c>
      <c r="N75" s="23">
        <f t="shared" si="5"/>
        <v>22</v>
      </c>
      <c r="O75" s="38"/>
      <c r="P75" s="45" t="s">
        <v>72</v>
      </c>
      <c r="Q75" s="38"/>
      <c r="R75" s="45">
        <f>MIN(Rules!$E$2,(MAX(H75/N75,N75/H75)))</f>
        <v>1.045454545</v>
      </c>
      <c r="S75" s="45">
        <f>VLOOKUP(B75,Rules!A:B,2,FALSE)</f>
        <v>40</v>
      </c>
      <c r="T75" s="38"/>
      <c r="U75" s="46">
        <f>1/(10^(-(E75+(IF(P75="Y",Rules!$I$2,0))-K75)/Rules!$E$12)+1)</f>
        <v>0.6293885472</v>
      </c>
      <c r="V75" s="47">
        <f t="shared" si="6"/>
        <v>15</v>
      </c>
      <c r="W75" s="47">
        <f t="shared" si="7"/>
        <v>-15</v>
      </c>
      <c r="X75" s="47"/>
      <c r="Y75" s="47"/>
      <c r="Z75" s="48"/>
      <c r="AA75" s="47">
        <f t="shared" ref="AA75:BJ75" si="79">IF($D75=AA$1,$E75+$V75,(IF($J75=AA$1,$K75+$W75,AA74)))</f>
        <v>1434</v>
      </c>
      <c r="AB75" s="47">
        <f t="shared" si="79"/>
        <v>1107</v>
      </c>
      <c r="AC75" s="47">
        <f t="shared" si="79"/>
        <v>1619</v>
      </c>
      <c r="AD75" s="47">
        <f t="shared" si="79"/>
        <v>491</v>
      </c>
      <c r="AE75" s="47">
        <f t="shared" si="79"/>
        <v>1670</v>
      </c>
      <c r="AF75" s="47">
        <f t="shared" si="79"/>
        <v>1818</v>
      </c>
      <c r="AG75" s="47">
        <f t="shared" si="79"/>
        <v>1050</v>
      </c>
      <c r="AH75" s="47">
        <f t="shared" si="79"/>
        <v>894</v>
      </c>
      <c r="AI75" s="47">
        <f t="shared" si="79"/>
        <v>1409</v>
      </c>
      <c r="AJ75" s="47">
        <f t="shared" si="79"/>
        <v>1730</v>
      </c>
      <c r="AK75" s="47">
        <f t="shared" si="79"/>
        <v>530</v>
      </c>
      <c r="AL75" s="47">
        <f t="shared" si="79"/>
        <v>877</v>
      </c>
      <c r="AM75" s="47">
        <f t="shared" si="79"/>
        <v>1908</v>
      </c>
      <c r="AN75" s="47">
        <f t="shared" si="79"/>
        <v>1277</v>
      </c>
      <c r="AO75" s="47">
        <f t="shared" si="79"/>
        <v>1148</v>
      </c>
      <c r="AP75" s="47">
        <f t="shared" si="79"/>
        <v>2056</v>
      </c>
      <c r="AQ75" s="47">
        <f t="shared" si="79"/>
        <v>1501</v>
      </c>
      <c r="AR75" s="47">
        <f t="shared" si="79"/>
        <v>507</v>
      </c>
      <c r="AS75" s="47">
        <f t="shared" si="79"/>
        <v>1643</v>
      </c>
      <c r="AT75" s="47">
        <f t="shared" si="79"/>
        <v>1106</v>
      </c>
      <c r="AU75" s="47">
        <f t="shared" si="79"/>
        <v>732</v>
      </c>
      <c r="AV75" s="47">
        <f t="shared" si="79"/>
        <v>925</v>
      </c>
      <c r="AW75" s="47">
        <f t="shared" si="79"/>
        <v>1129</v>
      </c>
      <c r="AX75" s="47">
        <f t="shared" si="79"/>
        <v>1283</v>
      </c>
      <c r="AY75" s="47">
        <f t="shared" si="79"/>
        <v>689</v>
      </c>
      <c r="AZ75" s="47">
        <f t="shared" si="79"/>
        <v>1638</v>
      </c>
      <c r="BA75" s="47">
        <f t="shared" si="79"/>
        <v>917</v>
      </c>
      <c r="BB75" s="47">
        <f t="shared" si="79"/>
        <v>643</v>
      </c>
      <c r="BC75" s="47">
        <f t="shared" si="79"/>
        <v>527</v>
      </c>
      <c r="BD75" s="47">
        <f t="shared" si="79"/>
        <v>1987</v>
      </c>
      <c r="BE75" s="47">
        <f t="shared" si="79"/>
        <v>696</v>
      </c>
      <c r="BF75" s="47">
        <f t="shared" si="79"/>
        <v>547</v>
      </c>
      <c r="BG75" s="47">
        <f t="shared" si="79"/>
        <v>1846</v>
      </c>
      <c r="BH75" s="47">
        <f t="shared" si="79"/>
        <v>1233</v>
      </c>
      <c r="BI75" s="47">
        <f t="shared" si="79"/>
        <v>1599</v>
      </c>
      <c r="BJ75" s="47">
        <f t="shared" si="79"/>
        <v>992</v>
      </c>
    </row>
    <row r="76" ht="13.5" customHeight="1">
      <c r="A76" s="88">
        <v>40265.0</v>
      </c>
      <c r="B76" s="84" t="s">
        <v>71</v>
      </c>
      <c r="C76" s="38"/>
      <c r="D76" s="233" t="s">
        <v>26</v>
      </c>
      <c r="E76" s="52">
        <f t="shared" si="2"/>
        <v>1730</v>
      </c>
      <c r="F76" s="41">
        <v>1.0</v>
      </c>
      <c r="G76" s="41">
        <v>11.0</v>
      </c>
      <c r="H76" s="42">
        <f t="shared" si="3"/>
        <v>14</v>
      </c>
      <c r="I76" s="38"/>
      <c r="J76" s="234" t="s">
        <v>19</v>
      </c>
      <c r="K76" s="52">
        <f t="shared" si="4"/>
        <v>1818</v>
      </c>
      <c r="L76" s="44">
        <v>0.0</v>
      </c>
      <c r="M76" s="44">
        <v>17.0</v>
      </c>
      <c r="N76" s="23">
        <f t="shared" si="5"/>
        <v>17</v>
      </c>
      <c r="O76" s="38"/>
      <c r="P76" s="45" t="s">
        <v>72</v>
      </c>
      <c r="Q76" s="38"/>
      <c r="R76" s="45">
        <f>MIN(Rules!$E$2,(MAX(H76/N76,N76/H76)))</f>
        <v>1.214285714</v>
      </c>
      <c r="S76" s="45">
        <f>VLOOKUP(B76,Rules!A:B,2,FALSE)</f>
        <v>40</v>
      </c>
      <c r="T76" s="38"/>
      <c r="U76" s="46">
        <f>1/(10^(-(E76+(IF(P76="Y",Rules!$I$2,0))-K76)/Rules!$E$12)+1)</f>
        <v>0.5708991378</v>
      </c>
      <c r="V76" s="47">
        <f t="shared" si="6"/>
        <v>-28</v>
      </c>
      <c r="W76" s="47">
        <f t="shared" si="7"/>
        <v>28</v>
      </c>
      <c r="X76" s="47"/>
      <c r="Y76" s="47"/>
      <c r="Z76" s="48"/>
      <c r="AA76" s="47">
        <f t="shared" ref="AA76:BJ76" si="80">IF($D76=AA$1,$E76+$V76,(IF($J76=AA$1,$K76+$W76,AA75)))</f>
        <v>1434</v>
      </c>
      <c r="AB76" s="47">
        <f t="shared" si="80"/>
        <v>1107</v>
      </c>
      <c r="AC76" s="47">
        <f t="shared" si="80"/>
        <v>1619</v>
      </c>
      <c r="AD76" s="47">
        <f t="shared" si="80"/>
        <v>491</v>
      </c>
      <c r="AE76" s="47">
        <f t="shared" si="80"/>
        <v>1670</v>
      </c>
      <c r="AF76" s="47">
        <f t="shared" si="80"/>
        <v>1846</v>
      </c>
      <c r="AG76" s="47">
        <f t="shared" si="80"/>
        <v>1050</v>
      </c>
      <c r="AH76" s="47">
        <f t="shared" si="80"/>
        <v>894</v>
      </c>
      <c r="AI76" s="47">
        <f t="shared" si="80"/>
        <v>1409</v>
      </c>
      <c r="AJ76" s="47">
        <f t="shared" si="80"/>
        <v>1702</v>
      </c>
      <c r="AK76" s="47">
        <f t="shared" si="80"/>
        <v>530</v>
      </c>
      <c r="AL76" s="47">
        <f t="shared" si="80"/>
        <v>877</v>
      </c>
      <c r="AM76" s="47">
        <f t="shared" si="80"/>
        <v>1908</v>
      </c>
      <c r="AN76" s="47">
        <f t="shared" si="80"/>
        <v>1277</v>
      </c>
      <c r="AO76" s="47">
        <f t="shared" si="80"/>
        <v>1148</v>
      </c>
      <c r="AP76" s="47">
        <f t="shared" si="80"/>
        <v>2056</v>
      </c>
      <c r="AQ76" s="47">
        <f t="shared" si="80"/>
        <v>1501</v>
      </c>
      <c r="AR76" s="47">
        <f t="shared" si="80"/>
        <v>507</v>
      </c>
      <c r="AS76" s="47">
        <f t="shared" si="80"/>
        <v>1643</v>
      </c>
      <c r="AT76" s="47">
        <f t="shared" si="80"/>
        <v>1106</v>
      </c>
      <c r="AU76" s="47">
        <f t="shared" si="80"/>
        <v>732</v>
      </c>
      <c r="AV76" s="47">
        <f t="shared" si="80"/>
        <v>925</v>
      </c>
      <c r="AW76" s="47">
        <f t="shared" si="80"/>
        <v>1129</v>
      </c>
      <c r="AX76" s="47">
        <f t="shared" si="80"/>
        <v>1283</v>
      </c>
      <c r="AY76" s="47">
        <f t="shared" si="80"/>
        <v>689</v>
      </c>
      <c r="AZ76" s="47">
        <f t="shared" si="80"/>
        <v>1638</v>
      </c>
      <c r="BA76" s="47">
        <f t="shared" si="80"/>
        <v>917</v>
      </c>
      <c r="BB76" s="47">
        <f t="shared" si="80"/>
        <v>643</v>
      </c>
      <c r="BC76" s="47">
        <f t="shared" si="80"/>
        <v>527</v>
      </c>
      <c r="BD76" s="47">
        <f t="shared" si="80"/>
        <v>1987</v>
      </c>
      <c r="BE76" s="47">
        <f t="shared" si="80"/>
        <v>696</v>
      </c>
      <c r="BF76" s="47">
        <f t="shared" si="80"/>
        <v>547</v>
      </c>
      <c r="BG76" s="47">
        <f t="shared" si="80"/>
        <v>1846</v>
      </c>
      <c r="BH76" s="47">
        <f t="shared" si="80"/>
        <v>1233</v>
      </c>
      <c r="BI76" s="47">
        <f t="shared" si="80"/>
        <v>1599</v>
      </c>
      <c r="BJ76" s="47">
        <f t="shared" si="80"/>
        <v>992</v>
      </c>
    </row>
    <row r="77" ht="13.5" customHeight="1">
      <c r="A77" s="88">
        <v>40265.0</v>
      </c>
      <c r="B77" s="84" t="s">
        <v>71</v>
      </c>
      <c r="C77" s="38"/>
      <c r="D77" s="233" t="s">
        <v>22</v>
      </c>
      <c r="E77" s="52">
        <f t="shared" si="2"/>
        <v>2056</v>
      </c>
      <c r="F77" s="41">
        <v>1.0</v>
      </c>
      <c r="G77" s="41">
        <v>23.0</v>
      </c>
      <c r="H77" s="42">
        <f t="shared" si="3"/>
        <v>26</v>
      </c>
      <c r="I77" s="38"/>
      <c r="J77" s="234" t="s">
        <v>23</v>
      </c>
      <c r="K77" s="52">
        <f t="shared" si="4"/>
        <v>1908</v>
      </c>
      <c r="L77" s="44">
        <v>2.0</v>
      </c>
      <c r="M77" s="44">
        <v>21.0</v>
      </c>
      <c r="N77" s="23">
        <f t="shared" si="5"/>
        <v>27</v>
      </c>
      <c r="O77" s="38"/>
      <c r="P77" s="45" t="s">
        <v>72</v>
      </c>
      <c r="Q77" s="38"/>
      <c r="R77" s="45">
        <f>MIN(Rules!$E$2,(MAX(H77/N77,N77/H77)))</f>
        <v>1.038461538</v>
      </c>
      <c r="S77" s="45">
        <f>VLOOKUP(B77,Rules!A:B,2,FALSE)</f>
        <v>40</v>
      </c>
      <c r="T77" s="38"/>
      <c r="U77" s="46">
        <f>1/(10^(-(E77+(IF(P77="Y",Rules!$I$2,0))-K77)/Rules!$E$12)+1)</f>
        <v>0.7977580681</v>
      </c>
      <c r="V77" s="47">
        <f t="shared" si="6"/>
        <v>-33</v>
      </c>
      <c r="W77" s="47">
        <f t="shared" si="7"/>
        <v>33</v>
      </c>
      <c r="X77" s="47"/>
      <c r="Y77" s="47"/>
      <c r="Z77" s="48"/>
      <c r="AA77" s="47">
        <f t="shared" ref="AA77:BJ77" si="81">IF($D77=AA$1,$E77+$V77,(IF($J77=AA$1,$K77+$W77,AA76)))</f>
        <v>1434</v>
      </c>
      <c r="AB77" s="47">
        <f t="shared" si="81"/>
        <v>1107</v>
      </c>
      <c r="AC77" s="47">
        <f t="shared" si="81"/>
        <v>1619</v>
      </c>
      <c r="AD77" s="47">
        <f t="shared" si="81"/>
        <v>491</v>
      </c>
      <c r="AE77" s="47">
        <f t="shared" si="81"/>
        <v>1670</v>
      </c>
      <c r="AF77" s="47">
        <f t="shared" si="81"/>
        <v>1846</v>
      </c>
      <c r="AG77" s="47">
        <f t="shared" si="81"/>
        <v>1050</v>
      </c>
      <c r="AH77" s="47">
        <f t="shared" si="81"/>
        <v>894</v>
      </c>
      <c r="AI77" s="47">
        <f t="shared" si="81"/>
        <v>1409</v>
      </c>
      <c r="AJ77" s="47">
        <f t="shared" si="81"/>
        <v>1702</v>
      </c>
      <c r="AK77" s="47">
        <f t="shared" si="81"/>
        <v>530</v>
      </c>
      <c r="AL77" s="47">
        <f t="shared" si="81"/>
        <v>877</v>
      </c>
      <c r="AM77" s="47">
        <f t="shared" si="81"/>
        <v>1941</v>
      </c>
      <c r="AN77" s="47">
        <f t="shared" si="81"/>
        <v>1277</v>
      </c>
      <c r="AO77" s="47">
        <f t="shared" si="81"/>
        <v>1148</v>
      </c>
      <c r="AP77" s="47">
        <f t="shared" si="81"/>
        <v>2023</v>
      </c>
      <c r="AQ77" s="47">
        <f t="shared" si="81"/>
        <v>1501</v>
      </c>
      <c r="AR77" s="47">
        <f t="shared" si="81"/>
        <v>507</v>
      </c>
      <c r="AS77" s="47">
        <f t="shared" si="81"/>
        <v>1643</v>
      </c>
      <c r="AT77" s="47">
        <f t="shared" si="81"/>
        <v>1106</v>
      </c>
      <c r="AU77" s="47">
        <f t="shared" si="81"/>
        <v>732</v>
      </c>
      <c r="AV77" s="47">
        <f t="shared" si="81"/>
        <v>925</v>
      </c>
      <c r="AW77" s="47">
        <f t="shared" si="81"/>
        <v>1129</v>
      </c>
      <c r="AX77" s="47">
        <f t="shared" si="81"/>
        <v>1283</v>
      </c>
      <c r="AY77" s="47">
        <f t="shared" si="81"/>
        <v>689</v>
      </c>
      <c r="AZ77" s="47">
        <f t="shared" si="81"/>
        <v>1638</v>
      </c>
      <c r="BA77" s="47">
        <f t="shared" si="81"/>
        <v>917</v>
      </c>
      <c r="BB77" s="47">
        <f t="shared" si="81"/>
        <v>643</v>
      </c>
      <c r="BC77" s="47">
        <f t="shared" si="81"/>
        <v>527</v>
      </c>
      <c r="BD77" s="47">
        <f t="shared" si="81"/>
        <v>1987</v>
      </c>
      <c r="BE77" s="47">
        <f t="shared" si="81"/>
        <v>696</v>
      </c>
      <c r="BF77" s="47">
        <f t="shared" si="81"/>
        <v>547</v>
      </c>
      <c r="BG77" s="47">
        <f t="shared" si="81"/>
        <v>1846</v>
      </c>
      <c r="BH77" s="47">
        <f t="shared" si="81"/>
        <v>1233</v>
      </c>
      <c r="BI77" s="47">
        <f t="shared" si="81"/>
        <v>1599</v>
      </c>
      <c r="BJ77" s="47">
        <f t="shared" si="81"/>
        <v>992</v>
      </c>
    </row>
    <row r="78" ht="13.5" customHeight="1">
      <c r="A78" s="88">
        <v>40265.0</v>
      </c>
      <c r="B78" s="84" t="s">
        <v>71</v>
      </c>
      <c r="C78" s="38"/>
      <c r="D78" s="233" t="s">
        <v>18</v>
      </c>
      <c r="E78" s="52">
        <f t="shared" si="2"/>
        <v>1987</v>
      </c>
      <c r="F78" s="41">
        <v>1.0</v>
      </c>
      <c r="G78" s="41">
        <v>19.0</v>
      </c>
      <c r="H78" s="42">
        <f t="shared" si="3"/>
        <v>22</v>
      </c>
      <c r="I78" s="38"/>
      <c r="J78" s="234" t="s">
        <v>25</v>
      </c>
      <c r="K78" s="52">
        <f t="shared" si="4"/>
        <v>1846</v>
      </c>
      <c r="L78" s="44">
        <v>2.0</v>
      </c>
      <c r="M78" s="44">
        <v>16.0</v>
      </c>
      <c r="N78" s="23">
        <f t="shared" si="5"/>
        <v>22</v>
      </c>
      <c r="O78" s="38"/>
      <c r="P78" s="45" t="s">
        <v>72</v>
      </c>
      <c r="Q78" s="38"/>
      <c r="R78" s="45">
        <f>MIN(Rules!$E$2,(MAX(H78/N78,N78/H78)))</f>
        <v>1</v>
      </c>
      <c r="S78" s="45">
        <f>VLOOKUP(B78,Rules!A:B,2,FALSE)</f>
        <v>40</v>
      </c>
      <c r="T78" s="38"/>
      <c r="U78" s="46">
        <f>1/(10^(-(E78+(IF(P78="Y",Rules!$I$2,0))-K78)/Rules!$E$12)+1)</f>
        <v>0.7925071299</v>
      </c>
      <c r="V78" s="47">
        <f t="shared" si="6"/>
        <v>-12</v>
      </c>
      <c r="W78" s="47">
        <f t="shared" si="7"/>
        <v>12</v>
      </c>
      <c r="X78" s="47"/>
      <c r="Y78" s="47"/>
      <c r="Z78" s="48"/>
      <c r="AA78" s="47">
        <f t="shared" ref="AA78:BJ78" si="82">IF($D78=AA$1,$E78+$V78,(IF($J78=AA$1,$K78+$W78,AA77)))</f>
        <v>1434</v>
      </c>
      <c r="AB78" s="47">
        <f t="shared" si="82"/>
        <v>1107</v>
      </c>
      <c r="AC78" s="47">
        <f t="shared" si="82"/>
        <v>1619</v>
      </c>
      <c r="AD78" s="47">
        <f t="shared" si="82"/>
        <v>491</v>
      </c>
      <c r="AE78" s="47">
        <f t="shared" si="82"/>
        <v>1670</v>
      </c>
      <c r="AF78" s="47">
        <f t="shared" si="82"/>
        <v>1846</v>
      </c>
      <c r="AG78" s="47">
        <f t="shared" si="82"/>
        <v>1050</v>
      </c>
      <c r="AH78" s="47">
        <f t="shared" si="82"/>
        <v>894</v>
      </c>
      <c r="AI78" s="47">
        <f t="shared" si="82"/>
        <v>1409</v>
      </c>
      <c r="AJ78" s="47">
        <f t="shared" si="82"/>
        <v>1702</v>
      </c>
      <c r="AK78" s="47">
        <f t="shared" si="82"/>
        <v>530</v>
      </c>
      <c r="AL78" s="47">
        <f t="shared" si="82"/>
        <v>877</v>
      </c>
      <c r="AM78" s="47">
        <f t="shared" si="82"/>
        <v>1941</v>
      </c>
      <c r="AN78" s="47">
        <f t="shared" si="82"/>
        <v>1277</v>
      </c>
      <c r="AO78" s="47">
        <f t="shared" si="82"/>
        <v>1148</v>
      </c>
      <c r="AP78" s="47">
        <f t="shared" si="82"/>
        <v>2023</v>
      </c>
      <c r="AQ78" s="47">
        <f t="shared" si="82"/>
        <v>1501</v>
      </c>
      <c r="AR78" s="47">
        <f t="shared" si="82"/>
        <v>507</v>
      </c>
      <c r="AS78" s="47">
        <f t="shared" si="82"/>
        <v>1643</v>
      </c>
      <c r="AT78" s="47">
        <f t="shared" si="82"/>
        <v>1106</v>
      </c>
      <c r="AU78" s="47">
        <f t="shared" si="82"/>
        <v>732</v>
      </c>
      <c r="AV78" s="47">
        <f t="shared" si="82"/>
        <v>925</v>
      </c>
      <c r="AW78" s="47">
        <f t="shared" si="82"/>
        <v>1129</v>
      </c>
      <c r="AX78" s="47">
        <f t="shared" si="82"/>
        <v>1283</v>
      </c>
      <c r="AY78" s="47">
        <f t="shared" si="82"/>
        <v>689</v>
      </c>
      <c r="AZ78" s="47">
        <f t="shared" si="82"/>
        <v>1638</v>
      </c>
      <c r="BA78" s="47">
        <f t="shared" si="82"/>
        <v>917</v>
      </c>
      <c r="BB78" s="47">
        <f t="shared" si="82"/>
        <v>643</v>
      </c>
      <c r="BC78" s="47">
        <f t="shared" si="82"/>
        <v>527</v>
      </c>
      <c r="BD78" s="47">
        <f t="shared" si="82"/>
        <v>1975</v>
      </c>
      <c r="BE78" s="47">
        <f t="shared" si="82"/>
        <v>696</v>
      </c>
      <c r="BF78" s="47">
        <f t="shared" si="82"/>
        <v>547</v>
      </c>
      <c r="BG78" s="47">
        <f t="shared" si="82"/>
        <v>1858</v>
      </c>
      <c r="BH78" s="47">
        <f t="shared" si="82"/>
        <v>1233</v>
      </c>
      <c r="BI78" s="47">
        <f t="shared" si="82"/>
        <v>1599</v>
      </c>
      <c r="BJ78" s="47">
        <f t="shared" si="82"/>
        <v>992</v>
      </c>
    </row>
    <row r="79" ht="13.5" customHeight="1">
      <c r="A79" s="88">
        <v>40265.0</v>
      </c>
      <c r="B79" s="84" t="s">
        <v>71</v>
      </c>
      <c r="C79" s="38"/>
      <c r="D79" s="233" t="s">
        <v>24</v>
      </c>
      <c r="E79" s="52">
        <f t="shared" si="2"/>
        <v>1599</v>
      </c>
      <c r="F79" s="41">
        <v>0.0</v>
      </c>
      <c r="G79" s="41">
        <v>24.0</v>
      </c>
      <c r="H79" s="42">
        <f t="shared" si="3"/>
        <v>24</v>
      </c>
      <c r="I79" s="38"/>
      <c r="J79" s="234" t="s">
        <v>29</v>
      </c>
      <c r="K79" s="52">
        <f t="shared" si="4"/>
        <v>1148</v>
      </c>
      <c r="L79" s="44">
        <v>0.0</v>
      </c>
      <c r="M79" s="44">
        <v>12.0</v>
      </c>
      <c r="N79" s="23">
        <f t="shared" si="5"/>
        <v>12</v>
      </c>
      <c r="O79" s="38"/>
      <c r="P79" s="45" t="s">
        <v>72</v>
      </c>
      <c r="Q79" s="38"/>
      <c r="R79" s="45">
        <f>MIN(Rules!$E$2,(MAX(H79/N79,N79/H79)))</f>
        <v>2</v>
      </c>
      <c r="S79" s="45">
        <f>VLOOKUP(B79,Rules!A:B,2,FALSE)</f>
        <v>40</v>
      </c>
      <c r="T79" s="38"/>
      <c r="U79" s="46">
        <f>1/(10^(-(E79+(IF(P79="Y",Rules!$I$2,0))-K79)/Rules!$E$12)+1)</f>
        <v>0.9409056351</v>
      </c>
      <c r="V79" s="47">
        <f t="shared" si="6"/>
        <v>5</v>
      </c>
      <c r="W79" s="47">
        <f t="shared" si="7"/>
        <v>-5</v>
      </c>
      <c r="X79" s="47"/>
      <c r="Y79" s="47"/>
      <c r="Z79" s="48"/>
      <c r="AA79" s="47">
        <f t="shared" ref="AA79:BJ79" si="83">IF($D79=AA$1,$E79+$V79,(IF($J79=AA$1,$K79+$W79,AA78)))</f>
        <v>1434</v>
      </c>
      <c r="AB79" s="47">
        <f t="shared" si="83"/>
        <v>1107</v>
      </c>
      <c r="AC79" s="47">
        <f t="shared" si="83"/>
        <v>1619</v>
      </c>
      <c r="AD79" s="47">
        <f t="shared" si="83"/>
        <v>491</v>
      </c>
      <c r="AE79" s="47">
        <f t="shared" si="83"/>
        <v>1670</v>
      </c>
      <c r="AF79" s="47">
        <f t="shared" si="83"/>
        <v>1846</v>
      </c>
      <c r="AG79" s="47">
        <f t="shared" si="83"/>
        <v>1050</v>
      </c>
      <c r="AH79" s="47">
        <f t="shared" si="83"/>
        <v>894</v>
      </c>
      <c r="AI79" s="47">
        <f t="shared" si="83"/>
        <v>1409</v>
      </c>
      <c r="AJ79" s="47">
        <f t="shared" si="83"/>
        <v>1702</v>
      </c>
      <c r="AK79" s="47">
        <f t="shared" si="83"/>
        <v>530</v>
      </c>
      <c r="AL79" s="47">
        <f t="shared" si="83"/>
        <v>877</v>
      </c>
      <c r="AM79" s="47">
        <f t="shared" si="83"/>
        <v>1941</v>
      </c>
      <c r="AN79" s="47">
        <f t="shared" si="83"/>
        <v>1277</v>
      </c>
      <c r="AO79" s="47">
        <f t="shared" si="83"/>
        <v>1143</v>
      </c>
      <c r="AP79" s="47">
        <f t="shared" si="83"/>
        <v>2023</v>
      </c>
      <c r="AQ79" s="47">
        <f t="shared" si="83"/>
        <v>1501</v>
      </c>
      <c r="AR79" s="47">
        <f t="shared" si="83"/>
        <v>507</v>
      </c>
      <c r="AS79" s="47">
        <f t="shared" si="83"/>
        <v>1643</v>
      </c>
      <c r="AT79" s="47">
        <f t="shared" si="83"/>
        <v>1106</v>
      </c>
      <c r="AU79" s="47">
        <f t="shared" si="83"/>
        <v>732</v>
      </c>
      <c r="AV79" s="47">
        <f t="shared" si="83"/>
        <v>925</v>
      </c>
      <c r="AW79" s="47">
        <f t="shared" si="83"/>
        <v>1129</v>
      </c>
      <c r="AX79" s="47">
        <f t="shared" si="83"/>
        <v>1283</v>
      </c>
      <c r="AY79" s="47">
        <f t="shared" si="83"/>
        <v>689</v>
      </c>
      <c r="AZ79" s="47">
        <f t="shared" si="83"/>
        <v>1638</v>
      </c>
      <c r="BA79" s="47">
        <f t="shared" si="83"/>
        <v>917</v>
      </c>
      <c r="BB79" s="47">
        <f t="shared" si="83"/>
        <v>643</v>
      </c>
      <c r="BC79" s="47">
        <f t="shared" si="83"/>
        <v>527</v>
      </c>
      <c r="BD79" s="47">
        <f t="shared" si="83"/>
        <v>1975</v>
      </c>
      <c r="BE79" s="47">
        <f t="shared" si="83"/>
        <v>696</v>
      </c>
      <c r="BF79" s="47">
        <f t="shared" si="83"/>
        <v>547</v>
      </c>
      <c r="BG79" s="47">
        <f t="shared" si="83"/>
        <v>1858</v>
      </c>
      <c r="BH79" s="47">
        <f t="shared" si="83"/>
        <v>1233</v>
      </c>
      <c r="BI79" s="47">
        <f t="shared" si="83"/>
        <v>1604</v>
      </c>
      <c r="BJ79" s="47">
        <f t="shared" si="83"/>
        <v>992</v>
      </c>
    </row>
    <row r="80" ht="13.5" customHeight="1">
      <c r="A80" s="88">
        <v>40265.0</v>
      </c>
      <c r="B80" s="84" t="s">
        <v>71</v>
      </c>
      <c r="C80" s="38"/>
      <c r="D80" s="233" t="s">
        <v>32</v>
      </c>
      <c r="E80" s="52">
        <f t="shared" si="2"/>
        <v>1233</v>
      </c>
      <c r="F80" s="41">
        <v>1.0</v>
      </c>
      <c r="G80" s="41">
        <v>14.0</v>
      </c>
      <c r="H80" s="42">
        <f t="shared" si="3"/>
        <v>17</v>
      </c>
      <c r="I80" s="38"/>
      <c r="J80" s="234" t="s">
        <v>30</v>
      </c>
      <c r="K80" s="52">
        <f t="shared" si="4"/>
        <v>1434</v>
      </c>
      <c r="L80" s="44">
        <v>1.0</v>
      </c>
      <c r="M80" s="44">
        <v>13.0</v>
      </c>
      <c r="N80" s="23">
        <f t="shared" si="5"/>
        <v>16</v>
      </c>
      <c r="O80" s="38"/>
      <c r="P80" s="45" t="s">
        <v>72</v>
      </c>
      <c r="Q80" s="38"/>
      <c r="R80" s="45">
        <f>MIN(Rules!$E$2,(MAX(H80/N80,N80/H80)))</f>
        <v>1.0625</v>
      </c>
      <c r="S80" s="45">
        <f>VLOOKUP(B80,Rules!A:B,2,FALSE)</f>
        <v>40</v>
      </c>
      <c r="T80" s="38"/>
      <c r="U80" s="46">
        <f>1/(10^(-(E80+(IF(P80="Y",Rules!$I$2,0))-K80)/Rules!$E$12)+1)</f>
        <v>0.4415525017</v>
      </c>
      <c r="V80" s="47">
        <f t="shared" si="6"/>
        <v>24</v>
      </c>
      <c r="W80" s="47">
        <f t="shared" si="7"/>
        <v>-24</v>
      </c>
      <c r="X80" s="47"/>
      <c r="Y80" s="47"/>
      <c r="Z80" s="48"/>
      <c r="AA80" s="47">
        <f t="shared" ref="AA80:BJ80" si="84">IF($D80=AA$1,$E80+$V80,(IF($J80=AA$1,$K80+$W80,AA79)))</f>
        <v>1410</v>
      </c>
      <c r="AB80" s="47">
        <f t="shared" si="84"/>
        <v>1107</v>
      </c>
      <c r="AC80" s="47">
        <f t="shared" si="84"/>
        <v>1619</v>
      </c>
      <c r="AD80" s="47">
        <f t="shared" si="84"/>
        <v>491</v>
      </c>
      <c r="AE80" s="47">
        <f t="shared" si="84"/>
        <v>1670</v>
      </c>
      <c r="AF80" s="47">
        <f t="shared" si="84"/>
        <v>1846</v>
      </c>
      <c r="AG80" s="47">
        <f t="shared" si="84"/>
        <v>1050</v>
      </c>
      <c r="AH80" s="47">
        <f t="shared" si="84"/>
        <v>894</v>
      </c>
      <c r="AI80" s="47">
        <f t="shared" si="84"/>
        <v>1409</v>
      </c>
      <c r="AJ80" s="47">
        <f t="shared" si="84"/>
        <v>1702</v>
      </c>
      <c r="AK80" s="47">
        <f t="shared" si="84"/>
        <v>530</v>
      </c>
      <c r="AL80" s="47">
        <f t="shared" si="84"/>
        <v>877</v>
      </c>
      <c r="AM80" s="47">
        <f t="shared" si="84"/>
        <v>1941</v>
      </c>
      <c r="AN80" s="47">
        <f t="shared" si="84"/>
        <v>1277</v>
      </c>
      <c r="AO80" s="47">
        <f t="shared" si="84"/>
        <v>1143</v>
      </c>
      <c r="AP80" s="47">
        <f t="shared" si="84"/>
        <v>2023</v>
      </c>
      <c r="AQ80" s="47">
        <f t="shared" si="84"/>
        <v>1501</v>
      </c>
      <c r="AR80" s="47">
        <f t="shared" si="84"/>
        <v>507</v>
      </c>
      <c r="AS80" s="47">
        <f t="shared" si="84"/>
        <v>1643</v>
      </c>
      <c r="AT80" s="47">
        <f t="shared" si="84"/>
        <v>1106</v>
      </c>
      <c r="AU80" s="47">
        <f t="shared" si="84"/>
        <v>732</v>
      </c>
      <c r="AV80" s="47">
        <f t="shared" si="84"/>
        <v>925</v>
      </c>
      <c r="AW80" s="47">
        <f t="shared" si="84"/>
        <v>1129</v>
      </c>
      <c r="AX80" s="47">
        <f t="shared" si="84"/>
        <v>1283</v>
      </c>
      <c r="AY80" s="47">
        <f t="shared" si="84"/>
        <v>689</v>
      </c>
      <c r="AZ80" s="47">
        <f t="shared" si="84"/>
        <v>1638</v>
      </c>
      <c r="BA80" s="47">
        <f t="shared" si="84"/>
        <v>917</v>
      </c>
      <c r="BB80" s="47">
        <f t="shared" si="84"/>
        <v>643</v>
      </c>
      <c r="BC80" s="47">
        <f t="shared" si="84"/>
        <v>527</v>
      </c>
      <c r="BD80" s="47">
        <f t="shared" si="84"/>
        <v>1975</v>
      </c>
      <c r="BE80" s="47">
        <f t="shared" si="84"/>
        <v>696</v>
      </c>
      <c r="BF80" s="47">
        <f t="shared" si="84"/>
        <v>547</v>
      </c>
      <c r="BG80" s="47">
        <f t="shared" si="84"/>
        <v>1858</v>
      </c>
      <c r="BH80" s="47">
        <f t="shared" si="84"/>
        <v>1257</v>
      </c>
      <c r="BI80" s="47">
        <f t="shared" si="84"/>
        <v>1604</v>
      </c>
      <c r="BJ80" s="47">
        <f t="shared" si="84"/>
        <v>992</v>
      </c>
    </row>
    <row r="81" ht="13.5" customHeight="1">
      <c r="A81" s="88">
        <v>40265.0</v>
      </c>
      <c r="B81" s="84" t="s">
        <v>71</v>
      </c>
      <c r="C81" s="38"/>
      <c r="D81" s="233" t="s">
        <v>28</v>
      </c>
      <c r="E81" s="52">
        <f t="shared" si="2"/>
        <v>1619</v>
      </c>
      <c r="F81" s="41">
        <v>0.0</v>
      </c>
      <c r="G81" s="41">
        <v>11.0</v>
      </c>
      <c r="H81" s="42">
        <f t="shared" si="3"/>
        <v>11</v>
      </c>
      <c r="I81" s="38"/>
      <c r="J81" s="234" t="s">
        <v>21</v>
      </c>
      <c r="K81" s="52">
        <f t="shared" si="4"/>
        <v>1670</v>
      </c>
      <c r="L81" s="44">
        <v>1.0</v>
      </c>
      <c r="M81" s="44">
        <v>9.0</v>
      </c>
      <c r="N81" s="23">
        <f t="shared" si="5"/>
        <v>12</v>
      </c>
      <c r="O81" s="38"/>
      <c r="P81" s="45" t="s">
        <v>72</v>
      </c>
      <c r="Q81" s="38"/>
      <c r="R81" s="45">
        <f>MIN(Rules!$E$2,(MAX(H81/N81,N81/H81)))</f>
        <v>1.090909091</v>
      </c>
      <c r="S81" s="45">
        <f>VLOOKUP(B81,Rules!A:B,2,FALSE)</f>
        <v>40</v>
      </c>
      <c r="T81" s="38"/>
      <c r="U81" s="46">
        <f>1/(10^(-(E81+(IF(P81="Y",Rules!$I$2,0))-K81)/Rules!$E$12)+1)</f>
        <v>0.612043906</v>
      </c>
      <c r="V81" s="47">
        <f t="shared" si="6"/>
        <v>-27</v>
      </c>
      <c r="W81" s="47">
        <f t="shared" si="7"/>
        <v>27</v>
      </c>
      <c r="X81" s="47"/>
      <c r="Y81" s="47"/>
      <c r="Z81" s="48"/>
      <c r="AA81" s="47">
        <f t="shared" ref="AA81:BJ81" si="85">IF($D81=AA$1,$E81+$V81,(IF($J81=AA$1,$K81+$W81,AA80)))</f>
        <v>1410</v>
      </c>
      <c r="AB81" s="47">
        <f t="shared" si="85"/>
        <v>1107</v>
      </c>
      <c r="AC81" s="47">
        <f t="shared" si="85"/>
        <v>1592</v>
      </c>
      <c r="AD81" s="47">
        <f t="shared" si="85"/>
        <v>491</v>
      </c>
      <c r="AE81" s="47">
        <f t="shared" si="85"/>
        <v>1697</v>
      </c>
      <c r="AF81" s="47">
        <f t="shared" si="85"/>
        <v>1846</v>
      </c>
      <c r="AG81" s="47">
        <f t="shared" si="85"/>
        <v>1050</v>
      </c>
      <c r="AH81" s="47">
        <f t="shared" si="85"/>
        <v>894</v>
      </c>
      <c r="AI81" s="47">
        <f t="shared" si="85"/>
        <v>1409</v>
      </c>
      <c r="AJ81" s="47">
        <f t="shared" si="85"/>
        <v>1702</v>
      </c>
      <c r="AK81" s="47">
        <f t="shared" si="85"/>
        <v>530</v>
      </c>
      <c r="AL81" s="47">
        <f t="shared" si="85"/>
        <v>877</v>
      </c>
      <c r="AM81" s="47">
        <f t="shared" si="85"/>
        <v>1941</v>
      </c>
      <c r="AN81" s="47">
        <f t="shared" si="85"/>
        <v>1277</v>
      </c>
      <c r="AO81" s="47">
        <f t="shared" si="85"/>
        <v>1143</v>
      </c>
      <c r="AP81" s="47">
        <f t="shared" si="85"/>
        <v>2023</v>
      </c>
      <c r="AQ81" s="47">
        <f t="shared" si="85"/>
        <v>1501</v>
      </c>
      <c r="AR81" s="47">
        <f t="shared" si="85"/>
        <v>507</v>
      </c>
      <c r="AS81" s="47">
        <f t="shared" si="85"/>
        <v>1643</v>
      </c>
      <c r="AT81" s="47">
        <f t="shared" si="85"/>
        <v>1106</v>
      </c>
      <c r="AU81" s="47">
        <f t="shared" si="85"/>
        <v>732</v>
      </c>
      <c r="AV81" s="47">
        <f t="shared" si="85"/>
        <v>925</v>
      </c>
      <c r="AW81" s="47">
        <f t="shared" si="85"/>
        <v>1129</v>
      </c>
      <c r="AX81" s="47">
        <f t="shared" si="85"/>
        <v>1283</v>
      </c>
      <c r="AY81" s="47">
        <f t="shared" si="85"/>
        <v>689</v>
      </c>
      <c r="AZ81" s="47">
        <f t="shared" si="85"/>
        <v>1638</v>
      </c>
      <c r="BA81" s="47">
        <f t="shared" si="85"/>
        <v>917</v>
      </c>
      <c r="BB81" s="47">
        <f t="shared" si="85"/>
        <v>643</v>
      </c>
      <c r="BC81" s="47">
        <f t="shared" si="85"/>
        <v>527</v>
      </c>
      <c r="BD81" s="47">
        <f t="shared" si="85"/>
        <v>1975</v>
      </c>
      <c r="BE81" s="47">
        <f t="shared" si="85"/>
        <v>696</v>
      </c>
      <c r="BF81" s="47">
        <f t="shared" si="85"/>
        <v>547</v>
      </c>
      <c r="BG81" s="47">
        <f t="shared" si="85"/>
        <v>1858</v>
      </c>
      <c r="BH81" s="47">
        <f t="shared" si="85"/>
        <v>1257</v>
      </c>
      <c r="BI81" s="47">
        <f t="shared" si="85"/>
        <v>1604</v>
      </c>
      <c r="BJ81" s="47">
        <f t="shared" si="85"/>
        <v>992</v>
      </c>
    </row>
    <row r="82" ht="13.5" customHeight="1">
      <c r="A82" s="88">
        <v>40265.0</v>
      </c>
      <c r="B82" s="84" t="s">
        <v>71</v>
      </c>
      <c r="C82" s="38"/>
      <c r="D82" s="233" t="s">
        <v>33</v>
      </c>
      <c r="E82" s="52">
        <f t="shared" si="2"/>
        <v>1409</v>
      </c>
      <c r="F82" s="41">
        <v>1.0</v>
      </c>
      <c r="G82" s="41">
        <v>11.0</v>
      </c>
      <c r="H82" s="42">
        <f t="shared" si="3"/>
        <v>14</v>
      </c>
      <c r="I82" s="38"/>
      <c r="J82" s="234" t="s">
        <v>31</v>
      </c>
      <c r="K82" s="52">
        <f t="shared" si="4"/>
        <v>1501</v>
      </c>
      <c r="L82" s="44">
        <v>0.0</v>
      </c>
      <c r="M82" s="44">
        <v>20.0</v>
      </c>
      <c r="N82" s="23">
        <f t="shared" si="5"/>
        <v>20</v>
      </c>
      <c r="O82" s="38"/>
      <c r="P82" s="45" t="s">
        <v>72</v>
      </c>
      <c r="Q82" s="38"/>
      <c r="R82" s="45">
        <f>MIN(Rules!$E$2,(MAX(H82/N82,N82/H82)))</f>
        <v>1.428571429</v>
      </c>
      <c r="S82" s="45">
        <f>VLOOKUP(B82,Rules!A:B,2,FALSE)</f>
        <v>40</v>
      </c>
      <c r="T82" s="38"/>
      <c r="U82" s="46">
        <f>1/(10^(-(E82+(IF(P82="Y",Rules!$I$2,0))-K82)/Rules!$E$12)+1)</f>
        <v>0.5663807894</v>
      </c>
      <c r="V82" s="47">
        <f t="shared" si="6"/>
        <v>-32</v>
      </c>
      <c r="W82" s="47">
        <f t="shared" si="7"/>
        <v>32</v>
      </c>
      <c r="X82" s="47"/>
      <c r="Y82" s="47"/>
      <c r="Z82" s="48"/>
      <c r="AA82" s="47">
        <f t="shared" ref="AA82:BJ82" si="86">IF($D82=AA$1,$E82+$V82,(IF($J82=AA$1,$K82+$W82,AA81)))</f>
        <v>1410</v>
      </c>
      <c r="AB82" s="47">
        <f t="shared" si="86"/>
        <v>1107</v>
      </c>
      <c r="AC82" s="47">
        <f t="shared" si="86"/>
        <v>1592</v>
      </c>
      <c r="AD82" s="47">
        <f t="shared" si="86"/>
        <v>491</v>
      </c>
      <c r="AE82" s="47">
        <f t="shared" si="86"/>
        <v>1697</v>
      </c>
      <c r="AF82" s="47">
        <f t="shared" si="86"/>
        <v>1846</v>
      </c>
      <c r="AG82" s="47">
        <f t="shared" si="86"/>
        <v>1050</v>
      </c>
      <c r="AH82" s="47">
        <f t="shared" si="86"/>
        <v>894</v>
      </c>
      <c r="AI82" s="47">
        <f t="shared" si="86"/>
        <v>1377</v>
      </c>
      <c r="AJ82" s="47">
        <f t="shared" si="86"/>
        <v>1702</v>
      </c>
      <c r="AK82" s="47">
        <f t="shared" si="86"/>
        <v>530</v>
      </c>
      <c r="AL82" s="47">
        <f t="shared" si="86"/>
        <v>877</v>
      </c>
      <c r="AM82" s="47">
        <f t="shared" si="86"/>
        <v>1941</v>
      </c>
      <c r="AN82" s="47">
        <f t="shared" si="86"/>
        <v>1277</v>
      </c>
      <c r="AO82" s="47">
        <f t="shared" si="86"/>
        <v>1143</v>
      </c>
      <c r="AP82" s="47">
        <f t="shared" si="86"/>
        <v>2023</v>
      </c>
      <c r="AQ82" s="47">
        <f t="shared" si="86"/>
        <v>1533</v>
      </c>
      <c r="AR82" s="47">
        <f t="shared" si="86"/>
        <v>507</v>
      </c>
      <c r="AS82" s="47">
        <f t="shared" si="86"/>
        <v>1643</v>
      </c>
      <c r="AT82" s="47">
        <f t="shared" si="86"/>
        <v>1106</v>
      </c>
      <c r="AU82" s="47">
        <f t="shared" si="86"/>
        <v>732</v>
      </c>
      <c r="AV82" s="47">
        <f t="shared" si="86"/>
        <v>925</v>
      </c>
      <c r="AW82" s="47">
        <f t="shared" si="86"/>
        <v>1129</v>
      </c>
      <c r="AX82" s="47">
        <f t="shared" si="86"/>
        <v>1283</v>
      </c>
      <c r="AY82" s="47">
        <f t="shared" si="86"/>
        <v>689</v>
      </c>
      <c r="AZ82" s="47">
        <f t="shared" si="86"/>
        <v>1638</v>
      </c>
      <c r="BA82" s="47">
        <f t="shared" si="86"/>
        <v>917</v>
      </c>
      <c r="BB82" s="47">
        <f t="shared" si="86"/>
        <v>643</v>
      </c>
      <c r="BC82" s="47">
        <f t="shared" si="86"/>
        <v>527</v>
      </c>
      <c r="BD82" s="47">
        <f t="shared" si="86"/>
        <v>1975</v>
      </c>
      <c r="BE82" s="47">
        <f t="shared" si="86"/>
        <v>696</v>
      </c>
      <c r="BF82" s="47">
        <f t="shared" si="86"/>
        <v>547</v>
      </c>
      <c r="BG82" s="47">
        <f t="shared" si="86"/>
        <v>1858</v>
      </c>
      <c r="BH82" s="47">
        <f t="shared" si="86"/>
        <v>1257</v>
      </c>
      <c r="BI82" s="47">
        <f t="shared" si="86"/>
        <v>1604</v>
      </c>
      <c r="BJ82" s="47">
        <f t="shared" si="86"/>
        <v>992</v>
      </c>
    </row>
    <row r="83" ht="13.5" customHeight="1">
      <c r="A83" s="88">
        <v>40265.0</v>
      </c>
      <c r="B83" s="84" t="s">
        <v>71</v>
      </c>
      <c r="C83" s="38"/>
      <c r="D83" s="233" t="s">
        <v>45</v>
      </c>
      <c r="E83" s="52">
        <f t="shared" si="2"/>
        <v>877</v>
      </c>
      <c r="F83" s="41">
        <v>7.0</v>
      </c>
      <c r="G83" s="41">
        <v>15.0</v>
      </c>
      <c r="H83" s="42">
        <f t="shared" si="3"/>
        <v>36</v>
      </c>
      <c r="I83" s="38"/>
      <c r="J83" s="234" t="s">
        <v>35</v>
      </c>
      <c r="K83" s="52">
        <f t="shared" si="4"/>
        <v>1050</v>
      </c>
      <c r="L83" s="44">
        <v>5.0</v>
      </c>
      <c r="M83" s="44">
        <v>16.0</v>
      </c>
      <c r="N83" s="23">
        <f t="shared" si="5"/>
        <v>31</v>
      </c>
      <c r="O83" s="38"/>
      <c r="P83" s="45" t="s">
        <v>72</v>
      </c>
      <c r="Q83" s="38"/>
      <c r="R83" s="45">
        <f>MIN(Rules!$E$2,(MAX(H83/N83,N83/H83)))</f>
        <v>1.161290323</v>
      </c>
      <c r="S83" s="45">
        <f>VLOOKUP(B83,Rules!A:B,2,FALSE)</f>
        <v>40</v>
      </c>
      <c r="T83" s="38"/>
      <c r="U83" s="46">
        <f>1/(10^(-(E83+(IF(P83="Y",Rules!$I$2,0))-K83)/Rules!$E$12)+1)</f>
        <v>0.4735449996</v>
      </c>
      <c r="V83" s="47">
        <f t="shared" si="6"/>
        <v>24</v>
      </c>
      <c r="W83" s="47">
        <f t="shared" si="7"/>
        <v>-24</v>
      </c>
      <c r="X83" s="47"/>
      <c r="Y83" s="47"/>
      <c r="Z83" s="48"/>
      <c r="AA83" s="47">
        <f t="shared" ref="AA83:BJ83" si="87">IF($D83=AA$1,$E83+$V83,(IF($J83=AA$1,$K83+$W83,AA82)))</f>
        <v>1410</v>
      </c>
      <c r="AB83" s="47">
        <f t="shared" si="87"/>
        <v>1107</v>
      </c>
      <c r="AC83" s="47">
        <f t="shared" si="87"/>
        <v>1592</v>
      </c>
      <c r="AD83" s="47">
        <f t="shared" si="87"/>
        <v>491</v>
      </c>
      <c r="AE83" s="47">
        <f t="shared" si="87"/>
        <v>1697</v>
      </c>
      <c r="AF83" s="47">
        <f t="shared" si="87"/>
        <v>1846</v>
      </c>
      <c r="AG83" s="47">
        <f t="shared" si="87"/>
        <v>1026</v>
      </c>
      <c r="AH83" s="47">
        <f t="shared" si="87"/>
        <v>894</v>
      </c>
      <c r="AI83" s="47">
        <f t="shared" si="87"/>
        <v>1377</v>
      </c>
      <c r="AJ83" s="47">
        <f t="shared" si="87"/>
        <v>1702</v>
      </c>
      <c r="AK83" s="47">
        <f t="shared" si="87"/>
        <v>530</v>
      </c>
      <c r="AL83" s="47">
        <f t="shared" si="87"/>
        <v>901</v>
      </c>
      <c r="AM83" s="47">
        <f t="shared" si="87"/>
        <v>1941</v>
      </c>
      <c r="AN83" s="47">
        <f t="shared" si="87"/>
        <v>1277</v>
      </c>
      <c r="AO83" s="47">
        <f t="shared" si="87"/>
        <v>1143</v>
      </c>
      <c r="AP83" s="47">
        <f t="shared" si="87"/>
        <v>2023</v>
      </c>
      <c r="AQ83" s="47">
        <f t="shared" si="87"/>
        <v>1533</v>
      </c>
      <c r="AR83" s="47">
        <f t="shared" si="87"/>
        <v>507</v>
      </c>
      <c r="AS83" s="47">
        <f t="shared" si="87"/>
        <v>1643</v>
      </c>
      <c r="AT83" s="47">
        <f t="shared" si="87"/>
        <v>1106</v>
      </c>
      <c r="AU83" s="47">
        <f t="shared" si="87"/>
        <v>732</v>
      </c>
      <c r="AV83" s="47">
        <f t="shared" si="87"/>
        <v>925</v>
      </c>
      <c r="AW83" s="47">
        <f t="shared" si="87"/>
        <v>1129</v>
      </c>
      <c r="AX83" s="47">
        <f t="shared" si="87"/>
        <v>1283</v>
      </c>
      <c r="AY83" s="47">
        <f t="shared" si="87"/>
        <v>689</v>
      </c>
      <c r="AZ83" s="47">
        <f t="shared" si="87"/>
        <v>1638</v>
      </c>
      <c r="BA83" s="47">
        <f t="shared" si="87"/>
        <v>917</v>
      </c>
      <c r="BB83" s="47">
        <f t="shared" si="87"/>
        <v>643</v>
      </c>
      <c r="BC83" s="47">
        <f t="shared" si="87"/>
        <v>527</v>
      </c>
      <c r="BD83" s="47">
        <f t="shared" si="87"/>
        <v>1975</v>
      </c>
      <c r="BE83" s="47">
        <f t="shared" si="87"/>
        <v>696</v>
      </c>
      <c r="BF83" s="47">
        <f t="shared" si="87"/>
        <v>547</v>
      </c>
      <c r="BG83" s="47">
        <f t="shared" si="87"/>
        <v>1858</v>
      </c>
      <c r="BH83" s="47">
        <f t="shared" si="87"/>
        <v>1257</v>
      </c>
      <c r="BI83" s="47">
        <f t="shared" si="87"/>
        <v>1604</v>
      </c>
      <c r="BJ83" s="47">
        <f t="shared" si="87"/>
        <v>992</v>
      </c>
    </row>
    <row r="84" ht="13.5" customHeight="1">
      <c r="A84" s="88">
        <v>40265.0</v>
      </c>
      <c r="B84" s="84" t="s">
        <v>71</v>
      </c>
      <c r="C84" s="38"/>
      <c r="D84" s="233" t="s">
        <v>44</v>
      </c>
      <c r="E84" s="52">
        <f t="shared" si="2"/>
        <v>643</v>
      </c>
      <c r="F84" s="41">
        <v>3.0</v>
      </c>
      <c r="G84" s="41">
        <v>13.0</v>
      </c>
      <c r="H84" s="42">
        <f t="shared" si="3"/>
        <v>22</v>
      </c>
      <c r="I84" s="38"/>
      <c r="J84" s="234" t="s">
        <v>34</v>
      </c>
      <c r="K84" s="52">
        <f t="shared" si="4"/>
        <v>1277</v>
      </c>
      <c r="L84" s="44">
        <v>1.0</v>
      </c>
      <c r="M84" s="44">
        <v>18.0</v>
      </c>
      <c r="N84" s="23">
        <f t="shared" si="5"/>
        <v>21</v>
      </c>
      <c r="O84" s="38"/>
      <c r="P84" s="45" t="s">
        <v>72</v>
      </c>
      <c r="Q84" s="38"/>
      <c r="R84" s="45">
        <f>MIN(Rules!$E$2,(MAX(H84/N84,N84/H84)))</f>
        <v>1.047619048</v>
      </c>
      <c r="S84" s="45">
        <f>VLOOKUP(B84,Rules!A:B,2,FALSE)</f>
        <v>40</v>
      </c>
      <c r="T84" s="38"/>
      <c r="U84" s="46">
        <f>1/(10^(-(E84+(IF(P84="Y",Rules!$I$2,0))-K84)/Rules!$E$12)+1)</f>
        <v>0.09718490447</v>
      </c>
      <c r="V84" s="47">
        <f t="shared" si="6"/>
        <v>38</v>
      </c>
      <c r="W84" s="47">
        <f t="shared" si="7"/>
        <v>-38</v>
      </c>
      <c r="X84" s="47"/>
      <c r="Y84" s="47"/>
      <c r="Z84" s="48"/>
      <c r="AA84" s="47">
        <f t="shared" ref="AA84:BJ84" si="88">IF($D84=AA$1,$E84+$V84,(IF($J84=AA$1,$K84+$W84,AA83)))</f>
        <v>1410</v>
      </c>
      <c r="AB84" s="47">
        <f t="shared" si="88"/>
        <v>1107</v>
      </c>
      <c r="AC84" s="47">
        <f t="shared" si="88"/>
        <v>1592</v>
      </c>
      <c r="AD84" s="47">
        <f t="shared" si="88"/>
        <v>491</v>
      </c>
      <c r="AE84" s="47">
        <f t="shared" si="88"/>
        <v>1697</v>
      </c>
      <c r="AF84" s="47">
        <f t="shared" si="88"/>
        <v>1846</v>
      </c>
      <c r="AG84" s="47">
        <f t="shared" si="88"/>
        <v>1026</v>
      </c>
      <c r="AH84" s="47">
        <f t="shared" si="88"/>
        <v>894</v>
      </c>
      <c r="AI84" s="47">
        <f t="shared" si="88"/>
        <v>1377</v>
      </c>
      <c r="AJ84" s="47">
        <f t="shared" si="88"/>
        <v>1702</v>
      </c>
      <c r="AK84" s="47">
        <f t="shared" si="88"/>
        <v>530</v>
      </c>
      <c r="AL84" s="47">
        <f t="shared" si="88"/>
        <v>901</v>
      </c>
      <c r="AM84" s="47">
        <f t="shared" si="88"/>
        <v>1941</v>
      </c>
      <c r="AN84" s="47">
        <f t="shared" si="88"/>
        <v>1239</v>
      </c>
      <c r="AO84" s="47">
        <f t="shared" si="88"/>
        <v>1143</v>
      </c>
      <c r="AP84" s="47">
        <f t="shared" si="88"/>
        <v>2023</v>
      </c>
      <c r="AQ84" s="47">
        <f t="shared" si="88"/>
        <v>1533</v>
      </c>
      <c r="AR84" s="47">
        <f t="shared" si="88"/>
        <v>507</v>
      </c>
      <c r="AS84" s="47">
        <f t="shared" si="88"/>
        <v>1643</v>
      </c>
      <c r="AT84" s="47">
        <f t="shared" si="88"/>
        <v>1106</v>
      </c>
      <c r="AU84" s="47">
        <f t="shared" si="88"/>
        <v>732</v>
      </c>
      <c r="AV84" s="47">
        <f t="shared" si="88"/>
        <v>925</v>
      </c>
      <c r="AW84" s="47">
        <f t="shared" si="88"/>
        <v>1129</v>
      </c>
      <c r="AX84" s="47">
        <f t="shared" si="88"/>
        <v>1283</v>
      </c>
      <c r="AY84" s="47">
        <f t="shared" si="88"/>
        <v>689</v>
      </c>
      <c r="AZ84" s="47">
        <f t="shared" si="88"/>
        <v>1638</v>
      </c>
      <c r="BA84" s="47">
        <f t="shared" si="88"/>
        <v>917</v>
      </c>
      <c r="BB84" s="47">
        <f t="shared" si="88"/>
        <v>681</v>
      </c>
      <c r="BC84" s="47">
        <f t="shared" si="88"/>
        <v>527</v>
      </c>
      <c r="BD84" s="47">
        <f t="shared" si="88"/>
        <v>1975</v>
      </c>
      <c r="BE84" s="47">
        <f t="shared" si="88"/>
        <v>696</v>
      </c>
      <c r="BF84" s="47">
        <f t="shared" si="88"/>
        <v>547</v>
      </c>
      <c r="BG84" s="47">
        <f t="shared" si="88"/>
        <v>1858</v>
      </c>
      <c r="BH84" s="47">
        <f t="shared" si="88"/>
        <v>1257</v>
      </c>
      <c r="BI84" s="47">
        <f t="shared" si="88"/>
        <v>1604</v>
      </c>
      <c r="BJ84" s="47">
        <f t="shared" si="88"/>
        <v>992</v>
      </c>
    </row>
    <row r="85" ht="13.5" customHeight="1">
      <c r="A85" s="88">
        <v>40265.0</v>
      </c>
      <c r="B85" s="84" t="s">
        <v>71</v>
      </c>
      <c r="C85" s="38"/>
      <c r="D85" s="233" t="s">
        <v>40</v>
      </c>
      <c r="E85" s="52">
        <f t="shared" si="2"/>
        <v>992</v>
      </c>
      <c r="F85" s="41">
        <v>0.0</v>
      </c>
      <c r="G85" s="41">
        <v>14.0</v>
      </c>
      <c r="H85" s="42">
        <f t="shared" si="3"/>
        <v>14</v>
      </c>
      <c r="I85" s="38"/>
      <c r="J85" s="234" t="s">
        <v>43</v>
      </c>
      <c r="K85" s="52">
        <f t="shared" si="4"/>
        <v>1107</v>
      </c>
      <c r="L85" s="44">
        <v>2.0</v>
      </c>
      <c r="M85" s="44">
        <v>17.0</v>
      </c>
      <c r="N85" s="23">
        <f t="shared" si="5"/>
        <v>23</v>
      </c>
      <c r="O85" s="38"/>
      <c r="P85" s="45" t="s">
        <v>72</v>
      </c>
      <c r="Q85" s="38"/>
      <c r="R85" s="45">
        <f>MIN(Rules!$E$2,(MAX(H85/N85,N85/H85)))</f>
        <v>1.642857143</v>
      </c>
      <c r="S85" s="45">
        <f>VLOOKUP(B85,Rules!A:B,2,FALSE)</f>
        <v>40</v>
      </c>
      <c r="T85" s="38"/>
      <c r="U85" s="46">
        <f>1/(10^(-(E85+(IF(P85="Y",Rules!$I$2,0))-K85)/Rules!$E$12)+1)</f>
        <v>0.5402082283</v>
      </c>
      <c r="V85" s="47">
        <f t="shared" si="6"/>
        <v>-35</v>
      </c>
      <c r="W85" s="47">
        <f t="shared" si="7"/>
        <v>35</v>
      </c>
      <c r="X85" s="47"/>
      <c r="Y85" s="47"/>
      <c r="Z85" s="48"/>
      <c r="AA85" s="47">
        <f t="shared" ref="AA85:BJ85" si="89">IF($D85=AA$1,$E85+$V85,(IF($J85=AA$1,$K85+$W85,AA84)))</f>
        <v>1410</v>
      </c>
      <c r="AB85" s="47">
        <f t="shared" si="89"/>
        <v>1142</v>
      </c>
      <c r="AC85" s="47">
        <f t="shared" si="89"/>
        <v>1592</v>
      </c>
      <c r="AD85" s="47">
        <f t="shared" si="89"/>
        <v>491</v>
      </c>
      <c r="AE85" s="47">
        <f t="shared" si="89"/>
        <v>1697</v>
      </c>
      <c r="AF85" s="47">
        <f t="shared" si="89"/>
        <v>1846</v>
      </c>
      <c r="AG85" s="47">
        <f t="shared" si="89"/>
        <v>1026</v>
      </c>
      <c r="AH85" s="47">
        <f t="shared" si="89"/>
        <v>894</v>
      </c>
      <c r="AI85" s="47">
        <f t="shared" si="89"/>
        <v>1377</v>
      </c>
      <c r="AJ85" s="47">
        <f t="shared" si="89"/>
        <v>1702</v>
      </c>
      <c r="AK85" s="47">
        <f t="shared" si="89"/>
        <v>530</v>
      </c>
      <c r="AL85" s="47">
        <f t="shared" si="89"/>
        <v>901</v>
      </c>
      <c r="AM85" s="47">
        <f t="shared" si="89"/>
        <v>1941</v>
      </c>
      <c r="AN85" s="47">
        <f t="shared" si="89"/>
        <v>1239</v>
      </c>
      <c r="AO85" s="47">
        <f t="shared" si="89"/>
        <v>1143</v>
      </c>
      <c r="AP85" s="47">
        <f t="shared" si="89"/>
        <v>2023</v>
      </c>
      <c r="AQ85" s="47">
        <f t="shared" si="89"/>
        <v>1533</v>
      </c>
      <c r="AR85" s="47">
        <f t="shared" si="89"/>
        <v>507</v>
      </c>
      <c r="AS85" s="47">
        <f t="shared" si="89"/>
        <v>1643</v>
      </c>
      <c r="AT85" s="47">
        <f t="shared" si="89"/>
        <v>1106</v>
      </c>
      <c r="AU85" s="47">
        <f t="shared" si="89"/>
        <v>732</v>
      </c>
      <c r="AV85" s="47">
        <f t="shared" si="89"/>
        <v>925</v>
      </c>
      <c r="AW85" s="47">
        <f t="shared" si="89"/>
        <v>1129</v>
      </c>
      <c r="AX85" s="47">
        <f t="shared" si="89"/>
        <v>1283</v>
      </c>
      <c r="AY85" s="47">
        <f t="shared" si="89"/>
        <v>689</v>
      </c>
      <c r="AZ85" s="47">
        <f t="shared" si="89"/>
        <v>1638</v>
      </c>
      <c r="BA85" s="47">
        <f t="shared" si="89"/>
        <v>917</v>
      </c>
      <c r="BB85" s="47">
        <f t="shared" si="89"/>
        <v>681</v>
      </c>
      <c r="BC85" s="47">
        <f t="shared" si="89"/>
        <v>527</v>
      </c>
      <c r="BD85" s="47">
        <f t="shared" si="89"/>
        <v>1975</v>
      </c>
      <c r="BE85" s="47">
        <f t="shared" si="89"/>
        <v>696</v>
      </c>
      <c r="BF85" s="47">
        <f t="shared" si="89"/>
        <v>547</v>
      </c>
      <c r="BG85" s="47">
        <f t="shared" si="89"/>
        <v>1858</v>
      </c>
      <c r="BH85" s="47">
        <f t="shared" si="89"/>
        <v>1257</v>
      </c>
      <c r="BI85" s="47">
        <f t="shared" si="89"/>
        <v>1604</v>
      </c>
      <c r="BJ85" s="47">
        <f t="shared" si="89"/>
        <v>957</v>
      </c>
    </row>
    <row r="86" ht="13.5" customHeight="1">
      <c r="A86" s="88">
        <v>40265.0</v>
      </c>
      <c r="B86" s="84" t="s">
        <v>71</v>
      </c>
      <c r="C86" s="38"/>
      <c r="D86" s="233" t="s">
        <v>47</v>
      </c>
      <c r="E86" s="52">
        <f t="shared" si="2"/>
        <v>925</v>
      </c>
      <c r="F86" s="41">
        <v>2.0</v>
      </c>
      <c r="G86" s="41">
        <v>16.0</v>
      </c>
      <c r="H86" s="42">
        <f t="shared" si="3"/>
        <v>22</v>
      </c>
      <c r="I86" s="38"/>
      <c r="J86" s="234" t="s">
        <v>47</v>
      </c>
      <c r="K86" s="52">
        <f t="shared" si="4"/>
        <v>925</v>
      </c>
      <c r="L86" s="44">
        <v>3.0</v>
      </c>
      <c r="M86" s="44">
        <v>10.0</v>
      </c>
      <c r="N86" s="23">
        <f t="shared" si="5"/>
        <v>19</v>
      </c>
      <c r="O86" s="38"/>
      <c r="P86" s="45" t="s">
        <v>72</v>
      </c>
      <c r="Q86" s="38"/>
      <c r="R86" s="45">
        <f>MIN(Rules!$E$2,(MAX(H86/N86,N86/H86)))</f>
        <v>1.157894737</v>
      </c>
      <c r="S86" s="45">
        <f>VLOOKUP(B86,Rules!A:B,2,FALSE)</f>
        <v>40</v>
      </c>
      <c r="T86" s="38"/>
      <c r="U86" s="46">
        <f>1/(10^(-(E86+(IF(P86="Y",Rules!$I$2,0))-K86)/Rules!$E$12)+1)</f>
        <v>0.6661394246</v>
      </c>
      <c r="V86" s="47">
        <f t="shared" si="6"/>
        <v>15</v>
      </c>
      <c r="W86" s="47">
        <f t="shared" si="7"/>
        <v>-15</v>
      </c>
      <c r="X86" s="47"/>
      <c r="Y86" s="47"/>
      <c r="Z86" s="48"/>
      <c r="AA86" s="47">
        <f t="shared" ref="AA86:BJ86" si="90">IF($D86=AA$1,$E86+$V86,(IF($J86=AA$1,$K86+$W86,AA85)))</f>
        <v>1410</v>
      </c>
      <c r="AB86" s="47">
        <f t="shared" si="90"/>
        <v>1142</v>
      </c>
      <c r="AC86" s="47">
        <f t="shared" si="90"/>
        <v>1592</v>
      </c>
      <c r="AD86" s="47">
        <f t="shared" si="90"/>
        <v>491</v>
      </c>
      <c r="AE86" s="47">
        <f t="shared" si="90"/>
        <v>1697</v>
      </c>
      <c r="AF86" s="47">
        <f t="shared" si="90"/>
        <v>1846</v>
      </c>
      <c r="AG86" s="47">
        <f t="shared" si="90"/>
        <v>1026</v>
      </c>
      <c r="AH86" s="47">
        <f t="shared" si="90"/>
        <v>894</v>
      </c>
      <c r="AI86" s="47">
        <f t="shared" si="90"/>
        <v>1377</v>
      </c>
      <c r="AJ86" s="47">
        <f t="shared" si="90"/>
        <v>1702</v>
      </c>
      <c r="AK86" s="47">
        <f t="shared" si="90"/>
        <v>530</v>
      </c>
      <c r="AL86" s="47">
        <f t="shared" si="90"/>
        <v>901</v>
      </c>
      <c r="AM86" s="47">
        <f t="shared" si="90"/>
        <v>1941</v>
      </c>
      <c r="AN86" s="47">
        <f t="shared" si="90"/>
        <v>1239</v>
      </c>
      <c r="AO86" s="47">
        <f t="shared" si="90"/>
        <v>1143</v>
      </c>
      <c r="AP86" s="47">
        <f t="shared" si="90"/>
        <v>2023</v>
      </c>
      <c r="AQ86" s="47">
        <f t="shared" si="90"/>
        <v>1533</v>
      </c>
      <c r="AR86" s="47">
        <f t="shared" si="90"/>
        <v>507</v>
      </c>
      <c r="AS86" s="47">
        <f t="shared" si="90"/>
        <v>1643</v>
      </c>
      <c r="AT86" s="47">
        <f t="shared" si="90"/>
        <v>1106</v>
      </c>
      <c r="AU86" s="47">
        <f t="shared" si="90"/>
        <v>732</v>
      </c>
      <c r="AV86" s="47">
        <f t="shared" si="90"/>
        <v>940</v>
      </c>
      <c r="AW86" s="47">
        <f t="shared" si="90"/>
        <v>1129</v>
      </c>
      <c r="AX86" s="47">
        <f t="shared" si="90"/>
        <v>1283</v>
      </c>
      <c r="AY86" s="47">
        <f t="shared" si="90"/>
        <v>689</v>
      </c>
      <c r="AZ86" s="47">
        <f t="shared" si="90"/>
        <v>1638</v>
      </c>
      <c r="BA86" s="47">
        <f t="shared" si="90"/>
        <v>917</v>
      </c>
      <c r="BB86" s="47">
        <f t="shared" si="90"/>
        <v>681</v>
      </c>
      <c r="BC86" s="47">
        <f t="shared" si="90"/>
        <v>527</v>
      </c>
      <c r="BD86" s="47">
        <f t="shared" si="90"/>
        <v>1975</v>
      </c>
      <c r="BE86" s="47">
        <f t="shared" si="90"/>
        <v>696</v>
      </c>
      <c r="BF86" s="47">
        <f t="shared" si="90"/>
        <v>547</v>
      </c>
      <c r="BG86" s="47">
        <f t="shared" si="90"/>
        <v>1858</v>
      </c>
      <c r="BH86" s="47">
        <f t="shared" si="90"/>
        <v>1257</v>
      </c>
      <c r="BI86" s="47">
        <f t="shared" si="90"/>
        <v>1604</v>
      </c>
      <c r="BJ86" s="47">
        <f t="shared" si="90"/>
        <v>957</v>
      </c>
    </row>
    <row r="87" ht="13.5" customHeight="1">
      <c r="A87" s="88">
        <v>40265.0</v>
      </c>
      <c r="B87" s="84" t="s">
        <v>71</v>
      </c>
      <c r="C87" s="38"/>
      <c r="D87" s="233" t="s">
        <v>41</v>
      </c>
      <c r="E87" s="52">
        <f t="shared" si="2"/>
        <v>917</v>
      </c>
      <c r="F87" s="41">
        <v>4.0</v>
      </c>
      <c r="G87" s="41">
        <v>17.0</v>
      </c>
      <c r="H87" s="42">
        <f t="shared" si="3"/>
        <v>29</v>
      </c>
      <c r="I87" s="38"/>
      <c r="J87" s="234" t="s">
        <v>42</v>
      </c>
      <c r="K87" s="52">
        <f t="shared" si="4"/>
        <v>696</v>
      </c>
      <c r="L87" s="44">
        <v>1.0</v>
      </c>
      <c r="M87" s="44">
        <v>6.0</v>
      </c>
      <c r="N87" s="23">
        <f t="shared" si="5"/>
        <v>9</v>
      </c>
      <c r="O87" s="38"/>
      <c r="P87" s="45" t="s">
        <v>72</v>
      </c>
      <c r="Q87" s="38"/>
      <c r="R87" s="45">
        <f>MIN(Rules!$E$2,(MAX(H87/N87,N87/H87)))</f>
        <v>2</v>
      </c>
      <c r="S87" s="45">
        <f>VLOOKUP(B87,Rules!A:B,2,FALSE)</f>
        <v>40</v>
      </c>
      <c r="T87" s="38"/>
      <c r="U87" s="46">
        <f>1/(10^(-(E87+(IF(P87="Y",Rules!$I$2,0))-K87)/Rules!$E$12)+1)</f>
        <v>0.8466439813</v>
      </c>
      <c r="V87" s="47">
        <f t="shared" si="6"/>
        <v>12</v>
      </c>
      <c r="W87" s="47">
        <f t="shared" si="7"/>
        <v>-12</v>
      </c>
      <c r="X87" s="47"/>
      <c r="Y87" s="47"/>
      <c r="Z87" s="48"/>
      <c r="AA87" s="47">
        <f t="shared" ref="AA87:BJ87" si="91">IF($D87=AA$1,$E87+$V87,(IF($J87=AA$1,$K87+$W87,AA86)))</f>
        <v>1410</v>
      </c>
      <c r="AB87" s="47">
        <f t="shared" si="91"/>
        <v>1142</v>
      </c>
      <c r="AC87" s="47">
        <f t="shared" si="91"/>
        <v>1592</v>
      </c>
      <c r="AD87" s="47">
        <f t="shared" si="91"/>
        <v>491</v>
      </c>
      <c r="AE87" s="47">
        <f t="shared" si="91"/>
        <v>1697</v>
      </c>
      <c r="AF87" s="47">
        <f t="shared" si="91"/>
        <v>1846</v>
      </c>
      <c r="AG87" s="47">
        <f t="shared" si="91"/>
        <v>1026</v>
      </c>
      <c r="AH87" s="47">
        <f t="shared" si="91"/>
        <v>894</v>
      </c>
      <c r="AI87" s="47">
        <f t="shared" si="91"/>
        <v>1377</v>
      </c>
      <c r="AJ87" s="47">
        <f t="shared" si="91"/>
        <v>1702</v>
      </c>
      <c r="AK87" s="47">
        <f t="shared" si="91"/>
        <v>530</v>
      </c>
      <c r="AL87" s="47">
        <f t="shared" si="91"/>
        <v>901</v>
      </c>
      <c r="AM87" s="47">
        <f t="shared" si="91"/>
        <v>1941</v>
      </c>
      <c r="AN87" s="47">
        <f t="shared" si="91"/>
        <v>1239</v>
      </c>
      <c r="AO87" s="47">
        <f t="shared" si="91"/>
        <v>1143</v>
      </c>
      <c r="AP87" s="47">
        <f t="shared" si="91"/>
        <v>2023</v>
      </c>
      <c r="AQ87" s="47">
        <f t="shared" si="91"/>
        <v>1533</v>
      </c>
      <c r="AR87" s="47">
        <f t="shared" si="91"/>
        <v>507</v>
      </c>
      <c r="AS87" s="47">
        <f t="shared" si="91"/>
        <v>1643</v>
      </c>
      <c r="AT87" s="47">
        <f t="shared" si="91"/>
        <v>1106</v>
      </c>
      <c r="AU87" s="47">
        <f t="shared" si="91"/>
        <v>732</v>
      </c>
      <c r="AV87" s="47">
        <f t="shared" si="91"/>
        <v>940</v>
      </c>
      <c r="AW87" s="47">
        <f t="shared" si="91"/>
        <v>1129</v>
      </c>
      <c r="AX87" s="47">
        <f t="shared" si="91"/>
        <v>1283</v>
      </c>
      <c r="AY87" s="47">
        <f t="shared" si="91"/>
        <v>689</v>
      </c>
      <c r="AZ87" s="47">
        <f t="shared" si="91"/>
        <v>1638</v>
      </c>
      <c r="BA87" s="47">
        <f t="shared" si="91"/>
        <v>929</v>
      </c>
      <c r="BB87" s="47">
        <f t="shared" si="91"/>
        <v>681</v>
      </c>
      <c r="BC87" s="47">
        <f t="shared" si="91"/>
        <v>527</v>
      </c>
      <c r="BD87" s="47">
        <f t="shared" si="91"/>
        <v>1975</v>
      </c>
      <c r="BE87" s="47">
        <f t="shared" si="91"/>
        <v>684</v>
      </c>
      <c r="BF87" s="47">
        <f t="shared" si="91"/>
        <v>547</v>
      </c>
      <c r="BG87" s="47">
        <f t="shared" si="91"/>
        <v>1858</v>
      </c>
      <c r="BH87" s="47">
        <f t="shared" si="91"/>
        <v>1257</v>
      </c>
      <c r="BI87" s="47">
        <f t="shared" si="91"/>
        <v>1604</v>
      </c>
      <c r="BJ87" s="47">
        <f t="shared" si="91"/>
        <v>957</v>
      </c>
    </row>
    <row r="88" ht="13.5" customHeight="1">
      <c r="A88" s="88">
        <v>40265.0</v>
      </c>
      <c r="B88" s="84" t="s">
        <v>71</v>
      </c>
      <c r="C88" s="38"/>
      <c r="D88" s="233" t="s">
        <v>42</v>
      </c>
      <c r="E88" s="52">
        <f t="shared" si="2"/>
        <v>684</v>
      </c>
      <c r="F88" s="41">
        <v>0.0</v>
      </c>
      <c r="G88" s="41">
        <v>3.0</v>
      </c>
      <c r="H88" s="42">
        <f t="shared" si="3"/>
        <v>3</v>
      </c>
      <c r="I88" s="38"/>
      <c r="J88" s="234" t="s">
        <v>45</v>
      </c>
      <c r="K88" s="52">
        <f t="shared" si="4"/>
        <v>901</v>
      </c>
      <c r="L88" s="44">
        <v>0.0</v>
      </c>
      <c r="M88" s="44">
        <v>15.0</v>
      </c>
      <c r="N88" s="23">
        <f t="shared" si="5"/>
        <v>15</v>
      </c>
      <c r="O88" s="38"/>
      <c r="P88" s="45" t="s">
        <v>72</v>
      </c>
      <c r="Q88" s="38"/>
      <c r="R88" s="45">
        <f>MIN(Rules!$E$2,(MAX(H88/N88,N88/H88)))</f>
        <v>2</v>
      </c>
      <c r="S88" s="45">
        <f>VLOOKUP(B88,Rules!A:B,2,FALSE)</f>
        <v>40</v>
      </c>
      <c r="T88" s="38"/>
      <c r="U88" s="46">
        <f>1/(10^(-(E88+(IF(P88="Y",Rules!$I$2,0))-K88)/Rules!$E$12)+1)</f>
        <v>0.4234695851</v>
      </c>
      <c r="V88" s="47">
        <f t="shared" si="6"/>
        <v>-34</v>
      </c>
      <c r="W88" s="47">
        <f t="shared" si="7"/>
        <v>34</v>
      </c>
      <c r="X88" s="47"/>
      <c r="Y88" s="47"/>
      <c r="Z88" s="48"/>
      <c r="AA88" s="47">
        <f t="shared" ref="AA88:BJ88" si="92">IF($D88=AA$1,$E88+$V88,(IF($J88=AA$1,$K88+$W88,AA87)))</f>
        <v>1410</v>
      </c>
      <c r="AB88" s="47">
        <f t="shared" si="92"/>
        <v>1142</v>
      </c>
      <c r="AC88" s="47">
        <f t="shared" si="92"/>
        <v>1592</v>
      </c>
      <c r="AD88" s="47">
        <f t="shared" si="92"/>
        <v>491</v>
      </c>
      <c r="AE88" s="47">
        <f t="shared" si="92"/>
        <v>1697</v>
      </c>
      <c r="AF88" s="47">
        <f t="shared" si="92"/>
        <v>1846</v>
      </c>
      <c r="AG88" s="47">
        <f t="shared" si="92"/>
        <v>1026</v>
      </c>
      <c r="AH88" s="47">
        <f t="shared" si="92"/>
        <v>894</v>
      </c>
      <c r="AI88" s="47">
        <f t="shared" si="92"/>
        <v>1377</v>
      </c>
      <c r="AJ88" s="47">
        <f t="shared" si="92"/>
        <v>1702</v>
      </c>
      <c r="AK88" s="47">
        <f t="shared" si="92"/>
        <v>530</v>
      </c>
      <c r="AL88" s="47">
        <f t="shared" si="92"/>
        <v>935</v>
      </c>
      <c r="AM88" s="47">
        <f t="shared" si="92"/>
        <v>1941</v>
      </c>
      <c r="AN88" s="47">
        <f t="shared" si="92"/>
        <v>1239</v>
      </c>
      <c r="AO88" s="47">
        <f t="shared" si="92"/>
        <v>1143</v>
      </c>
      <c r="AP88" s="47">
        <f t="shared" si="92"/>
        <v>2023</v>
      </c>
      <c r="AQ88" s="47">
        <f t="shared" si="92"/>
        <v>1533</v>
      </c>
      <c r="AR88" s="47">
        <f t="shared" si="92"/>
        <v>507</v>
      </c>
      <c r="AS88" s="47">
        <f t="shared" si="92"/>
        <v>1643</v>
      </c>
      <c r="AT88" s="47">
        <f t="shared" si="92"/>
        <v>1106</v>
      </c>
      <c r="AU88" s="47">
        <f t="shared" si="92"/>
        <v>732</v>
      </c>
      <c r="AV88" s="47">
        <f t="shared" si="92"/>
        <v>940</v>
      </c>
      <c r="AW88" s="47">
        <f t="shared" si="92"/>
        <v>1129</v>
      </c>
      <c r="AX88" s="47">
        <f t="shared" si="92"/>
        <v>1283</v>
      </c>
      <c r="AY88" s="47">
        <f t="shared" si="92"/>
        <v>689</v>
      </c>
      <c r="AZ88" s="47">
        <f t="shared" si="92"/>
        <v>1638</v>
      </c>
      <c r="BA88" s="47">
        <f t="shared" si="92"/>
        <v>929</v>
      </c>
      <c r="BB88" s="47">
        <f t="shared" si="92"/>
        <v>681</v>
      </c>
      <c r="BC88" s="47">
        <f t="shared" si="92"/>
        <v>527</v>
      </c>
      <c r="BD88" s="47">
        <f t="shared" si="92"/>
        <v>1975</v>
      </c>
      <c r="BE88" s="47">
        <f t="shared" si="92"/>
        <v>650</v>
      </c>
      <c r="BF88" s="47">
        <f t="shared" si="92"/>
        <v>547</v>
      </c>
      <c r="BG88" s="47">
        <f t="shared" si="92"/>
        <v>1858</v>
      </c>
      <c r="BH88" s="47">
        <f t="shared" si="92"/>
        <v>1257</v>
      </c>
      <c r="BI88" s="47">
        <f t="shared" si="92"/>
        <v>1604</v>
      </c>
      <c r="BJ88" s="47">
        <f t="shared" si="92"/>
        <v>957</v>
      </c>
    </row>
    <row r="89" ht="13.5" customHeight="1">
      <c r="A89" s="88">
        <v>40271.0</v>
      </c>
      <c r="B89" s="84" t="s">
        <v>71</v>
      </c>
      <c r="C89" s="38"/>
      <c r="D89" s="233" t="s">
        <v>21</v>
      </c>
      <c r="E89" s="52">
        <f t="shared" si="2"/>
        <v>1697</v>
      </c>
      <c r="F89" s="41">
        <v>4.0</v>
      </c>
      <c r="G89" s="41">
        <v>18.0</v>
      </c>
      <c r="H89" s="42">
        <f t="shared" si="3"/>
        <v>30</v>
      </c>
      <c r="I89" s="38"/>
      <c r="J89" s="234" t="s">
        <v>32</v>
      </c>
      <c r="K89" s="52">
        <f t="shared" si="4"/>
        <v>1257</v>
      </c>
      <c r="L89" s="44">
        <v>3.0</v>
      </c>
      <c r="M89" s="44">
        <v>15.0</v>
      </c>
      <c r="N89" s="23">
        <f t="shared" si="5"/>
        <v>24</v>
      </c>
      <c r="O89" s="38"/>
      <c r="P89" s="45" t="s">
        <v>72</v>
      </c>
      <c r="Q89" s="38"/>
      <c r="R89" s="45">
        <f>MIN(Rules!$E$2,(MAX(H89/N89,N89/H89)))</f>
        <v>1.25</v>
      </c>
      <c r="S89" s="45">
        <f>VLOOKUP(B89,Rules!A:B,2,FALSE)</f>
        <v>40</v>
      </c>
      <c r="T89" s="38"/>
      <c r="U89" s="46">
        <f>1/(10^(-(E89+(IF(P89="Y",Rules!$I$2,0))-K89)/Rules!$E$12)+1)</f>
        <v>0.9380252841</v>
      </c>
      <c r="V89" s="47">
        <f t="shared" si="6"/>
        <v>3</v>
      </c>
      <c r="W89" s="47">
        <f t="shared" si="7"/>
        <v>-3</v>
      </c>
      <c r="X89" s="47"/>
      <c r="Y89" s="47"/>
      <c r="Z89" s="48"/>
      <c r="AA89" s="47">
        <f t="shared" ref="AA89:BJ89" si="93">IF($D89=AA$1,$E89+$V89,(IF($J89=AA$1,$K89+$W89,AA88)))</f>
        <v>1410</v>
      </c>
      <c r="AB89" s="47">
        <f t="shared" si="93"/>
        <v>1142</v>
      </c>
      <c r="AC89" s="47">
        <f t="shared" si="93"/>
        <v>1592</v>
      </c>
      <c r="AD89" s="47">
        <f t="shared" si="93"/>
        <v>491</v>
      </c>
      <c r="AE89" s="47">
        <f t="shared" si="93"/>
        <v>1700</v>
      </c>
      <c r="AF89" s="47">
        <f t="shared" si="93"/>
        <v>1846</v>
      </c>
      <c r="AG89" s="47">
        <f t="shared" si="93"/>
        <v>1026</v>
      </c>
      <c r="AH89" s="47">
        <f t="shared" si="93"/>
        <v>894</v>
      </c>
      <c r="AI89" s="47">
        <f t="shared" si="93"/>
        <v>1377</v>
      </c>
      <c r="AJ89" s="47">
        <f t="shared" si="93"/>
        <v>1702</v>
      </c>
      <c r="AK89" s="47">
        <f t="shared" si="93"/>
        <v>530</v>
      </c>
      <c r="AL89" s="47">
        <f t="shared" si="93"/>
        <v>935</v>
      </c>
      <c r="AM89" s="47">
        <f t="shared" si="93"/>
        <v>1941</v>
      </c>
      <c r="AN89" s="47">
        <f t="shared" si="93"/>
        <v>1239</v>
      </c>
      <c r="AO89" s="47">
        <f t="shared" si="93"/>
        <v>1143</v>
      </c>
      <c r="AP89" s="47">
        <f t="shared" si="93"/>
        <v>2023</v>
      </c>
      <c r="AQ89" s="47">
        <f t="shared" si="93"/>
        <v>1533</v>
      </c>
      <c r="AR89" s="47">
        <f t="shared" si="93"/>
        <v>507</v>
      </c>
      <c r="AS89" s="47">
        <f t="shared" si="93"/>
        <v>1643</v>
      </c>
      <c r="AT89" s="47">
        <f t="shared" si="93"/>
        <v>1106</v>
      </c>
      <c r="AU89" s="47">
        <f t="shared" si="93"/>
        <v>732</v>
      </c>
      <c r="AV89" s="47">
        <f t="shared" si="93"/>
        <v>940</v>
      </c>
      <c r="AW89" s="47">
        <f t="shared" si="93"/>
        <v>1129</v>
      </c>
      <c r="AX89" s="47">
        <f t="shared" si="93"/>
        <v>1283</v>
      </c>
      <c r="AY89" s="47">
        <f t="shared" si="93"/>
        <v>689</v>
      </c>
      <c r="AZ89" s="47">
        <f t="shared" si="93"/>
        <v>1638</v>
      </c>
      <c r="BA89" s="47">
        <f t="shared" si="93"/>
        <v>929</v>
      </c>
      <c r="BB89" s="47">
        <f t="shared" si="93"/>
        <v>681</v>
      </c>
      <c r="BC89" s="47">
        <f t="shared" si="93"/>
        <v>527</v>
      </c>
      <c r="BD89" s="47">
        <f t="shared" si="93"/>
        <v>1975</v>
      </c>
      <c r="BE89" s="47">
        <f t="shared" si="93"/>
        <v>650</v>
      </c>
      <c r="BF89" s="47">
        <f t="shared" si="93"/>
        <v>547</v>
      </c>
      <c r="BG89" s="47">
        <f t="shared" si="93"/>
        <v>1858</v>
      </c>
      <c r="BH89" s="47">
        <f t="shared" si="93"/>
        <v>1254</v>
      </c>
      <c r="BI89" s="47">
        <f t="shared" si="93"/>
        <v>1604</v>
      </c>
      <c r="BJ89" s="47">
        <f t="shared" si="93"/>
        <v>957</v>
      </c>
    </row>
    <row r="90" ht="13.5" customHeight="1">
      <c r="A90" s="88">
        <v>40272.0</v>
      </c>
      <c r="B90" s="84" t="s">
        <v>71</v>
      </c>
      <c r="C90" s="38"/>
      <c r="D90" s="233" t="s">
        <v>23</v>
      </c>
      <c r="E90" s="52">
        <f t="shared" si="2"/>
        <v>1941</v>
      </c>
      <c r="F90" s="41">
        <v>0.0</v>
      </c>
      <c r="G90" s="41">
        <v>17.0</v>
      </c>
      <c r="H90" s="42">
        <f t="shared" si="3"/>
        <v>17</v>
      </c>
      <c r="I90" s="38"/>
      <c r="J90" s="234" t="s">
        <v>26</v>
      </c>
      <c r="K90" s="52">
        <f t="shared" si="4"/>
        <v>1702</v>
      </c>
      <c r="L90" s="44">
        <v>0.0</v>
      </c>
      <c r="M90" s="44">
        <v>15.0</v>
      </c>
      <c r="N90" s="23">
        <f t="shared" si="5"/>
        <v>15</v>
      </c>
      <c r="O90" s="38"/>
      <c r="P90" s="45" t="s">
        <v>72</v>
      </c>
      <c r="Q90" s="38"/>
      <c r="R90" s="45">
        <f>MIN(Rules!$E$2,(MAX(H90/N90,N90/H90)))</f>
        <v>1.133333333</v>
      </c>
      <c r="S90" s="45">
        <f>VLOOKUP(B90,Rules!A:B,2,FALSE)</f>
        <v>40</v>
      </c>
      <c r="T90" s="38"/>
      <c r="U90" s="46">
        <f>1/(10^(-(E90+(IF(P90="Y",Rules!$I$2,0))-K90)/Rules!$E$12)+1)</f>
        <v>0.8571002069</v>
      </c>
      <c r="V90" s="47">
        <f t="shared" si="6"/>
        <v>6</v>
      </c>
      <c r="W90" s="47">
        <f t="shared" si="7"/>
        <v>-6</v>
      </c>
      <c r="X90" s="47"/>
      <c r="Y90" s="47"/>
      <c r="Z90" s="48"/>
      <c r="AA90" s="47">
        <f t="shared" ref="AA90:BJ90" si="94">IF($D90=AA$1,$E90+$V90,(IF($J90=AA$1,$K90+$W90,AA89)))</f>
        <v>1410</v>
      </c>
      <c r="AB90" s="47">
        <f t="shared" si="94"/>
        <v>1142</v>
      </c>
      <c r="AC90" s="47">
        <f t="shared" si="94"/>
        <v>1592</v>
      </c>
      <c r="AD90" s="47">
        <f t="shared" si="94"/>
        <v>491</v>
      </c>
      <c r="AE90" s="47">
        <f t="shared" si="94"/>
        <v>1700</v>
      </c>
      <c r="AF90" s="47">
        <f t="shared" si="94"/>
        <v>1846</v>
      </c>
      <c r="AG90" s="47">
        <f t="shared" si="94"/>
        <v>1026</v>
      </c>
      <c r="AH90" s="47">
        <f t="shared" si="94"/>
        <v>894</v>
      </c>
      <c r="AI90" s="47">
        <f t="shared" si="94"/>
        <v>1377</v>
      </c>
      <c r="AJ90" s="47">
        <f t="shared" si="94"/>
        <v>1696</v>
      </c>
      <c r="AK90" s="47">
        <f t="shared" si="94"/>
        <v>530</v>
      </c>
      <c r="AL90" s="47">
        <f t="shared" si="94"/>
        <v>935</v>
      </c>
      <c r="AM90" s="47">
        <f t="shared" si="94"/>
        <v>1947</v>
      </c>
      <c r="AN90" s="47">
        <f t="shared" si="94"/>
        <v>1239</v>
      </c>
      <c r="AO90" s="47">
        <f t="shared" si="94"/>
        <v>1143</v>
      </c>
      <c r="AP90" s="47">
        <f t="shared" si="94"/>
        <v>2023</v>
      </c>
      <c r="AQ90" s="47">
        <f t="shared" si="94"/>
        <v>1533</v>
      </c>
      <c r="AR90" s="47">
        <f t="shared" si="94"/>
        <v>507</v>
      </c>
      <c r="AS90" s="47">
        <f t="shared" si="94"/>
        <v>1643</v>
      </c>
      <c r="AT90" s="47">
        <f t="shared" si="94"/>
        <v>1106</v>
      </c>
      <c r="AU90" s="47">
        <f t="shared" si="94"/>
        <v>732</v>
      </c>
      <c r="AV90" s="47">
        <f t="shared" si="94"/>
        <v>940</v>
      </c>
      <c r="AW90" s="47">
        <f t="shared" si="94"/>
        <v>1129</v>
      </c>
      <c r="AX90" s="47">
        <f t="shared" si="94"/>
        <v>1283</v>
      </c>
      <c r="AY90" s="47">
        <f t="shared" si="94"/>
        <v>689</v>
      </c>
      <c r="AZ90" s="47">
        <f t="shared" si="94"/>
        <v>1638</v>
      </c>
      <c r="BA90" s="47">
        <f t="shared" si="94"/>
        <v>929</v>
      </c>
      <c r="BB90" s="47">
        <f t="shared" si="94"/>
        <v>681</v>
      </c>
      <c r="BC90" s="47">
        <f t="shared" si="94"/>
        <v>527</v>
      </c>
      <c r="BD90" s="47">
        <f t="shared" si="94"/>
        <v>1975</v>
      </c>
      <c r="BE90" s="47">
        <f t="shared" si="94"/>
        <v>650</v>
      </c>
      <c r="BF90" s="47">
        <f t="shared" si="94"/>
        <v>547</v>
      </c>
      <c r="BG90" s="47">
        <f t="shared" si="94"/>
        <v>1858</v>
      </c>
      <c r="BH90" s="47">
        <f t="shared" si="94"/>
        <v>1254</v>
      </c>
      <c r="BI90" s="47">
        <f t="shared" si="94"/>
        <v>1604</v>
      </c>
      <c r="BJ90" s="47">
        <f t="shared" si="94"/>
        <v>957</v>
      </c>
    </row>
    <row r="91" ht="13.5" customHeight="1">
      <c r="A91" s="88">
        <v>40272.0</v>
      </c>
      <c r="B91" s="84" t="s">
        <v>71</v>
      </c>
      <c r="C91" s="38"/>
      <c r="D91" s="233" t="s">
        <v>20</v>
      </c>
      <c r="E91" s="52">
        <f t="shared" si="2"/>
        <v>1643</v>
      </c>
      <c r="F91" s="41">
        <v>0.0</v>
      </c>
      <c r="G91" s="41">
        <v>16.0</v>
      </c>
      <c r="H91" s="42">
        <f t="shared" si="3"/>
        <v>16</v>
      </c>
      <c r="I91" s="38"/>
      <c r="J91" s="234" t="s">
        <v>22</v>
      </c>
      <c r="K91" s="52">
        <f t="shared" si="4"/>
        <v>2023</v>
      </c>
      <c r="L91" s="44">
        <v>2.0</v>
      </c>
      <c r="M91" s="44">
        <v>17.0</v>
      </c>
      <c r="N91" s="23">
        <f t="shared" si="5"/>
        <v>23</v>
      </c>
      <c r="O91" s="38"/>
      <c r="P91" s="45" t="s">
        <v>72</v>
      </c>
      <c r="Q91" s="38"/>
      <c r="R91" s="45">
        <f>MIN(Rules!$E$2,(MAX(H91/N91,N91/H91)))</f>
        <v>1.4375</v>
      </c>
      <c r="S91" s="45">
        <f>VLOOKUP(B91,Rules!A:B,2,FALSE)</f>
        <v>40</v>
      </c>
      <c r="T91" s="38"/>
      <c r="U91" s="46">
        <f>1/(10^(-(E91+(IF(P91="Y",Rules!$I$2,0))-K91)/Rules!$E$12)+1)</f>
        <v>0.2574644411</v>
      </c>
      <c r="V91" s="47">
        <f t="shared" si="6"/>
        <v>-15</v>
      </c>
      <c r="W91" s="47">
        <f t="shared" si="7"/>
        <v>15</v>
      </c>
      <c r="X91" s="47"/>
      <c r="Y91" s="47"/>
      <c r="Z91" s="48"/>
      <c r="AA91" s="47">
        <f t="shared" ref="AA91:BJ91" si="95">IF($D91=AA$1,$E91+$V91,(IF($J91=AA$1,$K91+$W91,AA90)))</f>
        <v>1410</v>
      </c>
      <c r="AB91" s="47">
        <f t="shared" si="95"/>
        <v>1142</v>
      </c>
      <c r="AC91" s="47">
        <f t="shared" si="95"/>
        <v>1592</v>
      </c>
      <c r="AD91" s="47">
        <f t="shared" si="95"/>
        <v>491</v>
      </c>
      <c r="AE91" s="47">
        <f t="shared" si="95"/>
        <v>1700</v>
      </c>
      <c r="AF91" s="47">
        <f t="shared" si="95"/>
        <v>1846</v>
      </c>
      <c r="AG91" s="47">
        <f t="shared" si="95"/>
        <v>1026</v>
      </c>
      <c r="AH91" s="47">
        <f t="shared" si="95"/>
        <v>894</v>
      </c>
      <c r="AI91" s="47">
        <f t="shared" si="95"/>
        <v>1377</v>
      </c>
      <c r="AJ91" s="47">
        <f t="shared" si="95"/>
        <v>1696</v>
      </c>
      <c r="AK91" s="47">
        <f t="shared" si="95"/>
        <v>530</v>
      </c>
      <c r="AL91" s="47">
        <f t="shared" si="95"/>
        <v>935</v>
      </c>
      <c r="AM91" s="47">
        <f t="shared" si="95"/>
        <v>1947</v>
      </c>
      <c r="AN91" s="47">
        <f t="shared" si="95"/>
        <v>1239</v>
      </c>
      <c r="AO91" s="47">
        <f t="shared" si="95"/>
        <v>1143</v>
      </c>
      <c r="AP91" s="47">
        <f t="shared" si="95"/>
        <v>2038</v>
      </c>
      <c r="AQ91" s="47">
        <f t="shared" si="95"/>
        <v>1533</v>
      </c>
      <c r="AR91" s="47">
        <f t="shared" si="95"/>
        <v>507</v>
      </c>
      <c r="AS91" s="47">
        <f t="shared" si="95"/>
        <v>1628</v>
      </c>
      <c r="AT91" s="47">
        <f t="shared" si="95"/>
        <v>1106</v>
      </c>
      <c r="AU91" s="47">
        <f t="shared" si="95"/>
        <v>732</v>
      </c>
      <c r="AV91" s="47">
        <f t="shared" si="95"/>
        <v>940</v>
      </c>
      <c r="AW91" s="47">
        <f t="shared" si="95"/>
        <v>1129</v>
      </c>
      <c r="AX91" s="47">
        <f t="shared" si="95"/>
        <v>1283</v>
      </c>
      <c r="AY91" s="47">
        <f t="shared" si="95"/>
        <v>689</v>
      </c>
      <c r="AZ91" s="47">
        <f t="shared" si="95"/>
        <v>1638</v>
      </c>
      <c r="BA91" s="47">
        <f t="shared" si="95"/>
        <v>929</v>
      </c>
      <c r="BB91" s="47">
        <f t="shared" si="95"/>
        <v>681</v>
      </c>
      <c r="BC91" s="47">
        <f t="shared" si="95"/>
        <v>527</v>
      </c>
      <c r="BD91" s="47">
        <f t="shared" si="95"/>
        <v>1975</v>
      </c>
      <c r="BE91" s="47">
        <f t="shared" si="95"/>
        <v>650</v>
      </c>
      <c r="BF91" s="47">
        <f t="shared" si="95"/>
        <v>547</v>
      </c>
      <c r="BG91" s="47">
        <f t="shared" si="95"/>
        <v>1858</v>
      </c>
      <c r="BH91" s="47">
        <f t="shared" si="95"/>
        <v>1254</v>
      </c>
      <c r="BI91" s="47">
        <f t="shared" si="95"/>
        <v>1604</v>
      </c>
      <c r="BJ91" s="47">
        <f t="shared" si="95"/>
        <v>957</v>
      </c>
    </row>
    <row r="92" ht="13.5" customHeight="1">
      <c r="A92" s="88">
        <v>40272.0</v>
      </c>
      <c r="B92" s="84" t="s">
        <v>71</v>
      </c>
      <c r="C92" s="38"/>
      <c r="D92" s="233" t="s">
        <v>25</v>
      </c>
      <c r="E92" s="52">
        <f t="shared" si="2"/>
        <v>1858</v>
      </c>
      <c r="F92" s="41">
        <v>1.0</v>
      </c>
      <c r="G92" s="41">
        <v>19.0</v>
      </c>
      <c r="H92" s="42">
        <f t="shared" si="3"/>
        <v>22</v>
      </c>
      <c r="I92" s="38"/>
      <c r="J92" s="234" t="s">
        <v>27</v>
      </c>
      <c r="K92" s="52">
        <f t="shared" si="4"/>
        <v>1638</v>
      </c>
      <c r="L92" s="44">
        <v>1.0</v>
      </c>
      <c r="M92" s="44">
        <v>16.0</v>
      </c>
      <c r="N92" s="23">
        <f t="shared" si="5"/>
        <v>19</v>
      </c>
      <c r="O92" s="38"/>
      <c r="P92" s="45" t="s">
        <v>72</v>
      </c>
      <c r="Q92" s="38"/>
      <c r="R92" s="45">
        <f>MIN(Rules!$E$2,(MAX(H92/N92,N92/H92)))</f>
        <v>1.157894737</v>
      </c>
      <c r="S92" s="45">
        <f>VLOOKUP(B92,Rules!A:B,2,FALSE)</f>
        <v>40</v>
      </c>
      <c r="T92" s="38"/>
      <c r="U92" s="46">
        <f>1/(10^(-(E92+(IF(P92="Y",Rules!$I$2,0))-K92)/Rules!$E$12)+1)</f>
        <v>0.8460451004</v>
      </c>
      <c r="V92" s="47">
        <f t="shared" si="6"/>
        <v>7</v>
      </c>
      <c r="W92" s="47">
        <f t="shared" si="7"/>
        <v>-7</v>
      </c>
      <c r="X92" s="47"/>
      <c r="Y92" s="47"/>
      <c r="Z92" s="48"/>
      <c r="AA92" s="47">
        <f t="shared" ref="AA92:BJ92" si="96">IF($D92=AA$1,$E92+$V92,(IF($J92=AA$1,$K92+$W92,AA91)))</f>
        <v>1410</v>
      </c>
      <c r="AB92" s="47">
        <f t="shared" si="96"/>
        <v>1142</v>
      </c>
      <c r="AC92" s="47">
        <f t="shared" si="96"/>
        <v>1592</v>
      </c>
      <c r="AD92" s="47">
        <f t="shared" si="96"/>
        <v>491</v>
      </c>
      <c r="AE92" s="47">
        <f t="shared" si="96"/>
        <v>1700</v>
      </c>
      <c r="AF92" s="47">
        <f t="shared" si="96"/>
        <v>1846</v>
      </c>
      <c r="AG92" s="47">
        <f t="shared" si="96"/>
        <v>1026</v>
      </c>
      <c r="AH92" s="47">
        <f t="shared" si="96"/>
        <v>894</v>
      </c>
      <c r="AI92" s="47">
        <f t="shared" si="96"/>
        <v>1377</v>
      </c>
      <c r="AJ92" s="47">
        <f t="shared" si="96"/>
        <v>1696</v>
      </c>
      <c r="AK92" s="47">
        <f t="shared" si="96"/>
        <v>530</v>
      </c>
      <c r="AL92" s="47">
        <f t="shared" si="96"/>
        <v>935</v>
      </c>
      <c r="AM92" s="47">
        <f t="shared" si="96"/>
        <v>1947</v>
      </c>
      <c r="AN92" s="47">
        <f t="shared" si="96"/>
        <v>1239</v>
      </c>
      <c r="AO92" s="47">
        <f t="shared" si="96"/>
        <v>1143</v>
      </c>
      <c r="AP92" s="47">
        <f t="shared" si="96"/>
        <v>2038</v>
      </c>
      <c r="AQ92" s="47">
        <f t="shared" si="96"/>
        <v>1533</v>
      </c>
      <c r="AR92" s="47">
        <f t="shared" si="96"/>
        <v>507</v>
      </c>
      <c r="AS92" s="47">
        <f t="shared" si="96"/>
        <v>1628</v>
      </c>
      <c r="AT92" s="47">
        <f t="shared" si="96"/>
        <v>1106</v>
      </c>
      <c r="AU92" s="47">
        <f t="shared" si="96"/>
        <v>732</v>
      </c>
      <c r="AV92" s="47">
        <f t="shared" si="96"/>
        <v>940</v>
      </c>
      <c r="AW92" s="47">
        <f t="shared" si="96"/>
        <v>1129</v>
      </c>
      <c r="AX92" s="47">
        <f t="shared" si="96"/>
        <v>1283</v>
      </c>
      <c r="AY92" s="47">
        <f t="shared" si="96"/>
        <v>689</v>
      </c>
      <c r="AZ92" s="47">
        <f t="shared" si="96"/>
        <v>1631</v>
      </c>
      <c r="BA92" s="47">
        <f t="shared" si="96"/>
        <v>929</v>
      </c>
      <c r="BB92" s="47">
        <f t="shared" si="96"/>
        <v>681</v>
      </c>
      <c r="BC92" s="47">
        <f t="shared" si="96"/>
        <v>527</v>
      </c>
      <c r="BD92" s="47">
        <f t="shared" si="96"/>
        <v>1975</v>
      </c>
      <c r="BE92" s="47">
        <f t="shared" si="96"/>
        <v>650</v>
      </c>
      <c r="BF92" s="47">
        <f t="shared" si="96"/>
        <v>547</v>
      </c>
      <c r="BG92" s="47">
        <f t="shared" si="96"/>
        <v>1865</v>
      </c>
      <c r="BH92" s="47">
        <f t="shared" si="96"/>
        <v>1254</v>
      </c>
      <c r="BI92" s="47">
        <f t="shared" si="96"/>
        <v>1604</v>
      </c>
      <c r="BJ92" s="47">
        <f t="shared" si="96"/>
        <v>957</v>
      </c>
    </row>
    <row r="93" ht="13.5" customHeight="1">
      <c r="A93" s="88">
        <v>40272.0</v>
      </c>
      <c r="B93" s="84" t="s">
        <v>71</v>
      </c>
      <c r="C93" s="38"/>
      <c r="D93" s="233" t="s">
        <v>19</v>
      </c>
      <c r="E93" s="52">
        <f t="shared" si="2"/>
        <v>1846</v>
      </c>
      <c r="F93" s="41">
        <v>1.0</v>
      </c>
      <c r="G93" s="41">
        <v>16.0</v>
      </c>
      <c r="H93" s="42">
        <f t="shared" si="3"/>
        <v>19</v>
      </c>
      <c r="I93" s="38"/>
      <c r="J93" s="234" t="s">
        <v>18</v>
      </c>
      <c r="K93" s="52">
        <f t="shared" si="4"/>
        <v>1975</v>
      </c>
      <c r="L93" s="44">
        <v>1.0</v>
      </c>
      <c r="M93" s="44">
        <v>15.0</v>
      </c>
      <c r="N93" s="23">
        <f t="shared" si="5"/>
        <v>18</v>
      </c>
      <c r="O93" s="38"/>
      <c r="P93" s="45" t="s">
        <v>72</v>
      </c>
      <c r="Q93" s="38"/>
      <c r="R93" s="45">
        <f>MIN(Rules!$E$2,(MAX(H93/N93,N93/H93)))</f>
        <v>1.055555556</v>
      </c>
      <c r="S93" s="45">
        <f>VLOOKUP(B93,Rules!A:B,2,FALSE)</f>
        <v>40</v>
      </c>
      <c r="T93" s="38"/>
      <c r="U93" s="46">
        <f>1/(10^(-(E93+(IF(P93="Y",Rules!$I$2,0))-K93)/Rules!$E$12)+1)</f>
        <v>0.5241583179</v>
      </c>
      <c r="V93" s="47">
        <f t="shared" si="6"/>
        <v>20</v>
      </c>
      <c r="W93" s="47">
        <f t="shared" si="7"/>
        <v>-20</v>
      </c>
      <c r="X93" s="47"/>
      <c r="Y93" s="47"/>
      <c r="Z93" s="48"/>
      <c r="AA93" s="47">
        <f t="shared" ref="AA93:BJ93" si="97">IF($D93=AA$1,$E93+$V93,(IF($J93=AA$1,$K93+$W93,AA92)))</f>
        <v>1410</v>
      </c>
      <c r="AB93" s="47">
        <f t="shared" si="97"/>
        <v>1142</v>
      </c>
      <c r="AC93" s="47">
        <f t="shared" si="97"/>
        <v>1592</v>
      </c>
      <c r="AD93" s="47">
        <f t="shared" si="97"/>
        <v>491</v>
      </c>
      <c r="AE93" s="47">
        <f t="shared" si="97"/>
        <v>1700</v>
      </c>
      <c r="AF93" s="47">
        <f t="shared" si="97"/>
        <v>1866</v>
      </c>
      <c r="AG93" s="47">
        <f t="shared" si="97"/>
        <v>1026</v>
      </c>
      <c r="AH93" s="47">
        <f t="shared" si="97"/>
        <v>894</v>
      </c>
      <c r="AI93" s="47">
        <f t="shared" si="97"/>
        <v>1377</v>
      </c>
      <c r="AJ93" s="47">
        <f t="shared" si="97"/>
        <v>1696</v>
      </c>
      <c r="AK93" s="47">
        <f t="shared" si="97"/>
        <v>530</v>
      </c>
      <c r="AL93" s="47">
        <f t="shared" si="97"/>
        <v>935</v>
      </c>
      <c r="AM93" s="47">
        <f t="shared" si="97"/>
        <v>1947</v>
      </c>
      <c r="AN93" s="47">
        <f t="shared" si="97"/>
        <v>1239</v>
      </c>
      <c r="AO93" s="47">
        <f t="shared" si="97"/>
        <v>1143</v>
      </c>
      <c r="AP93" s="47">
        <f t="shared" si="97"/>
        <v>2038</v>
      </c>
      <c r="AQ93" s="47">
        <f t="shared" si="97"/>
        <v>1533</v>
      </c>
      <c r="AR93" s="47">
        <f t="shared" si="97"/>
        <v>507</v>
      </c>
      <c r="AS93" s="47">
        <f t="shared" si="97"/>
        <v>1628</v>
      </c>
      <c r="AT93" s="47">
        <f t="shared" si="97"/>
        <v>1106</v>
      </c>
      <c r="AU93" s="47">
        <f t="shared" si="97"/>
        <v>732</v>
      </c>
      <c r="AV93" s="47">
        <f t="shared" si="97"/>
        <v>940</v>
      </c>
      <c r="AW93" s="47">
        <f t="shared" si="97"/>
        <v>1129</v>
      </c>
      <c r="AX93" s="47">
        <f t="shared" si="97"/>
        <v>1283</v>
      </c>
      <c r="AY93" s="47">
        <f t="shared" si="97"/>
        <v>689</v>
      </c>
      <c r="AZ93" s="47">
        <f t="shared" si="97"/>
        <v>1631</v>
      </c>
      <c r="BA93" s="47">
        <f t="shared" si="97"/>
        <v>929</v>
      </c>
      <c r="BB93" s="47">
        <f t="shared" si="97"/>
        <v>681</v>
      </c>
      <c r="BC93" s="47">
        <f t="shared" si="97"/>
        <v>527</v>
      </c>
      <c r="BD93" s="47">
        <f t="shared" si="97"/>
        <v>1955</v>
      </c>
      <c r="BE93" s="47">
        <f t="shared" si="97"/>
        <v>650</v>
      </c>
      <c r="BF93" s="47">
        <f t="shared" si="97"/>
        <v>547</v>
      </c>
      <c r="BG93" s="47">
        <f t="shared" si="97"/>
        <v>1865</v>
      </c>
      <c r="BH93" s="47">
        <f t="shared" si="97"/>
        <v>1254</v>
      </c>
      <c r="BI93" s="47">
        <f t="shared" si="97"/>
        <v>1604</v>
      </c>
      <c r="BJ93" s="47">
        <f t="shared" si="97"/>
        <v>957</v>
      </c>
    </row>
    <row r="94" ht="13.5" customHeight="1">
      <c r="A94" s="88">
        <v>40272.0</v>
      </c>
      <c r="B94" s="84" t="s">
        <v>71</v>
      </c>
      <c r="C94" s="38"/>
      <c r="D94" s="233" t="s">
        <v>30</v>
      </c>
      <c r="E94" s="52">
        <f t="shared" si="2"/>
        <v>1410</v>
      </c>
      <c r="F94" s="41">
        <v>2.0</v>
      </c>
      <c r="G94" s="41">
        <v>16.0</v>
      </c>
      <c r="H94" s="42">
        <f t="shared" si="3"/>
        <v>22</v>
      </c>
      <c r="I94" s="38"/>
      <c r="J94" s="234" t="s">
        <v>33</v>
      </c>
      <c r="K94" s="52">
        <f t="shared" si="4"/>
        <v>1377</v>
      </c>
      <c r="L94" s="44">
        <v>2.0</v>
      </c>
      <c r="M94" s="44">
        <v>17.0</v>
      </c>
      <c r="N94" s="23">
        <f t="shared" si="5"/>
        <v>23</v>
      </c>
      <c r="O94" s="38"/>
      <c r="P94" s="45" t="s">
        <v>72</v>
      </c>
      <c r="Q94" s="38"/>
      <c r="R94" s="45">
        <f>MIN(Rules!$E$2,(MAX(H94/N94,N94/H94)))</f>
        <v>1.045454545</v>
      </c>
      <c r="S94" s="45">
        <f>VLOOKUP(B94,Rules!A:B,2,FALSE)</f>
        <v>40</v>
      </c>
      <c r="T94" s="38"/>
      <c r="U94" s="46">
        <f>1/(10^(-(E94+(IF(P94="Y",Rules!$I$2,0))-K94)/Rules!$E$12)+1)</f>
        <v>0.6990432703</v>
      </c>
      <c r="V94" s="47">
        <f t="shared" si="6"/>
        <v>-29</v>
      </c>
      <c r="W94" s="47">
        <f t="shared" si="7"/>
        <v>29</v>
      </c>
      <c r="X94" s="47"/>
      <c r="Y94" s="47"/>
      <c r="Z94" s="48"/>
      <c r="AA94" s="47">
        <f t="shared" ref="AA94:BJ94" si="98">IF($D94=AA$1,$E94+$V94,(IF($J94=AA$1,$K94+$W94,AA93)))</f>
        <v>1381</v>
      </c>
      <c r="AB94" s="47">
        <f t="shared" si="98"/>
        <v>1142</v>
      </c>
      <c r="AC94" s="47">
        <f t="shared" si="98"/>
        <v>1592</v>
      </c>
      <c r="AD94" s="47">
        <f t="shared" si="98"/>
        <v>491</v>
      </c>
      <c r="AE94" s="47">
        <f t="shared" si="98"/>
        <v>1700</v>
      </c>
      <c r="AF94" s="47">
        <f t="shared" si="98"/>
        <v>1866</v>
      </c>
      <c r="AG94" s="47">
        <f t="shared" si="98"/>
        <v>1026</v>
      </c>
      <c r="AH94" s="47">
        <f t="shared" si="98"/>
        <v>894</v>
      </c>
      <c r="AI94" s="47">
        <f t="shared" si="98"/>
        <v>1406</v>
      </c>
      <c r="AJ94" s="47">
        <f t="shared" si="98"/>
        <v>1696</v>
      </c>
      <c r="AK94" s="47">
        <f t="shared" si="98"/>
        <v>530</v>
      </c>
      <c r="AL94" s="47">
        <f t="shared" si="98"/>
        <v>935</v>
      </c>
      <c r="AM94" s="47">
        <f t="shared" si="98"/>
        <v>1947</v>
      </c>
      <c r="AN94" s="47">
        <f t="shared" si="98"/>
        <v>1239</v>
      </c>
      <c r="AO94" s="47">
        <f t="shared" si="98"/>
        <v>1143</v>
      </c>
      <c r="AP94" s="47">
        <f t="shared" si="98"/>
        <v>2038</v>
      </c>
      <c r="AQ94" s="47">
        <f t="shared" si="98"/>
        <v>1533</v>
      </c>
      <c r="AR94" s="47">
        <f t="shared" si="98"/>
        <v>507</v>
      </c>
      <c r="AS94" s="47">
        <f t="shared" si="98"/>
        <v>1628</v>
      </c>
      <c r="AT94" s="47">
        <f t="shared" si="98"/>
        <v>1106</v>
      </c>
      <c r="AU94" s="47">
        <f t="shared" si="98"/>
        <v>732</v>
      </c>
      <c r="AV94" s="47">
        <f t="shared" si="98"/>
        <v>940</v>
      </c>
      <c r="AW94" s="47">
        <f t="shared" si="98"/>
        <v>1129</v>
      </c>
      <c r="AX94" s="47">
        <f t="shared" si="98"/>
        <v>1283</v>
      </c>
      <c r="AY94" s="47">
        <f t="shared" si="98"/>
        <v>689</v>
      </c>
      <c r="AZ94" s="47">
        <f t="shared" si="98"/>
        <v>1631</v>
      </c>
      <c r="BA94" s="47">
        <f t="shared" si="98"/>
        <v>929</v>
      </c>
      <c r="BB94" s="47">
        <f t="shared" si="98"/>
        <v>681</v>
      </c>
      <c r="BC94" s="47">
        <f t="shared" si="98"/>
        <v>527</v>
      </c>
      <c r="BD94" s="47">
        <f t="shared" si="98"/>
        <v>1955</v>
      </c>
      <c r="BE94" s="47">
        <f t="shared" si="98"/>
        <v>650</v>
      </c>
      <c r="BF94" s="47">
        <f t="shared" si="98"/>
        <v>547</v>
      </c>
      <c r="BG94" s="47">
        <f t="shared" si="98"/>
        <v>1865</v>
      </c>
      <c r="BH94" s="47">
        <f t="shared" si="98"/>
        <v>1254</v>
      </c>
      <c r="BI94" s="47">
        <f t="shared" si="98"/>
        <v>1604</v>
      </c>
      <c r="BJ94" s="47">
        <f t="shared" si="98"/>
        <v>957</v>
      </c>
    </row>
    <row r="95" ht="13.5" customHeight="1">
      <c r="A95" s="88">
        <v>40272.0</v>
      </c>
      <c r="B95" s="84" t="s">
        <v>71</v>
      </c>
      <c r="C95" s="38"/>
      <c r="D95" s="233" t="s">
        <v>31</v>
      </c>
      <c r="E95" s="52">
        <f t="shared" si="2"/>
        <v>1533</v>
      </c>
      <c r="F95" s="41">
        <v>1.0</v>
      </c>
      <c r="G95" s="41">
        <v>14.0</v>
      </c>
      <c r="H95" s="42">
        <f t="shared" si="3"/>
        <v>17</v>
      </c>
      <c r="I95" s="38"/>
      <c r="J95" s="234" t="s">
        <v>24</v>
      </c>
      <c r="K95" s="52">
        <f t="shared" si="4"/>
        <v>1604</v>
      </c>
      <c r="L95" s="44">
        <v>1.0</v>
      </c>
      <c r="M95" s="44">
        <v>18.0</v>
      </c>
      <c r="N95" s="23">
        <f t="shared" si="5"/>
        <v>21</v>
      </c>
      <c r="O95" s="38"/>
      <c r="P95" s="45" t="s">
        <v>72</v>
      </c>
      <c r="Q95" s="38"/>
      <c r="R95" s="45">
        <f>MIN(Rules!$E$2,(MAX(H95/N95,N95/H95)))</f>
        <v>1.235294118</v>
      </c>
      <c r="S95" s="45">
        <f>VLOOKUP(B95,Rules!A:B,2,FALSE)</f>
        <v>40</v>
      </c>
      <c r="T95" s="38"/>
      <c r="U95" s="46">
        <f>1/(10^(-(E95+(IF(P95="Y",Rules!$I$2,0))-K95)/Rules!$E$12)+1)</f>
        <v>0.5899620375</v>
      </c>
      <c r="V95" s="47">
        <f t="shared" si="6"/>
        <v>-29</v>
      </c>
      <c r="W95" s="47">
        <f t="shared" si="7"/>
        <v>29</v>
      </c>
      <c r="X95" s="47"/>
      <c r="Y95" s="47"/>
      <c r="Z95" s="48"/>
      <c r="AA95" s="47">
        <f t="shared" ref="AA95:BJ95" si="99">IF($D95=AA$1,$E95+$V95,(IF($J95=AA$1,$K95+$W95,AA94)))</f>
        <v>1381</v>
      </c>
      <c r="AB95" s="47">
        <f t="shared" si="99"/>
        <v>1142</v>
      </c>
      <c r="AC95" s="47">
        <f t="shared" si="99"/>
        <v>1592</v>
      </c>
      <c r="AD95" s="47">
        <f t="shared" si="99"/>
        <v>491</v>
      </c>
      <c r="AE95" s="47">
        <f t="shared" si="99"/>
        <v>1700</v>
      </c>
      <c r="AF95" s="47">
        <f t="shared" si="99"/>
        <v>1866</v>
      </c>
      <c r="AG95" s="47">
        <f t="shared" si="99"/>
        <v>1026</v>
      </c>
      <c r="AH95" s="47">
        <f t="shared" si="99"/>
        <v>894</v>
      </c>
      <c r="AI95" s="47">
        <f t="shared" si="99"/>
        <v>1406</v>
      </c>
      <c r="AJ95" s="47">
        <f t="shared" si="99"/>
        <v>1696</v>
      </c>
      <c r="AK95" s="47">
        <f t="shared" si="99"/>
        <v>530</v>
      </c>
      <c r="AL95" s="47">
        <f t="shared" si="99"/>
        <v>935</v>
      </c>
      <c r="AM95" s="47">
        <f t="shared" si="99"/>
        <v>1947</v>
      </c>
      <c r="AN95" s="47">
        <f t="shared" si="99"/>
        <v>1239</v>
      </c>
      <c r="AO95" s="47">
        <f t="shared" si="99"/>
        <v>1143</v>
      </c>
      <c r="AP95" s="47">
        <f t="shared" si="99"/>
        <v>2038</v>
      </c>
      <c r="AQ95" s="47">
        <f t="shared" si="99"/>
        <v>1504</v>
      </c>
      <c r="AR95" s="47">
        <f t="shared" si="99"/>
        <v>507</v>
      </c>
      <c r="AS95" s="47">
        <f t="shared" si="99"/>
        <v>1628</v>
      </c>
      <c r="AT95" s="47">
        <f t="shared" si="99"/>
        <v>1106</v>
      </c>
      <c r="AU95" s="47">
        <f t="shared" si="99"/>
        <v>732</v>
      </c>
      <c r="AV95" s="47">
        <f t="shared" si="99"/>
        <v>940</v>
      </c>
      <c r="AW95" s="47">
        <f t="shared" si="99"/>
        <v>1129</v>
      </c>
      <c r="AX95" s="47">
        <f t="shared" si="99"/>
        <v>1283</v>
      </c>
      <c r="AY95" s="47">
        <f t="shared" si="99"/>
        <v>689</v>
      </c>
      <c r="AZ95" s="47">
        <f t="shared" si="99"/>
        <v>1631</v>
      </c>
      <c r="BA95" s="47">
        <f t="shared" si="99"/>
        <v>929</v>
      </c>
      <c r="BB95" s="47">
        <f t="shared" si="99"/>
        <v>681</v>
      </c>
      <c r="BC95" s="47">
        <f t="shared" si="99"/>
        <v>527</v>
      </c>
      <c r="BD95" s="47">
        <f t="shared" si="99"/>
        <v>1955</v>
      </c>
      <c r="BE95" s="47">
        <f t="shared" si="99"/>
        <v>650</v>
      </c>
      <c r="BF95" s="47">
        <f t="shared" si="99"/>
        <v>547</v>
      </c>
      <c r="BG95" s="47">
        <f t="shared" si="99"/>
        <v>1865</v>
      </c>
      <c r="BH95" s="47">
        <f t="shared" si="99"/>
        <v>1254</v>
      </c>
      <c r="BI95" s="47">
        <f t="shared" si="99"/>
        <v>1633</v>
      </c>
      <c r="BJ95" s="47">
        <f t="shared" si="99"/>
        <v>957</v>
      </c>
    </row>
    <row r="96" ht="13.5" customHeight="1">
      <c r="A96" s="88">
        <v>40272.0</v>
      </c>
      <c r="B96" s="84" t="s">
        <v>71</v>
      </c>
      <c r="C96" s="38"/>
      <c r="D96" s="233" t="s">
        <v>29</v>
      </c>
      <c r="E96" s="52">
        <f t="shared" si="2"/>
        <v>1143</v>
      </c>
      <c r="F96" s="41">
        <v>2.0</v>
      </c>
      <c r="G96" s="41">
        <v>5.0</v>
      </c>
      <c r="H96" s="42">
        <f t="shared" si="3"/>
        <v>11</v>
      </c>
      <c r="I96" s="38"/>
      <c r="J96" s="234" t="s">
        <v>28</v>
      </c>
      <c r="K96" s="52">
        <f t="shared" si="4"/>
        <v>1592</v>
      </c>
      <c r="L96" s="44">
        <v>3.0</v>
      </c>
      <c r="M96" s="44">
        <v>14.0</v>
      </c>
      <c r="N96" s="23">
        <f t="shared" si="5"/>
        <v>23</v>
      </c>
      <c r="O96" s="38"/>
      <c r="P96" s="45" t="s">
        <v>72</v>
      </c>
      <c r="Q96" s="38"/>
      <c r="R96" s="45">
        <f>MIN(Rules!$E$2,(MAX(H96/N96,N96/H96)))</f>
        <v>2</v>
      </c>
      <c r="S96" s="45">
        <f>VLOOKUP(B96,Rules!A:B,2,FALSE)</f>
        <v>40</v>
      </c>
      <c r="T96" s="38"/>
      <c r="U96" s="46">
        <f>1/(10^(-(E96+(IF(P96="Y",Rules!$I$2,0))-K96)/Rules!$E$12)+1)</f>
        <v>0.2014999518</v>
      </c>
      <c r="V96" s="47">
        <f t="shared" si="6"/>
        <v>-16</v>
      </c>
      <c r="W96" s="47">
        <f t="shared" si="7"/>
        <v>16</v>
      </c>
      <c r="X96" s="47"/>
      <c r="Y96" s="47"/>
      <c r="Z96" s="48"/>
      <c r="AA96" s="47">
        <f t="shared" ref="AA96:BJ96" si="100">IF($D96=AA$1,$E96+$V96,(IF($J96=AA$1,$K96+$W96,AA95)))</f>
        <v>1381</v>
      </c>
      <c r="AB96" s="47">
        <f t="shared" si="100"/>
        <v>1142</v>
      </c>
      <c r="AC96" s="47">
        <f t="shared" si="100"/>
        <v>1608</v>
      </c>
      <c r="AD96" s="47">
        <f t="shared" si="100"/>
        <v>491</v>
      </c>
      <c r="AE96" s="47">
        <f t="shared" si="100"/>
        <v>1700</v>
      </c>
      <c r="AF96" s="47">
        <f t="shared" si="100"/>
        <v>1866</v>
      </c>
      <c r="AG96" s="47">
        <f t="shared" si="100"/>
        <v>1026</v>
      </c>
      <c r="AH96" s="47">
        <f t="shared" si="100"/>
        <v>894</v>
      </c>
      <c r="AI96" s="47">
        <f t="shared" si="100"/>
        <v>1406</v>
      </c>
      <c r="AJ96" s="47">
        <f t="shared" si="100"/>
        <v>1696</v>
      </c>
      <c r="AK96" s="47">
        <f t="shared" si="100"/>
        <v>530</v>
      </c>
      <c r="AL96" s="47">
        <f t="shared" si="100"/>
        <v>935</v>
      </c>
      <c r="AM96" s="47">
        <f t="shared" si="100"/>
        <v>1947</v>
      </c>
      <c r="AN96" s="47">
        <f t="shared" si="100"/>
        <v>1239</v>
      </c>
      <c r="AO96" s="47">
        <f t="shared" si="100"/>
        <v>1127</v>
      </c>
      <c r="AP96" s="47">
        <f t="shared" si="100"/>
        <v>2038</v>
      </c>
      <c r="AQ96" s="47">
        <f t="shared" si="100"/>
        <v>1504</v>
      </c>
      <c r="AR96" s="47">
        <f t="shared" si="100"/>
        <v>507</v>
      </c>
      <c r="AS96" s="47">
        <f t="shared" si="100"/>
        <v>1628</v>
      </c>
      <c r="AT96" s="47">
        <f t="shared" si="100"/>
        <v>1106</v>
      </c>
      <c r="AU96" s="47">
        <f t="shared" si="100"/>
        <v>732</v>
      </c>
      <c r="AV96" s="47">
        <f t="shared" si="100"/>
        <v>940</v>
      </c>
      <c r="AW96" s="47">
        <f t="shared" si="100"/>
        <v>1129</v>
      </c>
      <c r="AX96" s="47">
        <f t="shared" si="100"/>
        <v>1283</v>
      </c>
      <c r="AY96" s="47">
        <f t="shared" si="100"/>
        <v>689</v>
      </c>
      <c r="AZ96" s="47">
        <f t="shared" si="100"/>
        <v>1631</v>
      </c>
      <c r="BA96" s="47">
        <f t="shared" si="100"/>
        <v>929</v>
      </c>
      <c r="BB96" s="47">
        <f t="shared" si="100"/>
        <v>681</v>
      </c>
      <c r="BC96" s="47">
        <f t="shared" si="100"/>
        <v>527</v>
      </c>
      <c r="BD96" s="47">
        <f t="shared" si="100"/>
        <v>1955</v>
      </c>
      <c r="BE96" s="47">
        <f t="shared" si="100"/>
        <v>650</v>
      </c>
      <c r="BF96" s="47">
        <f t="shared" si="100"/>
        <v>547</v>
      </c>
      <c r="BG96" s="47">
        <f t="shared" si="100"/>
        <v>1865</v>
      </c>
      <c r="BH96" s="47">
        <f t="shared" si="100"/>
        <v>1254</v>
      </c>
      <c r="BI96" s="47">
        <f t="shared" si="100"/>
        <v>1633</v>
      </c>
      <c r="BJ96" s="47">
        <f t="shared" si="100"/>
        <v>957</v>
      </c>
    </row>
    <row r="97" ht="13.5" customHeight="1">
      <c r="A97" s="88">
        <v>40278.0</v>
      </c>
      <c r="B97" s="84" t="s">
        <v>71</v>
      </c>
      <c r="C97" s="38"/>
      <c r="D97" s="233" t="s">
        <v>34</v>
      </c>
      <c r="E97" s="52">
        <f t="shared" si="2"/>
        <v>1239</v>
      </c>
      <c r="F97" s="41">
        <v>2.0</v>
      </c>
      <c r="G97" s="41">
        <v>18.0</v>
      </c>
      <c r="H97" s="42">
        <f t="shared" si="3"/>
        <v>24</v>
      </c>
      <c r="I97" s="38"/>
      <c r="J97" s="234" t="s">
        <v>34</v>
      </c>
      <c r="K97" s="52">
        <f t="shared" si="4"/>
        <v>1239</v>
      </c>
      <c r="L97" s="44">
        <v>3.0</v>
      </c>
      <c r="M97" s="44">
        <v>13.0</v>
      </c>
      <c r="N97" s="23">
        <f t="shared" si="5"/>
        <v>22</v>
      </c>
      <c r="O97" s="38"/>
      <c r="P97" s="45" t="s">
        <v>72</v>
      </c>
      <c r="Q97" s="38"/>
      <c r="R97" s="45">
        <f>MIN(Rules!$E$2,(MAX(H97/N97,N97/H97)))</f>
        <v>1.090909091</v>
      </c>
      <c r="S97" s="45">
        <f>VLOOKUP(B97,Rules!A:B,2,FALSE)</f>
        <v>40</v>
      </c>
      <c r="T97" s="38"/>
      <c r="U97" s="46">
        <f>1/(10^(-(E97+(IF(P97="Y",Rules!$I$2,0))-K97)/Rules!$E$12)+1)</f>
        <v>0.6661394246</v>
      </c>
      <c r="V97" s="47">
        <f t="shared" si="6"/>
        <v>15</v>
      </c>
      <c r="W97" s="47">
        <f t="shared" si="7"/>
        <v>-15</v>
      </c>
      <c r="X97" s="47"/>
      <c r="Y97" s="47"/>
      <c r="Z97" s="48"/>
      <c r="AA97" s="47">
        <f t="shared" ref="AA97:BJ97" si="101">IF($D97=AA$1,$E97+$V97,(IF($J97=AA$1,$K97+$W97,AA96)))</f>
        <v>1381</v>
      </c>
      <c r="AB97" s="47">
        <f t="shared" si="101"/>
        <v>1142</v>
      </c>
      <c r="AC97" s="47">
        <f t="shared" si="101"/>
        <v>1608</v>
      </c>
      <c r="AD97" s="47">
        <f t="shared" si="101"/>
        <v>491</v>
      </c>
      <c r="AE97" s="47">
        <f t="shared" si="101"/>
        <v>1700</v>
      </c>
      <c r="AF97" s="47">
        <f t="shared" si="101"/>
        <v>1866</v>
      </c>
      <c r="AG97" s="47">
        <f t="shared" si="101"/>
        <v>1026</v>
      </c>
      <c r="AH97" s="47">
        <f t="shared" si="101"/>
        <v>894</v>
      </c>
      <c r="AI97" s="47">
        <f t="shared" si="101"/>
        <v>1406</v>
      </c>
      <c r="AJ97" s="47">
        <f t="shared" si="101"/>
        <v>1696</v>
      </c>
      <c r="AK97" s="47">
        <f t="shared" si="101"/>
        <v>530</v>
      </c>
      <c r="AL97" s="47">
        <f t="shared" si="101"/>
        <v>935</v>
      </c>
      <c r="AM97" s="47">
        <f t="shared" si="101"/>
        <v>1947</v>
      </c>
      <c r="AN97" s="47">
        <f t="shared" si="101"/>
        <v>1254</v>
      </c>
      <c r="AO97" s="47">
        <f t="shared" si="101"/>
        <v>1127</v>
      </c>
      <c r="AP97" s="47">
        <f t="shared" si="101"/>
        <v>2038</v>
      </c>
      <c r="AQ97" s="47">
        <f t="shared" si="101"/>
        <v>1504</v>
      </c>
      <c r="AR97" s="47">
        <f t="shared" si="101"/>
        <v>507</v>
      </c>
      <c r="AS97" s="47">
        <f t="shared" si="101"/>
        <v>1628</v>
      </c>
      <c r="AT97" s="47">
        <f t="shared" si="101"/>
        <v>1106</v>
      </c>
      <c r="AU97" s="47">
        <f t="shared" si="101"/>
        <v>732</v>
      </c>
      <c r="AV97" s="47">
        <f t="shared" si="101"/>
        <v>940</v>
      </c>
      <c r="AW97" s="47">
        <f t="shared" si="101"/>
        <v>1129</v>
      </c>
      <c r="AX97" s="47">
        <f t="shared" si="101"/>
        <v>1283</v>
      </c>
      <c r="AY97" s="47">
        <f t="shared" si="101"/>
        <v>689</v>
      </c>
      <c r="AZ97" s="47">
        <f t="shared" si="101"/>
        <v>1631</v>
      </c>
      <c r="BA97" s="47">
        <f t="shared" si="101"/>
        <v>929</v>
      </c>
      <c r="BB97" s="47">
        <f t="shared" si="101"/>
        <v>681</v>
      </c>
      <c r="BC97" s="47">
        <f t="shared" si="101"/>
        <v>527</v>
      </c>
      <c r="BD97" s="47">
        <f t="shared" si="101"/>
        <v>1955</v>
      </c>
      <c r="BE97" s="47">
        <f t="shared" si="101"/>
        <v>650</v>
      </c>
      <c r="BF97" s="47">
        <f t="shared" si="101"/>
        <v>547</v>
      </c>
      <c r="BG97" s="47">
        <f t="shared" si="101"/>
        <v>1865</v>
      </c>
      <c r="BH97" s="47">
        <f t="shared" si="101"/>
        <v>1254</v>
      </c>
      <c r="BI97" s="47">
        <f t="shared" si="101"/>
        <v>1633</v>
      </c>
      <c r="BJ97" s="47">
        <f t="shared" si="101"/>
        <v>957</v>
      </c>
    </row>
    <row r="98" ht="13.5" customHeight="1">
      <c r="A98" s="88">
        <v>40278.0</v>
      </c>
      <c r="B98" s="84" t="s">
        <v>71</v>
      </c>
      <c r="C98" s="38"/>
      <c r="D98" s="233" t="s">
        <v>50</v>
      </c>
      <c r="E98" s="52">
        <f t="shared" si="2"/>
        <v>732</v>
      </c>
      <c r="F98" s="41">
        <v>1.0</v>
      </c>
      <c r="G98" s="41">
        <v>10.0</v>
      </c>
      <c r="H98" s="42">
        <f t="shared" si="3"/>
        <v>13</v>
      </c>
      <c r="I98" s="38"/>
      <c r="J98" s="234" t="s">
        <v>51</v>
      </c>
      <c r="K98" s="52">
        <f t="shared" si="4"/>
        <v>689</v>
      </c>
      <c r="L98" s="44">
        <v>1.0</v>
      </c>
      <c r="M98" s="44">
        <v>18.0</v>
      </c>
      <c r="N98" s="23">
        <f t="shared" si="5"/>
        <v>21</v>
      </c>
      <c r="O98" s="38"/>
      <c r="P98" s="45" t="s">
        <v>73</v>
      </c>
      <c r="Q98" s="38"/>
      <c r="R98" s="45">
        <f>MIN(Rules!$E$2,(MAX(H98/N98,N98/H98)))</f>
        <v>1.615384615</v>
      </c>
      <c r="S98" s="45">
        <f>VLOOKUP(B98,Rules!A:B,2,FALSE)</f>
        <v>40</v>
      </c>
      <c r="T98" s="38"/>
      <c r="U98" s="46">
        <f>1/(10^(-(E98+(IF(P98="Y",Rules!$I$2,0))-K98)/Rules!$E$12)+1)</f>
        <v>0.5493444402</v>
      </c>
      <c r="V98" s="47">
        <f t="shared" si="6"/>
        <v>-35</v>
      </c>
      <c r="W98" s="47">
        <f t="shared" si="7"/>
        <v>35</v>
      </c>
      <c r="X98" s="47"/>
      <c r="Y98" s="47"/>
      <c r="Z98" s="48"/>
      <c r="AA98" s="47">
        <f t="shared" ref="AA98:BJ98" si="102">IF($D98=AA$1,$E98+$V98,(IF($J98=AA$1,$K98+$W98,AA97)))</f>
        <v>1381</v>
      </c>
      <c r="AB98" s="47">
        <f t="shared" si="102"/>
        <v>1142</v>
      </c>
      <c r="AC98" s="47">
        <f t="shared" si="102"/>
        <v>1608</v>
      </c>
      <c r="AD98" s="47">
        <f t="shared" si="102"/>
        <v>491</v>
      </c>
      <c r="AE98" s="47">
        <f t="shared" si="102"/>
        <v>1700</v>
      </c>
      <c r="AF98" s="47">
        <f t="shared" si="102"/>
        <v>1866</v>
      </c>
      <c r="AG98" s="47">
        <f t="shared" si="102"/>
        <v>1026</v>
      </c>
      <c r="AH98" s="47">
        <f t="shared" si="102"/>
        <v>894</v>
      </c>
      <c r="AI98" s="47">
        <f t="shared" si="102"/>
        <v>1406</v>
      </c>
      <c r="AJ98" s="47">
        <f t="shared" si="102"/>
        <v>1696</v>
      </c>
      <c r="AK98" s="47">
        <f t="shared" si="102"/>
        <v>530</v>
      </c>
      <c r="AL98" s="47">
        <f t="shared" si="102"/>
        <v>935</v>
      </c>
      <c r="AM98" s="47">
        <f t="shared" si="102"/>
        <v>1947</v>
      </c>
      <c r="AN98" s="47">
        <f t="shared" si="102"/>
        <v>1254</v>
      </c>
      <c r="AO98" s="47">
        <f t="shared" si="102"/>
        <v>1127</v>
      </c>
      <c r="AP98" s="47">
        <f t="shared" si="102"/>
        <v>2038</v>
      </c>
      <c r="AQ98" s="47">
        <f t="shared" si="102"/>
        <v>1504</v>
      </c>
      <c r="AR98" s="47">
        <f t="shared" si="102"/>
        <v>507</v>
      </c>
      <c r="AS98" s="47">
        <f t="shared" si="102"/>
        <v>1628</v>
      </c>
      <c r="AT98" s="47">
        <f t="shared" si="102"/>
        <v>1106</v>
      </c>
      <c r="AU98" s="47">
        <f t="shared" si="102"/>
        <v>697</v>
      </c>
      <c r="AV98" s="47">
        <f t="shared" si="102"/>
        <v>940</v>
      </c>
      <c r="AW98" s="47">
        <f t="shared" si="102"/>
        <v>1129</v>
      </c>
      <c r="AX98" s="47">
        <f t="shared" si="102"/>
        <v>1283</v>
      </c>
      <c r="AY98" s="47">
        <f t="shared" si="102"/>
        <v>724</v>
      </c>
      <c r="AZ98" s="47">
        <f t="shared" si="102"/>
        <v>1631</v>
      </c>
      <c r="BA98" s="47">
        <f t="shared" si="102"/>
        <v>929</v>
      </c>
      <c r="BB98" s="47">
        <f t="shared" si="102"/>
        <v>681</v>
      </c>
      <c r="BC98" s="47">
        <f t="shared" si="102"/>
        <v>527</v>
      </c>
      <c r="BD98" s="47">
        <f t="shared" si="102"/>
        <v>1955</v>
      </c>
      <c r="BE98" s="47">
        <f t="shared" si="102"/>
        <v>650</v>
      </c>
      <c r="BF98" s="47">
        <f t="shared" si="102"/>
        <v>547</v>
      </c>
      <c r="BG98" s="47">
        <f t="shared" si="102"/>
        <v>1865</v>
      </c>
      <c r="BH98" s="47">
        <f t="shared" si="102"/>
        <v>1254</v>
      </c>
      <c r="BI98" s="47">
        <f t="shared" si="102"/>
        <v>1633</v>
      </c>
      <c r="BJ98" s="47">
        <f t="shared" si="102"/>
        <v>957</v>
      </c>
    </row>
    <row r="99" ht="13.5" customHeight="1">
      <c r="A99" s="88">
        <v>40286.0</v>
      </c>
      <c r="B99" s="84" t="s">
        <v>71</v>
      </c>
      <c r="C99" s="38"/>
      <c r="D99" s="233" t="s">
        <v>22</v>
      </c>
      <c r="E99" s="52">
        <f t="shared" si="2"/>
        <v>2038</v>
      </c>
      <c r="F99" s="41">
        <v>1.0</v>
      </c>
      <c r="G99" s="41">
        <v>20.0</v>
      </c>
      <c r="H99" s="42">
        <f t="shared" si="3"/>
        <v>23</v>
      </c>
      <c r="I99" s="38"/>
      <c r="J99" s="234" t="s">
        <v>25</v>
      </c>
      <c r="K99" s="52">
        <f t="shared" si="4"/>
        <v>1865</v>
      </c>
      <c r="L99" s="44">
        <v>2.0</v>
      </c>
      <c r="M99" s="44">
        <v>12.0</v>
      </c>
      <c r="N99" s="23">
        <f t="shared" si="5"/>
        <v>18</v>
      </c>
      <c r="O99" s="38"/>
      <c r="P99" s="45" t="s">
        <v>72</v>
      </c>
      <c r="Q99" s="38"/>
      <c r="R99" s="45">
        <f>MIN(Rules!$E$2,(MAX(H99/N99,N99/H99)))</f>
        <v>1.277777778</v>
      </c>
      <c r="S99" s="45">
        <f>VLOOKUP(B99,Rules!A:B,2,FALSE)</f>
        <v>40</v>
      </c>
      <c r="T99" s="38"/>
      <c r="U99" s="46">
        <f>1/(10^(-(E99+(IF(P99="Y",Rules!$I$2,0))-K99)/Rules!$E$12)+1)</f>
        <v>0.8156982252</v>
      </c>
      <c r="V99" s="47">
        <f t="shared" si="6"/>
        <v>9</v>
      </c>
      <c r="W99" s="47">
        <f t="shared" si="7"/>
        <v>-9</v>
      </c>
      <c r="X99" s="47"/>
      <c r="Y99" s="47"/>
      <c r="Z99" s="48"/>
      <c r="AA99" s="47">
        <f t="shared" ref="AA99:BJ99" si="103">IF($D99=AA$1,$E99+$V99,(IF($J99=AA$1,$K99+$W99,AA98)))</f>
        <v>1381</v>
      </c>
      <c r="AB99" s="47">
        <f t="shared" si="103"/>
        <v>1142</v>
      </c>
      <c r="AC99" s="47">
        <f t="shared" si="103"/>
        <v>1608</v>
      </c>
      <c r="AD99" s="47">
        <f t="shared" si="103"/>
        <v>491</v>
      </c>
      <c r="AE99" s="47">
        <f t="shared" si="103"/>
        <v>1700</v>
      </c>
      <c r="AF99" s="47">
        <f t="shared" si="103"/>
        <v>1866</v>
      </c>
      <c r="AG99" s="47">
        <f t="shared" si="103"/>
        <v>1026</v>
      </c>
      <c r="AH99" s="47">
        <f t="shared" si="103"/>
        <v>894</v>
      </c>
      <c r="AI99" s="47">
        <f t="shared" si="103"/>
        <v>1406</v>
      </c>
      <c r="AJ99" s="47">
        <f t="shared" si="103"/>
        <v>1696</v>
      </c>
      <c r="AK99" s="47">
        <f t="shared" si="103"/>
        <v>530</v>
      </c>
      <c r="AL99" s="47">
        <f t="shared" si="103"/>
        <v>935</v>
      </c>
      <c r="AM99" s="47">
        <f t="shared" si="103"/>
        <v>1947</v>
      </c>
      <c r="AN99" s="47">
        <f t="shared" si="103"/>
        <v>1254</v>
      </c>
      <c r="AO99" s="47">
        <f t="shared" si="103"/>
        <v>1127</v>
      </c>
      <c r="AP99" s="47">
        <f t="shared" si="103"/>
        <v>2047</v>
      </c>
      <c r="AQ99" s="47">
        <f t="shared" si="103"/>
        <v>1504</v>
      </c>
      <c r="AR99" s="47">
        <f t="shared" si="103"/>
        <v>507</v>
      </c>
      <c r="AS99" s="47">
        <f t="shared" si="103"/>
        <v>1628</v>
      </c>
      <c r="AT99" s="47">
        <f t="shared" si="103"/>
        <v>1106</v>
      </c>
      <c r="AU99" s="47">
        <f t="shared" si="103"/>
        <v>697</v>
      </c>
      <c r="AV99" s="47">
        <f t="shared" si="103"/>
        <v>940</v>
      </c>
      <c r="AW99" s="47">
        <f t="shared" si="103"/>
        <v>1129</v>
      </c>
      <c r="AX99" s="47">
        <f t="shared" si="103"/>
        <v>1283</v>
      </c>
      <c r="AY99" s="47">
        <f t="shared" si="103"/>
        <v>724</v>
      </c>
      <c r="AZ99" s="47">
        <f t="shared" si="103"/>
        <v>1631</v>
      </c>
      <c r="BA99" s="47">
        <f t="shared" si="103"/>
        <v>929</v>
      </c>
      <c r="BB99" s="47">
        <f t="shared" si="103"/>
        <v>681</v>
      </c>
      <c r="BC99" s="47">
        <f t="shared" si="103"/>
        <v>527</v>
      </c>
      <c r="BD99" s="47">
        <f t="shared" si="103"/>
        <v>1955</v>
      </c>
      <c r="BE99" s="47">
        <f t="shared" si="103"/>
        <v>650</v>
      </c>
      <c r="BF99" s="47">
        <f t="shared" si="103"/>
        <v>547</v>
      </c>
      <c r="BG99" s="47">
        <f t="shared" si="103"/>
        <v>1856</v>
      </c>
      <c r="BH99" s="47">
        <f t="shared" si="103"/>
        <v>1254</v>
      </c>
      <c r="BI99" s="47">
        <f t="shared" si="103"/>
        <v>1633</v>
      </c>
      <c r="BJ99" s="47">
        <f t="shared" si="103"/>
        <v>957</v>
      </c>
    </row>
    <row r="100" ht="13.5" customHeight="1">
      <c r="A100" s="88">
        <v>40286.0</v>
      </c>
      <c r="B100" s="84" t="s">
        <v>71</v>
      </c>
      <c r="C100" s="38"/>
      <c r="D100" s="233" t="s">
        <v>23</v>
      </c>
      <c r="E100" s="52">
        <f t="shared" si="2"/>
        <v>1947</v>
      </c>
      <c r="F100" s="41">
        <v>3.0</v>
      </c>
      <c r="G100" s="41">
        <v>17.0</v>
      </c>
      <c r="H100" s="42">
        <f t="shared" si="3"/>
        <v>26</v>
      </c>
      <c r="I100" s="38"/>
      <c r="J100" s="234" t="s">
        <v>19</v>
      </c>
      <c r="K100" s="52">
        <f t="shared" si="4"/>
        <v>1866</v>
      </c>
      <c r="L100" s="44">
        <v>2.0</v>
      </c>
      <c r="M100" s="44">
        <v>13.0</v>
      </c>
      <c r="N100" s="23">
        <f t="shared" si="5"/>
        <v>19</v>
      </c>
      <c r="O100" s="38"/>
      <c r="P100" s="45" t="s">
        <v>72</v>
      </c>
      <c r="Q100" s="38"/>
      <c r="R100" s="45">
        <f>MIN(Rules!$E$2,(MAX(H100/N100,N100/H100)))</f>
        <v>1.368421053</v>
      </c>
      <c r="S100" s="45">
        <f>VLOOKUP(B100,Rules!A:B,2,FALSE)</f>
        <v>40</v>
      </c>
      <c r="T100" s="38"/>
      <c r="U100" s="46">
        <f>1/(10^(-(E100+(IF(P100="Y",Rules!$I$2,0))-K100)/Rules!$E$12)+1)</f>
        <v>0.7434149755</v>
      </c>
      <c r="V100" s="47">
        <f t="shared" si="6"/>
        <v>14</v>
      </c>
      <c r="W100" s="47">
        <f t="shared" si="7"/>
        <v>-14</v>
      </c>
      <c r="X100" s="47"/>
      <c r="Y100" s="47"/>
      <c r="Z100" s="48"/>
      <c r="AA100" s="47">
        <f t="shared" ref="AA100:BJ100" si="104">IF($D100=AA$1,$E100+$V100,(IF($J100=AA$1,$K100+$W100,AA99)))</f>
        <v>1381</v>
      </c>
      <c r="AB100" s="47">
        <f t="shared" si="104"/>
        <v>1142</v>
      </c>
      <c r="AC100" s="47">
        <f t="shared" si="104"/>
        <v>1608</v>
      </c>
      <c r="AD100" s="47">
        <f t="shared" si="104"/>
        <v>491</v>
      </c>
      <c r="AE100" s="47">
        <f t="shared" si="104"/>
        <v>1700</v>
      </c>
      <c r="AF100" s="47">
        <f t="shared" si="104"/>
        <v>1852</v>
      </c>
      <c r="AG100" s="47">
        <f t="shared" si="104"/>
        <v>1026</v>
      </c>
      <c r="AH100" s="47">
        <f t="shared" si="104"/>
        <v>894</v>
      </c>
      <c r="AI100" s="47">
        <f t="shared" si="104"/>
        <v>1406</v>
      </c>
      <c r="AJ100" s="47">
        <f t="shared" si="104"/>
        <v>1696</v>
      </c>
      <c r="AK100" s="47">
        <f t="shared" si="104"/>
        <v>530</v>
      </c>
      <c r="AL100" s="47">
        <f t="shared" si="104"/>
        <v>935</v>
      </c>
      <c r="AM100" s="47">
        <f t="shared" si="104"/>
        <v>1961</v>
      </c>
      <c r="AN100" s="47">
        <f t="shared" si="104"/>
        <v>1254</v>
      </c>
      <c r="AO100" s="47">
        <f t="shared" si="104"/>
        <v>1127</v>
      </c>
      <c r="AP100" s="47">
        <f t="shared" si="104"/>
        <v>2047</v>
      </c>
      <c r="AQ100" s="47">
        <f t="shared" si="104"/>
        <v>1504</v>
      </c>
      <c r="AR100" s="47">
        <f t="shared" si="104"/>
        <v>507</v>
      </c>
      <c r="AS100" s="47">
        <f t="shared" si="104"/>
        <v>1628</v>
      </c>
      <c r="AT100" s="47">
        <f t="shared" si="104"/>
        <v>1106</v>
      </c>
      <c r="AU100" s="47">
        <f t="shared" si="104"/>
        <v>697</v>
      </c>
      <c r="AV100" s="47">
        <f t="shared" si="104"/>
        <v>940</v>
      </c>
      <c r="AW100" s="47">
        <f t="shared" si="104"/>
        <v>1129</v>
      </c>
      <c r="AX100" s="47">
        <f t="shared" si="104"/>
        <v>1283</v>
      </c>
      <c r="AY100" s="47">
        <f t="shared" si="104"/>
        <v>724</v>
      </c>
      <c r="AZ100" s="47">
        <f t="shared" si="104"/>
        <v>1631</v>
      </c>
      <c r="BA100" s="47">
        <f t="shared" si="104"/>
        <v>929</v>
      </c>
      <c r="BB100" s="47">
        <f t="shared" si="104"/>
        <v>681</v>
      </c>
      <c r="BC100" s="47">
        <f t="shared" si="104"/>
        <v>527</v>
      </c>
      <c r="BD100" s="47">
        <f t="shared" si="104"/>
        <v>1955</v>
      </c>
      <c r="BE100" s="47">
        <f t="shared" si="104"/>
        <v>650</v>
      </c>
      <c r="BF100" s="47">
        <f t="shared" si="104"/>
        <v>547</v>
      </c>
      <c r="BG100" s="47">
        <f t="shared" si="104"/>
        <v>1856</v>
      </c>
      <c r="BH100" s="47">
        <f t="shared" si="104"/>
        <v>1254</v>
      </c>
      <c r="BI100" s="47">
        <f t="shared" si="104"/>
        <v>1633</v>
      </c>
      <c r="BJ100" s="47">
        <f t="shared" si="104"/>
        <v>957</v>
      </c>
    </row>
    <row r="101" ht="13.5" customHeight="1">
      <c r="A101" s="88">
        <v>40286.0</v>
      </c>
      <c r="B101" s="84" t="s">
        <v>71</v>
      </c>
      <c r="C101" s="38"/>
      <c r="D101" s="233" t="s">
        <v>27</v>
      </c>
      <c r="E101" s="52">
        <f t="shared" si="2"/>
        <v>1631</v>
      </c>
      <c r="F101" s="41">
        <v>2.0</v>
      </c>
      <c r="G101" s="41">
        <v>14.0</v>
      </c>
      <c r="H101" s="42">
        <f t="shared" si="3"/>
        <v>20</v>
      </c>
      <c r="I101" s="38"/>
      <c r="J101" s="234" t="s">
        <v>18</v>
      </c>
      <c r="K101" s="52">
        <f t="shared" si="4"/>
        <v>1955</v>
      </c>
      <c r="L101" s="44">
        <v>1.0</v>
      </c>
      <c r="M101" s="44">
        <v>18.0</v>
      </c>
      <c r="N101" s="23">
        <f t="shared" si="5"/>
        <v>21</v>
      </c>
      <c r="O101" s="38"/>
      <c r="P101" s="45" t="s">
        <v>72</v>
      </c>
      <c r="Q101" s="38"/>
      <c r="R101" s="45">
        <f>MIN(Rules!$E$2,(MAX(H101/N101,N101/H101)))</f>
        <v>1.05</v>
      </c>
      <c r="S101" s="45">
        <f>VLOOKUP(B101,Rules!A:B,2,FALSE)</f>
        <v>40</v>
      </c>
      <c r="T101" s="38"/>
      <c r="U101" s="46">
        <f>1/(10^(-(E101+(IF(P101="Y",Rules!$I$2,0))-K101)/Rules!$E$12)+1)</f>
        <v>0.3097475878</v>
      </c>
      <c r="V101" s="47">
        <f t="shared" si="6"/>
        <v>-13</v>
      </c>
      <c r="W101" s="47">
        <f t="shared" si="7"/>
        <v>13</v>
      </c>
      <c r="X101" s="47"/>
      <c r="Y101" s="47"/>
      <c r="Z101" s="48"/>
      <c r="AA101" s="47">
        <f t="shared" ref="AA101:BJ101" si="105">IF($D101=AA$1,$E101+$V101,(IF($J101=AA$1,$K101+$W101,AA100)))</f>
        <v>1381</v>
      </c>
      <c r="AB101" s="47">
        <f t="shared" si="105"/>
        <v>1142</v>
      </c>
      <c r="AC101" s="47">
        <f t="shared" si="105"/>
        <v>1608</v>
      </c>
      <c r="AD101" s="47">
        <f t="shared" si="105"/>
        <v>491</v>
      </c>
      <c r="AE101" s="47">
        <f t="shared" si="105"/>
        <v>1700</v>
      </c>
      <c r="AF101" s="47">
        <f t="shared" si="105"/>
        <v>1852</v>
      </c>
      <c r="AG101" s="47">
        <f t="shared" si="105"/>
        <v>1026</v>
      </c>
      <c r="AH101" s="47">
        <f t="shared" si="105"/>
        <v>894</v>
      </c>
      <c r="AI101" s="47">
        <f t="shared" si="105"/>
        <v>1406</v>
      </c>
      <c r="AJ101" s="47">
        <f t="shared" si="105"/>
        <v>1696</v>
      </c>
      <c r="AK101" s="47">
        <f t="shared" si="105"/>
        <v>530</v>
      </c>
      <c r="AL101" s="47">
        <f t="shared" si="105"/>
        <v>935</v>
      </c>
      <c r="AM101" s="47">
        <f t="shared" si="105"/>
        <v>1961</v>
      </c>
      <c r="AN101" s="47">
        <f t="shared" si="105"/>
        <v>1254</v>
      </c>
      <c r="AO101" s="47">
        <f t="shared" si="105"/>
        <v>1127</v>
      </c>
      <c r="AP101" s="47">
        <f t="shared" si="105"/>
        <v>2047</v>
      </c>
      <c r="AQ101" s="47">
        <f t="shared" si="105"/>
        <v>1504</v>
      </c>
      <c r="AR101" s="47">
        <f t="shared" si="105"/>
        <v>507</v>
      </c>
      <c r="AS101" s="47">
        <f t="shared" si="105"/>
        <v>1628</v>
      </c>
      <c r="AT101" s="47">
        <f t="shared" si="105"/>
        <v>1106</v>
      </c>
      <c r="AU101" s="47">
        <f t="shared" si="105"/>
        <v>697</v>
      </c>
      <c r="AV101" s="47">
        <f t="shared" si="105"/>
        <v>940</v>
      </c>
      <c r="AW101" s="47">
        <f t="shared" si="105"/>
        <v>1129</v>
      </c>
      <c r="AX101" s="47">
        <f t="shared" si="105"/>
        <v>1283</v>
      </c>
      <c r="AY101" s="47">
        <f t="shared" si="105"/>
        <v>724</v>
      </c>
      <c r="AZ101" s="47">
        <f t="shared" si="105"/>
        <v>1618</v>
      </c>
      <c r="BA101" s="47">
        <f t="shared" si="105"/>
        <v>929</v>
      </c>
      <c r="BB101" s="47">
        <f t="shared" si="105"/>
        <v>681</v>
      </c>
      <c r="BC101" s="47">
        <f t="shared" si="105"/>
        <v>527</v>
      </c>
      <c r="BD101" s="47">
        <f t="shared" si="105"/>
        <v>1968</v>
      </c>
      <c r="BE101" s="47">
        <f t="shared" si="105"/>
        <v>650</v>
      </c>
      <c r="BF101" s="47">
        <f t="shared" si="105"/>
        <v>547</v>
      </c>
      <c r="BG101" s="47">
        <f t="shared" si="105"/>
        <v>1856</v>
      </c>
      <c r="BH101" s="47">
        <f t="shared" si="105"/>
        <v>1254</v>
      </c>
      <c r="BI101" s="47">
        <f t="shared" si="105"/>
        <v>1633</v>
      </c>
      <c r="BJ101" s="47">
        <f t="shared" si="105"/>
        <v>957</v>
      </c>
    </row>
    <row r="102" ht="13.5" customHeight="1">
      <c r="A102" s="88">
        <v>40286.0</v>
      </c>
      <c r="B102" s="84" t="s">
        <v>71</v>
      </c>
      <c r="C102" s="38"/>
      <c r="D102" s="233" t="s">
        <v>26</v>
      </c>
      <c r="E102" s="52">
        <f t="shared" si="2"/>
        <v>1696</v>
      </c>
      <c r="F102" s="41">
        <v>6.0</v>
      </c>
      <c r="G102" s="41">
        <v>30.0</v>
      </c>
      <c r="H102" s="42">
        <f t="shared" si="3"/>
        <v>48</v>
      </c>
      <c r="I102" s="38"/>
      <c r="J102" s="234" t="s">
        <v>20</v>
      </c>
      <c r="K102" s="52">
        <f t="shared" si="4"/>
        <v>1628</v>
      </c>
      <c r="L102" s="44">
        <v>2.0</v>
      </c>
      <c r="M102" s="44">
        <v>11.0</v>
      </c>
      <c r="N102" s="23">
        <f t="shared" si="5"/>
        <v>17</v>
      </c>
      <c r="O102" s="38"/>
      <c r="P102" s="45" t="s">
        <v>72</v>
      </c>
      <c r="Q102" s="38"/>
      <c r="R102" s="45">
        <f>MIN(Rules!$E$2,(MAX(H102/N102,N102/H102)))</f>
        <v>2</v>
      </c>
      <c r="S102" s="45">
        <f>VLOOKUP(B102,Rules!A:B,2,FALSE)</f>
        <v>40</v>
      </c>
      <c r="T102" s="38"/>
      <c r="U102" s="46">
        <f>1/(10^(-(E102+(IF(P102="Y",Rules!$I$2,0))-K102)/Rules!$E$12)+1)</f>
        <v>0.7318299925</v>
      </c>
      <c r="V102" s="47">
        <f t="shared" si="6"/>
        <v>21</v>
      </c>
      <c r="W102" s="47">
        <f t="shared" si="7"/>
        <v>-21</v>
      </c>
      <c r="X102" s="47"/>
      <c r="Y102" s="47"/>
      <c r="Z102" s="48"/>
      <c r="AA102" s="47">
        <f t="shared" ref="AA102:BJ102" si="106">IF($D102=AA$1,$E102+$V102,(IF($J102=AA$1,$K102+$W102,AA101)))</f>
        <v>1381</v>
      </c>
      <c r="AB102" s="47">
        <f t="shared" si="106"/>
        <v>1142</v>
      </c>
      <c r="AC102" s="47">
        <f t="shared" si="106"/>
        <v>1608</v>
      </c>
      <c r="AD102" s="47">
        <f t="shared" si="106"/>
        <v>491</v>
      </c>
      <c r="AE102" s="47">
        <f t="shared" si="106"/>
        <v>1700</v>
      </c>
      <c r="AF102" s="47">
        <f t="shared" si="106"/>
        <v>1852</v>
      </c>
      <c r="AG102" s="47">
        <f t="shared" si="106"/>
        <v>1026</v>
      </c>
      <c r="AH102" s="47">
        <f t="shared" si="106"/>
        <v>894</v>
      </c>
      <c r="AI102" s="47">
        <f t="shared" si="106"/>
        <v>1406</v>
      </c>
      <c r="AJ102" s="47">
        <f t="shared" si="106"/>
        <v>1717</v>
      </c>
      <c r="AK102" s="47">
        <f t="shared" si="106"/>
        <v>530</v>
      </c>
      <c r="AL102" s="47">
        <f t="shared" si="106"/>
        <v>935</v>
      </c>
      <c r="AM102" s="47">
        <f t="shared" si="106"/>
        <v>1961</v>
      </c>
      <c r="AN102" s="47">
        <f t="shared" si="106"/>
        <v>1254</v>
      </c>
      <c r="AO102" s="47">
        <f t="shared" si="106"/>
        <v>1127</v>
      </c>
      <c r="AP102" s="47">
        <f t="shared" si="106"/>
        <v>2047</v>
      </c>
      <c r="AQ102" s="47">
        <f t="shared" si="106"/>
        <v>1504</v>
      </c>
      <c r="AR102" s="47">
        <f t="shared" si="106"/>
        <v>507</v>
      </c>
      <c r="AS102" s="47">
        <f t="shared" si="106"/>
        <v>1607</v>
      </c>
      <c r="AT102" s="47">
        <f t="shared" si="106"/>
        <v>1106</v>
      </c>
      <c r="AU102" s="47">
        <f t="shared" si="106"/>
        <v>697</v>
      </c>
      <c r="AV102" s="47">
        <f t="shared" si="106"/>
        <v>940</v>
      </c>
      <c r="AW102" s="47">
        <f t="shared" si="106"/>
        <v>1129</v>
      </c>
      <c r="AX102" s="47">
        <f t="shared" si="106"/>
        <v>1283</v>
      </c>
      <c r="AY102" s="47">
        <f t="shared" si="106"/>
        <v>724</v>
      </c>
      <c r="AZ102" s="47">
        <f t="shared" si="106"/>
        <v>1618</v>
      </c>
      <c r="BA102" s="47">
        <f t="shared" si="106"/>
        <v>929</v>
      </c>
      <c r="BB102" s="47">
        <f t="shared" si="106"/>
        <v>681</v>
      </c>
      <c r="BC102" s="47">
        <f t="shared" si="106"/>
        <v>527</v>
      </c>
      <c r="BD102" s="47">
        <f t="shared" si="106"/>
        <v>1968</v>
      </c>
      <c r="BE102" s="47">
        <f t="shared" si="106"/>
        <v>650</v>
      </c>
      <c r="BF102" s="47">
        <f t="shared" si="106"/>
        <v>547</v>
      </c>
      <c r="BG102" s="47">
        <f t="shared" si="106"/>
        <v>1856</v>
      </c>
      <c r="BH102" s="47">
        <f t="shared" si="106"/>
        <v>1254</v>
      </c>
      <c r="BI102" s="47">
        <f t="shared" si="106"/>
        <v>1633</v>
      </c>
      <c r="BJ102" s="47">
        <f t="shared" si="106"/>
        <v>957</v>
      </c>
    </row>
    <row r="103" ht="13.5" customHeight="1">
      <c r="A103" s="88">
        <v>40286.0</v>
      </c>
      <c r="B103" s="84" t="s">
        <v>71</v>
      </c>
      <c r="C103" s="38"/>
      <c r="D103" s="233" t="s">
        <v>24</v>
      </c>
      <c r="E103" s="52">
        <f t="shared" si="2"/>
        <v>1633</v>
      </c>
      <c r="F103" s="41">
        <v>4.0</v>
      </c>
      <c r="G103" s="41">
        <v>18.0</v>
      </c>
      <c r="H103" s="42">
        <f t="shared" si="3"/>
        <v>30</v>
      </c>
      <c r="I103" s="38"/>
      <c r="J103" s="234" t="s">
        <v>30</v>
      </c>
      <c r="K103" s="52">
        <f t="shared" si="4"/>
        <v>1381</v>
      </c>
      <c r="L103" s="44">
        <v>1.0</v>
      </c>
      <c r="M103" s="44">
        <v>12.0</v>
      </c>
      <c r="N103" s="23">
        <f t="shared" si="5"/>
        <v>15</v>
      </c>
      <c r="O103" s="38"/>
      <c r="P103" s="45" t="s">
        <v>72</v>
      </c>
      <c r="Q103" s="38"/>
      <c r="R103" s="45">
        <f>MIN(Rules!$E$2,(MAX(H103/N103,N103/H103)))</f>
        <v>2</v>
      </c>
      <c r="S103" s="45">
        <f>VLOOKUP(B103,Rules!A:B,2,FALSE)</f>
        <v>40</v>
      </c>
      <c r="T103" s="38"/>
      <c r="U103" s="46">
        <f>1/(10^(-(E103+(IF(P103="Y",Rules!$I$2,0))-K103)/Rules!$E$12)+1)</f>
        <v>0.8642771337</v>
      </c>
      <c r="V103" s="47">
        <f t="shared" si="6"/>
        <v>11</v>
      </c>
      <c r="W103" s="47">
        <f t="shared" si="7"/>
        <v>-11</v>
      </c>
      <c r="X103" s="47"/>
      <c r="Y103" s="47"/>
      <c r="Z103" s="48"/>
      <c r="AA103" s="47">
        <f t="shared" ref="AA103:BJ103" si="107">IF($D103=AA$1,$E103+$V103,(IF($J103=AA$1,$K103+$W103,AA102)))</f>
        <v>1370</v>
      </c>
      <c r="AB103" s="47">
        <f t="shared" si="107"/>
        <v>1142</v>
      </c>
      <c r="AC103" s="47">
        <f t="shared" si="107"/>
        <v>1608</v>
      </c>
      <c r="AD103" s="47">
        <f t="shared" si="107"/>
        <v>491</v>
      </c>
      <c r="AE103" s="47">
        <f t="shared" si="107"/>
        <v>1700</v>
      </c>
      <c r="AF103" s="47">
        <f t="shared" si="107"/>
        <v>1852</v>
      </c>
      <c r="AG103" s="47">
        <f t="shared" si="107"/>
        <v>1026</v>
      </c>
      <c r="AH103" s="47">
        <f t="shared" si="107"/>
        <v>894</v>
      </c>
      <c r="AI103" s="47">
        <f t="shared" si="107"/>
        <v>1406</v>
      </c>
      <c r="AJ103" s="47">
        <f t="shared" si="107"/>
        <v>1717</v>
      </c>
      <c r="AK103" s="47">
        <f t="shared" si="107"/>
        <v>530</v>
      </c>
      <c r="AL103" s="47">
        <f t="shared" si="107"/>
        <v>935</v>
      </c>
      <c r="AM103" s="47">
        <f t="shared" si="107"/>
        <v>1961</v>
      </c>
      <c r="AN103" s="47">
        <f t="shared" si="107"/>
        <v>1254</v>
      </c>
      <c r="AO103" s="47">
        <f t="shared" si="107"/>
        <v>1127</v>
      </c>
      <c r="AP103" s="47">
        <f t="shared" si="107"/>
        <v>2047</v>
      </c>
      <c r="AQ103" s="47">
        <f t="shared" si="107"/>
        <v>1504</v>
      </c>
      <c r="AR103" s="47">
        <f t="shared" si="107"/>
        <v>507</v>
      </c>
      <c r="AS103" s="47">
        <f t="shared" si="107"/>
        <v>1607</v>
      </c>
      <c r="AT103" s="47">
        <f t="shared" si="107"/>
        <v>1106</v>
      </c>
      <c r="AU103" s="47">
        <f t="shared" si="107"/>
        <v>697</v>
      </c>
      <c r="AV103" s="47">
        <f t="shared" si="107"/>
        <v>940</v>
      </c>
      <c r="AW103" s="47">
        <f t="shared" si="107"/>
        <v>1129</v>
      </c>
      <c r="AX103" s="47">
        <f t="shared" si="107"/>
        <v>1283</v>
      </c>
      <c r="AY103" s="47">
        <f t="shared" si="107"/>
        <v>724</v>
      </c>
      <c r="AZ103" s="47">
        <f t="shared" si="107"/>
        <v>1618</v>
      </c>
      <c r="BA103" s="47">
        <f t="shared" si="107"/>
        <v>929</v>
      </c>
      <c r="BB103" s="47">
        <f t="shared" si="107"/>
        <v>681</v>
      </c>
      <c r="BC103" s="47">
        <f t="shared" si="107"/>
        <v>527</v>
      </c>
      <c r="BD103" s="47">
        <f t="shared" si="107"/>
        <v>1968</v>
      </c>
      <c r="BE103" s="47">
        <f t="shared" si="107"/>
        <v>650</v>
      </c>
      <c r="BF103" s="47">
        <f t="shared" si="107"/>
        <v>547</v>
      </c>
      <c r="BG103" s="47">
        <f t="shared" si="107"/>
        <v>1856</v>
      </c>
      <c r="BH103" s="47">
        <f t="shared" si="107"/>
        <v>1254</v>
      </c>
      <c r="BI103" s="47">
        <f t="shared" si="107"/>
        <v>1644</v>
      </c>
      <c r="BJ103" s="47">
        <f t="shared" si="107"/>
        <v>957</v>
      </c>
    </row>
    <row r="104" ht="13.5" customHeight="1">
      <c r="A104" s="88">
        <v>40286.0</v>
      </c>
      <c r="B104" s="84" t="s">
        <v>71</v>
      </c>
      <c r="C104" s="38"/>
      <c r="D104" s="233" t="s">
        <v>29</v>
      </c>
      <c r="E104" s="52">
        <f t="shared" si="2"/>
        <v>1127</v>
      </c>
      <c r="F104" s="41">
        <v>0.0</v>
      </c>
      <c r="G104" s="41">
        <v>11.0</v>
      </c>
      <c r="H104" s="42">
        <f t="shared" si="3"/>
        <v>11</v>
      </c>
      <c r="I104" s="38"/>
      <c r="J104" s="234" t="s">
        <v>21</v>
      </c>
      <c r="K104" s="52">
        <f t="shared" si="4"/>
        <v>1700</v>
      </c>
      <c r="L104" s="44">
        <v>2.0</v>
      </c>
      <c r="M104" s="44">
        <v>15.0</v>
      </c>
      <c r="N104" s="23">
        <f t="shared" si="5"/>
        <v>21</v>
      </c>
      <c r="O104" s="38"/>
      <c r="P104" s="45" t="s">
        <v>72</v>
      </c>
      <c r="Q104" s="38"/>
      <c r="R104" s="45">
        <f>MIN(Rules!$E$2,(MAX(H104/N104,N104/H104)))</f>
        <v>1.909090909</v>
      </c>
      <c r="S104" s="45">
        <f>VLOOKUP(B104,Rules!A:B,2,FALSE)</f>
        <v>40</v>
      </c>
      <c r="T104" s="38"/>
      <c r="U104" s="46">
        <f>1/(10^(-(E104+(IF(P104="Y",Rules!$I$2,0))-K104)/Rules!$E$12)+1)</f>
        <v>0.1247730225</v>
      </c>
      <c r="V104" s="47">
        <f t="shared" si="6"/>
        <v>-10</v>
      </c>
      <c r="W104" s="47">
        <f t="shared" si="7"/>
        <v>10</v>
      </c>
      <c r="X104" s="47"/>
      <c r="Y104" s="47"/>
      <c r="Z104" s="48"/>
      <c r="AA104" s="47">
        <f t="shared" ref="AA104:BJ104" si="108">IF($D104=AA$1,$E104+$V104,(IF($J104=AA$1,$K104+$W104,AA103)))</f>
        <v>1370</v>
      </c>
      <c r="AB104" s="47">
        <f t="shared" si="108"/>
        <v>1142</v>
      </c>
      <c r="AC104" s="47">
        <f t="shared" si="108"/>
        <v>1608</v>
      </c>
      <c r="AD104" s="47">
        <f t="shared" si="108"/>
        <v>491</v>
      </c>
      <c r="AE104" s="47">
        <f t="shared" si="108"/>
        <v>1710</v>
      </c>
      <c r="AF104" s="47">
        <f t="shared" si="108"/>
        <v>1852</v>
      </c>
      <c r="AG104" s="47">
        <f t="shared" si="108"/>
        <v>1026</v>
      </c>
      <c r="AH104" s="47">
        <f t="shared" si="108"/>
        <v>894</v>
      </c>
      <c r="AI104" s="47">
        <f t="shared" si="108"/>
        <v>1406</v>
      </c>
      <c r="AJ104" s="47">
        <f t="shared" si="108"/>
        <v>1717</v>
      </c>
      <c r="AK104" s="47">
        <f t="shared" si="108"/>
        <v>530</v>
      </c>
      <c r="AL104" s="47">
        <f t="shared" si="108"/>
        <v>935</v>
      </c>
      <c r="AM104" s="47">
        <f t="shared" si="108"/>
        <v>1961</v>
      </c>
      <c r="AN104" s="47">
        <f t="shared" si="108"/>
        <v>1254</v>
      </c>
      <c r="AO104" s="47">
        <f t="shared" si="108"/>
        <v>1117</v>
      </c>
      <c r="AP104" s="47">
        <f t="shared" si="108"/>
        <v>2047</v>
      </c>
      <c r="AQ104" s="47">
        <f t="shared" si="108"/>
        <v>1504</v>
      </c>
      <c r="AR104" s="47">
        <f t="shared" si="108"/>
        <v>507</v>
      </c>
      <c r="AS104" s="47">
        <f t="shared" si="108"/>
        <v>1607</v>
      </c>
      <c r="AT104" s="47">
        <f t="shared" si="108"/>
        <v>1106</v>
      </c>
      <c r="AU104" s="47">
        <f t="shared" si="108"/>
        <v>697</v>
      </c>
      <c r="AV104" s="47">
        <f t="shared" si="108"/>
        <v>940</v>
      </c>
      <c r="AW104" s="47">
        <f t="shared" si="108"/>
        <v>1129</v>
      </c>
      <c r="AX104" s="47">
        <f t="shared" si="108"/>
        <v>1283</v>
      </c>
      <c r="AY104" s="47">
        <f t="shared" si="108"/>
        <v>724</v>
      </c>
      <c r="AZ104" s="47">
        <f t="shared" si="108"/>
        <v>1618</v>
      </c>
      <c r="BA104" s="47">
        <f t="shared" si="108"/>
        <v>929</v>
      </c>
      <c r="BB104" s="47">
        <f t="shared" si="108"/>
        <v>681</v>
      </c>
      <c r="BC104" s="47">
        <f t="shared" si="108"/>
        <v>527</v>
      </c>
      <c r="BD104" s="47">
        <f t="shared" si="108"/>
        <v>1968</v>
      </c>
      <c r="BE104" s="47">
        <f t="shared" si="108"/>
        <v>650</v>
      </c>
      <c r="BF104" s="47">
        <f t="shared" si="108"/>
        <v>547</v>
      </c>
      <c r="BG104" s="47">
        <f t="shared" si="108"/>
        <v>1856</v>
      </c>
      <c r="BH104" s="47">
        <f t="shared" si="108"/>
        <v>1254</v>
      </c>
      <c r="BI104" s="47">
        <f t="shared" si="108"/>
        <v>1644</v>
      </c>
      <c r="BJ104" s="47">
        <f t="shared" si="108"/>
        <v>957</v>
      </c>
    </row>
    <row r="105" ht="13.5" customHeight="1">
      <c r="A105" s="88">
        <v>40286.0</v>
      </c>
      <c r="B105" s="84" t="s">
        <v>71</v>
      </c>
      <c r="C105" s="38"/>
      <c r="D105" s="233" t="s">
        <v>33</v>
      </c>
      <c r="E105" s="52">
        <f t="shared" si="2"/>
        <v>1406</v>
      </c>
      <c r="F105" s="41">
        <v>1.0</v>
      </c>
      <c r="G105" s="41">
        <v>18.0</v>
      </c>
      <c r="H105" s="42">
        <f t="shared" si="3"/>
        <v>21</v>
      </c>
      <c r="I105" s="38"/>
      <c r="J105" s="234" t="s">
        <v>32</v>
      </c>
      <c r="K105" s="52">
        <f t="shared" si="4"/>
        <v>1254</v>
      </c>
      <c r="L105" s="44">
        <v>3.0</v>
      </c>
      <c r="M105" s="44">
        <v>14.0</v>
      </c>
      <c r="N105" s="23">
        <f t="shared" si="5"/>
        <v>23</v>
      </c>
      <c r="O105" s="38"/>
      <c r="P105" s="45" t="s">
        <v>72</v>
      </c>
      <c r="Q105" s="38"/>
      <c r="R105" s="45">
        <f>MIN(Rules!$E$2,(MAX(H105/N105,N105/H105)))</f>
        <v>1.095238095</v>
      </c>
      <c r="S105" s="45">
        <f>VLOOKUP(B105,Rules!A:B,2,FALSE)</f>
        <v>40</v>
      </c>
      <c r="T105" s="38"/>
      <c r="U105" s="46">
        <f>1/(10^(-(E105+(IF(P105="Y",Rules!$I$2,0))-K105)/Rules!$E$12)+1)</f>
        <v>0.8007137679</v>
      </c>
      <c r="V105" s="47">
        <f t="shared" si="6"/>
        <v>-35</v>
      </c>
      <c r="W105" s="47">
        <f t="shared" si="7"/>
        <v>35</v>
      </c>
      <c r="X105" s="47"/>
      <c r="Y105" s="47"/>
      <c r="Z105" s="48"/>
      <c r="AA105" s="47">
        <f t="shared" ref="AA105:BJ105" si="109">IF($D105=AA$1,$E105+$V105,(IF($J105=AA$1,$K105+$W105,AA104)))</f>
        <v>1370</v>
      </c>
      <c r="AB105" s="47">
        <f t="shared" si="109"/>
        <v>1142</v>
      </c>
      <c r="AC105" s="47">
        <f t="shared" si="109"/>
        <v>1608</v>
      </c>
      <c r="AD105" s="47">
        <f t="shared" si="109"/>
        <v>491</v>
      </c>
      <c r="AE105" s="47">
        <f t="shared" si="109"/>
        <v>1710</v>
      </c>
      <c r="AF105" s="47">
        <f t="shared" si="109"/>
        <v>1852</v>
      </c>
      <c r="AG105" s="47">
        <f t="shared" si="109"/>
        <v>1026</v>
      </c>
      <c r="AH105" s="47">
        <f t="shared" si="109"/>
        <v>894</v>
      </c>
      <c r="AI105" s="47">
        <f t="shared" si="109"/>
        <v>1371</v>
      </c>
      <c r="AJ105" s="47">
        <f t="shared" si="109"/>
        <v>1717</v>
      </c>
      <c r="AK105" s="47">
        <f t="shared" si="109"/>
        <v>530</v>
      </c>
      <c r="AL105" s="47">
        <f t="shared" si="109"/>
        <v>935</v>
      </c>
      <c r="AM105" s="47">
        <f t="shared" si="109"/>
        <v>1961</v>
      </c>
      <c r="AN105" s="47">
        <f t="shared" si="109"/>
        <v>1254</v>
      </c>
      <c r="AO105" s="47">
        <f t="shared" si="109"/>
        <v>1117</v>
      </c>
      <c r="AP105" s="47">
        <f t="shared" si="109"/>
        <v>2047</v>
      </c>
      <c r="AQ105" s="47">
        <f t="shared" si="109"/>
        <v>1504</v>
      </c>
      <c r="AR105" s="47">
        <f t="shared" si="109"/>
        <v>507</v>
      </c>
      <c r="AS105" s="47">
        <f t="shared" si="109"/>
        <v>1607</v>
      </c>
      <c r="AT105" s="47">
        <f t="shared" si="109"/>
        <v>1106</v>
      </c>
      <c r="AU105" s="47">
        <f t="shared" si="109"/>
        <v>697</v>
      </c>
      <c r="AV105" s="47">
        <f t="shared" si="109"/>
        <v>940</v>
      </c>
      <c r="AW105" s="47">
        <f t="shared" si="109"/>
        <v>1129</v>
      </c>
      <c r="AX105" s="47">
        <f t="shared" si="109"/>
        <v>1283</v>
      </c>
      <c r="AY105" s="47">
        <f t="shared" si="109"/>
        <v>724</v>
      </c>
      <c r="AZ105" s="47">
        <f t="shared" si="109"/>
        <v>1618</v>
      </c>
      <c r="BA105" s="47">
        <f t="shared" si="109"/>
        <v>929</v>
      </c>
      <c r="BB105" s="47">
        <f t="shared" si="109"/>
        <v>681</v>
      </c>
      <c r="BC105" s="47">
        <f t="shared" si="109"/>
        <v>527</v>
      </c>
      <c r="BD105" s="47">
        <f t="shared" si="109"/>
        <v>1968</v>
      </c>
      <c r="BE105" s="47">
        <f t="shared" si="109"/>
        <v>650</v>
      </c>
      <c r="BF105" s="47">
        <f t="shared" si="109"/>
        <v>547</v>
      </c>
      <c r="BG105" s="47">
        <f t="shared" si="109"/>
        <v>1856</v>
      </c>
      <c r="BH105" s="47">
        <f t="shared" si="109"/>
        <v>1289</v>
      </c>
      <c r="BI105" s="47">
        <f t="shared" si="109"/>
        <v>1644</v>
      </c>
      <c r="BJ105" s="47">
        <f t="shared" si="109"/>
        <v>957</v>
      </c>
    </row>
    <row r="106" ht="13.5" customHeight="1">
      <c r="A106" s="88">
        <v>40286.0</v>
      </c>
      <c r="B106" s="84" t="s">
        <v>71</v>
      </c>
      <c r="C106" s="38"/>
      <c r="D106" s="233" t="s">
        <v>28</v>
      </c>
      <c r="E106" s="52">
        <f t="shared" si="2"/>
        <v>1608</v>
      </c>
      <c r="F106" s="41">
        <v>1.0</v>
      </c>
      <c r="G106" s="41">
        <v>10.0</v>
      </c>
      <c r="H106" s="42">
        <f t="shared" si="3"/>
        <v>13</v>
      </c>
      <c r="I106" s="38"/>
      <c r="J106" s="234" t="s">
        <v>31</v>
      </c>
      <c r="K106" s="52">
        <f t="shared" si="4"/>
        <v>1504</v>
      </c>
      <c r="L106" s="44">
        <v>1.0</v>
      </c>
      <c r="M106" s="44">
        <v>16.0</v>
      </c>
      <c r="N106" s="23">
        <f t="shared" si="5"/>
        <v>19</v>
      </c>
      <c r="O106" s="38"/>
      <c r="P106" s="45" t="s">
        <v>72</v>
      </c>
      <c r="Q106" s="38"/>
      <c r="R106" s="45">
        <f>MIN(Rules!$E$2,(MAX(H106/N106,N106/H106)))</f>
        <v>1.461538462</v>
      </c>
      <c r="S106" s="45">
        <f>VLOOKUP(B106,Rules!A:B,2,FALSE)</f>
        <v>40</v>
      </c>
      <c r="T106" s="38"/>
      <c r="U106" s="46">
        <f>1/(10^(-(E106+(IF(P106="Y",Rules!$I$2,0))-K106)/Rules!$E$12)+1)</f>
        <v>0.7630931763</v>
      </c>
      <c r="V106" s="47">
        <f t="shared" si="6"/>
        <v>-45</v>
      </c>
      <c r="W106" s="47">
        <f t="shared" si="7"/>
        <v>45</v>
      </c>
      <c r="X106" s="47"/>
      <c r="Y106" s="47"/>
      <c r="Z106" s="48"/>
      <c r="AA106" s="47">
        <f t="shared" ref="AA106:BJ106" si="110">IF($D106=AA$1,$E106+$V106,(IF($J106=AA$1,$K106+$W106,AA105)))</f>
        <v>1370</v>
      </c>
      <c r="AB106" s="47">
        <f t="shared" si="110"/>
        <v>1142</v>
      </c>
      <c r="AC106" s="47">
        <f t="shared" si="110"/>
        <v>1563</v>
      </c>
      <c r="AD106" s="47">
        <f t="shared" si="110"/>
        <v>491</v>
      </c>
      <c r="AE106" s="47">
        <f t="shared" si="110"/>
        <v>1710</v>
      </c>
      <c r="AF106" s="47">
        <f t="shared" si="110"/>
        <v>1852</v>
      </c>
      <c r="AG106" s="47">
        <f t="shared" si="110"/>
        <v>1026</v>
      </c>
      <c r="AH106" s="47">
        <f t="shared" si="110"/>
        <v>894</v>
      </c>
      <c r="AI106" s="47">
        <f t="shared" si="110"/>
        <v>1371</v>
      </c>
      <c r="AJ106" s="47">
        <f t="shared" si="110"/>
        <v>1717</v>
      </c>
      <c r="AK106" s="47">
        <f t="shared" si="110"/>
        <v>530</v>
      </c>
      <c r="AL106" s="47">
        <f t="shared" si="110"/>
        <v>935</v>
      </c>
      <c r="AM106" s="47">
        <f t="shared" si="110"/>
        <v>1961</v>
      </c>
      <c r="AN106" s="47">
        <f t="shared" si="110"/>
        <v>1254</v>
      </c>
      <c r="AO106" s="47">
        <f t="shared" si="110"/>
        <v>1117</v>
      </c>
      <c r="AP106" s="47">
        <f t="shared" si="110"/>
        <v>2047</v>
      </c>
      <c r="AQ106" s="47">
        <f t="shared" si="110"/>
        <v>1549</v>
      </c>
      <c r="AR106" s="47">
        <f t="shared" si="110"/>
        <v>507</v>
      </c>
      <c r="AS106" s="47">
        <f t="shared" si="110"/>
        <v>1607</v>
      </c>
      <c r="AT106" s="47">
        <f t="shared" si="110"/>
        <v>1106</v>
      </c>
      <c r="AU106" s="47">
        <f t="shared" si="110"/>
        <v>697</v>
      </c>
      <c r="AV106" s="47">
        <f t="shared" si="110"/>
        <v>940</v>
      </c>
      <c r="AW106" s="47">
        <f t="shared" si="110"/>
        <v>1129</v>
      </c>
      <c r="AX106" s="47">
        <f t="shared" si="110"/>
        <v>1283</v>
      </c>
      <c r="AY106" s="47">
        <f t="shared" si="110"/>
        <v>724</v>
      </c>
      <c r="AZ106" s="47">
        <f t="shared" si="110"/>
        <v>1618</v>
      </c>
      <c r="BA106" s="47">
        <f t="shared" si="110"/>
        <v>929</v>
      </c>
      <c r="BB106" s="47">
        <f t="shared" si="110"/>
        <v>681</v>
      </c>
      <c r="BC106" s="47">
        <f t="shared" si="110"/>
        <v>527</v>
      </c>
      <c r="BD106" s="47">
        <f t="shared" si="110"/>
        <v>1968</v>
      </c>
      <c r="BE106" s="47">
        <f t="shared" si="110"/>
        <v>650</v>
      </c>
      <c r="BF106" s="47">
        <f t="shared" si="110"/>
        <v>547</v>
      </c>
      <c r="BG106" s="47">
        <f t="shared" si="110"/>
        <v>1856</v>
      </c>
      <c r="BH106" s="47">
        <f t="shared" si="110"/>
        <v>1289</v>
      </c>
      <c r="BI106" s="47">
        <f t="shared" si="110"/>
        <v>1644</v>
      </c>
      <c r="BJ106" s="47">
        <f t="shared" si="110"/>
        <v>957</v>
      </c>
    </row>
    <row r="107" ht="13.5" customHeight="1">
      <c r="A107" s="88">
        <v>40286.0</v>
      </c>
      <c r="B107" s="84" t="s">
        <v>71</v>
      </c>
      <c r="C107" s="38"/>
      <c r="D107" s="233" t="s">
        <v>37</v>
      </c>
      <c r="E107" s="52">
        <f t="shared" si="2"/>
        <v>894</v>
      </c>
      <c r="F107" s="41">
        <v>1.0</v>
      </c>
      <c r="G107" s="41">
        <v>13.0</v>
      </c>
      <c r="H107" s="42">
        <f t="shared" si="3"/>
        <v>16</v>
      </c>
      <c r="I107" s="38"/>
      <c r="J107" s="234" t="s">
        <v>38</v>
      </c>
      <c r="K107" s="52">
        <f t="shared" si="4"/>
        <v>1283</v>
      </c>
      <c r="L107" s="44">
        <v>2.0</v>
      </c>
      <c r="M107" s="44">
        <v>16.0</v>
      </c>
      <c r="N107" s="23">
        <f t="shared" si="5"/>
        <v>22</v>
      </c>
      <c r="O107" s="38"/>
      <c r="P107" s="45" t="s">
        <v>72</v>
      </c>
      <c r="Q107" s="38"/>
      <c r="R107" s="45">
        <f>MIN(Rules!$E$2,(MAX(H107/N107,N107/H107)))</f>
        <v>1.375</v>
      </c>
      <c r="S107" s="45">
        <f>VLOOKUP(B107,Rules!A:B,2,FALSE)</f>
        <v>40</v>
      </c>
      <c r="T107" s="38"/>
      <c r="U107" s="46">
        <f>1/(10^(-(E107+(IF(P107="Y",Rules!$I$2,0))-K107)/Rules!$E$12)+1)</f>
        <v>0.2496208071</v>
      </c>
      <c r="V107" s="47">
        <f t="shared" si="6"/>
        <v>-14</v>
      </c>
      <c r="W107" s="47">
        <f t="shared" si="7"/>
        <v>14</v>
      </c>
      <c r="X107" s="47"/>
      <c r="Y107" s="47"/>
      <c r="Z107" s="48"/>
      <c r="AA107" s="47">
        <f t="shared" ref="AA107:BJ107" si="111">IF($D107=AA$1,$E107+$V107,(IF($J107=AA$1,$K107+$W107,AA106)))</f>
        <v>1370</v>
      </c>
      <c r="AB107" s="47">
        <f t="shared" si="111"/>
        <v>1142</v>
      </c>
      <c r="AC107" s="47">
        <f t="shared" si="111"/>
        <v>1563</v>
      </c>
      <c r="AD107" s="47">
        <f t="shared" si="111"/>
        <v>491</v>
      </c>
      <c r="AE107" s="47">
        <f t="shared" si="111"/>
        <v>1710</v>
      </c>
      <c r="AF107" s="47">
        <f t="shared" si="111"/>
        <v>1852</v>
      </c>
      <c r="AG107" s="47">
        <f t="shared" si="111"/>
        <v>1026</v>
      </c>
      <c r="AH107" s="47">
        <f t="shared" si="111"/>
        <v>880</v>
      </c>
      <c r="AI107" s="47">
        <f t="shared" si="111"/>
        <v>1371</v>
      </c>
      <c r="AJ107" s="47">
        <f t="shared" si="111"/>
        <v>1717</v>
      </c>
      <c r="AK107" s="47">
        <f t="shared" si="111"/>
        <v>530</v>
      </c>
      <c r="AL107" s="47">
        <f t="shared" si="111"/>
        <v>935</v>
      </c>
      <c r="AM107" s="47">
        <f t="shared" si="111"/>
        <v>1961</v>
      </c>
      <c r="AN107" s="47">
        <f t="shared" si="111"/>
        <v>1254</v>
      </c>
      <c r="AO107" s="47">
        <f t="shared" si="111"/>
        <v>1117</v>
      </c>
      <c r="AP107" s="47">
        <f t="shared" si="111"/>
        <v>2047</v>
      </c>
      <c r="AQ107" s="47">
        <f t="shared" si="111"/>
        <v>1549</v>
      </c>
      <c r="AR107" s="47">
        <f t="shared" si="111"/>
        <v>507</v>
      </c>
      <c r="AS107" s="47">
        <f t="shared" si="111"/>
        <v>1607</v>
      </c>
      <c r="AT107" s="47">
        <f t="shared" si="111"/>
        <v>1106</v>
      </c>
      <c r="AU107" s="47">
        <f t="shared" si="111"/>
        <v>697</v>
      </c>
      <c r="AV107" s="47">
        <f t="shared" si="111"/>
        <v>940</v>
      </c>
      <c r="AW107" s="47">
        <f t="shared" si="111"/>
        <v>1129</v>
      </c>
      <c r="AX107" s="47">
        <f t="shared" si="111"/>
        <v>1297</v>
      </c>
      <c r="AY107" s="47">
        <f t="shared" si="111"/>
        <v>724</v>
      </c>
      <c r="AZ107" s="47">
        <f t="shared" si="111"/>
        <v>1618</v>
      </c>
      <c r="BA107" s="47">
        <f t="shared" si="111"/>
        <v>929</v>
      </c>
      <c r="BB107" s="47">
        <f t="shared" si="111"/>
        <v>681</v>
      </c>
      <c r="BC107" s="47">
        <f t="shared" si="111"/>
        <v>527</v>
      </c>
      <c r="BD107" s="47">
        <f t="shared" si="111"/>
        <v>1968</v>
      </c>
      <c r="BE107" s="47">
        <f t="shared" si="111"/>
        <v>650</v>
      </c>
      <c r="BF107" s="47">
        <f t="shared" si="111"/>
        <v>547</v>
      </c>
      <c r="BG107" s="47">
        <f t="shared" si="111"/>
        <v>1856</v>
      </c>
      <c r="BH107" s="47">
        <f t="shared" si="111"/>
        <v>1289</v>
      </c>
      <c r="BI107" s="47">
        <f t="shared" si="111"/>
        <v>1644</v>
      </c>
      <c r="BJ107" s="47">
        <f t="shared" si="111"/>
        <v>957</v>
      </c>
    </row>
    <row r="108" ht="13.5" customHeight="1">
      <c r="A108" s="88">
        <v>40286.0</v>
      </c>
      <c r="B108" s="84" t="s">
        <v>71</v>
      </c>
      <c r="C108" s="38"/>
      <c r="D108" s="233" t="s">
        <v>44</v>
      </c>
      <c r="E108" s="52">
        <f t="shared" si="2"/>
        <v>681</v>
      </c>
      <c r="F108" s="41">
        <v>3.0</v>
      </c>
      <c r="G108" s="41">
        <v>17.0</v>
      </c>
      <c r="H108" s="42">
        <f t="shared" si="3"/>
        <v>26</v>
      </c>
      <c r="I108" s="38"/>
      <c r="J108" s="234" t="s">
        <v>44</v>
      </c>
      <c r="K108" s="52">
        <f t="shared" si="4"/>
        <v>681</v>
      </c>
      <c r="L108" s="44">
        <v>0.0</v>
      </c>
      <c r="M108" s="44">
        <v>11.0</v>
      </c>
      <c r="N108" s="23">
        <f t="shared" si="5"/>
        <v>11</v>
      </c>
      <c r="O108" s="38"/>
      <c r="P108" s="45" t="s">
        <v>72</v>
      </c>
      <c r="Q108" s="38"/>
      <c r="R108" s="45">
        <f>MIN(Rules!$E$2,(MAX(H108/N108,N108/H108)))</f>
        <v>2</v>
      </c>
      <c r="S108" s="45">
        <f>VLOOKUP(B108,Rules!A:B,2,FALSE)</f>
        <v>40</v>
      </c>
      <c r="T108" s="38"/>
      <c r="U108" s="46">
        <f>1/(10^(-(E108+(IF(P108="Y",Rules!$I$2,0))-K108)/Rules!$E$12)+1)</f>
        <v>0.6661394246</v>
      </c>
      <c r="V108" s="47">
        <f t="shared" si="6"/>
        <v>27</v>
      </c>
      <c r="W108" s="47">
        <f t="shared" si="7"/>
        <v>-27</v>
      </c>
      <c r="X108" s="47"/>
      <c r="Y108" s="47"/>
      <c r="Z108" s="48"/>
      <c r="AA108" s="47">
        <f t="shared" ref="AA108:BJ108" si="112">IF($D108=AA$1,$E108+$V108,(IF($J108=AA$1,$K108+$W108,AA107)))</f>
        <v>1370</v>
      </c>
      <c r="AB108" s="47">
        <f t="shared" si="112"/>
        <v>1142</v>
      </c>
      <c r="AC108" s="47">
        <f t="shared" si="112"/>
        <v>1563</v>
      </c>
      <c r="AD108" s="47">
        <f t="shared" si="112"/>
        <v>491</v>
      </c>
      <c r="AE108" s="47">
        <f t="shared" si="112"/>
        <v>1710</v>
      </c>
      <c r="AF108" s="47">
        <f t="shared" si="112"/>
        <v>1852</v>
      </c>
      <c r="AG108" s="47">
        <f t="shared" si="112"/>
        <v>1026</v>
      </c>
      <c r="AH108" s="47">
        <f t="shared" si="112"/>
        <v>880</v>
      </c>
      <c r="AI108" s="47">
        <f t="shared" si="112"/>
        <v>1371</v>
      </c>
      <c r="AJ108" s="47">
        <f t="shared" si="112"/>
        <v>1717</v>
      </c>
      <c r="AK108" s="47">
        <f t="shared" si="112"/>
        <v>530</v>
      </c>
      <c r="AL108" s="47">
        <f t="shared" si="112"/>
        <v>935</v>
      </c>
      <c r="AM108" s="47">
        <f t="shared" si="112"/>
        <v>1961</v>
      </c>
      <c r="AN108" s="47">
        <f t="shared" si="112"/>
        <v>1254</v>
      </c>
      <c r="AO108" s="47">
        <f t="shared" si="112"/>
        <v>1117</v>
      </c>
      <c r="AP108" s="47">
        <f t="shared" si="112"/>
        <v>2047</v>
      </c>
      <c r="AQ108" s="47">
        <f t="shared" si="112"/>
        <v>1549</v>
      </c>
      <c r="AR108" s="47">
        <f t="shared" si="112"/>
        <v>507</v>
      </c>
      <c r="AS108" s="47">
        <f t="shared" si="112"/>
        <v>1607</v>
      </c>
      <c r="AT108" s="47">
        <f t="shared" si="112"/>
        <v>1106</v>
      </c>
      <c r="AU108" s="47">
        <f t="shared" si="112"/>
        <v>697</v>
      </c>
      <c r="AV108" s="47">
        <f t="shared" si="112"/>
        <v>940</v>
      </c>
      <c r="AW108" s="47">
        <f t="shared" si="112"/>
        <v>1129</v>
      </c>
      <c r="AX108" s="47">
        <f t="shared" si="112"/>
        <v>1297</v>
      </c>
      <c r="AY108" s="47">
        <f t="shared" si="112"/>
        <v>724</v>
      </c>
      <c r="AZ108" s="47">
        <f t="shared" si="112"/>
        <v>1618</v>
      </c>
      <c r="BA108" s="47">
        <f t="shared" si="112"/>
        <v>929</v>
      </c>
      <c r="BB108" s="47">
        <f t="shared" si="112"/>
        <v>708</v>
      </c>
      <c r="BC108" s="47">
        <f t="shared" si="112"/>
        <v>527</v>
      </c>
      <c r="BD108" s="47">
        <f t="shared" si="112"/>
        <v>1968</v>
      </c>
      <c r="BE108" s="47">
        <f t="shared" si="112"/>
        <v>650</v>
      </c>
      <c r="BF108" s="47">
        <f t="shared" si="112"/>
        <v>547</v>
      </c>
      <c r="BG108" s="47">
        <f t="shared" si="112"/>
        <v>1856</v>
      </c>
      <c r="BH108" s="47">
        <f t="shared" si="112"/>
        <v>1289</v>
      </c>
      <c r="BI108" s="47">
        <f t="shared" si="112"/>
        <v>1644</v>
      </c>
      <c r="BJ108" s="47">
        <f t="shared" si="112"/>
        <v>957</v>
      </c>
    </row>
    <row r="109" ht="13.5" customHeight="1">
      <c r="A109" s="88">
        <v>40286.0</v>
      </c>
      <c r="B109" s="84" t="s">
        <v>71</v>
      </c>
      <c r="C109" s="38"/>
      <c r="D109" s="233" t="s">
        <v>40</v>
      </c>
      <c r="E109" s="52">
        <f t="shared" si="2"/>
        <v>957</v>
      </c>
      <c r="F109" s="41">
        <v>3.0</v>
      </c>
      <c r="G109" s="41">
        <v>21.0</v>
      </c>
      <c r="H109" s="42">
        <f t="shared" si="3"/>
        <v>30</v>
      </c>
      <c r="I109" s="38"/>
      <c r="J109" s="234" t="s">
        <v>37</v>
      </c>
      <c r="K109" s="52">
        <f t="shared" si="4"/>
        <v>880</v>
      </c>
      <c r="L109" s="44">
        <v>2.0</v>
      </c>
      <c r="M109" s="44">
        <v>13.0</v>
      </c>
      <c r="N109" s="23">
        <f t="shared" si="5"/>
        <v>19</v>
      </c>
      <c r="O109" s="38"/>
      <c r="P109" s="45" t="s">
        <v>72</v>
      </c>
      <c r="Q109" s="38"/>
      <c r="R109" s="45">
        <f>MIN(Rules!$E$2,(MAX(H109/N109,N109/H109)))</f>
        <v>1.578947368</v>
      </c>
      <c r="S109" s="45">
        <f>VLOOKUP(B109,Rules!A:B,2,FALSE)</f>
        <v>40</v>
      </c>
      <c r="T109" s="38"/>
      <c r="U109" s="46">
        <f>1/(10^(-(E109+(IF(P109="Y",Rules!$I$2,0))-K109)/Rules!$E$12)+1)</f>
        <v>0.7398855205</v>
      </c>
      <c r="V109" s="47">
        <f t="shared" si="6"/>
        <v>16</v>
      </c>
      <c r="W109" s="47">
        <f t="shared" si="7"/>
        <v>-16</v>
      </c>
      <c r="X109" s="47"/>
      <c r="Y109" s="47"/>
      <c r="Z109" s="48"/>
      <c r="AA109" s="47">
        <f t="shared" ref="AA109:BJ109" si="113">IF($D109=AA$1,$E109+$V109,(IF($J109=AA$1,$K109+$W109,AA108)))</f>
        <v>1370</v>
      </c>
      <c r="AB109" s="47">
        <f t="shared" si="113"/>
        <v>1142</v>
      </c>
      <c r="AC109" s="47">
        <f t="shared" si="113"/>
        <v>1563</v>
      </c>
      <c r="AD109" s="47">
        <f t="shared" si="113"/>
        <v>491</v>
      </c>
      <c r="AE109" s="47">
        <f t="shared" si="113"/>
        <v>1710</v>
      </c>
      <c r="AF109" s="47">
        <f t="shared" si="113"/>
        <v>1852</v>
      </c>
      <c r="AG109" s="47">
        <f t="shared" si="113"/>
        <v>1026</v>
      </c>
      <c r="AH109" s="47">
        <f t="shared" si="113"/>
        <v>864</v>
      </c>
      <c r="AI109" s="47">
        <f t="shared" si="113"/>
        <v>1371</v>
      </c>
      <c r="AJ109" s="47">
        <f t="shared" si="113"/>
        <v>1717</v>
      </c>
      <c r="AK109" s="47">
        <f t="shared" si="113"/>
        <v>530</v>
      </c>
      <c r="AL109" s="47">
        <f t="shared" si="113"/>
        <v>935</v>
      </c>
      <c r="AM109" s="47">
        <f t="shared" si="113"/>
        <v>1961</v>
      </c>
      <c r="AN109" s="47">
        <f t="shared" si="113"/>
        <v>1254</v>
      </c>
      <c r="AO109" s="47">
        <f t="shared" si="113"/>
        <v>1117</v>
      </c>
      <c r="AP109" s="47">
        <f t="shared" si="113"/>
        <v>2047</v>
      </c>
      <c r="AQ109" s="47">
        <f t="shared" si="113"/>
        <v>1549</v>
      </c>
      <c r="AR109" s="47">
        <f t="shared" si="113"/>
        <v>507</v>
      </c>
      <c r="AS109" s="47">
        <f t="shared" si="113"/>
        <v>1607</v>
      </c>
      <c r="AT109" s="47">
        <f t="shared" si="113"/>
        <v>1106</v>
      </c>
      <c r="AU109" s="47">
        <f t="shared" si="113"/>
        <v>697</v>
      </c>
      <c r="AV109" s="47">
        <f t="shared" si="113"/>
        <v>940</v>
      </c>
      <c r="AW109" s="47">
        <f t="shared" si="113"/>
        <v>1129</v>
      </c>
      <c r="AX109" s="47">
        <f t="shared" si="113"/>
        <v>1297</v>
      </c>
      <c r="AY109" s="47">
        <f t="shared" si="113"/>
        <v>724</v>
      </c>
      <c r="AZ109" s="47">
        <f t="shared" si="113"/>
        <v>1618</v>
      </c>
      <c r="BA109" s="47">
        <f t="shared" si="113"/>
        <v>929</v>
      </c>
      <c r="BB109" s="47">
        <f t="shared" si="113"/>
        <v>708</v>
      </c>
      <c r="BC109" s="47">
        <f t="shared" si="113"/>
        <v>527</v>
      </c>
      <c r="BD109" s="47">
        <f t="shared" si="113"/>
        <v>1968</v>
      </c>
      <c r="BE109" s="47">
        <f t="shared" si="113"/>
        <v>650</v>
      </c>
      <c r="BF109" s="47">
        <f t="shared" si="113"/>
        <v>547</v>
      </c>
      <c r="BG109" s="47">
        <f t="shared" si="113"/>
        <v>1856</v>
      </c>
      <c r="BH109" s="47">
        <f t="shared" si="113"/>
        <v>1289</v>
      </c>
      <c r="BI109" s="47">
        <f t="shared" si="113"/>
        <v>1644</v>
      </c>
      <c r="BJ109" s="47">
        <f t="shared" si="113"/>
        <v>973</v>
      </c>
    </row>
    <row r="110" ht="13.5" customHeight="1">
      <c r="A110" s="88">
        <v>40299.0</v>
      </c>
      <c r="B110" s="84" t="s">
        <v>71</v>
      </c>
      <c r="C110" s="38"/>
      <c r="D110" s="233" t="s">
        <v>40</v>
      </c>
      <c r="E110" s="52">
        <f t="shared" si="2"/>
        <v>973</v>
      </c>
      <c r="F110" s="41">
        <v>3.0</v>
      </c>
      <c r="G110" s="41">
        <v>18.0</v>
      </c>
      <c r="H110" s="42">
        <f t="shared" si="3"/>
        <v>27</v>
      </c>
      <c r="I110" s="38"/>
      <c r="J110" s="234" t="s">
        <v>47</v>
      </c>
      <c r="K110" s="52">
        <f t="shared" si="4"/>
        <v>940</v>
      </c>
      <c r="L110" s="44">
        <v>2.0</v>
      </c>
      <c r="M110" s="44">
        <v>9.0</v>
      </c>
      <c r="N110" s="23">
        <f t="shared" si="5"/>
        <v>15</v>
      </c>
      <c r="O110" s="38"/>
      <c r="P110" s="45" t="s">
        <v>73</v>
      </c>
      <c r="Q110" s="38"/>
      <c r="R110" s="45">
        <f>MIN(Rules!$E$2,(MAX(H110/N110,N110/H110)))</f>
        <v>1.8</v>
      </c>
      <c r="S110" s="45">
        <f>VLOOKUP(B110,Rules!A:B,2,FALSE)</f>
        <v>40</v>
      </c>
      <c r="T110" s="38"/>
      <c r="U110" s="46">
        <f>1/(10^(-(E110+(IF(P110="Y",Rules!$I$2,0))-K110)/Rules!$E$12)+1)</f>
        <v>0.5379197023</v>
      </c>
      <c r="V110" s="47">
        <f t="shared" si="6"/>
        <v>33</v>
      </c>
      <c r="W110" s="47">
        <f t="shared" si="7"/>
        <v>-33</v>
      </c>
      <c r="X110" s="47"/>
      <c r="Y110" s="47"/>
      <c r="Z110" s="48"/>
      <c r="AA110" s="47">
        <f t="shared" ref="AA110:BJ110" si="114">IF($D110=AA$1,$E110+$V110,(IF($J110=AA$1,$K110+$W110,AA109)))</f>
        <v>1370</v>
      </c>
      <c r="AB110" s="47">
        <f t="shared" si="114"/>
        <v>1142</v>
      </c>
      <c r="AC110" s="47">
        <f t="shared" si="114"/>
        <v>1563</v>
      </c>
      <c r="AD110" s="47">
        <f t="shared" si="114"/>
        <v>491</v>
      </c>
      <c r="AE110" s="47">
        <f t="shared" si="114"/>
        <v>1710</v>
      </c>
      <c r="AF110" s="47">
        <f t="shared" si="114"/>
        <v>1852</v>
      </c>
      <c r="AG110" s="47">
        <f t="shared" si="114"/>
        <v>1026</v>
      </c>
      <c r="AH110" s="47">
        <f t="shared" si="114"/>
        <v>864</v>
      </c>
      <c r="AI110" s="47">
        <f t="shared" si="114"/>
        <v>1371</v>
      </c>
      <c r="AJ110" s="47">
        <f t="shared" si="114"/>
        <v>1717</v>
      </c>
      <c r="AK110" s="47">
        <f t="shared" si="114"/>
        <v>530</v>
      </c>
      <c r="AL110" s="47">
        <f t="shared" si="114"/>
        <v>935</v>
      </c>
      <c r="AM110" s="47">
        <f t="shared" si="114"/>
        <v>1961</v>
      </c>
      <c r="AN110" s="47">
        <f t="shared" si="114"/>
        <v>1254</v>
      </c>
      <c r="AO110" s="47">
        <f t="shared" si="114"/>
        <v>1117</v>
      </c>
      <c r="AP110" s="47">
        <f t="shared" si="114"/>
        <v>2047</v>
      </c>
      <c r="AQ110" s="47">
        <f t="shared" si="114"/>
        <v>1549</v>
      </c>
      <c r="AR110" s="47">
        <f t="shared" si="114"/>
        <v>507</v>
      </c>
      <c r="AS110" s="47">
        <f t="shared" si="114"/>
        <v>1607</v>
      </c>
      <c r="AT110" s="47">
        <f t="shared" si="114"/>
        <v>1106</v>
      </c>
      <c r="AU110" s="47">
        <f t="shared" si="114"/>
        <v>697</v>
      </c>
      <c r="AV110" s="47">
        <f t="shared" si="114"/>
        <v>907</v>
      </c>
      <c r="AW110" s="47">
        <f t="shared" si="114"/>
        <v>1129</v>
      </c>
      <c r="AX110" s="47">
        <f t="shared" si="114"/>
        <v>1297</v>
      </c>
      <c r="AY110" s="47">
        <f t="shared" si="114"/>
        <v>724</v>
      </c>
      <c r="AZ110" s="47">
        <f t="shared" si="114"/>
        <v>1618</v>
      </c>
      <c r="BA110" s="47">
        <f t="shared" si="114"/>
        <v>929</v>
      </c>
      <c r="BB110" s="47">
        <f t="shared" si="114"/>
        <v>708</v>
      </c>
      <c r="BC110" s="47">
        <f t="shared" si="114"/>
        <v>527</v>
      </c>
      <c r="BD110" s="47">
        <f t="shared" si="114"/>
        <v>1968</v>
      </c>
      <c r="BE110" s="47">
        <f t="shared" si="114"/>
        <v>650</v>
      </c>
      <c r="BF110" s="47">
        <f t="shared" si="114"/>
        <v>547</v>
      </c>
      <c r="BG110" s="47">
        <f t="shared" si="114"/>
        <v>1856</v>
      </c>
      <c r="BH110" s="47">
        <f t="shared" si="114"/>
        <v>1289</v>
      </c>
      <c r="BI110" s="47">
        <f t="shared" si="114"/>
        <v>1644</v>
      </c>
      <c r="BJ110" s="47">
        <f t="shared" si="114"/>
        <v>1006</v>
      </c>
    </row>
    <row r="111" ht="13.5" customHeight="1">
      <c r="A111" s="88">
        <v>40300.0</v>
      </c>
      <c r="B111" s="84" t="s">
        <v>71</v>
      </c>
      <c r="C111" s="38"/>
      <c r="D111" s="233" t="s">
        <v>23</v>
      </c>
      <c r="E111" s="52">
        <f t="shared" si="2"/>
        <v>1961</v>
      </c>
      <c r="F111" s="41">
        <v>2.0</v>
      </c>
      <c r="G111" s="41">
        <v>22.0</v>
      </c>
      <c r="H111" s="42">
        <f t="shared" si="3"/>
        <v>28</v>
      </c>
      <c r="I111" s="38"/>
      <c r="J111" s="234" t="s">
        <v>19</v>
      </c>
      <c r="K111" s="52">
        <f t="shared" si="4"/>
        <v>1852</v>
      </c>
      <c r="L111" s="44">
        <v>1.0</v>
      </c>
      <c r="M111" s="44">
        <v>17.0</v>
      </c>
      <c r="N111" s="23">
        <f t="shared" si="5"/>
        <v>20</v>
      </c>
      <c r="O111" s="38"/>
      <c r="P111" s="45" t="s">
        <v>73</v>
      </c>
      <c r="Q111" s="38"/>
      <c r="R111" s="45">
        <f>MIN(Rules!$E$2,(MAX(H111/N111,N111/H111)))</f>
        <v>1.4</v>
      </c>
      <c r="S111" s="45">
        <f>VLOOKUP(B111,Rules!A:B,2,FALSE)</f>
        <v>40</v>
      </c>
      <c r="T111" s="38"/>
      <c r="U111" s="46">
        <f>1/(10^(-(E111+(IF(P111="Y",Rules!$I$2,0))-K111)/Rules!$E$12)+1)</f>
        <v>0.6229206617</v>
      </c>
      <c r="V111" s="47">
        <f t="shared" si="6"/>
        <v>21</v>
      </c>
      <c r="W111" s="47">
        <f t="shared" si="7"/>
        <v>-21</v>
      </c>
      <c r="X111" s="47"/>
      <c r="Y111" s="47"/>
      <c r="Z111" s="48"/>
      <c r="AA111" s="47">
        <f t="shared" ref="AA111:BJ111" si="115">IF($D111=AA$1,$E111+$V111,(IF($J111=AA$1,$K111+$W111,AA110)))</f>
        <v>1370</v>
      </c>
      <c r="AB111" s="47">
        <f t="shared" si="115"/>
        <v>1142</v>
      </c>
      <c r="AC111" s="47">
        <f t="shared" si="115"/>
        <v>1563</v>
      </c>
      <c r="AD111" s="47">
        <f t="shared" si="115"/>
        <v>491</v>
      </c>
      <c r="AE111" s="47">
        <f t="shared" si="115"/>
        <v>1710</v>
      </c>
      <c r="AF111" s="47">
        <f t="shared" si="115"/>
        <v>1831</v>
      </c>
      <c r="AG111" s="47">
        <f t="shared" si="115"/>
        <v>1026</v>
      </c>
      <c r="AH111" s="47">
        <f t="shared" si="115"/>
        <v>864</v>
      </c>
      <c r="AI111" s="47">
        <f t="shared" si="115"/>
        <v>1371</v>
      </c>
      <c r="AJ111" s="47">
        <f t="shared" si="115"/>
        <v>1717</v>
      </c>
      <c r="AK111" s="47">
        <f t="shared" si="115"/>
        <v>530</v>
      </c>
      <c r="AL111" s="47">
        <f t="shared" si="115"/>
        <v>935</v>
      </c>
      <c r="AM111" s="47">
        <f t="shared" si="115"/>
        <v>1982</v>
      </c>
      <c r="AN111" s="47">
        <f t="shared" si="115"/>
        <v>1254</v>
      </c>
      <c r="AO111" s="47">
        <f t="shared" si="115"/>
        <v>1117</v>
      </c>
      <c r="AP111" s="47">
        <f t="shared" si="115"/>
        <v>2047</v>
      </c>
      <c r="AQ111" s="47">
        <f t="shared" si="115"/>
        <v>1549</v>
      </c>
      <c r="AR111" s="47">
        <f t="shared" si="115"/>
        <v>507</v>
      </c>
      <c r="AS111" s="47">
        <f t="shared" si="115"/>
        <v>1607</v>
      </c>
      <c r="AT111" s="47">
        <f t="shared" si="115"/>
        <v>1106</v>
      </c>
      <c r="AU111" s="47">
        <f t="shared" si="115"/>
        <v>697</v>
      </c>
      <c r="AV111" s="47">
        <f t="shared" si="115"/>
        <v>907</v>
      </c>
      <c r="AW111" s="47">
        <f t="shared" si="115"/>
        <v>1129</v>
      </c>
      <c r="AX111" s="47">
        <f t="shared" si="115"/>
        <v>1297</v>
      </c>
      <c r="AY111" s="47">
        <f t="shared" si="115"/>
        <v>724</v>
      </c>
      <c r="AZ111" s="47">
        <f t="shared" si="115"/>
        <v>1618</v>
      </c>
      <c r="BA111" s="47">
        <f t="shared" si="115"/>
        <v>929</v>
      </c>
      <c r="BB111" s="47">
        <f t="shared" si="115"/>
        <v>708</v>
      </c>
      <c r="BC111" s="47">
        <f t="shared" si="115"/>
        <v>527</v>
      </c>
      <c r="BD111" s="47">
        <f t="shared" si="115"/>
        <v>1968</v>
      </c>
      <c r="BE111" s="47">
        <f t="shared" si="115"/>
        <v>650</v>
      </c>
      <c r="BF111" s="47">
        <f t="shared" si="115"/>
        <v>547</v>
      </c>
      <c r="BG111" s="47">
        <f t="shared" si="115"/>
        <v>1856</v>
      </c>
      <c r="BH111" s="47">
        <f t="shared" si="115"/>
        <v>1289</v>
      </c>
      <c r="BI111" s="47">
        <f t="shared" si="115"/>
        <v>1644</v>
      </c>
      <c r="BJ111" s="47">
        <f t="shared" si="115"/>
        <v>1006</v>
      </c>
    </row>
    <row r="112" ht="13.5" customHeight="1">
      <c r="A112" s="88">
        <v>40300.0</v>
      </c>
      <c r="B112" s="84" t="s">
        <v>71</v>
      </c>
      <c r="C112" s="38"/>
      <c r="D112" s="233" t="s">
        <v>21</v>
      </c>
      <c r="E112" s="52">
        <f t="shared" si="2"/>
        <v>1710</v>
      </c>
      <c r="F112" s="41">
        <v>2.0</v>
      </c>
      <c r="G112" s="41">
        <v>9.0</v>
      </c>
      <c r="H112" s="42">
        <f t="shared" si="3"/>
        <v>15</v>
      </c>
      <c r="I112" s="38"/>
      <c r="J112" s="234" t="s">
        <v>24</v>
      </c>
      <c r="K112" s="52">
        <f t="shared" si="4"/>
        <v>1644</v>
      </c>
      <c r="L112" s="44">
        <v>1.0</v>
      </c>
      <c r="M112" s="44">
        <v>16.0</v>
      </c>
      <c r="N112" s="23">
        <f t="shared" si="5"/>
        <v>19</v>
      </c>
      <c r="O112" s="38"/>
      <c r="P112" s="45" t="s">
        <v>73</v>
      </c>
      <c r="Q112" s="38"/>
      <c r="R112" s="45">
        <f>MIN(Rules!$E$2,(MAX(H112/N112,N112/H112)))</f>
        <v>1.266666667</v>
      </c>
      <c r="S112" s="45">
        <f>VLOOKUP(B112,Rules!A:B,2,FALSE)</f>
        <v>40</v>
      </c>
      <c r="T112" s="38"/>
      <c r="U112" s="46">
        <f>1/(10^(-(E112+(IF(P112="Y",Rules!$I$2,0))-K112)/Rules!$E$12)+1)</f>
        <v>0.5754057</v>
      </c>
      <c r="V112" s="47">
        <f t="shared" si="6"/>
        <v>-29</v>
      </c>
      <c r="W112" s="47">
        <f t="shared" si="7"/>
        <v>29</v>
      </c>
      <c r="X112" s="47"/>
      <c r="Y112" s="47"/>
      <c r="Z112" s="48"/>
      <c r="AA112" s="47">
        <f t="shared" ref="AA112:BJ112" si="116">IF($D112=AA$1,$E112+$V112,(IF($J112=AA$1,$K112+$W112,AA111)))</f>
        <v>1370</v>
      </c>
      <c r="AB112" s="47">
        <f t="shared" si="116"/>
        <v>1142</v>
      </c>
      <c r="AC112" s="47">
        <f t="shared" si="116"/>
        <v>1563</v>
      </c>
      <c r="AD112" s="47">
        <f t="shared" si="116"/>
        <v>491</v>
      </c>
      <c r="AE112" s="47">
        <f t="shared" si="116"/>
        <v>1681</v>
      </c>
      <c r="AF112" s="47">
        <f t="shared" si="116"/>
        <v>1831</v>
      </c>
      <c r="AG112" s="47">
        <f t="shared" si="116"/>
        <v>1026</v>
      </c>
      <c r="AH112" s="47">
        <f t="shared" si="116"/>
        <v>864</v>
      </c>
      <c r="AI112" s="47">
        <f t="shared" si="116"/>
        <v>1371</v>
      </c>
      <c r="AJ112" s="47">
        <f t="shared" si="116"/>
        <v>1717</v>
      </c>
      <c r="AK112" s="47">
        <f t="shared" si="116"/>
        <v>530</v>
      </c>
      <c r="AL112" s="47">
        <f t="shared" si="116"/>
        <v>935</v>
      </c>
      <c r="AM112" s="47">
        <f t="shared" si="116"/>
        <v>1982</v>
      </c>
      <c r="AN112" s="47">
        <f t="shared" si="116"/>
        <v>1254</v>
      </c>
      <c r="AO112" s="47">
        <f t="shared" si="116"/>
        <v>1117</v>
      </c>
      <c r="AP112" s="47">
        <f t="shared" si="116"/>
        <v>2047</v>
      </c>
      <c r="AQ112" s="47">
        <f t="shared" si="116"/>
        <v>1549</v>
      </c>
      <c r="AR112" s="47">
        <f t="shared" si="116"/>
        <v>507</v>
      </c>
      <c r="AS112" s="47">
        <f t="shared" si="116"/>
        <v>1607</v>
      </c>
      <c r="AT112" s="47">
        <f t="shared" si="116"/>
        <v>1106</v>
      </c>
      <c r="AU112" s="47">
        <f t="shared" si="116"/>
        <v>697</v>
      </c>
      <c r="AV112" s="47">
        <f t="shared" si="116"/>
        <v>907</v>
      </c>
      <c r="AW112" s="47">
        <f t="shared" si="116"/>
        <v>1129</v>
      </c>
      <c r="AX112" s="47">
        <f t="shared" si="116"/>
        <v>1297</v>
      </c>
      <c r="AY112" s="47">
        <f t="shared" si="116"/>
        <v>724</v>
      </c>
      <c r="AZ112" s="47">
        <f t="shared" si="116"/>
        <v>1618</v>
      </c>
      <c r="BA112" s="47">
        <f t="shared" si="116"/>
        <v>929</v>
      </c>
      <c r="BB112" s="47">
        <f t="shared" si="116"/>
        <v>708</v>
      </c>
      <c r="BC112" s="47">
        <f t="shared" si="116"/>
        <v>527</v>
      </c>
      <c r="BD112" s="47">
        <f t="shared" si="116"/>
        <v>1968</v>
      </c>
      <c r="BE112" s="47">
        <f t="shared" si="116"/>
        <v>650</v>
      </c>
      <c r="BF112" s="47">
        <f t="shared" si="116"/>
        <v>547</v>
      </c>
      <c r="BG112" s="47">
        <f t="shared" si="116"/>
        <v>1856</v>
      </c>
      <c r="BH112" s="47">
        <f t="shared" si="116"/>
        <v>1289</v>
      </c>
      <c r="BI112" s="47">
        <f t="shared" si="116"/>
        <v>1673</v>
      </c>
      <c r="BJ112" s="47">
        <f t="shared" si="116"/>
        <v>1006</v>
      </c>
    </row>
    <row r="113" ht="13.5" customHeight="1">
      <c r="A113" s="88">
        <v>40306.0</v>
      </c>
      <c r="B113" s="84" t="s">
        <v>82</v>
      </c>
      <c r="C113" s="38"/>
      <c r="D113" s="233" t="s">
        <v>37</v>
      </c>
      <c r="E113" s="52">
        <f t="shared" si="2"/>
        <v>864</v>
      </c>
      <c r="F113" s="41">
        <v>1.0</v>
      </c>
      <c r="G113" s="41">
        <v>13.0</v>
      </c>
      <c r="H113" s="42">
        <f t="shared" si="3"/>
        <v>16</v>
      </c>
      <c r="I113" s="38"/>
      <c r="J113" s="234" t="s">
        <v>43</v>
      </c>
      <c r="K113" s="52">
        <f t="shared" si="4"/>
        <v>1142</v>
      </c>
      <c r="L113" s="44">
        <v>3.0</v>
      </c>
      <c r="M113" s="44">
        <v>23.0</v>
      </c>
      <c r="N113" s="23">
        <f t="shared" si="5"/>
        <v>32</v>
      </c>
      <c r="O113" s="38"/>
      <c r="P113" s="45" t="s">
        <v>72</v>
      </c>
      <c r="Q113" s="38"/>
      <c r="R113" s="45">
        <f>MIN(Rules!$E$2,(MAX(H113/N113,N113/H113)))</f>
        <v>2</v>
      </c>
      <c r="S113" s="45">
        <f>VLOOKUP(B113,Rules!A:B,2,FALSE)</f>
        <v>35</v>
      </c>
      <c r="T113" s="38"/>
      <c r="U113" s="46">
        <f>1/(10^(-(E113+(IF(P113="Y",Rules!$I$2,0))-K113)/Rules!$E$12)+1)</f>
        <v>0.3567583556</v>
      </c>
      <c r="V113" s="47">
        <f t="shared" si="6"/>
        <v>-25</v>
      </c>
      <c r="W113" s="47">
        <f t="shared" si="7"/>
        <v>25</v>
      </c>
      <c r="X113" s="47"/>
      <c r="Y113" s="47"/>
      <c r="Z113" s="48"/>
      <c r="AA113" s="47">
        <f t="shared" ref="AA113:BJ113" si="117">IF($D113=AA$1,$E113+$V113,(IF($J113=AA$1,$K113+$W113,AA112)))</f>
        <v>1370</v>
      </c>
      <c r="AB113" s="47">
        <f t="shared" si="117"/>
        <v>1167</v>
      </c>
      <c r="AC113" s="47">
        <f t="shared" si="117"/>
        <v>1563</v>
      </c>
      <c r="AD113" s="47">
        <f t="shared" si="117"/>
        <v>491</v>
      </c>
      <c r="AE113" s="47">
        <f t="shared" si="117"/>
        <v>1681</v>
      </c>
      <c r="AF113" s="47">
        <f t="shared" si="117"/>
        <v>1831</v>
      </c>
      <c r="AG113" s="47">
        <f t="shared" si="117"/>
        <v>1026</v>
      </c>
      <c r="AH113" s="47">
        <f t="shared" si="117"/>
        <v>839</v>
      </c>
      <c r="AI113" s="47">
        <f t="shared" si="117"/>
        <v>1371</v>
      </c>
      <c r="AJ113" s="47">
        <f t="shared" si="117"/>
        <v>1717</v>
      </c>
      <c r="AK113" s="47">
        <f t="shared" si="117"/>
        <v>530</v>
      </c>
      <c r="AL113" s="47">
        <f t="shared" si="117"/>
        <v>935</v>
      </c>
      <c r="AM113" s="47">
        <f t="shared" si="117"/>
        <v>1982</v>
      </c>
      <c r="AN113" s="47">
        <f t="shared" si="117"/>
        <v>1254</v>
      </c>
      <c r="AO113" s="47">
        <f t="shared" si="117"/>
        <v>1117</v>
      </c>
      <c r="AP113" s="47">
        <f t="shared" si="117"/>
        <v>2047</v>
      </c>
      <c r="AQ113" s="47">
        <f t="shared" si="117"/>
        <v>1549</v>
      </c>
      <c r="AR113" s="47">
        <f t="shared" si="117"/>
        <v>507</v>
      </c>
      <c r="AS113" s="47">
        <f t="shared" si="117"/>
        <v>1607</v>
      </c>
      <c r="AT113" s="47">
        <f t="shared" si="117"/>
        <v>1106</v>
      </c>
      <c r="AU113" s="47">
        <f t="shared" si="117"/>
        <v>697</v>
      </c>
      <c r="AV113" s="47">
        <f t="shared" si="117"/>
        <v>907</v>
      </c>
      <c r="AW113" s="47">
        <f t="shared" si="117"/>
        <v>1129</v>
      </c>
      <c r="AX113" s="47">
        <f t="shared" si="117"/>
        <v>1297</v>
      </c>
      <c r="AY113" s="47">
        <f t="shared" si="117"/>
        <v>724</v>
      </c>
      <c r="AZ113" s="47">
        <f t="shared" si="117"/>
        <v>1618</v>
      </c>
      <c r="BA113" s="47">
        <f t="shared" si="117"/>
        <v>929</v>
      </c>
      <c r="BB113" s="47">
        <f t="shared" si="117"/>
        <v>708</v>
      </c>
      <c r="BC113" s="47">
        <f t="shared" si="117"/>
        <v>527</v>
      </c>
      <c r="BD113" s="47">
        <f t="shared" si="117"/>
        <v>1968</v>
      </c>
      <c r="BE113" s="47">
        <f t="shared" si="117"/>
        <v>650</v>
      </c>
      <c r="BF113" s="47">
        <f t="shared" si="117"/>
        <v>547</v>
      </c>
      <c r="BG113" s="47">
        <f t="shared" si="117"/>
        <v>1856</v>
      </c>
      <c r="BH113" s="47">
        <f t="shared" si="117"/>
        <v>1289</v>
      </c>
      <c r="BI113" s="47">
        <f t="shared" si="117"/>
        <v>1673</v>
      </c>
      <c r="BJ113" s="47">
        <f t="shared" si="117"/>
        <v>1006</v>
      </c>
    </row>
    <row r="114" ht="13.5" customHeight="1">
      <c r="A114" s="88">
        <v>40306.0</v>
      </c>
      <c r="B114" s="84" t="s">
        <v>82</v>
      </c>
      <c r="C114" s="38"/>
      <c r="D114" s="233" t="s">
        <v>48</v>
      </c>
      <c r="E114" s="52">
        <f t="shared" si="2"/>
        <v>530</v>
      </c>
      <c r="F114" s="41">
        <v>2.0</v>
      </c>
      <c r="G114" s="41">
        <v>10.0</v>
      </c>
      <c r="H114" s="42">
        <f t="shared" si="3"/>
        <v>16</v>
      </c>
      <c r="I114" s="38"/>
      <c r="J114" s="234" t="s">
        <v>51</v>
      </c>
      <c r="K114" s="52">
        <f t="shared" si="4"/>
        <v>724</v>
      </c>
      <c r="L114" s="44">
        <v>1.0</v>
      </c>
      <c r="M114" s="44">
        <v>15.0</v>
      </c>
      <c r="N114" s="23">
        <f t="shared" si="5"/>
        <v>18</v>
      </c>
      <c r="O114" s="38"/>
      <c r="P114" s="45" t="s">
        <v>72</v>
      </c>
      <c r="Q114" s="38"/>
      <c r="R114" s="45">
        <f>MIN(Rules!$E$2,(MAX(H114/N114,N114/H114)))</f>
        <v>1.125</v>
      </c>
      <c r="S114" s="45">
        <f>VLOOKUP(B114,Rules!A:B,2,FALSE)</f>
        <v>35</v>
      </c>
      <c r="T114" s="38"/>
      <c r="U114" s="46">
        <f>1/(10^(-(E114+(IF(P114="Y",Rules!$I$2,0))-K114)/Rules!$E$12)+1)</f>
        <v>0.4495157413</v>
      </c>
      <c r="V114" s="47">
        <f t="shared" si="6"/>
        <v>-18</v>
      </c>
      <c r="W114" s="47">
        <f t="shared" si="7"/>
        <v>18</v>
      </c>
      <c r="X114" s="47"/>
      <c r="Y114" s="47"/>
      <c r="Z114" s="48"/>
      <c r="AA114" s="47">
        <f t="shared" ref="AA114:BJ114" si="118">IF($D114=AA$1,$E114+$V114,(IF($J114=AA$1,$K114+$W114,AA113)))</f>
        <v>1370</v>
      </c>
      <c r="AB114" s="47">
        <f t="shared" si="118"/>
        <v>1167</v>
      </c>
      <c r="AC114" s="47">
        <f t="shared" si="118"/>
        <v>1563</v>
      </c>
      <c r="AD114" s="47">
        <f t="shared" si="118"/>
        <v>491</v>
      </c>
      <c r="AE114" s="47">
        <f t="shared" si="118"/>
        <v>1681</v>
      </c>
      <c r="AF114" s="47">
        <f t="shared" si="118"/>
        <v>1831</v>
      </c>
      <c r="AG114" s="47">
        <f t="shared" si="118"/>
        <v>1026</v>
      </c>
      <c r="AH114" s="47">
        <f t="shared" si="118"/>
        <v>839</v>
      </c>
      <c r="AI114" s="47">
        <f t="shared" si="118"/>
        <v>1371</v>
      </c>
      <c r="AJ114" s="47">
        <f t="shared" si="118"/>
        <v>1717</v>
      </c>
      <c r="AK114" s="47">
        <f t="shared" si="118"/>
        <v>512</v>
      </c>
      <c r="AL114" s="47">
        <f t="shared" si="118"/>
        <v>935</v>
      </c>
      <c r="AM114" s="47">
        <f t="shared" si="118"/>
        <v>1982</v>
      </c>
      <c r="AN114" s="47">
        <f t="shared" si="118"/>
        <v>1254</v>
      </c>
      <c r="AO114" s="47">
        <f t="shared" si="118"/>
        <v>1117</v>
      </c>
      <c r="AP114" s="47">
        <f t="shared" si="118"/>
        <v>2047</v>
      </c>
      <c r="AQ114" s="47">
        <f t="shared" si="118"/>
        <v>1549</v>
      </c>
      <c r="AR114" s="47">
        <f t="shared" si="118"/>
        <v>507</v>
      </c>
      <c r="AS114" s="47">
        <f t="shared" si="118"/>
        <v>1607</v>
      </c>
      <c r="AT114" s="47">
        <f t="shared" si="118"/>
        <v>1106</v>
      </c>
      <c r="AU114" s="47">
        <f t="shared" si="118"/>
        <v>697</v>
      </c>
      <c r="AV114" s="47">
        <f t="shared" si="118"/>
        <v>907</v>
      </c>
      <c r="AW114" s="47">
        <f t="shared" si="118"/>
        <v>1129</v>
      </c>
      <c r="AX114" s="47">
        <f t="shared" si="118"/>
        <v>1297</v>
      </c>
      <c r="AY114" s="47">
        <f t="shared" si="118"/>
        <v>742</v>
      </c>
      <c r="AZ114" s="47">
        <f t="shared" si="118"/>
        <v>1618</v>
      </c>
      <c r="BA114" s="47">
        <f t="shared" si="118"/>
        <v>929</v>
      </c>
      <c r="BB114" s="47">
        <f t="shared" si="118"/>
        <v>708</v>
      </c>
      <c r="BC114" s="47">
        <f t="shared" si="118"/>
        <v>527</v>
      </c>
      <c r="BD114" s="47">
        <f t="shared" si="118"/>
        <v>1968</v>
      </c>
      <c r="BE114" s="47">
        <f t="shared" si="118"/>
        <v>650</v>
      </c>
      <c r="BF114" s="47">
        <f t="shared" si="118"/>
        <v>547</v>
      </c>
      <c r="BG114" s="47">
        <f t="shared" si="118"/>
        <v>1856</v>
      </c>
      <c r="BH114" s="47">
        <f t="shared" si="118"/>
        <v>1289</v>
      </c>
      <c r="BI114" s="47">
        <f t="shared" si="118"/>
        <v>1673</v>
      </c>
      <c r="BJ114" s="47">
        <f t="shared" si="118"/>
        <v>1006</v>
      </c>
    </row>
    <row r="115" ht="13.5" customHeight="1">
      <c r="A115" s="88">
        <v>40306.0</v>
      </c>
      <c r="B115" s="84" t="s">
        <v>82</v>
      </c>
      <c r="C115" s="38"/>
      <c r="D115" s="233" t="s">
        <v>42</v>
      </c>
      <c r="E115" s="52">
        <f t="shared" si="2"/>
        <v>650</v>
      </c>
      <c r="F115" s="41">
        <v>6.0</v>
      </c>
      <c r="G115" s="41">
        <v>24.0</v>
      </c>
      <c r="H115" s="42">
        <f t="shared" si="3"/>
        <v>42</v>
      </c>
      <c r="I115" s="38"/>
      <c r="J115" s="234" t="s">
        <v>49</v>
      </c>
      <c r="K115" s="52">
        <f t="shared" si="4"/>
        <v>491</v>
      </c>
      <c r="L115" s="44">
        <v>1.0</v>
      </c>
      <c r="M115" s="44">
        <v>14.0</v>
      </c>
      <c r="N115" s="23">
        <f t="shared" si="5"/>
        <v>17</v>
      </c>
      <c r="O115" s="38"/>
      <c r="P115" s="45" t="s">
        <v>72</v>
      </c>
      <c r="Q115" s="38"/>
      <c r="R115" s="45">
        <f>MIN(Rules!$E$2,(MAX(H115/N115,N115/H115)))</f>
        <v>2</v>
      </c>
      <c r="S115" s="45">
        <f>VLOOKUP(B115,Rules!A:B,2,FALSE)</f>
        <v>35</v>
      </c>
      <c r="T115" s="38"/>
      <c r="U115" s="46">
        <f>1/(10^(-(E115+(IF(P115="Y",Rules!$I$2,0))-K115)/Rules!$E$12)+1)</f>
        <v>0.8058079135</v>
      </c>
      <c r="V115" s="47">
        <f t="shared" si="6"/>
        <v>14</v>
      </c>
      <c r="W115" s="47">
        <f t="shared" si="7"/>
        <v>-14</v>
      </c>
      <c r="X115" s="47"/>
      <c r="Y115" s="47"/>
      <c r="Z115" s="48"/>
      <c r="AA115" s="47">
        <f t="shared" ref="AA115:BJ115" si="119">IF($D115=AA$1,$E115+$V115,(IF($J115=AA$1,$K115+$W115,AA114)))</f>
        <v>1370</v>
      </c>
      <c r="AB115" s="47">
        <f t="shared" si="119"/>
        <v>1167</v>
      </c>
      <c r="AC115" s="47">
        <f t="shared" si="119"/>
        <v>1563</v>
      </c>
      <c r="AD115" s="47">
        <f t="shared" si="119"/>
        <v>477</v>
      </c>
      <c r="AE115" s="47">
        <f t="shared" si="119"/>
        <v>1681</v>
      </c>
      <c r="AF115" s="47">
        <f t="shared" si="119"/>
        <v>1831</v>
      </c>
      <c r="AG115" s="47">
        <f t="shared" si="119"/>
        <v>1026</v>
      </c>
      <c r="AH115" s="47">
        <f t="shared" si="119"/>
        <v>839</v>
      </c>
      <c r="AI115" s="47">
        <f t="shared" si="119"/>
        <v>1371</v>
      </c>
      <c r="AJ115" s="47">
        <f t="shared" si="119"/>
        <v>1717</v>
      </c>
      <c r="AK115" s="47">
        <f t="shared" si="119"/>
        <v>512</v>
      </c>
      <c r="AL115" s="47">
        <f t="shared" si="119"/>
        <v>935</v>
      </c>
      <c r="AM115" s="47">
        <f t="shared" si="119"/>
        <v>1982</v>
      </c>
      <c r="AN115" s="47">
        <f t="shared" si="119"/>
        <v>1254</v>
      </c>
      <c r="AO115" s="47">
        <f t="shared" si="119"/>
        <v>1117</v>
      </c>
      <c r="AP115" s="47">
        <f t="shared" si="119"/>
        <v>2047</v>
      </c>
      <c r="AQ115" s="47">
        <f t="shared" si="119"/>
        <v>1549</v>
      </c>
      <c r="AR115" s="47">
        <f t="shared" si="119"/>
        <v>507</v>
      </c>
      <c r="AS115" s="47">
        <f t="shared" si="119"/>
        <v>1607</v>
      </c>
      <c r="AT115" s="47">
        <f t="shared" si="119"/>
        <v>1106</v>
      </c>
      <c r="AU115" s="47">
        <f t="shared" si="119"/>
        <v>697</v>
      </c>
      <c r="AV115" s="47">
        <f t="shared" si="119"/>
        <v>907</v>
      </c>
      <c r="AW115" s="47">
        <f t="shared" si="119"/>
        <v>1129</v>
      </c>
      <c r="AX115" s="47">
        <f t="shared" si="119"/>
        <v>1297</v>
      </c>
      <c r="AY115" s="47">
        <f t="shared" si="119"/>
        <v>742</v>
      </c>
      <c r="AZ115" s="47">
        <f t="shared" si="119"/>
        <v>1618</v>
      </c>
      <c r="BA115" s="47">
        <f t="shared" si="119"/>
        <v>929</v>
      </c>
      <c r="BB115" s="47">
        <f t="shared" si="119"/>
        <v>708</v>
      </c>
      <c r="BC115" s="47">
        <f t="shared" si="119"/>
        <v>527</v>
      </c>
      <c r="BD115" s="47">
        <f t="shared" si="119"/>
        <v>1968</v>
      </c>
      <c r="BE115" s="47">
        <f t="shared" si="119"/>
        <v>664</v>
      </c>
      <c r="BF115" s="47">
        <f t="shared" si="119"/>
        <v>547</v>
      </c>
      <c r="BG115" s="47">
        <f t="shared" si="119"/>
        <v>1856</v>
      </c>
      <c r="BH115" s="47">
        <f t="shared" si="119"/>
        <v>1289</v>
      </c>
      <c r="BI115" s="47">
        <f t="shared" si="119"/>
        <v>1673</v>
      </c>
      <c r="BJ115" s="47">
        <f t="shared" si="119"/>
        <v>1006</v>
      </c>
    </row>
    <row r="116" ht="13.5" customHeight="1">
      <c r="A116" s="88">
        <v>40306.0</v>
      </c>
      <c r="B116" s="84" t="s">
        <v>74</v>
      </c>
      <c r="C116" s="38"/>
      <c r="D116" s="233" t="s">
        <v>40</v>
      </c>
      <c r="E116" s="52">
        <f t="shared" si="2"/>
        <v>1006</v>
      </c>
      <c r="F116" s="41">
        <v>1.0</v>
      </c>
      <c r="G116" s="41">
        <v>19.0</v>
      </c>
      <c r="H116" s="42">
        <f t="shared" si="3"/>
        <v>22</v>
      </c>
      <c r="I116" s="38"/>
      <c r="J116" s="234" t="s">
        <v>39</v>
      </c>
      <c r="K116" s="52">
        <f t="shared" si="4"/>
        <v>1129</v>
      </c>
      <c r="L116" s="44">
        <v>2.0</v>
      </c>
      <c r="M116" s="44">
        <v>12.0</v>
      </c>
      <c r="N116" s="23">
        <f t="shared" si="5"/>
        <v>18</v>
      </c>
      <c r="O116" s="38"/>
      <c r="P116" s="45" t="s">
        <v>72</v>
      </c>
      <c r="Q116" s="38"/>
      <c r="R116" s="45">
        <f>MIN(Rules!$E$2,(MAX(H116/N116,N116/H116)))</f>
        <v>1.222222222</v>
      </c>
      <c r="S116" s="45">
        <f>VLOOKUP(B116,Rules!A:B,2,FALSE)</f>
        <v>50</v>
      </c>
      <c r="T116" s="38"/>
      <c r="U116" s="46">
        <f>1/(10^(-(E116+(IF(P116="Y",Rules!$I$2,0))-K116)/Rules!$E$12)+1)</f>
        <v>0.531044912</v>
      </c>
      <c r="V116" s="47">
        <f t="shared" si="6"/>
        <v>29</v>
      </c>
      <c r="W116" s="47">
        <f t="shared" si="7"/>
        <v>-29</v>
      </c>
      <c r="X116" s="47"/>
      <c r="Y116" s="47"/>
      <c r="Z116" s="48"/>
      <c r="AA116" s="47">
        <f t="shared" ref="AA116:BJ116" si="120">IF($D116=AA$1,$E116+$V116,(IF($J116=AA$1,$K116+$W116,AA115)))</f>
        <v>1370</v>
      </c>
      <c r="AB116" s="47">
        <f t="shared" si="120"/>
        <v>1167</v>
      </c>
      <c r="AC116" s="47">
        <f t="shared" si="120"/>
        <v>1563</v>
      </c>
      <c r="AD116" s="47">
        <f t="shared" si="120"/>
        <v>477</v>
      </c>
      <c r="AE116" s="47">
        <f t="shared" si="120"/>
        <v>1681</v>
      </c>
      <c r="AF116" s="47">
        <f t="shared" si="120"/>
        <v>1831</v>
      </c>
      <c r="AG116" s="47">
        <f t="shared" si="120"/>
        <v>1026</v>
      </c>
      <c r="AH116" s="47">
        <f t="shared" si="120"/>
        <v>839</v>
      </c>
      <c r="AI116" s="47">
        <f t="shared" si="120"/>
        <v>1371</v>
      </c>
      <c r="AJ116" s="47">
        <f t="shared" si="120"/>
        <v>1717</v>
      </c>
      <c r="AK116" s="47">
        <f t="shared" si="120"/>
        <v>512</v>
      </c>
      <c r="AL116" s="47">
        <f t="shared" si="120"/>
        <v>935</v>
      </c>
      <c r="AM116" s="47">
        <f t="shared" si="120"/>
        <v>1982</v>
      </c>
      <c r="AN116" s="47">
        <f t="shared" si="120"/>
        <v>1254</v>
      </c>
      <c r="AO116" s="47">
        <f t="shared" si="120"/>
        <v>1117</v>
      </c>
      <c r="AP116" s="47">
        <f t="shared" si="120"/>
        <v>2047</v>
      </c>
      <c r="AQ116" s="47">
        <f t="shared" si="120"/>
        <v>1549</v>
      </c>
      <c r="AR116" s="47">
        <f t="shared" si="120"/>
        <v>507</v>
      </c>
      <c r="AS116" s="47">
        <f t="shared" si="120"/>
        <v>1607</v>
      </c>
      <c r="AT116" s="47">
        <f t="shared" si="120"/>
        <v>1106</v>
      </c>
      <c r="AU116" s="47">
        <f t="shared" si="120"/>
        <v>697</v>
      </c>
      <c r="AV116" s="47">
        <f t="shared" si="120"/>
        <v>907</v>
      </c>
      <c r="AW116" s="47">
        <f t="shared" si="120"/>
        <v>1100</v>
      </c>
      <c r="AX116" s="47">
        <f t="shared" si="120"/>
        <v>1297</v>
      </c>
      <c r="AY116" s="47">
        <f t="shared" si="120"/>
        <v>742</v>
      </c>
      <c r="AZ116" s="47">
        <f t="shared" si="120"/>
        <v>1618</v>
      </c>
      <c r="BA116" s="47">
        <f t="shared" si="120"/>
        <v>929</v>
      </c>
      <c r="BB116" s="47">
        <f t="shared" si="120"/>
        <v>708</v>
      </c>
      <c r="BC116" s="47">
        <f t="shared" si="120"/>
        <v>527</v>
      </c>
      <c r="BD116" s="47">
        <f t="shared" si="120"/>
        <v>1968</v>
      </c>
      <c r="BE116" s="47">
        <f t="shared" si="120"/>
        <v>664</v>
      </c>
      <c r="BF116" s="47">
        <f t="shared" si="120"/>
        <v>547</v>
      </c>
      <c r="BG116" s="47">
        <f t="shared" si="120"/>
        <v>1856</v>
      </c>
      <c r="BH116" s="47">
        <f t="shared" si="120"/>
        <v>1289</v>
      </c>
      <c r="BI116" s="47">
        <f t="shared" si="120"/>
        <v>1673</v>
      </c>
      <c r="BJ116" s="47">
        <f t="shared" si="120"/>
        <v>1035</v>
      </c>
    </row>
    <row r="117" ht="13.5" customHeight="1">
      <c r="A117" s="88">
        <v>40306.0</v>
      </c>
      <c r="B117" s="84" t="s">
        <v>74</v>
      </c>
      <c r="C117" s="38"/>
      <c r="D117" s="233" t="s">
        <v>33</v>
      </c>
      <c r="E117" s="52">
        <f t="shared" si="2"/>
        <v>1371</v>
      </c>
      <c r="F117" s="41">
        <v>1.0</v>
      </c>
      <c r="G117" s="41">
        <v>19.0</v>
      </c>
      <c r="H117" s="42">
        <f t="shared" si="3"/>
        <v>22</v>
      </c>
      <c r="I117" s="38"/>
      <c r="J117" s="234" t="s">
        <v>34</v>
      </c>
      <c r="K117" s="52">
        <f t="shared" si="4"/>
        <v>1254</v>
      </c>
      <c r="L117" s="44">
        <v>0.0</v>
      </c>
      <c r="M117" s="44">
        <v>27.0</v>
      </c>
      <c r="N117" s="23">
        <f t="shared" si="5"/>
        <v>27</v>
      </c>
      <c r="O117" s="38"/>
      <c r="P117" s="45" t="s">
        <v>72</v>
      </c>
      <c r="Q117" s="38"/>
      <c r="R117" s="45">
        <f>MIN(Rules!$E$2,(MAX(H117/N117,N117/H117)))</f>
        <v>1.227272727</v>
      </c>
      <c r="S117" s="45">
        <f>VLOOKUP(B117,Rules!A:B,2,FALSE)</f>
        <v>50</v>
      </c>
      <c r="T117" s="38"/>
      <c r="U117" s="46">
        <f>1/(10^(-(E117+(IF(P117="Y",Rules!$I$2,0))-K117)/Rules!$E$12)+1)</f>
        <v>0.773745133</v>
      </c>
      <c r="V117" s="47">
        <f t="shared" si="6"/>
        <v>-47</v>
      </c>
      <c r="W117" s="47">
        <f t="shared" si="7"/>
        <v>47</v>
      </c>
      <c r="X117" s="47"/>
      <c r="Y117" s="47"/>
      <c r="Z117" s="48"/>
      <c r="AA117" s="47">
        <f t="shared" ref="AA117:BJ117" si="121">IF($D117=AA$1,$E117+$V117,(IF($J117=AA$1,$K117+$W117,AA116)))</f>
        <v>1370</v>
      </c>
      <c r="AB117" s="47">
        <f t="shared" si="121"/>
        <v>1167</v>
      </c>
      <c r="AC117" s="47">
        <f t="shared" si="121"/>
        <v>1563</v>
      </c>
      <c r="AD117" s="47">
        <f t="shared" si="121"/>
        <v>477</v>
      </c>
      <c r="AE117" s="47">
        <f t="shared" si="121"/>
        <v>1681</v>
      </c>
      <c r="AF117" s="47">
        <f t="shared" si="121"/>
        <v>1831</v>
      </c>
      <c r="AG117" s="47">
        <f t="shared" si="121"/>
        <v>1026</v>
      </c>
      <c r="AH117" s="47">
        <f t="shared" si="121"/>
        <v>839</v>
      </c>
      <c r="AI117" s="47">
        <f t="shared" si="121"/>
        <v>1324</v>
      </c>
      <c r="AJ117" s="47">
        <f t="shared" si="121"/>
        <v>1717</v>
      </c>
      <c r="AK117" s="47">
        <f t="shared" si="121"/>
        <v>512</v>
      </c>
      <c r="AL117" s="47">
        <f t="shared" si="121"/>
        <v>935</v>
      </c>
      <c r="AM117" s="47">
        <f t="shared" si="121"/>
        <v>1982</v>
      </c>
      <c r="AN117" s="47">
        <f t="shared" si="121"/>
        <v>1301</v>
      </c>
      <c r="AO117" s="47">
        <f t="shared" si="121"/>
        <v>1117</v>
      </c>
      <c r="AP117" s="47">
        <f t="shared" si="121"/>
        <v>2047</v>
      </c>
      <c r="AQ117" s="47">
        <f t="shared" si="121"/>
        <v>1549</v>
      </c>
      <c r="AR117" s="47">
        <f t="shared" si="121"/>
        <v>507</v>
      </c>
      <c r="AS117" s="47">
        <f t="shared" si="121"/>
        <v>1607</v>
      </c>
      <c r="AT117" s="47">
        <f t="shared" si="121"/>
        <v>1106</v>
      </c>
      <c r="AU117" s="47">
        <f t="shared" si="121"/>
        <v>697</v>
      </c>
      <c r="AV117" s="47">
        <f t="shared" si="121"/>
        <v>907</v>
      </c>
      <c r="AW117" s="47">
        <f t="shared" si="121"/>
        <v>1100</v>
      </c>
      <c r="AX117" s="47">
        <f t="shared" si="121"/>
        <v>1297</v>
      </c>
      <c r="AY117" s="47">
        <f t="shared" si="121"/>
        <v>742</v>
      </c>
      <c r="AZ117" s="47">
        <f t="shared" si="121"/>
        <v>1618</v>
      </c>
      <c r="BA117" s="47">
        <f t="shared" si="121"/>
        <v>929</v>
      </c>
      <c r="BB117" s="47">
        <f t="shared" si="121"/>
        <v>708</v>
      </c>
      <c r="BC117" s="47">
        <f t="shared" si="121"/>
        <v>527</v>
      </c>
      <c r="BD117" s="47">
        <f t="shared" si="121"/>
        <v>1968</v>
      </c>
      <c r="BE117" s="47">
        <f t="shared" si="121"/>
        <v>664</v>
      </c>
      <c r="BF117" s="47">
        <f t="shared" si="121"/>
        <v>547</v>
      </c>
      <c r="BG117" s="47">
        <f t="shared" si="121"/>
        <v>1856</v>
      </c>
      <c r="BH117" s="47">
        <f t="shared" si="121"/>
        <v>1289</v>
      </c>
      <c r="BI117" s="47">
        <f t="shared" si="121"/>
        <v>1673</v>
      </c>
      <c r="BJ117" s="47">
        <f t="shared" si="121"/>
        <v>1035</v>
      </c>
    </row>
    <row r="118" ht="13.5" customHeight="1">
      <c r="A118" s="88">
        <v>40306.0</v>
      </c>
      <c r="B118" s="84" t="s">
        <v>74</v>
      </c>
      <c r="C118" s="38"/>
      <c r="D118" s="233" t="s">
        <v>38</v>
      </c>
      <c r="E118" s="52">
        <f t="shared" si="2"/>
        <v>1297</v>
      </c>
      <c r="F118" s="41">
        <v>1.0</v>
      </c>
      <c r="G118" s="41">
        <v>10.0</v>
      </c>
      <c r="H118" s="42">
        <f t="shared" si="3"/>
        <v>13</v>
      </c>
      <c r="I118" s="38"/>
      <c r="J118" s="234" t="s">
        <v>29</v>
      </c>
      <c r="K118" s="52">
        <f t="shared" si="4"/>
        <v>1117</v>
      </c>
      <c r="L118" s="44">
        <v>2.0</v>
      </c>
      <c r="M118" s="44">
        <v>18.0</v>
      </c>
      <c r="N118" s="23">
        <f t="shared" si="5"/>
        <v>24</v>
      </c>
      <c r="O118" s="38"/>
      <c r="P118" s="45" t="s">
        <v>72</v>
      </c>
      <c r="Q118" s="38"/>
      <c r="R118" s="45">
        <f>MIN(Rules!$E$2,(MAX(H118/N118,N118/H118)))</f>
        <v>1.846153846</v>
      </c>
      <c r="S118" s="45">
        <f>VLOOKUP(B118,Rules!A:B,2,FALSE)</f>
        <v>50</v>
      </c>
      <c r="T118" s="38"/>
      <c r="U118" s="46">
        <f>1/(10^(-(E118+(IF(P118="Y",Rules!$I$2,0))-K118)/Rules!$E$12)+1)</f>
        <v>0.8204952073</v>
      </c>
      <c r="V118" s="47">
        <f t="shared" si="6"/>
        <v>-76</v>
      </c>
      <c r="W118" s="47">
        <f t="shared" si="7"/>
        <v>76</v>
      </c>
      <c r="X118" s="47"/>
      <c r="Y118" s="47"/>
      <c r="Z118" s="48"/>
      <c r="AA118" s="47">
        <f t="shared" ref="AA118:BJ118" si="122">IF($D118=AA$1,$E118+$V118,(IF($J118=AA$1,$K118+$W118,AA117)))</f>
        <v>1370</v>
      </c>
      <c r="AB118" s="47">
        <f t="shared" si="122"/>
        <v>1167</v>
      </c>
      <c r="AC118" s="47">
        <f t="shared" si="122"/>
        <v>1563</v>
      </c>
      <c r="AD118" s="47">
        <f t="shared" si="122"/>
        <v>477</v>
      </c>
      <c r="AE118" s="47">
        <f t="shared" si="122"/>
        <v>1681</v>
      </c>
      <c r="AF118" s="47">
        <f t="shared" si="122"/>
        <v>1831</v>
      </c>
      <c r="AG118" s="47">
        <f t="shared" si="122"/>
        <v>1026</v>
      </c>
      <c r="AH118" s="47">
        <f t="shared" si="122"/>
        <v>839</v>
      </c>
      <c r="AI118" s="47">
        <f t="shared" si="122"/>
        <v>1324</v>
      </c>
      <c r="AJ118" s="47">
        <f t="shared" si="122"/>
        <v>1717</v>
      </c>
      <c r="AK118" s="47">
        <f t="shared" si="122"/>
        <v>512</v>
      </c>
      <c r="AL118" s="47">
        <f t="shared" si="122"/>
        <v>935</v>
      </c>
      <c r="AM118" s="47">
        <f t="shared" si="122"/>
        <v>1982</v>
      </c>
      <c r="AN118" s="47">
        <f t="shared" si="122"/>
        <v>1301</v>
      </c>
      <c r="AO118" s="47">
        <f t="shared" si="122"/>
        <v>1193</v>
      </c>
      <c r="AP118" s="47">
        <f t="shared" si="122"/>
        <v>2047</v>
      </c>
      <c r="AQ118" s="47">
        <f t="shared" si="122"/>
        <v>1549</v>
      </c>
      <c r="AR118" s="47">
        <f t="shared" si="122"/>
        <v>507</v>
      </c>
      <c r="AS118" s="47">
        <f t="shared" si="122"/>
        <v>1607</v>
      </c>
      <c r="AT118" s="47">
        <f t="shared" si="122"/>
        <v>1106</v>
      </c>
      <c r="AU118" s="47">
        <f t="shared" si="122"/>
        <v>697</v>
      </c>
      <c r="AV118" s="47">
        <f t="shared" si="122"/>
        <v>907</v>
      </c>
      <c r="AW118" s="47">
        <f t="shared" si="122"/>
        <v>1100</v>
      </c>
      <c r="AX118" s="47">
        <f t="shared" si="122"/>
        <v>1221</v>
      </c>
      <c r="AY118" s="47">
        <f t="shared" si="122"/>
        <v>742</v>
      </c>
      <c r="AZ118" s="47">
        <f t="shared" si="122"/>
        <v>1618</v>
      </c>
      <c r="BA118" s="47">
        <f t="shared" si="122"/>
        <v>929</v>
      </c>
      <c r="BB118" s="47">
        <f t="shared" si="122"/>
        <v>708</v>
      </c>
      <c r="BC118" s="47">
        <f t="shared" si="122"/>
        <v>527</v>
      </c>
      <c r="BD118" s="47">
        <f t="shared" si="122"/>
        <v>1968</v>
      </c>
      <c r="BE118" s="47">
        <f t="shared" si="122"/>
        <v>664</v>
      </c>
      <c r="BF118" s="47">
        <f t="shared" si="122"/>
        <v>547</v>
      </c>
      <c r="BG118" s="47">
        <f t="shared" si="122"/>
        <v>1856</v>
      </c>
      <c r="BH118" s="47">
        <f t="shared" si="122"/>
        <v>1289</v>
      </c>
      <c r="BI118" s="47">
        <f t="shared" si="122"/>
        <v>1673</v>
      </c>
      <c r="BJ118" s="47">
        <f t="shared" si="122"/>
        <v>1035</v>
      </c>
    </row>
    <row r="119" ht="13.5" customHeight="1">
      <c r="A119" s="88">
        <v>40306.0</v>
      </c>
      <c r="B119" s="84" t="s">
        <v>74</v>
      </c>
      <c r="C119" s="38"/>
      <c r="D119" s="233" t="s">
        <v>32</v>
      </c>
      <c r="E119" s="52">
        <f t="shared" si="2"/>
        <v>1289</v>
      </c>
      <c r="F119" s="41">
        <v>5.0</v>
      </c>
      <c r="G119" s="41">
        <v>15.0</v>
      </c>
      <c r="H119" s="42">
        <f t="shared" si="3"/>
        <v>30</v>
      </c>
      <c r="I119" s="38"/>
      <c r="J119" s="234" t="s">
        <v>35</v>
      </c>
      <c r="K119" s="52">
        <f t="shared" si="4"/>
        <v>1026</v>
      </c>
      <c r="L119" s="44">
        <v>3.0</v>
      </c>
      <c r="M119" s="44">
        <v>16.0</v>
      </c>
      <c r="N119" s="23">
        <f t="shared" si="5"/>
        <v>25</v>
      </c>
      <c r="O119" s="38"/>
      <c r="P119" s="45" t="s">
        <v>72</v>
      </c>
      <c r="Q119" s="38"/>
      <c r="R119" s="45">
        <f>MIN(Rules!$E$2,(MAX(H119/N119,N119/H119)))</f>
        <v>1.2</v>
      </c>
      <c r="S119" s="45">
        <f>VLOOKUP(B119,Rules!A:B,2,FALSE)</f>
        <v>50</v>
      </c>
      <c r="T119" s="38"/>
      <c r="U119" s="46">
        <f>1/(10^(-(E119+(IF(P119="Y",Rules!$I$2,0))-K119)/Rules!$E$12)+1)</f>
        <v>0.8701104051</v>
      </c>
      <c r="V119" s="47">
        <f t="shared" si="6"/>
        <v>8</v>
      </c>
      <c r="W119" s="47">
        <f t="shared" si="7"/>
        <v>-8</v>
      </c>
      <c r="X119" s="47"/>
      <c r="Y119" s="47"/>
      <c r="Z119" s="48"/>
      <c r="AA119" s="47">
        <f t="shared" ref="AA119:BJ119" si="123">IF($D119=AA$1,$E119+$V119,(IF($J119=AA$1,$K119+$W119,AA118)))</f>
        <v>1370</v>
      </c>
      <c r="AB119" s="47">
        <f t="shared" si="123"/>
        <v>1167</v>
      </c>
      <c r="AC119" s="47">
        <f t="shared" si="123"/>
        <v>1563</v>
      </c>
      <c r="AD119" s="47">
        <f t="shared" si="123"/>
        <v>477</v>
      </c>
      <c r="AE119" s="47">
        <f t="shared" si="123"/>
        <v>1681</v>
      </c>
      <c r="AF119" s="47">
        <f t="shared" si="123"/>
        <v>1831</v>
      </c>
      <c r="AG119" s="47">
        <f t="shared" si="123"/>
        <v>1018</v>
      </c>
      <c r="AH119" s="47">
        <f t="shared" si="123"/>
        <v>839</v>
      </c>
      <c r="AI119" s="47">
        <f t="shared" si="123"/>
        <v>1324</v>
      </c>
      <c r="AJ119" s="47">
        <f t="shared" si="123"/>
        <v>1717</v>
      </c>
      <c r="AK119" s="47">
        <f t="shared" si="123"/>
        <v>512</v>
      </c>
      <c r="AL119" s="47">
        <f t="shared" si="123"/>
        <v>935</v>
      </c>
      <c r="AM119" s="47">
        <f t="shared" si="123"/>
        <v>1982</v>
      </c>
      <c r="AN119" s="47">
        <f t="shared" si="123"/>
        <v>1301</v>
      </c>
      <c r="AO119" s="47">
        <f t="shared" si="123"/>
        <v>1193</v>
      </c>
      <c r="AP119" s="47">
        <f t="shared" si="123"/>
        <v>2047</v>
      </c>
      <c r="AQ119" s="47">
        <f t="shared" si="123"/>
        <v>1549</v>
      </c>
      <c r="AR119" s="47">
        <f t="shared" si="123"/>
        <v>507</v>
      </c>
      <c r="AS119" s="47">
        <f t="shared" si="123"/>
        <v>1607</v>
      </c>
      <c r="AT119" s="47">
        <f t="shared" si="123"/>
        <v>1106</v>
      </c>
      <c r="AU119" s="47">
        <f t="shared" si="123"/>
        <v>697</v>
      </c>
      <c r="AV119" s="47">
        <f t="shared" si="123"/>
        <v>907</v>
      </c>
      <c r="AW119" s="47">
        <f t="shared" si="123"/>
        <v>1100</v>
      </c>
      <c r="AX119" s="47">
        <f t="shared" si="123"/>
        <v>1221</v>
      </c>
      <c r="AY119" s="47">
        <f t="shared" si="123"/>
        <v>742</v>
      </c>
      <c r="AZ119" s="47">
        <f t="shared" si="123"/>
        <v>1618</v>
      </c>
      <c r="BA119" s="47">
        <f t="shared" si="123"/>
        <v>929</v>
      </c>
      <c r="BB119" s="47">
        <f t="shared" si="123"/>
        <v>708</v>
      </c>
      <c r="BC119" s="47">
        <f t="shared" si="123"/>
        <v>527</v>
      </c>
      <c r="BD119" s="47">
        <f t="shared" si="123"/>
        <v>1968</v>
      </c>
      <c r="BE119" s="47">
        <f t="shared" si="123"/>
        <v>664</v>
      </c>
      <c r="BF119" s="47">
        <f t="shared" si="123"/>
        <v>547</v>
      </c>
      <c r="BG119" s="47">
        <f t="shared" si="123"/>
        <v>1856</v>
      </c>
      <c r="BH119" s="47">
        <f t="shared" si="123"/>
        <v>1297</v>
      </c>
      <c r="BI119" s="47">
        <f t="shared" si="123"/>
        <v>1673</v>
      </c>
      <c r="BJ119" s="47">
        <f t="shared" si="123"/>
        <v>1035</v>
      </c>
    </row>
    <row r="120" ht="13.5" customHeight="1">
      <c r="A120" s="88">
        <v>40313.0</v>
      </c>
      <c r="B120" s="84" t="s">
        <v>82</v>
      </c>
      <c r="C120" s="38"/>
      <c r="D120" s="233" t="s">
        <v>36</v>
      </c>
      <c r="E120" s="52">
        <f t="shared" si="2"/>
        <v>1106</v>
      </c>
      <c r="F120" s="41">
        <v>3.0</v>
      </c>
      <c r="G120" s="41">
        <v>17.0</v>
      </c>
      <c r="H120" s="42">
        <f t="shared" si="3"/>
        <v>26</v>
      </c>
      <c r="I120" s="38"/>
      <c r="J120" s="234" t="s">
        <v>51</v>
      </c>
      <c r="K120" s="52">
        <f t="shared" si="4"/>
        <v>742</v>
      </c>
      <c r="L120" s="44">
        <v>1.0</v>
      </c>
      <c r="M120" s="44">
        <v>16.0</v>
      </c>
      <c r="N120" s="23">
        <f t="shared" si="5"/>
        <v>19</v>
      </c>
      <c r="O120" s="38"/>
      <c r="P120" s="45" t="s">
        <v>73</v>
      </c>
      <c r="Q120" s="38"/>
      <c r="R120" s="45">
        <f>MIN(Rules!$E$2,(MAX(H120/N120,N120/H120)))</f>
        <v>1.368421053</v>
      </c>
      <c r="S120" s="45">
        <f>VLOOKUP(B120,Rules!A:B,2,FALSE)</f>
        <v>35</v>
      </c>
      <c r="T120" s="38"/>
      <c r="U120" s="46">
        <f>1/(10^(-(E120+(IF(P120="Y",Rules!$I$2,0))-K120)/Rules!$E$12)+1)</f>
        <v>0.8424115718</v>
      </c>
      <c r="V120" s="47">
        <f t="shared" si="6"/>
        <v>8</v>
      </c>
      <c r="W120" s="47">
        <f t="shared" si="7"/>
        <v>-8</v>
      </c>
      <c r="X120" s="47"/>
      <c r="Y120" s="47"/>
      <c r="Z120" s="48"/>
      <c r="AA120" s="47">
        <f t="shared" ref="AA120:BJ120" si="124">IF($D120=AA$1,$E120+$V120,(IF($J120=AA$1,$K120+$W120,AA119)))</f>
        <v>1370</v>
      </c>
      <c r="AB120" s="47">
        <f t="shared" si="124"/>
        <v>1167</v>
      </c>
      <c r="AC120" s="47">
        <f t="shared" si="124"/>
        <v>1563</v>
      </c>
      <c r="AD120" s="47">
        <f t="shared" si="124"/>
        <v>477</v>
      </c>
      <c r="AE120" s="47">
        <f t="shared" si="124"/>
        <v>1681</v>
      </c>
      <c r="AF120" s="47">
        <f t="shared" si="124"/>
        <v>1831</v>
      </c>
      <c r="AG120" s="47">
        <f t="shared" si="124"/>
        <v>1018</v>
      </c>
      <c r="AH120" s="47">
        <f t="shared" si="124"/>
        <v>839</v>
      </c>
      <c r="AI120" s="47">
        <f t="shared" si="124"/>
        <v>1324</v>
      </c>
      <c r="AJ120" s="47">
        <f t="shared" si="124"/>
        <v>1717</v>
      </c>
      <c r="AK120" s="47">
        <f t="shared" si="124"/>
        <v>512</v>
      </c>
      <c r="AL120" s="47">
        <f t="shared" si="124"/>
        <v>935</v>
      </c>
      <c r="AM120" s="47">
        <f t="shared" si="124"/>
        <v>1982</v>
      </c>
      <c r="AN120" s="47">
        <f t="shared" si="124"/>
        <v>1301</v>
      </c>
      <c r="AO120" s="47">
        <f t="shared" si="124"/>
        <v>1193</v>
      </c>
      <c r="AP120" s="47">
        <f t="shared" si="124"/>
        <v>2047</v>
      </c>
      <c r="AQ120" s="47">
        <f t="shared" si="124"/>
        <v>1549</v>
      </c>
      <c r="AR120" s="47">
        <f t="shared" si="124"/>
        <v>507</v>
      </c>
      <c r="AS120" s="47">
        <f t="shared" si="124"/>
        <v>1607</v>
      </c>
      <c r="AT120" s="47">
        <f t="shared" si="124"/>
        <v>1114</v>
      </c>
      <c r="AU120" s="47">
        <f t="shared" si="124"/>
        <v>697</v>
      </c>
      <c r="AV120" s="47">
        <f t="shared" si="124"/>
        <v>907</v>
      </c>
      <c r="AW120" s="47">
        <f t="shared" si="124"/>
        <v>1100</v>
      </c>
      <c r="AX120" s="47">
        <f t="shared" si="124"/>
        <v>1221</v>
      </c>
      <c r="AY120" s="47">
        <f t="shared" si="124"/>
        <v>734</v>
      </c>
      <c r="AZ120" s="47">
        <f t="shared" si="124"/>
        <v>1618</v>
      </c>
      <c r="BA120" s="47">
        <f t="shared" si="124"/>
        <v>929</v>
      </c>
      <c r="BB120" s="47">
        <f t="shared" si="124"/>
        <v>708</v>
      </c>
      <c r="BC120" s="47">
        <f t="shared" si="124"/>
        <v>527</v>
      </c>
      <c r="BD120" s="47">
        <f t="shared" si="124"/>
        <v>1968</v>
      </c>
      <c r="BE120" s="47">
        <f t="shared" si="124"/>
        <v>664</v>
      </c>
      <c r="BF120" s="47">
        <f t="shared" si="124"/>
        <v>547</v>
      </c>
      <c r="BG120" s="47">
        <f t="shared" si="124"/>
        <v>1856</v>
      </c>
      <c r="BH120" s="47">
        <f t="shared" si="124"/>
        <v>1297</v>
      </c>
      <c r="BI120" s="47">
        <f t="shared" si="124"/>
        <v>1673</v>
      </c>
      <c r="BJ120" s="47">
        <f t="shared" si="124"/>
        <v>1035</v>
      </c>
    </row>
    <row r="121" ht="13.5" customHeight="1">
      <c r="A121" s="88">
        <v>40313.0</v>
      </c>
      <c r="B121" s="84" t="s">
        <v>82</v>
      </c>
      <c r="C121" s="38"/>
      <c r="D121" s="233" t="s">
        <v>43</v>
      </c>
      <c r="E121" s="52">
        <f t="shared" si="2"/>
        <v>1167</v>
      </c>
      <c r="F121" s="41">
        <v>3.0</v>
      </c>
      <c r="G121" s="41">
        <v>20.0</v>
      </c>
      <c r="H121" s="42">
        <f t="shared" si="3"/>
        <v>29</v>
      </c>
      <c r="I121" s="38"/>
      <c r="J121" s="234" t="s">
        <v>42</v>
      </c>
      <c r="K121" s="52">
        <f t="shared" si="4"/>
        <v>664</v>
      </c>
      <c r="L121" s="44">
        <v>2.0</v>
      </c>
      <c r="M121" s="44">
        <v>9.0</v>
      </c>
      <c r="N121" s="23">
        <f t="shared" si="5"/>
        <v>15</v>
      </c>
      <c r="O121" s="38"/>
      <c r="P121" s="45" t="s">
        <v>73</v>
      </c>
      <c r="Q121" s="38"/>
      <c r="R121" s="45">
        <f>MIN(Rules!$E$2,(MAX(H121/N121,N121/H121)))</f>
        <v>1.933333333</v>
      </c>
      <c r="S121" s="45">
        <f>VLOOKUP(B121,Rules!A:B,2,FALSE)</f>
        <v>35</v>
      </c>
      <c r="T121" s="38"/>
      <c r="U121" s="46">
        <f>1/(10^(-(E121+(IF(P121="Y",Rules!$I$2,0))-K121)/Rules!$E$12)+1)</f>
        <v>0.910226252</v>
      </c>
      <c r="V121" s="47">
        <f t="shared" si="6"/>
        <v>6</v>
      </c>
      <c r="W121" s="47">
        <f t="shared" si="7"/>
        <v>-6</v>
      </c>
      <c r="X121" s="47"/>
      <c r="Y121" s="47"/>
      <c r="Z121" s="48"/>
      <c r="AA121" s="47">
        <f t="shared" ref="AA121:BJ121" si="125">IF($D121=AA$1,$E121+$V121,(IF($J121=AA$1,$K121+$W121,AA120)))</f>
        <v>1370</v>
      </c>
      <c r="AB121" s="47">
        <f t="shared" si="125"/>
        <v>1173</v>
      </c>
      <c r="AC121" s="47">
        <f t="shared" si="125"/>
        <v>1563</v>
      </c>
      <c r="AD121" s="47">
        <f t="shared" si="125"/>
        <v>477</v>
      </c>
      <c r="AE121" s="47">
        <f t="shared" si="125"/>
        <v>1681</v>
      </c>
      <c r="AF121" s="47">
        <f t="shared" si="125"/>
        <v>1831</v>
      </c>
      <c r="AG121" s="47">
        <f t="shared" si="125"/>
        <v>1018</v>
      </c>
      <c r="AH121" s="47">
        <f t="shared" si="125"/>
        <v>839</v>
      </c>
      <c r="AI121" s="47">
        <f t="shared" si="125"/>
        <v>1324</v>
      </c>
      <c r="AJ121" s="47">
        <f t="shared" si="125"/>
        <v>1717</v>
      </c>
      <c r="AK121" s="47">
        <f t="shared" si="125"/>
        <v>512</v>
      </c>
      <c r="AL121" s="47">
        <f t="shared" si="125"/>
        <v>935</v>
      </c>
      <c r="AM121" s="47">
        <f t="shared" si="125"/>
        <v>1982</v>
      </c>
      <c r="AN121" s="47">
        <f t="shared" si="125"/>
        <v>1301</v>
      </c>
      <c r="AO121" s="47">
        <f t="shared" si="125"/>
        <v>1193</v>
      </c>
      <c r="AP121" s="47">
        <f t="shared" si="125"/>
        <v>2047</v>
      </c>
      <c r="AQ121" s="47">
        <f t="shared" si="125"/>
        <v>1549</v>
      </c>
      <c r="AR121" s="47">
        <f t="shared" si="125"/>
        <v>507</v>
      </c>
      <c r="AS121" s="47">
        <f t="shared" si="125"/>
        <v>1607</v>
      </c>
      <c r="AT121" s="47">
        <f t="shared" si="125"/>
        <v>1114</v>
      </c>
      <c r="AU121" s="47">
        <f t="shared" si="125"/>
        <v>697</v>
      </c>
      <c r="AV121" s="47">
        <f t="shared" si="125"/>
        <v>907</v>
      </c>
      <c r="AW121" s="47">
        <f t="shared" si="125"/>
        <v>1100</v>
      </c>
      <c r="AX121" s="47">
        <f t="shared" si="125"/>
        <v>1221</v>
      </c>
      <c r="AY121" s="47">
        <f t="shared" si="125"/>
        <v>734</v>
      </c>
      <c r="AZ121" s="47">
        <f t="shared" si="125"/>
        <v>1618</v>
      </c>
      <c r="BA121" s="47">
        <f t="shared" si="125"/>
        <v>929</v>
      </c>
      <c r="BB121" s="47">
        <f t="shared" si="125"/>
        <v>708</v>
      </c>
      <c r="BC121" s="47">
        <f t="shared" si="125"/>
        <v>527</v>
      </c>
      <c r="BD121" s="47">
        <f t="shared" si="125"/>
        <v>1968</v>
      </c>
      <c r="BE121" s="47">
        <f t="shared" si="125"/>
        <v>658</v>
      </c>
      <c r="BF121" s="47">
        <f t="shared" si="125"/>
        <v>547</v>
      </c>
      <c r="BG121" s="47">
        <f t="shared" si="125"/>
        <v>1856</v>
      </c>
      <c r="BH121" s="47">
        <f t="shared" si="125"/>
        <v>1297</v>
      </c>
      <c r="BI121" s="47">
        <f t="shared" si="125"/>
        <v>1673</v>
      </c>
      <c r="BJ121" s="47">
        <f t="shared" si="125"/>
        <v>1035</v>
      </c>
    </row>
    <row r="122" ht="13.5" customHeight="1">
      <c r="A122" s="88">
        <v>40313.0</v>
      </c>
      <c r="B122" s="84" t="s">
        <v>74</v>
      </c>
      <c r="C122" s="38"/>
      <c r="D122" s="233" t="s">
        <v>34</v>
      </c>
      <c r="E122" s="52">
        <f t="shared" si="2"/>
        <v>1301</v>
      </c>
      <c r="F122" s="41">
        <v>3.0</v>
      </c>
      <c r="G122" s="41">
        <v>14.0</v>
      </c>
      <c r="H122" s="42">
        <f t="shared" si="3"/>
        <v>23</v>
      </c>
      <c r="I122" s="38"/>
      <c r="J122" s="234" t="s">
        <v>32</v>
      </c>
      <c r="K122" s="52">
        <f t="shared" si="4"/>
        <v>1297</v>
      </c>
      <c r="L122" s="44">
        <v>2.0</v>
      </c>
      <c r="M122" s="44">
        <v>11.0</v>
      </c>
      <c r="N122" s="23">
        <f t="shared" si="5"/>
        <v>17</v>
      </c>
      <c r="O122" s="38"/>
      <c r="P122" s="45" t="s">
        <v>72</v>
      </c>
      <c r="Q122" s="38"/>
      <c r="R122" s="45">
        <f>MIN(Rules!$E$2,(MAX(H122/N122,N122/H122)))</f>
        <v>1.352941176</v>
      </c>
      <c r="S122" s="45">
        <f>VLOOKUP(B122,Rules!A:B,2,FALSE)</f>
        <v>50</v>
      </c>
      <c r="T122" s="38"/>
      <c r="U122" s="46">
        <f>1/(10^(-(E122+(IF(P122="Y",Rules!$I$2,0))-K122)/Rules!$E$12)+1)</f>
        <v>0.670223527</v>
      </c>
      <c r="V122" s="47">
        <f t="shared" si="6"/>
        <v>22</v>
      </c>
      <c r="W122" s="47">
        <f t="shared" si="7"/>
        <v>-22</v>
      </c>
      <c r="X122" s="47"/>
      <c r="Y122" s="47"/>
      <c r="Z122" s="48"/>
      <c r="AA122" s="47">
        <f t="shared" ref="AA122:BJ122" si="126">IF($D122=AA$1,$E122+$V122,(IF($J122=AA$1,$K122+$W122,AA121)))</f>
        <v>1370</v>
      </c>
      <c r="AB122" s="47">
        <f t="shared" si="126"/>
        <v>1173</v>
      </c>
      <c r="AC122" s="47">
        <f t="shared" si="126"/>
        <v>1563</v>
      </c>
      <c r="AD122" s="47">
        <f t="shared" si="126"/>
        <v>477</v>
      </c>
      <c r="AE122" s="47">
        <f t="shared" si="126"/>
        <v>1681</v>
      </c>
      <c r="AF122" s="47">
        <f t="shared" si="126"/>
        <v>1831</v>
      </c>
      <c r="AG122" s="47">
        <f t="shared" si="126"/>
        <v>1018</v>
      </c>
      <c r="AH122" s="47">
        <f t="shared" si="126"/>
        <v>839</v>
      </c>
      <c r="AI122" s="47">
        <f t="shared" si="126"/>
        <v>1324</v>
      </c>
      <c r="AJ122" s="47">
        <f t="shared" si="126"/>
        <v>1717</v>
      </c>
      <c r="AK122" s="47">
        <f t="shared" si="126"/>
        <v>512</v>
      </c>
      <c r="AL122" s="47">
        <f t="shared" si="126"/>
        <v>935</v>
      </c>
      <c r="AM122" s="47">
        <f t="shared" si="126"/>
        <v>1982</v>
      </c>
      <c r="AN122" s="47">
        <f t="shared" si="126"/>
        <v>1323</v>
      </c>
      <c r="AO122" s="47">
        <f t="shared" si="126"/>
        <v>1193</v>
      </c>
      <c r="AP122" s="47">
        <f t="shared" si="126"/>
        <v>2047</v>
      </c>
      <c r="AQ122" s="47">
        <f t="shared" si="126"/>
        <v>1549</v>
      </c>
      <c r="AR122" s="47">
        <f t="shared" si="126"/>
        <v>507</v>
      </c>
      <c r="AS122" s="47">
        <f t="shared" si="126"/>
        <v>1607</v>
      </c>
      <c r="AT122" s="47">
        <f t="shared" si="126"/>
        <v>1114</v>
      </c>
      <c r="AU122" s="47">
        <f t="shared" si="126"/>
        <v>697</v>
      </c>
      <c r="AV122" s="47">
        <f t="shared" si="126"/>
        <v>907</v>
      </c>
      <c r="AW122" s="47">
        <f t="shared" si="126"/>
        <v>1100</v>
      </c>
      <c r="AX122" s="47">
        <f t="shared" si="126"/>
        <v>1221</v>
      </c>
      <c r="AY122" s="47">
        <f t="shared" si="126"/>
        <v>734</v>
      </c>
      <c r="AZ122" s="47">
        <f t="shared" si="126"/>
        <v>1618</v>
      </c>
      <c r="BA122" s="47">
        <f t="shared" si="126"/>
        <v>929</v>
      </c>
      <c r="BB122" s="47">
        <f t="shared" si="126"/>
        <v>708</v>
      </c>
      <c r="BC122" s="47">
        <f t="shared" si="126"/>
        <v>527</v>
      </c>
      <c r="BD122" s="47">
        <f t="shared" si="126"/>
        <v>1968</v>
      </c>
      <c r="BE122" s="47">
        <f t="shared" si="126"/>
        <v>658</v>
      </c>
      <c r="BF122" s="47">
        <f t="shared" si="126"/>
        <v>547</v>
      </c>
      <c r="BG122" s="47">
        <f t="shared" si="126"/>
        <v>1856</v>
      </c>
      <c r="BH122" s="47">
        <f t="shared" si="126"/>
        <v>1275</v>
      </c>
      <c r="BI122" s="47">
        <f t="shared" si="126"/>
        <v>1673</v>
      </c>
      <c r="BJ122" s="47">
        <f t="shared" si="126"/>
        <v>1035</v>
      </c>
    </row>
    <row r="123" ht="13.5" customHeight="1">
      <c r="A123" s="88">
        <v>40313.0</v>
      </c>
      <c r="B123" s="84" t="s">
        <v>74</v>
      </c>
      <c r="C123" s="38"/>
      <c r="D123" s="233" t="s">
        <v>29</v>
      </c>
      <c r="E123" s="52">
        <f t="shared" si="2"/>
        <v>1193</v>
      </c>
      <c r="F123" s="41">
        <v>1.0</v>
      </c>
      <c r="G123" s="41">
        <v>19.0</v>
      </c>
      <c r="H123" s="42">
        <f t="shared" si="3"/>
        <v>22</v>
      </c>
      <c r="I123" s="38"/>
      <c r="J123" s="234" t="s">
        <v>40</v>
      </c>
      <c r="K123" s="52">
        <f t="shared" si="4"/>
        <v>1035</v>
      </c>
      <c r="L123" s="44">
        <v>1.0</v>
      </c>
      <c r="M123" s="44">
        <v>16.0</v>
      </c>
      <c r="N123" s="23">
        <f t="shared" si="5"/>
        <v>19</v>
      </c>
      <c r="O123" s="38"/>
      <c r="P123" s="45" t="s">
        <v>72</v>
      </c>
      <c r="Q123" s="38"/>
      <c r="R123" s="45">
        <f>MIN(Rules!$E$2,(MAX(H123/N123,N123/H123)))</f>
        <v>1.157894737</v>
      </c>
      <c r="S123" s="45">
        <f>VLOOKUP(B123,Rules!A:B,2,FALSE)</f>
        <v>50</v>
      </c>
      <c r="T123" s="38"/>
      <c r="U123" s="46">
        <f>1/(10^(-(E123+(IF(P123="Y",Rules!$I$2,0))-K123)/Rules!$E$12)+1)</f>
        <v>0.8050862744</v>
      </c>
      <c r="V123" s="47">
        <f t="shared" si="6"/>
        <v>11</v>
      </c>
      <c r="W123" s="47">
        <f t="shared" si="7"/>
        <v>-11</v>
      </c>
      <c r="X123" s="47"/>
      <c r="Y123" s="47"/>
      <c r="Z123" s="48"/>
      <c r="AA123" s="47">
        <f t="shared" ref="AA123:BJ123" si="127">IF($D123=AA$1,$E123+$V123,(IF($J123=AA$1,$K123+$W123,AA122)))</f>
        <v>1370</v>
      </c>
      <c r="AB123" s="47">
        <f t="shared" si="127"/>
        <v>1173</v>
      </c>
      <c r="AC123" s="47">
        <f t="shared" si="127"/>
        <v>1563</v>
      </c>
      <c r="AD123" s="47">
        <f t="shared" si="127"/>
        <v>477</v>
      </c>
      <c r="AE123" s="47">
        <f t="shared" si="127"/>
        <v>1681</v>
      </c>
      <c r="AF123" s="47">
        <f t="shared" si="127"/>
        <v>1831</v>
      </c>
      <c r="AG123" s="47">
        <f t="shared" si="127"/>
        <v>1018</v>
      </c>
      <c r="AH123" s="47">
        <f t="shared" si="127"/>
        <v>839</v>
      </c>
      <c r="AI123" s="47">
        <f t="shared" si="127"/>
        <v>1324</v>
      </c>
      <c r="AJ123" s="47">
        <f t="shared" si="127"/>
        <v>1717</v>
      </c>
      <c r="AK123" s="47">
        <f t="shared" si="127"/>
        <v>512</v>
      </c>
      <c r="AL123" s="47">
        <f t="shared" si="127"/>
        <v>935</v>
      </c>
      <c r="AM123" s="47">
        <f t="shared" si="127"/>
        <v>1982</v>
      </c>
      <c r="AN123" s="47">
        <f t="shared" si="127"/>
        <v>1323</v>
      </c>
      <c r="AO123" s="47">
        <f t="shared" si="127"/>
        <v>1204</v>
      </c>
      <c r="AP123" s="47">
        <f t="shared" si="127"/>
        <v>2047</v>
      </c>
      <c r="AQ123" s="47">
        <f t="shared" si="127"/>
        <v>1549</v>
      </c>
      <c r="AR123" s="47">
        <f t="shared" si="127"/>
        <v>507</v>
      </c>
      <c r="AS123" s="47">
        <f t="shared" si="127"/>
        <v>1607</v>
      </c>
      <c r="AT123" s="47">
        <f t="shared" si="127"/>
        <v>1114</v>
      </c>
      <c r="AU123" s="47">
        <f t="shared" si="127"/>
        <v>697</v>
      </c>
      <c r="AV123" s="47">
        <f t="shared" si="127"/>
        <v>907</v>
      </c>
      <c r="AW123" s="47">
        <f t="shared" si="127"/>
        <v>1100</v>
      </c>
      <c r="AX123" s="47">
        <f t="shared" si="127"/>
        <v>1221</v>
      </c>
      <c r="AY123" s="47">
        <f t="shared" si="127"/>
        <v>734</v>
      </c>
      <c r="AZ123" s="47">
        <f t="shared" si="127"/>
        <v>1618</v>
      </c>
      <c r="BA123" s="47">
        <f t="shared" si="127"/>
        <v>929</v>
      </c>
      <c r="BB123" s="47">
        <f t="shared" si="127"/>
        <v>708</v>
      </c>
      <c r="BC123" s="47">
        <f t="shared" si="127"/>
        <v>527</v>
      </c>
      <c r="BD123" s="47">
        <f t="shared" si="127"/>
        <v>1968</v>
      </c>
      <c r="BE123" s="47">
        <f t="shared" si="127"/>
        <v>658</v>
      </c>
      <c r="BF123" s="47">
        <f t="shared" si="127"/>
        <v>547</v>
      </c>
      <c r="BG123" s="47">
        <f t="shared" si="127"/>
        <v>1856</v>
      </c>
      <c r="BH123" s="47">
        <f t="shared" si="127"/>
        <v>1275</v>
      </c>
      <c r="BI123" s="47">
        <f t="shared" si="127"/>
        <v>1673</v>
      </c>
      <c r="BJ123" s="47">
        <f t="shared" si="127"/>
        <v>1024</v>
      </c>
    </row>
    <row r="124" ht="13.5" customHeight="1">
      <c r="A124" s="88">
        <v>40313.0</v>
      </c>
      <c r="B124" s="84" t="s">
        <v>74</v>
      </c>
      <c r="C124" s="38"/>
      <c r="D124" s="233" t="s">
        <v>39</v>
      </c>
      <c r="E124" s="52">
        <f t="shared" si="2"/>
        <v>1100</v>
      </c>
      <c r="F124" s="41">
        <v>2.0</v>
      </c>
      <c r="G124" s="41">
        <v>12.0</v>
      </c>
      <c r="H124" s="42">
        <f t="shared" si="3"/>
        <v>18</v>
      </c>
      <c r="I124" s="38"/>
      <c r="J124" s="234" t="s">
        <v>33</v>
      </c>
      <c r="K124" s="52">
        <f t="shared" si="4"/>
        <v>1324</v>
      </c>
      <c r="L124" s="44">
        <v>3.0</v>
      </c>
      <c r="M124" s="44">
        <v>19.0</v>
      </c>
      <c r="N124" s="23">
        <f t="shared" si="5"/>
        <v>28</v>
      </c>
      <c r="O124" s="38"/>
      <c r="P124" s="45" t="s">
        <v>72</v>
      </c>
      <c r="Q124" s="38"/>
      <c r="R124" s="45">
        <f>MIN(Rules!$E$2,(MAX(H124/N124,N124/H124)))</f>
        <v>1.555555556</v>
      </c>
      <c r="S124" s="45">
        <f>VLOOKUP(B124,Rules!A:B,2,FALSE)</f>
        <v>50</v>
      </c>
      <c r="T124" s="38"/>
      <c r="U124" s="46">
        <f>1/(10^(-(E124+(IF(P124="Y",Rules!$I$2,0))-K124)/Rules!$E$12)+1)</f>
        <v>0.4156193882</v>
      </c>
      <c r="V124" s="47">
        <f t="shared" si="6"/>
        <v>-32</v>
      </c>
      <c r="W124" s="47">
        <f t="shared" si="7"/>
        <v>32</v>
      </c>
      <c r="X124" s="47"/>
      <c r="Y124" s="47"/>
      <c r="Z124" s="48"/>
      <c r="AA124" s="47">
        <f t="shared" ref="AA124:BJ124" si="128">IF($D124=AA$1,$E124+$V124,(IF($J124=AA$1,$K124+$W124,AA123)))</f>
        <v>1370</v>
      </c>
      <c r="AB124" s="47">
        <f t="shared" si="128"/>
        <v>1173</v>
      </c>
      <c r="AC124" s="47">
        <f t="shared" si="128"/>
        <v>1563</v>
      </c>
      <c r="AD124" s="47">
        <f t="shared" si="128"/>
        <v>477</v>
      </c>
      <c r="AE124" s="47">
        <f t="shared" si="128"/>
        <v>1681</v>
      </c>
      <c r="AF124" s="47">
        <f t="shared" si="128"/>
        <v>1831</v>
      </c>
      <c r="AG124" s="47">
        <f t="shared" si="128"/>
        <v>1018</v>
      </c>
      <c r="AH124" s="47">
        <f t="shared" si="128"/>
        <v>839</v>
      </c>
      <c r="AI124" s="47">
        <f t="shared" si="128"/>
        <v>1356</v>
      </c>
      <c r="AJ124" s="47">
        <f t="shared" si="128"/>
        <v>1717</v>
      </c>
      <c r="AK124" s="47">
        <f t="shared" si="128"/>
        <v>512</v>
      </c>
      <c r="AL124" s="47">
        <f t="shared" si="128"/>
        <v>935</v>
      </c>
      <c r="AM124" s="47">
        <f t="shared" si="128"/>
        <v>1982</v>
      </c>
      <c r="AN124" s="47">
        <f t="shared" si="128"/>
        <v>1323</v>
      </c>
      <c r="AO124" s="47">
        <f t="shared" si="128"/>
        <v>1204</v>
      </c>
      <c r="AP124" s="47">
        <f t="shared" si="128"/>
        <v>2047</v>
      </c>
      <c r="AQ124" s="47">
        <f t="shared" si="128"/>
        <v>1549</v>
      </c>
      <c r="AR124" s="47">
        <f t="shared" si="128"/>
        <v>507</v>
      </c>
      <c r="AS124" s="47">
        <f t="shared" si="128"/>
        <v>1607</v>
      </c>
      <c r="AT124" s="47">
        <f t="shared" si="128"/>
        <v>1114</v>
      </c>
      <c r="AU124" s="47">
        <f t="shared" si="128"/>
        <v>697</v>
      </c>
      <c r="AV124" s="47">
        <f t="shared" si="128"/>
        <v>907</v>
      </c>
      <c r="AW124" s="47">
        <f t="shared" si="128"/>
        <v>1068</v>
      </c>
      <c r="AX124" s="47">
        <f t="shared" si="128"/>
        <v>1221</v>
      </c>
      <c r="AY124" s="47">
        <f t="shared" si="128"/>
        <v>734</v>
      </c>
      <c r="AZ124" s="47">
        <f t="shared" si="128"/>
        <v>1618</v>
      </c>
      <c r="BA124" s="47">
        <f t="shared" si="128"/>
        <v>929</v>
      </c>
      <c r="BB124" s="47">
        <f t="shared" si="128"/>
        <v>708</v>
      </c>
      <c r="BC124" s="47">
        <f t="shared" si="128"/>
        <v>527</v>
      </c>
      <c r="BD124" s="47">
        <f t="shared" si="128"/>
        <v>1968</v>
      </c>
      <c r="BE124" s="47">
        <f t="shared" si="128"/>
        <v>658</v>
      </c>
      <c r="BF124" s="47">
        <f t="shared" si="128"/>
        <v>547</v>
      </c>
      <c r="BG124" s="47">
        <f t="shared" si="128"/>
        <v>1856</v>
      </c>
      <c r="BH124" s="47">
        <f t="shared" si="128"/>
        <v>1275</v>
      </c>
      <c r="BI124" s="47">
        <f t="shared" si="128"/>
        <v>1673</v>
      </c>
      <c r="BJ124" s="47">
        <f t="shared" si="128"/>
        <v>1024</v>
      </c>
    </row>
    <row r="125" ht="13.5" customHeight="1">
      <c r="A125" s="88">
        <v>40313.0</v>
      </c>
      <c r="B125" s="84" t="s">
        <v>74</v>
      </c>
      <c r="C125" s="38"/>
      <c r="D125" s="233" t="s">
        <v>35</v>
      </c>
      <c r="E125" s="52">
        <f t="shared" si="2"/>
        <v>1018</v>
      </c>
      <c r="F125" s="41">
        <v>0.0</v>
      </c>
      <c r="G125" s="41">
        <v>15.0</v>
      </c>
      <c r="H125" s="42">
        <f t="shared" si="3"/>
        <v>15</v>
      </c>
      <c r="I125" s="38"/>
      <c r="J125" s="234" t="s">
        <v>38</v>
      </c>
      <c r="K125" s="52">
        <f t="shared" si="4"/>
        <v>1221</v>
      </c>
      <c r="L125" s="44">
        <v>2.0</v>
      </c>
      <c r="M125" s="44">
        <v>16.0</v>
      </c>
      <c r="N125" s="23">
        <f t="shared" si="5"/>
        <v>22</v>
      </c>
      <c r="O125" s="38"/>
      <c r="P125" s="45" t="s">
        <v>72</v>
      </c>
      <c r="Q125" s="38"/>
      <c r="R125" s="45">
        <f>MIN(Rules!$E$2,(MAX(H125/N125,N125/H125)))</f>
        <v>1.466666667</v>
      </c>
      <c r="S125" s="45">
        <f>VLOOKUP(B125,Rules!A:B,2,FALSE)</f>
        <v>50</v>
      </c>
      <c r="T125" s="38"/>
      <c r="U125" s="46">
        <f>1/(10^(-(E125+(IF(P125="Y",Rules!$I$2,0))-K125)/Rules!$E$12)+1)</f>
        <v>0.4392826182</v>
      </c>
      <c r="V125" s="47">
        <f t="shared" si="6"/>
        <v>-32</v>
      </c>
      <c r="W125" s="47">
        <f t="shared" si="7"/>
        <v>32</v>
      </c>
      <c r="X125" s="47"/>
      <c r="Y125" s="47"/>
      <c r="Z125" s="48"/>
      <c r="AA125" s="47">
        <f t="shared" ref="AA125:BJ125" si="129">IF($D125=AA$1,$E125+$V125,(IF($J125=AA$1,$K125+$W125,AA124)))</f>
        <v>1370</v>
      </c>
      <c r="AB125" s="47">
        <f t="shared" si="129"/>
        <v>1173</v>
      </c>
      <c r="AC125" s="47">
        <f t="shared" si="129"/>
        <v>1563</v>
      </c>
      <c r="AD125" s="47">
        <f t="shared" si="129"/>
        <v>477</v>
      </c>
      <c r="AE125" s="47">
        <f t="shared" si="129"/>
        <v>1681</v>
      </c>
      <c r="AF125" s="47">
        <f t="shared" si="129"/>
        <v>1831</v>
      </c>
      <c r="AG125" s="47">
        <f t="shared" si="129"/>
        <v>986</v>
      </c>
      <c r="AH125" s="47">
        <f t="shared" si="129"/>
        <v>839</v>
      </c>
      <c r="AI125" s="47">
        <f t="shared" si="129"/>
        <v>1356</v>
      </c>
      <c r="AJ125" s="47">
        <f t="shared" si="129"/>
        <v>1717</v>
      </c>
      <c r="AK125" s="47">
        <f t="shared" si="129"/>
        <v>512</v>
      </c>
      <c r="AL125" s="47">
        <f t="shared" si="129"/>
        <v>935</v>
      </c>
      <c r="AM125" s="47">
        <f t="shared" si="129"/>
        <v>1982</v>
      </c>
      <c r="AN125" s="47">
        <f t="shared" si="129"/>
        <v>1323</v>
      </c>
      <c r="AO125" s="47">
        <f t="shared" si="129"/>
        <v>1204</v>
      </c>
      <c r="AP125" s="47">
        <f t="shared" si="129"/>
        <v>2047</v>
      </c>
      <c r="AQ125" s="47">
        <f t="shared" si="129"/>
        <v>1549</v>
      </c>
      <c r="AR125" s="47">
        <f t="shared" si="129"/>
        <v>507</v>
      </c>
      <c r="AS125" s="47">
        <f t="shared" si="129"/>
        <v>1607</v>
      </c>
      <c r="AT125" s="47">
        <f t="shared" si="129"/>
        <v>1114</v>
      </c>
      <c r="AU125" s="47">
        <f t="shared" si="129"/>
        <v>697</v>
      </c>
      <c r="AV125" s="47">
        <f t="shared" si="129"/>
        <v>907</v>
      </c>
      <c r="AW125" s="47">
        <f t="shared" si="129"/>
        <v>1068</v>
      </c>
      <c r="AX125" s="47">
        <f t="shared" si="129"/>
        <v>1253</v>
      </c>
      <c r="AY125" s="47">
        <f t="shared" si="129"/>
        <v>734</v>
      </c>
      <c r="AZ125" s="47">
        <f t="shared" si="129"/>
        <v>1618</v>
      </c>
      <c r="BA125" s="47">
        <f t="shared" si="129"/>
        <v>929</v>
      </c>
      <c r="BB125" s="47">
        <f t="shared" si="129"/>
        <v>708</v>
      </c>
      <c r="BC125" s="47">
        <f t="shared" si="129"/>
        <v>527</v>
      </c>
      <c r="BD125" s="47">
        <f t="shared" si="129"/>
        <v>1968</v>
      </c>
      <c r="BE125" s="47">
        <f t="shared" si="129"/>
        <v>658</v>
      </c>
      <c r="BF125" s="47">
        <f t="shared" si="129"/>
        <v>547</v>
      </c>
      <c r="BG125" s="47">
        <f t="shared" si="129"/>
        <v>1856</v>
      </c>
      <c r="BH125" s="47">
        <f t="shared" si="129"/>
        <v>1275</v>
      </c>
      <c r="BI125" s="47">
        <f t="shared" si="129"/>
        <v>1673</v>
      </c>
      <c r="BJ125" s="47">
        <f t="shared" si="129"/>
        <v>1024</v>
      </c>
    </row>
    <row r="126" ht="13.5" customHeight="1">
      <c r="A126" s="88">
        <v>40320.0</v>
      </c>
      <c r="B126" s="84" t="s">
        <v>75</v>
      </c>
      <c r="C126" s="38"/>
      <c r="D126" s="233" t="s">
        <v>28</v>
      </c>
      <c r="E126" s="52">
        <f t="shared" si="2"/>
        <v>1563</v>
      </c>
      <c r="F126" s="41">
        <v>0.0</v>
      </c>
      <c r="G126" s="41">
        <v>10.0</v>
      </c>
      <c r="H126" s="42">
        <f t="shared" si="3"/>
        <v>10</v>
      </c>
      <c r="I126" s="38"/>
      <c r="J126" s="234" t="s">
        <v>31</v>
      </c>
      <c r="K126" s="52">
        <f t="shared" si="4"/>
        <v>1549</v>
      </c>
      <c r="L126" s="44">
        <v>1.0</v>
      </c>
      <c r="M126" s="44">
        <v>13.0</v>
      </c>
      <c r="N126" s="23">
        <f t="shared" si="5"/>
        <v>16</v>
      </c>
      <c r="O126" s="38"/>
      <c r="P126" s="45" t="s">
        <v>72</v>
      </c>
      <c r="Q126" s="38"/>
      <c r="R126" s="45">
        <f>MIN(Rules!$E$2,(MAX(H126/N126,N126/H126)))</f>
        <v>1.6</v>
      </c>
      <c r="S126" s="45">
        <f>VLOOKUP(B126,Rules!A:B,2,FALSE)</f>
        <v>60</v>
      </c>
      <c r="T126" s="38"/>
      <c r="U126" s="46">
        <f>1/(10^(-(E126+(IF(P126="Y",Rules!$I$2,0))-K126)/Rules!$E$12)+1)</f>
        <v>0.6803211157</v>
      </c>
      <c r="V126" s="47">
        <f t="shared" si="6"/>
        <v>-65</v>
      </c>
      <c r="W126" s="47">
        <f t="shared" si="7"/>
        <v>65</v>
      </c>
      <c r="X126" s="47"/>
      <c r="Y126" s="47"/>
      <c r="Z126" s="48"/>
      <c r="AA126" s="47">
        <f t="shared" ref="AA126:BJ126" si="130">IF($D126=AA$1,$E126+$V126,(IF($J126=AA$1,$K126+$W126,AA125)))</f>
        <v>1370</v>
      </c>
      <c r="AB126" s="47">
        <f t="shared" si="130"/>
        <v>1173</v>
      </c>
      <c r="AC126" s="47">
        <f t="shared" si="130"/>
        <v>1498</v>
      </c>
      <c r="AD126" s="47">
        <f t="shared" si="130"/>
        <v>477</v>
      </c>
      <c r="AE126" s="47">
        <f t="shared" si="130"/>
        <v>1681</v>
      </c>
      <c r="AF126" s="47">
        <f t="shared" si="130"/>
        <v>1831</v>
      </c>
      <c r="AG126" s="47">
        <f t="shared" si="130"/>
        <v>986</v>
      </c>
      <c r="AH126" s="47">
        <f t="shared" si="130"/>
        <v>839</v>
      </c>
      <c r="AI126" s="47">
        <f t="shared" si="130"/>
        <v>1356</v>
      </c>
      <c r="AJ126" s="47">
        <f t="shared" si="130"/>
        <v>1717</v>
      </c>
      <c r="AK126" s="47">
        <f t="shared" si="130"/>
        <v>512</v>
      </c>
      <c r="AL126" s="47">
        <f t="shared" si="130"/>
        <v>935</v>
      </c>
      <c r="AM126" s="47">
        <f t="shared" si="130"/>
        <v>1982</v>
      </c>
      <c r="AN126" s="47">
        <f t="shared" si="130"/>
        <v>1323</v>
      </c>
      <c r="AO126" s="47">
        <f t="shared" si="130"/>
        <v>1204</v>
      </c>
      <c r="AP126" s="47">
        <f t="shared" si="130"/>
        <v>2047</v>
      </c>
      <c r="AQ126" s="47">
        <f t="shared" si="130"/>
        <v>1614</v>
      </c>
      <c r="AR126" s="47">
        <f t="shared" si="130"/>
        <v>507</v>
      </c>
      <c r="AS126" s="47">
        <f t="shared" si="130"/>
        <v>1607</v>
      </c>
      <c r="AT126" s="47">
        <f t="shared" si="130"/>
        <v>1114</v>
      </c>
      <c r="AU126" s="47">
        <f t="shared" si="130"/>
        <v>697</v>
      </c>
      <c r="AV126" s="47">
        <f t="shared" si="130"/>
        <v>907</v>
      </c>
      <c r="AW126" s="47">
        <f t="shared" si="130"/>
        <v>1068</v>
      </c>
      <c r="AX126" s="47">
        <f t="shared" si="130"/>
        <v>1253</v>
      </c>
      <c r="AY126" s="47">
        <f t="shared" si="130"/>
        <v>734</v>
      </c>
      <c r="AZ126" s="47">
        <f t="shared" si="130"/>
        <v>1618</v>
      </c>
      <c r="BA126" s="47">
        <f t="shared" si="130"/>
        <v>929</v>
      </c>
      <c r="BB126" s="47">
        <f t="shared" si="130"/>
        <v>708</v>
      </c>
      <c r="BC126" s="47">
        <f t="shared" si="130"/>
        <v>527</v>
      </c>
      <c r="BD126" s="47">
        <f t="shared" si="130"/>
        <v>1968</v>
      </c>
      <c r="BE126" s="47">
        <f t="shared" si="130"/>
        <v>658</v>
      </c>
      <c r="BF126" s="47">
        <f t="shared" si="130"/>
        <v>547</v>
      </c>
      <c r="BG126" s="47">
        <f t="shared" si="130"/>
        <v>1856</v>
      </c>
      <c r="BH126" s="47">
        <f t="shared" si="130"/>
        <v>1275</v>
      </c>
      <c r="BI126" s="47">
        <f t="shared" si="130"/>
        <v>1673</v>
      </c>
      <c r="BJ126" s="47">
        <f t="shared" si="130"/>
        <v>1024</v>
      </c>
    </row>
    <row r="127" ht="13.5" customHeight="1">
      <c r="A127" s="88">
        <v>40320.0</v>
      </c>
      <c r="B127" s="84" t="s">
        <v>74</v>
      </c>
      <c r="C127" s="38"/>
      <c r="D127" s="233" t="s">
        <v>32</v>
      </c>
      <c r="E127" s="52">
        <f t="shared" si="2"/>
        <v>1275</v>
      </c>
      <c r="F127" s="41">
        <v>2.0</v>
      </c>
      <c r="G127" s="41">
        <v>21.0</v>
      </c>
      <c r="H127" s="42">
        <f t="shared" si="3"/>
        <v>27</v>
      </c>
      <c r="I127" s="38"/>
      <c r="J127" s="234" t="s">
        <v>33</v>
      </c>
      <c r="K127" s="52">
        <f t="shared" si="4"/>
        <v>1356</v>
      </c>
      <c r="L127" s="44">
        <v>1.0</v>
      </c>
      <c r="M127" s="44">
        <v>18.0</v>
      </c>
      <c r="N127" s="23">
        <f t="shared" si="5"/>
        <v>21</v>
      </c>
      <c r="O127" s="38"/>
      <c r="P127" s="45" t="s">
        <v>73</v>
      </c>
      <c r="Q127" s="38"/>
      <c r="R127" s="45">
        <f>MIN(Rules!$E$2,(MAX(H127/N127,N127/H127)))</f>
        <v>1.285714286</v>
      </c>
      <c r="S127" s="45">
        <f>VLOOKUP(B127,Rules!A:B,2,FALSE)</f>
        <v>50</v>
      </c>
      <c r="T127" s="38"/>
      <c r="U127" s="46">
        <f>1/(10^(-(E127+(IF(P127="Y",Rules!$I$2,0))-K127)/Rules!$E$12)+1)</f>
        <v>0.4078117786</v>
      </c>
      <c r="V127" s="47">
        <f t="shared" si="6"/>
        <v>38</v>
      </c>
      <c r="W127" s="47">
        <f t="shared" si="7"/>
        <v>-38</v>
      </c>
      <c r="X127" s="47"/>
      <c r="Y127" s="47"/>
      <c r="Z127" s="48"/>
      <c r="AA127" s="47">
        <f t="shared" ref="AA127:BJ127" si="131">IF($D127=AA$1,$E127+$V127,(IF($J127=AA$1,$K127+$W127,AA126)))</f>
        <v>1370</v>
      </c>
      <c r="AB127" s="47">
        <f t="shared" si="131"/>
        <v>1173</v>
      </c>
      <c r="AC127" s="47">
        <f t="shared" si="131"/>
        <v>1498</v>
      </c>
      <c r="AD127" s="47">
        <f t="shared" si="131"/>
        <v>477</v>
      </c>
      <c r="AE127" s="47">
        <f t="shared" si="131"/>
        <v>1681</v>
      </c>
      <c r="AF127" s="47">
        <f t="shared" si="131"/>
        <v>1831</v>
      </c>
      <c r="AG127" s="47">
        <f t="shared" si="131"/>
        <v>986</v>
      </c>
      <c r="AH127" s="47">
        <f t="shared" si="131"/>
        <v>839</v>
      </c>
      <c r="AI127" s="47">
        <f t="shared" si="131"/>
        <v>1318</v>
      </c>
      <c r="AJ127" s="47">
        <f t="shared" si="131"/>
        <v>1717</v>
      </c>
      <c r="AK127" s="47">
        <f t="shared" si="131"/>
        <v>512</v>
      </c>
      <c r="AL127" s="47">
        <f t="shared" si="131"/>
        <v>935</v>
      </c>
      <c r="AM127" s="47">
        <f t="shared" si="131"/>
        <v>1982</v>
      </c>
      <c r="AN127" s="47">
        <f t="shared" si="131"/>
        <v>1323</v>
      </c>
      <c r="AO127" s="47">
        <f t="shared" si="131"/>
        <v>1204</v>
      </c>
      <c r="AP127" s="47">
        <f t="shared" si="131"/>
        <v>2047</v>
      </c>
      <c r="AQ127" s="47">
        <f t="shared" si="131"/>
        <v>1614</v>
      </c>
      <c r="AR127" s="47">
        <f t="shared" si="131"/>
        <v>507</v>
      </c>
      <c r="AS127" s="47">
        <f t="shared" si="131"/>
        <v>1607</v>
      </c>
      <c r="AT127" s="47">
        <f t="shared" si="131"/>
        <v>1114</v>
      </c>
      <c r="AU127" s="47">
        <f t="shared" si="131"/>
        <v>697</v>
      </c>
      <c r="AV127" s="47">
        <f t="shared" si="131"/>
        <v>907</v>
      </c>
      <c r="AW127" s="47">
        <f t="shared" si="131"/>
        <v>1068</v>
      </c>
      <c r="AX127" s="47">
        <f t="shared" si="131"/>
        <v>1253</v>
      </c>
      <c r="AY127" s="47">
        <f t="shared" si="131"/>
        <v>734</v>
      </c>
      <c r="AZ127" s="47">
        <f t="shared" si="131"/>
        <v>1618</v>
      </c>
      <c r="BA127" s="47">
        <f t="shared" si="131"/>
        <v>929</v>
      </c>
      <c r="BB127" s="47">
        <f t="shared" si="131"/>
        <v>708</v>
      </c>
      <c r="BC127" s="47">
        <f t="shared" si="131"/>
        <v>527</v>
      </c>
      <c r="BD127" s="47">
        <f t="shared" si="131"/>
        <v>1968</v>
      </c>
      <c r="BE127" s="47">
        <f t="shared" si="131"/>
        <v>658</v>
      </c>
      <c r="BF127" s="47">
        <f t="shared" si="131"/>
        <v>547</v>
      </c>
      <c r="BG127" s="47">
        <f t="shared" si="131"/>
        <v>1856</v>
      </c>
      <c r="BH127" s="47">
        <f t="shared" si="131"/>
        <v>1313</v>
      </c>
      <c r="BI127" s="47">
        <f t="shared" si="131"/>
        <v>1673</v>
      </c>
      <c r="BJ127" s="47">
        <f t="shared" si="131"/>
        <v>1024</v>
      </c>
    </row>
    <row r="128" ht="13.5" customHeight="1">
      <c r="A128" s="88">
        <v>40320.0</v>
      </c>
      <c r="B128" s="84" t="s">
        <v>74</v>
      </c>
      <c r="C128" s="38"/>
      <c r="D128" s="233" t="s">
        <v>40</v>
      </c>
      <c r="E128" s="52">
        <f t="shared" si="2"/>
        <v>1024</v>
      </c>
      <c r="F128" s="41">
        <v>3.0</v>
      </c>
      <c r="G128" s="41">
        <v>13.0</v>
      </c>
      <c r="H128" s="42">
        <f t="shared" si="3"/>
        <v>22</v>
      </c>
      <c r="I128" s="38"/>
      <c r="J128" s="234" t="s">
        <v>38</v>
      </c>
      <c r="K128" s="52">
        <f t="shared" si="4"/>
        <v>1253</v>
      </c>
      <c r="L128" s="44">
        <v>1.0</v>
      </c>
      <c r="M128" s="44">
        <v>18.0</v>
      </c>
      <c r="N128" s="23">
        <f t="shared" si="5"/>
        <v>21</v>
      </c>
      <c r="O128" s="38"/>
      <c r="P128" s="45" t="s">
        <v>73</v>
      </c>
      <c r="Q128" s="38"/>
      <c r="R128" s="45">
        <f>MIN(Rules!$E$2,(MAX(H128/N128,N128/H128)))</f>
        <v>1.047619048</v>
      </c>
      <c r="S128" s="45">
        <f>VLOOKUP(B128,Rules!A:B,2,FALSE)</f>
        <v>50</v>
      </c>
      <c r="T128" s="38"/>
      <c r="U128" s="46">
        <f>1/(10^(-(E128+(IF(P128="Y",Rules!$I$2,0))-K128)/Rules!$E$12)+1)</f>
        <v>0.2583458243</v>
      </c>
      <c r="V128" s="47">
        <f t="shared" si="6"/>
        <v>39</v>
      </c>
      <c r="W128" s="47">
        <f t="shared" si="7"/>
        <v>-39</v>
      </c>
      <c r="X128" s="47"/>
      <c r="Y128" s="47"/>
      <c r="Z128" s="48"/>
      <c r="AA128" s="47">
        <f t="shared" ref="AA128:BJ128" si="132">IF($D128=AA$1,$E128+$V128,(IF($J128=AA$1,$K128+$W128,AA127)))</f>
        <v>1370</v>
      </c>
      <c r="AB128" s="47">
        <f t="shared" si="132"/>
        <v>1173</v>
      </c>
      <c r="AC128" s="47">
        <f t="shared" si="132"/>
        <v>1498</v>
      </c>
      <c r="AD128" s="47">
        <f t="shared" si="132"/>
        <v>477</v>
      </c>
      <c r="AE128" s="47">
        <f t="shared" si="132"/>
        <v>1681</v>
      </c>
      <c r="AF128" s="47">
        <f t="shared" si="132"/>
        <v>1831</v>
      </c>
      <c r="AG128" s="47">
        <f t="shared" si="132"/>
        <v>986</v>
      </c>
      <c r="AH128" s="47">
        <f t="shared" si="132"/>
        <v>839</v>
      </c>
      <c r="AI128" s="47">
        <f t="shared" si="132"/>
        <v>1318</v>
      </c>
      <c r="AJ128" s="47">
        <f t="shared" si="132"/>
        <v>1717</v>
      </c>
      <c r="AK128" s="47">
        <f t="shared" si="132"/>
        <v>512</v>
      </c>
      <c r="AL128" s="47">
        <f t="shared" si="132"/>
        <v>935</v>
      </c>
      <c r="AM128" s="47">
        <f t="shared" si="132"/>
        <v>1982</v>
      </c>
      <c r="AN128" s="47">
        <f t="shared" si="132"/>
        <v>1323</v>
      </c>
      <c r="AO128" s="47">
        <f t="shared" si="132"/>
        <v>1204</v>
      </c>
      <c r="AP128" s="47">
        <f t="shared" si="132"/>
        <v>2047</v>
      </c>
      <c r="AQ128" s="47">
        <f t="shared" si="132"/>
        <v>1614</v>
      </c>
      <c r="AR128" s="47">
        <f t="shared" si="132"/>
        <v>507</v>
      </c>
      <c r="AS128" s="47">
        <f t="shared" si="132"/>
        <v>1607</v>
      </c>
      <c r="AT128" s="47">
        <f t="shared" si="132"/>
        <v>1114</v>
      </c>
      <c r="AU128" s="47">
        <f t="shared" si="132"/>
        <v>697</v>
      </c>
      <c r="AV128" s="47">
        <f t="shared" si="132"/>
        <v>907</v>
      </c>
      <c r="AW128" s="47">
        <f t="shared" si="132"/>
        <v>1068</v>
      </c>
      <c r="AX128" s="47">
        <f t="shared" si="132"/>
        <v>1214</v>
      </c>
      <c r="AY128" s="47">
        <f t="shared" si="132"/>
        <v>734</v>
      </c>
      <c r="AZ128" s="47">
        <f t="shared" si="132"/>
        <v>1618</v>
      </c>
      <c r="BA128" s="47">
        <f t="shared" si="132"/>
        <v>929</v>
      </c>
      <c r="BB128" s="47">
        <f t="shared" si="132"/>
        <v>708</v>
      </c>
      <c r="BC128" s="47">
        <f t="shared" si="132"/>
        <v>527</v>
      </c>
      <c r="BD128" s="47">
        <f t="shared" si="132"/>
        <v>1968</v>
      </c>
      <c r="BE128" s="47">
        <f t="shared" si="132"/>
        <v>658</v>
      </c>
      <c r="BF128" s="47">
        <f t="shared" si="132"/>
        <v>547</v>
      </c>
      <c r="BG128" s="47">
        <f t="shared" si="132"/>
        <v>1856</v>
      </c>
      <c r="BH128" s="47">
        <f t="shared" si="132"/>
        <v>1313</v>
      </c>
      <c r="BI128" s="47">
        <f t="shared" si="132"/>
        <v>1673</v>
      </c>
      <c r="BJ128" s="47">
        <f t="shared" si="132"/>
        <v>1063</v>
      </c>
    </row>
    <row r="129" ht="13.5" customHeight="1">
      <c r="A129" s="88">
        <v>40327.0</v>
      </c>
      <c r="B129" s="84" t="s">
        <v>82</v>
      </c>
      <c r="C129" s="38"/>
      <c r="D129" s="233" t="s">
        <v>36</v>
      </c>
      <c r="E129" s="52">
        <f t="shared" si="2"/>
        <v>1114</v>
      </c>
      <c r="F129" s="41">
        <v>2.0</v>
      </c>
      <c r="G129" s="41">
        <v>12.0</v>
      </c>
      <c r="H129" s="42">
        <f t="shared" si="3"/>
        <v>18</v>
      </c>
      <c r="I129" s="38"/>
      <c r="J129" s="234" t="s">
        <v>35</v>
      </c>
      <c r="K129" s="52">
        <f t="shared" si="4"/>
        <v>986</v>
      </c>
      <c r="L129" s="44">
        <v>0.0</v>
      </c>
      <c r="M129" s="44">
        <v>15.0</v>
      </c>
      <c r="N129" s="23">
        <f t="shared" si="5"/>
        <v>15</v>
      </c>
      <c r="O129" s="38"/>
      <c r="P129" s="45" t="s">
        <v>73</v>
      </c>
      <c r="Q129" s="38"/>
      <c r="R129" s="45">
        <f>MIN(Rules!$E$2,(MAX(H129/N129,N129/H129)))</f>
        <v>1.2</v>
      </c>
      <c r="S129" s="45">
        <f>VLOOKUP(B129,Rules!A:B,2,FALSE)</f>
        <v>35</v>
      </c>
      <c r="T129" s="38"/>
      <c r="U129" s="46">
        <f>1/(10^(-(E129+(IF(P129="Y",Rules!$I$2,0))-K129)/Rules!$E$12)+1)</f>
        <v>0.6432416444</v>
      </c>
      <c r="V129" s="47">
        <f t="shared" si="6"/>
        <v>15</v>
      </c>
      <c r="W129" s="47">
        <f t="shared" si="7"/>
        <v>-15</v>
      </c>
      <c r="X129" s="47"/>
      <c r="Y129" s="47"/>
      <c r="Z129" s="48"/>
      <c r="AA129" s="47">
        <f t="shared" ref="AA129:BJ129" si="133">IF($D129=AA$1,$E129+$V129,(IF($J129=AA$1,$K129+$W129,AA128)))</f>
        <v>1370</v>
      </c>
      <c r="AB129" s="47">
        <f t="shared" si="133"/>
        <v>1173</v>
      </c>
      <c r="AC129" s="47">
        <f t="shared" si="133"/>
        <v>1498</v>
      </c>
      <c r="AD129" s="47">
        <f t="shared" si="133"/>
        <v>477</v>
      </c>
      <c r="AE129" s="47">
        <f t="shared" si="133"/>
        <v>1681</v>
      </c>
      <c r="AF129" s="47">
        <f t="shared" si="133"/>
        <v>1831</v>
      </c>
      <c r="AG129" s="47">
        <f t="shared" si="133"/>
        <v>971</v>
      </c>
      <c r="AH129" s="47">
        <f t="shared" si="133"/>
        <v>839</v>
      </c>
      <c r="AI129" s="47">
        <f t="shared" si="133"/>
        <v>1318</v>
      </c>
      <c r="AJ129" s="47">
        <f t="shared" si="133"/>
        <v>1717</v>
      </c>
      <c r="AK129" s="47">
        <f t="shared" si="133"/>
        <v>512</v>
      </c>
      <c r="AL129" s="47">
        <f t="shared" si="133"/>
        <v>935</v>
      </c>
      <c r="AM129" s="47">
        <f t="shared" si="133"/>
        <v>1982</v>
      </c>
      <c r="AN129" s="47">
        <f t="shared" si="133"/>
        <v>1323</v>
      </c>
      <c r="AO129" s="47">
        <f t="shared" si="133"/>
        <v>1204</v>
      </c>
      <c r="AP129" s="47">
        <f t="shared" si="133"/>
        <v>2047</v>
      </c>
      <c r="AQ129" s="47">
        <f t="shared" si="133"/>
        <v>1614</v>
      </c>
      <c r="AR129" s="47">
        <f t="shared" si="133"/>
        <v>507</v>
      </c>
      <c r="AS129" s="47">
        <f t="shared" si="133"/>
        <v>1607</v>
      </c>
      <c r="AT129" s="47">
        <f t="shared" si="133"/>
        <v>1129</v>
      </c>
      <c r="AU129" s="47">
        <f t="shared" si="133"/>
        <v>697</v>
      </c>
      <c r="AV129" s="47">
        <f t="shared" si="133"/>
        <v>907</v>
      </c>
      <c r="AW129" s="47">
        <f t="shared" si="133"/>
        <v>1068</v>
      </c>
      <c r="AX129" s="47">
        <f t="shared" si="133"/>
        <v>1214</v>
      </c>
      <c r="AY129" s="47">
        <f t="shared" si="133"/>
        <v>734</v>
      </c>
      <c r="AZ129" s="47">
        <f t="shared" si="133"/>
        <v>1618</v>
      </c>
      <c r="BA129" s="47">
        <f t="shared" si="133"/>
        <v>929</v>
      </c>
      <c r="BB129" s="47">
        <f t="shared" si="133"/>
        <v>708</v>
      </c>
      <c r="BC129" s="47">
        <f t="shared" si="133"/>
        <v>527</v>
      </c>
      <c r="BD129" s="47">
        <f t="shared" si="133"/>
        <v>1968</v>
      </c>
      <c r="BE129" s="47">
        <f t="shared" si="133"/>
        <v>658</v>
      </c>
      <c r="BF129" s="47">
        <f t="shared" si="133"/>
        <v>547</v>
      </c>
      <c r="BG129" s="47">
        <f t="shared" si="133"/>
        <v>1856</v>
      </c>
      <c r="BH129" s="47">
        <f t="shared" si="133"/>
        <v>1313</v>
      </c>
      <c r="BI129" s="47">
        <f t="shared" si="133"/>
        <v>1673</v>
      </c>
      <c r="BJ129" s="47">
        <f t="shared" si="133"/>
        <v>1063</v>
      </c>
    </row>
    <row r="130" ht="13.5" customHeight="1">
      <c r="A130" s="88">
        <v>40327.0</v>
      </c>
      <c r="B130" s="84" t="s">
        <v>82</v>
      </c>
      <c r="C130" s="38"/>
      <c r="D130" s="233" t="s">
        <v>33</v>
      </c>
      <c r="E130" s="52">
        <f t="shared" si="2"/>
        <v>1318</v>
      </c>
      <c r="F130" s="41">
        <v>4.0</v>
      </c>
      <c r="G130" s="41">
        <v>24.0</v>
      </c>
      <c r="H130" s="42">
        <f t="shared" si="3"/>
        <v>36</v>
      </c>
      <c r="I130" s="38"/>
      <c r="J130" s="234" t="s">
        <v>43</v>
      </c>
      <c r="K130" s="52">
        <f t="shared" si="4"/>
        <v>1173</v>
      </c>
      <c r="L130" s="44">
        <v>0.0</v>
      </c>
      <c r="M130" s="44">
        <v>9.0</v>
      </c>
      <c r="N130" s="23">
        <f t="shared" si="5"/>
        <v>9</v>
      </c>
      <c r="O130" s="38"/>
      <c r="P130" s="45" t="s">
        <v>73</v>
      </c>
      <c r="Q130" s="38"/>
      <c r="R130" s="45">
        <f>MIN(Rules!$E$2,(MAX(H130/N130,N130/H130)))</f>
        <v>2</v>
      </c>
      <c r="S130" s="45">
        <f>VLOOKUP(B130,Rules!A:B,2,FALSE)</f>
        <v>35</v>
      </c>
      <c r="T130" s="38"/>
      <c r="U130" s="46">
        <f>1/(10^(-(E130+(IF(P130="Y",Rules!$I$2,0))-K130)/Rules!$E$12)+1)</f>
        <v>0.6609990912</v>
      </c>
      <c r="V130" s="47">
        <f t="shared" si="6"/>
        <v>24</v>
      </c>
      <c r="W130" s="47">
        <f t="shared" si="7"/>
        <v>-24</v>
      </c>
      <c r="X130" s="47"/>
      <c r="Y130" s="47"/>
      <c r="Z130" s="48"/>
      <c r="AA130" s="47">
        <f t="shared" ref="AA130:BJ130" si="134">IF($D130=AA$1,$E130+$V130,(IF($J130=AA$1,$K130+$W130,AA129)))</f>
        <v>1370</v>
      </c>
      <c r="AB130" s="47">
        <f t="shared" si="134"/>
        <v>1149</v>
      </c>
      <c r="AC130" s="47">
        <f t="shared" si="134"/>
        <v>1498</v>
      </c>
      <c r="AD130" s="47">
        <f t="shared" si="134"/>
        <v>477</v>
      </c>
      <c r="AE130" s="47">
        <f t="shared" si="134"/>
        <v>1681</v>
      </c>
      <c r="AF130" s="47">
        <f t="shared" si="134"/>
        <v>1831</v>
      </c>
      <c r="AG130" s="47">
        <f t="shared" si="134"/>
        <v>971</v>
      </c>
      <c r="AH130" s="47">
        <f t="shared" si="134"/>
        <v>839</v>
      </c>
      <c r="AI130" s="47">
        <f t="shared" si="134"/>
        <v>1342</v>
      </c>
      <c r="AJ130" s="47">
        <f t="shared" si="134"/>
        <v>1717</v>
      </c>
      <c r="AK130" s="47">
        <f t="shared" si="134"/>
        <v>512</v>
      </c>
      <c r="AL130" s="47">
        <f t="shared" si="134"/>
        <v>935</v>
      </c>
      <c r="AM130" s="47">
        <f t="shared" si="134"/>
        <v>1982</v>
      </c>
      <c r="AN130" s="47">
        <f t="shared" si="134"/>
        <v>1323</v>
      </c>
      <c r="AO130" s="47">
        <f t="shared" si="134"/>
        <v>1204</v>
      </c>
      <c r="AP130" s="47">
        <f t="shared" si="134"/>
        <v>2047</v>
      </c>
      <c r="AQ130" s="47">
        <f t="shared" si="134"/>
        <v>1614</v>
      </c>
      <c r="AR130" s="47">
        <f t="shared" si="134"/>
        <v>507</v>
      </c>
      <c r="AS130" s="47">
        <f t="shared" si="134"/>
        <v>1607</v>
      </c>
      <c r="AT130" s="47">
        <f t="shared" si="134"/>
        <v>1129</v>
      </c>
      <c r="AU130" s="47">
        <f t="shared" si="134"/>
        <v>697</v>
      </c>
      <c r="AV130" s="47">
        <f t="shared" si="134"/>
        <v>907</v>
      </c>
      <c r="AW130" s="47">
        <f t="shared" si="134"/>
        <v>1068</v>
      </c>
      <c r="AX130" s="47">
        <f t="shared" si="134"/>
        <v>1214</v>
      </c>
      <c r="AY130" s="47">
        <f t="shared" si="134"/>
        <v>734</v>
      </c>
      <c r="AZ130" s="47">
        <f t="shared" si="134"/>
        <v>1618</v>
      </c>
      <c r="BA130" s="47">
        <f t="shared" si="134"/>
        <v>929</v>
      </c>
      <c r="BB130" s="47">
        <f t="shared" si="134"/>
        <v>708</v>
      </c>
      <c r="BC130" s="47">
        <f t="shared" si="134"/>
        <v>527</v>
      </c>
      <c r="BD130" s="47">
        <f t="shared" si="134"/>
        <v>1968</v>
      </c>
      <c r="BE130" s="47">
        <f t="shared" si="134"/>
        <v>658</v>
      </c>
      <c r="BF130" s="47">
        <f t="shared" si="134"/>
        <v>547</v>
      </c>
      <c r="BG130" s="47">
        <f t="shared" si="134"/>
        <v>1856</v>
      </c>
      <c r="BH130" s="47">
        <f t="shared" si="134"/>
        <v>1313</v>
      </c>
      <c r="BI130" s="47">
        <f t="shared" si="134"/>
        <v>1673</v>
      </c>
      <c r="BJ130" s="47">
        <f t="shared" si="134"/>
        <v>1063</v>
      </c>
    </row>
    <row r="131" ht="13.5" customHeight="1">
      <c r="A131" s="88">
        <v>40327.0</v>
      </c>
      <c r="B131" s="84" t="s">
        <v>75</v>
      </c>
      <c r="C131" s="38"/>
      <c r="D131" s="233" t="s">
        <v>24</v>
      </c>
      <c r="E131" s="52">
        <f t="shared" si="2"/>
        <v>1673</v>
      </c>
      <c r="F131" s="41">
        <v>1.0</v>
      </c>
      <c r="G131" s="41">
        <v>14.0</v>
      </c>
      <c r="H131" s="42">
        <f t="shared" si="3"/>
        <v>17</v>
      </c>
      <c r="I131" s="38"/>
      <c r="J131" s="234" t="s">
        <v>23</v>
      </c>
      <c r="K131" s="52">
        <f t="shared" si="4"/>
        <v>1982</v>
      </c>
      <c r="L131" s="44">
        <v>2.0</v>
      </c>
      <c r="M131" s="44">
        <v>22.0</v>
      </c>
      <c r="N131" s="23">
        <f t="shared" si="5"/>
        <v>28</v>
      </c>
      <c r="O131" s="38"/>
      <c r="P131" s="45" t="s">
        <v>72</v>
      </c>
      <c r="Q131" s="38"/>
      <c r="R131" s="45">
        <f>MIN(Rules!$E$2,(MAX(H131/N131,N131/H131)))</f>
        <v>1.647058824</v>
      </c>
      <c r="S131" s="45">
        <f>VLOOKUP(B131,Rules!A:B,2,FALSE)</f>
        <v>60</v>
      </c>
      <c r="T131" s="38"/>
      <c r="U131" s="46">
        <f>1/(10^(-(E131+(IF(P131="Y",Rules!$I$2,0))-K131)/Rules!$E$12)+1)</f>
        <v>0.3247073013</v>
      </c>
      <c r="V131" s="47">
        <f t="shared" si="6"/>
        <v>-32</v>
      </c>
      <c r="W131" s="47">
        <f t="shared" si="7"/>
        <v>32</v>
      </c>
      <c r="X131" s="47"/>
      <c r="Y131" s="47"/>
      <c r="Z131" s="48"/>
      <c r="AA131" s="47">
        <f t="shared" ref="AA131:BJ131" si="135">IF($D131=AA$1,$E131+$V131,(IF($J131=AA$1,$K131+$W131,AA130)))</f>
        <v>1370</v>
      </c>
      <c r="AB131" s="47">
        <f t="shared" si="135"/>
        <v>1149</v>
      </c>
      <c r="AC131" s="47">
        <f t="shared" si="135"/>
        <v>1498</v>
      </c>
      <c r="AD131" s="47">
        <f t="shared" si="135"/>
        <v>477</v>
      </c>
      <c r="AE131" s="47">
        <f t="shared" si="135"/>
        <v>1681</v>
      </c>
      <c r="AF131" s="47">
        <f t="shared" si="135"/>
        <v>1831</v>
      </c>
      <c r="AG131" s="47">
        <f t="shared" si="135"/>
        <v>971</v>
      </c>
      <c r="AH131" s="47">
        <f t="shared" si="135"/>
        <v>839</v>
      </c>
      <c r="AI131" s="47">
        <f t="shared" si="135"/>
        <v>1342</v>
      </c>
      <c r="AJ131" s="47">
        <f t="shared" si="135"/>
        <v>1717</v>
      </c>
      <c r="AK131" s="47">
        <f t="shared" si="135"/>
        <v>512</v>
      </c>
      <c r="AL131" s="47">
        <f t="shared" si="135"/>
        <v>935</v>
      </c>
      <c r="AM131" s="47">
        <f t="shared" si="135"/>
        <v>2014</v>
      </c>
      <c r="AN131" s="47">
        <f t="shared" si="135"/>
        <v>1323</v>
      </c>
      <c r="AO131" s="47">
        <f t="shared" si="135"/>
        <v>1204</v>
      </c>
      <c r="AP131" s="47">
        <f t="shared" si="135"/>
        <v>2047</v>
      </c>
      <c r="AQ131" s="47">
        <f t="shared" si="135"/>
        <v>1614</v>
      </c>
      <c r="AR131" s="47">
        <f t="shared" si="135"/>
        <v>507</v>
      </c>
      <c r="AS131" s="47">
        <f t="shared" si="135"/>
        <v>1607</v>
      </c>
      <c r="AT131" s="47">
        <f t="shared" si="135"/>
        <v>1129</v>
      </c>
      <c r="AU131" s="47">
        <f t="shared" si="135"/>
        <v>697</v>
      </c>
      <c r="AV131" s="47">
        <f t="shared" si="135"/>
        <v>907</v>
      </c>
      <c r="AW131" s="47">
        <f t="shared" si="135"/>
        <v>1068</v>
      </c>
      <c r="AX131" s="47">
        <f t="shared" si="135"/>
        <v>1214</v>
      </c>
      <c r="AY131" s="47">
        <f t="shared" si="135"/>
        <v>734</v>
      </c>
      <c r="AZ131" s="47">
        <f t="shared" si="135"/>
        <v>1618</v>
      </c>
      <c r="BA131" s="47">
        <f t="shared" si="135"/>
        <v>929</v>
      </c>
      <c r="BB131" s="47">
        <f t="shared" si="135"/>
        <v>708</v>
      </c>
      <c r="BC131" s="47">
        <f t="shared" si="135"/>
        <v>527</v>
      </c>
      <c r="BD131" s="47">
        <f t="shared" si="135"/>
        <v>1968</v>
      </c>
      <c r="BE131" s="47">
        <f t="shared" si="135"/>
        <v>658</v>
      </c>
      <c r="BF131" s="47">
        <f t="shared" si="135"/>
        <v>547</v>
      </c>
      <c r="BG131" s="47">
        <f t="shared" si="135"/>
        <v>1856</v>
      </c>
      <c r="BH131" s="47">
        <f t="shared" si="135"/>
        <v>1313</v>
      </c>
      <c r="BI131" s="47">
        <f t="shared" si="135"/>
        <v>1641</v>
      </c>
      <c r="BJ131" s="47">
        <f t="shared" si="135"/>
        <v>1063</v>
      </c>
    </row>
    <row r="132" ht="13.5" customHeight="1">
      <c r="A132" s="88">
        <v>40328.0</v>
      </c>
      <c r="B132" s="84" t="s">
        <v>75</v>
      </c>
      <c r="C132" s="38"/>
      <c r="D132" s="233" t="s">
        <v>30</v>
      </c>
      <c r="E132" s="52">
        <f t="shared" si="2"/>
        <v>1370</v>
      </c>
      <c r="F132" s="41">
        <v>3.0</v>
      </c>
      <c r="G132" s="41">
        <v>16.0</v>
      </c>
      <c r="H132" s="42">
        <f t="shared" si="3"/>
        <v>25</v>
      </c>
      <c r="I132" s="38"/>
      <c r="J132" s="234" t="s">
        <v>27</v>
      </c>
      <c r="K132" s="52">
        <f t="shared" si="4"/>
        <v>1618</v>
      </c>
      <c r="L132" s="44">
        <v>2.0</v>
      </c>
      <c r="M132" s="44">
        <v>26.0</v>
      </c>
      <c r="N132" s="23">
        <f t="shared" si="5"/>
        <v>32</v>
      </c>
      <c r="O132" s="38"/>
      <c r="P132" s="45" t="s">
        <v>73</v>
      </c>
      <c r="Q132" s="38"/>
      <c r="R132" s="45">
        <f>MIN(Rules!$E$2,(MAX(H132/N132,N132/H132)))</f>
        <v>1.28</v>
      </c>
      <c r="S132" s="45">
        <f>VLOOKUP(B132,Rules!A:B,2,FALSE)</f>
        <v>60</v>
      </c>
      <c r="T132" s="38"/>
      <c r="U132" s="46">
        <f>1/(10^(-(E132+(IF(P132="Y",Rules!$I$2,0))-K132)/Rules!$E$12)+1)</f>
        <v>0.2419382706</v>
      </c>
      <c r="V132" s="47">
        <f t="shared" si="6"/>
        <v>-19</v>
      </c>
      <c r="W132" s="47">
        <f t="shared" si="7"/>
        <v>19</v>
      </c>
      <c r="X132" s="47"/>
      <c r="Y132" s="47"/>
      <c r="Z132" s="48"/>
      <c r="AA132" s="47">
        <f t="shared" ref="AA132:BJ132" si="136">IF($D132=AA$1,$E132+$V132,(IF($J132=AA$1,$K132+$W132,AA131)))</f>
        <v>1351</v>
      </c>
      <c r="AB132" s="47">
        <f t="shared" si="136"/>
        <v>1149</v>
      </c>
      <c r="AC132" s="47">
        <f t="shared" si="136"/>
        <v>1498</v>
      </c>
      <c r="AD132" s="47">
        <f t="shared" si="136"/>
        <v>477</v>
      </c>
      <c r="AE132" s="47">
        <f t="shared" si="136"/>
        <v>1681</v>
      </c>
      <c r="AF132" s="47">
        <f t="shared" si="136"/>
        <v>1831</v>
      </c>
      <c r="AG132" s="47">
        <f t="shared" si="136"/>
        <v>971</v>
      </c>
      <c r="AH132" s="47">
        <f t="shared" si="136"/>
        <v>839</v>
      </c>
      <c r="AI132" s="47">
        <f t="shared" si="136"/>
        <v>1342</v>
      </c>
      <c r="AJ132" s="47">
        <f t="shared" si="136"/>
        <v>1717</v>
      </c>
      <c r="AK132" s="47">
        <f t="shared" si="136"/>
        <v>512</v>
      </c>
      <c r="AL132" s="47">
        <f t="shared" si="136"/>
        <v>935</v>
      </c>
      <c r="AM132" s="47">
        <f t="shared" si="136"/>
        <v>2014</v>
      </c>
      <c r="AN132" s="47">
        <f t="shared" si="136"/>
        <v>1323</v>
      </c>
      <c r="AO132" s="47">
        <f t="shared" si="136"/>
        <v>1204</v>
      </c>
      <c r="AP132" s="47">
        <f t="shared" si="136"/>
        <v>2047</v>
      </c>
      <c r="AQ132" s="47">
        <f t="shared" si="136"/>
        <v>1614</v>
      </c>
      <c r="AR132" s="47">
        <f t="shared" si="136"/>
        <v>507</v>
      </c>
      <c r="AS132" s="47">
        <f t="shared" si="136"/>
        <v>1607</v>
      </c>
      <c r="AT132" s="47">
        <f t="shared" si="136"/>
        <v>1129</v>
      </c>
      <c r="AU132" s="47">
        <f t="shared" si="136"/>
        <v>697</v>
      </c>
      <c r="AV132" s="47">
        <f t="shared" si="136"/>
        <v>907</v>
      </c>
      <c r="AW132" s="47">
        <f t="shared" si="136"/>
        <v>1068</v>
      </c>
      <c r="AX132" s="47">
        <f t="shared" si="136"/>
        <v>1214</v>
      </c>
      <c r="AY132" s="47">
        <f t="shared" si="136"/>
        <v>734</v>
      </c>
      <c r="AZ132" s="47">
        <f t="shared" si="136"/>
        <v>1637</v>
      </c>
      <c r="BA132" s="47">
        <f t="shared" si="136"/>
        <v>929</v>
      </c>
      <c r="BB132" s="47">
        <f t="shared" si="136"/>
        <v>708</v>
      </c>
      <c r="BC132" s="47">
        <f t="shared" si="136"/>
        <v>527</v>
      </c>
      <c r="BD132" s="47">
        <f t="shared" si="136"/>
        <v>1968</v>
      </c>
      <c r="BE132" s="47">
        <f t="shared" si="136"/>
        <v>658</v>
      </c>
      <c r="BF132" s="47">
        <f t="shared" si="136"/>
        <v>547</v>
      </c>
      <c r="BG132" s="47">
        <f t="shared" si="136"/>
        <v>1856</v>
      </c>
      <c r="BH132" s="47">
        <f t="shared" si="136"/>
        <v>1313</v>
      </c>
      <c r="BI132" s="47">
        <f t="shared" si="136"/>
        <v>1641</v>
      </c>
      <c r="BJ132" s="47">
        <f t="shared" si="136"/>
        <v>1063</v>
      </c>
    </row>
    <row r="133" ht="13.5" customHeight="1">
      <c r="A133" s="88">
        <v>40328.0</v>
      </c>
      <c r="B133" s="84" t="s">
        <v>75</v>
      </c>
      <c r="C133" s="38"/>
      <c r="D133" s="233" t="s">
        <v>19</v>
      </c>
      <c r="E133" s="52">
        <f t="shared" si="2"/>
        <v>1831</v>
      </c>
      <c r="F133" s="41">
        <v>3.0</v>
      </c>
      <c r="G133" s="41">
        <v>15.0</v>
      </c>
      <c r="H133" s="42">
        <f t="shared" si="3"/>
        <v>24</v>
      </c>
      <c r="I133" s="38"/>
      <c r="J133" s="234" t="s">
        <v>18</v>
      </c>
      <c r="K133" s="52">
        <f t="shared" si="4"/>
        <v>1968</v>
      </c>
      <c r="L133" s="44">
        <v>0.0</v>
      </c>
      <c r="M133" s="44">
        <v>14.0</v>
      </c>
      <c r="N133" s="23">
        <f t="shared" si="5"/>
        <v>14</v>
      </c>
      <c r="O133" s="38"/>
      <c r="P133" s="45" t="s">
        <v>72</v>
      </c>
      <c r="Q133" s="38"/>
      <c r="R133" s="45">
        <f>MIN(Rules!$E$2,(MAX(H133/N133,N133/H133)))</f>
        <v>1.714285714</v>
      </c>
      <c r="S133" s="45">
        <f>VLOOKUP(B133,Rules!A:B,2,FALSE)</f>
        <v>60</v>
      </c>
      <c r="T133" s="38"/>
      <c r="U133" s="46">
        <f>1/(10^(-(E133+(IF(P133="Y",Rules!$I$2,0))-K133)/Rules!$E$12)+1)</f>
        <v>0.5149623345</v>
      </c>
      <c r="V133" s="47">
        <f t="shared" si="6"/>
        <v>50</v>
      </c>
      <c r="W133" s="47">
        <f t="shared" si="7"/>
        <v>-50</v>
      </c>
      <c r="X133" s="47"/>
      <c r="Y133" s="47"/>
      <c r="Z133" s="48"/>
      <c r="AA133" s="47">
        <f t="shared" ref="AA133:BJ133" si="137">IF($D133=AA$1,$E133+$V133,(IF($J133=AA$1,$K133+$W133,AA132)))</f>
        <v>1351</v>
      </c>
      <c r="AB133" s="47">
        <f t="shared" si="137"/>
        <v>1149</v>
      </c>
      <c r="AC133" s="47">
        <f t="shared" si="137"/>
        <v>1498</v>
      </c>
      <c r="AD133" s="47">
        <f t="shared" si="137"/>
        <v>477</v>
      </c>
      <c r="AE133" s="47">
        <f t="shared" si="137"/>
        <v>1681</v>
      </c>
      <c r="AF133" s="47">
        <f t="shared" si="137"/>
        <v>1881</v>
      </c>
      <c r="AG133" s="47">
        <f t="shared" si="137"/>
        <v>971</v>
      </c>
      <c r="AH133" s="47">
        <f t="shared" si="137"/>
        <v>839</v>
      </c>
      <c r="AI133" s="47">
        <f t="shared" si="137"/>
        <v>1342</v>
      </c>
      <c r="AJ133" s="47">
        <f t="shared" si="137"/>
        <v>1717</v>
      </c>
      <c r="AK133" s="47">
        <f t="shared" si="137"/>
        <v>512</v>
      </c>
      <c r="AL133" s="47">
        <f t="shared" si="137"/>
        <v>935</v>
      </c>
      <c r="AM133" s="47">
        <f t="shared" si="137"/>
        <v>2014</v>
      </c>
      <c r="AN133" s="47">
        <f t="shared" si="137"/>
        <v>1323</v>
      </c>
      <c r="AO133" s="47">
        <f t="shared" si="137"/>
        <v>1204</v>
      </c>
      <c r="AP133" s="47">
        <f t="shared" si="137"/>
        <v>2047</v>
      </c>
      <c r="AQ133" s="47">
        <f t="shared" si="137"/>
        <v>1614</v>
      </c>
      <c r="AR133" s="47">
        <f t="shared" si="137"/>
        <v>507</v>
      </c>
      <c r="AS133" s="47">
        <f t="shared" si="137"/>
        <v>1607</v>
      </c>
      <c r="AT133" s="47">
        <f t="shared" si="137"/>
        <v>1129</v>
      </c>
      <c r="AU133" s="47">
        <f t="shared" si="137"/>
        <v>697</v>
      </c>
      <c r="AV133" s="47">
        <f t="shared" si="137"/>
        <v>907</v>
      </c>
      <c r="AW133" s="47">
        <f t="shared" si="137"/>
        <v>1068</v>
      </c>
      <c r="AX133" s="47">
        <f t="shared" si="137"/>
        <v>1214</v>
      </c>
      <c r="AY133" s="47">
        <f t="shared" si="137"/>
        <v>734</v>
      </c>
      <c r="AZ133" s="47">
        <f t="shared" si="137"/>
        <v>1637</v>
      </c>
      <c r="BA133" s="47">
        <f t="shared" si="137"/>
        <v>929</v>
      </c>
      <c r="BB133" s="47">
        <f t="shared" si="137"/>
        <v>708</v>
      </c>
      <c r="BC133" s="47">
        <f t="shared" si="137"/>
        <v>527</v>
      </c>
      <c r="BD133" s="47">
        <f t="shared" si="137"/>
        <v>1918</v>
      </c>
      <c r="BE133" s="47">
        <f t="shared" si="137"/>
        <v>658</v>
      </c>
      <c r="BF133" s="47">
        <f t="shared" si="137"/>
        <v>547</v>
      </c>
      <c r="BG133" s="47">
        <f t="shared" si="137"/>
        <v>1856</v>
      </c>
      <c r="BH133" s="47">
        <f t="shared" si="137"/>
        <v>1313</v>
      </c>
      <c r="BI133" s="47">
        <f t="shared" si="137"/>
        <v>1641</v>
      </c>
      <c r="BJ133" s="47">
        <f t="shared" si="137"/>
        <v>1063</v>
      </c>
    </row>
    <row r="134" ht="13.5" customHeight="1">
      <c r="A134" s="88">
        <v>40334.0</v>
      </c>
      <c r="B134" s="84" t="s">
        <v>74</v>
      </c>
      <c r="C134" s="38"/>
      <c r="D134" s="233" t="s">
        <v>29</v>
      </c>
      <c r="E134" s="52">
        <f t="shared" si="2"/>
        <v>1204</v>
      </c>
      <c r="F134" s="41">
        <v>0.0</v>
      </c>
      <c r="G134" s="41">
        <v>18.0</v>
      </c>
      <c r="H134" s="42">
        <f t="shared" si="3"/>
        <v>18</v>
      </c>
      <c r="I134" s="38"/>
      <c r="J134" s="234" t="s">
        <v>32</v>
      </c>
      <c r="K134" s="52">
        <f t="shared" si="4"/>
        <v>1313</v>
      </c>
      <c r="L134" s="44">
        <v>3.0</v>
      </c>
      <c r="M134" s="44">
        <v>19.0</v>
      </c>
      <c r="N134" s="23">
        <f t="shared" si="5"/>
        <v>28</v>
      </c>
      <c r="O134" s="38"/>
      <c r="P134" s="45" t="s">
        <v>73</v>
      </c>
      <c r="Q134" s="38"/>
      <c r="R134" s="45">
        <f>MIN(Rules!$E$2,(MAX(H134/N134,N134/H134)))</f>
        <v>1.555555556</v>
      </c>
      <c r="S134" s="45">
        <f>VLOOKUP(B134,Rules!A:B,2,FALSE)</f>
        <v>50</v>
      </c>
      <c r="T134" s="38"/>
      <c r="U134" s="46">
        <f>1/(10^(-(E134+(IF(P134="Y",Rules!$I$2,0))-K134)/Rules!$E$12)+1)</f>
        <v>0.3770793383</v>
      </c>
      <c r="V134" s="47">
        <f t="shared" si="6"/>
        <v>-29</v>
      </c>
      <c r="W134" s="47">
        <f t="shared" si="7"/>
        <v>29</v>
      </c>
      <c r="X134" s="47"/>
      <c r="Y134" s="47"/>
      <c r="Z134" s="48"/>
      <c r="AA134" s="47">
        <f t="shared" ref="AA134:BJ134" si="138">IF($D134=AA$1,$E134+$V134,(IF($J134=AA$1,$K134+$W134,AA133)))</f>
        <v>1351</v>
      </c>
      <c r="AB134" s="47">
        <f t="shared" si="138"/>
        <v>1149</v>
      </c>
      <c r="AC134" s="47">
        <f t="shared" si="138"/>
        <v>1498</v>
      </c>
      <c r="AD134" s="47">
        <f t="shared" si="138"/>
        <v>477</v>
      </c>
      <c r="AE134" s="47">
        <f t="shared" si="138"/>
        <v>1681</v>
      </c>
      <c r="AF134" s="47">
        <f t="shared" si="138"/>
        <v>1881</v>
      </c>
      <c r="AG134" s="47">
        <f t="shared" si="138"/>
        <v>971</v>
      </c>
      <c r="AH134" s="47">
        <f t="shared" si="138"/>
        <v>839</v>
      </c>
      <c r="AI134" s="47">
        <f t="shared" si="138"/>
        <v>1342</v>
      </c>
      <c r="AJ134" s="47">
        <f t="shared" si="138"/>
        <v>1717</v>
      </c>
      <c r="AK134" s="47">
        <f t="shared" si="138"/>
        <v>512</v>
      </c>
      <c r="AL134" s="47">
        <f t="shared" si="138"/>
        <v>935</v>
      </c>
      <c r="AM134" s="47">
        <f t="shared" si="138"/>
        <v>2014</v>
      </c>
      <c r="AN134" s="47">
        <f t="shared" si="138"/>
        <v>1323</v>
      </c>
      <c r="AO134" s="47">
        <f t="shared" si="138"/>
        <v>1175</v>
      </c>
      <c r="AP134" s="47">
        <f t="shared" si="138"/>
        <v>2047</v>
      </c>
      <c r="AQ134" s="47">
        <f t="shared" si="138"/>
        <v>1614</v>
      </c>
      <c r="AR134" s="47">
        <f t="shared" si="138"/>
        <v>507</v>
      </c>
      <c r="AS134" s="47">
        <f t="shared" si="138"/>
        <v>1607</v>
      </c>
      <c r="AT134" s="47">
        <f t="shared" si="138"/>
        <v>1129</v>
      </c>
      <c r="AU134" s="47">
        <f t="shared" si="138"/>
        <v>697</v>
      </c>
      <c r="AV134" s="47">
        <f t="shared" si="138"/>
        <v>907</v>
      </c>
      <c r="AW134" s="47">
        <f t="shared" si="138"/>
        <v>1068</v>
      </c>
      <c r="AX134" s="47">
        <f t="shared" si="138"/>
        <v>1214</v>
      </c>
      <c r="AY134" s="47">
        <f t="shared" si="138"/>
        <v>734</v>
      </c>
      <c r="AZ134" s="47">
        <f t="shared" si="138"/>
        <v>1637</v>
      </c>
      <c r="BA134" s="47">
        <f t="shared" si="138"/>
        <v>929</v>
      </c>
      <c r="BB134" s="47">
        <f t="shared" si="138"/>
        <v>708</v>
      </c>
      <c r="BC134" s="47">
        <f t="shared" si="138"/>
        <v>527</v>
      </c>
      <c r="BD134" s="47">
        <f t="shared" si="138"/>
        <v>1918</v>
      </c>
      <c r="BE134" s="47">
        <f t="shared" si="138"/>
        <v>658</v>
      </c>
      <c r="BF134" s="47">
        <f t="shared" si="138"/>
        <v>547</v>
      </c>
      <c r="BG134" s="47">
        <f t="shared" si="138"/>
        <v>1856</v>
      </c>
      <c r="BH134" s="47">
        <f t="shared" si="138"/>
        <v>1342</v>
      </c>
      <c r="BI134" s="47">
        <f t="shared" si="138"/>
        <v>1641</v>
      </c>
      <c r="BJ134" s="47">
        <f t="shared" si="138"/>
        <v>1063</v>
      </c>
    </row>
    <row r="135" ht="13.5" customHeight="1">
      <c r="A135" s="88">
        <v>40334.0</v>
      </c>
      <c r="B135" s="84" t="s">
        <v>74</v>
      </c>
      <c r="C135" s="38"/>
      <c r="D135" s="233" t="s">
        <v>34</v>
      </c>
      <c r="E135" s="52">
        <f t="shared" si="2"/>
        <v>1323</v>
      </c>
      <c r="F135" s="41">
        <v>2.0</v>
      </c>
      <c r="G135" s="41">
        <v>17.0</v>
      </c>
      <c r="H135" s="42">
        <f t="shared" si="3"/>
        <v>23</v>
      </c>
      <c r="I135" s="38"/>
      <c r="J135" s="234" t="s">
        <v>40</v>
      </c>
      <c r="K135" s="52">
        <f t="shared" si="4"/>
        <v>1063</v>
      </c>
      <c r="L135" s="44">
        <v>2.0</v>
      </c>
      <c r="M135" s="44">
        <v>14.0</v>
      </c>
      <c r="N135" s="23">
        <f t="shared" si="5"/>
        <v>20</v>
      </c>
      <c r="O135" s="38"/>
      <c r="P135" s="45" t="s">
        <v>73</v>
      </c>
      <c r="Q135" s="38"/>
      <c r="R135" s="45">
        <f>MIN(Rules!$E$2,(MAX(H135/N135,N135/H135)))</f>
        <v>1.15</v>
      </c>
      <c r="S135" s="45">
        <f>VLOOKUP(B135,Rules!A:B,2,FALSE)</f>
        <v>50</v>
      </c>
      <c r="T135" s="38"/>
      <c r="U135" s="46">
        <f>1/(10^(-(E135+(IF(P135="Y",Rules!$I$2,0))-K135)/Rules!$E$12)+1)</f>
        <v>0.7680520032</v>
      </c>
      <c r="V135" s="47">
        <f t="shared" si="6"/>
        <v>13</v>
      </c>
      <c r="W135" s="47">
        <f t="shared" si="7"/>
        <v>-13</v>
      </c>
      <c r="X135" s="47"/>
      <c r="Y135" s="47"/>
      <c r="Z135" s="48"/>
      <c r="AA135" s="47">
        <f t="shared" ref="AA135:BJ135" si="139">IF($D135=AA$1,$E135+$V135,(IF($J135=AA$1,$K135+$W135,AA134)))</f>
        <v>1351</v>
      </c>
      <c r="AB135" s="47">
        <f t="shared" si="139"/>
        <v>1149</v>
      </c>
      <c r="AC135" s="47">
        <f t="shared" si="139"/>
        <v>1498</v>
      </c>
      <c r="AD135" s="47">
        <f t="shared" si="139"/>
        <v>477</v>
      </c>
      <c r="AE135" s="47">
        <f t="shared" si="139"/>
        <v>1681</v>
      </c>
      <c r="AF135" s="47">
        <f t="shared" si="139"/>
        <v>1881</v>
      </c>
      <c r="AG135" s="47">
        <f t="shared" si="139"/>
        <v>971</v>
      </c>
      <c r="AH135" s="47">
        <f t="shared" si="139"/>
        <v>839</v>
      </c>
      <c r="AI135" s="47">
        <f t="shared" si="139"/>
        <v>1342</v>
      </c>
      <c r="AJ135" s="47">
        <f t="shared" si="139"/>
        <v>1717</v>
      </c>
      <c r="AK135" s="47">
        <f t="shared" si="139"/>
        <v>512</v>
      </c>
      <c r="AL135" s="47">
        <f t="shared" si="139"/>
        <v>935</v>
      </c>
      <c r="AM135" s="47">
        <f t="shared" si="139"/>
        <v>2014</v>
      </c>
      <c r="AN135" s="47">
        <f t="shared" si="139"/>
        <v>1336</v>
      </c>
      <c r="AO135" s="47">
        <f t="shared" si="139"/>
        <v>1175</v>
      </c>
      <c r="AP135" s="47">
        <f t="shared" si="139"/>
        <v>2047</v>
      </c>
      <c r="AQ135" s="47">
        <f t="shared" si="139"/>
        <v>1614</v>
      </c>
      <c r="AR135" s="47">
        <f t="shared" si="139"/>
        <v>507</v>
      </c>
      <c r="AS135" s="47">
        <f t="shared" si="139"/>
        <v>1607</v>
      </c>
      <c r="AT135" s="47">
        <f t="shared" si="139"/>
        <v>1129</v>
      </c>
      <c r="AU135" s="47">
        <f t="shared" si="139"/>
        <v>697</v>
      </c>
      <c r="AV135" s="47">
        <f t="shared" si="139"/>
        <v>907</v>
      </c>
      <c r="AW135" s="47">
        <f t="shared" si="139"/>
        <v>1068</v>
      </c>
      <c r="AX135" s="47">
        <f t="shared" si="139"/>
        <v>1214</v>
      </c>
      <c r="AY135" s="47">
        <f t="shared" si="139"/>
        <v>734</v>
      </c>
      <c r="AZ135" s="47">
        <f t="shared" si="139"/>
        <v>1637</v>
      </c>
      <c r="BA135" s="47">
        <f t="shared" si="139"/>
        <v>929</v>
      </c>
      <c r="BB135" s="47">
        <f t="shared" si="139"/>
        <v>708</v>
      </c>
      <c r="BC135" s="47">
        <f t="shared" si="139"/>
        <v>527</v>
      </c>
      <c r="BD135" s="47">
        <f t="shared" si="139"/>
        <v>1918</v>
      </c>
      <c r="BE135" s="47">
        <f t="shared" si="139"/>
        <v>658</v>
      </c>
      <c r="BF135" s="47">
        <f t="shared" si="139"/>
        <v>547</v>
      </c>
      <c r="BG135" s="47">
        <f t="shared" si="139"/>
        <v>1856</v>
      </c>
      <c r="BH135" s="47">
        <f t="shared" si="139"/>
        <v>1342</v>
      </c>
      <c r="BI135" s="47">
        <f t="shared" si="139"/>
        <v>1641</v>
      </c>
      <c r="BJ135" s="47">
        <f t="shared" si="139"/>
        <v>1050</v>
      </c>
    </row>
    <row r="136" ht="13.5" customHeight="1">
      <c r="A136" s="88">
        <v>40334.0</v>
      </c>
      <c r="B136" s="84" t="s">
        <v>74</v>
      </c>
      <c r="C136" s="38"/>
      <c r="D136" s="233" t="s">
        <v>43</v>
      </c>
      <c r="E136" s="52">
        <f t="shared" si="2"/>
        <v>1149</v>
      </c>
      <c r="F136" s="41">
        <v>3.0</v>
      </c>
      <c r="G136" s="41">
        <v>15.0</v>
      </c>
      <c r="H136" s="42">
        <f t="shared" si="3"/>
        <v>24</v>
      </c>
      <c r="I136" s="38"/>
      <c r="J136" s="234" t="s">
        <v>45</v>
      </c>
      <c r="K136" s="52">
        <f t="shared" si="4"/>
        <v>935</v>
      </c>
      <c r="L136" s="44">
        <v>1.0</v>
      </c>
      <c r="M136" s="44">
        <v>12.0</v>
      </c>
      <c r="N136" s="23">
        <f t="shared" si="5"/>
        <v>15</v>
      </c>
      <c r="O136" s="38"/>
      <c r="P136" s="45" t="s">
        <v>72</v>
      </c>
      <c r="Q136" s="38"/>
      <c r="R136" s="45">
        <f>MIN(Rules!$E$2,(MAX(H136/N136,N136/H136)))</f>
        <v>1.6</v>
      </c>
      <c r="S136" s="45">
        <f>VLOOKUP(B136,Rules!A:B,2,FALSE)</f>
        <v>50</v>
      </c>
      <c r="T136" s="38"/>
      <c r="U136" s="46">
        <f>1/(10^(-(E136+(IF(P136="Y",Rules!$I$2,0))-K136)/Rules!$E$12)+1)</f>
        <v>0.8424115718</v>
      </c>
      <c r="V136" s="47">
        <f t="shared" si="6"/>
        <v>13</v>
      </c>
      <c r="W136" s="47">
        <f t="shared" si="7"/>
        <v>-13</v>
      </c>
      <c r="X136" s="47"/>
      <c r="Y136" s="47"/>
      <c r="Z136" s="48"/>
      <c r="AA136" s="47">
        <f t="shared" ref="AA136:BJ136" si="140">IF($D136=AA$1,$E136+$V136,(IF($J136=AA$1,$K136+$W136,AA135)))</f>
        <v>1351</v>
      </c>
      <c r="AB136" s="47">
        <f t="shared" si="140"/>
        <v>1162</v>
      </c>
      <c r="AC136" s="47">
        <f t="shared" si="140"/>
        <v>1498</v>
      </c>
      <c r="AD136" s="47">
        <f t="shared" si="140"/>
        <v>477</v>
      </c>
      <c r="AE136" s="47">
        <f t="shared" si="140"/>
        <v>1681</v>
      </c>
      <c r="AF136" s="47">
        <f t="shared" si="140"/>
        <v>1881</v>
      </c>
      <c r="AG136" s="47">
        <f t="shared" si="140"/>
        <v>971</v>
      </c>
      <c r="AH136" s="47">
        <f t="shared" si="140"/>
        <v>839</v>
      </c>
      <c r="AI136" s="47">
        <f t="shared" si="140"/>
        <v>1342</v>
      </c>
      <c r="AJ136" s="47">
        <f t="shared" si="140"/>
        <v>1717</v>
      </c>
      <c r="AK136" s="47">
        <f t="shared" si="140"/>
        <v>512</v>
      </c>
      <c r="AL136" s="47">
        <f t="shared" si="140"/>
        <v>922</v>
      </c>
      <c r="AM136" s="47">
        <f t="shared" si="140"/>
        <v>2014</v>
      </c>
      <c r="AN136" s="47">
        <f t="shared" si="140"/>
        <v>1336</v>
      </c>
      <c r="AO136" s="47">
        <f t="shared" si="140"/>
        <v>1175</v>
      </c>
      <c r="AP136" s="47">
        <f t="shared" si="140"/>
        <v>2047</v>
      </c>
      <c r="AQ136" s="47">
        <f t="shared" si="140"/>
        <v>1614</v>
      </c>
      <c r="AR136" s="47">
        <f t="shared" si="140"/>
        <v>507</v>
      </c>
      <c r="AS136" s="47">
        <f t="shared" si="140"/>
        <v>1607</v>
      </c>
      <c r="AT136" s="47">
        <f t="shared" si="140"/>
        <v>1129</v>
      </c>
      <c r="AU136" s="47">
        <f t="shared" si="140"/>
        <v>697</v>
      </c>
      <c r="AV136" s="47">
        <f t="shared" si="140"/>
        <v>907</v>
      </c>
      <c r="AW136" s="47">
        <f t="shared" si="140"/>
        <v>1068</v>
      </c>
      <c r="AX136" s="47">
        <f t="shared" si="140"/>
        <v>1214</v>
      </c>
      <c r="AY136" s="47">
        <f t="shared" si="140"/>
        <v>734</v>
      </c>
      <c r="AZ136" s="47">
        <f t="shared" si="140"/>
        <v>1637</v>
      </c>
      <c r="BA136" s="47">
        <f t="shared" si="140"/>
        <v>929</v>
      </c>
      <c r="BB136" s="47">
        <f t="shared" si="140"/>
        <v>708</v>
      </c>
      <c r="BC136" s="47">
        <f t="shared" si="140"/>
        <v>527</v>
      </c>
      <c r="BD136" s="47">
        <f t="shared" si="140"/>
        <v>1918</v>
      </c>
      <c r="BE136" s="47">
        <f t="shared" si="140"/>
        <v>658</v>
      </c>
      <c r="BF136" s="47">
        <f t="shared" si="140"/>
        <v>547</v>
      </c>
      <c r="BG136" s="47">
        <f t="shared" si="140"/>
        <v>1856</v>
      </c>
      <c r="BH136" s="47">
        <f t="shared" si="140"/>
        <v>1342</v>
      </c>
      <c r="BI136" s="47">
        <f t="shared" si="140"/>
        <v>1641</v>
      </c>
      <c r="BJ136" s="47">
        <f t="shared" si="140"/>
        <v>1050</v>
      </c>
    </row>
    <row r="137" ht="13.5" customHeight="1">
      <c r="A137" s="88">
        <v>40334.0</v>
      </c>
      <c r="B137" s="84" t="s">
        <v>74</v>
      </c>
      <c r="C137" s="38"/>
      <c r="D137" s="233" t="s">
        <v>41</v>
      </c>
      <c r="E137" s="52">
        <f t="shared" si="2"/>
        <v>929</v>
      </c>
      <c r="F137" s="41">
        <v>4.0</v>
      </c>
      <c r="G137" s="41">
        <v>16.0</v>
      </c>
      <c r="H137" s="42">
        <f t="shared" si="3"/>
        <v>28</v>
      </c>
      <c r="I137" s="38"/>
      <c r="J137" s="234" t="s">
        <v>51</v>
      </c>
      <c r="K137" s="52">
        <f t="shared" si="4"/>
        <v>734</v>
      </c>
      <c r="L137" s="44">
        <v>0.0</v>
      </c>
      <c r="M137" s="44">
        <v>18.0</v>
      </c>
      <c r="N137" s="23">
        <f t="shared" si="5"/>
        <v>18</v>
      </c>
      <c r="O137" s="38"/>
      <c r="P137" s="45" t="s">
        <v>72</v>
      </c>
      <c r="Q137" s="38"/>
      <c r="R137" s="45">
        <f>MIN(Rules!$E$2,(MAX(H137/N137,N137/H137)))</f>
        <v>1.555555556</v>
      </c>
      <c r="S137" s="45">
        <f>VLOOKUP(B137,Rules!A:B,2,FALSE)</f>
        <v>50</v>
      </c>
      <c r="T137" s="38"/>
      <c r="U137" s="46">
        <f>1/(10^(-(E137+(IF(P137="Y",Rules!$I$2,0))-K137)/Rules!$E$12)+1)</f>
        <v>0.8304449114</v>
      </c>
      <c r="V137" s="47">
        <f t="shared" si="6"/>
        <v>13</v>
      </c>
      <c r="W137" s="47">
        <f t="shared" si="7"/>
        <v>-13</v>
      </c>
      <c r="X137" s="47"/>
      <c r="Y137" s="47"/>
      <c r="Z137" s="48"/>
      <c r="AA137" s="47">
        <f t="shared" ref="AA137:BJ137" si="141">IF($D137=AA$1,$E137+$V137,(IF($J137=AA$1,$K137+$W137,AA136)))</f>
        <v>1351</v>
      </c>
      <c r="AB137" s="47">
        <f t="shared" si="141"/>
        <v>1162</v>
      </c>
      <c r="AC137" s="47">
        <f t="shared" si="141"/>
        <v>1498</v>
      </c>
      <c r="AD137" s="47">
        <f t="shared" si="141"/>
        <v>477</v>
      </c>
      <c r="AE137" s="47">
        <f t="shared" si="141"/>
        <v>1681</v>
      </c>
      <c r="AF137" s="47">
        <f t="shared" si="141"/>
        <v>1881</v>
      </c>
      <c r="AG137" s="47">
        <f t="shared" si="141"/>
        <v>971</v>
      </c>
      <c r="AH137" s="47">
        <f t="shared" si="141"/>
        <v>839</v>
      </c>
      <c r="AI137" s="47">
        <f t="shared" si="141"/>
        <v>1342</v>
      </c>
      <c r="AJ137" s="47">
        <f t="shared" si="141"/>
        <v>1717</v>
      </c>
      <c r="AK137" s="47">
        <f t="shared" si="141"/>
        <v>512</v>
      </c>
      <c r="AL137" s="47">
        <f t="shared" si="141"/>
        <v>922</v>
      </c>
      <c r="AM137" s="47">
        <f t="shared" si="141"/>
        <v>2014</v>
      </c>
      <c r="AN137" s="47">
        <f t="shared" si="141"/>
        <v>1336</v>
      </c>
      <c r="AO137" s="47">
        <f t="shared" si="141"/>
        <v>1175</v>
      </c>
      <c r="AP137" s="47">
        <f t="shared" si="141"/>
        <v>2047</v>
      </c>
      <c r="AQ137" s="47">
        <f t="shared" si="141"/>
        <v>1614</v>
      </c>
      <c r="AR137" s="47">
        <f t="shared" si="141"/>
        <v>507</v>
      </c>
      <c r="AS137" s="47">
        <f t="shared" si="141"/>
        <v>1607</v>
      </c>
      <c r="AT137" s="47">
        <f t="shared" si="141"/>
        <v>1129</v>
      </c>
      <c r="AU137" s="47">
        <f t="shared" si="141"/>
        <v>697</v>
      </c>
      <c r="AV137" s="47">
        <f t="shared" si="141"/>
        <v>907</v>
      </c>
      <c r="AW137" s="47">
        <f t="shared" si="141"/>
        <v>1068</v>
      </c>
      <c r="AX137" s="47">
        <f t="shared" si="141"/>
        <v>1214</v>
      </c>
      <c r="AY137" s="47">
        <f t="shared" si="141"/>
        <v>721</v>
      </c>
      <c r="AZ137" s="47">
        <f t="shared" si="141"/>
        <v>1637</v>
      </c>
      <c r="BA137" s="47">
        <f t="shared" si="141"/>
        <v>942</v>
      </c>
      <c r="BB137" s="47">
        <f t="shared" si="141"/>
        <v>708</v>
      </c>
      <c r="BC137" s="47">
        <f t="shared" si="141"/>
        <v>527</v>
      </c>
      <c r="BD137" s="47">
        <f t="shared" si="141"/>
        <v>1918</v>
      </c>
      <c r="BE137" s="47">
        <f t="shared" si="141"/>
        <v>658</v>
      </c>
      <c r="BF137" s="47">
        <f t="shared" si="141"/>
        <v>547</v>
      </c>
      <c r="BG137" s="47">
        <f t="shared" si="141"/>
        <v>1856</v>
      </c>
      <c r="BH137" s="47">
        <f t="shared" si="141"/>
        <v>1342</v>
      </c>
      <c r="BI137" s="47">
        <f t="shared" si="141"/>
        <v>1641</v>
      </c>
      <c r="BJ137" s="47">
        <f t="shared" si="141"/>
        <v>1050</v>
      </c>
    </row>
    <row r="138" ht="13.5" customHeight="1">
      <c r="A138" s="88">
        <v>40334.0</v>
      </c>
      <c r="B138" s="84" t="s">
        <v>74</v>
      </c>
      <c r="C138" s="38"/>
      <c r="D138" s="233" t="s">
        <v>47</v>
      </c>
      <c r="E138" s="52">
        <f t="shared" si="2"/>
        <v>907</v>
      </c>
      <c r="F138" s="41">
        <v>3.0</v>
      </c>
      <c r="G138" s="41">
        <v>17.0</v>
      </c>
      <c r="H138" s="42">
        <f t="shared" si="3"/>
        <v>26</v>
      </c>
      <c r="I138" s="38"/>
      <c r="J138" s="234" t="s">
        <v>42</v>
      </c>
      <c r="K138" s="52">
        <f t="shared" si="4"/>
        <v>658</v>
      </c>
      <c r="L138" s="44">
        <v>1.0</v>
      </c>
      <c r="M138" s="44">
        <v>7.0</v>
      </c>
      <c r="N138" s="23">
        <f t="shared" si="5"/>
        <v>10</v>
      </c>
      <c r="O138" s="38"/>
      <c r="P138" s="45" t="s">
        <v>72</v>
      </c>
      <c r="Q138" s="38"/>
      <c r="R138" s="45">
        <f>MIN(Rules!$E$2,(MAX(H138/N138,N138/H138)))</f>
        <v>2</v>
      </c>
      <c r="S138" s="45">
        <f>VLOOKUP(B138,Rules!A:B,2,FALSE)</f>
        <v>50</v>
      </c>
      <c r="T138" s="38"/>
      <c r="U138" s="46">
        <f>1/(10^(-(E138+(IF(P138="Y",Rules!$I$2,0))-K138)/Rules!$E$12)+1)</f>
        <v>0.8626483732</v>
      </c>
      <c r="V138" s="47">
        <f t="shared" si="6"/>
        <v>14</v>
      </c>
      <c r="W138" s="47">
        <f t="shared" si="7"/>
        <v>-14</v>
      </c>
      <c r="X138" s="47"/>
      <c r="Y138" s="47"/>
      <c r="Z138" s="48"/>
      <c r="AA138" s="47">
        <f t="shared" ref="AA138:BJ138" si="142">IF($D138=AA$1,$E138+$V138,(IF($J138=AA$1,$K138+$W138,AA137)))</f>
        <v>1351</v>
      </c>
      <c r="AB138" s="47">
        <f t="shared" si="142"/>
        <v>1162</v>
      </c>
      <c r="AC138" s="47">
        <f t="shared" si="142"/>
        <v>1498</v>
      </c>
      <c r="AD138" s="47">
        <f t="shared" si="142"/>
        <v>477</v>
      </c>
      <c r="AE138" s="47">
        <f t="shared" si="142"/>
        <v>1681</v>
      </c>
      <c r="AF138" s="47">
        <f t="shared" si="142"/>
        <v>1881</v>
      </c>
      <c r="AG138" s="47">
        <f t="shared" si="142"/>
        <v>971</v>
      </c>
      <c r="AH138" s="47">
        <f t="shared" si="142"/>
        <v>839</v>
      </c>
      <c r="AI138" s="47">
        <f t="shared" si="142"/>
        <v>1342</v>
      </c>
      <c r="AJ138" s="47">
        <f t="shared" si="142"/>
        <v>1717</v>
      </c>
      <c r="AK138" s="47">
        <f t="shared" si="142"/>
        <v>512</v>
      </c>
      <c r="AL138" s="47">
        <f t="shared" si="142"/>
        <v>922</v>
      </c>
      <c r="AM138" s="47">
        <f t="shared" si="142"/>
        <v>2014</v>
      </c>
      <c r="AN138" s="47">
        <f t="shared" si="142"/>
        <v>1336</v>
      </c>
      <c r="AO138" s="47">
        <f t="shared" si="142"/>
        <v>1175</v>
      </c>
      <c r="AP138" s="47">
        <f t="shared" si="142"/>
        <v>2047</v>
      </c>
      <c r="AQ138" s="47">
        <f t="shared" si="142"/>
        <v>1614</v>
      </c>
      <c r="AR138" s="47">
        <f t="shared" si="142"/>
        <v>507</v>
      </c>
      <c r="AS138" s="47">
        <f t="shared" si="142"/>
        <v>1607</v>
      </c>
      <c r="AT138" s="47">
        <f t="shared" si="142"/>
        <v>1129</v>
      </c>
      <c r="AU138" s="47">
        <f t="shared" si="142"/>
        <v>697</v>
      </c>
      <c r="AV138" s="47">
        <f t="shared" si="142"/>
        <v>921</v>
      </c>
      <c r="AW138" s="47">
        <f t="shared" si="142"/>
        <v>1068</v>
      </c>
      <c r="AX138" s="47">
        <f t="shared" si="142"/>
        <v>1214</v>
      </c>
      <c r="AY138" s="47">
        <f t="shared" si="142"/>
        <v>721</v>
      </c>
      <c r="AZ138" s="47">
        <f t="shared" si="142"/>
        <v>1637</v>
      </c>
      <c r="BA138" s="47">
        <f t="shared" si="142"/>
        <v>942</v>
      </c>
      <c r="BB138" s="47">
        <f t="shared" si="142"/>
        <v>708</v>
      </c>
      <c r="BC138" s="47">
        <f t="shared" si="142"/>
        <v>527</v>
      </c>
      <c r="BD138" s="47">
        <f t="shared" si="142"/>
        <v>1918</v>
      </c>
      <c r="BE138" s="47">
        <f t="shared" si="142"/>
        <v>644</v>
      </c>
      <c r="BF138" s="47">
        <f t="shared" si="142"/>
        <v>547</v>
      </c>
      <c r="BG138" s="47">
        <f t="shared" si="142"/>
        <v>1856</v>
      </c>
      <c r="BH138" s="47">
        <f t="shared" si="142"/>
        <v>1342</v>
      </c>
      <c r="BI138" s="47">
        <f t="shared" si="142"/>
        <v>1641</v>
      </c>
      <c r="BJ138" s="47">
        <f t="shared" si="142"/>
        <v>1050</v>
      </c>
    </row>
    <row r="139" ht="13.5" customHeight="1">
      <c r="A139" s="88">
        <v>40334.0</v>
      </c>
      <c r="B139" s="84" t="s">
        <v>74</v>
      </c>
      <c r="C139" s="38"/>
      <c r="D139" s="233" t="s">
        <v>36</v>
      </c>
      <c r="E139" s="52">
        <f t="shared" si="2"/>
        <v>1129</v>
      </c>
      <c r="F139" s="41">
        <v>2.0</v>
      </c>
      <c r="G139" s="41">
        <v>16.0</v>
      </c>
      <c r="H139" s="42">
        <f t="shared" si="3"/>
        <v>22</v>
      </c>
      <c r="I139" s="38"/>
      <c r="J139" s="234" t="s">
        <v>44</v>
      </c>
      <c r="K139" s="52">
        <f t="shared" si="4"/>
        <v>708</v>
      </c>
      <c r="L139" s="44">
        <v>3.0</v>
      </c>
      <c r="M139" s="44">
        <v>5.0</v>
      </c>
      <c r="N139" s="23">
        <f t="shared" si="5"/>
        <v>14</v>
      </c>
      <c r="O139" s="38"/>
      <c r="P139" s="45" t="s">
        <v>72</v>
      </c>
      <c r="Q139" s="38"/>
      <c r="R139" s="45">
        <f>MIN(Rules!$E$2,(MAX(H139/N139,N139/H139)))</f>
        <v>1.571428571</v>
      </c>
      <c r="S139" s="45">
        <f>VLOOKUP(B139,Rules!A:B,2,FALSE)</f>
        <v>50</v>
      </c>
      <c r="T139" s="38"/>
      <c r="U139" s="46">
        <f>1/(10^(-(E139+(IF(P139="Y",Rules!$I$2,0))-K139)/Rules!$E$12)+1)</f>
        <v>0.9327394599</v>
      </c>
      <c r="V139" s="47">
        <f t="shared" si="6"/>
        <v>5</v>
      </c>
      <c r="W139" s="47">
        <f t="shared" si="7"/>
        <v>-5</v>
      </c>
      <c r="X139" s="47"/>
      <c r="Y139" s="47"/>
      <c r="Z139" s="48"/>
      <c r="AA139" s="47">
        <f t="shared" ref="AA139:BJ139" si="143">IF($D139=AA$1,$E139+$V139,(IF($J139=AA$1,$K139+$W139,AA138)))</f>
        <v>1351</v>
      </c>
      <c r="AB139" s="47">
        <f t="shared" si="143"/>
        <v>1162</v>
      </c>
      <c r="AC139" s="47">
        <f t="shared" si="143"/>
        <v>1498</v>
      </c>
      <c r="AD139" s="47">
        <f t="shared" si="143"/>
        <v>477</v>
      </c>
      <c r="AE139" s="47">
        <f t="shared" si="143"/>
        <v>1681</v>
      </c>
      <c r="AF139" s="47">
        <f t="shared" si="143"/>
        <v>1881</v>
      </c>
      <c r="AG139" s="47">
        <f t="shared" si="143"/>
        <v>971</v>
      </c>
      <c r="AH139" s="47">
        <f t="shared" si="143"/>
        <v>839</v>
      </c>
      <c r="AI139" s="47">
        <f t="shared" si="143"/>
        <v>1342</v>
      </c>
      <c r="AJ139" s="47">
        <f t="shared" si="143"/>
        <v>1717</v>
      </c>
      <c r="AK139" s="47">
        <f t="shared" si="143"/>
        <v>512</v>
      </c>
      <c r="AL139" s="47">
        <f t="shared" si="143"/>
        <v>922</v>
      </c>
      <c r="AM139" s="47">
        <f t="shared" si="143"/>
        <v>2014</v>
      </c>
      <c r="AN139" s="47">
        <f t="shared" si="143"/>
        <v>1336</v>
      </c>
      <c r="AO139" s="47">
        <f t="shared" si="143"/>
        <v>1175</v>
      </c>
      <c r="AP139" s="47">
        <f t="shared" si="143"/>
        <v>2047</v>
      </c>
      <c r="AQ139" s="47">
        <f t="shared" si="143"/>
        <v>1614</v>
      </c>
      <c r="AR139" s="47">
        <f t="shared" si="143"/>
        <v>507</v>
      </c>
      <c r="AS139" s="47">
        <f t="shared" si="143"/>
        <v>1607</v>
      </c>
      <c r="AT139" s="47">
        <f t="shared" si="143"/>
        <v>1134</v>
      </c>
      <c r="AU139" s="47">
        <f t="shared" si="143"/>
        <v>697</v>
      </c>
      <c r="AV139" s="47">
        <f t="shared" si="143"/>
        <v>921</v>
      </c>
      <c r="AW139" s="47">
        <f t="shared" si="143"/>
        <v>1068</v>
      </c>
      <c r="AX139" s="47">
        <f t="shared" si="143"/>
        <v>1214</v>
      </c>
      <c r="AY139" s="47">
        <f t="shared" si="143"/>
        <v>721</v>
      </c>
      <c r="AZ139" s="47">
        <f t="shared" si="143"/>
        <v>1637</v>
      </c>
      <c r="BA139" s="47">
        <f t="shared" si="143"/>
        <v>942</v>
      </c>
      <c r="BB139" s="47">
        <f t="shared" si="143"/>
        <v>703</v>
      </c>
      <c r="BC139" s="47">
        <f t="shared" si="143"/>
        <v>527</v>
      </c>
      <c r="BD139" s="47">
        <f t="shared" si="143"/>
        <v>1918</v>
      </c>
      <c r="BE139" s="47">
        <f t="shared" si="143"/>
        <v>644</v>
      </c>
      <c r="BF139" s="47">
        <f t="shared" si="143"/>
        <v>547</v>
      </c>
      <c r="BG139" s="47">
        <f t="shared" si="143"/>
        <v>1856</v>
      </c>
      <c r="BH139" s="47">
        <f t="shared" si="143"/>
        <v>1342</v>
      </c>
      <c r="BI139" s="47">
        <f t="shared" si="143"/>
        <v>1641</v>
      </c>
      <c r="BJ139" s="47">
        <f t="shared" si="143"/>
        <v>1050</v>
      </c>
    </row>
    <row r="140" ht="13.5" customHeight="1">
      <c r="A140" s="88">
        <v>40334.0</v>
      </c>
      <c r="B140" s="84" t="s">
        <v>74</v>
      </c>
      <c r="C140" s="38"/>
      <c r="D140" s="233" t="s">
        <v>52</v>
      </c>
      <c r="E140" s="52">
        <f t="shared" si="2"/>
        <v>507</v>
      </c>
      <c r="F140" s="41">
        <v>1.0</v>
      </c>
      <c r="G140" s="41">
        <v>13.0</v>
      </c>
      <c r="H140" s="42">
        <f t="shared" si="3"/>
        <v>16</v>
      </c>
      <c r="I140" s="38"/>
      <c r="J140" s="234" t="s">
        <v>46</v>
      </c>
      <c r="K140" s="52">
        <f t="shared" si="4"/>
        <v>527</v>
      </c>
      <c r="L140" s="44">
        <v>1.0</v>
      </c>
      <c r="M140" s="44">
        <v>12.0</v>
      </c>
      <c r="N140" s="23">
        <f t="shared" si="5"/>
        <v>15</v>
      </c>
      <c r="O140" s="38"/>
      <c r="P140" s="45" t="s">
        <v>72</v>
      </c>
      <c r="Q140" s="38"/>
      <c r="R140" s="45">
        <f>MIN(Rules!$E$2,(MAX(H140/N140,N140/H140)))</f>
        <v>1.066666667</v>
      </c>
      <c r="S140" s="45">
        <f>VLOOKUP(B140,Rules!A:B,2,FALSE)</f>
        <v>50</v>
      </c>
      <c r="T140" s="38"/>
      <c r="U140" s="46">
        <f>1/(10^(-(E140+(IF(P140="Y",Rules!$I$2,0))-K140)/Rules!$E$12)+1)</f>
        <v>0.6453524504</v>
      </c>
      <c r="V140" s="47">
        <f t="shared" si="6"/>
        <v>19</v>
      </c>
      <c r="W140" s="47">
        <f t="shared" si="7"/>
        <v>-19</v>
      </c>
      <c r="X140" s="47"/>
      <c r="Y140" s="47"/>
      <c r="Z140" s="48"/>
      <c r="AA140" s="47">
        <f t="shared" ref="AA140:BJ140" si="144">IF($D140=AA$1,$E140+$V140,(IF($J140=AA$1,$K140+$W140,AA139)))</f>
        <v>1351</v>
      </c>
      <c r="AB140" s="47">
        <f t="shared" si="144"/>
        <v>1162</v>
      </c>
      <c r="AC140" s="47">
        <f t="shared" si="144"/>
        <v>1498</v>
      </c>
      <c r="AD140" s="47">
        <f t="shared" si="144"/>
        <v>477</v>
      </c>
      <c r="AE140" s="47">
        <f t="shared" si="144"/>
        <v>1681</v>
      </c>
      <c r="AF140" s="47">
        <f t="shared" si="144"/>
        <v>1881</v>
      </c>
      <c r="AG140" s="47">
        <f t="shared" si="144"/>
        <v>971</v>
      </c>
      <c r="AH140" s="47">
        <f t="shared" si="144"/>
        <v>839</v>
      </c>
      <c r="AI140" s="47">
        <f t="shared" si="144"/>
        <v>1342</v>
      </c>
      <c r="AJ140" s="47">
        <f t="shared" si="144"/>
        <v>1717</v>
      </c>
      <c r="AK140" s="47">
        <f t="shared" si="144"/>
        <v>512</v>
      </c>
      <c r="AL140" s="47">
        <f t="shared" si="144"/>
        <v>922</v>
      </c>
      <c r="AM140" s="47">
        <f t="shared" si="144"/>
        <v>2014</v>
      </c>
      <c r="AN140" s="47">
        <f t="shared" si="144"/>
        <v>1336</v>
      </c>
      <c r="AO140" s="47">
        <f t="shared" si="144"/>
        <v>1175</v>
      </c>
      <c r="AP140" s="47">
        <f t="shared" si="144"/>
        <v>2047</v>
      </c>
      <c r="AQ140" s="47">
        <f t="shared" si="144"/>
        <v>1614</v>
      </c>
      <c r="AR140" s="47">
        <f t="shared" si="144"/>
        <v>526</v>
      </c>
      <c r="AS140" s="47">
        <f t="shared" si="144"/>
        <v>1607</v>
      </c>
      <c r="AT140" s="47">
        <f t="shared" si="144"/>
        <v>1134</v>
      </c>
      <c r="AU140" s="47">
        <f t="shared" si="144"/>
        <v>697</v>
      </c>
      <c r="AV140" s="47">
        <f t="shared" si="144"/>
        <v>921</v>
      </c>
      <c r="AW140" s="47">
        <f t="shared" si="144"/>
        <v>1068</v>
      </c>
      <c r="AX140" s="47">
        <f t="shared" si="144"/>
        <v>1214</v>
      </c>
      <c r="AY140" s="47">
        <f t="shared" si="144"/>
        <v>721</v>
      </c>
      <c r="AZ140" s="47">
        <f t="shared" si="144"/>
        <v>1637</v>
      </c>
      <c r="BA140" s="47">
        <f t="shared" si="144"/>
        <v>942</v>
      </c>
      <c r="BB140" s="47">
        <f t="shared" si="144"/>
        <v>703</v>
      </c>
      <c r="BC140" s="47">
        <f t="shared" si="144"/>
        <v>508</v>
      </c>
      <c r="BD140" s="47">
        <f t="shared" si="144"/>
        <v>1918</v>
      </c>
      <c r="BE140" s="47">
        <f t="shared" si="144"/>
        <v>644</v>
      </c>
      <c r="BF140" s="47">
        <f t="shared" si="144"/>
        <v>547</v>
      </c>
      <c r="BG140" s="47">
        <f t="shared" si="144"/>
        <v>1856</v>
      </c>
      <c r="BH140" s="47">
        <f t="shared" si="144"/>
        <v>1342</v>
      </c>
      <c r="BI140" s="47">
        <f t="shared" si="144"/>
        <v>1641</v>
      </c>
      <c r="BJ140" s="47">
        <f t="shared" si="144"/>
        <v>1050</v>
      </c>
    </row>
    <row r="141" ht="13.5" customHeight="1">
      <c r="A141" s="88">
        <v>40334.0</v>
      </c>
      <c r="B141" s="84" t="s">
        <v>74</v>
      </c>
      <c r="C141" s="38"/>
      <c r="D141" s="233" t="s">
        <v>37</v>
      </c>
      <c r="E141" s="52">
        <f t="shared" si="2"/>
        <v>839</v>
      </c>
      <c r="F141" s="41">
        <v>3.0</v>
      </c>
      <c r="G141" s="41">
        <v>13.0</v>
      </c>
      <c r="H141" s="42">
        <f t="shared" si="3"/>
        <v>22</v>
      </c>
      <c r="I141" s="38"/>
      <c r="J141" s="234" t="s">
        <v>50</v>
      </c>
      <c r="K141" s="52">
        <f t="shared" si="4"/>
        <v>697</v>
      </c>
      <c r="L141" s="44">
        <v>1.0</v>
      </c>
      <c r="M141" s="44">
        <v>15.0</v>
      </c>
      <c r="N141" s="23">
        <f t="shared" si="5"/>
        <v>18</v>
      </c>
      <c r="O141" s="38"/>
      <c r="P141" s="45" t="s">
        <v>72</v>
      </c>
      <c r="Q141" s="38"/>
      <c r="R141" s="45">
        <f>MIN(Rules!$E$2,(MAX(H141/N141,N141/H141)))</f>
        <v>1.222222222</v>
      </c>
      <c r="S141" s="45">
        <f>VLOOKUP(B141,Rules!A:B,2,FALSE)</f>
        <v>50</v>
      </c>
      <c r="T141" s="38"/>
      <c r="U141" s="46">
        <f>1/(10^(-(E141+(IF(P141="Y",Rules!$I$2,0))-K141)/Rules!$E$12)+1)</f>
        <v>0.7932633821</v>
      </c>
      <c r="V141" s="47">
        <f t="shared" si="6"/>
        <v>13</v>
      </c>
      <c r="W141" s="47">
        <f t="shared" si="7"/>
        <v>-13</v>
      </c>
      <c r="X141" s="47"/>
      <c r="Y141" s="47"/>
      <c r="Z141" s="48"/>
      <c r="AA141" s="47">
        <f t="shared" ref="AA141:BJ141" si="145">IF($D141=AA$1,$E141+$V141,(IF($J141=AA$1,$K141+$W141,AA140)))</f>
        <v>1351</v>
      </c>
      <c r="AB141" s="47">
        <f t="shared" si="145"/>
        <v>1162</v>
      </c>
      <c r="AC141" s="47">
        <f t="shared" si="145"/>
        <v>1498</v>
      </c>
      <c r="AD141" s="47">
        <f t="shared" si="145"/>
        <v>477</v>
      </c>
      <c r="AE141" s="47">
        <f t="shared" si="145"/>
        <v>1681</v>
      </c>
      <c r="AF141" s="47">
        <f t="shared" si="145"/>
        <v>1881</v>
      </c>
      <c r="AG141" s="47">
        <f t="shared" si="145"/>
        <v>971</v>
      </c>
      <c r="AH141" s="47">
        <f t="shared" si="145"/>
        <v>852</v>
      </c>
      <c r="AI141" s="47">
        <f t="shared" si="145"/>
        <v>1342</v>
      </c>
      <c r="AJ141" s="47">
        <f t="shared" si="145"/>
        <v>1717</v>
      </c>
      <c r="AK141" s="47">
        <f t="shared" si="145"/>
        <v>512</v>
      </c>
      <c r="AL141" s="47">
        <f t="shared" si="145"/>
        <v>922</v>
      </c>
      <c r="AM141" s="47">
        <f t="shared" si="145"/>
        <v>2014</v>
      </c>
      <c r="AN141" s="47">
        <f t="shared" si="145"/>
        <v>1336</v>
      </c>
      <c r="AO141" s="47">
        <f t="shared" si="145"/>
        <v>1175</v>
      </c>
      <c r="AP141" s="47">
        <f t="shared" si="145"/>
        <v>2047</v>
      </c>
      <c r="AQ141" s="47">
        <f t="shared" si="145"/>
        <v>1614</v>
      </c>
      <c r="AR141" s="47">
        <f t="shared" si="145"/>
        <v>526</v>
      </c>
      <c r="AS141" s="47">
        <f t="shared" si="145"/>
        <v>1607</v>
      </c>
      <c r="AT141" s="47">
        <f t="shared" si="145"/>
        <v>1134</v>
      </c>
      <c r="AU141" s="47">
        <f t="shared" si="145"/>
        <v>684</v>
      </c>
      <c r="AV141" s="47">
        <f t="shared" si="145"/>
        <v>921</v>
      </c>
      <c r="AW141" s="47">
        <f t="shared" si="145"/>
        <v>1068</v>
      </c>
      <c r="AX141" s="47">
        <f t="shared" si="145"/>
        <v>1214</v>
      </c>
      <c r="AY141" s="47">
        <f t="shared" si="145"/>
        <v>721</v>
      </c>
      <c r="AZ141" s="47">
        <f t="shared" si="145"/>
        <v>1637</v>
      </c>
      <c r="BA141" s="47">
        <f t="shared" si="145"/>
        <v>942</v>
      </c>
      <c r="BB141" s="47">
        <f t="shared" si="145"/>
        <v>703</v>
      </c>
      <c r="BC141" s="47">
        <f t="shared" si="145"/>
        <v>508</v>
      </c>
      <c r="BD141" s="47">
        <f t="shared" si="145"/>
        <v>1918</v>
      </c>
      <c r="BE141" s="47">
        <f t="shared" si="145"/>
        <v>644</v>
      </c>
      <c r="BF141" s="47">
        <f t="shared" si="145"/>
        <v>547</v>
      </c>
      <c r="BG141" s="47">
        <f t="shared" si="145"/>
        <v>1856</v>
      </c>
      <c r="BH141" s="47">
        <f t="shared" si="145"/>
        <v>1342</v>
      </c>
      <c r="BI141" s="47">
        <f t="shared" si="145"/>
        <v>1641</v>
      </c>
      <c r="BJ141" s="47">
        <f t="shared" si="145"/>
        <v>1050</v>
      </c>
    </row>
    <row r="142" ht="13.5" customHeight="1">
      <c r="A142" s="88">
        <v>40334.0</v>
      </c>
      <c r="B142" s="84" t="s">
        <v>74</v>
      </c>
      <c r="C142" s="38"/>
      <c r="D142" s="233" t="s">
        <v>53</v>
      </c>
      <c r="E142" s="52">
        <f t="shared" si="2"/>
        <v>547</v>
      </c>
      <c r="F142" s="41">
        <v>2.0</v>
      </c>
      <c r="G142" s="41">
        <v>17.0</v>
      </c>
      <c r="H142" s="42">
        <f t="shared" si="3"/>
        <v>23</v>
      </c>
      <c r="I142" s="38"/>
      <c r="J142" s="234" t="s">
        <v>48</v>
      </c>
      <c r="K142" s="52">
        <f t="shared" si="4"/>
        <v>512</v>
      </c>
      <c r="L142" s="44">
        <v>1.0</v>
      </c>
      <c r="M142" s="44">
        <v>8.0</v>
      </c>
      <c r="N142" s="23">
        <f t="shared" si="5"/>
        <v>11</v>
      </c>
      <c r="O142" s="38"/>
      <c r="P142" s="45" t="s">
        <v>72</v>
      </c>
      <c r="Q142" s="38"/>
      <c r="R142" s="45">
        <f>MIN(Rules!$E$2,(MAX(H142/N142,N142/H142)))</f>
        <v>2</v>
      </c>
      <c r="S142" s="45">
        <f>VLOOKUP(B142,Rules!A:B,2,FALSE)</f>
        <v>50</v>
      </c>
      <c r="T142" s="38"/>
      <c r="U142" s="46">
        <f>1/(10^(-(E142+(IF(P142="Y",Rules!$I$2,0))-K142)/Rules!$E$12)+1)</f>
        <v>0.7009773986</v>
      </c>
      <c r="V142" s="47">
        <f t="shared" si="6"/>
        <v>30</v>
      </c>
      <c r="W142" s="47">
        <f t="shared" si="7"/>
        <v>-30</v>
      </c>
      <c r="X142" s="47"/>
      <c r="Y142" s="47"/>
      <c r="Z142" s="48"/>
      <c r="AA142" s="47">
        <f t="shared" ref="AA142:BJ142" si="146">IF($D142=AA$1,$E142+$V142,(IF($J142=AA$1,$K142+$W142,AA141)))</f>
        <v>1351</v>
      </c>
      <c r="AB142" s="47">
        <f t="shared" si="146"/>
        <v>1162</v>
      </c>
      <c r="AC142" s="47">
        <f t="shared" si="146"/>
        <v>1498</v>
      </c>
      <c r="AD142" s="47">
        <f t="shared" si="146"/>
        <v>477</v>
      </c>
      <c r="AE142" s="47">
        <f t="shared" si="146"/>
        <v>1681</v>
      </c>
      <c r="AF142" s="47">
        <f t="shared" si="146"/>
        <v>1881</v>
      </c>
      <c r="AG142" s="47">
        <f t="shared" si="146"/>
        <v>971</v>
      </c>
      <c r="AH142" s="47">
        <f t="shared" si="146"/>
        <v>852</v>
      </c>
      <c r="AI142" s="47">
        <f t="shared" si="146"/>
        <v>1342</v>
      </c>
      <c r="AJ142" s="47">
        <f t="shared" si="146"/>
        <v>1717</v>
      </c>
      <c r="AK142" s="47">
        <f t="shared" si="146"/>
        <v>482</v>
      </c>
      <c r="AL142" s="47">
        <f t="shared" si="146"/>
        <v>922</v>
      </c>
      <c r="AM142" s="47">
        <f t="shared" si="146"/>
        <v>2014</v>
      </c>
      <c r="AN142" s="47">
        <f t="shared" si="146"/>
        <v>1336</v>
      </c>
      <c r="AO142" s="47">
        <f t="shared" si="146"/>
        <v>1175</v>
      </c>
      <c r="AP142" s="47">
        <f t="shared" si="146"/>
        <v>2047</v>
      </c>
      <c r="AQ142" s="47">
        <f t="shared" si="146"/>
        <v>1614</v>
      </c>
      <c r="AR142" s="47">
        <f t="shared" si="146"/>
        <v>526</v>
      </c>
      <c r="AS142" s="47">
        <f t="shared" si="146"/>
        <v>1607</v>
      </c>
      <c r="AT142" s="47">
        <f t="shared" si="146"/>
        <v>1134</v>
      </c>
      <c r="AU142" s="47">
        <f t="shared" si="146"/>
        <v>684</v>
      </c>
      <c r="AV142" s="47">
        <f t="shared" si="146"/>
        <v>921</v>
      </c>
      <c r="AW142" s="47">
        <f t="shared" si="146"/>
        <v>1068</v>
      </c>
      <c r="AX142" s="47">
        <f t="shared" si="146"/>
        <v>1214</v>
      </c>
      <c r="AY142" s="47">
        <f t="shared" si="146"/>
        <v>721</v>
      </c>
      <c r="AZ142" s="47">
        <f t="shared" si="146"/>
        <v>1637</v>
      </c>
      <c r="BA142" s="47">
        <f t="shared" si="146"/>
        <v>942</v>
      </c>
      <c r="BB142" s="47">
        <f t="shared" si="146"/>
        <v>703</v>
      </c>
      <c r="BC142" s="47">
        <f t="shared" si="146"/>
        <v>508</v>
      </c>
      <c r="BD142" s="47">
        <f t="shared" si="146"/>
        <v>1918</v>
      </c>
      <c r="BE142" s="47">
        <f t="shared" si="146"/>
        <v>644</v>
      </c>
      <c r="BF142" s="47">
        <f t="shared" si="146"/>
        <v>577</v>
      </c>
      <c r="BG142" s="47">
        <f t="shared" si="146"/>
        <v>1856</v>
      </c>
      <c r="BH142" s="47">
        <f t="shared" si="146"/>
        <v>1342</v>
      </c>
      <c r="BI142" s="47">
        <f t="shared" si="146"/>
        <v>1641</v>
      </c>
      <c r="BJ142" s="47">
        <f t="shared" si="146"/>
        <v>1050</v>
      </c>
    </row>
    <row r="143" ht="13.5" customHeight="1">
      <c r="A143" s="88">
        <v>40335.0</v>
      </c>
      <c r="B143" s="84" t="s">
        <v>75</v>
      </c>
      <c r="C143" s="38"/>
      <c r="D143" s="233" t="s">
        <v>26</v>
      </c>
      <c r="E143" s="52">
        <f t="shared" si="2"/>
        <v>1717</v>
      </c>
      <c r="F143" s="41">
        <v>0.0</v>
      </c>
      <c r="G143" s="41">
        <v>25.0</v>
      </c>
      <c r="H143" s="42">
        <f t="shared" si="3"/>
        <v>25</v>
      </c>
      <c r="I143" s="38"/>
      <c r="J143" s="234" t="s">
        <v>31</v>
      </c>
      <c r="K143" s="52">
        <f t="shared" si="4"/>
        <v>1614</v>
      </c>
      <c r="L143" s="44">
        <v>0.0</v>
      </c>
      <c r="M143" s="44">
        <v>16.0</v>
      </c>
      <c r="N143" s="23">
        <f t="shared" si="5"/>
        <v>16</v>
      </c>
      <c r="O143" s="38"/>
      <c r="P143" s="45" t="s">
        <v>73</v>
      </c>
      <c r="Q143" s="38"/>
      <c r="R143" s="45">
        <f>MIN(Rules!$E$2,(MAX(H143/N143,N143/H143)))</f>
        <v>1.5625</v>
      </c>
      <c r="S143" s="45">
        <f>VLOOKUP(B143,Rules!A:B,2,FALSE)</f>
        <v>60</v>
      </c>
      <c r="T143" s="38"/>
      <c r="U143" s="46">
        <f>1/(10^(-(E143+(IF(P143="Y",Rules!$I$2,0))-K143)/Rules!$E$12)+1)</f>
        <v>0.616408694</v>
      </c>
      <c r="V143" s="47">
        <f t="shared" si="6"/>
        <v>36</v>
      </c>
      <c r="W143" s="47">
        <f t="shared" si="7"/>
        <v>-36</v>
      </c>
      <c r="X143" s="47"/>
      <c r="Y143" s="47"/>
      <c r="Z143" s="48"/>
      <c r="AA143" s="47">
        <f t="shared" ref="AA143:BJ143" si="147">IF($D143=AA$1,$E143+$V143,(IF($J143=AA$1,$K143+$W143,AA142)))</f>
        <v>1351</v>
      </c>
      <c r="AB143" s="47">
        <f t="shared" si="147"/>
        <v>1162</v>
      </c>
      <c r="AC143" s="47">
        <f t="shared" si="147"/>
        <v>1498</v>
      </c>
      <c r="AD143" s="47">
        <f t="shared" si="147"/>
        <v>477</v>
      </c>
      <c r="AE143" s="47">
        <f t="shared" si="147"/>
        <v>1681</v>
      </c>
      <c r="AF143" s="47">
        <f t="shared" si="147"/>
        <v>1881</v>
      </c>
      <c r="AG143" s="47">
        <f t="shared" si="147"/>
        <v>971</v>
      </c>
      <c r="AH143" s="47">
        <f t="shared" si="147"/>
        <v>852</v>
      </c>
      <c r="AI143" s="47">
        <f t="shared" si="147"/>
        <v>1342</v>
      </c>
      <c r="AJ143" s="47">
        <f t="shared" si="147"/>
        <v>1753</v>
      </c>
      <c r="AK143" s="47">
        <f t="shared" si="147"/>
        <v>482</v>
      </c>
      <c r="AL143" s="47">
        <f t="shared" si="147"/>
        <v>922</v>
      </c>
      <c r="AM143" s="47">
        <f t="shared" si="147"/>
        <v>2014</v>
      </c>
      <c r="AN143" s="47">
        <f t="shared" si="147"/>
        <v>1336</v>
      </c>
      <c r="AO143" s="47">
        <f t="shared" si="147"/>
        <v>1175</v>
      </c>
      <c r="AP143" s="47">
        <f t="shared" si="147"/>
        <v>2047</v>
      </c>
      <c r="AQ143" s="47">
        <f t="shared" si="147"/>
        <v>1578</v>
      </c>
      <c r="AR143" s="47">
        <f t="shared" si="147"/>
        <v>526</v>
      </c>
      <c r="AS143" s="47">
        <f t="shared" si="147"/>
        <v>1607</v>
      </c>
      <c r="AT143" s="47">
        <f t="shared" si="147"/>
        <v>1134</v>
      </c>
      <c r="AU143" s="47">
        <f t="shared" si="147"/>
        <v>684</v>
      </c>
      <c r="AV143" s="47">
        <f t="shared" si="147"/>
        <v>921</v>
      </c>
      <c r="AW143" s="47">
        <f t="shared" si="147"/>
        <v>1068</v>
      </c>
      <c r="AX143" s="47">
        <f t="shared" si="147"/>
        <v>1214</v>
      </c>
      <c r="AY143" s="47">
        <f t="shared" si="147"/>
        <v>721</v>
      </c>
      <c r="AZ143" s="47">
        <f t="shared" si="147"/>
        <v>1637</v>
      </c>
      <c r="BA143" s="47">
        <f t="shared" si="147"/>
        <v>942</v>
      </c>
      <c r="BB143" s="47">
        <f t="shared" si="147"/>
        <v>703</v>
      </c>
      <c r="BC143" s="47">
        <f t="shared" si="147"/>
        <v>508</v>
      </c>
      <c r="BD143" s="47">
        <f t="shared" si="147"/>
        <v>1918</v>
      </c>
      <c r="BE143" s="47">
        <f t="shared" si="147"/>
        <v>644</v>
      </c>
      <c r="BF143" s="47">
        <f t="shared" si="147"/>
        <v>577</v>
      </c>
      <c r="BG143" s="47">
        <f t="shared" si="147"/>
        <v>1856</v>
      </c>
      <c r="BH143" s="47">
        <f t="shared" si="147"/>
        <v>1342</v>
      </c>
      <c r="BI143" s="47">
        <f t="shared" si="147"/>
        <v>1641</v>
      </c>
      <c r="BJ143" s="47">
        <f t="shared" si="147"/>
        <v>1050</v>
      </c>
    </row>
    <row r="144" ht="13.5" customHeight="1">
      <c r="A144" s="88">
        <v>40336.0</v>
      </c>
      <c r="B144" s="84" t="s">
        <v>75</v>
      </c>
      <c r="C144" s="38"/>
      <c r="D144" s="233" t="s">
        <v>21</v>
      </c>
      <c r="E144" s="52">
        <f t="shared" si="2"/>
        <v>1681</v>
      </c>
      <c r="F144" s="41">
        <v>1.0</v>
      </c>
      <c r="G144" s="41">
        <v>15.0</v>
      </c>
      <c r="H144" s="42">
        <f t="shared" si="3"/>
        <v>18</v>
      </c>
      <c r="I144" s="38"/>
      <c r="J144" s="234" t="s">
        <v>25</v>
      </c>
      <c r="K144" s="52">
        <f t="shared" si="4"/>
        <v>1856</v>
      </c>
      <c r="L144" s="44">
        <v>0.0</v>
      </c>
      <c r="M144" s="44">
        <v>22.0</v>
      </c>
      <c r="N144" s="23">
        <f t="shared" si="5"/>
        <v>22</v>
      </c>
      <c r="O144" s="38"/>
      <c r="P144" s="45" t="s">
        <v>73</v>
      </c>
      <c r="Q144" s="38"/>
      <c r="R144" s="45">
        <f>MIN(Rules!$E$2,(MAX(H144/N144,N144/H144)))</f>
        <v>1.222222222</v>
      </c>
      <c r="S144" s="45">
        <f>VLOOKUP(B144,Rules!A:B,2,FALSE)</f>
        <v>60</v>
      </c>
      <c r="T144" s="38"/>
      <c r="U144" s="46">
        <f>1/(10^(-(E144+(IF(P144="Y",Rules!$I$2,0))-K144)/Rules!$E$12)+1)</f>
        <v>0.3087638476</v>
      </c>
      <c r="V144" s="47">
        <f t="shared" si="6"/>
        <v>-23</v>
      </c>
      <c r="W144" s="47">
        <f t="shared" si="7"/>
        <v>23</v>
      </c>
      <c r="X144" s="47"/>
      <c r="Y144" s="47"/>
      <c r="Z144" s="48"/>
      <c r="AA144" s="47">
        <f t="shared" ref="AA144:BJ144" si="148">IF($D144=AA$1,$E144+$V144,(IF($J144=AA$1,$K144+$W144,AA143)))</f>
        <v>1351</v>
      </c>
      <c r="AB144" s="47">
        <f t="shared" si="148"/>
        <v>1162</v>
      </c>
      <c r="AC144" s="47">
        <f t="shared" si="148"/>
        <v>1498</v>
      </c>
      <c r="AD144" s="47">
        <f t="shared" si="148"/>
        <v>477</v>
      </c>
      <c r="AE144" s="47">
        <f t="shared" si="148"/>
        <v>1658</v>
      </c>
      <c r="AF144" s="47">
        <f t="shared" si="148"/>
        <v>1881</v>
      </c>
      <c r="AG144" s="47">
        <f t="shared" si="148"/>
        <v>971</v>
      </c>
      <c r="AH144" s="47">
        <f t="shared" si="148"/>
        <v>852</v>
      </c>
      <c r="AI144" s="47">
        <f t="shared" si="148"/>
        <v>1342</v>
      </c>
      <c r="AJ144" s="47">
        <f t="shared" si="148"/>
        <v>1753</v>
      </c>
      <c r="AK144" s="47">
        <f t="shared" si="148"/>
        <v>482</v>
      </c>
      <c r="AL144" s="47">
        <f t="shared" si="148"/>
        <v>922</v>
      </c>
      <c r="AM144" s="47">
        <f t="shared" si="148"/>
        <v>2014</v>
      </c>
      <c r="AN144" s="47">
        <f t="shared" si="148"/>
        <v>1336</v>
      </c>
      <c r="AO144" s="47">
        <f t="shared" si="148"/>
        <v>1175</v>
      </c>
      <c r="AP144" s="47">
        <f t="shared" si="148"/>
        <v>2047</v>
      </c>
      <c r="AQ144" s="47">
        <f t="shared" si="148"/>
        <v>1578</v>
      </c>
      <c r="AR144" s="47">
        <f t="shared" si="148"/>
        <v>526</v>
      </c>
      <c r="AS144" s="47">
        <f t="shared" si="148"/>
        <v>1607</v>
      </c>
      <c r="AT144" s="47">
        <f t="shared" si="148"/>
        <v>1134</v>
      </c>
      <c r="AU144" s="47">
        <f t="shared" si="148"/>
        <v>684</v>
      </c>
      <c r="AV144" s="47">
        <f t="shared" si="148"/>
        <v>921</v>
      </c>
      <c r="AW144" s="47">
        <f t="shared" si="148"/>
        <v>1068</v>
      </c>
      <c r="AX144" s="47">
        <f t="shared" si="148"/>
        <v>1214</v>
      </c>
      <c r="AY144" s="47">
        <f t="shared" si="148"/>
        <v>721</v>
      </c>
      <c r="AZ144" s="47">
        <f t="shared" si="148"/>
        <v>1637</v>
      </c>
      <c r="BA144" s="47">
        <f t="shared" si="148"/>
        <v>942</v>
      </c>
      <c r="BB144" s="47">
        <f t="shared" si="148"/>
        <v>703</v>
      </c>
      <c r="BC144" s="47">
        <f t="shared" si="148"/>
        <v>508</v>
      </c>
      <c r="BD144" s="47">
        <f t="shared" si="148"/>
        <v>1918</v>
      </c>
      <c r="BE144" s="47">
        <f t="shared" si="148"/>
        <v>644</v>
      </c>
      <c r="BF144" s="47">
        <f t="shared" si="148"/>
        <v>577</v>
      </c>
      <c r="BG144" s="47">
        <f t="shared" si="148"/>
        <v>1879</v>
      </c>
      <c r="BH144" s="47">
        <f t="shared" si="148"/>
        <v>1342</v>
      </c>
      <c r="BI144" s="47">
        <f t="shared" si="148"/>
        <v>1641</v>
      </c>
      <c r="BJ144" s="47">
        <f t="shared" si="148"/>
        <v>1050</v>
      </c>
    </row>
    <row r="145" ht="13.5" customHeight="1">
      <c r="A145" s="88">
        <v>40341.0</v>
      </c>
      <c r="B145" s="84" t="s">
        <v>74</v>
      </c>
      <c r="C145" s="38"/>
      <c r="D145" s="233" t="s">
        <v>47</v>
      </c>
      <c r="E145" s="52">
        <f t="shared" si="2"/>
        <v>921</v>
      </c>
      <c r="F145" s="41">
        <v>1.0</v>
      </c>
      <c r="G145" s="41">
        <v>8.0</v>
      </c>
      <c r="H145" s="42">
        <f t="shared" si="3"/>
        <v>11</v>
      </c>
      <c r="I145" s="38"/>
      <c r="J145" s="234" t="s">
        <v>41</v>
      </c>
      <c r="K145" s="52">
        <f t="shared" si="4"/>
        <v>942</v>
      </c>
      <c r="L145" s="44">
        <v>0.0</v>
      </c>
      <c r="M145" s="44">
        <v>17.0</v>
      </c>
      <c r="N145" s="23">
        <f t="shared" si="5"/>
        <v>17</v>
      </c>
      <c r="O145" s="38"/>
      <c r="P145" s="45" t="s">
        <v>72</v>
      </c>
      <c r="Q145" s="38"/>
      <c r="R145" s="45">
        <f>MIN(Rules!$E$2,(MAX(H145/N145,N145/H145)))</f>
        <v>1.545454545</v>
      </c>
      <c r="S145" s="45">
        <f>VLOOKUP(B145,Rules!A:B,2,FALSE)</f>
        <v>50</v>
      </c>
      <c r="T145" s="38"/>
      <c r="U145" s="46">
        <f>1/(10^(-(E145+(IF(P145="Y",Rules!$I$2,0))-K145)/Rules!$E$12)+1)</f>
        <v>0.6442977487</v>
      </c>
      <c r="V145" s="47">
        <f t="shared" si="6"/>
        <v>-50</v>
      </c>
      <c r="W145" s="47">
        <f t="shared" si="7"/>
        <v>50</v>
      </c>
      <c r="X145" s="47"/>
      <c r="Y145" s="47"/>
      <c r="Z145" s="48"/>
      <c r="AA145" s="47">
        <f t="shared" ref="AA145:BJ145" si="149">IF($D145=AA$1,$E145+$V145,(IF($J145=AA$1,$K145+$W145,AA144)))</f>
        <v>1351</v>
      </c>
      <c r="AB145" s="47">
        <f t="shared" si="149"/>
        <v>1162</v>
      </c>
      <c r="AC145" s="47">
        <f t="shared" si="149"/>
        <v>1498</v>
      </c>
      <c r="AD145" s="47">
        <f t="shared" si="149"/>
        <v>477</v>
      </c>
      <c r="AE145" s="47">
        <f t="shared" si="149"/>
        <v>1658</v>
      </c>
      <c r="AF145" s="47">
        <f t="shared" si="149"/>
        <v>1881</v>
      </c>
      <c r="AG145" s="47">
        <f t="shared" si="149"/>
        <v>971</v>
      </c>
      <c r="AH145" s="47">
        <f t="shared" si="149"/>
        <v>852</v>
      </c>
      <c r="AI145" s="47">
        <f t="shared" si="149"/>
        <v>1342</v>
      </c>
      <c r="AJ145" s="47">
        <f t="shared" si="149"/>
        <v>1753</v>
      </c>
      <c r="AK145" s="47">
        <f t="shared" si="149"/>
        <v>482</v>
      </c>
      <c r="AL145" s="47">
        <f t="shared" si="149"/>
        <v>922</v>
      </c>
      <c r="AM145" s="47">
        <f t="shared" si="149"/>
        <v>2014</v>
      </c>
      <c r="AN145" s="47">
        <f t="shared" si="149"/>
        <v>1336</v>
      </c>
      <c r="AO145" s="47">
        <f t="shared" si="149"/>
        <v>1175</v>
      </c>
      <c r="AP145" s="47">
        <f t="shared" si="149"/>
        <v>2047</v>
      </c>
      <c r="AQ145" s="47">
        <f t="shared" si="149"/>
        <v>1578</v>
      </c>
      <c r="AR145" s="47">
        <f t="shared" si="149"/>
        <v>526</v>
      </c>
      <c r="AS145" s="47">
        <f t="shared" si="149"/>
        <v>1607</v>
      </c>
      <c r="AT145" s="47">
        <f t="shared" si="149"/>
        <v>1134</v>
      </c>
      <c r="AU145" s="47">
        <f t="shared" si="149"/>
        <v>684</v>
      </c>
      <c r="AV145" s="47">
        <f t="shared" si="149"/>
        <v>871</v>
      </c>
      <c r="AW145" s="47">
        <f t="shared" si="149"/>
        <v>1068</v>
      </c>
      <c r="AX145" s="47">
        <f t="shared" si="149"/>
        <v>1214</v>
      </c>
      <c r="AY145" s="47">
        <f t="shared" si="149"/>
        <v>721</v>
      </c>
      <c r="AZ145" s="47">
        <f t="shared" si="149"/>
        <v>1637</v>
      </c>
      <c r="BA145" s="47">
        <f t="shared" si="149"/>
        <v>992</v>
      </c>
      <c r="BB145" s="47">
        <f t="shared" si="149"/>
        <v>703</v>
      </c>
      <c r="BC145" s="47">
        <f t="shared" si="149"/>
        <v>508</v>
      </c>
      <c r="BD145" s="47">
        <f t="shared" si="149"/>
        <v>1918</v>
      </c>
      <c r="BE145" s="47">
        <f t="shared" si="149"/>
        <v>644</v>
      </c>
      <c r="BF145" s="47">
        <f t="shared" si="149"/>
        <v>577</v>
      </c>
      <c r="BG145" s="47">
        <f t="shared" si="149"/>
        <v>1879</v>
      </c>
      <c r="BH145" s="47">
        <f t="shared" si="149"/>
        <v>1342</v>
      </c>
      <c r="BI145" s="47">
        <f t="shared" si="149"/>
        <v>1641</v>
      </c>
      <c r="BJ145" s="47">
        <f t="shared" si="149"/>
        <v>1050</v>
      </c>
    </row>
    <row r="146" ht="13.5" customHeight="1">
      <c r="A146" s="88">
        <v>40341.0</v>
      </c>
      <c r="B146" s="84" t="s">
        <v>74</v>
      </c>
      <c r="C146" s="38"/>
      <c r="D146" s="233" t="s">
        <v>43</v>
      </c>
      <c r="E146" s="52">
        <f t="shared" si="2"/>
        <v>1162</v>
      </c>
      <c r="F146" s="41">
        <v>4.0</v>
      </c>
      <c r="G146" s="41">
        <v>26.0</v>
      </c>
      <c r="H146" s="42">
        <f t="shared" si="3"/>
        <v>38</v>
      </c>
      <c r="I146" s="38"/>
      <c r="J146" s="234" t="s">
        <v>36</v>
      </c>
      <c r="K146" s="52">
        <f t="shared" si="4"/>
        <v>1134</v>
      </c>
      <c r="L146" s="44">
        <v>2.0</v>
      </c>
      <c r="M146" s="44">
        <v>23.0</v>
      </c>
      <c r="N146" s="23">
        <f t="shared" si="5"/>
        <v>29</v>
      </c>
      <c r="O146" s="38"/>
      <c r="P146" s="45" t="s">
        <v>72</v>
      </c>
      <c r="Q146" s="38"/>
      <c r="R146" s="45">
        <f>MIN(Rules!$E$2,(MAX(H146/N146,N146/H146)))</f>
        <v>1.310344828</v>
      </c>
      <c r="S146" s="45">
        <f>VLOOKUP(B146,Rules!A:B,2,FALSE)</f>
        <v>50</v>
      </c>
      <c r="T146" s="38"/>
      <c r="U146" s="46">
        <f>1/(10^(-(E146+(IF(P146="Y",Rules!$I$2,0))-K146)/Rules!$E$12)+1)</f>
        <v>0.6941769629</v>
      </c>
      <c r="V146" s="47">
        <f t="shared" si="6"/>
        <v>20</v>
      </c>
      <c r="W146" s="47">
        <f t="shared" si="7"/>
        <v>-20</v>
      </c>
      <c r="X146" s="47"/>
      <c r="Y146" s="47"/>
      <c r="Z146" s="48"/>
      <c r="AA146" s="47">
        <f t="shared" ref="AA146:BJ146" si="150">IF($D146=AA$1,$E146+$V146,(IF($J146=AA$1,$K146+$W146,AA145)))</f>
        <v>1351</v>
      </c>
      <c r="AB146" s="47">
        <f t="shared" si="150"/>
        <v>1182</v>
      </c>
      <c r="AC146" s="47">
        <f t="shared" si="150"/>
        <v>1498</v>
      </c>
      <c r="AD146" s="47">
        <f t="shared" si="150"/>
        <v>477</v>
      </c>
      <c r="AE146" s="47">
        <f t="shared" si="150"/>
        <v>1658</v>
      </c>
      <c r="AF146" s="47">
        <f t="shared" si="150"/>
        <v>1881</v>
      </c>
      <c r="AG146" s="47">
        <f t="shared" si="150"/>
        <v>971</v>
      </c>
      <c r="AH146" s="47">
        <f t="shared" si="150"/>
        <v>852</v>
      </c>
      <c r="AI146" s="47">
        <f t="shared" si="150"/>
        <v>1342</v>
      </c>
      <c r="AJ146" s="47">
        <f t="shared" si="150"/>
        <v>1753</v>
      </c>
      <c r="AK146" s="47">
        <f t="shared" si="150"/>
        <v>482</v>
      </c>
      <c r="AL146" s="47">
        <f t="shared" si="150"/>
        <v>922</v>
      </c>
      <c r="AM146" s="47">
        <f t="shared" si="150"/>
        <v>2014</v>
      </c>
      <c r="AN146" s="47">
        <f t="shared" si="150"/>
        <v>1336</v>
      </c>
      <c r="AO146" s="47">
        <f t="shared" si="150"/>
        <v>1175</v>
      </c>
      <c r="AP146" s="47">
        <f t="shared" si="150"/>
        <v>2047</v>
      </c>
      <c r="AQ146" s="47">
        <f t="shared" si="150"/>
        <v>1578</v>
      </c>
      <c r="AR146" s="47">
        <f t="shared" si="150"/>
        <v>526</v>
      </c>
      <c r="AS146" s="47">
        <f t="shared" si="150"/>
        <v>1607</v>
      </c>
      <c r="AT146" s="47">
        <f t="shared" si="150"/>
        <v>1114</v>
      </c>
      <c r="AU146" s="47">
        <f t="shared" si="150"/>
        <v>684</v>
      </c>
      <c r="AV146" s="47">
        <f t="shared" si="150"/>
        <v>871</v>
      </c>
      <c r="AW146" s="47">
        <f t="shared" si="150"/>
        <v>1068</v>
      </c>
      <c r="AX146" s="47">
        <f t="shared" si="150"/>
        <v>1214</v>
      </c>
      <c r="AY146" s="47">
        <f t="shared" si="150"/>
        <v>721</v>
      </c>
      <c r="AZ146" s="47">
        <f t="shared" si="150"/>
        <v>1637</v>
      </c>
      <c r="BA146" s="47">
        <f t="shared" si="150"/>
        <v>992</v>
      </c>
      <c r="BB146" s="47">
        <f t="shared" si="150"/>
        <v>703</v>
      </c>
      <c r="BC146" s="47">
        <f t="shared" si="150"/>
        <v>508</v>
      </c>
      <c r="BD146" s="47">
        <f t="shared" si="150"/>
        <v>1918</v>
      </c>
      <c r="BE146" s="47">
        <f t="shared" si="150"/>
        <v>644</v>
      </c>
      <c r="BF146" s="47">
        <f t="shared" si="150"/>
        <v>577</v>
      </c>
      <c r="BG146" s="47">
        <f t="shared" si="150"/>
        <v>1879</v>
      </c>
      <c r="BH146" s="47">
        <f t="shared" si="150"/>
        <v>1342</v>
      </c>
      <c r="BI146" s="47">
        <f t="shared" si="150"/>
        <v>1641</v>
      </c>
      <c r="BJ146" s="47">
        <f t="shared" si="150"/>
        <v>1050</v>
      </c>
    </row>
    <row r="147" ht="13.5" customHeight="1">
      <c r="A147" s="88">
        <v>40341.0</v>
      </c>
      <c r="B147" s="84" t="s">
        <v>74</v>
      </c>
      <c r="C147" s="38"/>
      <c r="D147" s="233" t="s">
        <v>45</v>
      </c>
      <c r="E147" s="52">
        <f t="shared" si="2"/>
        <v>922</v>
      </c>
      <c r="F147" s="41">
        <v>1.0</v>
      </c>
      <c r="G147" s="41">
        <v>18.0</v>
      </c>
      <c r="H147" s="42">
        <f t="shared" si="3"/>
        <v>21</v>
      </c>
      <c r="I147" s="38"/>
      <c r="J147" s="234" t="s">
        <v>42</v>
      </c>
      <c r="K147" s="52">
        <f t="shared" si="4"/>
        <v>644</v>
      </c>
      <c r="L147" s="44">
        <v>2.0</v>
      </c>
      <c r="M147" s="44">
        <v>9.0</v>
      </c>
      <c r="N147" s="23">
        <f t="shared" si="5"/>
        <v>15</v>
      </c>
      <c r="O147" s="38"/>
      <c r="P147" s="45" t="s">
        <v>72</v>
      </c>
      <c r="Q147" s="38"/>
      <c r="R147" s="45">
        <f>MIN(Rules!$E$2,(MAX(H147/N147,N147/H147)))</f>
        <v>1.4</v>
      </c>
      <c r="S147" s="45">
        <f>VLOOKUP(B147,Rules!A:B,2,FALSE)</f>
        <v>50</v>
      </c>
      <c r="T147" s="38"/>
      <c r="U147" s="46">
        <f>1/(10^(-(E147+(IF(P147="Y",Rules!$I$2,0))-K147)/Rules!$E$12)+1)</f>
        <v>0.8777198605</v>
      </c>
      <c r="V147" s="47">
        <f t="shared" si="6"/>
        <v>9</v>
      </c>
      <c r="W147" s="47">
        <f t="shared" si="7"/>
        <v>-9</v>
      </c>
      <c r="X147" s="47"/>
      <c r="Y147" s="47"/>
      <c r="Z147" s="48"/>
      <c r="AA147" s="47">
        <f t="shared" ref="AA147:BJ147" si="151">IF($D147=AA$1,$E147+$V147,(IF($J147=AA$1,$K147+$W147,AA146)))</f>
        <v>1351</v>
      </c>
      <c r="AB147" s="47">
        <f t="shared" si="151"/>
        <v>1182</v>
      </c>
      <c r="AC147" s="47">
        <f t="shared" si="151"/>
        <v>1498</v>
      </c>
      <c r="AD147" s="47">
        <f t="shared" si="151"/>
        <v>477</v>
      </c>
      <c r="AE147" s="47">
        <f t="shared" si="151"/>
        <v>1658</v>
      </c>
      <c r="AF147" s="47">
        <f t="shared" si="151"/>
        <v>1881</v>
      </c>
      <c r="AG147" s="47">
        <f t="shared" si="151"/>
        <v>971</v>
      </c>
      <c r="AH147" s="47">
        <f t="shared" si="151"/>
        <v>852</v>
      </c>
      <c r="AI147" s="47">
        <f t="shared" si="151"/>
        <v>1342</v>
      </c>
      <c r="AJ147" s="47">
        <f t="shared" si="151"/>
        <v>1753</v>
      </c>
      <c r="AK147" s="47">
        <f t="shared" si="151"/>
        <v>482</v>
      </c>
      <c r="AL147" s="47">
        <f t="shared" si="151"/>
        <v>931</v>
      </c>
      <c r="AM147" s="47">
        <f t="shared" si="151"/>
        <v>2014</v>
      </c>
      <c r="AN147" s="47">
        <f t="shared" si="151"/>
        <v>1336</v>
      </c>
      <c r="AO147" s="47">
        <f t="shared" si="151"/>
        <v>1175</v>
      </c>
      <c r="AP147" s="47">
        <f t="shared" si="151"/>
        <v>2047</v>
      </c>
      <c r="AQ147" s="47">
        <f t="shared" si="151"/>
        <v>1578</v>
      </c>
      <c r="AR147" s="47">
        <f t="shared" si="151"/>
        <v>526</v>
      </c>
      <c r="AS147" s="47">
        <f t="shared" si="151"/>
        <v>1607</v>
      </c>
      <c r="AT147" s="47">
        <f t="shared" si="151"/>
        <v>1114</v>
      </c>
      <c r="AU147" s="47">
        <f t="shared" si="151"/>
        <v>684</v>
      </c>
      <c r="AV147" s="47">
        <f t="shared" si="151"/>
        <v>871</v>
      </c>
      <c r="AW147" s="47">
        <f t="shared" si="151"/>
        <v>1068</v>
      </c>
      <c r="AX147" s="47">
        <f t="shared" si="151"/>
        <v>1214</v>
      </c>
      <c r="AY147" s="47">
        <f t="shared" si="151"/>
        <v>721</v>
      </c>
      <c r="AZ147" s="47">
        <f t="shared" si="151"/>
        <v>1637</v>
      </c>
      <c r="BA147" s="47">
        <f t="shared" si="151"/>
        <v>992</v>
      </c>
      <c r="BB147" s="47">
        <f t="shared" si="151"/>
        <v>703</v>
      </c>
      <c r="BC147" s="47">
        <f t="shared" si="151"/>
        <v>508</v>
      </c>
      <c r="BD147" s="47">
        <f t="shared" si="151"/>
        <v>1918</v>
      </c>
      <c r="BE147" s="47">
        <f t="shared" si="151"/>
        <v>635</v>
      </c>
      <c r="BF147" s="47">
        <f t="shared" si="151"/>
        <v>577</v>
      </c>
      <c r="BG147" s="47">
        <f t="shared" si="151"/>
        <v>1879</v>
      </c>
      <c r="BH147" s="47">
        <f t="shared" si="151"/>
        <v>1342</v>
      </c>
      <c r="BI147" s="47">
        <f t="shared" si="151"/>
        <v>1641</v>
      </c>
      <c r="BJ147" s="47">
        <f t="shared" si="151"/>
        <v>1050</v>
      </c>
    </row>
    <row r="148" ht="13.5" customHeight="1">
      <c r="A148" s="88">
        <v>40341.0</v>
      </c>
      <c r="B148" s="84" t="s">
        <v>74</v>
      </c>
      <c r="C148" s="38"/>
      <c r="D148" s="233" t="s">
        <v>44</v>
      </c>
      <c r="E148" s="52">
        <f t="shared" si="2"/>
        <v>703</v>
      </c>
      <c r="F148" s="41">
        <v>3.0</v>
      </c>
      <c r="G148" s="41">
        <v>10.0</v>
      </c>
      <c r="H148" s="42">
        <f t="shared" si="3"/>
        <v>19</v>
      </c>
      <c r="I148" s="38"/>
      <c r="J148" s="234" t="s">
        <v>51</v>
      </c>
      <c r="K148" s="52">
        <f t="shared" si="4"/>
        <v>721</v>
      </c>
      <c r="L148" s="44">
        <v>0.0</v>
      </c>
      <c r="M148" s="44">
        <v>13.0</v>
      </c>
      <c r="N148" s="23">
        <f t="shared" si="5"/>
        <v>13</v>
      </c>
      <c r="O148" s="38"/>
      <c r="P148" s="45" t="s">
        <v>72</v>
      </c>
      <c r="Q148" s="38"/>
      <c r="R148" s="45">
        <f>MIN(Rules!$E$2,(MAX(H148/N148,N148/H148)))</f>
        <v>1.461538462</v>
      </c>
      <c r="S148" s="45">
        <f>VLOOKUP(B148,Rules!A:B,2,FALSE)</f>
        <v>50</v>
      </c>
      <c r="T148" s="38"/>
      <c r="U148" s="46">
        <f>1/(10^(-(E148+(IF(P148="Y",Rules!$I$2,0))-K148)/Rules!$E$12)+1)</f>
        <v>0.6474576124</v>
      </c>
      <c r="V148" s="47">
        <f t="shared" si="6"/>
        <v>26</v>
      </c>
      <c r="W148" s="47">
        <f t="shared" si="7"/>
        <v>-26</v>
      </c>
      <c r="X148" s="47"/>
      <c r="Y148" s="47"/>
      <c r="Z148" s="48"/>
      <c r="AA148" s="47">
        <f t="shared" ref="AA148:BJ148" si="152">IF($D148=AA$1,$E148+$V148,(IF($J148=AA$1,$K148+$W148,AA147)))</f>
        <v>1351</v>
      </c>
      <c r="AB148" s="47">
        <f t="shared" si="152"/>
        <v>1182</v>
      </c>
      <c r="AC148" s="47">
        <f t="shared" si="152"/>
        <v>1498</v>
      </c>
      <c r="AD148" s="47">
        <f t="shared" si="152"/>
        <v>477</v>
      </c>
      <c r="AE148" s="47">
        <f t="shared" si="152"/>
        <v>1658</v>
      </c>
      <c r="AF148" s="47">
        <f t="shared" si="152"/>
        <v>1881</v>
      </c>
      <c r="AG148" s="47">
        <f t="shared" si="152"/>
        <v>971</v>
      </c>
      <c r="AH148" s="47">
        <f t="shared" si="152"/>
        <v>852</v>
      </c>
      <c r="AI148" s="47">
        <f t="shared" si="152"/>
        <v>1342</v>
      </c>
      <c r="AJ148" s="47">
        <f t="shared" si="152"/>
        <v>1753</v>
      </c>
      <c r="AK148" s="47">
        <f t="shared" si="152"/>
        <v>482</v>
      </c>
      <c r="AL148" s="47">
        <f t="shared" si="152"/>
        <v>931</v>
      </c>
      <c r="AM148" s="47">
        <f t="shared" si="152"/>
        <v>2014</v>
      </c>
      <c r="AN148" s="47">
        <f t="shared" si="152"/>
        <v>1336</v>
      </c>
      <c r="AO148" s="47">
        <f t="shared" si="152"/>
        <v>1175</v>
      </c>
      <c r="AP148" s="47">
        <f t="shared" si="152"/>
        <v>2047</v>
      </c>
      <c r="AQ148" s="47">
        <f t="shared" si="152"/>
        <v>1578</v>
      </c>
      <c r="AR148" s="47">
        <f t="shared" si="152"/>
        <v>526</v>
      </c>
      <c r="AS148" s="47">
        <f t="shared" si="152"/>
        <v>1607</v>
      </c>
      <c r="AT148" s="47">
        <f t="shared" si="152"/>
        <v>1114</v>
      </c>
      <c r="AU148" s="47">
        <f t="shared" si="152"/>
        <v>684</v>
      </c>
      <c r="AV148" s="47">
        <f t="shared" si="152"/>
        <v>871</v>
      </c>
      <c r="AW148" s="47">
        <f t="shared" si="152"/>
        <v>1068</v>
      </c>
      <c r="AX148" s="47">
        <f t="shared" si="152"/>
        <v>1214</v>
      </c>
      <c r="AY148" s="47">
        <f t="shared" si="152"/>
        <v>695</v>
      </c>
      <c r="AZ148" s="47">
        <f t="shared" si="152"/>
        <v>1637</v>
      </c>
      <c r="BA148" s="47">
        <f t="shared" si="152"/>
        <v>992</v>
      </c>
      <c r="BB148" s="47">
        <f t="shared" si="152"/>
        <v>729</v>
      </c>
      <c r="BC148" s="47">
        <f t="shared" si="152"/>
        <v>508</v>
      </c>
      <c r="BD148" s="47">
        <f t="shared" si="152"/>
        <v>1918</v>
      </c>
      <c r="BE148" s="47">
        <f t="shared" si="152"/>
        <v>635</v>
      </c>
      <c r="BF148" s="47">
        <f t="shared" si="152"/>
        <v>577</v>
      </c>
      <c r="BG148" s="47">
        <f t="shared" si="152"/>
        <v>1879</v>
      </c>
      <c r="BH148" s="47">
        <f t="shared" si="152"/>
        <v>1342</v>
      </c>
      <c r="BI148" s="47">
        <f t="shared" si="152"/>
        <v>1641</v>
      </c>
      <c r="BJ148" s="47">
        <f t="shared" si="152"/>
        <v>1050</v>
      </c>
    </row>
    <row r="149" ht="13.5" customHeight="1">
      <c r="A149" s="88">
        <v>40341.0</v>
      </c>
      <c r="B149" s="235" t="s">
        <v>74</v>
      </c>
      <c r="C149" s="38"/>
      <c r="D149" s="233" t="s">
        <v>37</v>
      </c>
      <c r="E149" s="52">
        <f t="shared" si="2"/>
        <v>852</v>
      </c>
      <c r="F149" s="41">
        <v>0.0</v>
      </c>
      <c r="G149" s="41">
        <v>21.0</v>
      </c>
      <c r="H149" s="42">
        <f t="shared" si="3"/>
        <v>21</v>
      </c>
      <c r="I149" s="38"/>
      <c r="J149" s="234" t="s">
        <v>53</v>
      </c>
      <c r="K149" s="52">
        <f t="shared" si="4"/>
        <v>577</v>
      </c>
      <c r="L149" s="44">
        <v>2.0</v>
      </c>
      <c r="M149" s="44">
        <v>9.0</v>
      </c>
      <c r="N149" s="23">
        <f t="shared" si="5"/>
        <v>15</v>
      </c>
      <c r="O149" s="38"/>
      <c r="P149" s="45" t="s">
        <v>72</v>
      </c>
      <c r="Q149" s="38"/>
      <c r="R149" s="45">
        <f>MIN(Rules!$E$2,(MAX(H149/N149,N149/H149)))</f>
        <v>1.4</v>
      </c>
      <c r="S149" s="45">
        <f>VLOOKUP(B149,Rules!A:B,2,FALSE)</f>
        <v>50</v>
      </c>
      <c r="T149" s="38"/>
      <c r="U149" s="46">
        <f>1/(10^(-(E149+(IF(P149="Y",Rules!$I$2,0))-K149)/Rules!$E$12)+1)</f>
        <v>0.8762293189</v>
      </c>
      <c r="V149" s="47">
        <f t="shared" si="6"/>
        <v>9</v>
      </c>
      <c r="W149" s="47">
        <f t="shared" si="7"/>
        <v>-9</v>
      </c>
      <c r="X149" s="47"/>
      <c r="Y149" s="47"/>
      <c r="Z149" s="48"/>
      <c r="AA149" s="47">
        <f t="shared" ref="AA149:BJ149" si="153">IF($D149=AA$1,$E149+$V149,(IF($J149=AA$1,$K149+$W149,AA148)))</f>
        <v>1351</v>
      </c>
      <c r="AB149" s="47">
        <f t="shared" si="153"/>
        <v>1182</v>
      </c>
      <c r="AC149" s="47">
        <f t="shared" si="153"/>
        <v>1498</v>
      </c>
      <c r="AD149" s="47">
        <f t="shared" si="153"/>
        <v>477</v>
      </c>
      <c r="AE149" s="47">
        <f t="shared" si="153"/>
        <v>1658</v>
      </c>
      <c r="AF149" s="47">
        <f t="shared" si="153"/>
        <v>1881</v>
      </c>
      <c r="AG149" s="47">
        <f t="shared" si="153"/>
        <v>971</v>
      </c>
      <c r="AH149" s="47">
        <f t="shared" si="153"/>
        <v>861</v>
      </c>
      <c r="AI149" s="47">
        <f t="shared" si="153"/>
        <v>1342</v>
      </c>
      <c r="AJ149" s="47">
        <f t="shared" si="153"/>
        <v>1753</v>
      </c>
      <c r="AK149" s="47">
        <f t="shared" si="153"/>
        <v>482</v>
      </c>
      <c r="AL149" s="47">
        <f t="shared" si="153"/>
        <v>931</v>
      </c>
      <c r="AM149" s="47">
        <f t="shared" si="153"/>
        <v>2014</v>
      </c>
      <c r="AN149" s="47">
        <f t="shared" si="153"/>
        <v>1336</v>
      </c>
      <c r="AO149" s="47">
        <f t="shared" si="153"/>
        <v>1175</v>
      </c>
      <c r="AP149" s="47">
        <f t="shared" si="153"/>
        <v>2047</v>
      </c>
      <c r="AQ149" s="47">
        <f t="shared" si="153"/>
        <v>1578</v>
      </c>
      <c r="AR149" s="47">
        <f t="shared" si="153"/>
        <v>526</v>
      </c>
      <c r="AS149" s="47">
        <f t="shared" si="153"/>
        <v>1607</v>
      </c>
      <c r="AT149" s="47">
        <f t="shared" si="153"/>
        <v>1114</v>
      </c>
      <c r="AU149" s="47">
        <f t="shared" si="153"/>
        <v>684</v>
      </c>
      <c r="AV149" s="47">
        <f t="shared" si="153"/>
        <v>871</v>
      </c>
      <c r="AW149" s="47">
        <f t="shared" si="153"/>
        <v>1068</v>
      </c>
      <c r="AX149" s="47">
        <f t="shared" si="153"/>
        <v>1214</v>
      </c>
      <c r="AY149" s="47">
        <f t="shared" si="153"/>
        <v>695</v>
      </c>
      <c r="AZ149" s="47">
        <f t="shared" si="153"/>
        <v>1637</v>
      </c>
      <c r="BA149" s="47">
        <f t="shared" si="153"/>
        <v>992</v>
      </c>
      <c r="BB149" s="47">
        <f t="shared" si="153"/>
        <v>729</v>
      </c>
      <c r="BC149" s="47">
        <f t="shared" si="153"/>
        <v>508</v>
      </c>
      <c r="BD149" s="47">
        <f t="shared" si="153"/>
        <v>1918</v>
      </c>
      <c r="BE149" s="47">
        <f t="shared" si="153"/>
        <v>635</v>
      </c>
      <c r="BF149" s="47">
        <f t="shared" si="153"/>
        <v>568</v>
      </c>
      <c r="BG149" s="47">
        <f t="shared" si="153"/>
        <v>1879</v>
      </c>
      <c r="BH149" s="47">
        <f t="shared" si="153"/>
        <v>1342</v>
      </c>
      <c r="BI149" s="47">
        <f t="shared" si="153"/>
        <v>1641</v>
      </c>
      <c r="BJ149" s="47">
        <f t="shared" si="153"/>
        <v>1050</v>
      </c>
    </row>
    <row r="150" ht="13.5" customHeight="1">
      <c r="A150" s="88">
        <v>40341.0</v>
      </c>
      <c r="B150" s="235" t="s">
        <v>74</v>
      </c>
      <c r="C150" s="38"/>
      <c r="D150" s="233" t="s">
        <v>49</v>
      </c>
      <c r="E150" s="52">
        <f t="shared" si="2"/>
        <v>477</v>
      </c>
      <c r="F150" s="41">
        <v>1.0</v>
      </c>
      <c r="G150" s="41">
        <v>14.0</v>
      </c>
      <c r="H150" s="42">
        <f t="shared" si="3"/>
        <v>17</v>
      </c>
      <c r="I150" s="38"/>
      <c r="J150" s="234" t="s">
        <v>52</v>
      </c>
      <c r="K150" s="52">
        <f t="shared" si="4"/>
        <v>526</v>
      </c>
      <c r="L150" s="44">
        <v>2.0</v>
      </c>
      <c r="M150" s="44">
        <v>14.0</v>
      </c>
      <c r="N150" s="23">
        <f t="shared" si="5"/>
        <v>20</v>
      </c>
      <c r="O150" s="38"/>
      <c r="P150" s="45" t="s">
        <v>72</v>
      </c>
      <c r="Q150" s="38"/>
      <c r="R150" s="45">
        <f>MIN(Rules!$E$2,(MAX(H150/N150,N150/H150)))</f>
        <v>1.176470588</v>
      </c>
      <c r="S150" s="45">
        <f>VLOOKUP(B150,Rules!A:B,2,FALSE)</f>
        <v>50</v>
      </c>
      <c r="T150" s="38"/>
      <c r="U150" s="46">
        <f>1/(10^(-(E150+(IF(P150="Y",Rules!$I$2,0))-K150)/Rules!$E$12)+1)</f>
        <v>0.614228596</v>
      </c>
      <c r="V150" s="47">
        <f t="shared" si="6"/>
        <v>-36</v>
      </c>
      <c r="W150" s="47">
        <f t="shared" si="7"/>
        <v>36</v>
      </c>
      <c r="X150" s="47"/>
      <c r="Y150" s="47"/>
      <c r="Z150" s="48"/>
      <c r="AA150" s="47">
        <f t="shared" ref="AA150:BJ150" si="154">IF($D150=AA$1,$E150+$V150,(IF($J150=AA$1,$K150+$W150,AA149)))</f>
        <v>1351</v>
      </c>
      <c r="AB150" s="47">
        <f t="shared" si="154"/>
        <v>1182</v>
      </c>
      <c r="AC150" s="47">
        <f t="shared" si="154"/>
        <v>1498</v>
      </c>
      <c r="AD150" s="47">
        <f t="shared" si="154"/>
        <v>441</v>
      </c>
      <c r="AE150" s="47">
        <f t="shared" si="154"/>
        <v>1658</v>
      </c>
      <c r="AF150" s="47">
        <f t="shared" si="154"/>
        <v>1881</v>
      </c>
      <c r="AG150" s="47">
        <f t="shared" si="154"/>
        <v>971</v>
      </c>
      <c r="AH150" s="47">
        <f t="shared" si="154"/>
        <v>861</v>
      </c>
      <c r="AI150" s="47">
        <f t="shared" si="154"/>
        <v>1342</v>
      </c>
      <c r="AJ150" s="47">
        <f t="shared" si="154"/>
        <v>1753</v>
      </c>
      <c r="AK150" s="47">
        <f t="shared" si="154"/>
        <v>482</v>
      </c>
      <c r="AL150" s="47">
        <f t="shared" si="154"/>
        <v>931</v>
      </c>
      <c r="AM150" s="47">
        <f t="shared" si="154"/>
        <v>2014</v>
      </c>
      <c r="AN150" s="47">
        <f t="shared" si="154"/>
        <v>1336</v>
      </c>
      <c r="AO150" s="47">
        <f t="shared" si="154"/>
        <v>1175</v>
      </c>
      <c r="AP150" s="47">
        <f t="shared" si="154"/>
        <v>2047</v>
      </c>
      <c r="AQ150" s="47">
        <f t="shared" si="154"/>
        <v>1578</v>
      </c>
      <c r="AR150" s="47">
        <f t="shared" si="154"/>
        <v>562</v>
      </c>
      <c r="AS150" s="47">
        <f t="shared" si="154"/>
        <v>1607</v>
      </c>
      <c r="AT150" s="47">
        <f t="shared" si="154"/>
        <v>1114</v>
      </c>
      <c r="AU150" s="47">
        <f t="shared" si="154"/>
        <v>684</v>
      </c>
      <c r="AV150" s="47">
        <f t="shared" si="154"/>
        <v>871</v>
      </c>
      <c r="AW150" s="47">
        <f t="shared" si="154"/>
        <v>1068</v>
      </c>
      <c r="AX150" s="47">
        <f t="shared" si="154"/>
        <v>1214</v>
      </c>
      <c r="AY150" s="47">
        <f t="shared" si="154"/>
        <v>695</v>
      </c>
      <c r="AZ150" s="47">
        <f t="shared" si="154"/>
        <v>1637</v>
      </c>
      <c r="BA150" s="47">
        <f t="shared" si="154"/>
        <v>992</v>
      </c>
      <c r="BB150" s="47">
        <f t="shared" si="154"/>
        <v>729</v>
      </c>
      <c r="BC150" s="47">
        <f t="shared" si="154"/>
        <v>508</v>
      </c>
      <c r="BD150" s="47">
        <f t="shared" si="154"/>
        <v>1918</v>
      </c>
      <c r="BE150" s="47">
        <f t="shared" si="154"/>
        <v>635</v>
      </c>
      <c r="BF150" s="47">
        <f t="shared" si="154"/>
        <v>568</v>
      </c>
      <c r="BG150" s="47">
        <f t="shared" si="154"/>
        <v>1879</v>
      </c>
      <c r="BH150" s="47">
        <f t="shared" si="154"/>
        <v>1342</v>
      </c>
      <c r="BI150" s="47">
        <f t="shared" si="154"/>
        <v>1641</v>
      </c>
      <c r="BJ150" s="47">
        <f t="shared" si="154"/>
        <v>1050</v>
      </c>
    </row>
    <row r="151" ht="13.5" customHeight="1">
      <c r="A151" s="88">
        <v>40341.0</v>
      </c>
      <c r="B151" s="235" t="s">
        <v>74</v>
      </c>
      <c r="C151" s="38"/>
      <c r="D151" s="233" t="s">
        <v>50</v>
      </c>
      <c r="E151" s="52">
        <f t="shared" si="2"/>
        <v>684</v>
      </c>
      <c r="F151" s="41">
        <v>5.0</v>
      </c>
      <c r="G151" s="41">
        <v>13.0</v>
      </c>
      <c r="H151" s="42">
        <f t="shared" si="3"/>
        <v>28</v>
      </c>
      <c r="I151" s="38"/>
      <c r="J151" s="234" t="s">
        <v>46</v>
      </c>
      <c r="K151" s="52">
        <f t="shared" si="4"/>
        <v>508</v>
      </c>
      <c r="L151" s="44">
        <v>1.0</v>
      </c>
      <c r="M151" s="44">
        <v>13.0</v>
      </c>
      <c r="N151" s="23">
        <f t="shared" si="5"/>
        <v>16</v>
      </c>
      <c r="O151" s="38"/>
      <c r="P151" s="45" t="s">
        <v>72</v>
      </c>
      <c r="Q151" s="38"/>
      <c r="R151" s="45">
        <f>MIN(Rules!$E$2,(MAX(H151/N151,N151/H151)))</f>
        <v>1.75</v>
      </c>
      <c r="S151" s="45">
        <f>VLOOKUP(B151,Rules!A:B,2,FALSE)</f>
        <v>50</v>
      </c>
      <c r="T151" s="38"/>
      <c r="U151" s="46">
        <f>1/(10^(-(E151+(IF(P151="Y",Rules!$I$2,0))-K151)/Rules!$E$12)+1)</f>
        <v>0.8177661228</v>
      </c>
      <c r="V151" s="47">
        <f t="shared" si="6"/>
        <v>16</v>
      </c>
      <c r="W151" s="47">
        <f t="shared" si="7"/>
        <v>-16</v>
      </c>
      <c r="X151" s="47"/>
      <c r="Y151" s="47"/>
      <c r="Z151" s="48"/>
      <c r="AA151" s="47">
        <f t="shared" ref="AA151:BJ151" si="155">IF($D151=AA$1,$E151+$V151,(IF($J151=AA$1,$K151+$W151,AA150)))</f>
        <v>1351</v>
      </c>
      <c r="AB151" s="47">
        <f t="shared" si="155"/>
        <v>1182</v>
      </c>
      <c r="AC151" s="47">
        <f t="shared" si="155"/>
        <v>1498</v>
      </c>
      <c r="AD151" s="47">
        <f t="shared" si="155"/>
        <v>441</v>
      </c>
      <c r="AE151" s="47">
        <f t="shared" si="155"/>
        <v>1658</v>
      </c>
      <c r="AF151" s="47">
        <f t="shared" si="155"/>
        <v>1881</v>
      </c>
      <c r="AG151" s="47">
        <f t="shared" si="155"/>
        <v>971</v>
      </c>
      <c r="AH151" s="47">
        <f t="shared" si="155"/>
        <v>861</v>
      </c>
      <c r="AI151" s="47">
        <f t="shared" si="155"/>
        <v>1342</v>
      </c>
      <c r="AJ151" s="47">
        <f t="shared" si="155"/>
        <v>1753</v>
      </c>
      <c r="AK151" s="47">
        <f t="shared" si="155"/>
        <v>482</v>
      </c>
      <c r="AL151" s="47">
        <f t="shared" si="155"/>
        <v>931</v>
      </c>
      <c r="AM151" s="47">
        <f t="shared" si="155"/>
        <v>2014</v>
      </c>
      <c r="AN151" s="47">
        <f t="shared" si="155"/>
        <v>1336</v>
      </c>
      <c r="AO151" s="47">
        <f t="shared" si="155"/>
        <v>1175</v>
      </c>
      <c r="AP151" s="47">
        <f t="shared" si="155"/>
        <v>2047</v>
      </c>
      <c r="AQ151" s="47">
        <f t="shared" si="155"/>
        <v>1578</v>
      </c>
      <c r="AR151" s="47">
        <f t="shared" si="155"/>
        <v>562</v>
      </c>
      <c r="AS151" s="47">
        <f t="shared" si="155"/>
        <v>1607</v>
      </c>
      <c r="AT151" s="47">
        <f t="shared" si="155"/>
        <v>1114</v>
      </c>
      <c r="AU151" s="47">
        <f t="shared" si="155"/>
        <v>700</v>
      </c>
      <c r="AV151" s="47">
        <f t="shared" si="155"/>
        <v>871</v>
      </c>
      <c r="AW151" s="47">
        <f t="shared" si="155"/>
        <v>1068</v>
      </c>
      <c r="AX151" s="47">
        <f t="shared" si="155"/>
        <v>1214</v>
      </c>
      <c r="AY151" s="47">
        <f t="shared" si="155"/>
        <v>695</v>
      </c>
      <c r="AZ151" s="47">
        <f t="shared" si="155"/>
        <v>1637</v>
      </c>
      <c r="BA151" s="47">
        <f t="shared" si="155"/>
        <v>992</v>
      </c>
      <c r="BB151" s="47">
        <f t="shared" si="155"/>
        <v>729</v>
      </c>
      <c r="BC151" s="47">
        <f t="shared" si="155"/>
        <v>492</v>
      </c>
      <c r="BD151" s="47">
        <f t="shared" si="155"/>
        <v>1918</v>
      </c>
      <c r="BE151" s="47">
        <f t="shared" si="155"/>
        <v>635</v>
      </c>
      <c r="BF151" s="47">
        <f t="shared" si="155"/>
        <v>568</v>
      </c>
      <c r="BG151" s="47">
        <f t="shared" si="155"/>
        <v>1879</v>
      </c>
      <c r="BH151" s="47">
        <f t="shared" si="155"/>
        <v>1342</v>
      </c>
      <c r="BI151" s="47">
        <f t="shared" si="155"/>
        <v>1641</v>
      </c>
      <c r="BJ151" s="47">
        <f t="shared" si="155"/>
        <v>1050</v>
      </c>
    </row>
    <row r="152" ht="13.5" customHeight="1">
      <c r="A152" s="88">
        <v>40348.0</v>
      </c>
      <c r="B152" s="235" t="s">
        <v>74</v>
      </c>
      <c r="C152" s="38"/>
      <c r="D152" s="233" t="s">
        <v>47</v>
      </c>
      <c r="E152" s="52">
        <f t="shared" si="2"/>
        <v>871</v>
      </c>
      <c r="F152" s="41">
        <v>2.0</v>
      </c>
      <c r="G152" s="41">
        <v>15.0</v>
      </c>
      <c r="H152" s="42">
        <f t="shared" si="3"/>
        <v>21</v>
      </c>
      <c r="I152" s="38"/>
      <c r="J152" s="234" t="s">
        <v>44</v>
      </c>
      <c r="K152" s="52">
        <f t="shared" si="4"/>
        <v>729</v>
      </c>
      <c r="L152" s="44">
        <v>3.0</v>
      </c>
      <c r="M152" s="44">
        <v>18.0</v>
      </c>
      <c r="N152" s="23">
        <f t="shared" si="5"/>
        <v>27</v>
      </c>
      <c r="O152" s="38"/>
      <c r="P152" s="45" t="s">
        <v>73</v>
      </c>
      <c r="Q152" s="38"/>
      <c r="R152" s="45">
        <f>MIN(Rules!$E$2,(MAX(H152/N152,N152/H152)))</f>
        <v>1.285714286</v>
      </c>
      <c r="S152" s="45">
        <f>VLOOKUP(B152,Rules!A:B,2,FALSE)</f>
        <v>50</v>
      </c>
      <c r="T152" s="38"/>
      <c r="U152" s="46">
        <f>1/(10^(-(E152+(IF(P152="Y",Rules!$I$2,0))-K152)/Rules!$E$12)+1)</f>
        <v>0.6578964696</v>
      </c>
      <c r="V152" s="47">
        <f t="shared" si="6"/>
        <v>-42</v>
      </c>
      <c r="W152" s="47">
        <f t="shared" si="7"/>
        <v>42</v>
      </c>
      <c r="X152" s="47"/>
      <c r="Y152" s="47"/>
      <c r="Z152" s="48"/>
      <c r="AA152" s="47">
        <f t="shared" ref="AA152:BJ152" si="156">IF($D152=AA$1,$E152+$V152,(IF($J152=AA$1,$K152+$W152,AA151)))</f>
        <v>1351</v>
      </c>
      <c r="AB152" s="47">
        <f t="shared" si="156"/>
        <v>1182</v>
      </c>
      <c r="AC152" s="47">
        <f t="shared" si="156"/>
        <v>1498</v>
      </c>
      <c r="AD152" s="47">
        <f t="shared" si="156"/>
        <v>441</v>
      </c>
      <c r="AE152" s="47">
        <f t="shared" si="156"/>
        <v>1658</v>
      </c>
      <c r="AF152" s="47">
        <f t="shared" si="156"/>
        <v>1881</v>
      </c>
      <c r="AG152" s="47">
        <f t="shared" si="156"/>
        <v>971</v>
      </c>
      <c r="AH152" s="47">
        <f t="shared" si="156"/>
        <v>861</v>
      </c>
      <c r="AI152" s="47">
        <f t="shared" si="156"/>
        <v>1342</v>
      </c>
      <c r="AJ152" s="47">
        <f t="shared" si="156"/>
        <v>1753</v>
      </c>
      <c r="AK152" s="47">
        <f t="shared" si="156"/>
        <v>482</v>
      </c>
      <c r="AL152" s="47">
        <f t="shared" si="156"/>
        <v>931</v>
      </c>
      <c r="AM152" s="47">
        <f t="shared" si="156"/>
        <v>2014</v>
      </c>
      <c r="AN152" s="47">
        <f t="shared" si="156"/>
        <v>1336</v>
      </c>
      <c r="AO152" s="47">
        <f t="shared" si="156"/>
        <v>1175</v>
      </c>
      <c r="AP152" s="47">
        <f t="shared" si="156"/>
        <v>2047</v>
      </c>
      <c r="AQ152" s="47">
        <f t="shared" si="156"/>
        <v>1578</v>
      </c>
      <c r="AR152" s="47">
        <f t="shared" si="156"/>
        <v>562</v>
      </c>
      <c r="AS152" s="47">
        <f t="shared" si="156"/>
        <v>1607</v>
      </c>
      <c r="AT152" s="47">
        <f t="shared" si="156"/>
        <v>1114</v>
      </c>
      <c r="AU152" s="47">
        <f t="shared" si="156"/>
        <v>700</v>
      </c>
      <c r="AV152" s="47">
        <f t="shared" si="156"/>
        <v>829</v>
      </c>
      <c r="AW152" s="47">
        <f t="shared" si="156"/>
        <v>1068</v>
      </c>
      <c r="AX152" s="47">
        <f t="shared" si="156"/>
        <v>1214</v>
      </c>
      <c r="AY152" s="47">
        <f t="shared" si="156"/>
        <v>695</v>
      </c>
      <c r="AZ152" s="47">
        <f t="shared" si="156"/>
        <v>1637</v>
      </c>
      <c r="BA152" s="47">
        <f t="shared" si="156"/>
        <v>992</v>
      </c>
      <c r="BB152" s="47">
        <f t="shared" si="156"/>
        <v>771</v>
      </c>
      <c r="BC152" s="47">
        <f t="shared" si="156"/>
        <v>492</v>
      </c>
      <c r="BD152" s="47">
        <f t="shared" si="156"/>
        <v>1918</v>
      </c>
      <c r="BE152" s="47">
        <f t="shared" si="156"/>
        <v>635</v>
      </c>
      <c r="BF152" s="47">
        <f t="shared" si="156"/>
        <v>568</v>
      </c>
      <c r="BG152" s="47">
        <f t="shared" si="156"/>
        <v>1879</v>
      </c>
      <c r="BH152" s="47">
        <f t="shared" si="156"/>
        <v>1342</v>
      </c>
      <c r="BI152" s="47">
        <f t="shared" si="156"/>
        <v>1641</v>
      </c>
      <c r="BJ152" s="47">
        <f t="shared" si="156"/>
        <v>1050</v>
      </c>
    </row>
    <row r="153" ht="13.5" customHeight="1">
      <c r="A153" s="88">
        <v>40348.0</v>
      </c>
      <c r="B153" s="235" t="s">
        <v>74</v>
      </c>
      <c r="C153" s="38"/>
      <c r="D153" s="233" t="s">
        <v>36</v>
      </c>
      <c r="E153" s="52">
        <f t="shared" si="2"/>
        <v>1114</v>
      </c>
      <c r="F153" s="41">
        <v>5.0</v>
      </c>
      <c r="G153" s="41">
        <v>17.0</v>
      </c>
      <c r="H153" s="42">
        <f t="shared" si="3"/>
        <v>32</v>
      </c>
      <c r="I153" s="38"/>
      <c r="J153" s="234" t="s">
        <v>45</v>
      </c>
      <c r="K153" s="52">
        <f t="shared" si="4"/>
        <v>931</v>
      </c>
      <c r="L153" s="44">
        <v>1.0</v>
      </c>
      <c r="M153" s="44">
        <v>11.0</v>
      </c>
      <c r="N153" s="23">
        <f t="shared" si="5"/>
        <v>14</v>
      </c>
      <c r="O153" s="38"/>
      <c r="P153" s="45" t="s">
        <v>73</v>
      </c>
      <c r="Q153" s="38"/>
      <c r="R153" s="45">
        <f>MIN(Rules!$E$2,(MAX(H153/N153,N153/H153)))</f>
        <v>2</v>
      </c>
      <c r="S153" s="45">
        <f>VLOOKUP(B153,Rules!A:B,2,FALSE)</f>
        <v>50</v>
      </c>
      <c r="T153" s="38"/>
      <c r="U153" s="46">
        <f>1/(10^(-(E153+(IF(P153="Y",Rules!$I$2,0))-K153)/Rules!$E$12)+1)</f>
        <v>0.6990432703</v>
      </c>
      <c r="V153" s="47">
        <f t="shared" si="6"/>
        <v>30</v>
      </c>
      <c r="W153" s="47">
        <f t="shared" si="7"/>
        <v>-30</v>
      </c>
      <c r="X153" s="47"/>
      <c r="Y153" s="47"/>
      <c r="Z153" s="48"/>
      <c r="AA153" s="47">
        <f t="shared" ref="AA153:BJ153" si="157">IF($D153=AA$1,$E153+$V153,(IF($J153=AA$1,$K153+$W153,AA152)))</f>
        <v>1351</v>
      </c>
      <c r="AB153" s="47">
        <f t="shared" si="157"/>
        <v>1182</v>
      </c>
      <c r="AC153" s="47">
        <f t="shared" si="157"/>
        <v>1498</v>
      </c>
      <c r="AD153" s="47">
        <f t="shared" si="157"/>
        <v>441</v>
      </c>
      <c r="AE153" s="47">
        <f t="shared" si="157"/>
        <v>1658</v>
      </c>
      <c r="AF153" s="47">
        <f t="shared" si="157"/>
        <v>1881</v>
      </c>
      <c r="AG153" s="47">
        <f t="shared" si="157"/>
        <v>971</v>
      </c>
      <c r="AH153" s="47">
        <f t="shared" si="157"/>
        <v>861</v>
      </c>
      <c r="AI153" s="47">
        <f t="shared" si="157"/>
        <v>1342</v>
      </c>
      <c r="AJ153" s="47">
        <f t="shared" si="157"/>
        <v>1753</v>
      </c>
      <c r="AK153" s="47">
        <f t="shared" si="157"/>
        <v>482</v>
      </c>
      <c r="AL153" s="47">
        <f t="shared" si="157"/>
        <v>901</v>
      </c>
      <c r="AM153" s="47">
        <f t="shared" si="157"/>
        <v>2014</v>
      </c>
      <c r="AN153" s="47">
        <f t="shared" si="157"/>
        <v>1336</v>
      </c>
      <c r="AO153" s="47">
        <f t="shared" si="157"/>
        <v>1175</v>
      </c>
      <c r="AP153" s="47">
        <f t="shared" si="157"/>
        <v>2047</v>
      </c>
      <c r="AQ153" s="47">
        <f t="shared" si="157"/>
        <v>1578</v>
      </c>
      <c r="AR153" s="47">
        <f t="shared" si="157"/>
        <v>562</v>
      </c>
      <c r="AS153" s="47">
        <f t="shared" si="157"/>
        <v>1607</v>
      </c>
      <c r="AT153" s="47">
        <f t="shared" si="157"/>
        <v>1144</v>
      </c>
      <c r="AU153" s="47">
        <f t="shared" si="157"/>
        <v>700</v>
      </c>
      <c r="AV153" s="47">
        <f t="shared" si="157"/>
        <v>829</v>
      </c>
      <c r="AW153" s="47">
        <f t="shared" si="157"/>
        <v>1068</v>
      </c>
      <c r="AX153" s="47">
        <f t="shared" si="157"/>
        <v>1214</v>
      </c>
      <c r="AY153" s="47">
        <f t="shared" si="157"/>
        <v>695</v>
      </c>
      <c r="AZ153" s="47">
        <f t="shared" si="157"/>
        <v>1637</v>
      </c>
      <c r="BA153" s="47">
        <f t="shared" si="157"/>
        <v>992</v>
      </c>
      <c r="BB153" s="47">
        <f t="shared" si="157"/>
        <v>771</v>
      </c>
      <c r="BC153" s="47">
        <f t="shared" si="157"/>
        <v>492</v>
      </c>
      <c r="BD153" s="47">
        <f t="shared" si="157"/>
        <v>1918</v>
      </c>
      <c r="BE153" s="47">
        <f t="shared" si="157"/>
        <v>635</v>
      </c>
      <c r="BF153" s="47">
        <f t="shared" si="157"/>
        <v>568</v>
      </c>
      <c r="BG153" s="47">
        <f t="shared" si="157"/>
        <v>1879</v>
      </c>
      <c r="BH153" s="47">
        <f t="shared" si="157"/>
        <v>1342</v>
      </c>
      <c r="BI153" s="47">
        <f t="shared" si="157"/>
        <v>1641</v>
      </c>
      <c r="BJ153" s="47">
        <f t="shared" si="157"/>
        <v>1050</v>
      </c>
    </row>
    <row r="154" ht="13.5" customHeight="1">
      <c r="A154" s="88">
        <v>40348.0</v>
      </c>
      <c r="B154" s="235" t="s">
        <v>74</v>
      </c>
      <c r="C154" s="38"/>
      <c r="D154" s="233" t="s">
        <v>48</v>
      </c>
      <c r="E154" s="52">
        <f t="shared" si="2"/>
        <v>482</v>
      </c>
      <c r="F154" s="41">
        <v>0.0</v>
      </c>
      <c r="G154" s="41">
        <v>19.0</v>
      </c>
      <c r="H154" s="42">
        <f t="shared" si="3"/>
        <v>19</v>
      </c>
      <c r="I154" s="38"/>
      <c r="J154" s="234" t="s">
        <v>49</v>
      </c>
      <c r="K154" s="52">
        <f t="shared" si="4"/>
        <v>441</v>
      </c>
      <c r="L154" s="44">
        <v>1.0</v>
      </c>
      <c r="M154" s="44">
        <v>7.0</v>
      </c>
      <c r="N154" s="23">
        <f t="shared" si="5"/>
        <v>10</v>
      </c>
      <c r="O154" s="38"/>
      <c r="P154" s="45" t="s">
        <v>72</v>
      </c>
      <c r="Q154" s="38"/>
      <c r="R154" s="45">
        <f>MIN(Rules!$E$2,(MAX(H154/N154,N154/H154)))</f>
        <v>1.9</v>
      </c>
      <c r="S154" s="45">
        <f>VLOOKUP(B154,Rules!A:B,2,FALSE)</f>
        <v>50</v>
      </c>
      <c r="T154" s="38"/>
      <c r="U154" s="46">
        <f>1/(10^(-(E154+(IF(P154="Y",Rules!$I$2,0))-K154)/Rules!$E$12)+1)</f>
        <v>0.7067367348</v>
      </c>
      <c r="V154" s="47">
        <f t="shared" si="6"/>
        <v>28</v>
      </c>
      <c r="W154" s="47">
        <f t="shared" si="7"/>
        <v>-28</v>
      </c>
      <c r="X154" s="47"/>
      <c r="Y154" s="47"/>
      <c r="Z154" s="48"/>
      <c r="AA154" s="47">
        <f t="shared" ref="AA154:BJ154" si="158">IF($D154=AA$1,$E154+$V154,(IF($J154=AA$1,$K154+$W154,AA153)))</f>
        <v>1351</v>
      </c>
      <c r="AB154" s="47">
        <f t="shared" si="158"/>
        <v>1182</v>
      </c>
      <c r="AC154" s="47">
        <f t="shared" si="158"/>
        <v>1498</v>
      </c>
      <c r="AD154" s="47">
        <f t="shared" si="158"/>
        <v>413</v>
      </c>
      <c r="AE154" s="47">
        <f t="shared" si="158"/>
        <v>1658</v>
      </c>
      <c r="AF154" s="47">
        <f t="shared" si="158"/>
        <v>1881</v>
      </c>
      <c r="AG154" s="47">
        <f t="shared" si="158"/>
        <v>971</v>
      </c>
      <c r="AH154" s="47">
        <f t="shared" si="158"/>
        <v>861</v>
      </c>
      <c r="AI154" s="47">
        <f t="shared" si="158"/>
        <v>1342</v>
      </c>
      <c r="AJ154" s="47">
        <f t="shared" si="158"/>
        <v>1753</v>
      </c>
      <c r="AK154" s="47">
        <f t="shared" si="158"/>
        <v>510</v>
      </c>
      <c r="AL154" s="47">
        <f t="shared" si="158"/>
        <v>901</v>
      </c>
      <c r="AM154" s="47">
        <f t="shared" si="158"/>
        <v>2014</v>
      </c>
      <c r="AN154" s="47">
        <f t="shared" si="158"/>
        <v>1336</v>
      </c>
      <c r="AO154" s="47">
        <f t="shared" si="158"/>
        <v>1175</v>
      </c>
      <c r="AP154" s="47">
        <f t="shared" si="158"/>
        <v>2047</v>
      </c>
      <c r="AQ154" s="47">
        <f t="shared" si="158"/>
        <v>1578</v>
      </c>
      <c r="AR154" s="47">
        <f t="shared" si="158"/>
        <v>562</v>
      </c>
      <c r="AS154" s="47">
        <f t="shared" si="158"/>
        <v>1607</v>
      </c>
      <c r="AT154" s="47">
        <f t="shared" si="158"/>
        <v>1144</v>
      </c>
      <c r="AU154" s="47">
        <f t="shared" si="158"/>
        <v>700</v>
      </c>
      <c r="AV154" s="47">
        <f t="shared" si="158"/>
        <v>829</v>
      </c>
      <c r="AW154" s="47">
        <f t="shared" si="158"/>
        <v>1068</v>
      </c>
      <c r="AX154" s="47">
        <f t="shared" si="158"/>
        <v>1214</v>
      </c>
      <c r="AY154" s="47">
        <f t="shared" si="158"/>
        <v>695</v>
      </c>
      <c r="AZ154" s="47">
        <f t="shared" si="158"/>
        <v>1637</v>
      </c>
      <c r="BA154" s="47">
        <f t="shared" si="158"/>
        <v>992</v>
      </c>
      <c r="BB154" s="47">
        <f t="shared" si="158"/>
        <v>771</v>
      </c>
      <c r="BC154" s="47">
        <f t="shared" si="158"/>
        <v>492</v>
      </c>
      <c r="BD154" s="47">
        <f t="shared" si="158"/>
        <v>1918</v>
      </c>
      <c r="BE154" s="47">
        <f t="shared" si="158"/>
        <v>635</v>
      </c>
      <c r="BF154" s="47">
        <f t="shared" si="158"/>
        <v>568</v>
      </c>
      <c r="BG154" s="47">
        <f t="shared" si="158"/>
        <v>1879</v>
      </c>
      <c r="BH154" s="47">
        <f t="shared" si="158"/>
        <v>1342</v>
      </c>
      <c r="BI154" s="47">
        <f t="shared" si="158"/>
        <v>1641</v>
      </c>
      <c r="BJ154" s="47">
        <f t="shared" si="158"/>
        <v>1050</v>
      </c>
    </row>
    <row r="155" ht="13.5" customHeight="1">
      <c r="A155" s="88">
        <v>40348.0</v>
      </c>
      <c r="B155" s="235" t="s">
        <v>74</v>
      </c>
      <c r="C155" s="38"/>
      <c r="D155" s="233" t="s">
        <v>53</v>
      </c>
      <c r="E155" s="52">
        <f t="shared" si="2"/>
        <v>568</v>
      </c>
      <c r="F155" s="41">
        <v>2.0</v>
      </c>
      <c r="G155" s="41">
        <v>12.0</v>
      </c>
      <c r="H155" s="42">
        <f t="shared" si="3"/>
        <v>18</v>
      </c>
      <c r="I155" s="38"/>
      <c r="J155" s="234" t="s">
        <v>50</v>
      </c>
      <c r="K155" s="52">
        <f t="shared" si="4"/>
        <v>700</v>
      </c>
      <c r="L155" s="44">
        <v>2.0</v>
      </c>
      <c r="M155" s="44">
        <v>22.0</v>
      </c>
      <c r="N155" s="23">
        <f t="shared" si="5"/>
        <v>28</v>
      </c>
      <c r="O155" s="38"/>
      <c r="P155" s="45" t="s">
        <v>72</v>
      </c>
      <c r="Q155" s="38"/>
      <c r="R155" s="45">
        <f>MIN(Rules!$E$2,(MAX(H155/N155,N155/H155)))</f>
        <v>1.555555556</v>
      </c>
      <c r="S155" s="45">
        <f>VLOOKUP(B155,Rules!A:B,2,FALSE)</f>
        <v>50</v>
      </c>
      <c r="T155" s="38"/>
      <c r="U155" s="46">
        <f>1/(10^(-(E155+(IF(P155="Y",Rules!$I$2,0))-K155)/Rules!$E$12)+1)</f>
        <v>0.5207114077</v>
      </c>
      <c r="V155" s="47">
        <f t="shared" si="6"/>
        <v>-40</v>
      </c>
      <c r="W155" s="47">
        <f t="shared" si="7"/>
        <v>40</v>
      </c>
      <c r="X155" s="47"/>
      <c r="Y155" s="47"/>
      <c r="Z155" s="48"/>
      <c r="AA155" s="47">
        <f t="shared" ref="AA155:BJ155" si="159">IF($D155=AA$1,$E155+$V155,(IF($J155=AA$1,$K155+$W155,AA154)))</f>
        <v>1351</v>
      </c>
      <c r="AB155" s="47">
        <f t="shared" si="159"/>
        <v>1182</v>
      </c>
      <c r="AC155" s="47">
        <f t="shared" si="159"/>
        <v>1498</v>
      </c>
      <c r="AD155" s="47">
        <f t="shared" si="159"/>
        <v>413</v>
      </c>
      <c r="AE155" s="47">
        <f t="shared" si="159"/>
        <v>1658</v>
      </c>
      <c r="AF155" s="47">
        <f t="shared" si="159"/>
        <v>1881</v>
      </c>
      <c r="AG155" s="47">
        <f t="shared" si="159"/>
        <v>971</v>
      </c>
      <c r="AH155" s="47">
        <f t="shared" si="159"/>
        <v>861</v>
      </c>
      <c r="AI155" s="47">
        <f t="shared" si="159"/>
        <v>1342</v>
      </c>
      <c r="AJ155" s="47">
        <f t="shared" si="159"/>
        <v>1753</v>
      </c>
      <c r="AK155" s="47">
        <f t="shared" si="159"/>
        <v>510</v>
      </c>
      <c r="AL155" s="47">
        <f t="shared" si="159"/>
        <v>901</v>
      </c>
      <c r="AM155" s="47">
        <f t="shared" si="159"/>
        <v>2014</v>
      </c>
      <c r="AN155" s="47">
        <f t="shared" si="159"/>
        <v>1336</v>
      </c>
      <c r="AO155" s="47">
        <f t="shared" si="159"/>
        <v>1175</v>
      </c>
      <c r="AP155" s="47">
        <f t="shared" si="159"/>
        <v>2047</v>
      </c>
      <c r="AQ155" s="47">
        <f t="shared" si="159"/>
        <v>1578</v>
      </c>
      <c r="AR155" s="47">
        <f t="shared" si="159"/>
        <v>562</v>
      </c>
      <c r="AS155" s="47">
        <f t="shared" si="159"/>
        <v>1607</v>
      </c>
      <c r="AT155" s="47">
        <f t="shared" si="159"/>
        <v>1144</v>
      </c>
      <c r="AU155" s="47">
        <f t="shared" si="159"/>
        <v>740</v>
      </c>
      <c r="AV155" s="47">
        <f t="shared" si="159"/>
        <v>829</v>
      </c>
      <c r="AW155" s="47">
        <f t="shared" si="159"/>
        <v>1068</v>
      </c>
      <c r="AX155" s="47">
        <f t="shared" si="159"/>
        <v>1214</v>
      </c>
      <c r="AY155" s="47">
        <f t="shared" si="159"/>
        <v>695</v>
      </c>
      <c r="AZ155" s="47">
        <f t="shared" si="159"/>
        <v>1637</v>
      </c>
      <c r="BA155" s="47">
        <f t="shared" si="159"/>
        <v>992</v>
      </c>
      <c r="BB155" s="47">
        <f t="shared" si="159"/>
        <v>771</v>
      </c>
      <c r="BC155" s="47">
        <f t="shared" si="159"/>
        <v>492</v>
      </c>
      <c r="BD155" s="47">
        <f t="shared" si="159"/>
        <v>1918</v>
      </c>
      <c r="BE155" s="47">
        <f t="shared" si="159"/>
        <v>635</v>
      </c>
      <c r="BF155" s="47">
        <f t="shared" si="159"/>
        <v>528</v>
      </c>
      <c r="BG155" s="47">
        <f t="shared" si="159"/>
        <v>1879</v>
      </c>
      <c r="BH155" s="47">
        <f t="shared" si="159"/>
        <v>1342</v>
      </c>
      <c r="BI155" s="47">
        <f t="shared" si="159"/>
        <v>1641</v>
      </c>
      <c r="BJ155" s="47">
        <f t="shared" si="159"/>
        <v>1050</v>
      </c>
    </row>
    <row r="156" ht="13.5" customHeight="1">
      <c r="A156" s="88">
        <v>40349.0</v>
      </c>
      <c r="B156" s="235" t="s">
        <v>75</v>
      </c>
      <c r="C156" s="38"/>
      <c r="D156" s="233" t="s">
        <v>23</v>
      </c>
      <c r="E156" s="52">
        <f t="shared" si="2"/>
        <v>2014</v>
      </c>
      <c r="F156" s="41">
        <v>2.0</v>
      </c>
      <c r="G156" s="41">
        <v>19.0</v>
      </c>
      <c r="H156" s="42">
        <f t="shared" si="3"/>
        <v>25</v>
      </c>
      <c r="I156" s="38"/>
      <c r="J156" s="234" t="s">
        <v>27</v>
      </c>
      <c r="K156" s="52">
        <f t="shared" si="4"/>
        <v>1637</v>
      </c>
      <c r="L156" s="44">
        <v>3.0</v>
      </c>
      <c r="M156" s="44">
        <v>16.0</v>
      </c>
      <c r="N156" s="23">
        <f t="shared" si="5"/>
        <v>25</v>
      </c>
      <c r="O156" s="38"/>
      <c r="P156" s="45" t="s">
        <v>73</v>
      </c>
      <c r="Q156" s="38"/>
      <c r="R156" s="45">
        <f>MIN(Rules!$E$2,(MAX(H156/N156,N156/H156)))</f>
        <v>1</v>
      </c>
      <c r="S156" s="45">
        <f>VLOOKUP(B156,Rules!A:B,2,FALSE)</f>
        <v>60</v>
      </c>
      <c r="T156" s="38"/>
      <c r="U156" s="46">
        <f>1/(10^(-(E156+(IF(P156="Y",Rules!$I$2,0))-K156)/Rules!$E$12)+1)</f>
        <v>0.8501972764</v>
      </c>
      <c r="V156" s="47">
        <f t="shared" si="6"/>
        <v>-21</v>
      </c>
      <c r="W156" s="47">
        <f t="shared" si="7"/>
        <v>21</v>
      </c>
      <c r="X156" s="47"/>
      <c r="Y156" s="47"/>
      <c r="Z156" s="48"/>
      <c r="AA156" s="47">
        <f t="shared" ref="AA156:BJ156" si="160">IF($D156=AA$1,$E156+$V156,(IF($J156=AA$1,$K156+$W156,AA155)))</f>
        <v>1351</v>
      </c>
      <c r="AB156" s="47">
        <f t="shared" si="160"/>
        <v>1182</v>
      </c>
      <c r="AC156" s="47">
        <f t="shared" si="160"/>
        <v>1498</v>
      </c>
      <c r="AD156" s="47">
        <f t="shared" si="160"/>
        <v>413</v>
      </c>
      <c r="AE156" s="47">
        <f t="shared" si="160"/>
        <v>1658</v>
      </c>
      <c r="AF156" s="47">
        <f t="shared" si="160"/>
        <v>1881</v>
      </c>
      <c r="AG156" s="47">
        <f t="shared" si="160"/>
        <v>971</v>
      </c>
      <c r="AH156" s="47">
        <f t="shared" si="160"/>
        <v>861</v>
      </c>
      <c r="AI156" s="47">
        <f t="shared" si="160"/>
        <v>1342</v>
      </c>
      <c r="AJ156" s="47">
        <f t="shared" si="160"/>
        <v>1753</v>
      </c>
      <c r="AK156" s="47">
        <f t="shared" si="160"/>
        <v>510</v>
      </c>
      <c r="AL156" s="47">
        <f t="shared" si="160"/>
        <v>901</v>
      </c>
      <c r="AM156" s="47">
        <f t="shared" si="160"/>
        <v>1993</v>
      </c>
      <c r="AN156" s="47">
        <f t="shared" si="160"/>
        <v>1336</v>
      </c>
      <c r="AO156" s="47">
        <f t="shared" si="160"/>
        <v>1175</v>
      </c>
      <c r="AP156" s="47">
        <f t="shared" si="160"/>
        <v>2047</v>
      </c>
      <c r="AQ156" s="47">
        <f t="shared" si="160"/>
        <v>1578</v>
      </c>
      <c r="AR156" s="47">
        <f t="shared" si="160"/>
        <v>562</v>
      </c>
      <c r="AS156" s="47">
        <f t="shared" si="160"/>
        <v>1607</v>
      </c>
      <c r="AT156" s="47">
        <f t="shared" si="160"/>
        <v>1144</v>
      </c>
      <c r="AU156" s="47">
        <f t="shared" si="160"/>
        <v>740</v>
      </c>
      <c r="AV156" s="47">
        <f t="shared" si="160"/>
        <v>829</v>
      </c>
      <c r="AW156" s="47">
        <f t="shared" si="160"/>
        <v>1068</v>
      </c>
      <c r="AX156" s="47">
        <f t="shared" si="160"/>
        <v>1214</v>
      </c>
      <c r="AY156" s="47">
        <f t="shared" si="160"/>
        <v>695</v>
      </c>
      <c r="AZ156" s="47">
        <f t="shared" si="160"/>
        <v>1658</v>
      </c>
      <c r="BA156" s="47">
        <f t="shared" si="160"/>
        <v>992</v>
      </c>
      <c r="BB156" s="47">
        <f t="shared" si="160"/>
        <v>771</v>
      </c>
      <c r="BC156" s="47">
        <f t="shared" si="160"/>
        <v>492</v>
      </c>
      <c r="BD156" s="47">
        <f t="shared" si="160"/>
        <v>1918</v>
      </c>
      <c r="BE156" s="47">
        <f t="shared" si="160"/>
        <v>635</v>
      </c>
      <c r="BF156" s="47">
        <f t="shared" si="160"/>
        <v>528</v>
      </c>
      <c r="BG156" s="47">
        <f t="shared" si="160"/>
        <v>1879</v>
      </c>
      <c r="BH156" s="47">
        <f t="shared" si="160"/>
        <v>1342</v>
      </c>
      <c r="BI156" s="47">
        <f t="shared" si="160"/>
        <v>1641</v>
      </c>
      <c r="BJ156" s="47">
        <f t="shared" si="160"/>
        <v>1050</v>
      </c>
    </row>
    <row r="157" ht="13.5" customHeight="1">
      <c r="A157" s="88">
        <v>40349.0</v>
      </c>
      <c r="B157" s="84" t="s">
        <v>75</v>
      </c>
      <c r="C157" s="38"/>
      <c r="D157" s="233" t="s">
        <v>26</v>
      </c>
      <c r="E157" s="52">
        <f t="shared" si="2"/>
        <v>1753</v>
      </c>
      <c r="F157" s="41">
        <v>0.0</v>
      </c>
      <c r="G157" s="41">
        <v>12.0</v>
      </c>
      <c r="H157" s="42">
        <f t="shared" si="3"/>
        <v>12</v>
      </c>
      <c r="I157" s="38"/>
      <c r="J157" s="234" t="s">
        <v>22</v>
      </c>
      <c r="K157" s="52">
        <f t="shared" si="4"/>
        <v>2047</v>
      </c>
      <c r="L157" s="44">
        <v>4.0</v>
      </c>
      <c r="M157" s="44">
        <v>19.0</v>
      </c>
      <c r="N157" s="23">
        <f t="shared" si="5"/>
        <v>31</v>
      </c>
      <c r="O157" s="38"/>
      <c r="P157" s="45" t="s">
        <v>72</v>
      </c>
      <c r="Q157" s="38"/>
      <c r="R157" s="45">
        <f>MIN(Rules!$E$2,(MAX(H157/N157,N157/H157)))</f>
        <v>2</v>
      </c>
      <c r="S157" s="45">
        <f>VLOOKUP(B157,Rules!A:B,2,FALSE)</f>
        <v>60</v>
      </c>
      <c r="T157" s="38"/>
      <c r="U157" s="46">
        <f>1/(10^(-(E157+(IF(P157="Y",Rules!$I$2,0))-K157)/Rules!$E$12)+1)</f>
        <v>0.3400335959</v>
      </c>
      <c r="V157" s="47">
        <f t="shared" si="6"/>
        <v>-41</v>
      </c>
      <c r="W157" s="47">
        <f t="shared" si="7"/>
        <v>41</v>
      </c>
      <c r="X157" s="47"/>
      <c r="Y157" s="47"/>
      <c r="Z157" s="48"/>
      <c r="AA157" s="47">
        <f t="shared" ref="AA157:BJ157" si="161">IF($D157=AA$1,$E157+$V157,(IF($J157=AA$1,$K157+$W157,AA156)))</f>
        <v>1351</v>
      </c>
      <c r="AB157" s="47">
        <f t="shared" si="161"/>
        <v>1182</v>
      </c>
      <c r="AC157" s="47">
        <f t="shared" si="161"/>
        <v>1498</v>
      </c>
      <c r="AD157" s="47">
        <f t="shared" si="161"/>
        <v>413</v>
      </c>
      <c r="AE157" s="47">
        <f t="shared" si="161"/>
        <v>1658</v>
      </c>
      <c r="AF157" s="47">
        <f t="shared" si="161"/>
        <v>1881</v>
      </c>
      <c r="AG157" s="47">
        <f t="shared" si="161"/>
        <v>971</v>
      </c>
      <c r="AH157" s="47">
        <f t="shared" si="161"/>
        <v>861</v>
      </c>
      <c r="AI157" s="47">
        <f t="shared" si="161"/>
        <v>1342</v>
      </c>
      <c r="AJ157" s="47">
        <f t="shared" si="161"/>
        <v>1712</v>
      </c>
      <c r="AK157" s="47">
        <f t="shared" si="161"/>
        <v>510</v>
      </c>
      <c r="AL157" s="47">
        <f t="shared" si="161"/>
        <v>901</v>
      </c>
      <c r="AM157" s="47">
        <f t="shared" si="161"/>
        <v>1993</v>
      </c>
      <c r="AN157" s="47">
        <f t="shared" si="161"/>
        <v>1336</v>
      </c>
      <c r="AO157" s="47">
        <f t="shared" si="161"/>
        <v>1175</v>
      </c>
      <c r="AP157" s="47">
        <f t="shared" si="161"/>
        <v>2088</v>
      </c>
      <c r="AQ157" s="47">
        <f t="shared" si="161"/>
        <v>1578</v>
      </c>
      <c r="AR157" s="47">
        <f t="shared" si="161"/>
        <v>562</v>
      </c>
      <c r="AS157" s="47">
        <f t="shared" si="161"/>
        <v>1607</v>
      </c>
      <c r="AT157" s="47">
        <f t="shared" si="161"/>
        <v>1144</v>
      </c>
      <c r="AU157" s="47">
        <f t="shared" si="161"/>
        <v>740</v>
      </c>
      <c r="AV157" s="47">
        <f t="shared" si="161"/>
        <v>829</v>
      </c>
      <c r="AW157" s="47">
        <f t="shared" si="161"/>
        <v>1068</v>
      </c>
      <c r="AX157" s="47">
        <f t="shared" si="161"/>
        <v>1214</v>
      </c>
      <c r="AY157" s="47">
        <f t="shared" si="161"/>
        <v>695</v>
      </c>
      <c r="AZ157" s="47">
        <f t="shared" si="161"/>
        <v>1658</v>
      </c>
      <c r="BA157" s="47">
        <f t="shared" si="161"/>
        <v>992</v>
      </c>
      <c r="BB157" s="47">
        <f t="shared" si="161"/>
        <v>771</v>
      </c>
      <c r="BC157" s="47">
        <f t="shared" si="161"/>
        <v>492</v>
      </c>
      <c r="BD157" s="47">
        <f t="shared" si="161"/>
        <v>1918</v>
      </c>
      <c r="BE157" s="47">
        <f t="shared" si="161"/>
        <v>635</v>
      </c>
      <c r="BF157" s="47">
        <f t="shared" si="161"/>
        <v>528</v>
      </c>
      <c r="BG157" s="47">
        <f t="shared" si="161"/>
        <v>1879</v>
      </c>
      <c r="BH157" s="47">
        <f t="shared" si="161"/>
        <v>1342</v>
      </c>
      <c r="BI157" s="47">
        <f t="shared" si="161"/>
        <v>1641</v>
      </c>
      <c r="BJ157" s="47">
        <f t="shared" si="161"/>
        <v>1050</v>
      </c>
    </row>
    <row r="158" ht="13.5" customHeight="1">
      <c r="A158" s="88">
        <v>40349.0</v>
      </c>
      <c r="B158" s="235" t="s">
        <v>75</v>
      </c>
      <c r="C158" s="38"/>
      <c r="D158" s="233" t="s">
        <v>19</v>
      </c>
      <c r="E158" s="52">
        <f t="shared" si="2"/>
        <v>1881</v>
      </c>
      <c r="F158" s="41">
        <v>2.0</v>
      </c>
      <c r="G158" s="41">
        <v>19.0</v>
      </c>
      <c r="H158" s="42">
        <f t="shared" si="3"/>
        <v>25</v>
      </c>
      <c r="I158" s="38"/>
      <c r="J158" s="234" t="s">
        <v>20</v>
      </c>
      <c r="K158" s="52">
        <f t="shared" si="4"/>
        <v>1607</v>
      </c>
      <c r="L158" s="44">
        <v>0.0</v>
      </c>
      <c r="M158" s="44">
        <v>12.0</v>
      </c>
      <c r="N158" s="23">
        <f t="shared" si="5"/>
        <v>12</v>
      </c>
      <c r="O158" s="38"/>
      <c r="P158" s="45" t="s">
        <v>72</v>
      </c>
      <c r="Q158" s="38"/>
      <c r="R158" s="45">
        <f>MIN(Rules!$E$2,(MAX(H158/N158,N158/H158)))</f>
        <v>2</v>
      </c>
      <c r="S158" s="45">
        <f>VLOOKUP(B158,Rules!A:B,2,FALSE)</f>
        <v>60</v>
      </c>
      <c r="T158" s="38"/>
      <c r="U158" s="46">
        <f>1/(10^(-(E158+(IF(P158="Y",Rules!$I$2,0))-K158)/Rules!$E$12)+1)</f>
        <v>0.8757290154</v>
      </c>
      <c r="V158" s="47">
        <f t="shared" si="6"/>
        <v>15</v>
      </c>
      <c r="W158" s="47">
        <f t="shared" si="7"/>
        <v>-15</v>
      </c>
      <c r="X158" s="47"/>
      <c r="Y158" s="47"/>
      <c r="Z158" s="48"/>
      <c r="AA158" s="47">
        <f t="shared" ref="AA158:BJ158" si="162">IF($D158=AA$1,$E158+$V158,(IF($J158=AA$1,$K158+$W158,AA157)))</f>
        <v>1351</v>
      </c>
      <c r="AB158" s="47">
        <f t="shared" si="162"/>
        <v>1182</v>
      </c>
      <c r="AC158" s="47">
        <f t="shared" si="162"/>
        <v>1498</v>
      </c>
      <c r="AD158" s="47">
        <f t="shared" si="162"/>
        <v>413</v>
      </c>
      <c r="AE158" s="47">
        <f t="shared" si="162"/>
        <v>1658</v>
      </c>
      <c r="AF158" s="47">
        <f t="shared" si="162"/>
        <v>1896</v>
      </c>
      <c r="AG158" s="47">
        <f t="shared" si="162"/>
        <v>971</v>
      </c>
      <c r="AH158" s="47">
        <f t="shared" si="162"/>
        <v>861</v>
      </c>
      <c r="AI158" s="47">
        <f t="shared" si="162"/>
        <v>1342</v>
      </c>
      <c r="AJ158" s="47">
        <f t="shared" si="162"/>
        <v>1712</v>
      </c>
      <c r="AK158" s="47">
        <f t="shared" si="162"/>
        <v>510</v>
      </c>
      <c r="AL158" s="47">
        <f t="shared" si="162"/>
        <v>901</v>
      </c>
      <c r="AM158" s="47">
        <f t="shared" si="162"/>
        <v>1993</v>
      </c>
      <c r="AN158" s="47">
        <f t="shared" si="162"/>
        <v>1336</v>
      </c>
      <c r="AO158" s="47">
        <f t="shared" si="162"/>
        <v>1175</v>
      </c>
      <c r="AP158" s="47">
        <f t="shared" si="162"/>
        <v>2088</v>
      </c>
      <c r="AQ158" s="47">
        <f t="shared" si="162"/>
        <v>1578</v>
      </c>
      <c r="AR158" s="47">
        <f t="shared" si="162"/>
        <v>562</v>
      </c>
      <c r="AS158" s="47">
        <f t="shared" si="162"/>
        <v>1592</v>
      </c>
      <c r="AT158" s="47">
        <f t="shared" si="162"/>
        <v>1144</v>
      </c>
      <c r="AU158" s="47">
        <f t="shared" si="162"/>
        <v>740</v>
      </c>
      <c r="AV158" s="47">
        <f t="shared" si="162"/>
        <v>829</v>
      </c>
      <c r="AW158" s="47">
        <f t="shared" si="162"/>
        <v>1068</v>
      </c>
      <c r="AX158" s="47">
        <f t="shared" si="162"/>
        <v>1214</v>
      </c>
      <c r="AY158" s="47">
        <f t="shared" si="162"/>
        <v>695</v>
      </c>
      <c r="AZ158" s="47">
        <f t="shared" si="162"/>
        <v>1658</v>
      </c>
      <c r="BA158" s="47">
        <f t="shared" si="162"/>
        <v>992</v>
      </c>
      <c r="BB158" s="47">
        <f t="shared" si="162"/>
        <v>771</v>
      </c>
      <c r="BC158" s="47">
        <f t="shared" si="162"/>
        <v>492</v>
      </c>
      <c r="BD158" s="47">
        <f t="shared" si="162"/>
        <v>1918</v>
      </c>
      <c r="BE158" s="47">
        <f t="shared" si="162"/>
        <v>635</v>
      </c>
      <c r="BF158" s="47">
        <f t="shared" si="162"/>
        <v>528</v>
      </c>
      <c r="BG158" s="47">
        <f t="shared" si="162"/>
        <v>1879</v>
      </c>
      <c r="BH158" s="47">
        <f t="shared" si="162"/>
        <v>1342</v>
      </c>
      <c r="BI158" s="47">
        <f t="shared" si="162"/>
        <v>1641</v>
      </c>
      <c r="BJ158" s="47">
        <f t="shared" si="162"/>
        <v>1050</v>
      </c>
    </row>
    <row r="159" ht="13.5" customHeight="1">
      <c r="A159" s="88">
        <v>40355.0</v>
      </c>
      <c r="B159" s="235" t="s">
        <v>75</v>
      </c>
      <c r="C159" s="38"/>
      <c r="D159" s="233" t="s">
        <v>23</v>
      </c>
      <c r="E159" s="52">
        <f t="shared" si="2"/>
        <v>1993</v>
      </c>
      <c r="F159" s="41">
        <v>3.0</v>
      </c>
      <c r="G159" s="41">
        <v>16.0</v>
      </c>
      <c r="H159" s="42">
        <f t="shared" si="3"/>
        <v>25</v>
      </c>
      <c r="I159" s="38"/>
      <c r="J159" s="234" t="s">
        <v>27</v>
      </c>
      <c r="K159" s="52">
        <f t="shared" si="4"/>
        <v>1658</v>
      </c>
      <c r="L159" s="44">
        <v>2.0</v>
      </c>
      <c r="M159" s="44">
        <v>18.0</v>
      </c>
      <c r="N159" s="23">
        <f t="shared" si="5"/>
        <v>24</v>
      </c>
      <c r="O159" s="38"/>
      <c r="P159" s="45" t="s">
        <v>73</v>
      </c>
      <c r="Q159" s="38"/>
      <c r="R159" s="45">
        <f>MIN(Rules!$E$2,(MAX(H159/N159,N159/H159)))</f>
        <v>1.041666667</v>
      </c>
      <c r="S159" s="45">
        <f>VLOOKUP(B159,Rules!A:B,2,FALSE)</f>
        <v>60</v>
      </c>
      <c r="T159" s="38"/>
      <c r="U159" s="46">
        <f>1/(10^(-(E159+(IF(P159="Y",Rules!$I$2,0))-K159)/Rules!$E$12)+1)</f>
        <v>0.8238615285</v>
      </c>
      <c r="V159" s="47">
        <f t="shared" si="6"/>
        <v>11</v>
      </c>
      <c r="W159" s="47">
        <f t="shared" si="7"/>
        <v>-11</v>
      </c>
      <c r="X159" s="47"/>
      <c r="Y159" s="47"/>
      <c r="Z159" s="48"/>
      <c r="AA159" s="47">
        <f t="shared" ref="AA159:BJ159" si="163">IF($D159=AA$1,$E159+$V159,(IF($J159=AA$1,$K159+$W159,AA158)))</f>
        <v>1351</v>
      </c>
      <c r="AB159" s="47">
        <f t="shared" si="163"/>
        <v>1182</v>
      </c>
      <c r="AC159" s="47">
        <f t="shared" si="163"/>
        <v>1498</v>
      </c>
      <c r="AD159" s="47">
        <f t="shared" si="163"/>
        <v>413</v>
      </c>
      <c r="AE159" s="47">
        <f t="shared" si="163"/>
        <v>1658</v>
      </c>
      <c r="AF159" s="47">
        <f t="shared" si="163"/>
        <v>1896</v>
      </c>
      <c r="AG159" s="47">
        <f t="shared" si="163"/>
        <v>971</v>
      </c>
      <c r="AH159" s="47">
        <f t="shared" si="163"/>
        <v>861</v>
      </c>
      <c r="AI159" s="47">
        <f t="shared" si="163"/>
        <v>1342</v>
      </c>
      <c r="AJ159" s="47">
        <f t="shared" si="163"/>
        <v>1712</v>
      </c>
      <c r="AK159" s="47">
        <f t="shared" si="163"/>
        <v>510</v>
      </c>
      <c r="AL159" s="47">
        <f t="shared" si="163"/>
        <v>901</v>
      </c>
      <c r="AM159" s="47">
        <f t="shared" si="163"/>
        <v>2004</v>
      </c>
      <c r="AN159" s="47">
        <f t="shared" si="163"/>
        <v>1336</v>
      </c>
      <c r="AO159" s="47">
        <f t="shared" si="163"/>
        <v>1175</v>
      </c>
      <c r="AP159" s="47">
        <f t="shared" si="163"/>
        <v>2088</v>
      </c>
      <c r="AQ159" s="47">
        <f t="shared" si="163"/>
        <v>1578</v>
      </c>
      <c r="AR159" s="47">
        <f t="shared" si="163"/>
        <v>562</v>
      </c>
      <c r="AS159" s="47">
        <f t="shared" si="163"/>
        <v>1592</v>
      </c>
      <c r="AT159" s="47">
        <f t="shared" si="163"/>
        <v>1144</v>
      </c>
      <c r="AU159" s="47">
        <f t="shared" si="163"/>
        <v>740</v>
      </c>
      <c r="AV159" s="47">
        <f t="shared" si="163"/>
        <v>829</v>
      </c>
      <c r="AW159" s="47">
        <f t="shared" si="163"/>
        <v>1068</v>
      </c>
      <c r="AX159" s="47">
        <f t="shared" si="163"/>
        <v>1214</v>
      </c>
      <c r="AY159" s="47">
        <f t="shared" si="163"/>
        <v>695</v>
      </c>
      <c r="AZ159" s="47">
        <f t="shared" si="163"/>
        <v>1647</v>
      </c>
      <c r="BA159" s="47">
        <f t="shared" si="163"/>
        <v>992</v>
      </c>
      <c r="BB159" s="47">
        <f t="shared" si="163"/>
        <v>771</v>
      </c>
      <c r="BC159" s="47">
        <f t="shared" si="163"/>
        <v>492</v>
      </c>
      <c r="BD159" s="47">
        <f t="shared" si="163"/>
        <v>1918</v>
      </c>
      <c r="BE159" s="47">
        <f t="shared" si="163"/>
        <v>635</v>
      </c>
      <c r="BF159" s="47">
        <f t="shared" si="163"/>
        <v>528</v>
      </c>
      <c r="BG159" s="47">
        <f t="shared" si="163"/>
        <v>1879</v>
      </c>
      <c r="BH159" s="47">
        <f t="shared" si="163"/>
        <v>1342</v>
      </c>
      <c r="BI159" s="47">
        <f t="shared" si="163"/>
        <v>1641</v>
      </c>
      <c r="BJ159" s="47">
        <f t="shared" si="163"/>
        <v>1050</v>
      </c>
    </row>
    <row r="160" ht="13.5" customHeight="1">
      <c r="A160" s="88">
        <v>40355.0</v>
      </c>
      <c r="B160" s="235" t="s">
        <v>77</v>
      </c>
      <c r="C160" s="38"/>
      <c r="D160" s="233" t="s">
        <v>28</v>
      </c>
      <c r="E160" s="52">
        <f t="shared" si="2"/>
        <v>1498</v>
      </c>
      <c r="F160" s="41">
        <v>1.0</v>
      </c>
      <c r="G160" s="41">
        <v>19.0</v>
      </c>
      <c r="H160" s="42">
        <f t="shared" si="3"/>
        <v>22</v>
      </c>
      <c r="I160" s="38"/>
      <c r="J160" s="234" t="s">
        <v>31</v>
      </c>
      <c r="K160" s="52">
        <f t="shared" si="4"/>
        <v>1578</v>
      </c>
      <c r="L160" s="44">
        <v>3.0</v>
      </c>
      <c r="M160" s="44">
        <v>12.0</v>
      </c>
      <c r="N160" s="23">
        <f t="shared" si="5"/>
        <v>21</v>
      </c>
      <c r="O160" s="38"/>
      <c r="P160" s="45" t="s">
        <v>72</v>
      </c>
      <c r="Q160" s="38"/>
      <c r="R160" s="45">
        <f>MIN(Rules!$E$2,(MAX(H160/N160,N160/H160)))</f>
        <v>1.047619048</v>
      </c>
      <c r="S160" s="45">
        <f>VLOOKUP(B160,Rules!A:B,2,FALSE)</f>
        <v>60</v>
      </c>
      <c r="T160" s="38"/>
      <c r="U160" s="46">
        <f>1/(10^(-(E160+(IF(P160="Y",Rules!$I$2,0))-K160)/Rules!$E$12)+1)</f>
        <v>0.5798997604</v>
      </c>
      <c r="V160" s="47">
        <f t="shared" si="6"/>
        <v>26</v>
      </c>
      <c r="W160" s="47">
        <f t="shared" si="7"/>
        <v>-26</v>
      </c>
      <c r="X160" s="47"/>
      <c r="Y160" s="47"/>
      <c r="Z160" s="48"/>
      <c r="AA160" s="47">
        <f t="shared" ref="AA160:BJ160" si="164">IF($D160=AA$1,$E160+$V160,(IF($J160=AA$1,$K160+$W160,AA159)))</f>
        <v>1351</v>
      </c>
      <c r="AB160" s="47">
        <f t="shared" si="164"/>
        <v>1182</v>
      </c>
      <c r="AC160" s="47">
        <f t="shared" si="164"/>
        <v>1524</v>
      </c>
      <c r="AD160" s="47">
        <f t="shared" si="164"/>
        <v>413</v>
      </c>
      <c r="AE160" s="47">
        <f t="shared" si="164"/>
        <v>1658</v>
      </c>
      <c r="AF160" s="47">
        <f t="shared" si="164"/>
        <v>1896</v>
      </c>
      <c r="AG160" s="47">
        <f t="shared" si="164"/>
        <v>971</v>
      </c>
      <c r="AH160" s="47">
        <f t="shared" si="164"/>
        <v>861</v>
      </c>
      <c r="AI160" s="47">
        <f t="shared" si="164"/>
        <v>1342</v>
      </c>
      <c r="AJ160" s="47">
        <f t="shared" si="164"/>
        <v>1712</v>
      </c>
      <c r="AK160" s="47">
        <f t="shared" si="164"/>
        <v>510</v>
      </c>
      <c r="AL160" s="47">
        <f t="shared" si="164"/>
        <v>901</v>
      </c>
      <c r="AM160" s="47">
        <f t="shared" si="164"/>
        <v>2004</v>
      </c>
      <c r="AN160" s="47">
        <f t="shared" si="164"/>
        <v>1336</v>
      </c>
      <c r="AO160" s="47">
        <f t="shared" si="164"/>
        <v>1175</v>
      </c>
      <c r="AP160" s="47">
        <f t="shared" si="164"/>
        <v>2088</v>
      </c>
      <c r="AQ160" s="47">
        <f t="shared" si="164"/>
        <v>1552</v>
      </c>
      <c r="AR160" s="47">
        <f t="shared" si="164"/>
        <v>562</v>
      </c>
      <c r="AS160" s="47">
        <f t="shared" si="164"/>
        <v>1592</v>
      </c>
      <c r="AT160" s="47">
        <f t="shared" si="164"/>
        <v>1144</v>
      </c>
      <c r="AU160" s="47">
        <f t="shared" si="164"/>
        <v>740</v>
      </c>
      <c r="AV160" s="47">
        <f t="shared" si="164"/>
        <v>829</v>
      </c>
      <c r="AW160" s="47">
        <f t="shared" si="164"/>
        <v>1068</v>
      </c>
      <c r="AX160" s="47">
        <f t="shared" si="164"/>
        <v>1214</v>
      </c>
      <c r="AY160" s="47">
        <f t="shared" si="164"/>
        <v>695</v>
      </c>
      <c r="AZ160" s="47">
        <f t="shared" si="164"/>
        <v>1647</v>
      </c>
      <c r="BA160" s="47">
        <f t="shared" si="164"/>
        <v>992</v>
      </c>
      <c r="BB160" s="47">
        <f t="shared" si="164"/>
        <v>771</v>
      </c>
      <c r="BC160" s="47">
        <f t="shared" si="164"/>
        <v>492</v>
      </c>
      <c r="BD160" s="47">
        <f t="shared" si="164"/>
        <v>1918</v>
      </c>
      <c r="BE160" s="47">
        <f t="shared" si="164"/>
        <v>635</v>
      </c>
      <c r="BF160" s="47">
        <f t="shared" si="164"/>
        <v>528</v>
      </c>
      <c r="BG160" s="47">
        <f t="shared" si="164"/>
        <v>1879</v>
      </c>
      <c r="BH160" s="47">
        <f t="shared" si="164"/>
        <v>1342</v>
      </c>
      <c r="BI160" s="47">
        <f t="shared" si="164"/>
        <v>1641</v>
      </c>
      <c r="BJ160" s="47">
        <f t="shared" si="164"/>
        <v>1050</v>
      </c>
    </row>
    <row r="161" ht="13.5" customHeight="1">
      <c r="A161" s="88">
        <v>40355.0</v>
      </c>
      <c r="B161" s="235" t="s">
        <v>77</v>
      </c>
      <c r="C161" s="38"/>
      <c r="D161" s="233" t="s">
        <v>30</v>
      </c>
      <c r="E161" s="52">
        <f t="shared" si="2"/>
        <v>1351</v>
      </c>
      <c r="F161" s="41">
        <v>2.0</v>
      </c>
      <c r="G161" s="41">
        <v>18.0</v>
      </c>
      <c r="H161" s="42">
        <f t="shared" si="3"/>
        <v>24</v>
      </c>
      <c r="I161" s="38"/>
      <c r="J161" s="234" t="s">
        <v>28</v>
      </c>
      <c r="K161" s="52">
        <f t="shared" si="4"/>
        <v>1524</v>
      </c>
      <c r="L161" s="44">
        <v>3.0</v>
      </c>
      <c r="M161" s="44">
        <v>12.0</v>
      </c>
      <c r="N161" s="23">
        <f t="shared" si="5"/>
        <v>21</v>
      </c>
      <c r="O161" s="38"/>
      <c r="P161" s="45" t="s">
        <v>72</v>
      </c>
      <c r="Q161" s="38"/>
      <c r="R161" s="45">
        <f>MIN(Rules!$E$2,(MAX(H161/N161,N161/H161)))</f>
        <v>1.142857143</v>
      </c>
      <c r="S161" s="45">
        <f>VLOOKUP(B161,Rules!A:B,2,FALSE)</f>
        <v>60</v>
      </c>
      <c r="T161" s="38"/>
      <c r="U161" s="46">
        <f>1/(10^(-(E161+(IF(P161="Y",Rules!$I$2,0))-K161)/Rules!$E$12)+1)</f>
        <v>0.4735449996</v>
      </c>
      <c r="V161" s="47">
        <f t="shared" si="6"/>
        <v>36</v>
      </c>
      <c r="W161" s="47">
        <f t="shared" si="7"/>
        <v>-36</v>
      </c>
      <c r="X161" s="47"/>
      <c r="Y161" s="47"/>
      <c r="Z161" s="48"/>
      <c r="AA161" s="47">
        <f t="shared" ref="AA161:BJ161" si="165">IF($D161=AA$1,$E161+$V161,(IF($J161=AA$1,$K161+$W161,AA160)))</f>
        <v>1387</v>
      </c>
      <c r="AB161" s="47">
        <f t="shared" si="165"/>
        <v>1182</v>
      </c>
      <c r="AC161" s="47">
        <f t="shared" si="165"/>
        <v>1488</v>
      </c>
      <c r="AD161" s="47">
        <f t="shared" si="165"/>
        <v>413</v>
      </c>
      <c r="AE161" s="47">
        <f t="shared" si="165"/>
        <v>1658</v>
      </c>
      <c r="AF161" s="47">
        <f t="shared" si="165"/>
        <v>1896</v>
      </c>
      <c r="AG161" s="47">
        <f t="shared" si="165"/>
        <v>971</v>
      </c>
      <c r="AH161" s="47">
        <f t="shared" si="165"/>
        <v>861</v>
      </c>
      <c r="AI161" s="47">
        <f t="shared" si="165"/>
        <v>1342</v>
      </c>
      <c r="AJ161" s="47">
        <f t="shared" si="165"/>
        <v>1712</v>
      </c>
      <c r="AK161" s="47">
        <f t="shared" si="165"/>
        <v>510</v>
      </c>
      <c r="AL161" s="47">
        <f t="shared" si="165"/>
        <v>901</v>
      </c>
      <c r="AM161" s="47">
        <f t="shared" si="165"/>
        <v>2004</v>
      </c>
      <c r="AN161" s="47">
        <f t="shared" si="165"/>
        <v>1336</v>
      </c>
      <c r="AO161" s="47">
        <f t="shared" si="165"/>
        <v>1175</v>
      </c>
      <c r="AP161" s="47">
        <f t="shared" si="165"/>
        <v>2088</v>
      </c>
      <c r="AQ161" s="47">
        <f t="shared" si="165"/>
        <v>1552</v>
      </c>
      <c r="AR161" s="47">
        <f t="shared" si="165"/>
        <v>562</v>
      </c>
      <c r="AS161" s="47">
        <f t="shared" si="165"/>
        <v>1592</v>
      </c>
      <c r="AT161" s="47">
        <f t="shared" si="165"/>
        <v>1144</v>
      </c>
      <c r="AU161" s="47">
        <f t="shared" si="165"/>
        <v>740</v>
      </c>
      <c r="AV161" s="47">
        <f t="shared" si="165"/>
        <v>829</v>
      </c>
      <c r="AW161" s="47">
        <f t="shared" si="165"/>
        <v>1068</v>
      </c>
      <c r="AX161" s="47">
        <f t="shared" si="165"/>
        <v>1214</v>
      </c>
      <c r="AY161" s="47">
        <f t="shared" si="165"/>
        <v>695</v>
      </c>
      <c r="AZ161" s="47">
        <f t="shared" si="165"/>
        <v>1647</v>
      </c>
      <c r="BA161" s="47">
        <f t="shared" si="165"/>
        <v>992</v>
      </c>
      <c r="BB161" s="47">
        <f t="shared" si="165"/>
        <v>771</v>
      </c>
      <c r="BC161" s="47">
        <f t="shared" si="165"/>
        <v>492</v>
      </c>
      <c r="BD161" s="47">
        <f t="shared" si="165"/>
        <v>1918</v>
      </c>
      <c r="BE161" s="47">
        <f t="shared" si="165"/>
        <v>635</v>
      </c>
      <c r="BF161" s="47">
        <f t="shared" si="165"/>
        <v>528</v>
      </c>
      <c r="BG161" s="47">
        <f t="shared" si="165"/>
        <v>1879</v>
      </c>
      <c r="BH161" s="47">
        <f t="shared" si="165"/>
        <v>1342</v>
      </c>
      <c r="BI161" s="47">
        <f t="shared" si="165"/>
        <v>1641</v>
      </c>
      <c r="BJ161" s="47">
        <f t="shared" si="165"/>
        <v>1050</v>
      </c>
    </row>
    <row r="162" ht="13.5" customHeight="1">
      <c r="A162" s="88">
        <v>40355.0</v>
      </c>
      <c r="B162" s="235" t="s">
        <v>77</v>
      </c>
      <c r="C162" s="38"/>
      <c r="D162" s="233" t="s">
        <v>18</v>
      </c>
      <c r="E162" s="52">
        <f t="shared" si="2"/>
        <v>1918</v>
      </c>
      <c r="F162" s="41">
        <v>3.0</v>
      </c>
      <c r="G162" s="41">
        <v>24.0</v>
      </c>
      <c r="H162" s="42">
        <f t="shared" si="3"/>
        <v>33</v>
      </c>
      <c r="I162" s="38"/>
      <c r="J162" s="234" t="s">
        <v>24</v>
      </c>
      <c r="K162" s="52">
        <f t="shared" si="4"/>
        <v>1641</v>
      </c>
      <c r="L162" s="44">
        <v>0.0</v>
      </c>
      <c r="M162" s="44">
        <v>19.0</v>
      </c>
      <c r="N162" s="23">
        <f t="shared" si="5"/>
        <v>19</v>
      </c>
      <c r="O162" s="38"/>
      <c r="P162" s="45" t="s">
        <v>72</v>
      </c>
      <c r="Q162" s="38"/>
      <c r="R162" s="45">
        <f>MIN(Rules!$E$2,(MAX(H162/N162,N162/H162)))</f>
        <v>1.736842105</v>
      </c>
      <c r="S162" s="45">
        <f>VLOOKUP(B162,Rules!A:B,2,FALSE)</f>
        <v>60</v>
      </c>
      <c r="T162" s="38"/>
      <c r="U162" s="46">
        <f>1/(10^(-(E162+(IF(P162="Y",Rules!$I$2,0))-K162)/Rules!$E$12)+1)</f>
        <v>0.8772247378</v>
      </c>
      <c r="V162" s="47">
        <f t="shared" si="6"/>
        <v>13</v>
      </c>
      <c r="W162" s="47">
        <f t="shared" si="7"/>
        <v>-13</v>
      </c>
      <c r="X162" s="47"/>
      <c r="Y162" s="47"/>
      <c r="Z162" s="48"/>
      <c r="AA162" s="47">
        <f t="shared" ref="AA162:BJ162" si="166">IF($D162=AA$1,$E162+$V162,(IF($J162=AA$1,$K162+$W162,AA161)))</f>
        <v>1387</v>
      </c>
      <c r="AB162" s="47">
        <f t="shared" si="166"/>
        <v>1182</v>
      </c>
      <c r="AC162" s="47">
        <f t="shared" si="166"/>
        <v>1488</v>
      </c>
      <c r="AD162" s="47">
        <f t="shared" si="166"/>
        <v>413</v>
      </c>
      <c r="AE162" s="47">
        <f t="shared" si="166"/>
        <v>1658</v>
      </c>
      <c r="AF162" s="47">
        <f t="shared" si="166"/>
        <v>1896</v>
      </c>
      <c r="AG162" s="47">
        <f t="shared" si="166"/>
        <v>971</v>
      </c>
      <c r="AH162" s="47">
        <f t="shared" si="166"/>
        <v>861</v>
      </c>
      <c r="AI162" s="47">
        <f t="shared" si="166"/>
        <v>1342</v>
      </c>
      <c r="AJ162" s="47">
        <f t="shared" si="166"/>
        <v>1712</v>
      </c>
      <c r="AK162" s="47">
        <f t="shared" si="166"/>
        <v>510</v>
      </c>
      <c r="AL162" s="47">
        <f t="shared" si="166"/>
        <v>901</v>
      </c>
      <c r="AM162" s="47">
        <f t="shared" si="166"/>
        <v>2004</v>
      </c>
      <c r="AN162" s="47">
        <f t="shared" si="166"/>
        <v>1336</v>
      </c>
      <c r="AO162" s="47">
        <f t="shared" si="166"/>
        <v>1175</v>
      </c>
      <c r="AP162" s="47">
        <f t="shared" si="166"/>
        <v>2088</v>
      </c>
      <c r="AQ162" s="47">
        <f t="shared" si="166"/>
        <v>1552</v>
      </c>
      <c r="AR162" s="47">
        <f t="shared" si="166"/>
        <v>562</v>
      </c>
      <c r="AS162" s="47">
        <f t="shared" si="166"/>
        <v>1592</v>
      </c>
      <c r="AT162" s="47">
        <f t="shared" si="166"/>
        <v>1144</v>
      </c>
      <c r="AU162" s="47">
        <f t="shared" si="166"/>
        <v>740</v>
      </c>
      <c r="AV162" s="47">
        <f t="shared" si="166"/>
        <v>829</v>
      </c>
      <c r="AW162" s="47">
        <f t="shared" si="166"/>
        <v>1068</v>
      </c>
      <c r="AX162" s="47">
        <f t="shared" si="166"/>
        <v>1214</v>
      </c>
      <c r="AY162" s="47">
        <f t="shared" si="166"/>
        <v>695</v>
      </c>
      <c r="AZ162" s="47">
        <f t="shared" si="166"/>
        <v>1647</v>
      </c>
      <c r="BA162" s="47">
        <f t="shared" si="166"/>
        <v>992</v>
      </c>
      <c r="BB162" s="47">
        <f t="shared" si="166"/>
        <v>771</v>
      </c>
      <c r="BC162" s="47">
        <f t="shared" si="166"/>
        <v>492</v>
      </c>
      <c r="BD162" s="47">
        <f t="shared" si="166"/>
        <v>1931</v>
      </c>
      <c r="BE162" s="47">
        <f t="shared" si="166"/>
        <v>635</v>
      </c>
      <c r="BF162" s="47">
        <f t="shared" si="166"/>
        <v>528</v>
      </c>
      <c r="BG162" s="47">
        <f t="shared" si="166"/>
        <v>1879</v>
      </c>
      <c r="BH162" s="47">
        <f t="shared" si="166"/>
        <v>1342</v>
      </c>
      <c r="BI162" s="47">
        <f t="shared" si="166"/>
        <v>1628</v>
      </c>
      <c r="BJ162" s="47">
        <f t="shared" si="166"/>
        <v>1050</v>
      </c>
    </row>
    <row r="163" ht="13.5" customHeight="1">
      <c r="A163" s="88">
        <v>40355.0</v>
      </c>
      <c r="B163" s="235" t="s">
        <v>74</v>
      </c>
      <c r="C163" s="38"/>
      <c r="D163" s="233" t="s">
        <v>43</v>
      </c>
      <c r="E163" s="52">
        <f t="shared" si="2"/>
        <v>1182</v>
      </c>
      <c r="F163" s="240">
        <v>5.0</v>
      </c>
      <c r="G163" s="240">
        <v>18.0</v>
      </c>
      <c r="H163" s="42">
        <f t="shared" si="3"/>
        <v>33</v>
      </c>
      <c r="I163" s="38"/>
      <c r="J163" s="234" t="s">
        <v>44</v>
      </c>
      <c r="K163" s="52">
        <f t="shared" si="4"/>
        <v>771</v>
      </c>
      <c r="L163" s="241">
        <v>1.0</v>
      </c>
      <c r="M163" s="241">
        <v>18.0</v>
      </c>
      <c r="N163" s="23">
        <f t="shared" si="5"/>
        <v>21</v>
      </c>
      <c r="O163" s="38"/>
      <c r="P163" s="45" t="s">
        <v>73</v>
      </c>
      <c r="Q163" s="38"/>
      <c r="R163" s="45">
        <f>MIN(Rules!$E$2,(MAX(H163/N163,N163/H163)))</f>
        <v>1.571428571</v>
      </c>
      <c r="S163" s="45">
        <f>VLOOKUP(B163,Rules!A:B,2,FALSE)</f>
        <v>50</v>
      </c>
      <c r="T163" s="38"/>
      <c r="U163" s="46">
        <f>1/(10^(-(E163+(IF(P163="Y",Rules!$I$2,0))-K163)/Rules!$E$12)+1)</f>
        <v>0.8690659151</v>
      </c>
      <c r="V163" s="47">
        <f t="shared" si="6"/>
        <v>10</v>
      </c>
      <c r="W163" s="47">
        <f t="shared" si="7"/>
        <v>-10</v>
      </c>
      <c r="X163" s="47"/>
      <c r="Y163" s="47"/>
      <c r="Z163" s="48"/>
      <c r="AA163" s="47">
        <f t="shared" ref="AA163:BJ163" si="167">IF($D163=AA$1,$E163+$V163,(IF($J163=AA$1,$K163+$W163,AA162)))</f>
        <v>1387</v>
      </c>
      <c r="AB163" s="47">
        <f t="shared" si="167"/>
        <v>1192</v>
      </c>
      <c r="AC163" s="47">
        <f t="shared" si="167"/>
        <v>1488</v>
      </c>
      <c r="AD163" s="47">
        <f t="shared" si="167"/>
        <v>413</v>
      </c>
      <c r="AE163" s="47">
        <f t="shared" si="167"/>
        <v>1658</v>
      </c>
      <c r="AF163" s="47">
        <f t="shared" si="167"/>
        <v>1896</v>
      </c>
      <c r="AG163" s="47">
        <f t="shared" si="167"/>
        <v>971</v>
      </c>
      <c r="AH163" s="47">
        <f t="shared" si="167"/>
        <v>861</v>
      </c>
      <c r="AI163" s="47">
        <f t="shared" si="167"/>
        <v>1342</v>
      </c>
      <c r="AJ163" s="47">
        <f t="shared" si="167"/>
        <v>1712</v>
      </c>
      <c r="AK163" s="47">
        <f t="shared" si="167"/>
        <v>510</v>
      </c>
      <c r="AL163" s="47">
        <f t="shared" si="167"/>
        <v>901</v>
      </c>
      <c r="AM163" s="47">
        <f t="shared" si="167"/>
        <v>2004</v>
      </c>
      <c r="AN163" s="47">
        <f t="shared" si="167"/>
        <v>1336</v>
      </c>
      <c r="AO163" s="47">
        <f t="shared" si="167"/>
        <v>1175</v>
      </c>
      <c r="AP163" s="47">
        <f t="shared" si="167"/>
        <v>2088</v>
      </c>
      <c r="AQ163" s="47">
        <f t="shared" si="167"/>
        <v>1552</v>
      </c>
      <c r="AR163" s="47">
        <f t="shared" si="167"/>
        <v>562</v>
      </c>
      <c r="AS163" s="47">
        <f t="shared" si="167"/>
        <v>1592</v>
      </c>
      <c r="AT163" s="47">
        <f t="shared" si="167"/>
        <v>1144</v>
      </c>
      <c r="AU163" s="47">
        <f t="shared" si="167"/>
        <v>740</v>
      </c>
      <c r="AV163" s="47">
        <f t="shared" si="167"/>
        <v>829</v>
      </c>
      <c r="AW163" s="47">
        <f t="shared" si="167"/>
        <v>1068</v>
      </c>
      <c r="AX163" s="47">
        <f t="shared" si="167"/>
        <v>1214</v>
      </c>
      <c r="AY163" s="47">
        <f t="shared" si="167"/>
        <v>695</v>
      </c>
      <c r="AZ163" s="47">
        <f t="shared" si="167"/>
        <v>1647</v>
      </c>
      <c r="BA163" s="47">
        <f t="shared" si="167"/>
        <v>992</v>
      </c>
      <c r="BB163" s="47">
        <f t="shared" si="167"/>
        <v>761</v>
      </c>
      <c r="BC163" s="47">
        <f t="shared" si="167"/>
        <v>492</v>
      </c>
      <c r="BD163" s="47">
        <f t="shared" si="167"/>
        <v>1931</v>
      </c>
      <c r="BE163" s="47">
        <f t="shared" si="167"/>
        <v>635</v>
      </c>
      <c r="BF163" s="47">
        <f t="shared" si="167"/>
        <v>528</v>
      </c>
      <c r="BG163" s="47">
        <f t="shared" si="167"/>
        <v>1879</v>
      </c>
      <c r="BH163" s="47">
        <f t="shared" si="167"/>
        <v>1342</v>
      </c>
      <c r="BI163" s="47">
        <f t="shared" si="167"/>
        <v>1628</v>
      </c>
      <c r="BJ163" s="47">
        <f t="shared" si="167"/>
        <v>1050</v>
      </c>
    </row>
    <row r="164" ht="13.5" customHeight="1">
      <c r="A164" s="242">
        <v>40355.0</v>
      </c>
      <c r="B164" s="235" t="s">
        <v>74</v>
      </c>
      <c r="C164" s="38"/>
      <c r="D164" s="233" t="s">
        <v>41</v>
      </c>
      <c r="E164" s="52">
        <f t="shared" si="2"/>
        <v>992</v>
      </c>
      <c r="F164" s="240">
        <v>1.0</v>
      </c>
      <c r="G164" s="240">
        <v>14.0</v>
      </c>
      <c r="H164" s="42">
        <f t="shared" si="3"/>
        <v>17</v>
      </c>
      <c r="I164" s="38"/>
      <c r="J164" s="234" t="s">
        <v>36</v>
      </c>
      <c r="K164" s="52">
        <f t="shared" si="4"/>
        <v>1144</v>
      </c>
      <c r="L164" s="241">
        <v>1.0</v>
      </c>
      <c r="M164" s="241">
        <v>15.0</v>
      </c>
      <c r="N164" s="23">
        <f t="shared" si="5"/>
        <v>18</v>
      </c>
      <c r="O164" s="38"/>
      <c r="P164" s="38" t="s">
        <v>73</v>
      </c>
      <c r="Q164" s="38"/>
      <c r="R164" s="38">
        <f>MIN(Rules!$E$2,(MAX(H164/N164,N164/H164)))</f>
        <v>1.058823529</v>
      </c>
      <c r="S164" s="38">
        <f>VLOOKUP(B164,Rules!A:B,2,FALSE)</f>
        <v>50</v>
      </c>
      <c r="T164" s="38"/>
      <c r="U164" s="46">
        <f>1/(10^(-(E164+(IF(P164="Y",Rules!$I$2,0))-K164)/Rules!$E$12)+1)</f>
        <v>0.331815361</v>
      </c>
      <c r="V164" s="47">
        <f t="shared" si="6"/>
        <v>-18</v>
      </c>
      <c r="W164" s="47">
        <f t="shared" si="7"/>
        <v>18</v>
      </c>
      <c r="X164" s="47"/>
      <c r="Y164" s="47"/>
      <c r="Z164" s="48"/>
      <c r="AA164" s="47">
        <f t="shared" ref="AA164:BJ164" si="168">IF($D164=AA$1,$E164+$V164,(IF($J164=AA$1,$K164+$W164,AA163)))</f>
        <v>1387</v>
      </c>
      <c r="AB164" s="47">
        <f t="shared" si="168"/>
        <v>1192</v>
      </c>
      <c r="AC164" s="47">
        <f t="shared" si="168"/>
        <v>1488</v>
      </c>
      <c r="AD164" s="47">
        <f t="shared" si="168"/>
        <v>413</v>
      </c>
      <c r="AE164" s="47">
        <f t="shared" si="168"/>
        <v>1658</v>
      </c>
      <c r="AF164" s="47">
        <f t="shared" si="168"/>
        <v>1896</v>
      </c>
      <c r="AG164" s="47">
        <f t="shared" si="168"/>
        <v>971</v>
      </c>
      <c r="AH164" s="47">
        <f t="shared" si="168"/>
        <v>861</v>
      </c>
      <c r="AI164" s="47">
        <f t="shared" si="168"/>
        <v>1342</v>
      </c>
      <c r="AJ164" s="47">
        <f t="shared" si="168"/>
        <v>1712</v>
      </c>
      <c r="AK164" s="47">
        <f t="shared" si="168"/>
        <v>510</v>
      </c>
      <c r="AL164" s="47">
        <f t="shared" si="168"/>
        <v>901</v>
      </c>
      <c r="AM164" s="47">
        <f t="shared" si="168"/>
        <v>2004</v>
      </c>
      <c r="AN164" s="47">
        <f t="shared" si="168"/>
        <v>1336</v>
      </c>
      <c r="AO164" s="47">
        <f t="shared" si="168"/>
        <v>1175</v>
      </c>
      <c r="AP164" s="47">
        <f t="shared" si="168"/>
        <v>2088</v>
      </c>
      <c r="AQ164" s="47">
        <f t="shared" si="168"/>
        <v>1552</v>
      </c>
      <c r="AR164" s="47">
        <f t="shared" si="168"/>
        <v>562</v>
      </c>
      <c r="AS164" s="47">
        <f t="shared" si="168"/>
        <v>1592</v>
      </c>
      <c r="AT164" s="47">
        <f t="shared" si="168"/>
        <v>1162</v>
      </c>
      <c r="AU164" s="47">
        <f t="shared" si="168"/>
        <v>740</v>
      </c>
      <c r="AV164" s="47">
        <f t="shared" si="168"/>
        <v>829</v>
      </c>
      <c r="AW164" s="47">
        <f t="shared" si="168"/>
        <v>1068</v>
      </c>
      <c r="AX164" s="47">
        <f t="shared" si="168"/>
        <v>1214</v>
      </c>
      <c r="AY164" s="47">
        <f t="shared" si="168"/>
        <v>695</v>
      </c>
      <c r="AZ164" s="47">
        <f t="shared" si="168"/>
        <v>1647</v>
      </c>
      <c r="BA164" s="47">
        <f t="shared" si="168"/>
        <v>974</v>
      </c>
      <c r="BB164" s="47">
        <f t="shared" si="168"/>
        <v>761</v>
      </c>
      <c r="BC164" s="47">
        <f t="shared" si="168"/>
        <v>492</v>
      </c>
      <c r="BD164" s="47">
        <f t="shared" si="168"/>
        <v>1931</v>
      </c>
      <c r="BE164" s="47">
        <f t="shared" si="168"/>
        <v>635</v>
      </c>
      <c r="BF164" s="47">
        <f t="shared" si="168"/>
        <v>528</v>
      </c>
      <c r="BG164" s="47">
        <f t="shared" si="168"/>
        <v>1879</v>
      </c>
      <c r="BH164" s="47">
        <f t="shared" si="168"/>
        <v>1342</v>
      </c>
      <c r="BI164" s="47">
        <f t="shared" si="168"/>
        <v>1628</v>
      </c>
      <c r="BJ164" s="47">
        <f t="shared" si="168"/>
        <v>1050</v>
      </c>
    </row>
    <row r="165" ht="13.5" customHeight="1">
      <c r="A165" s="242">
        <v>40355.0</v>
      </c>
      <c r="B165" s="235" t="s">
        <v>74</v>
      </c>
      <c r="C165" s="38"/>
      <c r="D165" s="233" t="s">
        <v>50</v>
      </c>
      <c r="E165" s="52">
        <f t="shared" si="2"/>
        <v>740</v>
      </c>
      <c r="F165" s="240">
        <v>2.0</v>
      </c>
      <c r="G165" s="240">
        <v>21.0</v>
      </c>
      <c r="H165" s="42">
        <f t="shared" si="3"/>
        <v>27</v>
      </c>
      <c r="I165" s="38"/>
      <c r="J165" s="234" t="s">
        <v>52</v>
      </c>
      <c r="K165" s="52">
        <f t="shared" si="4"/>
        <v>562</v>
      </c>
      <c r="L165" s="241">
        <v>0.0</v>
      </c>
      <c r="M165" s="241">
        <v>10.0</v>
      </c>
      <c r="N165" s="23">
        <f t="shared" si="5"/>
        <v>10</v>
      </c>
      <c r="O165" s="38"/>
      <c r="P165" s="38" t="s">
        <v>72</v>
      </c>
      <c r="Q165" s="38"/>
      <c r="R165" s="38">
        <f>MIN(Rules!$E$2,(MAX(H165/N165,N165/H165)))</f>
        <v>2</v>
      </c>
      <c r="S165" s="38">
        <f>VLOOKUP(B165,Rules!A:B,2,FALSE)</f>
        <v>50</v>
      </c>
      <c r="T165" s="38"/>
      <c r="U165" s="46">
        <f>1/(10^(-(E165+(IF(P165="Y",Rules!$I$2,0))-K165)/Rules!$E$12)+1)</f>
        <v>0.8191346759</v>
      </c>
      <c r="V165" s="47">
        <f t="shared" si="6"/>
        <v>18</v>
      </c>
      <c r="W165" s="47">
        <f t="shared" si="7"/>
        <v>-18</v>
      </c>
      <c r="X165" s="47"/>
      <c r="Y165" s="47"/>
      <c r="Z165" s="48"/>
      <c r="AA165" s="47">
        <f t="shared" ref="AA165:BJ165" si="169">IF($D165=AA$1,$E165+$V165,(IF($J165=AA$1,$K165+$W165,AA164)))</f>
        <v>1387</v>
      </c>
      <c r="AB165" s="47">
        <f t="shared" si="169"/>
        <v>1192</v>
      </c>
      <c r="AC165" s="47">
        <f t="shared" si="169"/>
        <v>1488</v>
      </c>
      <c r="AD165" s="47">
        <f t="shared" si="169"/>
        <v>413</v>
      </c>
      <c r="AE165" s="47">
        <f t="shared" si="169"/>
        <v>1658</v>
      </c>
      <c r="AF165" s="47">
        <f t="shared" si="169"/>
        <v>1896</v>
      </c>
      <c r="AG165" s="47">
        <f t="shared" si="169"/>
        <v>971</v>
      </c>
      <c r="AH165" s="47">
        <f t="shared" si="169"/>
        <v>861</v>
      </c>
      <c r="AI165" s="47">
        <f t="shared" si="169"/>
        <v>1342</v>
      </c>
      <c r="AJ165" s="47">
        <f t="shared" si="169"/>
        <v>1712</v>
      </c>
      <c r="AK165" s="47">
        <f t="shared" si="169"/>
        <v>510</v>
      </c>
      <c r="AL165" s="47">
        <f t="shared" si="169"/>
        <v>901</v>
      </c>
      <c r="AM165" s="47">
        <f t="shared" si="169"/>
        <v>2004</v>
      </c>
      <c r="AN165" s="47">
        <f t="shared" si="169"/>
        <v>1336</v>
      </c>
      <c r="AO165" s="47">
        <f t="shared" si="169"/>
        <v>1175</v>
      </c>
      <c r="AP165" s="47">
        <f t="shared" si="169"/>
        <v>2088</v>
      </c>
      <c r="AQ165" s="47">
        <f t="shared" si="169"/>
        <v>1552</v>
      </c>
      <c r="AR165" s="47">
        <f t="shared" si="169"/>
        <v>544</v>
      </c>
      <c r="AS165" s="47">
        <f t="shared" si="169"/>
        <v>1592</v>
      </c>
      <c r="AT165" s="47">
        <f t="shared" si="169"/>
        <v>1162</v>
      </c>
      <c r="AU165" s="47">
        <f t="shared" si="169"/>
        <v>758</v>
      </c>
      <c r="AV165" s="47">
        <f t="shared" si="169"/>
        <v>829</v>
      </c>
      <c r="AW165" s="47">
        <f t="shared" si="169"/>
        <v>1068</v>
      </c>
      <c r="AX165" s="47">
        <f t="shared" si="169"/>
        <v>1214</v>
      </c>
      <c r="AY165" s="47">
        <f t="shared" si="169"/>
        <v>695</v>
      </c>
      <c r="AZ165" s="47">
        <f t="shared" si="169"/>
        <v>1647</v>
      </c>
      <c r="BA165" s="47">
        <f t="shared" si="169"/>
        <v>974</v>
      </c>
      <c r="BB165" s="47">
        <f t="shared" si="169"/>
        <v>761</v>
      </c>
      <c r="BC165" s="47">
        <f t="shared" si="169"/>
        <v>492</v>
      </c>
      <c r="BD165" s="47">
        <f t="shared" si="169"/>
        <v>1931</v>
      </c>
      <c r="BE165" s="47">
        <f t="shared" si="169"/>
        <v>635</v>
      </c>
      <c r="BF165" s="47">
        <f t="shared" si="169"/>
        <v>528</v>
      </c>
      <c r="BG165" s="47">
        <f t="shared" si="169"/>
        <v>1879</v>
      </c>
      <c r="BH165" s="47">
        <f t="shared" si="169"/>
        <v>1342</v>
      </c>
      <c r="BI165" s="47">
        <f t="shared" si="169"/>
        <v>1628</v>
      </c>
      <c r="BJ165" s="47">
        <f t="shared" si="169"/>
        <v>1050</v>
      </c>
    </row>
    <row r="166" ht="13.5" customHeight="1">
      <c r="A166" s="242">
        <v>40355.0</v>
      </c>
      <c r="B166" s="235" t="s">
        <v>74</v>
      </c>
      <c r="C166" s="38"/>
      <c r="D166" s="233" t="s">
        <v>37</v>
      </c>
      <c r="E166" s="52">
        <f t="shared" si="2"/>
        <v>861</v>
      </c>
      <c r="F166" s="240">
        <v>1.0</v>
      </c>
      <c r="G166" s="240">
        <v>22.0</v>
      </c>
      <c r="H166" s="42">
        <f t="shared" si="3"/>
        <v>25</v>
      </c>
      <c r="I166" s="38"/>
      <c r="J166" s="234" t="s">
        <v>48</v>
      </c>
      <c r="K166" s="52">
        <f t="shared" si="4"/>
        <v>510</v>
      </c>
      <c r="L166" s="241">
        <v>1.0</v>
      </c>
      <c r="M166" s="241">
        <v>11.0</v>
      </c>
      <c r="N166" s="23">
        <f t="shared" si="5"/>
        <v>14</v>
      </c>
      <c r="O166" s="38"/>
      <c r="P166" s="38" t="s">
        <v>73</v>
      </c>
      <c r="Q166" s="38"/>
      <c r="R166" s="38">
        <f>MIN(Rules!$E$2,(MAX(H166/N166,N166/H166)))</f>
        <v>1.785714286</v>
      </c>
      <c r="S166" s="38">
        <f>VLOOKUP(B166,Rules!A:B,2,FALSE)</f>
        <v>50</v>
      </c>
      <c r="T166" s="38"/>
      <c r="U166" s="46">
        <f>1/(10^(-(E166+(IF(P166="Y",Rules!$I$2,0))-K166)/Rules!$E$12)+1)</f>
        <v>0.8343000843</v>
      </c>
      <c r="V166" s="47">
        <f t="shared" si="6"/>
        <v>15</v>
      </c>
      <c r="W166" s="47">
        <f t="shared" si="7"/>
        <v>-15</v>
      </c>
      <c r="X166" s="47"/>
      <c r="Y166" s="47"/>
      <c r="Z166" s="48"/>
      <c r="AA166" s="47">
        <f t="shared" ref="AA166:BJ166" si="170">IF($D166=AA$1,$E166+$V166,(IF($J166=AA$1,$K166+$W166,AA165)))</f>
        <v>1387</v>
      </c>
      <c r="AB166" s="47">
        <f t="shared" si="170"/>
        <v>1192</v>
      </c>
      <c r="AC166" s="47">
        <f t="shared" si="170"/>
        <v>1488</v>
      </c>
      <c r="AD166" s="47">
        <f t="shared" si="170"/>
        <v>413</v>
      </c>
      <c r="AE166" s="47">
        <f t="shared" si="170"/>
        <v>1658</v>
      </c>
      <c r="AF166" s="47">
        <f t="shared" si="170"/>
        <v>1896</v>
      </c>
      <c r="AG166" s="47">
        <f t="shared" si="170"/>
        <v>971</v>
      </c>
      <c r="AH166" s="47">
        <f t="shared" si="170"/>
        <v>876</v>
      </c>
      <c r="AI166" s="47">
        <f t="shared" si="170"/>
        <v>1342</v>
      </c>
      <c r="AJ166" s="47">
        <f t="shared" si="170"/>
        <v>1712</v>
      </c>
      <c r="AK166" s="47">
        <f t="shared" si="170"/>
        <v>495</v>
      </c>
      <c r="AL166" s="47">
        <f t="shared" si="170"/>
        <v>901</v>
      </c>
      <c r="AM166" s="47">
        <f t="shared" si="170"/>
        <v>2004</v>
      </c>
      <c r="AN166" s="47">
        <f t="shared" si="170"/>
        <v>1336</v>
      </c>
      <c r="AO166" s="47">
        <f t="shared" si="170"/>
        <v>1175</v>
      </c>
      <c r="AP166" s="47">
        <f t="shared" si="170"/>
        <v>2088</v>
      </c>
      <c r="AQ166" s="47">
        <f t="shared" si="170"/>
        <v>1552</v>
      </c>
      <c r="AR166" s="47">
        <f t="shared" si="170"/>
        <v>544</v>
      </c>
      <c r="AS166" s="47">
        <f t="shared" si="170"/>
        <v>1592</v>
      </c>
      <c r="AT166" s="47">
        <f t="shared" si="170"/>
        <v>1162</v>
      </c>
      <c r="AU166" s="47">
        <f t="shared" si="170"/>
        <v>758</v>
      </c>
      <c r="AV166" s="47">
        <f t="shared" si="170"/>
        <v>829</v>
      </c>
      <c r="AW166" s="47">
        <f t="shared" si="170"/>
        <v>1068</v>
      </c>
      <c r="AX166" s="47">
        <f t="shared" si="170"/>
        <v>1214</v>
      </c>
      <c r="AY166" s="47">
        <f t="shared" si="170"/>
        <v>695</v>
      </c>
      <c r="AZ166" s="47">
        <f t="shared" si="170"/>
        <v>1647</v>
      </c>
      <c r="BA166" s="47">
        <f t="shared" si="170"/>
        <v>974</v>
      </c>
      <c r="BB166" s="47">
        <f t="shared" si="170"/>
        <v>761</v>
      </c>
      <c r="BC166" s="47">
        <f t="shared" si="170"/>
        <v>492</v>
      </c>
      <c r="BD166" s="47">
        <f t="shared" si="170"/>
        <v>1931</v>
      </c>
      <c r="BE166" s="47">
        <f t="shared" si="170"/>
        <v>635</v>
      </c>
      <c r="BF166" s="47">
        <f t="shared" si="170"/>
        <v>528</v>
      </c>
      <c r="BG166" s="47">
        <f t="shared" si="170"/>
        <v>1879</v>
      </c>
      <c r="BH166" s="47">
        <f t="shared" si="170"/>
        <v>1342</v>
      </c>
      <c r="BI166" s="47">
        <f t="shared" si="170"/>
        <v>1628</v>
      </c>
      <c r="BJ166" s="47">
        <f t="shared" si="170"/>
        <v>1050</v>
      </c>
    </row>
    <row r="167" ht="13.5" customHeight="1">
      <c r="A167" s="242">
        <v>40356.0</v>
      </c>
      <c r="B167" s="235" t="s">
        <v>82</v>
      </c>
      <c r="C167" s="38"/>
      <c r="D167" s="233" t="s">
        <v>30</v>
      </c>
      <c r="E167" s="52">
        <f t="shared" si="2"/>
        <v>1387</v>
      </c>
      <c r="F167" s="240">
        <v>4.0</v>
      </c>
      <c r="G167" s="240">
        <v>22.0</v>
      </c>
      <c r="H167" s="42">
        <f t="shared" si="3"/>
        <v>34</v>
      </c>
      <c r="I167" s="38"/>
      <c r="J167" s="234" t="s">
        <v>33</v>
      </c>
      <c r="K167" s="52">
        <f t="shared" si="4"/>
        <v>1342</v>
      </c>
      <c r="L167" s="241">
        <v>1.0</v>
      </c>
      <c r="M167" s="241">
        <v>12.0</v>
      </c>
      <c r="N167" s="23">
        <f t="shared" si="5"/>
        <v>15</v>
      </c>
      <c r="O167" s="38"/>
      <c r="P167" s="38" t="s">
        <v>72</v>
      </c>
      <c r="Q167" s="38"/>
      <c r="R167" s="38">
        <f>MIN(Rules!$E$2,(MAX(H167/N167,N167/H167)))</f>
        <v>2</v>
      </c>
      <c r="S167" s="38">
        <f>VLOOKUP(B167,Rules!A:B,2,FALSE)</f>
        <v>35</v>
      </c>
      <c r="T167" s="38"/>
      <c r="U167" s="46">
        <f>1/(10^(-(E167+(IF(P167="Y",Rules!$I$2,0))-K167)/Rules!$E$12)+1)</f>
        <v>0.7105400124</v>
      </c>
      <c r="V167" s="47">
        <f t="shared" si="6"/>
        <v>20</v>
      </c>
      <c r="W167" s="47">
        <f t="shared" si="7"/>
        <v>-20</v>
      </c>
      <c r="X167" s="47"/>
      <c r="Y167" s="47"/>
      <c r="Z167" s="48"/>
      <c r="AA167" s="47">
        <f t="shared" ref="AA167:BJ167" si="171">IF($D167=AA$1,$E167+$V167,(IF($J167=AA$1,$K167+$W167,AA166)))</f>
        <v>1407</v>
      </c>
      <c r="AB167" s="47">
        <f t="shared" si="171"/>
        <v>1192</v>
      </c>
      <c r="AC167" s="47">
        <f t="shared" si="171"/>
        <v>1488</v>
      </c>
      <c r="AD167" s="47">
        <f t="shared" si="171"/>
        <v>413</v>
      </c>
      <c r="AE167" s="47">
        <f t="shared" si="171"/>
        <v>1658</v>
      </c>
      <c r="AF167" s="47">
        <f t="shared" si="171"/>
        <v>1896</v>
      </c>
      <c r="AG167" s="47">
        <f t="shared" si="171"/>
        <v>971</v>
      </c>
      <c r="AH167" s="47">
        <f t="shared" si="171"/>
        <v>876</v>
      </c>
      <c r="AI167" s="47">
        <f t="shared" si="171"/>
        <v>1322</v>
      </c>
      <c r="AJ167" s="47">
        <f t="shared" si="171"/>
        <v>1712</v>
      </c>
      <c r="AK167" s="47">
        <f t="shared" si="171"/>
        <v>495</v>
      </c>
      <c r="AL167" s="47">
        <f t="shared" si="171"/>
        <v>901</v>
      </c>
      <c r="AM167" s="47">
        <f t="shared" si="171"/>
        <v>2004</v>
      </c>
      <c r="AN167" s="47">
        <f t="shared" si="171"/>
        <v>1336</v>
      </c>
      <c r="AO167" s="47">
        <f t="shared" si="171"/>
        <v>1175</v>
      </c>
      <c r="AP167" s="47">
        <f t="shared" si="171"/>
        <v>2088</v>
      </c>
      <c r="AQ167" s="47">
        <f t="shared" si="171"/>
        <v>1552</v>
      </c>
      <c r="AR167" s="47">
        <f t="shared" si="171"/>
        <v>544</v>
      </c>
      <c r="AS167" s="47">
        <f t="shared" si="171"/>
        <v>1592</v>
      </c>
      <c r="AT167" s="47">
        <f t="shared" si="171"/>
        <v>1162</v>
      </c>
      <c r="AU167" s="47">
        <f t="shared" si="171"/>
        <v>758</v>
      </c>
      <c r="AV167" s="47">
        <f t="shared" si="171"/>
        <v>829</v>
      </c>
      <c r="AW167" s="47">
        <f t="shared" si="171"/>
        <v>1068</v>
      </c>
      <c r="AX167" s="47">
        <f t="shared" si="171"/>
        <v>1214</v>
      </c>
      <c r="AY167" s="47">
        <f t="shared" si="171"/>
        <v>695</v>
      </c>
      <c r="AZ167" s="47">
        <f t="shared" si="171"/>
        <v>1647</v>
      </c>
      <c r="BA167" s="47">
        <f t="shared" si="171"/>
        <v>974</v>
      </c>
      <c r="BB167" s="47">
        <f t="shared" si="171"/>
        <v>761</v>
      </c>
      <c r="BC167" s="47">
        <f t="shared" si="171"/>
        <v>492</v>
      </c>
      <c r="BD167" s="47">
        <f t="shared" si="171"/>
        <v>1931</v>
      </c>
      <c r="BE167" s="47">
        <f t="shared" si="171"/>
        <v>635</v>
      </c>
      <c r="BF167" s="47">
        <f t="shared" si="171"/>
        <v>528</v>
      </c>
      <c r="BG167" s="47">
        <f t="shared" si="171"/>
        <v>1879</v>
      </c>
      <c r="BH167" s="47">
        <f t="shared" si="171"/>
        <v>1342</v>
      </c>
      <c r="BI167" s="47">
        <f t="shared" si="171"/>
        <v>1628</v>
      </c>
      <c r="BJ167" s="47">
        <f t="shared" si="171"/>
        <v>1050</v>
      </c>
    </row>
    <row r="168" ht="13.5" customHeight="1">
      <c r="A168" s="242">
        <v>40362.0</v>
      </c>
      <c r="B168" s="235" t="s">
        <v>74</v>
      </c>
      <c r="C168" s="38"/>
      <c r="D168" s="233" t="s">
        <v>32</v>
      </c>
      <c r="E168" s="52">
        <f t="shared" si="2"/>
        <v>1342</v>
      </c>
      <c r="F168" s="240">
        <v>2.0</v>
      </c>
      <c r="G168" s="240">
        <v>16.0</v>
      </c>
      <c r="H168" s="42">
        <f t="shared" si="3"/>
        <v>22</v>
      </c>
      <c r="I168" s="38"/>
      <c r="J168" s="234" t="s">
        <v>34</v>
      </c>
      <c r="K168" s="52">
        <f t="shared" si="4"/>
        <v>1336</v>
      </c>
      <c r="L168" s="241">
        <v>1.0</v>
      </c>
      <c r="M168" s="241">
        <v>18.0</v>
      </c>
      <c r="N168" s="23">
        <f t="shared" si="5"/>
        <v>21</v>
      </c>
      <c r="O168" s="38"/>
      <c r="P168" s="38" t="s">
        <v>73</v>
      </c>
      <c r="Q168" s="38"/>
      <c r="R168" s="38">
        <f>MIN(Rules!$E$2,(MAX(H168/N168,N168/H168)))</f>
        <v>1.047619048</v>
      </c>
      <c r="S168" s="38">
        <f>VLOOKUP(B168,Rules!A:B,2,FALSE)</f>
        <v>50</v>
      </c>
      <c r="T168" s="38"/>
      <c r="U168" s="46">
        <f>1/(10^(-(E168+(IF(P168="Y",Rules!$I$2,0))-K168)/Rules!$E$12)+1)</f>
        <v>0.5069073158</v>
      </c>
      <c r="V168" s="47">
        <f t="shared" si="6"/>
        <v>26</v>
      </c>
      <c r="W168" s="47">
        <f t="shared" si="7"/>
        <v>-26</v>
      </c>
      <c r="X168" s="47"/>
      <c r="Y168" s="47"/>
      <c r="Z168" s="48"/>
      <c r="AA168" s="47">
        <f t="shared" ref="AA168:BJ168" si="172">IF($D168=AA$1,$E168+$V168,(IF($J168=AA$1,$K168+$W168,AA167)))</f>
        <v>1407</v>
      </c>
      <c r="AB168" s="47">
        <f t="shared" si="172"/>
        <v>1192</v>
      </c>
      <c r="AC168" s="47">
        <f t="shared" si="172"/>
        <v>1488</v>
      </c>
      <c r="AD168" s="47">
        <f t="shared" si="172"/>
        <v>413</v>
      </c>
      <c r="AE168" s="47">
        <f t="shared" si="172"/>
        <v>1658</v>
      </c>
      <c r="AF168" s="47">
        <f t="shared" si="172"/>
        <v>1896</v>
      </c>
      <c r="AG168" s="47">
        <f t="shared" si="172"/>
        <v>971</v>
      </c>
      <c r="AH168" s="47">
        <f t="shared" si="172"/>
        <v>876</v>
      </c>
      <c r="AI168" s="47">
        <f t="shared" si="172"/>
        <v>1322</v>
      </c>
      <c r="AJ168" s="47">
        <f t="shared" si="172"/>
        <v>1712</v>
      </c>
      <c r="AK168" s="47">
        <f t="shared" si="172"/>
        <v>495</v>
      </c>
      <c r="AL168" s="47">
        <f t="shared" si="172"/>
        <v>901</v>
      </c>
      <c r="AM168" s="47">
        <f t="shared" si="172"/>
        <v>2004</v>
      </c>
      <c r="AN168" s="47">
        <f t="shared" si="172"/>
        <v>1310</v>
      </c>
      <c r="AO168" s="47">
        <f t="shared" si="172"/>
        <v>1175</v>
      </c>
      <c r="AP168" s="47">
        <f t="shared" si="172"/>
        <v>2088</v>
      </c>
      <c r="AQ168" s="47">
        <f t="shared" si="172"/>
        <v>1552</v>
      </c>
      <c r="AR168" s="47">
        <f t="shared" si="172"/>
        <v>544</v>
      </c>
      <c r="AS168" s="47">
        <f t="shared" si="172"/>
        <v>1592</v>
      </c>
      <c r="AT168" s="47">
        <f t="shared" si="172"/>
        <v>1162</v>
      </c>
      <c r="AU168" s="47">
        <f t="shared" si="172"/>
        <v>758</v>
      </c>
      <c r="AV168" s="47">
        <f t="shared" si="172"/>
        <v>829</v>
      </c>
      <c r="AW168" s="47">
        <f t="shared" si="172"/>
        <v>1068</v>
      </c>
      <c r="AX168" s="47">
        <f t="shared" si="172"/>
        <v>1214</v>
      </c>
      <c r="AY168" s="47">
        <f t="shared" si="172"/>
        <v>695</v>
      </c>
      <c r="AZ168" s="47">
        <f t="shared" si="172"/>
        <v>1647</v>
      </c>
      <c r="BA168" s="47">
        <f t="shared" si="172"/>
        <v>974</v>
      </c>
      <c r="BB168" s="47">
        <f t="shared" si="172"/>
        <v>761</v>
      </c>
      <c r="BC168" s="47">
        <f t="shared" si="172"/>
        <v>492</v>
      </c>
      <c r="BD168" s="47">
        <f t="shared" si="172"/>
        <v>1931</v>
      </c>
      <c r="BE168" s="47">
        <f t="shared" si="172"/>
        <v>635</v>
      </c>
      <c r="BF168" s="47">
        <f t="shared" si="172"/>
        <v>528</v>
      </c>
      <c r="BG168" s="47">
        <f t="shared" si="172"/>
        <v>1879</v>
      </c>
      <c r="BH168" s="47">
        <f t="shared" si="172"/>
        <v>1368</v>
      </c>
      <c r="BI168" s="47">
        <f t="shared" si="172"/>
        <v>1628</v>
      </c>
      <c r="BJ168" s="47">
        <f t="shared" si="172"/>
        <v>1050</v>
      </c>
    </row>
    <row r="169" ht="13.5" customHeight="1">
      <c r="A169" s="242">
        <v>40362.0</v>
      </c>
      <c r="B169" s="235" t="s">
        <v>74</v>
      </c>
      <c r="C169" s="38"/>
      <c r="D169" s="233" t="s">
        <v>43</v>
      </c>
      <c r="E169" s="52">
        <f t="shared" si="2"/>
        <v>1192</v>
      </c>
      <c r="F169" s="240">
        <v>3.0</v>
      </c>
      <c r="G169" s="240">
        <v>15.0</v>
      </c>
      <c r="H169" s="42">
        <f t="shared" si="3"/>
        <v>24</v>
      </c>
      <c r="I169" s="38"/>
      <c r="J169" s="234" t="s">
        <v>36</v>
      </c>
      <c r="K169" s="52">
        <f t="shared" si="4"/>
        <v>1162</v>
      </c>
      <c r="L169" s="241">
        <v>3.0</v>
      </c>
      <c r="M169" s="241">
        <v>14.0</v>
      </c>
      <c r="N169" s="23">
        <f t="shared" si="5"/>
        <v>23</v>
      </c>
      <c r="O169" s="38"/>
      <c r="P169" s="38" t="s">
        <v>73</v>
      </c>
      <c r="Q169" s="38"/>
      <c r="R169" s="38">
        <f>MIN(Rules!$E$2,(MAX(H169/N169,N169/H169)))</f>
        <v>1.043478261</v>
      </c>
      <c r="S169" s="38">
        <f>VLOOKUP(B169,Rules!A:B,2,FALSE)</f>
        <v>50</v>
      </c>
      <c r="T169" s="38"/>
      <c r="U169" s="46">
        <f>1/(10^(-(E169+(IF(P169="Y",Rules!$I$2,0))-K169)/Rules!$E$12)+1)</f>
        <v>0.5344839447</v>
      </c>
      <c r="V169" s="47">
        <f t="shared" si="6"/>
        <v>24</v>
      </c>
      <c r="W169" s="47">
        <f t="shared" si="7"/>
        <v>-24</v>
      </c>
      <c r="X169" s="47"/>
      <c r="Y169" s="47"/>
      <c r="Z169" s="48"/>
      <c r="AA169" s="47">
        <f t="shared" ref="AA169:BJ169" si="173">IF($D169=AA$1,$E169+$V169,(IF($J169=AA$1,$K169+$W169,AA168)))</f>
        <v>1407</v>
      </c>
      <c r="AB169" s="47">
        <f t="shared" si="173"/>
        <v>1216</v>
      </c>
      <c r="AC169" s="47">
        <f t="shared" si="173"/>
        <v>1488</v>
      </c>
      <c r="AD169" s="47">
        <f t="shared" si="173"/>
        <v>413</v>
      </c>
      <c r="AE169" s="47">
        <f t="shared" si="173"/>
        <v>1658</v>
      </c>
      <c r="AF169" s="47">
        <f t="shared" si="173"/>
        <v>1896</v>
      </c>
      <c r="AG169" s="47">
        <f t="shared" si="173"/>
        <v>971</v>
      </c>
      <c r="AH169" s="47">
        <f t="shared" si="173"/>
        <v>876</v>
      </c>
      <c r="AI169" s="47">
        <f t="shared" si="173"/>
        <v>1322</v>
      </c>
      <c r="AJ169" s="47">
        <f t="shared" si="173"/>
        <v>1712</v>
      </c>
      <c r="AK169" s="47">
        <f t="shared" si="173"/>
        <v>495</v>
      </c>
      <c r="AL169" s="47">
        <f t="shared" si="173"/>
        <v>901</v>
      </c>
      <c r="AM169" s="47">
        <f t="shared" si="173"/>
        <v>2004</v>
      </c>
      <c r="AN169" s="47">
        <f t="shared" si="173"/>
        <v>1310</v>
      </c>
      <c r="AO169" s="47">
        <f t="shared" si="173"/>
        <v>1175</v>
      </c>
      <c r="AP169" s="47">
        <f t="shared" si="173"/>
        <v>2088</v>
      </c>
      <c r="AQ169" s="47">
        <f t="shared" si="173"/>
        <v>1552</v>
      </c>
      <c r="AR169" s="47">
        <f t="shared" si="173"/>
        <v>544</v>
      </c>
      <c r="AS169" s="47">
        <f t="shared" si="173"/>
        <v>1592</v>
      </c>
      <c r="AT169" s="47">
        <f t="shared" si="173"/>
        <v>1138</v>
      </c>
      <c r="AU169" s="47">
        <f t="shared" si="173"/>
        <v>758</v>
      </c>
      <c r="AV169" s="47">
        <f t="shared" si="173"/>
        <v>829</v>
      </c>
      <c r="AW169" s="47">
        <f t="shared" si="173"/>
        <v>1068</v>
      </c>
      <c r="AX169" s="47">
        <f t="shared" si="173"/>
        <v>1214</v>
      </c>
      <c r="AY169" s="47">
        <f t="shared" si="173"/>
        <v>695</v>
      </c>
      <c r="AZ169" s="47">
        <f t="shared" si="173"/>
        <v>1647</v>
      </c>
      <c r="BA169" s="47">
        <f t="shared" si="173"/>
        <v>974</v>
      </c>
      <c r="BB169" s="47">
        <f t="shared" si="173"/>
        <v>761</v>
      </c>
      <c r="BC169" s="47">
        <f t="shared" si="173"/>
        <v>492</v>
      </c>
      <c r="BD169" s="47">
        <f t="shared" si="173"/>
        <v>1931</v>
      </c>
      <c r="BE169" s="47">
        <f t="shared" si="173"/>
        <v>635</v>
      </c>
      <c r="BF169" s="47">
        <f t="shared" si="173"/>
        <v>528</v>
      </c>
      <c r="BG169" s="47">
        <f t="shared" si="173"/>
        <v>1879</v>
      </c>
      <c r="BH169" s="47">
        <f t="shared" si="173"/>
        <v>1368</v>
      </c>
      <c r="BI169" s="47">
        <f t="shared" si="173"/>
        <v>1628</v>
      </c>
      <c r="BJ169" s="47">
        <f t="shared" si="173"/>
        <v>1050</v>
      </c>
    </row>
    <row r="170" ht="13.5" customHeight="1">
      <c r="A170" s="242">
        <v>40362.0</v>
      </c>
      <c r="B170" s="235" t="s">
        <v>74</v>
      </c>
      <c r="C170" s="38"/>
      <c r="D170" s="233" t="s">
        <v>50</v>
      </c>
      <c r="E170" s="52">
        <f t="shared" si="2"/>
        <v>758</v>
      </c>
      <c r="F170" s="240">
        <v>1.0</v>
      </c>
      <c r="G170" s="240">
        <v>20.0</v>
      </c>
      <c r="H170" s="42">
        <f t="shared" si="3"/>
        <v>23</v>
      </c>
      <c r="I170" s="38"/>
      <c r="J170" s="234" t="s">
        <v>37</v>
      </c>
      <c r="K170" s="52">
        <f t="shared" si="4"/>
        <v>876</v>
      </c>
      <c r="L170" s="241">
        <v>1.0</v>
      </c>
      <c r="M170" s="241">
        <v>12.0</v>
      </c>
      <c r="N170" s="23">
        <f t="shared" si="5"/>
        <v>15</v>
      </c>
      <c r="O170" s="38"/>
      <c r="P170" s="38" t="s">
        <v>73</v>
      </c>
      <c r="Q170" s="38"/>
      <c r="R170" s="38">
        <f>MIN(Rules!$E$2,(MAX(H170/N170,N170/H170)))</f>
        <v>1.533333333</v>
      </c>
      <c r="S170" s="38">
        <f>VLOOKUP(B170,Rules!A:B,2,FALSE)</f>
        <v>50</v>
      </c>
      <c r="T170" s="38"/>
      <c r="U170" s="46">
        <f>1/(10^(-(E170+(IF(P170="Y",Rules!$I$2,0))-K170)/Rules!$E$12)+1)</f>
        <v>0.3673946675</v>
      </c>
      <c r="V170" s="47">
        <f t="shared" si="6"/>
        <v>48</v>
      </c>
      <c r="W170" s="47">
        <f t="shared" si="7"/>
        <v>-48</v>
      </c>
      <c r="X170" s="47"/>
      <c r="Y170" s="47"/>
      <c r="Z170" s="48"/>
      <c r="AA170" s="47">
        <f t="shared" ref="AA170:BJ170" si="174">IF($D170=AA$1,$E170+$V170,(IF($J170=AA$1,$K170+$W170,AA169)))</f>
        <v>1407</v>
      </c>
      <c r="AB170" s="47">
        <f t="shared" si="174"/>
        <v>1216</v>
      </c>
      <c r="AC170" s="47">
        <f t="shared" si="174"/>
        <v>1488</v>
      </c>
      <c r="AD170" s="47">
        <f t="shared" si="174"/>
        <v>413</v>
      </c>
      <c r="AE170" s="47">
        <f t="shared" si="174"/>
        <v>1658</v>
      </c>
      <c r="AF170" s="47">
        <f t="shared" si="174"/>
        <v>1896</v>
      </c>
      <c r="AG170" s="47">
        <f t="shared" si="174"/>
        <v>971</v>
      </c>
      <c r="AH170" s="47">
        <f t="shared" si="174"/>
        <v>828</v>
      </c>
      <c r="AI170" s="47">
        <f t="shared" si="174"/>
        <v>1322</v>
      </c>
      <c r="AJ170" s="47">
        <f t="shared" si="174"/>
        <v>1712</v>
      </c>
      <c r="AK170" s="47">
        <f t="shared" si="174"/>
        <v>495</v>
      </c>
      <c r="AL170" s="47">
        <f t="shared" si="174"/>
        <v>901</v>
      </c>
      <c r="AM170" s="47">
        <f t="shared" si="174"/>
        <v>2004</v>
      </c>
      <c r="AN170" s="47">
        <f t="shared" si="174"/>
        <v>1310</v>
      </c>
      <c r="AO170" s="47">
        <f t="shared" si="174"/>
        <v>1175</v>
      </c>
      <c r="AP170" s="47">
        <f t="shared" si="174"/>
        <v>2088</v>
      </c>
      <c r="AQ170" s="47">
        <f t="shared" si="174"/>
        <v>1552</v>
      </c>
      <c r="AR170" s="47">
        <f t="shared" si="174"/>
        <v>544</v>
      </c>
      <c r="AS170" s="47">
        <f t="shared" si="174"/>
        <v>1592</v>
      </c>
      <c r="AT170" s="47">
        <f t="shared" si="174"/>
        <v>1138</v>
      </c>
      <c r="AU170" s="47">
        <f t="shared" si="174"/>
        <v>806</v>
      </c>
      <c r="AV170" s="47">
        <f t="shared" si="174"/>
        <v>829</v>
      </c>
      <c r="AW170" s="47">
        <f t="shared" si="174"/>
        <v>1068</v>
      </c>
      <c r="AX170" s="47">
        <f t="shared" si="174"/>
        <v>1214</v>
      </c>
      <c r="AY170" s="47">
        <f t="shared" si="174"/>
        <v>695</v>
      </c>
      <c r="AZ170" s="47">
        <f t="shared" si="174"/>
        <v>1647</v>
      </c>
      <c r="BA170" s="47">
        <f t="shared" si="174"/>
        <v>974</v>
      </c>
      <c r="BB170" s="47">
        <f t="shared" si="174"/>
        <v>761</v>
      </c>
      <c r="BC170" s="47">
        <f t="shared" si="174"/>
        <v>492</v>
      </c>
      <c r="BD170" s="47">
        <f t="shared" si="174"/>
        <v>1931</v>
      </c>
      <c r="BE170" s="47">
        <f t="shared" si="174"/>
        <v>635</v>
      </c>
      <c r="BF170" s="47">
        <f t="shared" si="174"/>
        <v>528</v>
      </c>
      <c r="BG170" s="47">
        <f t="shared" si="174"/>
        <v>1879</v>
      </c>
      <c r="BH170" s="47">
        <f t="shared" si="174"/>
        <v>1368</v>
      </c>
      <c r="BI170" s="47">
        <f t="shared" si="174"/>
        <v>1628</v>
      </c>
      <c r="BJ170" s="47">
        <f t="shared" si="174"/>
        <v>1050</v>
      </c>
    </row>
    <row r="171" ht="13.5" customHeight="1">
      <c r="A171" s="242">
        <v>40363.0</v>
      </c>
      <c r="B171" s="235" t="s">
        <v>75</v>
      </c>
      <c r="C171" s="38"/>
      <c r="D171" s="233" t="s">
        <v>23</v>
      </c>
      <c r="E171" s="52">
        <f t="shared" si="2"/>
        <v>2004</v>
      </c>
      <c r="F171" s="240">
        <v>1.0</v>
      </c>
      <c r="G171" s="240">
        <v>12.0</v>
      </c>
      <c r="H171" s="42">
        <f t="shared" si="3"/>
        <v>15</v>
      </c>
      <c r="I171" s="38"/>
      <c r="J171" s="234" t="s">
        <v>22</v>
      </c>
      <c r="K171" s="52">
        <f t="shared" si="4"/>
        <v>2088</v>
      </c>
      <c r="L171" s="241">
        <v>1.0</v>
      </c>
      <c r="M171" s="241">
        <v>19.0</v>
      </c>
      <c r="N171" s="23">
        <f t="shared" si="5"/>
        <v>22</v>
      </c>
      <c r="O171" s="38"/>
      <c r="P171" s="38" t="s">
        <v>73</v>
      </c>
      <c r="Q171" s="38"/>
      <c r="R171" s="38">
        <f>MIN(Rules!$E$2,(MAX(H171/N171,N171/H171)))</f>
        <v>1.466666667</v>
      </c>
      <c r="S171" s="38">
        <f>VLOOKUP(B171,Rules!A:B,2,FALSE)</f>
        <v>60</v>
      </c>
      <c r="T171" s="38"/>
      <c r="U171" s="46">
        <f>1/(10^(-(E171+(IF(P171="Y",Rules!$I$2,0))-K171)/Rules!$E$12)+1)</f>
        <v>0.4044796113</v>
      </c>
      <c r="V171" s="47">
        <f t="shared" si="6"/>
        <v>-36</v>
      </c>
      <c r="W171" s="47">
        <f t="shared" si="7"/>
        <v>36</v>
      </c>
      <c r="X171" s="47"/>
      <c r="Y171" s="47"/>
      <c r="Z171" s="48"/>
      <c r="AA171" s="47">
        <f t="shared" ref="AA171:BJ171" si="175">IF($D171=AA$1,$E171+$V171,(IF($J171=AA$1,$K171+$W171,AA170)))</f>
        <v>1407</v>
      </c>
      <c r="AB171" s="47">
        <f t="shared" si="175"/>
        <v>1216</v>
      </c>
      <c r="AC171" s="47">
        <f t="shared" si="175"/>
        <v>1488</v>
      </c>
      <c r="AD171" s="47">
        <f t="shared" si="175"/>
        <v>413</v>
      </c>
      <c r="AE171" s="47">
        <f t="shared" si="175"/>
        <v>1658</v>
      </c>
      <c r="AF171" s="47">
        <f t="shared" si="175"/>
        <v>1896</v>
      </c>
      <c r="AG171" s="47">
        <f t="shared" si="175"/>
        <v>971</v>
      </c>
      <c r="AH171" s="47">
        <f t="shared" si="175"/>
        <v>828</v>
      </c>
      <c r="AI171" s="47">
        <f t="shared" si="175"/>
        <v>1322</v>
      </c>
      <c r="AJ171" s="47">
        <f t="shared" si="175"/>
        <v>1712</v>
      </c>
      <c r="AK171" s="47">
        <f t="shared" si="175"/>
        <v>495</v>
      </c>
      <c r="AL171" s="47">
        <f t="shared" si="175"/>
        <v>901</v>
      </c>
      <c r="AM171" s="47">
        <f t="shared" si="175"/>
        <v>1968</v>
      </c>
      <c r="AN171" s="47">
        <f t="shared" si="175"/>
        <v>1310</v>
      </c>
      <c r="AO171" s="47">
        <f t="shared" si="175"/>
        <v>1175</v>
      </c>
      <c r="AP171" s="47">
        <f t="shared" si="175"/>
        <v>2124</v>
      </c>
      <c r="AQ171" s="47">
        <f t="shared" si="175"/>
        <v>1552</v>
      </c>
      <c r="AR171" s="47">
        <f t="shared" si="175"/>
        <v>544</v>
      </c>
      <c r="AS171" s="47">
        <f t="shared" si="175"/>
        <v>1592</v>
      </c>
      <c r="AT171" s="47">
        <f t="shared" si="175"/>
        <v>1138</v>
      </c>
      <c r="AU171" s="47">
        <f t="shared" si="175"/>
        <v>806</v>
      </c>
      <c r="AV171" s="47">
        <f t="shared" si="175"/>
        <v>829</v>
      </c>
      <c r="AW171" s="47">
        <f t="shared" si="175"/>
        <v>1068</v>
      </c>
      <c r="AX171" s="47">
        <f t="shared" si="175"/>
        <v>1214</v>
      </c>
      <c r="AY171" s="47">
        <f t="shared" si="175"/>
        <v>695</v>
      </c>
      <c r="AZ171" s="47">
        <f t="shared" si="175"/>
        <v>1647</v>
      </c>
      <c r="BA171" s="47">
        <f t="shared" si="175"/>
        <v>974</v>
      </c>
      <c r="BB171" s="47">
        <f t="shared" si="175"/>
        <v>761</v>
      </c>
      <c r="BC171" s="47">
        <f t="shared" si="175"/>
        <v>492</v>
      </c>
      <c r="BD171" s="47">
        <f t="shared" si="175"/>
        <v>1931</v>
      </c>
      <c r="BE171" s="47">
        <f t="shared" si="175"/>
        <v>635</v>
      </c>
      <c r="BF171" s="47">
        <f t="shared" si="175"/>
        <v>528</v>
      </c>
      <c r="BG171" s="47">
        <f t="shared" si="175"/>
        <v>1879</v>
      </c>
      <c r="BH171" s="47">
        <f t="shared" si="175"/>
        <v>1368</v>
      </c>
      <c r="BI171" s="47">
        <f t="shared" si="175"/>
        <v>1628</v>
      </c>
      <c r="BJ171" s="47">
        <f t="shared" si="175"/>
        <v>1050</v>
      </c>
    </row>
    <row r="172" ht="13.5" customHeight="1">
      <c r="A172" s="242">
        <v>40369.0</v>
      </c>
      <c r="B172" s="235" t="s">
        <v>77</v>
      </c>
      <c r="C172" s="38"/>
      <c r="D172" s="233" t="s">
        <v>27</v>
      </c>
      <c r="E172" s="52">
        <f t="shared" si="2"/>
        <v>1647</v>
      </c>
      <c r="F172" s="240">
        <v>1.0</v>
      </c>
      <c r="G172" s="240">
        <v>19.0</v>
      </c>
      <c r="H172" s="42">
        <f t="shared" si="3"/>
        <v>22</v>
      </c>
      <c r="I172" s="38"/>
      <c r="J172" s="234" t="s">
        <v>20</v>
      </c>
      <c r="K172" s="52">
        <f t="shared" si="4"/>
        <v>1592</v>
      </c>
      <c r="L172" s="241">
        <v>1.0</v>
      </c>
      <c r="M172" s="241">
        <v>13.0</v>
      </c>
      <c r="N172" s="23">
        <f t="shared" si="5"/>
        <v>16</v>
      </c>
      <c r="O172" s="38"/>
      <c r="P172" s="38" t="s">
        <v>72</v>
      </c>
      <c r="Q172" s="38"/>
      <c r="R172" s="38">
        <f>MIN(Rules!$E$2,(MAX(H172/N172,N172/H172)))</f>
        <v>1.375</v>
      </c>
      <c r="S172" s="38">
        <f>VLOOKUP(B172,Rules!A:B,2,FALSE)</f>
        <v>60</v>
      </c>
      <c r="T172" s="38"/>
      <c r="U172" s="46">
        <f>1/(10^(-(E172+(IF(P172="Y",Rules!$I$2,0))-K172)/Rules!$E$12)+1)</f>
        <v>0.7199190059</v>
      </c>
      <c r="V172" s="47">
        <f t="shared" si="6"/>
        <v>23</v>
      </c>
      <c r="W172" s="47">
        <f t="shared" si="7"/>
        <v>-23</v>
      </c>
      <c r="X172" s="47"/>
      <c r="Y172" s="47"/>
      <c r="Z172" s="48"/>
      <c r="AA172" s="47">
        <f t="shared" ref="AA172:BJ172" si="176">IF($D172=AA$1,$E172+$V172,(IF($J172=AA$1,$K172+$W172,AA171)))</f>
        <v>1407</v>
      </c>
      <c r="AB172" s="47">
        <f t="shared" si="176"/>
        <v>1216</v>
      </c>
      <c r="AC172" s="47">
        <f t="shared" si="176"/>
        <v>1488</v>
      </c>
      <c r="AD172" s="47">
        <f t="shared" si="176"/>
        <v>413</v>
      </c>
      <c r="AE172" s="47">
        <f t="shared" si="176"/>
        <v>1658</v>
      </c>
      <c r="AF172" s="47">
        <f t="shared" si="176"/>
        <v>1896</v>
      </c>
      <c r="AG172" s="47">
        <f t="shared" si="176"/>
        <v>971</v>
      </c>
      <c r="AH172" s="47">
        <f t="shared" si="176"/>
        <v>828</v>
      </c>
      <c r="AI172" s="47">
        <f t="shared" si="176"/>
        <v>1322</v>
      </c>
      <c r="AJ172" s="47">
        <f t="shared" si="176"/>
        <v>1712</v>
      </c>
      <c r="AK172" s="47">
        <f t="shared" si="176"/>
        <v>495</v>
      </c>
      <c r="AL172" s="47">
        <f t="shared" si="176"/>
        <v>901</v>
      </c>
      <c r="AM172" s="47">
        <f t="shared" si="176"/>
        <v>1968</v>
      </c>
      <c r="AN172" s="47">
        <f t="shared" si="176"/>
        <v>1310</v>
      </c>
      <c r="AO172" s="47">
        <f t="shared" si="176"/>
        <v>1175</v>
      </c>
      <c r="AP172" s="47">
        <f t="shared" si="176"/>
        <v>2124</v>
      </c>
      <c r="AQ172" s="47">
        <f t="shared" si="176"/>
        <v>1552</v>
      </c>
      <c r="AR172" s="47">
        <f t="shared" si="176"/>
        <v>544</v>
      </c>
      <c r="AS172" s="47">
        <f t="shared" si="176"/>
        <v>1569</v>
      </c>
      <c r="AT172" s="47">
        <f t="shared" si="176"/>
        <v>1138</v>
      </c>
      <c r="AU172" s="47">
        <f t="shared" si="176"/>
        <v>806</v>
      </c>
      <c r="AV172" s="47">
        <f t="shared" si="176"/>
        <v>829</v>
      </c>
      <c r="AW172" s="47">
        <f t="shared" si="176"/>
        <v>1068</v>
      </c>
      <c r="AX172" s="47">
        <f t="shared" si="176"/>
        <v>1214</v>
      </c>
      <c r="AY172" s="47">
        <f t="shared" si="176"/>
        <v>695</v>
      </c>
      <c r="AZ172" s="47">
        <f t="shared" si="176"/>
        <v>1670</v>
      </c>
      <c r="BA172" s="47">
        <f t="shared" si="176"/>
        <v>974</v>
      </c>
      <c r="BB172" s="47">
        <f t="shared" si="176"/>
        <v>761</v>
      </c>
      <c r="BC172" s="47">
        <f t="shared" si="176"/>
        <v>492</v>
      </c>
      <c r="BD172" s="47">
        <f t="shared" si="176"/>
        <v>1931</v>
      </c>
      <c r="BE172" s="47">
        <f t="shared" si="176"/>
        <v>635</v>
      </c>
      <c r="BF172" s="47">
        <f t="shared" si="176"/>
        <v>528</v>
      </c>
      <c r="BG172" s="47">
        <f t="shared" si="176"/>
        <v>1879</v>
      </c>
      <c r="BH172" s="47">
        <f t="shared" si="176"/>
        <v>1368</v>
      </c>
      <c r="BI172" s="47">
        <f t="shared" si="176"/>
        <v>1628</v>
      </c>
      <c r="BJ172" s="47">
        <f t="shared" si="176"/>
        <v>1050</v>
      </c>
    </row>
    <row r="173" ht="13.5" customHeight="1">
      <c r="A173" s="242">
        <v>40369.0</v>
      </c>
      <c r="B173" s="235" t="s">
        <v>77</v>
      </c>
      <c r="C173" s="38"/>
      <c r="D173" s="233" t="s">
        <v>26</v>
      </c>
      <c r="E173" s="52">
        <f t="shared" si="2"/>
        <v>1712</v>
      </c>
      <c r="F173" s="240">
        <v>2.0</v>
      </c>
      <c r="G173" s="240">
        <v>22.0</v>
      </c>
      <c r="H173" s="42">
        <f t="shared" si="3"/>
        <v>28</v>
      </c>
      <c r="I173" s="38"/>
      <c r="J173" s="234" t="s">
        <v>21</v>
      </c>
      <c r="K173" s="52">
        <f t="shared" si="4"/>
        <v>1658</v>
      </c>
      <c r="L173" s="241">
        <v>0.0</v>
      </c>
      <c r="M173" s="241">
        <v>15.0</v>
      </c>
      <c r="N173" s="23">
        <f t="shared" si="5"/>
        <v>15</v>
      </c>
      <c r="O173" s="38"/>
      <c r="P173" s="38" t="s">
        <v>72</v>
      </c>
      <c r="Q173" s="38"/>
      <c r="R173" s="38">
        <f>MIN(Rules!$E$2,(MAX(H173/N173,N173/H173)))</f>
        <v>1.866666667</v>
      </c>
      <c r="S173" s="38">
        <f>VLOOKUP(B173,Rules!A:B,2,FALSE)</f>
        <v>60</v>
      </c>
      <c r="T173" s="38"/>
      <c r="U173" s="46">
        <f>1/(10^(-(E173+(IF(P173="Y",Rules!$I$2,0))-K173)/Rules!$E$12)+1)</f>
        <v>0.7189894998</v>
      </c>
      <c r="V173" s="47">
        <f t="shared" si="6"/>
        <v>31</v>
      </c>
      <c r="W173" s="47">
        <f t="shared" si="7"/>
        <v>-31</v>
      </c>
      <c r="X173" s="47"/>
      <c r="Y173" s="47"/>
      <c r="Z173" s="48"/>
      <c r="AA173" s="47">
        <f t="shared" ref="AA173:BJ173" si="177">IF($D173=AA$1,$E173+$V173,(IF($J173=AA$1,$K173+$W173,AA172)))</f>
        <v>1407</v>
      </c>
      <c r="AB173" s="47">
        <f t="shared" si="177"/>
        <v>1216</v>
      </c>
      <c r="AC173" s="47">
        <f t="shared" si="177"/>
        <v>1488</v>
      </c>
      <c r="AD173" s="47">
        <f t="shared" si="177"/>
        <v>413</v>
      </c>
      <c r="AE173" s="47">
        <f t="shared" si="177"/>
        <v>1627</v>
      </c>
      <c r="AF173" s="47">
        <f t="shared" si="177"/>
        <v>1896</v>
      </c>
      <c r="AG173" s="47">
        <f t="shared" si="177"/>
        <v>971</v>
      </c>
      <c r="AH173" s="47">
        <f t="shared" si="177"/>
        <v>828</v>
      </c>
      <c r="AI173" s="47">
        <f t="shared" si="177"/>
        <v>1322</v>
      </c>
      <c r="AJ173" s="47">
        <f t="shared" si="177"/>
        <v>1743</v>
      </c>
      <c r="AK173" s="47">
        <f t="shared" si="177"/>
        <v>495</v>
      </c>
      <c r="AL173" s="47">
        <f t="shared" si="177"/>
        <v>901</v>
      </c>
      <c r="AM173" s="47">
        <f t="shared" si="177"/>
        <v>1968</v>
      </c>
      <c r="AN173" s="47">
        <f t="shared" si="177"/>
        <v>1310</v>
      </c>
      <c r="AO173" s="47">
        <f t="shared" si="177"/>
        <v>1175</v>
      </c>
      <c r="AP173" s="47">
        <f t="shared" si="177"/>
        <v>2124</v>
      </c>
      <c r="AQ173" s="47">
        <f t="shared" si="177"/>
        <v>1552</v>
      </c>
      <c r="AR173" s="47">
        <f t="shared" si="177"/>
        <v>544</v>
      </c>
      <c r="AS173" s="47">
        <f t="shared" si="177"/>
        <v>1569</v>
      </c>
      <c r="AT173" s="47">
        <f t="shared" si="177"/>
        <v>1138</v>
      </c>
      <c r="AU173" s="47">
        <f t="shared" si="177"/>
        <v>806</v>
      </c>
      <c r="AV173" s="47">
        <f t="shared" si="177"/>
        <v>829</v>
      </c>
      <c r="AW173" s="47">
        <f t="shared" si="177"/>
        <v>1068</v>
      </c>
      <c r="AX173" s="47">
        <f t="shared" si="177"/>
        <v>1214</v>
      </c>
      <c r="AY173" s="47">
        <f t="shared" si="177"/>
        <v>695</v>
      </c>
      <c r="AZ173" s="47">
        <f t="shared" si="177"/>
        <v>1670</v>
      </c>
      <c r="BA173" s="47">
        <f t="shared" si="177"/>
        <v>974</v>
      </c>
      <c r="BB173" s="47">
        <f t="shared" si="177"/>
        <v>761</v>
      </c>
      <c r="BC173" s="47">
        <f t="shared" si="177"/>
        <v>492</v>
      </c>
      <c r="BD173" s="47">
        <f t="shared" si="177"/>
        <v>1931</v>
      </c>
      <c r="BE173" s="47">
        <f t="shared" si="177"/>
        <v>635</v>
      </c>
      <c r="BF173" s="47">
        <f t="shared" si="177"/>
        <v>528</v>
      </c>
      <c r="BG173" s="47">
        <f t="shared" si="177"/>
        <v>1879</v>
      </c>
      <c r="BH173" s="47">
        <f t="shared" si="177"/>
        <v>1368</v>
      </c>
      <c r="BI173" s="47">
        <f t="shared" si="177"/>
        <v>1628</v>
      </c>
      <c r="BJ173" s="47">
        <f t="shared" si="177"/>
        <v>1050</v>
      </c>
    </row>
    <row r="174" ht="13.5" customHeight="1">
      <c r="A174" s="242">
        <v>40370.0</v>
      </c>
      <c r="B174" s="235" t="s">
        <v>75</v>
      </c>
      <c r="C174" s="38"/>
      <c r="D174" s="233" t="s">
        <v>25</v>
      </c>
      <c r="E174" s="52">
        <f t="shared" si="2"/>
        <v>1879</v>
      </c>
      <c r="F174" s="240">
        <v>2.0</v>
      </c>
      <c r="G174" s="240">
        <v>15.0</v>
      </c>
      <c r="H174" s="42">
        <f t="shared" si="3"/>
        <v>21</v>
      </c>
      <c r="I174" s="38"/>
      <c r="J174" s="234" t="s">
        <v>19</v>
      </c>
      <c r="K174" s="52">
        <f t="shared" si="4"/>
        <v>1896</v>
      </c>
      <c r="L174" s="241">
        <v>2.0</v>
      </c>
      <c r="M174" s="241">
        <v>15.0</v>
      </c>
      <c r="N174" s="23">
        <f t="shared" si="5"/>
        <v>21</v>
      </c>
      <c r="O174" s="38"/>
      <c r="P174" s="38" t="s">
        <v>73</v>
      </c>
      <c r="Q174" s="38"/>
      <c r="R174" s="38">
        <f>MIN(Rules!$E$2,(MAX(H174/N174,N174/H174)))</f>
        <v>1</v>
      </c>
      <c r="S174" s="38">
        <f>VLOOKUP(B174,Rules!A:B,2,FALSE)</f>
        <v>60</v>
      </c>
      <c r="T174" s="38"/>
      <c r="U174" s="46">
        <f>1/(10^(-(E174+(IF(P174="Y",Rules!$I$2,0))-K174)/Rules!$E$12)+1)</f>
        <v>0.480438017</v>
      </c>
      <c r="V174" s="47">
        <f t="shared" si="6"/>
        <v>1</v>
      </c>
      <c r="W174" s="47">
        <f t="shared" si="7"/>
        <v>-1</v>
      </c>
      <c r="X174" s="47"/>
      <c r="Y174" s="47"/>
      <c r="Z174" s="48"/>
      <c r="AA174" s="47">
        <f t="shared" ref="AA174:BJ174" si="178">IF($D174=AA$1,$E174+$V174,(IF($J174=AA$1,$K174+$W174,AA173)))</f>
        <v>1407</v>
      </c>
      <c r="AB174" s="47">
        <f t="shared" si="178"/>
        <v>1216</v>
      </c>
      <c r="AC174" s="47">
        <f t="shared" si="178"/>
        <v>1488</v>
      </c>
      <c r="AD174" s="47">
        <f t="shared" si="178"/>
        <v>413</v>
      </c>
      <c r="AE174" s="47">
        <f t="shared" si="178"/>
        <v>1627</v>
      </c>
      <c r="AF174" s="47">
        <f t="shared" si="178"/>
        <v>1895</v>
      </c>
      <c r="AG174" s="47">
        <f t="shared" si="178"/>
        <v>971</v>
      </c>
      <c r="AH174" s="47">
        <f t="shared" si="178"/>
        <v>828</v>
      </c>
      <c r="AI174" s="47">
        <f t="shared" si="178"/>
        <v>1322</v>
      </c>
      <c r="AJ174" s="47">
        <f t="shared" si="178"/>
        <v>1743</v>
      </c>
      <c r="AK174" s="47">
        <f t="shared" si="178"/>
        <v>495</v>
      </c>
      <c r="AL174" s="47">
        <f t="shared" si="178"/>
        <v>901</v>
      </c>
      <c r="AM174" s="47">
        <f t="shared" si="178"/>
        <v>1968</v>
      </c>
      <c r="AN174" s="47">
        <f t="shared" si="178"/>
        <v>1310</v>
      </c>
      <c r="AO174" s="47">
        <f t="shared" si="178"/>
        <v>1175</v>
      </c>
      <c r="AP174" s="47">
        <f t="shared" si="178"/>
        <v>2124</v>
      </c>
      <c r="AQ174" s="47">
        <f t="shared" si="178"/>
        <v>1552</v>
      </c>
      <c r="AR174" s="47">
        <f t="shared" si="178"/>
        <v>544</v>
      </c>
      <c r="AS174" s="47">
        <f t="shared" si="178"/>
        <v>1569</v>
      </c>
      <c r="AT174" s="47">
        <f t="shared" si="178"/>
        <v>1138</v>
      </c>
      <c r="AU174" s="47">
        <f t="shared" si="178"/>
        <v>806</v>
      </c>
      <c r="AV174" s="47">
        <f t="shared" si="178"/>
        <v>829</v>
      </c>
      <c r="AW174" s="47">
        <f t="shared" si="178"/>
        <v>1068</v>
      </c>
      <c r="AX174" s="47">
        <f t="shared" si="178"/>
        <v>1214</v>
      </c>
      <c r="AY174" s="47">
        <f t="shared" si="178"/>
        <v>695</v>
      </c>
      <c r="AZ174" s="47">
        <f t="shared" si="178"/>
        <v>1670</v>
      </c>
      <c r="BA174" s="47">
        <f t="shared" si="178"/>
        <v>974</v>
      </c>
      <c r="BB174" s="47">
        <f t="shared" si="178"/>
        <v>761</v>
      </c>
      <c r="BC174" s="47">
        <f t="shared" si="178"/>
        <v>492</v>
      </c>
      <c r="BD174" s="47">
        <f t="shared" si="178"/>
        <v>1931</v>
      </c>
      <c r="BE174" s="47">
        <f t="shared" si="178"/>
        <v>635</v>
      </c>
      <c r="BF174" s="47">
        <f t="shared" si="178"/>
        <v>528</v>
      </c>
      <c r="BG174" s="47">
        <f t="shared" si="178"/>
        <v>1880</v>
      </c>
      <c r="BH174" s="47">
        <f t="shared" si="178"/>
        <v>1368</v>
      </c>
      <c r="BI174" s="47">
        <f t="shared" si="178"/>
        <v>1628</v>
      </c>
      <c r="BJ174" s="47">
        <f t="shared" si="178"/>
        <v>1050</v>
      </c>
    </row>
    <row r="175" ht="13.5" customHeight="1">
      <c r="A175" s="242">
        <v>40376.0</v>
      </c>
      <c r="B175" s="235" t="s">
        <v>75</v>
      </c>
      <c r="C175" s="38"/>
      <c r="D175" s="233" t="s">
        <v>25</v>
      </c>
      <c r="E175" s="52">
        <f t="shared" si="2"/>
        <v>1880</v>
      </c>
      <c r="F175" s="240">
        <v>1.0</v>
      </c>
      <c r="G175" s="240">
        <v>16.0</v>
      </c>
      <c r="H175" s="42">
        <f t="shared" si="3"/>
        <v>19</v>
      </c>
      <c r="I175" s="38"/>
      <c r="J175" s="234" t="s">
        <v>19</v>
      </c>
      <c r="K175" s="52">
        <f t="shared" si="4"/>
        <v>1895</v>
      </c>
      <c r="L175" s="241">
        <v>1.0</v>
      </c>
      <c r="M175" s="241">
        <v>13.0</v>
      </c>
      <c r="N175" s="23">
        <f t="shared" si="5"/>
        <v>16</v>
      </c>
      <c r="O175" s="38"/>
      <c r="P175" s="38" t="s">
        <v>73</v>
      </c>
      <c r="Q175" s="38"/>
      <c r="R175" s="38">
        <f>MIN(Rules!$E$2,(MAX(H175/N175,N175/H175)))</f>
        <v>1.1875</v>
      </c>
      <c r="S175" s="38">
        <f>VLOOKUP(B175,Rules!A:B,2,FALSE)</f>
        <v>60</v>
      </c>
      <c r="T175" s="38"/>
      <c r="U175" s="46">
        <f>1/(10^(-(E175+(IF(P175="Y",Rules!$I$2,0))-K175)/Rules!$E$12)+1)</f>
        <v>0.4827374756</v>
      </c>
      <c r="V175" s="47">
        <f t="shared" si="6"/>
        <v>37</v>
      </c>
      <c r="W175" s="47">
        <f t="shared" si="7"/>
        <v>-37</v>
      </c>
      <c r="X175" s="47"/>
      <c r="Y175" s="47"/>
      <c r="Z175" s="48"/>
      <c r="AA175" s="47">
        <f t="shared" ref="AA175:BJ175" si="179">IF($D175=AA$1,$E175+$V175,(IF($J175=AA$1,$K175+$W175,AA174)))</f>
        <v>1407</v>
      </c>
      <c r="AB175" s="47">
        <f t="shared" si="179"/>
        <v>1216</v>
      </c>
      <c r="AC175" s="47">
        <f t="shared" si="179"/>
        <v>1488</v>
      </c>
      <c r="AD175" s="47">
        <f t="shared" si="179"/>
        <v>413</v>
      </c>
      <c r="AE175" s="47">
        <f t="shared" si="179"/>
        <v>1627</v>
      </c>
      <c r="AF175" s="47">
        <f t="shared" si="179"/>
        <v>1858</v>
      </c>
      <c r="AG175" s="47">
        <f t="shared" si="179"/>
        <v>971</v>
      </c>
      <c r="AH175" s="47">
        <f t="shared" si="179"/>
        <v>828</v>
      </c>
      <c r="AI175" s="47">
        <f t="shared" si="179"/>
        <v>1322</v>
      </c>
      <c r="AJ175" s="47">
        <f t="shared" si="179"/>
        <v>1743</v>
      </c>
      <c r="AK175" s="47">
        <f t="shared" si="179"/>
        <v>495</v>
      </c>
      <c r="AL175" s="47">
        <f t="shared" si="179"/>
        <v>901</v>
      </c>
      <c r="AM175" s="47">
        <f t="shared" si="179"/>
        <v>1968</v>
      </c>
      <c r="AN175" s="47">
        <f t="shared" si="179"/>
        <v>1310</v>
      </c>
      <c r="AO175" s="47">
        <f t="shared" si="179"/>
        <v>1175</v>
      </c>
      <c r="AP175" s="47">
        <f t="shared" si="179"/>
        <v>2124</v>
      </c>
      <c r="AQ175" s="47">
        <f t="shared" si="179"/>
        <v>1552</v>
      </c>
      <c r="AR175" s="47">
        <f t="shared" si="179"/>
        <v>544</v>
      </c>
      <c r="AS175" s="47">
        <f t="shared" si="179"/>
        <v>1569</v>
      </c>
      <c r="AT175" s="47">
        <f t="shared" si="179"/>
        <v>1138</v>
      </c>
      <c r="AU175" s="47">
        <f t="shared" si="179"/>
        <v>806</v>
      </c>
      <c r="AV175" s="47">
        <f t="shared" si="179"/>
        <v>829</v>
      </c>
      <c r="AW175" s="47">
        <f t="shared" si="179"/>
        <v>1068</v>
      </c>
      <c r="AX175" s="47">
        <f t="shared" si="179"/>
        <v>1214</v>
      </c>
      <c r="AY175" s="47">
        <f t="shared" si="179"/>
        <v>695</v>
      </c>
      <c r="AZ175" s="47">
        <f t="shared" si="179"/>
        <v>1670</v>
      </c>
      <c r="BA175" s="47">
        <f t="shared" si="179"/>
        <v>974</v>
      </c>
      <c r="BB175" s="47">
        <f t="shared" si="179"/>
        <v>761</v>
      </c>
      <c r="BC175" s="47">
        <f t="shared" si="179"/>
        <v>492</v>
      </c>
      <c r="BD175" s="47">
        <f t="shared" si="179"/>
        <v>1931</v>
      </c>
      <c r="BE175" s="47">
        <f t="shared" si="179"/>
        <v>635</v>
      </c>
      <c r="BF175" s="47">
        <f t="shared" si="179"/>
        <v>528</v>
      </c>
      <c r="BG175" s="47">
        <f t="shared" si="179"/>
        <v>1917</v>
      </c>
      <c r="BH175" s="47">
        <f t="shared" si="179"/>
        <v>1368</v>
      </c>
      <c r="BI175" s="47">
        <f t="shared" si="179"/>
        <v>1628</v>
      </c>
      <c r="BJ175" s="47">
        <f t="shared" si="179"/>
        <v>1050</v>
      </c>
    </row>
    <row r="176" ht="13.5" customHeight="1">
      <c r="A176" s="242">
        <v>40376.0</v>
      </c>
      <c r="B176" s="235" t="s">
        <v>77</v>
      </c>
      <c r="C176" s="38"/>
      <c r="D176" s="233" t="s">
        <v>26</v>
      </c>
      <c r="E176" s="52">
        <f t="shared" si="2"/>
        <v>1743</v>
      </c>
      <c r="F176" s="240">
        <v>0.0</v>
      </c>
      <c r="G176" s="240">
        <v>19.0</v>
      </c>
      <c r="H176" s="42">
        <f t="shared" si="3"/>
        <v>19</v>
      </c>
      <c r="I176" s="38"/>
      <c r="J176" s="234" t="s">
        <v>30</v>
      </c>
      <c r="K176" s="52">
        <f t="shared" si="4"/>
        <v>1407</v>
      </c>
      <c r="L176" s="241">
        <v>1.0</v>
      </c>
      <c r="M176" s="241">
        <v>17.0</v>
      </c>
      <c r="N176" s="23">
        <f t="shared" si="5"/>
        <v>20</v>
      </c>
      <c r="O176" s="38"/>
      <c r="P176" s="38" t="s">
        <v>72</v>
      </c>
      <c r="Q176" s="38"/>
      <c r="R176" s="38">
        <f>MIN(Rules!$E$2,(MAX(H176/N176,N176/H176)))</f>
        <v>1.052631579</v>
      </c>
      <c r="S176" s="38">
        <f>VLOOKUP(B176,Rules!A:B,2,FALSE)</f>
        <v>60</v>
      </c>
      <c r="T176" s="38"/>
      <c r="U176" s="46">
        <f>1/(10^(-(E176+(IF(P176="Y",Rules!$I$2,0))-K176)/Rules!$E$12)+1)</f>
        <v>0.903620218</v>
      </c>
      <c r="V176" s="47">
        <f t="shared" si="6"/>
        <v>-57</v>
      </c>
      <c r="W176" s="47">
        <f t="shared" si="7"/>
        <v>57</v>
      </c>
      <c r="X176" s="47"/>
      <c r="Y176" s="47"/>
      <c r="Z176" s="48"/>
      <c r="AA176" s="47">
        <f t="shared" ref="AA176:BJ176" si="180">IF($D176=AA$1,$E176+$V176,(IF($J176=AA$1,$K176+$W176,AA175)))</f>
        <v>1464</v>
      </c>
      <c r="AB176" s="47">
        <f t="shared" si="180"/>
        <v>1216</v>
      </c>
      <c r="AC176" s="47">
        <f t="shared" si="180"/>
        <v>1488</v>
      </c>
      <c r="AD176" s="47">
        <f t="shared" si="180"/>
        <v>413</v>
      </c>
      <c r="AE176" s="47">
        <f t="shared" si="180"/>
        <v>1627</v>
      </c>
      <c r="AF176" s="47">
        <f t="shared" si="180"/>
        <v>1858</v>
      </c>
      <c r="AG176" s="47">
        <f t="shared" si="180"/>
        <v>971</v>
      </c>
      <c r="AH176" s="47">
        <f t="shared" si="180"/>
        <v>828</v>
      </c>
      <c r="AI176" s="47">
        <f t="shared" si="180"/>
        <v>1322</v>
      </c>
      <c r="AJ176" s="47">
        <f t="shared" si="180"/>
        <v>1686</v>
      </c>
      <c r="AK176" s="47">
        <f t="shared" si="180"/>
        <v>495</v>
      </c>
      <c r="AL176" s="47">
        <f t="shared" si="180"/>
        <v>901</v>
      </c>
      <c r="AM176" s="47">
        <f t="shared" si="180"/>
        <v>1968</v>
      </c>
      <c r="AN176" s="47">
        <f t="shared" si="180"/>
        <v>1310</v>
      </c>
      <c r="AO176" s="47">
        <f t="shared" si="180"/>
        <v>1175</v>
      </c>
      <c r="AP176" s="47">
        <f t="shared" si="180"/>
        <v>2124</v>
      </c>
      <c r="AQ176" s="47">
        <f t="shared" si="180"/>
        <v>1552</v>
      </c>
      <c r="AR176" s="47">
        <f t="shared" si="180"/>
        <v>544</v>
      </c>
      <c r="AS176" s="47">
        <f t="shared" si="180"/>
        <v>1569</v>
      </c>
      <c r="AT176" s="47">
        <f t="shared" si="180"/>
        <v>1138</v>
      </c>
      <c r="AU176" s="47">
        <f t="shared" si="180"/>
        <v>806</v>
      </c>
      <c r="AV176" s="47">
        <f t="shared" si="180"/>
        <v>829</v>
      </c>
      <c r="AW176" s="47">
        <f t="shared" si="180"/>
        <v>1068</v>
      </c>
      <c r="AX176" s="47">
        <f t="shared" si="180"/>
        <v>1214</v>
      </c>
      <c r="AY176" s="47">
        <f t="shared" si="180"/>
        <v>695</v>
      </c>
      <c r="AZ176" s="47">
        <f t="shared" si="180"/>
        <v>1670</v>
      </c>
      <c r="BA176" s="47">
        <f t="shared" si="180"/>
        <v>974</v>
      </c>
      <c r="BB176" s="47">
        <f t="shared" si="180"/>
        <v>761</v>
      </c>
      <c r="BC176" s="47">
        <f t="shared" si="180"/>
        <v>492</v>
      </c>
      <c r="BD176" s="47">
        <f t="shared" si="180"/>
        <v>1931</v>
      </c>
      <c r="BE176" s="47">
        <f t="shared" si="180"/>
        <v>635</v>
      </c>
      <c r="BF176" s="47">
        <f t="shared" si="180"/>
        <v>528</v>
      </c>
      <c r="BG176" s="47">
        <f t="shared" si="180"/>
        <v>1917</v>
      </c>
      <c r="BH176" s="47">
        <f t="shared" si="180"/>
        <v>1368</v>
      </c>
      <c r="BI176" s="47">
        <f t="shared" si="180"/>
        <v>1628</v>
      </c>
      <c r="BJ176" s="47">
        <f t="shared" si="180"/>
        <v>1050</v>
      </c>
    </row>
    <row r="177" ht="13.5" customHeight="1">
      <c r="A177" s="242">
        <v>40377.0</v>
      </c>
      <c r="B177" s="235" t="s">
        <v>77</v>
      </c>
      <c r="C177" s="38"/>
      <c r="D177" s="233" t="s">
        <v>27</v>
      </c>
      <c r="E177" s="52">
        <f t="shared" si="2"/>
        <v>1670</v>
      </c>
      <c r="F177" s="240">
        <v>1.0</v>
      </c>
      <c r="G177" s="240">
        <v>12.0</v>
      </c>
      <c r="H177" s="42">
        <f t="shared" si="3"/>
        <v>15</v>
      </c>
      <c r="I177" s="38"/>
      <c r="J177" s="234" t="s">
        <v>18</v>
      </c>
      <c r="K177" s="52">
        <f t="shared" si="4"/>
        <v>1931</v>
      </c>
      <c r="L177" s="241">
        <v>0.0</v>
      </c>
      <c r="M177" s="241">
        <v>21.0</v>
      </c>
      <c r="N177" s="23">
        <f t="shared" si="5"/>
        <v>21</v>
      </c>
      <c r="O177" s="38"/>
      <c r="P177" s="38" t="s">
        <v>73</v>
      </c>
      <c r="Q177" s="38"/>
      <c r="R177" s="38">
        <f>MIN(Rules!$E$2,(MAX(H177/N177,N177/H177)))</f>
        <v>1.4</v>
      </c>
      <c r="S177" s="38">
        <f>VLOOKUP(B177,Rules!A:B,2,FALSE)</f>
        <v>60</v>
      </c>
      <c r="T177" s="38"/>
      <c r="U177" s="46">
        <f>1/(10^(-(E177+(IF(P177="Y",Rules!$I$2,0))-K177)/Rules!$E$12)+1)</f>
        <v>0.2311286073</v>
      </c>
      <c r="V177" s="47">
        <f t="shared" si="6"/>
        <v>-19</v>
      </c>
      <c r="W177" s="47">
        <f t="shared" si="7"/>
        <v>19</v>
      </c>
      <c r="X177" s="47"/>
      <c r="Y177" s="47"/>
      <c r="Z177" s="48"/>
      <c r="AA177" s="47">
        <f t="shared" ref="AA177:BJ177" si="181">IF($D177=AA$1,$E177+$V177,(IF($J177=AA$1,$K177+$W177,AA176)))</f>
        <v>1464</v>
      </c>
      <c r="AB177" s="47">
        <f t="shared" si="181"/>
        <v>1216</v>
      </c>
      <c r="AC177" s="47">
        <f t="shared" si="181"/>
        <v>1488</v>
      </c>
      <c r="AD177" s="47">
        <f t="shared" si="181"/>
        <v>413</v>
      </c>
      <c r="AE177" s="47">
        <f t="shared" si="181"/>
        <v>1627</v>
      </c>
      <c r="AF177" s="47">
        <f t="shared" si="181"/>
        <v>1858</v>
      </c>
      <c r="AG177" s="47">
        <f t="shared" si="181"/>
        <v>971</v>
      </c>
      <c r="AH177" s="47">
        <f t="shared" si="181"/>
        <v>828</v>
      </c>
      <c r="AI177" s="47">
        <f t="shared" si="181"/>
        <v>1322</v>
      </c>
      <c r="AJ177" s="47">
        <f t="shared" si="181"/>
        <v>1686</v>
      </c>
      <c r="AK177" s="47">
        <f t="shared" si="181"/>
        <v>495</v>
      </c>
      <c r="AL177" s="47">
        <f t="shared" si="181"/>
        <v>901</v>
      </c>
      <c r="AM177" s="47">
        <f t="shared" si="181"/>
        <v>1968</v>
      </c>
      <c r="AN177" s="47">
        <f t="shared" si="181"/>
        <v>1310</v>
      </c>
      <c r="AO177" s="47">
        <f t="shared" si="181"/>
        <v>1175</v>
      </c>
      <c r="AP177" s="47">
        <f t="shared" si="181"/>
        <v>2124</v>
      </c>
      <c r="AQ177" s="47">
        <f t="shared" si="181"/>
        <v>1552</v>
      </c>
      <c r="AR177" s="47">
        <f t="shared" si="181"/>
        <v>544</v>
      </c>
      <c r="AS177" s="47">
        <f t="shared" si="181"/>
        <v>1569</v>
      </c>
      <c r="AT177" s="47">
        <f t="shared" si="181"/>
        <v>1138</v>
      </c>
      <c r="AU177" s="47">
        <f t="shared" si="181"/>
        <v>806</v>
      </c>
      <c r="AV177" s="47">
        <f t="shared" si="181"/>
        <v>829</v>
      </c>
      <c r="AW177" s="47">
        <f t="shared" si="181"/>
        <v>1068</v>
      </c>
      <c r="AX177" s="47">
        <f t="shared" si="181"/>
        <v>1214</v>
      </c>
      <c r="AY177" s="47">
        <f t="shared" si="181"/>
        <v>695</v>
      </c>
      <c r="AZ177" s="47">
        <f t="shared" si="181"/>
        <v>1651</v>
      </c>
      <c r="BA177" s="47">
        <f t="shared" si="181"/>
        <v>974</v>
      </c>
      <c r="BB177" s="47">
        <f t="shared" si="181"/>
        <v>761</v>
      </c>
      <c r="BC177" s="47">
        <f t="shared" si="181"/>
        <v>492</v>
      </c>
      <c r="BD177" s="47">
        <f t="shared" si="181"/>
        <v>1950</v>
      </c>
      <c r="BE177" s="47">
        <f t="shared" si="181"/>
        <v>635</v>
      </c>
      <c r="BF177" s="47">
        <f t="shared" si="181"/>
        <v>528</v>
      </c>
      <c r="BG177" s="47">
        <f t="shared" si="181"/>
        <v>1917</v>
      </c>
      <c r="BH177" s="47">
        <f t="shared" si="181"/>
        <v>1368</v>
      </c>
      <c r="BI177" s="47">
        <f t="shared" si="181"/>
        <v>1628</v>
      </c>
      <c r="BJ177" s="47">
        <f t="shared" si="181"/>
        <v>1050</v>
      </c>
    </row>
    <row r="178" ht="13.5" customHeight="1">
      <c r="A178" s="242">
        <v>40384.0</v>
      </c>
      <c r="B178" s="235" t="s">
        <v>76</v>
      </c>
      <c r="C178" s="38"/>
      <c r="D178" s="233" t="s">
        <v>19</v>
      </c>
      <c r="E178" s="52">
        <f t="shared" si="2"/>
        <v>1858</v>
      </c>
      <c r="F178" s="240">
        <v>1.0</v>
      </c>
      <c r="G178" s="240">
        <v>25.0</v>
      </c>
      <c r="H178" s="42">
        <f t="shared" si="3"/>
        <v>28</v>
      </c>
      <c r="I178" s="38"/>
      <c r="J178" s="234" t="s">
        <v>30</v>
      </c>
      <c r="K178" s="52">
        <f t="shared" si="4"/>
        <v>1464</v>
      </c>
      <c r="L178" s="241">
        <v>0.0</v>
      </c>
      <c r="M178" s="241">
        <v>19.0</v>
      </c>
      <c r="N178" s="23">
        <f t="shared" si="5"/>
        <v>19</v>
      </c>
      <c r="O178" s="38"/>
      <c r="P178" s="38" t="s">
        <v>73</v>
      </c>
      <c r="Q178" s="38"/>
      <c r="R178" s="38">
        <f>MIN(Rules!$E$2,(MAX(H178/N178,N178/H178)))</f>
        <v>1.473684211</v>
      </c>
      <c r="S178" s="38">
        <f>VLOOKUP(B178,Rules!A:B,2,FALSE)</f>
        <v>80</v>
      </c>
      <c r="T178" s="38"/>
      <c r="U178" s="46">
        <f>1/(10^(-(E178+(IF(P178="Y",Rules!$I$2,0))-K178)/Rules!$E$12)+1)</f>
        <v>0.8598972777</v>
      </c>
      <c r="V178" s="47">
        <f t="shared" si="6"/>
        <v>17</v>
      </c>
      <c r="W178" s="47">
        <f t="shared" si="7"/>
        <v>-17</v>
      </c>
      <c r="X178" s="47"/>
      <c r="Y178" s="47"/>
      <c r="Z178" s="48"/>
      <c r="AA178" s="47">
        <f t="shared" ref="AA178:BJ178" si="182">IF($D178=AA$1,$E178+$V178,(IF($J178=AA$1,$K178+$W178,AA177)))</f>
        <v>1447</v>
      </c>
      <c r="AB178" s="47">
        <f t="shared" si="182"/>
        <v>1216</v>
      </c>
      <c r="AC178" s="47">
        <f t="shared" si="182"/>
        <v>1488</v>
      </c>
      <c r="AD178" s="47">
        <f t="shared" si="182"/>
        <v>413</v>
      </c>
      <c r="AE178" s="47">
        <f t="shared" si="182"/>
        <v>1627</v>
      </c>
      <c r="AF178" s="47">
        <f t="shared" si="182"/>
        <v>1875</v>
      </c>
      <c r="AG178" s="47">
        <f t="shared" si="182"/>
        <v>971</v>
      </c>
      <c r="AH178" s="47">
        <f t="shared" si="182"/>
        <v>828</v>
      </c>
      <c r="AI178" s="47">
        <f t="shared" si="182"/>
        <v>1322</v>
      </c>
      <c r="AJ178" s="47">
        <f t="shared" si="182"/>
        <v>1686</v>
      </c>
      <c r="AK178" s="47">
        <f t="shared" si="182"/>
        <v>495</v>
      </c>
      <c r="AL178" s="47">
        <f t="shared" si="182"/>
        <v>901</v>
      </c>
      <c r="AM178" s="47">
        <f t="shared" si="182"/>
        <v>1968</v>
      </c>
      <c r="AN178" s="47">
        <f t="shared" si="182"/>
        <v>1310</v>
      </c>
      <c r="AO178" s="47">
        <f t="shared" si="182"/>
        <v>1175</v>
      </c>
      <c r="AP178" s="47">
        <f t="shared" si="182"/>
        <v>2124</v>
      </c>
      <c r="AQ178" s="47">
        <f t="shared" si="182"/>
        <v>1552</v>
      </c>
      <c r="AR178" s="47">
        <f t="shared" si="182"/>
        <v>544</v>
      </c>
      <c r="AS178" s="47">
        <f t="shared" si="182"/>
        <v>1569</v>
      </c>
      <c r="AT178" s="47">
        <f t="shared" si="182"/>
        <v>1138</v>
      </c>
      <c r="AU178" s="47">
        <f t="shared" si="182"/>
        <v>806</v>
      </c>
      <c r="AV178" s="47">
        <f t="shared" si="182"/>
        <v>829</v>
      </c>
      <c r="AW178" s="47">
        <f t="shared" si="182"/>
        <v>1068</v>
      </c>
      <c r="AX178" s="47">
        <f t="shared" si="182"/>
        <v>1214</v>
      </c>
      <c r="AY178" s="47">
        <f t="shared" si="182"/>
        <v>695</v>
      </c>
      <c r="AZ178" s="47">
        <f t="shared" si="182"/>
        <v>1651</v>
      </c>
      <c r="BA178" s="47">
        <f t="shared" si="182"/>
        <v>974</v>
      </c>
      <c r="BB178" s="47">
        <f t="shared" si="182"/>
        <v>761</v>
      </c>
      <c r="BC178" s="47">
        <f t="shared" si="182"/>
        <v>492</v>
      </c>
      <c r="BD178" s="47">
        <f t="shared" si="182"/>
        <v>1950</v>
      </c>
      <c r="BE178" s="47">
        <f t="shared" si="182"/>
        <v>635</v>
      </c>
      <c r="BF178" s="47">
        <f t="shared" si="182"/>
        <v>528</v>
      </c>
      <c r="BG178" s="47">
        <f t="shared" si="182"/>
        <v>1917</v>
      </c>
      <c r="BH178" s="47">
        <f t="shared" si="182"/>
        <v>1368</v>
      </c>
      <c r="BI178" s="47">
        <f t="shared" si="182"/>
        <v>1628</v>
      </c>
      <c r="BJ178" s="47">
        <f t="shared" si="182"/>
        <v>1050</v>
      </c>
    </row>
    <row r="179" ht="13.5" customHeight="1">
      <c r="A179" s="242">
        <v>40384.0</v>
      </c>
      <c r="B179" s="235" t="s">
        <v>76</v>
      </c>
      <c r="C179" s="38"/>
      <c r="D179" s="233" t="s">
        <v>23</v>
      </c>
      <c r="E179" s="52">
        <f t="shared" si="2"/>
        <v>1968</v>
      </c>
      <c r="F179" s="240">
        <v>3.0</v>
      </c>
      <c r="G179" s="240">
        <v>16.0</v>
      </c>
      <c r="H179" s="42">
        <f t="shared" si="3"/>
        <v>25</v>
      </c>
      <c r="I179" s="38"/>
      <c r="J179" s="234" t="s">
        <v>18</v>
      </c>
      <c r="K179" s="52">
        <f t="shared" si="4"/>
        <v>1950</v>
      </c>
      <c r="L179" s="241">
        <v>3.0</v>
      </c>
      <c r="M179" s="241">
        <v>17.0</v>
      </c>
      <c r="N179" s="23">
        <f t="shared" si="5"/>
        <v>26</v>
      </c>
      <c r="O179" s="38"/>
      <c r="P179" s="38" t="s">
        <v>73</v>
      </c>
      <c r="Q179" s="38"/>
      <c r="R179" s="38">
        <f>MIN(Rules!$E$2,(MAX(H179/N179,N179/H179)))</f>
        <v>1.04</v>
      </c>
      <c r="S179" s="38">
        <f>VLOOKUP(B179,Rules!A:B,2,FALSE)</f>
        <v>80</v>
      </c>
      <c r="T179" s="38"/>
      <c r="U179" s="46">
        <f>1/(10^(-(E179+(IF(P179="Y",Rules!$I$2,0))-K179)/Rules!$E$12)+1)</f>
        <v>0.5207114077</v>
      </c>
      <c r="V179" s="47">
        <f t="shared" si="6"/>
        <v>-43</v>
      </c>
      <c r="W179" s="47">
        <f t="shared" si="7"/>
        <v>43</v>
      </c>
      <c r="X179" s="47"/>
      <c r="Y179" s="47"/>
      <c r="Z179" s="48"/>
      <c r="AA179" s="47">
        <f t="shared" ref="AA179:BJ179" si="183">IF($D179=AA$1,$E179+$V179,(IF($J179=AA$1,$K179+$W179,AA178)))</f>
        <v>1447</v>
      </c>
      <c r="AB179" s="47">
        <f t="shared" si="183"/>
        <v>1216</v>
      </c>
      <c r="AC179" s="47">
        <f t="shared" si="183"/>
        <v>1488</v>
      </c>
      <c r="AD179" s="47">
        <f t="shared" si="183"/>
        <v>413</v>
      </c>
      <c r="AE179" s="47">
        <f t="shared" si="183"/>
        <v>1627</v>
      </c>
      <c r="AF179" s="47">
        <f t="shared" si="183"/>
        <v>1875</v>
      </c>
      <c r="AG179" s="47">
        <f t="shared" si="183"/>
        <v>971</v>
      </c>
      <c r="AH179" s="47">
        <f t="shared" si="183"/>
        <v>828</v>
      </c>
      <c r="AI179" s="47">
        <f t="shared" si="183"/>
        <v>1322</v>
      </c>
      <c r="AJ179" s="47">
        <f t="shared" si="183"/>
        <v>1686</v>
      </c>
      <c r="AK179" s="47">
        <f t="shared" si="183"/>
        <v>495</v>
      </c>
      <c r="AL179" s="47">
        <f t="shared" si="183"/>
        <v>901</v>
      </c>
      <c r="AM179" s="47">
        <f t="shared" si="183"/>
        <v>1925</v>
      </c>
      <c r="AN179" s="47">
        <f t="shared" si="183"/>
        <v>1310</v>
      </c>
      <c r="AO179" s="47">
        <f t="shared" si="183"/>
        <v>1175</v>
      </c>
      <c r="AP179" s="47">
        <f t="shared" si="183"/>
        <v>2124</v>
      </c>
      <c r="AQ179" s="47">
        <f t="shared" si="183"/>
        <v>1552</v>
      </c>
      <c r="AR179" s="47">
        <f t="shared" si="183"/>
        <v>544</v>
      </c>
      <c r="AS179" s="47">
        <f t="shared" si="183"/>
        <v>1569</v>
      </c>
      <c r="AT179" s="47">
        <f t="shared" si="183"/>
        <v>1138</v>
      </c>
      <c r="AU179" s="47">
        <f t="shared" si="183"/>
        <v>806</v>
      </c>
      <c r="AV179" s="47">
        <f t="shared" si="183"/>
        <v>829</v>
      </c>
      <c r="AW179" s="47">
        <f t="shared" si="183"/>
        <v>1068</v>
      </c>
      <c r="AX179" s="47">
        <f t="shared" si="183"/>
        <v>1214</v>
      </c>
      <c r="AY179" s="47">
        <f t="shared" si="183"/>
        <v>695</v>
      </c>
      <c r="AZ179" s="47">
        <f t="shared" si="183"/>
        <v>1651</v>
      </c>
      <c r="BA179" s="47">
        <f t="shared" si="183"/>
        <v>974</v>
      </c>
      <c r="BB179" s="47">
        <f t="shared" si="183"/>
        <v>761</v>
      </c>
      <c r="BC179" s="47">
        <f t="shared" si="183"/>
        <v>492</v>
      </c>
      <c r="BD179" s="47">
        <f t="shared" si="183"/>
        <v>1993</v>
      </c>
      <c r="BE179" s="47">
        <f t="shared" si="183"/>
        <v>635</v>
      </c>
      <c r="BF179" s="47">
        <f t="shared" si="183"/>
        <v>528</v>
      </c>
      <c r="BG179" s="47">
        <f t="shared" si="183"/>
        <v>1917</v>
      </c>
      <c r="BH179" s="47">
        <f t="shared" si="183"/>
        <v>1368</v>
      </c>
      <c r="BI179" s="47">
        <f t="shared" si="183"/>
        <v>1628</v>
      </c>
      <c r="BJ179" s="47">
        <f t="shared" si="183"/>
        <v>1050</v>
      </c>
    </row>
    <row r="180" ht="13.5" customHeight="1">
      <c r="A180" s="242">
        <v>40398.0</v>
      </c>
      <c r="B180" s="235" t="s">
        <v>76</v>
      </c>
      <c r="C180" s="38"/>
      <c r="D180" s="233" t="s">
        <v>22</v>
      </c>
      <c r="E180" s="52">
        <f t="shared" si="2"/>
        <v>2124</v>
      </c>
      <c r="F180" s="240">
        <v>3.0</v>
      </c>
      <c r="G180" s="240">
        <v>22.0</v>
      </c>
      <c r="H180" s="42">
        <f t="shared" si="3"/>
        <v>31</v>
      </c>
      <c r="I180" s="38"/>
      <c r="J180" s="234" t="s">
        <v>19</v>
      </c>
      <c r="K180" s="52">
        <f t="shared" si="4"/>
        <v>1875</v>
      </c>
      <c r="L180" s="241">
        <v>0.0</v>
      </c>
      <c r="M180" s="241">
        <v>19.0</v>
      </c>
      <c r="N180" s="23">
        <f t="shared" si="5"/>
        <v>19</v>
      </c>
      <c r="O180" s="38"/>
      <c r="P180" s="38" t="s">
        <v>73</v>
      </c>
      <c r="Q180" s="38"/>
      <c r="R180" s="38">
        <f>MIN(Rules!$E$2,(MAX(H180/N180,N180/H180)))</f>
        <v>1.631578947</v>
      </c>
      <c r="S180" s="38">
        <f>VLOOKUP(B180,Rules!A:B,2,FALSE)</f>
        <v>80</v>
      </c>
      <c r="T180" s="38"/>
      <c r="U180" s="46">
        <f>1/(10^(-(E180+(IF(P180="Y",Rules!$I$2,0))-K180)/Rules!$E$12)+1)</f>
        <v>0.7589053327</v>
      </c>
      <c r="V180" s="47">
        <f t="shared" si="6"/>
        <v>31</v>
      </c>
      <c r="W180" s="47">
        <f t="shared" si="7"/>
        <v>-31</v>
      </c>
      <c r="X180" s="47"/>
      <c r="Y180" s="47"/>
      <c r="Z180" s="48"/>
      <c r="AA180" s="47">
        <f t="shared" ref="AA180:BJ180" si="184">IF($D180=AA$1,$E180+$V180,(IF($J180=AA$1,$K180+$W180,AA179)))</f>
        <v>1447</v>
      </c>
      <c r="AB180" s="47">
        <f t="shared" si="184"/>
        <v>1216</v>
      </c>
      <c r="AC180" s="47">
        <f t="shared" si="184"/>
        <v>1488</v>
      </c>
      <c r="AD180" s="47">
        <f t="shared" si="184"/>
        <v>413</v>
      </c>
      <c r="AE180" s="47">
        <f t="shared" si="184"/>
        <v>1627</v>
      </c>
      <c r="AF180" s="47">
        <f t="shared" si="184"/>
        <v>1844</v>
      </c>
      <c r="AG180" s="47">
        <f t="shared" si="184"/>
        <v>971</v>
      </c>
      <c r="AH180" s="47">
        <f t="shared" si="184"/>
        <v>828</v>
      </c>
      <c r="AI180" s="47">
        <f t="shared" si="184"/>
        <v>1322</v>
      </c>
      <c r="AJ180" s="47">
        <f t="shared" si="184"/>
        <v>1686</v>
      </c>
      <c r="AK180" s="47">
        <f t="shared" si="184"/>
        <v>495</v>
      </c>
      <c r="AL180" s="47">
        <f t="shared" si="184"/>
        <v>901</v>
      </c>
      <c r="AM180" s="47">
        <f t="shared" si="184"/>
        <v>1925</v>
      </c>
      <c r="AN180" s="47">
        <f t="shared" si="184"/>
        <v>1310</v>
      </c>
      <c r="AO180" s="47">
        <f t="shared" si="184"/>
        <v>1175</v>
      </c>
      <c r="AP180" s="47">
        <f t="shared" si="184"/>
        <v>2155</v>
      </c>
      <c r="AQ180" s="47">
        <f t="shared" si="184"/>
        <v>1552</v>
      </c>
      <c r="AR180" s="47">
        <f t="shared" si="184"/>
        <v>544</v>
      </c>
      <c r="AS180" s="47">
        <f t="shared" si="184"/>
        <v>1569</v>
      </c>
      <c r="AT180" s="47">
        <f t="shared" si="184"/>
        <v>1138</v>
      </c>
      <c r="AU180" s="47">
        <f t="shared" si="184"/>
        <v>806</v>
      </c>
      <c r="AV180" s="47">
        <f t="shared" si="184"/>
        <v>829</v>
      </c>
      <c r="AW180" s="47">
        <f t="shared" si="184"/>
        <v>1068</v>
      </c>
      <c r="AX180" s="47">
        <f t="shared" si="184"/>
        <v>1214</v>
      </c>
      <c r="AY180" s="47">
        <f t="shared" si="184"/>
        <v>695</v>
      </c>
      <c r="AZ180" s="47">
        <f t="shared" si="184"/>
        <v>1651</v>
      </c>
      <c r="BA180" s="47">
        <f t="shared" si="184"/>
        <v>974</v>
      </c>
      <c r="BB180" s="47">
        <f t="shared" si="184"/>
        <v>761</v>
      </c>
      <c r="BC180" s="47">
        <f t="shared" si="184"/>
        <v>492</v>
      </c>
      <c r="BD180" s="47">
        <f t="shared" si="184"/>
        <v>1993</v>
      </c>
      <c r="BE180" s="47">
        <f t="shared" si="184"/>
        <v>635</v>
      </c>
      <c r="BF180" s="47">
        <f t="shared" si="184"/>
        <v>528</v>
      </c>
      <c r="BG180" s="47">
        <f t="shared" si="184"/>
        <v>1917</v>
      </c>
      <c r="BH180" s="47">
        <f t="shared" si="184"/>
        <v>1368</v>
      </c>
      <c r="BI180" s="47">
        <f t="shared" si="184"/>
        <v>1628</v>
      </c>
      <c r="BJ180" s="47">
        <f t="shared" si="184"/>
        <v>1050</v>
      </c>
    </row>
    <row r="181" ht="13.5" customHeight="1">
      <c r="A181" s="242">
        <v>40405.0</v>
      </c>
      <c r="B181" s="235" t="s">
        <v>76</v>
      </c>
      <c r="C181" s="38"/>
      <c r="D181" s="233" t="s">
        <v>25</v>
      </c>
      <c r="E181" s="52">
        <f t="shared" si="2"/>
        <v>1917</v>
      </c>
      <c r="F181" s="240">
        <v>1.0</v>
      </c>
      <c r="G181" s="240">
        <v>18.0</v>
      </c>
      <c r="H181" s="42">
        <f t="shared" si="3"/>
        <v>21</v>
      </c>
      <c r="I181" s="38"/>
      <c r="J181" s="234" t="s">
        <v>18</v>
      </c>
      <c r="K181" s="52">
        <f t="shared" si="4"/>
        <v>1993</v>
      </c>
      <c r="L181" s="241">
        <v>3.0</v>
      </c>
      <c r="M181" s="241">
        <v>19.0</v>
      </c>
      <c r="N181" s="23">
        <f t="shared" si="5"/>
        <v>28</v>
      </c>
      <c r="O181" s="38"/>
      <c r="P181" s="38" t="s">
        <v>73</v>
      </c>
      <c r="Q181" s="38"/>
      <c r="R181" s="38">
        <f>MIN(Rules!$E$2,(MAX(H181/N181,N181/H181)))</f>
        <v>1.333333333</v>
      </c>
      <c r="S181" s="38">
        <f>VLOOKUP(B181,Rules!A:B,2,FALSE)</f>
        <v>80</v>
      </c>
      <c r="T181" s="38"/>
      <c r="U181" s="46">
        <f>1/(10^(-(E181+(IF(P181="Y",Rules!$I$2,0))-K181)/Rules!$E$12)+1)</f>
        <v>0.4133841345</v>
      </c>
      <c r="V181" s="47">
        <f t="shared" si="6"/>
        <v>-44</v>
      </c>
      <c r="W181" s="47">
        <f t="shared" si="7"/>
        <v>44</v>
      </c>
      <c r="X181" s="47"/>
      <c r="Y181" s="47"/>
      <c r="Z181" s="48"/>
      <c r="AA181" s="47">
        <f t="shared" ref="AA181:BJ181" si="185">IF($D181=AA$1,$E181+$V181,(IF($J181=AA$1,$K181+$W181,AA180)))</f>
        <v>1447</v>
      </c>
      <c r="AB181" s="47">
        <f t="shared" si="185"/>
        <v>1216</v>
      </c>
      <c r="AC181" s="47">
        <f t="shared" si="185"/>
        <v>1488</v>
      </c>
      <c r="AD181" s="47">
        <f t="shared" si="185"/>
        <v>413</v>
      </c>
      <c r="AE181" s="47">
        <f t="shared" si="185"/>
        <v>1627</v>
      </c>
      <c r="AF181" s="47">
        <f t="shared" si="185"/>
        <v>1844</v>
      </c>
      <c r="AG181" s="47">
        <f t="shared" si="185"/>
        <v>971</v>
      </c>
      <c r="AH181" s="47">
        <f t="shared" si="185"/>
        <v>828</v>
      </c>
      <c r="AI181" s="47">
        <f t="shared" si="185"/>
        <v>1322</v>
      </c>
      <c r="AJ181" s="47">
        <f t="shared" si="185"/>
        <v>1686</v>
      </c>
      <c r="AK181" s="47">
        <f t="shared" si="185"/>
        <v>495</v>
      </c>
      <c r="AL181" s="47">
        <f t="shared" si="185"/>
        <v>901</v>
      </c>
      <c r="AM181" s="47">
        <f t="shared" si="185"/>
        <v>1925</v>
      </c>
      <c r="AN181" s="47">
        <f t="shared" si="185"/>
        <v>1310</v>
      </c>
      <c r="AO181" s="47">
        <f t="shared" si="185"/>
        <v>1175</v>
      </c>
      <c r="AP181" s="47">
        <f t="shared" si="185"/>
        <v>2155</v>
      </c>
      <c r="AQ181" s="47">
        <f t="shared" si="185"/>
        <v>1552</v>
      </c>
      <c r="AR181" s="47">
        <f t="shared" si="185"/>
        <v>544</v>
      </c>
      <c r="AS181" s="47">
        <f t="shared" si="185"/>
        <v>1569</v>
      </c>
      <c r="AT181" s="47">
        <f t="shared" si="185"/>
        <v>1138</v>
      </c>
      <c r="AU181" s="47">
        <f t="shared" si="185"/>
        <v>806</v>
      </c>
      <c r="AV181" s="47">
        <f t="shared" si="185"/>
        <v>829</v>
      </c>
      <c r="AW181" s="47">
        <f t="shared" si="185"/>
        <v>1068</v>
      </c>
      <c r="AX181" s="47">
        <f t="shared" si="185"/>
        <v>1214</v>
      </c>
      <c r="AY181" s="47">
        <f t="shared" si="185"/>
        <v>695</v>
      </c>
      <c r="AZ181" s="47">
        <f t="shared" si="185"/>
        <v>1651</v>
      </c>
      <c r="BA181" s="47">
        <f t="shared" si="185"/>
        <v>974</v>
      </c>
      <c r="BB181" s="47">
        <f t="shared" si="185"/>
        <v>761</v>
      </c>
      <c r="BC181" s="47">
        <f t="shared" si="185"/>
        <v>492</v>
      </c>
      <c r="BD181" s="47">
        <f t="shared" si="185"/>
        <v>2037</v>
      </c>
      <c r="BE181" s="47">
        <f t="shared" si="185"/>
        <v>635</v>
      </c>
      <c r="BF181" s="47">
        <f t="shared" si="185"/>
        <v>528</v>
      </c>
      <c r="BG181" s="47">
        <f t="shared" si="185"/>
        <v>1873</v>
      </c>
      <c r="BH181" s="47">
        <f t="shared" si="185"/>
        <v>1368</v>
      </c>
      <c r="BI181" s="47">
        <f t="shared" si="185"/>
        <v>1628</v>
      </c>
      <c r="BJ181" s="47">
        <f t="shared" si="185"/>
        <v>1050</v>
      </c>
    </row>
    <row r="182" ht="13.5" customHeight="1">
      <c r="A182" s="242">
        <v>40426.0</v>
      </c>
      <c r="B182" s="235" t="s">
        <v>76</v>
      </c>
      <c r="C182" s="38"/>
      <c r="D182" s="233" t="s">
        <v>22</v>
      </c>
      <c r="E182" s="52">
        <f t="shared" si="2"/>
        <v>2155</v>
      </c>
      <c r="F182" s="240">
        <v>1.0</v>
      </c>
      <c r="G182" s="240">
        <v>18.0</v>
      </c>
      <c r="H182" s="42">
        <f t="shared" si="3"/>
        <v>21</v>
      </c>
      <c r="I182" s="38"/>
      <c r="J182" s="234" t="s">
        <v>18</v>
      </c>
      <c r="K182" s="52">
        <f t="shared" si="4"/>
        <v>2037</v>
      </c>
      <c r="L182" s="241">
        <v>4.0</v>
      </c>
      <c r="M182" s="241">
        <v>17.0</v>
      </c>
      <c r="N182" s="23">
        <f t="shared" si="5"/>
        <v>29</v>
      </c>
      <c r="O182" s="38"/>
      <c r="P182" s="38" t="s">
        <v>73</v>
      </c>
      <c r="Q182" s="38"/>
      <c r="R182" s="38">
        <f>MIN(Rules!$E$2,(MAX(H182/N182,N182/H182)))</f>
        <v>1.380952381</v>
      </c>
      <c r="S182" s="38">
        <f>VLOOKUP(B182,Rules!A:B,2,FALSE)</f>
        <v>80</v>
      </c>
      <c r="T182" s="38"/>
      <c r="U182" s="46">
        <f>1/(10^(-(E182+(IF(P182="Y",Rules!$I$2,0))-K182)/Rules!$E$12)+1)</f>
        <v>0.6326053325</v>
      </c>
      <c r="V182" s="47">
        <f t="shared" si="6"/>
        <v>-70</v>
      </c>
      <c r="W182" s="47">
        <f t="shared" si="7"/>
        <v>70</v>
      </c>
      <c r="X182" s="47"/>
      <c r="Y182" s="47"/>
      <c r="Z182" s="48"/>
      <c r="AA182" s="47">
        <f t="shared" ref="AA182:BJ182" si="186">IF($D182=AA$1,$E182+$V182,(IF($J182=AA$1,$K182+$W182,AA181)))</f>
        <v>1447</v>
      </c>
      <c r="AB182" s="47">
        <f t="shared" si="186"/>
        <v>1216</v>
      </c>
      <c r="AC182" s="47">
        <f t="shared" si="186"/>
        <v>1488</v>
      </c>
      <c r="AD182" s="47">
        <f t="shared" si="186"/>
        <v>413</v>
      </c>
      <c r="AE182" s="47">
        <f t="shared" si="186"/>
        <v>1627</v>
      </c>
      <c r="AF182" s="47">
        <f t="shared" si="186"/>
        <v>1844</v>
      </c>
      <c r="AG182" s="47">
        <f t="shared" si="186"/>
        <v>971</v>
      </c>
      <c r="AH182" s="47">
        <f t="shared" si="186"/>
        <v>828</v>
      </c>
      <c r="AI182" s="47">
        <f t="shared" si="186"/>
        <v>1322</v>
      </c>
      <c r="AJ182" s="47">
        <f t="shared" si="186"/>
        <v>1686</v>
      </c>
      <c r="AK182" s="47">
        <f t="shared" si="186"/>
        <v>495</v>
      </c>
      <c r="AL182" s="47">
        <f t="shared" si="186"/>
        <v>901</v>
      </c>
      <c r="AM182" s="47">
        <f t="shared" si="186"/>
        <v>1925</v>
      </c>
      <c r="AN182" s="47">
        <f t="shared" si="186"/>
        <v>1310</v>
      </c>
      <c r="AO182" s="47">
        <f t="shared" si="186"/>
        <v>1175</v>
      </c>
      <c r="AP182" s="47">
        <f t="shared" si="186"/>
        <v>2085</v>
      </c>
      <c r="AQ182" s="47">
        <f t="shared" si="186"/>
        <v>1552</v>
      </c>
      <c r="AR182" s="47">
        <f t="shared" si="186"/>
        <v>544</v>
      </c>
      <c r="AS182" s="47">
        <f t="shared" si="186"/>
        <v>1569</v>
      </c>
      <c r="AT182" s="47">
        <f t="shared" si="186"/>
        <v>1138</v>
      </c>
      <c r="AU182" s="47">
        <f t="shared" si="186"/>
        <v>806</v>
      </c>
      <c r="AV182" s="47">
        <f t="shared" si="186"/>
        <v>829</v>
      </c>
      <c r="AW182" s="47">
        <f t="shared" si="186"/>
        <v>1068</v>
      </c>
      <c r="AX182" s="47">
        <f t="shared" si="186"/>
        <v>1214</v>
      </c>
      <c r="AY182" s="47">
        <f t="shared" si="186"/>
        <v>695</v>
      </c>
      <c r="AZ182" s="47">
        <f t="shared" si="186"/>
        <v>1651</v>
      </c>
      <c r="BA182" s="47">
        <f t="shared" si="186"/>
        <v>974</v>
      </c>
      <c r="BB182" s="47">
        <f t="shared" si="186"/>
        <v>761</v>
      </c>
      <c r="BC182" s="47">
        <f t="shared" si="186"/>
        <v>492</v>
      </c>
      <c r="BD182" s="47">
        <f t="shared" si="186"/>
        <v>2107</v>
      </c>
      <c r="BE182" s="47">
        <f t="shared" si="186"/>
        <v>635</v>
      </c>
      <c r="BF182" s="47">
        <f t="shared" si="186"/>
        <v>528</v>
      </c>
      <c r="BG182" s="47">
        <f t="shared" si="186"/>
        <v>1873</v>
      </c>
      <c r="BH182" s="47">
        <f t="shared" si="186"/>
        <v>1368</v>
      </c>
      <c r="BI182" s="47">
        <f t="shared" si="186"/>
        <v>1628</v>
      </c>
      <c r="BJ182" s="47">
        <f t="shared" si="186"/>
        <v>1050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7.29" defaultRowHeight="15.75"/>
  <cols>
    <col customWidth="1" min="1" max="1" width="11.43"/>
    <col customWidth="1" min="2" max="2" width="8.43"/>
    <col customWidth="1" min="3" max="3" width="3.86"/>
    <col customWidth="1" min="4" max="4" width="11.86"/>
    <col customWidth="1" min="5" max="5" width="7.71"/>
    <col customWidth="1" min="6" max="6" width="2.29"/>
    <col customWidth="1" min="7" max="7" width="3.0"/>
    <col customWidth="1" min="8" max="8" width="3.29"/>
    <col customWidth="1" min="9" max="9" width="3.0"/>
    <col customWidth="1" min="10" max="10" width="11.86"/>
    <col customWidth="1" min="11" max="11" width="7.71"/>
    <col customWidth="1" min="12" max="12" width="2.29"/>
    <col customWidth="1" min="13" max="13" width="3.0"/>
    <col customWidth="1" min="14" max="14" width="3.43"/>
    <col customWidth="1" min="15" max="17" width="5.0"/>
    <col customWidth="1" min="18" max="18" width="8.14"/>
    <col customWidth="1" min="19" max="19" width="7.71"/>
    <col customWidth="1" min="20" max="20" width="2.43"/>
    <col customWidth="1" min="21" max="23" width="10.43"/>
    <col customWidth="1" min="24" max="25" width="3.71"/>
    <col customWidth="1" min="26" max="26" width="10.43"/>
    <col customWidth="1" min="27" max="62" width="8.86"/>
  </cols>
  <sheetData>
    <row r="1" ht="13.5" customHeight="1">
      <c r="A1" s="65" t="s">
        <v>55</v>
      </c>
      <c r="B1" s="20" t="s">
        <v>56</v>
      </c>
      <c r="C1" s="20"/>
      <c r="D1" s="113" t="s">
        <v>57</v>
      </c>
      <c r="E1" s="22" t="s">
        <v>58</v>
      </c>
      <c r="F1" s="114" t="s">
        <v>59</v>
      </c>
      <c r="G1" s="114" t="s">
        <v>60</v>
      </c>
      <c r="H1" s="114" t="s">
        <v>61</v>
      </c>
      <c r="I1" s="20"/>
      <c r="J1" s="115" t="s">
        <v>62</v>
      </c>
      <c r="K1" s="22" t="s">
        <v>58</v>
      </c>
      <c r="L1" s="114" t="s">
        <v>59</v>
      </c>
      <c r="M1" s="114" t="s">
        <v>60</v>
      </c>
      <c r="N1" s="114" t="s">
        <v>61</v>
      </c>
      <c r="O1" s="20"/>
      <c r="P1" s="20" t="s">
        <v>63</v>
      </c>
      <c r="Q1" s="20"/>
      <c r="R1" s="20" t="s">
        <v>64</v>
      </c>
      <c r="S1" s="20" t="s">
        <v>65</v>
      </c>
      <c r="T1" s="20"/>
      <c r="U1" s="89" t="s">
        <v>78</v>
      </c>
      <c r="V1" s="20" t="s">
        <v>67</v>
      </c>
      <c r="W1" s="20" t="s">
        <v>68</v>
      </c>
      <c r="X1" s="20"/>
      <c r="Y1" s="20"/>
      <c r="Z1" s="26"/>
      <c r="AA1" s="20" t="s">
        <v>30</v>
      </c>
      <c r="AB1" s="20" t="s">
        <v>43</v>
      </c>
      <c r="AC1" s="20" t="s">
        <v>28</v>
      </c>
      <c r="AD1" s="20" t="s">
        <v>49</v>
      </c>
      <c r="AE1" s="20" t="s">
        <v>21</v>
      </c>
      <c r="AF1" s="20" t="s">
        <v>19</v>
      </c>
      <c r="AG1" s="20" t="s">
        <v>35</v>
      </c>
      <c r="AH1" s="20" t="s">
        <v>37</v>
      </c>
      <c r="AI1" s="20" t="s">
        <v>33</v>
      </c>
      <c r="AJ1" s="20" t="s">
        <v>26</v>
      </c>
      <c r="AK1" s="20" t="s">
        <v>48</v>
      </c>
      <c r="AL1" s="20" t="s">
        <v>45</v>
      </c>
      <c r="AM1" s="20" t="s">
        <v>23</v>
      </c>
      <c r="AN1" s="20" t="s">
        <v>34</v>
      </c>
      <c r="AO1" s="20" t="s">
        <v>29</v>
      </c>
      <c r="AP1" s="20" t="s">
        <v>22</v>
      </c>
      <c r="AQ1" s="20" t="s">
        <v>31</v>
      </c>
      <c r="AR1" s="20" t="s">
        <v>52</v>
      </c>
      <c r="AS1" s="20" t="s">
        <v>20</v>
      </c>
      <c r="AT1" s="20" t="s">
        <v>36</v>
      </c>
      <c r="AU1" s="20" t="s">
        <v>50</v>
      </c>
      <c r="AV1" s="20" t="s">
        <v>47</v>
      </c>
      <c r="AW1" s="20" t="s">
        <v>39</v>
      </c>
      <c r="AX1" s="20" t="s">
        <v>38</v>
      </c>
      <c r="AY1" s="20" t="s">
        <v>51</v>
      </c>
      <c r="AZ1" s="20" t="s">
        <v>27</v>
      </c>
      <c r="BA1" s="20" t="s">
        <v>41</v>
      </c>
      <c r="BB1" s="20" t="s">
        <v>44</v>
      </c>
      <c r="BC1" s="20" t="s">
        <v>46</v>
      </c>
      <c r="BD1" s="20" t="s">
        <v>18</v>
      </c>
      <c r="BE1" s="20" t="s">
        <v>42</v>
      </c>
      <c r="BF1" s="20" t="s">
        <v>53</v>
      </c>
      <c r="BG1" s="20" t="s">
        <v>25</v>
      </c>
      <c r="BH1" s="20" t="s">
        <v>32</v>
      </c>
      <c r="BI1" s="20" t="s">
        <v>24</v>
      </c>
      <c r="BJ1" s="20" t="s">
        <v>40</v>
      </c>
    </row>
    <row r="2" ht="13.5" customHeight="1">
      <c r="A2" s="243"/>
      <c r="B2" s="244"/>
      <c r="C2" s="244"/>
      <c r="D2" s="245"/>
      <c r="E2" s="246"/>
      <c r="F2" s="247"/>
      <c r="G2" s="247"/>
      <c r="H2" s="247"/>
      <c r="I2" s="244"/>
      <c r="J2" s="248"/>
      <c r="K2" s="246"/>
      <c r="L2" s="247"/>
      <c r="M2" s="247"/>
      <c r="N2" s="247"/>
      <c r="O2" s="244"/>
      <c r="P2" s="244"/>
      <c r="Q2" s="244"/>
      <c r="R2" s="244"/>
      <c r="S2" s="244"/>
      <c r="T2" s="244"/>
      <c r="U2" s="249"/>
      <c r="V2" s="244"/>
      <c r="W2" s="244"/>
      <c r="X2" s="244"/>
      <c r="Y2" s="244"/>
      <c r="Z2" s="250" t="s">
        <v>99</v>
      </c>
      <c r="AA2" s="244">
        <v>1500.0</v>
      </c>
      <c r="AB2" s="244">
        <v>1100.0</v>
      </c>
      <c r="AC2" s="244">
        <v>1500.0</v>
      </c>
      <c r="AD2" s="244">
        <v>600.0</v>
      </c>
      <c r="AE2" s="244">
        <v>1800.0</v>
      </c>
      <c r="AF2" s="244">
        <v>1800.0</v>
      </c>
      <c r="AG2" s="244">
        <v>1100.0</v>
      </c>
      <c r="AH2" s="244">
        <v>850.0</v>
      </c>
      <c r="AI2" s="244">
        <v>1500.0</v>
      </c>
      <c r="AJ2" s="244">
        <v>1800.0</v>
      </c>
      <c r="AK2" s="244">
        <v>600.0</v>
      </c>
      <c r="AL2" s="244">
        <v>850.0</v>
      </c>
      <c r="AM2" s="244">
        <v>1800.0</v>
      </c>
      <c r="AN2" s="244">
        <v>1500.0</v>
      </c>
      <c r="AO2" s="244">
        <v>1100.0</v>
      </c>
      <c r="AP2" s="244">
        <v>1800.0</v>
      </c>
      <c r="AQ2" s="244">
        <v>1500.0</v>
      </c>
      <c r="AR2" s="244">
        <v>600.0</v>
      </c>
      <c r="AS2" s="244">
        <v>1800.0</v>
      </c>
      <c r="AT2" s="244">
        <v>850.0</v>
      </c>
      <c r="AU2" s="244">
        <v>850.0</v>
      </c>
      <c r="AV2" s="244">
        <v>850.0</v>
      </c>
      <c r="AW2" s="244">
        <v>1100.0</v>
      </c>
      <c r="AX2" s="244">
        <v>1100.0</v>
      </c>
      <c r="AY2" s="244">
        <v>600.0</v>
      </c>
      <c r="AZ2" s="244">
        <v>1500.0</v>
      </c>
      <c r="BA2" s="244">
        <v>850.0</v>
      </c>
      <c r="BB2" s="244">
        <v>600.0</v>
      </c>
      <c r="BC2" s="244">
        <v>600.0</v>
      </c>
      <c r="BD2" s="244">
        <v>1800.0</v>
      </c>
      <c r="BE2" s="244">
        <v>850.0</v>
      </c>
      <c r="BF2" s="244">
        <v>600.0</v>
      </c>
      <c r="BG2" s="244">
        <v>1800.0</v>
      </c>
      <c r="BH2" s="244">
        <v>1500.0</v>
      </c>
      <c r="BI2" s="244">
        <v>1500.0</v>
      </c>
      <c r="BJ2" s="244">
        <v>1100.0</v>
      </c>
    </row>
    <row r="3" ht="13.5" customHeight="1">
      <c r="A3" s="88">
        <v>39852.0</v>
      </c>
      <c r="B3" s="84" t="s">
        <v>71</v>
      </c>
      <c r="C3" s="38"/>
      <c r="D3" s="230" t="s">
        <v>34</v>
      </c>
      <c r="E3" s="52">
        <f t="shared" ref="E3:E188" si="2">HLOOKUP(D3,AA$1:BY$9994,ROW()-1,FALSE)</f>
        <v>1500</v>
      </c>
      <c r="F3" s="127">
        <v>1.0</v>
      </c>
      <c r="G3" s="127">
        <v>10.0</v>
      </c>
      <c r="H3" s="128">
        <f t="shared" ref="H3:H188" si="3">F3*3+G3</f>
        <v>13</v>
      </c>
      <c r="I3" s="38"/>
      <c r="J3" s="231" t="s">
        <v>24</v>
      </c>
      <c r="K3" s="52">
        <f t="shared" ref="K3:K188" si="4">HLOOKUP(J3,AA$1:BY$9994,ROW()-1,FALSE)</f>
        <v>1500</v>
      </c>
      <c r="L3" s="130">
        <v>4.0</v>
      </c>
      <c r="M3" s="130">
        <v>21.0</v>
      </c>
      <c r="N3" s="232">
        <f t="shared" ref="N3:N188" si="5">L3*3+M3</f>
        <v>33</v>
      </c>
      <c r="O3" s="38"/>
      <c r="P3" s="45" t="s">
        <v>72</v>
      </c>
      <c r="Q3" s="38"/>
      <c r="R3" s="45">
        <f>MIN(Rules!$E$2,(MAX(H3/N3,N3/H3)))</f>
        <v>2</v>
      </c>
      <c r="S3" s="45">
        <f>VLOOKUP(B3,Rules!A:B,2,FALSE)</f>
        <v>40</v>
      </c>
      <c r="T3" s="38"/>
      <c r="U3" s="46">
        <f>1/(10^(-(E3+(IF(P3="Y",Rules!$I$2,0))-K3)/Rules!$E$12)+1)</f>
        <v>0.6661394246</v>
      </c>
      <c r="V3" s="47">
        <f t="shared" ref="V3:V188" si="6">ROUND(IF(H3&gt;N3,(S3*R3*(1-U3)),IF(H3&lt;N3,(S3*R3*(0-U3)),S3*R3*(0.5-U3))),0)</f>
        <v>-53</v>
      </c>
      <c r="W3" s="47">
        <f t="shared" ref="W3:W188" si="7">-1*V3</f>
        <v>53</v>
      </c>
      <c r="X3" s="47"/>
      <c r="Y3" s="47"/>
      <c r="Z3" s="48"/>
      <c r="AA3" s="47">
        <f t="shared" ref="AA3:BJ3" si="1">IF($D3=AA$1,$E3+$V3,(IF($J3=AA$1,$K3+$W3,AA2)))</f>
        <v>1500</v>
      </c>
      <c r="AB3" s="47">
        <f t="shared" si="1"/>
        <v>1100</v>
      </c>
      <c r="AC3" s="47">
        <f t="shared" si="1"/>
        <v>1500</v>
      </c>
      <c r="AD3" s="47">
        <f t="shared" si="1"/>
        <v>600</v>
      </c>
      <c r="AE3" s="47">
        <f t="shared" si="1"/>
        <v>1800</v>
      </c>
      <c r="AF3" s="47">
        <f t="shared" si="1"/>
        <v>1800</v>
      </c>
      <c r="AG3" s="47">
        <f t="shared" si="1"/>
        <v>1100</v>
      </c>
      <c r="AH3" s="47">
        <f t="shared" si="1"/>
        <v>850</v>
      </c>
      <c r="AI3" s="47">
        <f t="shared" si="1"/>
        <v>1500</v>
      </c>
      <c r="AJ3" s="47">
        <f t="shared" si="1"/>
        <v>1800</v>
      </c>
      <c r="AK3" s="47">
        <f t="shared" si="1"/>
        <v>600</v>
      </c>
      <c r="AL3" s="47">
        <f t="shared" si="1"/>
        <v>850</v>
      </c>
      <c r="AM3" s="47">
        <f t="shared" si="1"/>
        <v>1800</v>
      </c>
      <c r="AN3" s="47">
        <f t="shared" si="1"/>
        <v>1447</v>
      </c>
      <c r="AO3" s="47">
        <f t="shared" si="1"/>
        <v>1100</v>
      </c>
      <c r="AP3" s="47">
        <f t="shared" si="1"/>
        <v>1800</v>
      </c>
      <c r="AQ3" s="47">
        <f t="shared" si="1"/>
        <v>1500</v>
      </c>
      <c r="AR3" s="47">
        <f t="shared" si="1"/>
        <v>600</v>
      </c>
      <c r="AS3" s="47">
        <f t="shared" si="1"/>
        <v>1800</v>
      </c>
      <c r="AT3" s="47">
        <f t="shared" si="1"/>
        <v>850</v>
      </c>
      <c r="AU3" s="47">
        <f t="shared" si="1"/>
        <v>850</v>
      </c>
      <c r="AV3" s="47">
        <f t="shared" si="1"/>
        <v>850</v>
      </c>
      <c r="AW3" s="47">
        <f t="shared" si="1"/>
        <v>1100</v>
      </c>
      <c r="AX3" s="47">
        <f t="shared" si="1"/>
        <v>1100</v>
      </c>
      <c r="AY3" s="47">
        <f t="shared" si="1"/>
        <v>600</v>
      </c>
      <c r="AZ3" s="47">
        <f t="shared" si="1"/>
        <v>1500</v>
      </c>
      <c r="BA3" s="47">
        <f t="shared" si="1"/>
        <v>850</v>
      </c>
      <c r="BB3" s="47">
        <f t="shared" si="1"/>
        <v>600</v>
      </c>
      <c r="BC3" s="47">
        <f t="shared" si="1"/>
        <v>600</v>
      </c>
      <c r="BD3" s="47">
        <f t="shared" si="1"/>
        <v>1800</v>
      </c>
      <c r="BE3" s="47">
        <f t="shared" si="1"/>
        <v>850</v>
      </c>
      <c r="BF3" s="47">
        <f t="shared" si="1"/>
        <v>600</v>
      </c>
      <c r="BG3" s="47">
        <f t="shared" si="1"/>
        <v>1800</v>
      </c>
      <c r="BH3" s="47">
        <f t="shared" si="1"/>
        <v>1500</v>
      </c>
      <c r="BI3" s="47">
        <f t="shared" si="1"/>
        <v>1553</v>
      </c>
      <c r="BJ3" s="47">
        <f t="shared" si="1"/>
        <v>1100</v>
      </c>
    </row>
    <row r="4" ht="13.5" customHeight="1">
      <c r="A4" s="88">
        <v>39852.0</v>
      </c>
      <c r="B4" s="84" t="s">
        <v>71</v>
      </c>
      <c r="C4" s="38"/>
      <c r="D4" s="233" t="s">
        <v>35</v>
      </c>
      <c r="E4" s="52">
        <f t="shared" si="2"/>
        <v>1100</v>
      </c>
      <c r="F4" s="41">
        <v>0.0</v>
      </c>
      <c r="G4" s="41">
        <v>9.0</v>
      </c>
      <c r="H4" s="42">
        <f t="shared" si="3"/>
        <v>9</v>
      </c>
      <c r="I4" s="38"/>
      <c r="J4" s="234" t="s">
        <v>39</v>
      </c>
      <c r="K4" s="52">
        <f t="shared" si="4"/>
        <v>1100</v>
      </c>
      <c r="L4" s="44">
        <v>0.0</v>
      </c>
      <c r="M4" s="44">
        <v>6.0</v>
      </c>
      <c r="N4" s="23">
        <f t="shared" si="5"/>
        <v>6</v>
      </c>
      <c r="O4" s="38"/>
      <c r="P4" s="45" t="s">
        <v>72</v>
      </c>
      <c r="Q4" s="38"/>
      <c r="R4" s="45">
        <f>MIN(Rules!$E$2,(MAX(H4/N4,N4/H4)))</f>
        <v>1.5</v>
      </c>
      <c r="S4" s="45">
        <f>VLOOKUP(B4,Rules!A:B,2,FALSE)</f>
        <v>40</v>
      </c>
      <c r="T4" s="38"/>
      <c r="U4" s="46">
        <f>1/(10^(-(E4+(IF(P4="Y",Rules!$I$2,0))-K4)/Rules!$E$12)+1)</f>
        <v>0.6661394246</v>
      </c>
      <c r="V4" s="47">
        <f t="shared" si="6"/>
        <v>20</v>
      </c>
      <c r="W4" s="47">
        <f t="shared" si="7"/>
        <v>-20</v>
      </c>
      <c r="X4" s="47"/>
      <c r="Y4" s="47"/>
      <c r="Z4" s="48"/>
      <c r="AA4" s="47">
        <f t="shared" ref="AA4:BJ4" si="8">IF($D4=AA$1,$E4+$V4,(IF($J4=AA$1,$K4+$W4,AA3)))</f>
        <v>1500</v>
      </c>
      <c r="AB4" s="47">
        <f t="shared" si="8"/>
        <v>1100</v>
      </c>
      <c r="AC4" s="47">
        <f t="shared" si="8"/>
        <v>1500</v>
      </c>
      <c r="AD4" s="47">
        <f t="shared" si="8"/>
        <v>600</v>
      </c>
      <c r="AE4" s="47">
        <f t="shared" si="8"/>
        <v>1800</v>
      </c>
      <c r="AF4" s="47">
        <f t="shared" si="8"/>
        <v>1800</v>
      </c>
      <c r="AG4" s="47">
        <f t="shared" si="8"/>
        <v>1120</v>
      </c>
      <c r="AH4" s="47">
        <f t="shared" si="8"/>
        <v>850</v>
      </c>
      <c r="AI4" s="47">
        <f t="shared" si="8"/>
        <v>1500</v>
      </c>
      <c r="AJ4" s="47">
        <f t="shared" si="8"/>
        <v>1800</v>
      </c>
      <c r="AK4" s="47">
        <f t="shared" si="8"/>
        <v>600</v>
      </c>
      <c r="AL4" s="47">
        <f t="shared" si="8"/>
        <v>850</v>
      </c>
      <c r="AM4" s="47">
        <f t="shared" si="8"/>
        <v>1800</v>
      </c>
      <c r="AN4" s="47">
        <f t="shared" si="8"/>
        <v>1447</v>
      </c>
      <c r="AO4" s="47">
        <f t="shared" si="8"/>
        <v>1100</v>
      </c>
      <c r="AP4" s="47">
        <f t="shared" si="8"/>
        <v>1800</v>
      </c>
      <c r="AQ4" s="47">
        <f t="shared" si="8"/>
        <v>1500</v>
      </c>
      <c r="AR4" s="47">
        <f t="shared" si="8"/>
        <v>600</v>
      </c>
      <c r="AS4" s="47">
        <f t="shared" si="8"/>
        <v>1800</v>
      </c>
      <c r="AT4" s="47">
        <f t="shared" si="8"/>
        <v>850</v>
      </c>
      <c r="AU4" s="47">
        <f t="shared" si="8"/>
        <v>850</v>
      </c>
      <c r="AV4" s="47">
        <f t="shared" si="8"/>
        <v>850</v>
      </c>
      <c r="AW4" s="47">
        <f t="shared" si="8"/>
        <v>1080</v>
      </c>
      <c r="AX4" s="47">
        <f t="shared" si="8"/>
        <v>1100</v>
      </c>
      <c r="AY4" s="47">
        <f t="shared" si="8"/>
        <v>600</v>
      </c>
      <c r="AZ4" s="47">
        <f t="shared" si="8"/>
        <v>1500</v>
      </c>
      <c r="BA4" s="47">
        <f t="shared" si="8"/>
        <v>850</v>
      </c>
      <c r="BB4" s="47">
        <f t="shared" si="8"/>
        <v>600</v>
      </c>
      <c r="BC4" s="47">
        <f t="shared" si="8"/>
        <v>600</v>
      </c>
      <c r="BD4" s="47">
        <f t="shared" si="8"/>
        <v>1800</v>
      </c>
      <c r="BE4" s="47">
        <f t="shared" si="8"/>
        <v>850</v>
      </c>
      <c r="BF4" s="47">
        <f t="shared" si="8"/>
        <v>600</v>
      </c>
      <c r="BG4" s="47">
        <f t="shared" si="8"/>
        <v>1800</v>
      </c>
      <c r="BH4" s="47">
        <f t="shared" si="8"/>
        <v>1500</v>
      </c>
      <c r="BI4" s="47">
        <f t="shared" si="8"/>
        <v>1553</v>
      </c>
      <c r="BJ4" s="47">
        <f t="shared" si="8"/>
        <v>1100</v>
      </c>
    </row>
    <row r="5" ht="13.5" customHeight="1">
      <c r="A5" s="88">
        <v>39852.0</v>
      </c>
      <c r="B5" s="84" t="s">
        <v>71</v>
      </c>
      <c r="C5" s="38"/>
      <c r="D5" s="233" t="s">
        <v>46</v>
      </c>
      <c r="E5" s="52">
        <f t="shared" si="2"/>
        <v>600</v>
      </c>
      <c r="F5" s="41">
        <v>2.0</v>
      </c>
      <c r="G5" s="41">
        <v>9.0</v>
      </c>
      <c r="H5" s="42">
        <f t="shared" si="3"/>
        <v>15</v>
      </c>
      <c r="I5" s="38"/>
      <c r="J5" s="234" t="s">
        <v>52</v>
      </c>
      <c r="K5" s="52">
        <f t="shared" si="4"/>
        <v>600</v>
      </c>
      <c r="L5" s="44">
        <v>1.0</v>
      </c>
      <c r="M5" s="44">
        <v>12.0</v>
      </c>
      <c r="N5" s="23">
        <f t="shared" si="5"/>
        <v>15</v>
      </c>
      <c r="O5" s="38"/>
      <c r="P5" s="45" t="s">
        <v>72</v>
      </c>
      <c r="Q5" s="38"/>
      <c r="R5" s="45">
        <f>MIN(Rules!$E$2,(MAX(H5/N5,N5/H5)))</f>
        <v>1</v>
      </c>
      <c r="S5" s="45">
        <f>VLOOKUP(B5,Rules!A:B,2,FALSE)</f>
        <v>40</v>
      </c>
      <c r="T5" s="38"/>
      <c r="U5" s="46">
        <f>1/(10^(-(E5+(IF(P5="Y",Rules!$I$2,0))-K5)/Rules!$E$12)+1)</f>
        <v>0.6661394246</v>
      </c>
      <c r="V5" s="47">
        <f t="shared" si="6"/>
        <v>-7</v>
      </c>
      <c r="W5" s="47">
        <f t="shared" si="7"/>
        <v>7</v>
      </c>
      <c r="X5" s="47"/>
      <c r="Y5" s="47"/>
      <c r="Z5" s="48"/>
      <c r="AA5" s="47">
        <f t="shared" ref="AA5:BJ5" si="9">IF($D5=AA$1,$E5+$V5,(IF($J5=AA$1,$K5+$W5,AA4)))</f>
        <v>1500</v>
      </c>
      <c r="AB5" s="47">
        <f t="shared" si="9"/>
        <v>1100</v>
      </c>
      <c r="AC5" s="47">
        <f t="shared" si="9"/>
        <v>1500</v>
      </c>
      <c r="AD5" s="47">
        <f t="shared" si="9"/>
        <v>600</v>
      </c>
      <c r="AE5" s="47">
        <f t="shared" si="9"/>
        <v>1800</v>
      </c>
      <c r="AF5" s="47">
        <f t="shared" si="9"/>
        <v>1800</v>
      </c>
      <c r="AG5" s="47">
        <f t="shared" si="9"/>
        <v>1120</v>
      </c>
      <c r="AH5" s="47">
        <f t="shared" si="9"/>
        <v>850</v>
      </c>
      <c r="AI5" s="47">
        <f t="shared" si="9"/>
        <v>1500</v>
      </c>
      <c r="AJ5" s="47">
        <f t="shared" si="9"/>
        <v>1800</v>
      </c>
      <c r="AK5" s="47">
        <f t="shared" si="9"/>
        <v>600</v>
      </c>
      <c r="AL5" s="47">
        <f t="shared" si="9"/>
        <v>850</v>
      </c>
      <c r="AM5" s="47">
        <f t="shared" si="9"/>
        <v>1800</v>
      </c>
      <c r="AN5" s="47">
        <f t="shared" si="9"/>
        <v>1447</v>
      </c>
      <c r="AO5" s="47">
        <f t="shared" si="9"/>
        <v>1100</v>
      </c>
      <c r="AP5" s="47">
        <f t="shared" si="9"/>
        <v>1800</v>
      </c>
      <c r="AQ5" s="47">
        <f t="shared" si="9"/>
        <v>1500</v>
      </c>
      <c r="AR5" s="47">
        <f t="shared" si="9"/>
        <v>607</v>
      </c>
      <c r="AS5" s="47">
        <f t="shared" si="9"/>
        <v>1800</v>
      </c>
      <c r="AT5" s="47">
        <f t="shared" si="9"/>
        <v>850</v>
      </c>
      <c r="AU5" s="47">
        <f t="shared" si="9"/>
        <v>850</v>
      </c>
      <c r="AV5" s="47">
        <f t="shared" si="9"/>
        <v>850</v>
      </c>
      <c r="AW5" s="47">
        <f t="shared" si="9"/>
        <v>1080</v>
      </c>
      <c r="AX5" s="47">
        <f t="shared" si="9"/>
        <v>1100</v>
      </c>
      <c r="AY5" s="47">
        <f t="shared" si="9"/>
        <v>600</v>
      </c>
      <c r="AZ5" s="47">
        <f t="shared" si="9"/>
        <v>1500</v>
      </c>
      <c r="BA5" s="47">
        <f t="shared" si="9"/>
        <v>850</v>
      </c>
      <c r="BB5" s="47">
        <f t="shared" si="9"/>
        <v>600</v>
      </c>
      <c r="BC5" s="47">
        <f t="shared" si="9"/>
        <v>593</v>
      </c>
      <c r="BD5" s="47">
        <f t="shared" si="9"/>
        <v>1800</v>
      </c>
      <c r="BE5" s="47">
        <f t="shared" si="9"/>
        <v>850</v>
      </c>
      <c r="BF5" s="47">
        <f t="shared" si="9"/>
        <v>600</v>
      </c>
      <c r="BG5" s="47">
        <f t="shared" si="9"/>
        <v>1800</v>
      </c>
      <c r="BH5" s="47">
        <f t="shared" si="9"/>
        <v>1500</v>
      </c>
      <c r="BI5" s="47">
        <f t="shared" si="9"/>
        <v>1553</v>
      </c>
      <c r="BJ5" s="47">
        <f t="shared" si="9"/>
        <v>1100</v>
      </c>
    </row>
    <row r="6" ht="13.5" customHeight="1">
      <c r="A6" s="88">
        <v>39858.0</v>
      </c>
      <c r="B6" s="84" t="s">
        <v>71</v>
      </c>
      <c r="C6" s="38"/>
      <c r="D6" s="233" t="s">
        <v>18</v>
      </c>
      <c r="E6" s="52">
        <f t="shared" si="2"/>
        <v>1800</v>
      </c>
      <c r="F6" s="41">
        <v>2.0</v>
      </c>
      <c r="G6" s="41">
        <v>15.0</v>
      </c>
      <c r="H6" s="42">
        <f t="shared" si="3"/>
        <v>21</v>
      </c>
      <c r="I6" s="38"/>
      <c r="J6" s="234" t="s">
        <v>19</v>
      </c>
      <c r="K6" s="52">
        <f t="shared" si="4"/>
        <v>1800</v>
      </c>
      <c r="L6" s="44">
        <v>0.0</v>
      </c>
      <c r="M6" s="44">
        <v>9.0</v>
      </c>
      <c r="N6" s="23">
        <f t="shared" si="5"/>
        <v>9</v>
      </c>
      <c r="O6" s="38"/>
      <c r="P6" s="45" t="s">
        <v>72</v>
      </c>
      <c r="Q6" s="38"/>
      <c r="R6" s="45">
        <f>MIN(Rules!$E$2,(MAX(H6/N6,N6/H6)))</f>
        <v>2</v>
      </c>
      <c r="S6" s="45">
        <f>VLOOKUP(B6,Rules!A:B,2,FALSE)</f>
        <v>40</v>
      </c>
      <c r="T6" s="38"/>
      <c r="U6" s="46">
        <f>1/(10^(-(E6+(IF(P6="Y",Rules!$I$2,0))-K6)/Rules!$E$12)+1)</f>
        <v>0.6661394246</v>
      </c>
      <c r="V6" s="47">
        <f t="shared" si="6"/>
        <v>27</v>
      </c>
      <c r="W6" s="47">
        <f t="shared" si="7"/>
        <v>-27</v>
      </c>
      <c r="X6" s="47"/>
      <c r="Y6" s="47"/>
      <c r="Z6" s="48"/>
      <c r="AA6" s="47">
        <f t="shared" ref="AA6:BJ6" si="10">IF($D6=AA$1,$E6+$V6,(IF($J6=AA$1,$K6+$W6,AA5)))</f>
        <v>1500</v>
      </c>
      <c r="AB6" s="47">
        <f t="shared" si="10"/>
        <v>1100</v>
      </c>
      <c r="AC6" s="47">
        <f t="shared" si="10"/>
        <v>1500</v>
      </c>
      <c r="AD6" s="47">
        <f t="shared" si="10"/>
        <v>600</v>
      </c>
      <c r="AE6" s="47">
        <f t="shared" si="10"/>
        <v>1800</v>
      </c>
      <c r="AF6" s="47">
        <f t="shared" si="10"/>
        <v>1773</v>
      </c>
      <c r="AG6" s="47">
        <f t="shared" si="10"/>
        <v>1120</v>
      </c>
      <c r="AH6" s="47">
        <f t="shared" si="10"/>
        <v>850</v>
      </c>
      <c r="AI6" s="47">
        <f t="shared" si="10"/>
        <v>1500</v>
      </c>
      <c r="AJ6" s="47">
        <f t="shared" si="10"/>
        <v>1800</v>
      </c>
      <c r="AK6" s="47">
        <f t="shared" si="10"/>
        <v>600</v>
      </c>
      <c r="AL6" s="47">
        <f t="shared" si="10"/>
        <v>850</v>
      </c>
      <c r="AM6" s="47">
        <f t="shared" si="10"/>
        <v>1800</v>
      </c>
      <c r="AN6" s="47">
        <f t="shared" si="10"/>
        <v>1447</v>
      </c>
      <c r="AO6" s="47">
        <f t="shared" si="10"/>
        <v>1100</v>
      </c>
      <c r="AP6" s="47">
        <f t="shared" si="10"/>
        <v>1800</v>
      </c>
      <c r="AQ6" s="47">
        <f t="shared" si="10"/>
        <v>1500</v>
      </c>
      <c r="AR6" s="47">
        <f t="shared" si="10"/>
        <v>607</v>
      </c>
      <c r="AS6" s="47">
        <f t="shared" si="10"/>
        <v>1800</v>
      </c>
      <c r="AT6" s="47">
        <f t="shared" si="10"/>
        <v>850</v>
      </c>
      <c r="AU6" s="47">
        <f t="shared" si="10"/>
        <v>850</v>
      </c>
      <c r="AV6" s="47">
        <f t="shared" si="10"/>
        <v>850</v>
      </c>
      <c r="AW6" s="47">
        <f t="shared" si="10"/>
        <v>1080</v>
      </c>
      <c r="AX6" s="47">
        <f t="shared" si="10"/>
        <v>1100</v>
      </c>
      <c r="AY6" s="47">
        <f t="shared" si="10"/>
        <v>600</v>
      </c>
      <c r="AZ6" s="47">
        <f t="shared" si="10"/>
        <v>1500</v>
      </c>
      <c r="BA6" s="47">
        <f t="shared" si="10"/>
        <v>850</v>
      </c>
      <c r="BB6" s="47">
        <f t="shared" si="10"/>
        <v>600</v>
      </c>
      <c r="BC6" s="47">
        <f t="shared" si="10"/>
        <v>593</v>
      </c>
      <c r="BD6" s="47">
        <f t="shared" si="10"/>
        <v>1827</v>
      </c>
      <c r="BE6" s="47">
        <f t="shared" si="10"/>
        <v>850</v>
      </c>
      <c r="BF6" s="47">
        <f t="shared" si="10"/>
        <v>600</v>
      </c>
      <c r="BG6" s="47">
        <f t="shared" si="10"/>
        <v>1800</v>
      </c>
      <c r="BH6" s="47">
        <f t="shared" si="10"/>
        <v>1500</v>
      </c>
      <c r="BI6" s="47">
        <f t="shared" si="10"/>
        <v>1553</v>
      </c>
      <c r="BJ6" s="47">
        <f t="shared" si="10"/>
        <v>1100</v>
      </c>
    </row>
    <row r="7" ht="13.5" customHeight="1">
      <c r="A7" s="88">
        <v>39858.0</v>
      </c>
      <c r="B7" s="84" t="s">
        <v>71</v>
      </c>
      <c r="C7" s="38"/>
      <c r="D7" s="233" t="s">
        <v>20</v>
      </c>
      <c r="E7" s="52">
        <f t="shared" si="2"/>
        <v>1800</v>
      </c>
      <c r="F7" s="41">
        <v>3.0</v>
      </c>
      <c r="G7" s="41">
        <v>13.0</v>
      </c>
      <c r="H7" s="42">
        <f t="shared" si="3"/>
        <v>22</v>
      </c>
      <c r="I7" s="38"/>
      <c r="J7" s="234" t="s">
        <v>21</v>
      </c>
      <c r="K7" s="52">
        <f t="shared" si="4"/>
        <v>1800</v>
      </c>
      <c r="L7" s="44">
        <v>1.0</v>
      </c>
      <c r="M7" s="44">
        <v>18.0</v>
      </c>
      <c r="N7" s="23">
        <f t="shared" si="5"/>
        <v>21</v>
      </c>
      <c r="O7" s="38"/>
      <c r="P7" s="45" t="s">
        <v>72</v>
      </c>
      <c r="Q7" s="38"/>
      <c r="R7" s="45">
        <f>MIN(Rules!$E$2,(MAX(H7/N7,N7/H7)))</f>
        <v>1.047619048</v>
      </c>
      <c r="S7" s="45">
        <f>VLOOKUP(B7,Rules!A:B,2,FALSE)</f>
        <v>40</v>
      </c>
      <c r="T7" s="38"/>
      <c r="U7" s="46">
        <f>1/(10^(-(E7+(IF(P7="Y",Rules!$I$2,0))-K7)/Rules!$E$12)+1)</f>
        <v>0.6661394246</v>
      </c>
      <c r="V7" s="47">
        <f t="shared" si="6"/>
        <v>14</v>
      </c>
      <c r="W7" s="47">
        <f t="shared" si="7"/>
        <v>-14</v>
      </c>
      <c r="X7" s="47"/>
      <c r="Y7" s="47"/>
      <c r="Z7" s="48"/>
      <c r="AA7" s="47">
        <f t="shared" ref="AA7:BJ7" si="11">IF($D7=AA$1,$E7+$V7,(IF($J7=AA$1,$K7+$W7,AA6)))</f>
        <v>1500</v>
      </c>
      <c r="AB7" s="47">
        <f t="shared" si="11"/>
        <v>1100</v>
      </c>
      <c r="AC7" s="47">
        <f t="shared" si="11"/>
        <v>1500</v>
      </c>
      <c r="AD7" s="47">
        <f t="shared" si="11"/>
        <v>600</v>
      </c>
      <c r="AE7" s="47">
        <f t="shared" si="11"/>
        <v>1786</v>
      </c>
      <c r="AF7" s="47">
        <f t="shared" si="11"/>
        <v>1773</v>
      </c>
      <c r="AG7" s="47">
        <f t="shared" si="11"/>
        <v>1120</v>
      </c>
      <c r="AH7" s="47">
        <f t="shared" si="11"/>
        <v>850</v>
      </c>
      <c r="AI7" s="47">
        <f t="shared" si="11"/>
        <v>1500</v>
      </c>
      <c r="AJ7" s="47">
        <f t="shared" si="11"/>
        <v>1800</v>
      </c>
      <c r="AK7" s="47">
        <f t="shared" si="11"/>
        <v>600</v>
      </c>
      <c r="AL7" s="47">
        <f t="shared" si="11"/>
        <v>850</v>
      </c>
      <c r="AM7" s="47">
        <f t="shared" si="11"/>
        <v>1800</v>
      </c>
      <c r="AN7" s="47">
        <f t="shared" si="11"/>
        <v>1447</v>
      </c>
      <c r="AO7" s="47">
        <f t="shared" si="11"/>
        <v>1100</v>
      </c>
      <c r="AP7" s="47">
        <f t="shared" si="11"/>
        <v>1800</v>
      </c>
      <c r="AQ7" s="47">
        <f t="shared" si="11"/>
        <v>1500</v>
      </c>
      <c r="AR7" s="47">
        <f t="shared" si="11"/>
        <v>607</v>
      </c>
      <c r="AS7" s="47">
        <f t="shared" si="11"/>
        <v>1814</v>
      </c>
      <c r="AT7" s="47">
        <f t="shared" si="11"/>
        <v>850</v>
      </c>
      <c r="AU7" s="47">
        <f t="shared" si="11"/>
        <v>850</v>
      </c>
      <c r="AV7" s="47">
        <f t="shared" si="11"/>
        <v>850</v>
      </c>
      <c r="AW7" s="47">
        <f t="shared" si="11"/>
        <v>1080</v>
      </c>
      <c r="AX7" s="47">
        <f t="shared" si="11"/>
        <v>1100</v>
      </c>
      <c r="AY7" s="47">
        <f t="shared" si="11"/>
        <v>600</v>
      </c>
      <c r="AZ7" s="47">
        <f t="shared" si="11"/>
        <v>1500</v>
      </c>
      <c r="BA7" s="47">
        <f t="shared" si="11"/>
        <v>850</v>
      </c>
      <c r="BB7" s="47">
        <f t="shared" si="11"/>
        <v>600</v>
      </c>
      <c r="BC7" s="47">
        <f t="shared" si="11"/>
        <v>593</v>
      </c>
      <c r="BD7" s="47">
        <f t="shared" si="11"/>
        <v>1827</v>
      </c>
      <c r="BE7" s="47">
        <f t="shared" si="11"/>
        <v>850</v>
      </c>
      <c r="BF7" s="47">
        <f t="shared" si="11"/>
        <v>600</v>
      </c>
      <c r="BG7" s="47">
        <f t="shared" si="11"/>
        <v>1800</v>
      </c>
      <c r="BH7" s="47">
        <f t="shared" si="11"/>
        <v>1500</v>
      </c>
      <c r="BI7" s="47">
        <f t="shared" si="11"/>
        <v>1553</v>
      </c>
      <c r="BJ7" s="47">
        <f t="shared" si="11"/>
        <v>1100</v>
      </c>
    </row>
    <row r="8" ht="13.5" customHeight="1">
      <c r="A8" s="88">
        <v>39858.0</v>
      </c>
      <c r="B8" s="84" t="s">
        <v>71</v>
      </c>
      <c r="C8" s="38"/>
      <c r="D8" s="233" t="s">
        <v>19</v>
      </c>
      <c r="E8" s="52">
        <f t="shared" si="2"/>
        <v>1773</v>
      </c>
      <c r="F8" s="41">
        <v>1.0</v>
      </c>
      <c r="G8" s="41">
        <v>14.0</v>
      </c>
      <c r="H8" s="42">
        <f t="shared" si="3"/>
        <v>17</v>
      </c>
      <c r="I8" s="38"/>
      <c r="J8" s="234" t="s">
        <v>26</v>
      </c>
      <c r="K8" s="52">
        <f t="shared" si="4"/>
        <v>1800</v>
      </c>
      <c r="L8" s="44">
        <v>4.0</v>
      </c>
      <c r="M8" s="44">
        <v>14.0</v>
      </c>
      <c r="N8" s="23">
        <f t="shared" si="5"/>
        <v>26</v>
      </c>
      <c r="O8" s="38"/>
      <c r="P8" s="45" t="s">
        <v>72</v>
      </c>
      <c r="Q8" s="38"/>
      <c r="R8" s="45">
        <f>MIN(Rules!$E$2,(MAX(H8/N8,N8/H8)))</f>
        <v>1.529411765</v>
      </c>
      <c r="S8" s="45">
        <f>VLOOKUP(B8,Rules!A:B,2,FALSE)</f>
        <v>40</v>
      </c>
      <c r="T8" s="38"/>
      <c r="U8" s="46">
        <f>1/(10^(-(E8+(IF(P8="Y",Rules!$I$2,0))-K8)/Rules!$E$12)+1)</f>
        <v>0.6379403792</v>
      </c>
      <c r="V8" s="47">
        <f t="shared" si="6"/>
        <v>-39</v>
      </c>
      <c r="W8" s="47">
        <f t="shared" si="7"/>
        <v>39</v>
      </c>
      <c r="X8" s="47"/>
      <c r="Y8" s="47"/>
      <c r="Z8" s="48"/>
      <c r="AA8" s="47">
        <f t="shared" ref="AA8:BJ8" si="12">IF($D8=AA$1,$E8+$V8,(IF($J8=AA$1,$K8+$W8,AA7)))</f>
        <v>1500</v>
      </c>
      <c r="AB8" s="47">
        <f t="shared" si="12"/>
        <v>1100</v>
      </c>
      <c r="AC8" s="47">
        <f t="shared" si="12"/>
        <v>1500</v>
      </c>
      <c r="AD8" s="47">
        <f t="shared" si="12"/>
        <v>600</v>
      </c>
      <c r="AE8" s="47">
        <f t="shared" si="12"/>
        <v>1786</v>
      </c>
      <c r="AF8" s="47">
        <f t="shared" si="12"/>
        <v>1734</v>
      </c>
      <c r="AG8" s="47">
        <f t="shared" si="12"/>
        <v>1120</v>
      </c>
      <c r="AH8" s="47">
        <f t="shared" si="12"/>
        <v>850</v>
      </c>
      <c r="AI8" s="47">
        <f t="shared" si="12"/>
        <v>1500</v>
      </c>
      <c r="AJ8" s="47">
        <f t="shared" si="12"/>
        <v>1839</v>
      </c>
      <c r="AK8" s="47">
        <f t="shared" si="12"/>
        <v>600</v>
      </c>
      <c r="AL8" s="47">
        <f t="shared" si="12"/>
        <v>850</v>
      </c>
      <c r="AM8" s="47">
        <f t="shared" si="12"/>
        <v>1800</v>
      </c>
      <c r="AN8" s="47">
        <f t="shared" si="12"/>
        <v>1447</v>
      </c>
      <c r="AO8" s="47">
        <f t="shared" si="12"/>
        <v>1100</v>
      </c>
      <c r="AP8" s="47">
        <f t="shared" si="12"/>
        <v>1800</v>
      </c>
      <c r="AQ8" s="47">
        <f t="shared" si="12"/>
        <v>1500</v>
      </c>
      <c r="AR8" s="47">
        <f t="shared" si="12"/>
        <v>607</v>
      </c>
      <c r="AS8" s="47">
        <f t="shared" si="12"/>
        <v>1814</v>
      </c>
      <c r="AT8" s="47">
        <f t="shared" si="12"/>
        <v>850</v>
      </c>
      <c r="AU8" s="47">
        <f t="shared" si="12"/>
        <v>850</v>
      </c>
      <c r="AV8" s="47">
        <f t="shared" si="12"/>
        <v>850</v>
      </c>
      <c r="AW8" s="47">
        <f t="shared" si="12"/>
        <v>1080</v>
      </c>
      <c r="AX8" s="47">
        <f t="shared" si="12"/>
        <v>1100</v>
      </c>
      <c r="AY8" s="47">
        <f t="shared" si="12"/>
        <v>600</v>
      </c>
      <c r="AZ8" s="47">
        <f t="shared" si="12"/>
        <v>1500</v>
      </c>
      <c r="BA8" s="47">
        <f t="shared" si="12"/>
        <v>850</v>
      </c>
      <c r="BB8" s="47">
        <f t="shared" si="12"/>
        <v>600</v>
      </c>
      <c r="BC8" s="47">
        <f t="shared" si="12"/>
        <v>593</v>
      </c>
      <c r="BD8" s="47">
        <f t="shared" si="12"/>
        <v>1827</v>
      </c>
      <c r="BE8" s="47">
        <f t="shared" si="12"/>
        <v>850</v>
      </c>
      <c r="BF8" s="47">
        <f t="shared" si="12"/>
        <v>600</v>
      </c>
      <c r="BG8" s="47">
        <f t="shared" si="12"/>
        <v>1800</v>
      </c>
      <c r="BH8" s="47">
        <f t="shared" si="12"/>
        <v>1500</v>
      </c>
      <c r="BI8" s="47">
        <f t="shared" si="12"/>
        <v>1553</v>
      </c>
      <c r="BJ8" s="47">
        <f t="shared" si="12"/>
        <v>1100</v>
      </c>
    </row>
    <row r="9" ht="13.5" customHeight="1">
      <c r="A9" s="88">
        <v>39858.0</v>
      </c>
      <c r="B9" s="84" t="s">
        <v>71</v>
      </c>
      <c r="C9" s="38"/>
      <c r="D9" s="233" t="s">
        <v>25</v>
      </c>
      <c r="E9" s="52">
        <f t="shared" si="2"/>
        <v>1800</v>
      </c>
      <c r="F9" s="41">
        <v>1.0</v>
      </c>
      <c r="G9" s="41">
        <v>12.0</v>
      </c>
      <c r="H9" s="42">
        <f t="shared" si="3"/>
        <v>15</v>
      </c>
      <c r="I9" s="38"/>
      <c r="J9" s="234" t="s">
        <v>18</v>
      </c>
      <c r="K9" s="52">
        <f t="shared" si="4"/>
        <v>1827</v>
      </c>
      <c r="L9" s="44">
        <v>2.0</v>
      </c>
      <c r="M9" s="44">
        <v>13.0</v>
      </c>
      <c r="N9" s="23">
        <f t="shared" si="5"/>
        <v>19</v>
      </c>
      <c r="O9" s="38"/>
      <c r="P9" s="45" t="s">
        <v>72</v>
      </c>
      <c r="Q9" s="38"/>
      <c r="R9" s="45">
        <f>MIN(Rules!$E$2,(MAX(H9/N9,N9/H9)))</f>
        <v>1.266666667</v>
      </c>
      <c r="S9" s="45">
        <f>VLOOKUP(B9,Rules!A:B,2,FALSE)</f>
        <v>40</v>
      </c>
      <c r="T9" s="38"/>
      <c r="U9" s="46">
        <f>1/(10^(-(E9+(IF(P9="Y",Rules!$I$2,0))-K9)/Rules!$E$12)+1)</f>
        <v>0.6379403792</v>
      </c>
      <c r="V9" s="47">
        <f t="shared" si="6"/>
        <v>-32</v>
      </c>
      <c r="W9" s="47">
        <f t="shared" si="7"/>
        <v>32</v>
      </c>
      <c r="X9" s="47"/>
      <c r="Y9" s="47"/>
      <c r="Z9" s="48"/>
      <c r="AA9" s="47">
        <f t="shared" ref="AA9:BJ9" si="13">IF($D9=AA$1,$E9+$V9,(IF($J9=AA$1,$K9+$W9,AA8)))</f>
        <v>1500</v>
      </c>
      <c r="AB9" s="47">
        <f t="shared" si="13"/>
        <v>1100</v>
      </c>
      <c r="AC9" s="47">
        <f t="shared" si="13"/>
        <v>1500</v>
      </c>
      <c r="AD9" s="47">
        <f t="shared" si="13"/>
        <v>600</v>
      </c>
      <c r="AE9" s="47">
        <f t="shared" si="13"/>
        <v>1786</v>
      </c>
      <c r="AF9" s="47">
        <f t="shared" si="13"/>
        <v>1734</v>
      </c>
      <c r="AG9" s="47">
        <f t="shared" si="13"/>
        <v>1120</v>
      </c>
      <c r="AH9" s="47">
        <f t="shared" si="13"/>
        <v>850</v>
      </c>
      <c r="AI9" s="47">
        <f t="shared" si="13"/>
        <v>1500</v>
      </c>
      <c r="AJ9" s="47">
        <f t="shared" si="13"/>
        <v>1839</v>
      </c>
      <c r="AK9" s="47">
        <f t="shared" si="13"/>
        <v>600</v>
      </c>
      <c r="AL9" s="47">
        <f t="shared" si="13"/>
        <v>850</v>
      </c>
      <c r="AM9" s="47">
        <f t="shared" si="13"/>
        <v>1800</v>
      </c>
      <c r="AN9" s="47">
        <f t="shared" si="13"/>
        <v>1447</v>
      </c>
      <c r="AO9" s="47">
        <f t="shared" si="13"/>
        <v>1100</v>
      </c>
      <c r="AP9" s="47">
        <f t="shared" si="13"/>
        <v>1800</v>
      </c>
      <c r="AQ9" s="47">
        <f t="shared" si="13"/>
        <v>1500</v>
      </c>
      <c r="AR9" s="47">
        <f t="shared" si="13"/>
        <v>607</v>
      </c>
      <c r="AS9" s="47">
        <f t="shared" si="13"/>
        <v>1814</v>
      </c>
      <c r="AT9" s="47">
        <f t="shared" si="13"/>
        <v>850</v>
      </c>
      <c r="AU9" s="47">
        <f t="shared" si="13"/>
        <v>850</v>
      </c>
      <c r="AV9" s="47">
        <f t="shared" si="13"/>
        <v>850</v>
      </c>
      <c r="AW9" s="47">
        <f t="shared" si="13"/>
        <v>1080</v>
      </c>
      <c r="AX9" s="47">
        <f t="shared" si="13"/>
        <v>1100</v>
      </c>
      <c r="AY9" s="47">
        <f t="shared" si="13"/>
        <v>600</v>
      </c>
      <c r="AZ9" s="47">
        <f t="shared" si="13"/>
        <v>1500</v>
      </c>
      <c r="BA9" s="47">
        <f t="shared" si="13"/>
        <v>850</v>
      </c>
      <c r="BB9" s="47">
        <f t="shared" si="13"/>
        <v>600</v>
      </c>
      <c r="BC9" s="47">
        <f t="shared" si="13"/>
        <v>593</v>
      </c>
      <c r="BD9" s="47">
        <f t="shared" si="13"/>
        <v>1859</v>
      </c>
      <c r="BE9" s="47">
        <f t="shared" si="13"/>
        <v>850</v>
      </c>
      <c r="BF9" s="47">
        <f t="shared" si="13"/>
        <v>600</v>
      </c>
      <c r="BG9" s="47">
        <f t="shared" si="13"/>
        <v>1768</v>
      </c>
      <c r="BH9" s="47">
        <f t="shared" si="13"/>
        <v>1500</v>
      </c>
      <c r="BI9" s="47">
        <f t="shared" si="13"/>
        <v>1553</v>
      </c>
      <c r="BJ9" s="47">
        <f t="shared" si="13"/>
        <v>1100</v>
      </c>
    </row>
    <row r="10" ht="13.5" customHeight="1">
      <c r="A10" s="88">
        <v>39858.0</v>
      </c>
      <c r="B10" s="84" t="s">
        <v>71</v>
      </c>
      <c r="C10" s="38"/>
      <c r="D10" s="233" t="s">
        <v>28</v>
      </c>
      <c r="E10" s="52">
        <f t="shared" si="2"/>
        <v>1500</v>
      </c>
      <c r="F10" s="41">
        <v>1.0</v>
      </c>
      <c r="G10" s="41">
        <v>13.0</v>
      </c>
      <c r="H10" s="42">
        <f t="shared" si="3"/>
        <v>16</v>
      </c>
      <c r="I10" s="38"/>
      <c r="J10" s="234" t="s">
        <v>34</v>
      </c>
      <c r="K10" s="52">
        <f t="shared" si="4"/>
        <v>1447</v>
      </c>
      <c r="L10" s="44">
        <v>2.0</v>
      </c>
      <c r="M10" s="44">
        <v>5.0</v>
      </c>
      <c r="N10" s="23">
        <f t="shared" si="5"/>
        <v>11</v>
      </c>
      <c r="O10" s="38"/>
      <c r="P10" s="45" t="s">
        <v>72</v>
      </c>
      <c r="Q10" s="38"/>
      <c r="R10" s="45">
        <f>MIN(Rules!$E$2,(MAX(H10/N10,N10/H10)))</f>
        <v>1.454545455</v>
      </c>
      <c r="S10" s="45">
        <f>VLOOKUP(B10,Rules!A:B,2,FALSE)</f>
        <v>40</v>
      </c>
      <c r="T10" s="38"/>
      <c r="U10" s="46">
        <f>1/(10^(-(E10+(IF(P10="Y",Rules!$I$2,0))-K10)/Rules!$E$12)+1)</f>
        <v>0.718058117</v>
      </c>
      <c r="V10" s="47">
        <f t="shared" si="6"/>
        <v>16</v>
      </c>
      <c r="W10" s="47">
        <f t="shared" si="7"/>
        <v>-16</v>
      </c>
      <c r="X10" s="47"/>
      <c r="Y10" s="47"/>
      <c r="Z10" s="48"/>
      <c r="AA10" s="47">
        <f t="shared" ref="AA10:BJ10" si="14">IF($D10=AA$1,$E10+$V10,(IF($J10=AA$1,$K10+$W10,AA9)))</f>
        <v>1500</v>
      </c>
      <c r="AB10" s="47">
        <f t="shared" si="14"/>
        <v>1100</v>
      </c>
      <c r="AC10" s="47">
        <f t="shared" si="14"/>
        <v>1516</v>
      </c>
      <c r="AD10" s="47">
        <f t="shared" si="14"/>
        <v>600</v>
      </c>
      <c r="AE10" s="47">
        <f t="shared" si="14"/>
        <v>1786</v>
      </c>
      <c r="AF10" s="47">
        <f t="shared" si="14"/>
        <v>1734</v>
      </c>
      <c r="AG10" s="47">
        <f t="shared" si="14"/>
        <v>1120</v>
      </c>
      <c r="AH10" s="47">
        <f t="shared" si="14"/>
        <v>850</v>
      </c>
      <c r="AI10" s="47">
        <f t="shared" si="14"/>
        <v>1500</v>
      </c>
      <c r="AJ10" s="47">
        <f t="shared" si="14"/>
        <v>1839</v>
      </c>
      <c r="AK10" s="47">
        <f t="shared" si="14"/>
        <v>600</v>
      </c>
      <c r="AL10" s="47">
        <f t="shared" si="14"/>
        <v>850</v>
      </c>
      <c r="AM10" s="47">
        <f t="shared" si="14"/>
        <v>1800</v>
      </c>
      <c r="AN10" s="47">
        <f t="shared" si="14"/>
        <v>1431</v>
      </c>
      <c r="AO10" s="47">
        <f t="shared" si="14"/>
        <v>1100</v>
      </c>
      <c r="AP10" s="47">
        <f t="shared" si="14"/>
        <v>1800</v>
      </c>
      <c r="AQ10" s="47">
        <f t="shared" si="14"/>
        <v>1500</v>
      </c>
      <c r="AR10" s="47">
        <f t="shared" si="14"/>
        <v>607</v>
      </c>
      <c r="AS10" s="47">
        <f t="shared" si="14"/>
        <v>1814</v>
      </c>
      <c r="AT10" s="47">
        <f t="shared" si="14"/>
        <v>850</v>
      </c>
      <c r="AU10" s="47">
        <f t="shared" si="14"/>
        <v>850</v>
      </c>
      <c r="AV10" s="47">
        <f t="shared" si="14"/>
        <v>850</v>
      </c>
      <c r="AW10" s="47">
        <f t="shared" si="14"/>
        <v>1080</v>
      </c>
      <c r="AX10" s="47">
        <f t="shared" si="14"/>
        <v>1100</v>
      </c>
      <c r="AY10" s="47">
        <f t="shared" si="14"/>
        <v>600</v>
      </c>
      <c r="AZ10" s="47">
        <f t="shared" si="14"/>
        <v>1500</v>
      </c>
      <c r="BA10" s="47">
        <f t="shared" si="14"/>
        <v>850</v>
      </c>
      <c r="BB10" s="47">
        <f t="shared" si="14"/>
        <v>600</v>
      </c>
      <c r="BC10" s="47">
        <f t="shared" si="14"/>
        <v>593</v>
      </c>
      <c r="BD10" s="47">
        <f t="shared" si="14"/>
        <v>1859</v>
      </c>
      <c r="BE10" s="47">
        <f t="shared" si="14"/>
        <v>850</v>
      </c>
      <c r="BF10" s="47">
        <f t="shared" si="14"/>
        <v>600</v>
      </c>
      <c r="BG10" s="47">
        <f t="shared" si="14"/>
        <v>1768</v>
      </c>
      <c r="BH10" s="47">
        <f t="shared" si="14"/>
        <v>1500</v>
      </c>
      <c r="BI10" s="47">
        <f t="shared" si="14"/>
        <v>1553</v>
      </c>
      <c r="BJ10" s="47">
        <f t="shared" si="14"/>
        <v>1100</v>
      </c>
    </row>
    <row r="11" ht="13.5" customHeight="1">
      <c r="A11" s="88">
        <v>39858.0</v>
      </c>
      <c r="B11" s="84" t="s">
        <v>71</v>
      </c>
      <c r="C11" s="38"/>
      <c r="D11" s="233" t="s">
        <v>51</v>
      </c>
      <c r="E11" s="52">
        <f t="shared" si="2"/>
        <v>600</v>
      </c>
      <c r="F11" s="41">
        <v>4.0</v>
      </c>
      <c r="G11" s="41">
        <v>10.0</v>
      </c>
      <c r="H11" s="42">
        <f t="shared" si="3"/>
        <v>22</v>
      </c>
      <c r="I11" s="38"/>
      <c r="J11" s="234" t="s">
        <v>49</v>
      </c>
      <c r="K11" s="52">
        <f t="shared" si="4"/>
        <v>600</v>
      </c>
      <c r="L11" s="44">
        <v>3.0</v>
      </c>
      <c r="M11" s="44">
        <v>4.0</v>
      </c>
      <c r="N11" s="23">
        <f t="shared" si="5"/>
        <v>13</v>
      </c>
      <c r="O11" s="38"/>
      <c r="P11" s="45" t="s">
        <v>72</v>
      </c>
      <c r="Q11" s="38"/>
      <c r="R11" s="45">
        <f>MIN(Rules!$E$2,(MAX(H11/N11,N11/H11)))</f>
        <v>1.692307692</v>
      </c>
      <c r="S11" s="45">
        <f>VLOOKUP(B11,Rules!A:B,2,FALSE)</f>
        <v>40</v>
      </c>
      <c r="T11" s="38"/>
      <c r="U11" s="46">
        <f>1/(10^(-(E11+(IF(P11="Y",Rules!$I$2,0))-K11)/Rules!$E$12)+1)</f>
        <v>0.6661394246</v>
      </c>
      <c r="V11" s="47">
        <f t="shared" si="6"/>
        <v>23</v>
      </c>
      <c r="W11" s="47">
        <f t="shared" si="7"/>
        <v>-23</v>
      </c>
      <c r="X11" s="47"/>
      <c r="Y11" s="47"/>
      <c r="Z11" s="48"/>
      <c r="AA11" s="47">
        <f t="shared" ref="AA11:BJ11" si="15">IF($D11=AA$1,$E11+$V11,(IF($J11=AA$1,$K11+$W11,AA10)))</f>
        <v>1500</v>
      </c>
      <c r="AB11" s="47">
        <f t="shared" si="15"/>
        <v>1100</v>
      </c>
      <c r="AC11" s="47">
        <f t="shared" si="15"/>
        <v>1516</v>
      </c>
      <c r="AD11" s="47">
        <f t="shared" si="15"/>
        <v>577</v>
      </c>
      <c r="AE11" s="47">
        <f t="shared" si="15"/>
        <v>1786</v>
      </c>
      <c r="AF11" s="47">
        <f t="shared" si="15"/>
        <v>1734</v>
      </c>
      <c r="AG11" s="47">
        <f t="shared" si="15"/>
        <v>1120</v>
      </c>
      <c r="AH11" s="47">
        <f t="shared" si="15"/>
        <v>850</v>
      </c>
      <c r="AI11" s="47">
        <f t="shared" si="15"/>
        <v>1500</v>
      </c>
      <c r="AJ11" s="47">
        <f t="shared" si="15"/>
        <v>1839</v>
      </c>
      <c r="AK11" s="47">
        <f t="shared" si="15"/>
        <v>600</v>
      </c>
      <c r="AL11" s="47">
        <f t="shared" si="15"/>
        <v>850</v>
      </c>
      <c r="AM11" s="47">
        <f t="shared" si="15"/>
        <v>1800</v>
      </c>
      <c r="AN11" s="47">
        <f t="shared" si="15"/>
        <v>1431</v>
      </c>
      <c r="AO11" s="47">
        <f t="shared" si="15"/>
        <v>1100</v>
      </c>
      <c r="AP11" s="47">
        <f t="shared" si="15"/>
        <v>1800</v>
      </c>
      <c r="AQ11" s="47">
        <f t="shared" si="15"/>
        <v>1500</v>
      </c>
      <c r="AR11" s="47">
        <f t="shared" si="15"/>
        <v>607</v>
      </c>
      <c r="AS11" s="47">
        <f t="shared" si="15"/>
        <v>1814</v>
      </c>
      <c r="AT11" s="47">
        <f t="shared" si="15"/>
        <v>850</v>
      </c>
      <c r="AU11" s="47">
        <f t="shared" si="15"/>
        <v>850</v>
      </c>
      <c r="AV11" s="47">
        <f t="shared" si="15"/>
        <v>850</v>
      </c>
      <c r="AW11" s="47">
        <f t="shared" si="15"/>
        <v>1080</v>
      </c>
      <c r="AX11" s="47">
        <f t="shared" si="15"/>
        <v>1100</v>
      </c>
      <c r="AY11" s="47">
        <f t="shared" si="15"/>
        <v>623</v>
      </c>
      <c r="AZ11" s="47">
        <f t="shared" si="15"/>
        <v>1500</v>
      </c>
      <c r="BA11" s="47">
        <f t="shared" si="15"/>
        <v>850</v>
      </c>
      <c r="BB11" s="47">
        <f t="shared" si="15"/>
        <v>600</v>
      </c>
      <c r="BC11" s="47">
        <f t="shared" si="15"/>
        <v>593</v>
      </c>
      <c r="BD11" s="47">
        <f t="shared" si="15"/>
        <v>1859</v>
      </c>
      <c r="BE11" s="47">
        <f t="shared" si="15"/>
        <v>850</v>
      </c>
      <c r="BF11" s="47">
        <f t="shared" si="15"/>
        <v>600</v>
      </c>
      <c r="BG11" s="47">
        <f t="shared" si="15"/>
        <v>1768</v>
      </c>
      <c r="BH11" s="47">
        <f t="shared" si="15"/>
        <v>1500</v>
      </c>
      <c r="BI11" s="47">
        <f t="shared" si="15"/>
        <v>1553</v>
      </c>
      <c r="BJ11" s="47">
        <f t="shared" si="15"/>
        <v>1100</v>
      </c>
    </row>
    <row r="12" ht="13.5" customHeight="1">
      <c r="A12" s="88">
        <v>39858.0</v>
      </c>
      <c r="B12" s="84" t="s">
        <v>71</v>
      </c>
      <c r="C12" s="38"/>
      <c r="D12" s="233" t="s">
        <v>29</v>
      </c>
      <c r="E12" s="52">
        <f t="shared" si="2"/>
        <v>1100</v>
      </c>
      <c r="F12" s="41">
        <v>0.0</v>
      </c>
      <c r="G12" s="41">
        <v>17.0</v>
      </c>
      <c r="H12" s="42">
        <f t="shared" si="3"/>
        <v>17</v>
      </c>
      <c r="I12" s="38"/>
      <c r="J12" s="234" t="s">
        <v>40</v>
      </c>
      <c r="K12" s="52">
        <f t="shared" si="4"/>
        <v>1100</v>
      </c>
      <c r="L12" s="44">
        <v>1.0</v>
      </c>
      <c r="M12" s="44">
        <v>13.0</v>
      </c>
      <c r="N12" s="23">
        <f t="shared" si="5"/>
        <v>16</v>
      </c>
      <c r="O12" s="38"/>
      <c r="P12" s="45" t="s">
        <v>72</v>
      </c>
      <c r="Q12" s="38"/>
      <c r="R12" s="45">
        <f>MIN(Rules!$E$2,(MAX(H12/N12,N12/H12)))</f>
        <v>1.0625</v>
      </c>
      <c r="S12" s="45">
        <f>VLOOKUP(B12,Rules!A:B,2,FALSE)</f>
        <v>40</v>
      </c>
      <c r="T12" s="38"/>
      <c r="U12" s="46">
        <f>1/(10^(-(E12+(IF(P12="Y",Rules!$I$2,0))-K12)/Rules!$E$12)+1)</f>
        <v>0.6661394246</v>
      </c>
      <c r="V12" s="47">
        <f t="shared" si="6"/>
        <v>14</v>
      </c>
      <c r="W12" s="47">
        <f t="shared" si="7"/>
        <v>-14</v>
      </c>
      <c r="X12" s="47"/>
      <c r="Y12" s="47"/>
      <c r="Z12" s="48"/>
      <c r="AA12" s="47">
        <f t="shared" ref="AA12:BJ12" si="16">IF($D12=AA$1,$E12+$V12,(IF($J12=AA$1,$K12+$W12,AA11)))</f>
        <v>1500</v>
      </c>
      <c r="AB12" s="47">
        <f t="shared" si="16"/>
        <v>1100</v>
      </c>
      <c r="AC12" s="47">
        <f t="shared" si="16"/>
        <v>1516</v>
      </c>
      <c r="AD12" s="47">
        <f t="shared" si="16"/>
        <v>577</v>
      </c>
      <c r="AE12" s="47">
        <f t="shared" si="16"/>
        <v>1786</v>
      </c>
      <c r="AF12" s="47">
        <f t="shared" si="16"/>
        <v>1734</v>
      </c>
      <c r="AG12" s="47">
        <f t="shared" si="16"/>
        <v>1120</v>
      </c>
      <c r="AH12" s="47">
        <f t="shared" si="16"/>
        <v>850</v>
      </c>
      <c r="AI12" s="47">
        <f t="shared" si="16"/>
        <v>1500</v>
      </c>
      <c r="AJ12" s="47">
        <f t="shared" si="16"/>
        <v>1839</v>
      </c>
      <c r="AK12" s="47">
        <f t="shared" si="16"/>
        <v>600</v>
      </c>
      <c r="AL12" s="47">
        <f t="shared" si="16"/>
        <v>850</v>
      </c>
      <c r="AM12" s="47">
        <f t="shared" si="16"/>
        <v>1800</v>
      </c>
      <c r="AN12" s="47">
        <f t="shared" si="16"/>
        <v>1431</v>
      </c>
      <c r="AO12" s="47">
        <f t="shared" si="16"/>
        <v>1114</v>
      </c>
      <c r="AP12" s="47">
        <f t="shared" si="16"/>
        <v>1800</v>
      </c>
      <c r="AQ12" s="47">
        <f t="shared" si="16"/>
        <v>1500</v>
      </c>
      <c r="AR12" s="47">
        <f t="shared" si="16"/>
        <v>607</v>
      </c>
      <c r="AS12" s="47">
        <f t="shared" si="16"/>
        <v>1814</v>
      </c>
      <c r="AT12" s="47">
        <f t="shared" si="16"/>
        <v>850</v>
      </c>
      <c r="AU12" s="47">
        <f t="shared" si="16"/>
        <v>850</v>
      </c>
      <c r="AV12" s="47">
        <f t="shared" si="16"/>
        <v>850</v>
      </c>
      <c r="AW12" s="47">
        <f t="shared" si="16"/>
        <v>1080</v>
      </c>
      <c r="AX12" s="47">
        <f t="shared" si="16"/>
        <v>1100</v>
      </c>
      <c r="AY12" s="47">
        <f t="shared" si="16"/>
        <v>623</v>
      </c>
      <c r="AZ12" s="47">
        <f t="shared" si="16"/>
        <v>1500</v>
      </c>
      <c r="BA12" s="47">
        <f t="shared" si="16"/>
        <v>850</v>
      </c>
      <c r="BB12" s="47">
        <f t="shared" si="16"/>
        <v>600</v>
      </c>
      <c r="BC12" s="47">
        <f t="shared" si="16"/>
        <v>593</v>
      </c>
      <c r="BD12" s="47">
        <f t="shared" si="16"/>
        <v>1859</v>
      </c>
      <c r="BE12" s="47">
        <f t="shared" si="16"/>
        <v>850</v>
      </c>
      <c r="BF12" s="47">
        <f t="shared" si="16"/>
        <v>600</v>
      </c>
      <c r="BG12" s="47">
        <f t="shared" si="16"/>
        <v>1768</v>
      </c>
      <c r="BH12" s="47">
        <f t="shared" si="16"/>
        <v>1500</v>
      </c>
      <c r="BI12" s="47">
        <f t="shared" si="16"/>
        <v>1553</v>
      </c>
      <c r="BJ12" s="47">
        <f t="shared" si="16"/>
        <v>1086</v>
      </c>
    </row>
    <row r="13" ht="13.5" customHeight="1">
      <c r="A13" s="88">
        <v>39859.0</v>
      </c>
      <c r="B13" s="84" t="s">
        <v>71</v>
      </c>
      <c r="C13" s="38"/>
      <c r="D13" s="233" t="s">
        <v>26</v>
      </c>
      <c r="E13" s="52">
        <f t="shared" si="2"/>
        <v>1839</v>
      </c>
      <c r="F13" s="41">
        <v>2.0</v>
      </c>
      <c r="G13" s="41">
        <v>21.0</v>
      </c>
      <c r="H13" s="42">
        <f t="shared" si="3"/>
        <v>27</v>
      </c>
      <c r="I13" s="38"/>
      <c r="J13" s="234" t="s">
        <v>23</v>
      </c>
      <c r="K13" s="52">
        <f t="shared" si="4"/>
        <v>1800</v>
      </c>
      <c r="L13" s="44">
        <v>0.0</v>
      </c>
      <c r="M13" s="44">
        <v>15.0</v>
      </c>
      <c r="N13" s="23">
        <f t="shared" si="5"/>
        <v>15</v>
      </c>
      <c r="O13" s="38"/>
      <c r="P13" s="45" t="s">
        <v>72</v>
      </c>
      <c r="Q13" s="38"/>
      <c r="R13" s="45">
        <f>MIN(Rules!$E$2,(MAX(H13/N13,N13/H13)))</f>
        <v>1.8</v>
      </c>
      <c r="S13" s="45">
        <f>VLOOKUP(B13,Rules!A:B,2,FALSE)</f>
        <v>40</v>
      </c>
      <c r="T13" s="38"/>
      <c r="U13" s="46">
        <f>1/(10^(-(E13+(IF(P13="Y",Rules!$I$2,0))-K13)/Rules!$E$12)+1)</f>
        <v>0.7048241722</v>
      </c>
      <c r="V13" s="47">
        <f t="shared" si="6"/>
        <v>21</v>
      </c>
      <c r="W13" s="47">
        <f t="shared" si="7"/>
        <v>-21</v>
      </c>
      <c r="X13" s="47"/>
      <c r="Y13" s="47"/>
      <c r="Z13" s="48"/>
      <c r="AA13" s="47">
        <f t="shared" ref="AA13:BJ13" si="17">IF($D13=AA$1,$E13+$V13,(IF($J13=AA$1,$K13+$W13,AA12)))</f>
        <v>1500</v>
      </c>
      <c r="AB13" s="47">
        <f t="shared" si="17"/>
        <v>1100</v>
      </c>
      <c r="AC13" s="47">
        <f t="shared" si="17"/>
        <v>1516</v>
      </c>
      <c r="AD13" s="47">
        <f t="shared" si="17"/>
        <v>577</v>
      </c>
      <c r="AE13" s="47">
        <f t="shared" si="17"/>
        <v>1786</v>
      </c>
      <c r="AF13" s="47">
        <f t="shared" si="17"/>
        <v>1734</v>
      </c>
      <c r="AG13" s="47">
        <f t="shared" si="17"/>
        <v>1120</v>
      </c>
      <c r="AH13" s="47">
        <f t="shared" si="17"/>
        <v>850</v>
      </c>
      <c r="AI13" s="47">
        <f t="shared" si="17"/>
        <v>1500</v>
      </c>
      <c r="AJ13" s="47">
        <f t="shared" si="17"/>
        <v>1860</v>
      </c>
      <c r="AK13" s="47">
        <f t="shared" si="17"/>
        <v>600</v>
      </c>
      <c r="AL13" s="47">
        <f t="shared" si="17"/>
        <v>850</v>
      </c>
      <c r="AM13" s="47">
        <f t="shared" si="17"/>
        <v>1779</v>
      </c>
      <c r="AN13" s="47">
        <f t="shared" si="17"/>
        <v>1431</v>
      </c>
      <c r="AO13" s="47">
        <f t="shared" si="17"/>
        <v>1114</v>
      </c>
      <c r="AP13" s="47">
        <f t="shared" si="17"/>
        <v>1800</v>
      </c>
      <c r="AQ13" s="47">
        <f t="shared" si="17"/>
        <v>1500</v>
      </c>
      <c r="AR13" s="47">
        <f t="shared" si="17"/>
        <v>607</v>
      </c>
      <c r="AS13" s="47">
        <f t="shared" si="17"/>
        <v>1814</v>
      </c>
      <c r="AT13" s="47">
        <f t="shared" si="17"/>
        <v>850</v>
      </c>
      <c r="AU13" s="47">
        <f t="shared" si="17"/>
        <v>850</v>
      </c>
      <c r="AV13" s="47">
        <f t="shared" si="17"/>
        <v>850</v>
      </c>
      <c r="AW13" s="47">
        <f t="shared" si="17"/>
        <v>1080</v>
      </c>
      <c r="AX13" s="47">
        <f t="shared" si="17"/>
        <v>1100</v>
      </c>
      <c r="AY13" s="47">
        <f t="shared" si="17"/>
        <v>623</v>
      </c>
      <c r="AZ13" s="47">
        <f t="shared" si="17"/>
        <v>1500</v>
      </c>
      <c r="BA13" s="47">
        <f t="shared" si="17"/>
        <v>850</v>
      </c>
      <c r="BB13" s="47">
        <f t="shared" si="17"/>
        <v>600</v>
      </c>
      <c r="BC13" s="47">
        <f t="shared" si="17"/>
        <v>593</v>
      </c>
      <c r="BD13" s="47">
        <f t="shared" si="17"/>
        <v>1859</v>
      </c>
      <c r="BE13" s="47">
        <f t="shared" si="17"/>
        <v>850</v>
      </c>
      <c r="BF13" s="47">
        <f t="shared" si="17"/>
        <v>600</v>
      </c>
      <c r="BG13" s="47">
        <f t="shared" si="17"/>
        <v>1768</v>
      </c>
      <c r="BH13" s="47">
        <f t="shared" si="17"/>
        <v>1500</v>
      </c>
      <c r="BI13" s="47">
        <f t="shared" si="17"/>
        <v>1553</v>
      </c>
      <c r="BJ13" s="47">
        <f t="shared" si="17"/>
        <v>1086</v>
      </c>
    </row>
    <row r="14" ht="13.5" customHeight="1">
      <c r="A14" s="88">
        <v>39859.0</v>
      </c>
      <c r="B14" s="84" t="s">
        <v>71</v>
      </c>
      <c r="C14" s="38"/>
      <c r="D14" s="233" t="s">
        <v>22</v>
      </c>
      <c r="E14" s="52">
        <f t="shared" si="2"/>
        <v>1800</v>
      </c>
      <c r="F14" s="41">
        <v>0.0</v>
      </c>
      <c r="G14" s="41">
        <v>15.0</v>
      </c>
      <c r="H14" s="42">
        <f t="shared" si="3"/>
        <v>15</v>
      </c>
      <c r="I14" s="38"/>
      <c r="J14" s="234" t="s">
        <v>20</v>
      </c>
      <c r="K14" s="52">
        <f t="shared" si="4"/>
        <v>1814</v>
      </c>
      <c r="L14" s="44">
        <v>0.0</v>
      </c>
      <c r="M14" s="44">
        <v>14.0</v>
      </c>
      <c r="N14" s="23">
        <f t="shared" si="5"/>
        <v>14</v>
      </c>
      <c r="O14" s="38"/>
      <c r="P14" s="45" t="s">
        <v>72</v>
      </c>
      <c r="Q14" s="38"/>
      <c r="R14" s="45">
        <f>MIN(Rules!$E$2,(MAX(H14/N14,N14/H14)))</f>
        <v>1.071428571</v>
      </c>
      <c r="S14" s="45">
        <f>VLOOKUP(B14,Rules!A:B,2,FALSE)</f>
        <v>40</v>
      </c>
      <c r="T14" s="38"/>
      <c r="U14" s="46">
        <f>1/(10^(-(E14+(IF(P14="Y",Rules!$I$2,0))-K14)/Rules!$E$12)+1)</f>
        <v>0.6516507398</v>
      </c>
      <c r="V14" s="47">
        <f t="shared" si="6"/>
        <v>15</v>
      </c>
      <c r="W14" s="47">
        <f t="shared" si="7"/>
        <v>-15</v>
      </c>
      <c r="X14" s="47"/>
      <c r="Y14" s="47"/>
      <c r="Z14" s="48"/>
      <c r="AA14" s="47">
        <f t="shared" ref="AA14:BJ14" si="18">IF($D14=AA$1,$E14+$V14,(IF($J14=AA$1,$K14+$W14,AA13)))</f>
        <v>1500</v>
      </c>
      <c r="AB14" s="47">
        <f t="shared" si="18"/>
        <v>1100</v>
      </c>
      <c r="AC14" s="47">
        <f t="shared" si="18"/>
        <v>1516</v>
      </c>
      <c r="AD14" s="47">
        <f t="shared" si="18"/>
        <v>577</v>
      </c>
      <c r="AE14" s="47">
        <f t="shared" si="18"/>
        <v>1786</v>
      </c>
      <c r="AF14" s="47">
        <f t="shared" si="18"/>
        <v>1734</v>
      </c>
      <c r="AG14" s="47">
        <f t="shared" si="18"/>
        <v>1120</v>
      </c>
      <c r="AH14" s="47">
        <f t="shared" si="18"/>
        <v>850</v>
      </c>
      <c r="AI14" s="47">
        <f t="shared" si="18"/>
        <v>1500</v>
      </c>
      <c r="AJ14" s="47">
        <f t="shared" si="18"/>
        <v>1860</v>
      </c>
      <c r="AK14" s="47">
        <f t="shared" si="18"/>
        <v>600</v>
      </c>
      <c r="AL14" s="47">
        <f t="shared" si="18"/>
        <v>850</v>
      </c>
      <c r="AM14" s="47">
        <f t="shared" si="18"/>
        <v>1779</v>
      </c>
      <c r="AN14" s="47">
        <f t="shared" si="18"/>
        <v>1431</v>
      </c>
      <c r="AO14" s="47">
        <f t="shared" si="18"/>
        <v>1114</v>
      </c>
      <c r="AP14" s="47">
        <f t="shared" si="18"/>
        <v>1815</v>
      </c>
      <c r="AQ14" s="47">
        <f t="shared" si="18"/>
        <v>1500</v>
      </c>
      <c r="AR14" s="47">
        <f t="shared" si="18"/>
        <v>607</v>
      </c>
      <c r="AS14" s="47">
        <f t="shared" si="18"/>
        <v>1799</v>
      </c>
      <c r="AT14" s="47">
        <f t="shared" si="18"/>
        <v>850</v>
      </c>
      <c r="AU14" s="47">
        <f t="shared" si="18"/>
        <v>850</v>
      </c>
      <c r="AV14" s="47">
        <f t="shared" si="18"/>
        <v>850</v>
      </c>
      <c r="AW14" s="47">
        <f t="shared" si="18"/>
        <v>1080</v>
      </c>
      <c r="AX14" s="47">
        <f t="shared" si="18"/>
        <v>1100</v>
      </c>
      <c r="AY14" s="47">
        <f t="shared" si="18"/>
        <v>623</v>
      </c>
      <c r="AZ14" s="47">
        <f t="shared" si="18"/>
        <v>1500</v>
      </c>
      <c r="BA14" s="47">
        <f t="shared" si="18"/>
        <v>850</v>
      </c>
      <c r="BB14" s="47">
        <f t="shared" si="18"/>
        <v>600</v>
      </c>
      <c r="BC14" s="47">
        <f t="shared" si="18"/>
        <v>593</v>
      </c>
      <c r="BD14" s="47">
        <f t="shared" si="18"/>
        <v>1859</v>
      </c>
      <c r="BE14" s="47">
        <f t="shared" si="18"/>
        <v>850</v>
      </c>
      <c r="BF14" s="47">
        <f t="shared" si="18"/>
        <v>600</v>
      </c>
      <c r="BG14" s="47">
        <f t="shared" si="18"/>
        <v>1768</v>
      </c>
      <c r="BH14" s="47">
        <f t="shared" si="18"/>
        <v>1500</v>
      </c>
      <c r="BI14" s="47">
        <f t="shared" si="18"/>
        <v>1553</v>
      </c>
      <c r="BJ14" s="47">
        <f t="shared" si="18"/>
        <v>1086</v>
      </c>
    </row>
    <row r="15" ht="13.5" customHeight="1">
      <c r="A15" s="88">
        <v>39859.0</v>
      </c>
      <c r="B15" s="84" t="s">
        <v>71</v>
      </c>
      <c r="C15" s="38"/>
      <c r="D15" s="233" t="s">
        <v>21</v>
      </c>
      <c r="E15" s="52">
        <f t="shared" si="2"/>
        <v>1786</v>
      </c>
      <c r="F15" s="41">
        <v>0.0</v>
      </c>
      <c r="G15" s="41">
        <v>13.0</v>
      </c>
      <c r="H15" s="42">
        <f t="shared" si="3"/>
        <v>13</v>
      </c>
      <c r="I15" s="38"/>
      <c r="J15" s="234" t="s">
        <v>25</v>
      </c>
      <c r="K15" s="52">
        <f t="shared" si="4"/>
        <v>1768</v>
      </c>
      <c r="L15" s="44">
        <v>0.0</v>
      </c>
      <c r="M15" s="44">
        <v>20.0</v>
      </c>
      <c r="N15" s="23">
        <f t="shared" si="5"/>
        <v>20</v>
      </c>
      <c r="O15" s="38"/>
      <c r="P15" s="45" t="s">
        <v>72</v>
      </c>
      <c r="Q15" s="38"/>
      <c r="R15" s="45">
        <f>MIN(Rules!$E$2,(MAX(H15/N15,N15/H15)))</f>
        <v>1.538461538</v>
      </c>
      <c r="S15" s="45">
        <f>VLOOKUP(B15,Rules!A:B,2,FALSE)</f>
        <v>40</v>
      </c>
      <c r="T15" s="38"/>
      <c r="U15" s="46">
        <f>1/(10^(-(E15+(IF(P15="Y",Rules!$I$2,0))-K15)/Rules!$E$12)+1)</f>
        <v>0.6843139489</v>
      </c>
      <c r="V15" s="47">
        <f t="shared" si="6"/>
        <v>-42</v>
      </c>
      <c r="W15" s="47">
        <f t="shared" si="7"/>
        <v>42</v>
      </c>
      <c r="X15" s="47"/>
      <c r="Y15" s="47"/>
      <c r="Z15" s="48"/>
      <c r="AA15" s="47">
        <f t="shared" ref="AA15:BJ15" si="19">IF($D15=AA$1,$E15+$V15,(IF($J15=AA$1,$K15+$W15,AA14)))</f>
        <v>1500</v>
      </c>
      <c r="AB15" s="47">
        <f t="shared" si="19"/>
        <v>1100</v>
      </c>
      <c r="AC15" s="47">
        <f t="shared" si="19"/>
        <v>1516</v>
      </c>
      <c r="AD15" s="47">
        <f t="shared" si="19"/>
        <v>577</v>
      </c>
      <c r="AE15" s="47">
        <f t="shared" si="19"/>
        <v>1744</v>
      </c>
      <c r="AF15" s="47">
        <f t="shared" si="19"/>
        <v>1734</v>
      </c>
      <c r="AG15" s="47">
        <f t="shared" si="19"/>
        <v>1120</v>
      </c>
      <c r="AH15" s="47">
        <f t="shared" si="19"/>
        <v>850</v>
      </c>
      <c r="AI15" s="47">
        <f t="shared" si="19"/>
        <v>1500</v>
      </c>
      <c r="AJ15" s="47">
        <f t="shared" si="19"/>
        <v>1860</v>
      </c>
      <c r="AK15" s="47">
        <f t="shared" si="19"/>
        <v>600</v>
      </c>
      <c r="AL15" s="47">
        <f t="shared" si="19"/>
        <v>850</v>
      </c>
      <c r="AM15" s="47">
        <f t="shared" si="19"/>
        <v>1779</v>
      </c>
      <c r="AN15" s="47">
        <f t="shared" si="19"/>
        <v>1431</v>
      </c>
      <c r="AO15" s="47">
        <f t="shared" si="19"/>
        <v>1114</v>
      </c>
      <c r="AP15" s="47">
        <f t="shared" si="19"/>
        <v>1815</v>
      </c>
      <c r="AQ15" s="47">
        <f t="shared" si="19"/>
        <v>1500</v>
      </c>
      <c r="AR15" s="47">
        <f t="shared" si="19"/>
        <v>607</v>
      </c>
      <c r="AS15" s="47">
        <f t="shared" si="19"/>
        <v>1799</v>
      </c>
      <c r="AT15" s="47">
        <f t="shared" si="19"/>
        <v>850</v>
      </c>
      <c r="AU15" s="47">
        <f t="shared" si="19"/>
        <v>850</v>
      </c>
      <c r="AV15" s="47">
        <f t="shared" si="19"/>
        <v>850</v>
      </c>
      <c r="AW15" s="47">
        <f t="shared" si="19"/>
        <v>1080</v>
      </c>
      <c r="AX15" s="47">
        <f t="shared" si="19"/>
        <v>1100</v>
      </c>
      <c r="AY15" s="47">
        <f t="shared" si="19"/>
        <v>623</v>
      </c>
      <c r="AZ15" s="47">
        <f t="shared" si="19"/>
        <v>1500</v>
      </c>
      <c r="BA15" s="47">
        <f t="shared" si="19"/>
        <v>850</v>
      </c>
      <c r="BB15" s="47">
        <f t="shared" si="19"/>
        <v>600</v>
      </c>
      <c r="BC15" s="47">
        <f t="shared" si="19"/>
        <v>593</v>
      </c>
      <c r="BD15" s="47">
        <f t="shared" si="19"/>
        <v>1859</v>
      </c>
      <c r="BE15" s="47">
        <f t="shared" si="19"/>
        <v>850</v>
      </c>
      <c r="BF15" s="47">
        <f t="shared" si="19"/>
        <v>600</v>
      </c>
      <c r="BG15" s="47">
        <f t="shared" si="19"/>
        <v>1810</v>
      </c>
      <c r="BH15" s="47">
        <f t="shared" si="19"/>
        <v>1500</v>
      </c>
      <c r="BI15" s="47">
        <f t="shared" si="19"/>
        <v>1553</v>
      </c>
      <c r="BJ15" s="47">
        <f t="shared" si="19"/>
        <v>1086</v>
      </c>
    </row>
    <row r="16" ht="13.5" customHeight="1">
      <c r="A16" s="88">
        <v>39859.0</v>
      </c>
      <c r="B16" s="84" t="s">
        <v>71</v>
      </c>
      <c r="C16" s="38"/>
      <c r="D16" s="233" t="s">
        <v>33</v>
      </c>
      <c r="E16" s="52">
        <f t="shared" si="2"/>
        <v>1500</v>
      </c>
      <c r="F16" s="41">
        <v>0.0</v>
      </c>
      <c r="G16" s="41">
        <v>15.0</v>
      </c>
      <c r="H16" s="42">
        <f t="shared" si="3"/>
        <v>15</v>
      </c>
      <c r="I16" s="38"/>
      <c r="J16" s="234" t="s">
        <v>30</v>
      </c>
      <c r="K16" s="52">
        <f t="shared" si="4"/>
        <v>1500</v>
      </c>
      <c r="L16" s="44">
        <v>1.0</v>
      </c>
      <c r="M16" s="44">
        <v>19.0</v>
      </c>
      <c r="N16" s="23">
        <f t="shared" si="5"/>
        <v>22</v>
      </c>
      <c r="O16" s="38"/>
      <c r="P16" s="45" t="s">
        <v>72</v>
      </c>
      <c r="Q16" s="38"/>
      <c r="R16" s="45">
        <f>MIN(Rules!$E$2,(MAX(H16/N16,N16/H16)))</f>
        <v>1.466666667</v>
      </c>
      <c r="S16" s="45">
        <f>VLOOKUP(B16,Rules!A:B,2,FALSE)</f>
        <v>40</v>
      </c>
      <c r="T16" s="38"/>
      <c r="U16" s="46">
        <f>1/(10^(-(E16+(IF(P16="Y",Rules!$I$2,0))-K16)/Rules!$E$12)+1)</f>
        <v>0.6661394246</v>
      </c>
      <c r="V16" s="47">
        <f t="shared" si="6"/>
        <v>-39</v>
      </c>
      <c r="W16" s="47">
        <f t="shared" si="7"/>
        <v>39</v>
      </c>
      <c r="X16" s="47"/>
      <c r="Y16" s="47"/>
      <c r="Z16" s="48"/>
      <c r="AA16" s="47">
        <f t="shared" ref="AA16:BJ16" si="20">IF($D16=AA$1,$E16+$V16,(IF($J16=AA$1,$K16+$W16,AA15)))</f>
        <v>1539</v>
      </c>
      <c r="AB16" s="47">
        <f t="shared" si="20"/>
        <v>1100</v>
      </c>
      <c r="AC16" s="47">
        <f t="shared" si="20"/>
        <v>1516</v>
      </c>
      <c r="AD16" s="47">
        <f t="shared" si="20"/>
        <v>577</v>
      </c>
      <c r="AE16" s="47">
        <f t="shared" si="20"/>
        <v>1744</v>
      </c>
      <c r="AF16" s="47">
        <f t="shared" si="20"/>
        <v>1734</v>
      </c>
      <c r="AG16" s="47">
        <f t="shared" si="20"/>
        <v>1120</v>
      </c>
      <c r="AH16" s="47">
        <f t="shared" si="20"/>
        <v>850</v>
      </c>
      <c r="AI16" s="47">
        <f t="shared" si="20"/>
        <v>1461</v>
      </c>
      <c r="AJ16" s="47">
        <f t="shared" si="20"/>
        <v>1860</v>
      </c>
      <c r="AK16" s="47">
        <f t="shared" si="20"/>
        <v>600</v>
      </c>
      <c r="AL16" s="47">
        <f t="shared" si="20"/>
        <v>850</v>
      </c>
      <c r="AM16" s="47">
        <f t="shared" si="20"/>
        <v>1779</v>
      </c>
      <c r="AN16" s="47">
        <f t="shared" si="20"/>
        <v>1431</v>
      </c>
      <c r="AO16" s="47">
        <f t="shared" si="20"/>
        <v>1114</v>
      </c>
      <c r="AP16" s="47">
        <f t="shared" si="20"/>
        <v>1815</v>
      </c>
      <c r="AQ16" s="47">
        <f t="shared" si="20"/>
        <v>1500</v>
      </c>
      <c r="AR16" s="47">
        <f t="shared" si="20"/>
        <v>607</v>
      </c>
      <c r="AS16" s="47">
        <f t="shared" si="20"/>
        <v>1799</v>
      </c>
      <c r="AT16" s="47">
        <f t="shared" si="20"/>
        <v>850</v>
      </c>
      <c r="AU16" s="47">
        <f t="shared" si="20"/>
        <v>850</v>
      </c>
      <c r="AV16" s="47">
        <f t="shared" si="20"/>
        <v>850</v>
      </c>
      <c r="AW16" s="47">
        <f t="shared" si="20"/>
        <v>1080</v>
      </c>
      <c r="AX16" s="47">
        <f t="shared" si="20"/>
        <v>1100</v>
      </c>
      <c r="AY16" s="47">
        <f t="shared" si="20"/>
        <v>623</v>
      </c>
      <c r="AZ16" s="47">
        <f t="shared" si="20"/>
        <v>1500</v>
      </c>
      <c r="BA16" s="47">
        <f t="shared" si="20"/>
        <v>850</v>
      </c>
      <c r="BB16" s="47">
        <f t="shared" si="20"/>
        <v>600</v>
      </c>
      <c r="BC16" s="47">
        <f t="shared" si="20"/>
        <v>593</v>
      </c>
      <c r="BD16" s="47">
        <f t="shared" si="20"/>
        <v>1859</v>
      </c>
      <c r="BE16" s="47">
        <f t="shared" si="20"/>
        <v>850</v>
      </c>
      <c r="BF16" s="47">
        <f t="shared" si="20"/>
        <v>600</v>
      </c>
      <c r="BG16" s="47">
        <f t="shared" si="20"/>
        <v>1810</v>
      </c>
      <c r="BH16" s="47">
        <f t="shared" si="20"/>
        <v>1500</v>
      </c>
      <c r="BI16" s="47">
        <f t="shared" si="20"/>
        <v>1553</v>
      </c>
      <c r="BJ16" s="47">
        <f t="shared" si="20"/>
        <v>1086</v>
      </c>
    </row>
    <row r="17" ht="13.5" customHeight="1">
      <c r="A17" s="88">
        <v>39859.0</v>
      </c>
      <c r="B17" s="84" t="s">
        <v>71</v>
      </c>
      <c r="C17" s="38"/>
      <c r="D17" s="233" t="s">
        <v>24</v>
      </c>
      <c r="E17" s="52">
        <f t="shared" si="2"/>
        <v>1553</v>
      </c>
      <c r="F17" s="41">
        <v>4.0</v>
      </c>
      <c r="G17" s="41">
        <v>22.0</v>
      </c>
      <c r="H17" s="42">
        <f t="shared" si="3"/>
        <v>34</v>
      </c>
      <c r="I17" s="38"/>
      <c r="J17" s="234" t="s">
        <v>31</v>
      </c>
      <c r="K17" s="52">
        <f t="shared" si="4"/>
        <v>1500</v>
      </c>
      <c r="L17" s="44">
        <v>1.0</v>
      </c>
      <c r="M17" s="44">
        <v>14.0</v>
      </c>
      <c r="N17" s="23">
        <f t="shared" si="5"/>
        <v>17</v>
      </c>
      <c r="O17" s="38"/>
      <c r="P17" s="45" t="s">
        <v>72</v>
      </c>
      <c r="Q17" s="38"/>
      <c r="R17" s="45">
        <f>MIN(Rules!$E$2,(MAX(H17/N17,N17/H17)))</f>
        <v>2</v>
      </c>
      <c r="S17" s="45">
        <f>VLOOKUP(B17,Rules!A:B,2,FALSE)</f>
        <v>40</v>
      </c>
      <c r="T17" s="38"/>
      <c r="U17" s="46">
        <f>1/(10^(-(E17+(IF(P17="Y",Rules!$I$2,0))-K17)/Rules!$E$12)+1)</f>
        <v>0.718058117</v>
      </c>
      <c r="V17" s="47">
        <f t="shared" si="6"/>
        <v>23</v>
      </c>
      <c r="W17" s="47">
        <f t="shared" si="7"/>
        <v>-23</v>
      </c>
      <c r="X17" s="47"/>
      <c r="Y17" s="47"/>
      <c r="Z17" s="48"/>
      <c r="AA17" s="47">
        <f t="shared" ref="AA17:BJ17" si="21">IF($D17=AA$1,$E17+$V17,(IF($J17=AA$1,$K17+$W17,AA16)))</f>
        <v>1539</v>
      </c>
      <c r="AB17" s="47">
        <f t="shared" si="21"/>
        <v>1100</v>
      </c>
      <c r="AC17" s="47">
        <f t="shared" si="21"/>
        <v>1516</v>
      </c>
      <c r="AD17" s="47">
        <f t="shared" si="21"/>
        <v>577</v>
      </c>
      <c r="AE17" s="47">
        <f t="shared" si="21"/>
        <v>1744</v>
      </c>
      <c r="AF17" s="47">
        <f t="shared" si="21"/>
        <v>1734</v>
      </c>
      <c r="AG17" s="47">
        <f t="shared" si="21"/>
        <v>1120</v>
      </c>
      <c r="AH17" s="47">
        <f t="shared" si="21"/>
        <v>850</v>
      </c>
      <c r="AI17" s="47">
        <f t="shared" si="21"/>
        <v>1461</v>
      </c>
      <c r="AJ17" s="47">
        <f t="shared" si="21"/>
        <v>1860</v>
      </c>
      <c r="AK17" s="47">
        <f t="shared" si="21"/>
        <v>600</v>
      </c>
      <c r="AL17" s="47">
        <f t="shared" si="21"/>
        <v>850</v>
      </c>
      <c r="AM17" s="47">
        <f t="shared" si="21"/>
        <v>1779</v>
      </c>
      <c r="AN17" s="47">
        <f t="shared" si="21"/>
        <v>1431</v>
      </c>
      <c r="AO17" s="47">
        <f t="shared" si="21"/>
        <v>1114</v>
      </c>
      <c r="AP17" s="47">
        <f t="shared" si="21"/>
        <v>1815</v>
      </c>
      <c r="AQ17" s="47">
        <f t="shared" si="21"/>
        <v>1477</v>
      </c>
      <c r="AR17" s="47">
        <f t="shared" si="21"/>
        <v>607</v>
      </c>
      <c r="AS17" s="47">
        <f t="shared" si="21"/>
        <v>1799</v>
      </c>
      <c r="AT17" s="47">
        <f t="shared" si="21"/>
        <v>850</v>
      </c>
      <c r="AU17" s="47">
        <f t="shared" si="21"/>
        <v>850</v>
      </c>
      <c r="AV17" s="47">
        <f t="shared" si="21"/>
        <v>850</v>
      </c>
      <c r="AW17" s="47">
        <f t="shared" si="21"/>
        <v>1080</v>
      </c>
      <c r="AX17" s="47">
        <f t="shared" si="21"/>
        <v>1100</v>
      </c>
      <c r="AY17" s="47">
        <f t="shared" si="21"/>
        <v>623</v>
      </c>
      <c r="AZ17" s="47">
        <f t="shared" si="21"/>
        <v>1500</v>
      </c>
      <c r="BA17" s="47">
        <f t="shared" si="21"/>
        <v>850</v>
      </c>
      <c r="BB17" s="47">
        <f t="shared" si="21"/>
        <v>600</v>
      </c>
      <c r="BC17" s="47">
        <f t="shared" si="21"/>
        <v>593</v>
      </c>
      <c r="BD17" s="47">
        <f t="shared" si="21"/>
        <v>1859</v>
      </c>
      <c r="BE17" s="47">
        <f t="shared" si="21"/>
        <v>850</v>
      </c>
      <c r="BF17" s="47">
        <f t="shared" si="21"/>
        <v>600</v>
      </c>
      <c r="BG17" s="47">
        <f t="shared" si="21"/>
        <v>1810</v>
      </c>
      <c r="BH17" s="47">
        <f t="shared" si="21"/>
        <v>1500</v>
      </c>
      <c r="BI17" s="47">
        <f t="shared" si="21"/>
        <v>1576</v>
      </c>
      <c r="BJ17" s="47">
        <f t="shared" si="21"/>
        <v>1086</v>
      </c>
    </row>
    <row r="18" ht="13.5" customHeight="1">
      <c r="A18" s="88">
        <v>39859.0</v>
      </c>
      <c r="B18" s="84" t="s">
        <v>71</v>
      </c>
      <c r="C18" s="38"/>
      <c r="D18" s="233" t="s">
        <v>32</v>
      </c>
      <c r="E18" s="52">
        <f t="shared" si="2"/>
        <v>1500</v>
      </c>
      <c r="F18" s="41">
        <v>1.0</v>
      </c>
      <c r="G18" s="41">
        <v>13.0</v>
      </c>
      <c r="H18" s="42">
        <f t="shared" si="3"/>
        <v>16</v>
      </c>
      <c r="I18" s="38"/>
      <c r="J18" s="234" t="s">
        <v>27</v>
      </c>
      <c r="K18" s="52">
        <f t="shared" si="4"/>
        <v>1500</v>
      </c>
      <c r="L18" s="44">
        <v>3.0</v>
      </c>
      <c r="M18" s="44">
        <v>22.0</v>
      </c>
      <c r="N18" s="23">
        <f t="shared" si="5"/>
        <v>31</v>
      </c>
      <c r="O18" s="38"/>
      <c r="P18" s="45" t="s">
        <v>72</v>
      </c>
      <c r="Q18" s="38"/>
      <c r="R18" s="45">
        <f>MIN(Rules!$E$2,(MAX(H18/N18,N18/H18)))</f>
        <v>1.9375</v>
      </c>
      <c r="S18" s="45">
        <f>VLOOKUP(B18,Rules!A:B,2,FALSE)</f>
        <v>40</v>
      </c>
      <c r="T18" s="38"/>
      <c r="U18" s="46">
        <f>1/(10^(-(E18+(IF(P18="Y",Rules!$I$2,0))-K18)/Rules!$E$12)+1)</f>
        <v>0.6661394246</v>
      </c>
      <c r="V18" s="47">
        <f t="shared" si="6"/>
        <v>-52</v>
      </c>
      <c r="W18" s="47">
        <f t="shared" si="7"/>
        <v>52</v>
      </c>
      <c r="X18" s="47"/>
      <c r="Y18" s="47"/>
      <c r="Z18" s="48"/>
      <c r="AA18" s="47">
        <f t="shared" ref="AA18:BJ18" si="22">IF($D18=AA$1,$E18+$V18,(IF($J18=AA$1,$K18+$W18,AA17)))</f>
        <v>1539</v>
      </c>
      <c r="AB18" s="47">
        <f t="shared" si="22"/>
        <v>1100</v>
      </c>
      <c r="AC18" s="47">
        <f t="shared" si="22"/>
        <v>1516</v>
      </c>
      <c r="AD18" s="47">
        <f t="shared" si="22"/>
        <v>577</v>
      </c>
      <c r="AE18" s="47">
        <f t="shared" si="22"/>
        <v>1744</v>
      </c>
      <c r="AF18" s="47">
        <f t="shared" si="22"/>
        <v>1734</v>
      </c>
      <c r="AG18" s="47">
        <f t="shared" si="22"/>
        <v>1120</v>
      </c>
      <c r="AH18" s="47">
        <f t="shared" si="22"/>
        <v>850</v>
      </c>
      <c r="AI18" s="47">
        <f t="shared" si="22"/>
        <v>1461</v>
      </c>
      <c r="AJ18" s="47">
        <f t="shared" si="22"/>
        <v>1860</v>
      </c>
      <c r="AK18" s="47">
        <f t="shared" si="22"/>
        <v>600</v>
      </c>
      <c r="AL18" s="47">
        <f t="shared" si="22"/>
        <v>850</v>
      </c>
      <c r="AM18" s="47">
        <f t="shared" si="22"/>
        <v>1779</v>
      </c>
      <c r="AN18" s="47">
        <f t="shared" si="22"/>
        <v>1431</v>
      </c>
      <c r="AO18" s="47">
        <f t="shared" si="22"/>
        <v>1114</v>
      </c>
      <c r="AP18" s="47">
        <f t="shared" si="22"/>
        <v>1815</v>
      </c>
      <c r="AQ18" s="47">
        <f t="shared" si="22"/>
        <v>1477</v>
      </c>
      <c r="AR18" s="47">
        <f t="shared" si="22"/>
        <v>607</v>
      </c>
      <c r="AS18" s="47">
        <f t="shared" si="22"/>
        <v>1799</v>
      </c>
      <c r="AT18" s="47">
        <f t="shared" si="22"/>
        <v>850</v>
      </c>
      <c r="AU18" s="47">
        <f t="shared" si="22"/>
        <v>850</v>
      </c>
      <c r="AV18" s="47">
        <f t="shared" si="22"/>
        <v>850</v>
      </c>
      <c r="AW18" s="47">
        <f t="shared" si="22"/>
        <v>1080</v>
      </c>
      <c r="AX18" s="47">
        <f t="shared" si="22"/>
        <v>1100</v>
      </c>
      <c r="AY18" s="47">
        <f t="shared" si="22"/>
        <v>623</v>
      </c>
      <c r="AZ18" s="47">
        <f t="shared" si="22"/>
        <v>1552</v>
      </c>
      <c r="BA18" s="47">
        <f t="shared" si="22"/>
        <v>850</v>
      </c>
      <c r="BB18" s="47">
        <f t="shared" si="22"/>
        <v>600</v>
      </c>
      <c r="BC18" s="47">
        <f t="shared" si="22"/>
        <v>593</v>
      </c>
      <c r="BD18" s="47">
        <f t="shared" si="22"/>
        <v>1859</v>
      </c>
      <c r="BE18" s="47">
        <f t="shared" si="22"/>
        <v>850</v>
      </c>
      <c r="BF18" s="47">
        <f t="shared" si="22"/>
        <v>600</v>
      </c>
      <c r="BG18" s="47">
        <f t="shared" si="22"/>
        <v>1810</v>
      </c>
      <c r="BH18" s="47">
        <f t="shared" si="22"/>
        <v>1448</v>
      </c>
      <c r="BI18" s="47">
        <f t="shared" si="22"/>
        <v>1576</v>
      </c>
      <c r="BJ18" s="47">
        <f t="shared" si="22"/>
        <v>1086</v>
      </c>
    </row>
    <row r="19" ht="13.5" customHeight="1">
      <c r="A19" s="88">
        <v>39859.0</v>
      </c>
      <c r="B19" s="84" t="s">
        <v>71</v>
      </c>
      <c r="C19" s="38"/>
      <c r="D19" s="233" t="s">
        <v>50</v>
      </c>
      <c r="E19" s="52">
        <f t="shared" si="2"/>
        <v>850</v>
      </c>
      <c r="F19" s="41">
        <v>1.0</v>
      </c>
      <c r="G19" s="41">
        <v>7.0</v>
      </c>
      <c r="H19" s="42">
        <f t="shared" si="3"/>
        <v>10</v>
      </c>
      <c r="I19" s="38"/>
      <c r="J19" s="234" t="s">
        <v>41</v>
      </c>
      <c r="K19" s="52">
        <f t="shared" si="4"/>
        <v>850</v>
      </c>
      <c r="L19" s="44">
        <v>4.0</v>
      </c>
      <c r="M19" s="44">
        <v>21.0</v>
      </c>
      <c r="N19" s="23">
        <f t="shared" si="5"/>
        <v>33</v>
      </c>
      <c r="O19" s="38"/>
      <c r="P19" s="45" t="s">
        <v>72</v>
      </c>
      <c r="Q19" s="38"/>
      <c r="R19" s="45">
        <f>MIN(Rules!$E$2,(MAX(H19/N19,N19/H19)))</f>
        <v>2</v>
      </c>
      <c r="S19" s="45">
        <f>VLOOKUP(B19,Rules!A:B,2,FALSE)</f>
        <v>40</v>
      </c>
      <c r="T19" s="38"/>
      <c r="U19" s="46">
        <f>1/(10^(-(E19+(IF(P19="Y",Rules!$I$2,0))-K19)/Rules!$E$12)+1)</f>
        <v>0.6661394246</v>
      </c>
      <c r="V19" s="47">
        <f t="shared" si="6"/>
        <v>-53</v>
      </c>
      <c r="W19" s="47">
        <f t="shared" si="7"/>
        <v>53</v>
      </c>
      <c r="X19" s="47"/>
      <c r="Y19" s="47"/>
      <c r="Z19" s="48"/>
      <c r="AA19" s="47">
        <f t="shared" ref="AA19:BJ19" si="23">IF($D19=AA$1,$E19+$V19,(IF($J19=AA$1,$K19+$W19,AA18)))</f>
        <v>1539</v>
      </c>
      <c r="AB19" s="47">
        <f t="shared" si="23"/>
        <v>1100</v>
      </c>
      <c r="AC19" s="47">
        <f t="shared" si="23"/>
        <v>1516</v>
      </c>
      <c r="AD19" s="47">
        <f t="shared" si="23"/>
        <v>577</v>
      </c>
      <c r="AE19" s="47">
        <f t="shared" si="23"/>
        <v>1744</v>
      </c>
      <c r="AF19" s="47">
        <f t="shared" si="23"/>
        <v>1734</v>
      </c>
      <c r="AG19" s="47">
        <f t="shared" si="23"/>
        <v>1120</v>
      </c>
      <c r="AH19" s="47">
        <f t="shared" si="23"/>
        <v>850</v>
      </c>
      <c r="AI19" s="47">
        <f t="shared" si="23"/>
        <v>1461</v>
      </c>
      <c r="AJ19" s="47">
        <f t="shared" si="23"/>
        <v>1860</v>
      </c>
      <c r="AK19" s="47">
        <f t="shared" si="23"/>
        <v>600</v>
      </c>
      <c r="AL19" s="47">
        <f t="shared" si="23"/>
        <v>850</v>
      </c>
      <c r="AM19" s="47">
        <f t="shared" si="23"/>
        <v>1779</v>
      </c>
      <c r="AN19" s="47">
        <f t="shared" si="23"/>
        <v>1431</v>
      </c>
      <c r="AO19" s="47">
        <f t="shared" si="23"/>
        <v>1114</v>
      </c>
      <c r="AP19" s="47">
        <f t="shared" si="23"/>
        <v>1815</v>
      </c>
      <c r="AQ19" s="47">
        <f t="shared" si="23"/>
        <v>1477</v>
      </c>
      <c r="AR19" s="47">
        <f t="shared" si="23"/>
        <v>607</v>
      </c>
      <c r="AS19" s="47">
        <f t="shared" si="23"/>
        <v>1799</v>
      </c>
      <c r="AT19" s="47">
        <f t="shared" si="23"/>
        <v>850</v>
      </c>
      <c r="AU19" s="47">
        <f t="shared" si="23"/>
        <v>797</v>
      </c>
      <c r="AV19" s="47">
        <f t="shared" si="23"/>
        <v>850</v>
      </c>
      <c r="AW19" s="47">
        <f t="shared" si="23"/>
        <v>1080</v>
      </c>
      <c r="AX19" s="47">
        <f t="shared" si="23"/>
        <v>1100</v>
      </c>
      <c r="AY19" s="47">
        <f t="shared" si="23"/>
        <v>623</v>
      </c>
      <c r="AZ19" s="47">
        <f t="shared" si="23"/>
        <v>1552</v>
      </c>
      <c r="BA19" s="47">
        <f t="shared" si="23"/>
        <v>903</v>
      </c>
      <c r="BB19" s="47">
        <f t="shared" si="23"/>
        <v>600</v>
      </c>
      <c r="BC19" s="47">
        <f t="shared" si="23"/>
        <v>593</v>
      </c>
      <c r="BD19" s="47">
        <f t="shared" si="23"/>
        <v>1859</v>
      </c>
      <c r="BE19" s="47">
        <f t="shared" si="23"/>
        <v>850</v>
      </c>
      <c r="BF19" s="47">
        <f t="shared" si="23"/>
        <v>600</v>
      </c>
      <c r="BG19" s="47">
        <f t="shared" si="23"/>
        <v>1810</v>
      </c>
      <c r="BH19" s="47">
        <f t="shared" si="23"/>
        <v>1448</v>
      </c>
      <c r="BI19" s="47">
        <f t="shared" si="23"/>
        <v>1576</v>
      </c>
      <c r="BJ19" s="47">
        <f t="shared" si="23"/>
        <v>1086</v>
      </c>
    </row>
    <row r="20" ht="13.5" customHeight="1">
      <c r="A20" s="88">
        <v>39859.0</v>
      </c>
      <c r="B20" s="84" t="s">
        <v>71</v>
      </c>
      <c r="C20" s="38"/>
      <c r="D20" s="233" t="s">
        <v>36</v>
      </c>
      <c r="E20" s="52">
        <f t="shared" si="2"/>
        <v>850</v>
      </c>
      <c r="F20" s="41">
        <v>7.0</v>
      </c>
      <c r="G20" s="41">
        <v>21.0</v>
      </c>
      <c r="H20" s="42">
        <f t="shared" si="3"/>
        <v>42</v>
      </c>
      <c r="I20" s="38"/>
      <c r="J20" s="234" t="s">
        <v>42</v>
      </c>
      <c r="K20" s="52">
        <f t="shared" si="4"/>
        <v>850</v>
      </c>
      <c r="L20" s="44">
        <v>0.0</v>
      </c>
      <c r="M20" s="44">
        <v>8.0</v>
      </c>
      <c r="N20" s="23">
        <f t="shared" si="5"/>
        <v>8</v>
      </c>
      <c r="O20" s="38"/>
      <c r="P20" s="45" t="s">
        <v>72</v>
      </c>
      <c r="Q20" s="38"/>
      <c r="R20" s="45">
        <f>MIN(Rules!$E$2,(MAX(H20/N20,N20/H20)))</f>
        <v>2</v>
      </c>
      <c r="S20" s="45">
        <f>VLOOKUP(B20,Rules!A:B,2,FALSE)</f>
        <v>40</v>
      </c>
      <c r="T20" s="38"/>
      <c r="U20" s="46">
        <f>1/(10^(-(E20+(IF(P20="Y",Rules!$I$2,0))-K20)/Rules!$E$12)+1)</f>
        <v>0.6661394246</v>
      </c>
      <c r="V20" s="47">
        <f t="shared" si="6"/>
        <v>27</v>
      </c>
      <c r="W20" s="47">
        <f t="shared" si="7"/>
        <v>-27</v>
      </c>
      <c r="X20" s="47"/>
      <c r="Y20" s="47"/>
      <c r="Z20" s="48"/>
      <c r="AA20" s="47">
        <f t="shared" ref="AA20:BJ20" si="24">IF($D20=AA$1,$E20+$V20,(IF($J20=AA$1,$K20+$W20,AA19)))</f>
        <v>1539</v>
      </c>
      <c r="AB20" s="47">
        <f t="shared" si="24"/>
        <v>1100</v>
      </c>
      <c r="AC20" s="47">
        <f t="shared" si="24"/>
        <v>1516</v>
      </c>
      <c r="AD20" s="47">
        <f t="shared" si="24"/>
        <v>577</v>
      </c>
      <c r="AE20" s="47">
        <f t="shared" si="24"/>
        <v>1744</v>
      </c>
      <c r="AF20" s="47">
        <f t="shared" si="24"/>
        <v>1734</v>
      </c>
      <c r="AG20" s="47">
        <f t="shared" si="24"/>
        <v>1120</v>
      </c>
      <c r="AH20" s="47">
        <f t="shared" si="24"/>
        <v>850</v>
      </c>
      <c r="AI20" s="47">
        <f t="shared" si="24"/>
        <v>1461</v>
      </c>
      <c r="AJ20" s="47">
        <f t="shared" si="24"/>
        <v>1860</v>
      </c>
      <c r="AK20" s="47">
        <f t="shared" si="24"/>
        <v>600</v>
      </c>
      <c r="AL20" s="47">
        <f t="shared" si="24"/>
        <v>850</v>
      </c>
      <c r="AM20" s="47">
        <f t="shared" si="24"/>
        <v>1779</v>
      </c>
      <c r="AN20" s="47">
        <f t="shared" si="24"/>
        <v>1431</v>
      </c>
      <c r="AO20" s="47">
        <f t="shared" si="24"/>
        <v>1114</v>
      </c>
      <c r="AP20" s="47">
        <f t="shared" si="24"/>
        <v>1815</v>
      </c>
      <c r="AQ20" s="47">
        <f t="shared" si="24"/>
        <v>1477</v>
      </c>
      <c r="AR20" s="47">
        <f t="shared" si="24"/>
        <v>607</v>
      </c>
      <c r="AS20" s="47">
        <f t="shared" si="24"/>
        <v>1799</v>
      </c>
      <c r="AT20" s="47">
        <f t="shared" si="24"/>
        <v>877</v>
      </c>
      <c r="AU20" s="47">
        <f t="shared" si="24"/>
        <v>797</v>
      </c>
      <c r="AV20" s="47">
        <f t="shared" si="24"/>
        <v>850</v>
      </c>
      <c r="AW20" s="47">
        <f t="shared" si="24"/>
        <v>1080</v>
      </c>
      <c r="AX20" s="47">
        <f t="shared" si="24"/>
        <v>1100</v>
      </c>
      <c r="AY20" s="47">
        <f t="shared" si="24"/>
        <v>623</v>
      </c>
      <c r="AZ20" s="47">
        <f t="shared" si="24"/>
        <v>1552</v>
      </c>
      <c r="BA20" s="47">
        <f t="shared" si="24"/>
        <v>903</v>
      </c>
      <c r="BB20" s="47">
        <f t="shared" si="24"/>
        <v>600</v>
      </c>
      <c r="BC20" s="47">
        <f t="shared" si="24"/>
        <v>593</v>
      </c>
      <c r="BD20" s="47">
        <f t="shared" si="24"/>
        <v>1859</v>
      </c>
      <c r="BE20" s="47">
        <f t="shared" si="24"/>
        <v>823</v>
      </c>
      <c r="BF20" s="47">
        <f t="shared" si="24"/>
        <v>600</v>
      </c>
      <c r="BG20" s="47">
        <f t="shared" si="24"/>
        <v>1810</v>
      </c>
      <c r="BH20" s="47">
        <f t="shared" si="24"/>
        <v>1448</v>
      </c>
      <c r="BI20" s="47">
        <f t="shared" si="24"/>
        <v>1576</v>
      </c>
      <c r="BJ20" s="47">
        <f t="shared" si="24"/>
        <v>1086</v>
      </c>
    </row>
    <row r="21" ht="13.5" customHeight="1">
      <c r="A21" s="88">
        <v>39859.0</v>
      </c>
      <c r="B21" s="84" t="s">
        <v>71</v>
      </c>
      <c r="C21" s="47"/>
      <c r="D21" s="233" t="s">
        <v>45</v>
      </c>
      <c r="E21" s="52">
        <f t="shared" si="2"/>
        <v>850</v>
      </c>
      <c r="F21" s="41">
        <v>0.0</v>
      </c>
      <c r="G21" s="41">
        <v>15.0</v>
      </c>
      <c r="H21" s="42">
        <f t="shared" si="3"/>
        <v>15</v>
      </c>
      <c r="I21" s="47"/>
      <c r="J21" s="234" t="s">
        <v>47</v>
      </c>
      <c r="K21" s="52">
        <f t="shared" si="4"/>
        <v>850</v>
      </c>
      <c r="L21" s="44">
        <v>1.0</v>
      </c>
      <c r="M21" s="44">
        <v>8.0</v>
      </c>
      <c r="N21" s="23">
        <f t="shared" si="5"/>
        <v>11</v>
      </c>
      <c r="O21" s="47"/>
      <c r="P21" s="47" t="s">
        <v>72</v>
      </c>
      <c r="Q21" s="47"/>
      <c r="R21" s="45">
        <f>MIN(Rules!$E$2,(MAX(H21/N21,N21/H21)))</f>
        <v>1.363636364</v>
      </c>
      <c r="S21" s="45">
        <f>VLOOKUP(B21,Rules!A:B,2,FALSE)</f>
        <v>40</v>
      </c>
      <c r="T21" s="45"/>
      <c r="U21" s="46">
        <f>1/(10^(-(E21+(IF(P21="Y",Rules!$I$2,0))-K21)/Rules!$E$12)+1)</f>
        <v>0.6661394246</v>
      </c>
      <c r="V21" s="47">
        <f t="shared" si="6"/>
        <v>18</v>
      </c>
      <c r="W21" s="47">
        <f t="shared" si="7"/>
        <v>-18</v>
      </c>
      <c r="X21" s="47"/>
      <c r="Y21" s="47"/>
      <c r="Z21" s="48"/>
      <c r="AA21" s="47">
        <f t="shared" ref="AA21:BJ21" si="25">IF($D21=AA$1,$E21+$V21,(IF($J21=AA$1,$K21+$W21,AA20)))</f>
        <v>1539</v>
      </c>
      <c r="AB21" s="47">
        <f t="shared" si="25"/>
        <v>1100</v>
      </c>
      <c r="AC21" s="47">
        <f t="shared" si="25"/>
        <v>1516</v>
      </c>
      <c r="AD21" s="47">
        <f t="shared" si="25"/>
        <v>577</v>
      </c>
      <c r="AE21" s="47">
        <f t="shared" si="25"/>
        <v>1744</v>
      </c>
      <c r="AF21" s="47">
        <f t="shared" si="25"/>
        <v>1734</v>
      </c>
      <c r="AG21" s="47">
        <f t="shared" si="25"/>
        <v>1120</v>
      </c>
      <c r="AH21" s="47">
        <f t="shared" si="25"/>
        <v>850</v>
      </c>
      <c r="AI21" s="47">
        <f t="shared" si="25"/>
        <v>1461</v>
      </c>
      <c r="AJ21" s="47">
        <f t="shared" si="25"/>
        <v>1860</v>
      </c>
      <c r="AK21" s="47">
        <f t="shared" si="25"/>
        <v>600</v>
      </c>
      <c r="AL21" s="47">
        <f t="shared" si="25"/>
        <v>868</v>
      </c>
      <c r="AM21" s="47">
        <f t="shared" si="25"/>
        <v>1779</v>
      </c>
      <c r="AN21" s="47">
        <f t="shared" si="25"/>
        <v>1431</v>
      </c>
      <c r="AO21" s="47">
        <f t="shared" si="25"/>
        <v>1114</v>
      </c>
      <c r="AP21" s="47">
        <f t="shared" si="25"/>
        <v>1815</v>
      </c>
      <c r="AQ21" s="47">
        <f t="shared" si="25"/>
        <v>1477</v>
      </c>
      <c r="AR21" s="47">
        <f t="shared" si="25"/>
        <v>607</v>
      </c>
      <c r="AS21" s="47">
        <f t="shared" si="25"/>
        <v>1799</v>
      </c>
      <c r="AT21" s="47">
        <f t="shared" si="25"/>
        <v>877</v>
      </c>
      <c r="AU21" s="47">
        <f t="shared" si="25"/>
        <v>797</v>
      </c>
      <c r="AV21" s="47">
        <f t="shared" si="25"/>
        <v>832</v>
      </c>
      <c r="AW21" s="47">
        <f t="shared" si="25"/>
        <v>1080</v>
      </c>
      <c r="AX21" s="47">
        <f t="shared" si="25"/>
        <v>1100</v>
      </c>
      <c r="AY21" s="47">
        <f t="shared" si="25"/>
        <v>623</v>
      </c>
      <c r="AZ21" s="47">
        <f t="shared" si="25"/>
        <v>1552</v>
      </c>
      <c r="BA21" s="47">
        <f t="shared" si="25"/>
        <v>903</v>
      </c>
      <c r="BB21" s="47">
        <f t="shared" si="25"/>
        <v>600</v>
      </c>
      <c r="BC21" s="47">
        <f t="shared" si="25"/>
        <v>593</v>
      </c>
      <c r="BD21" s="47">
        <f t="shared" si="25"/>
        <v>1859</v>
      </c>
      <c r="BE21" s="47">
        <f t="shared" si="25"/>
        <v>823</v>
      </c>
      <c r="BF21" s="47">
        <f t="shared" si="25"/>
        <v>600</v>
      </c>
      <c r="BG21" s="47">
        <f t="shared" si="25"/>
        <v>1810</v>
      </c>
      <c r="BH21" s="47">
        <f t="shared" si="25"/>
        <v>1448</v>
      </c>
      <c r="BI21" s="47">
        <f t="shared" si="25"/>
        <v>1576</v>
      </c>
      <c r="BJ21" s="47">
        <f t="shared" si="25"/>
        <v>1086</v>
      </c>
    </row>
    <row r="22" ht="13.5" customHeight="1">
      <c r="A22" s="88">
        <v>39859.0</v>
      </c>
      <c r="B22" s="84" t="s">
        <v>71</v>
      </c>
      <c r="C22" s="47"/>
      <c r="D22" s="233" t="s">
        <v>48</v>
      </c>
      <c r="E22" s="52">
        <f t="shared" si="2"/>
        <v>600</v>
      </c>
      <c r="F22" s="41">
        <v>1.0</v>
      </c>
      <c r="G22" s="41">
        <v>15.0</v>
      </c>
      <c r="H22" s="42">
        <f t="shared" si="3"/>
        <v>18</v>
      </c>
      <c r="I22" s="47"/>
      <c r="J22" s="234" t="s">
        <v>46</v>
      </c>
      <c r="K22" s="52">
        <f t="shared" si="4"/>
        <v>593</v>
      </c>
      <c r="L22" s="44">
        <v>3.0</v>
      </c>
      <c r="M22" s="44">
        <v>9.0</v>
      </c>
      <c r="N22" s="23">
        <f t="shared" si="5"/>
        <v>18</v>
      </c>
      <c r="O22" s="47"/>
      <c r="P22" s="47" t="s">
        <v>72</v>
      </c>
      <c r="Q22" s="47"/>
      <c r="R22" s="45">
        <f>MIN(Rules!$E$2,(MAX(H22/N22,N22/H22)))</f>
        <v>1</v>
      </c>
      <c r="S22" s="45">
        <f>VLOOKUP(B22,Rules!A:B,2,FALSE)</f>
        <v>40</v>
      </c>
      <c r="T22" s="45"/>
      <c r="U22" s="46">
        <f>1/(10^(-(E22+(IF(P22="Y",Rules!$I$2,0))-K22)/Rules!$E$12)+1)</f>
        <v>0.6732698731</v>
      </c>
      <c r="V22" s="47">
        <f t="shared" si="6"/>
        <v>-7</v>
      </c>
      <c r="W22" s="47">
        <f t="shared" si="7"/>
        <v>7</v>
      </c>
      <c r="X22" s="47"/>
      <c r="Y22" s="47"/>
      <c r="Z22" s="48"/>
      <c r="AA22" s="47">
        <f t="shared" ref="AA22:BJ22" si="26">IF($D22=AA$1,$E22+$V22,(IF($J22=AA$1,$K22+$W22,AA21)))</f>
        <v>1539</v>
      </c>
      <c r="AB22" s="47">
        <f t="shared" si="26"/>
        <v>1100</v>
      </c>
      <c r="AC22" s="47">
        <f t="shared" si="26"/>
        <v>1516</v>
      </c>
      <c r="AD22" s="47">
        <f t="shared" si="26"/>
        <v>577</v>
      </c>
      <c r="AE22" s="47">
        <f t="shared" si="26"/>
        <v>1744</v>
      </c>
      <c r="AF22" s="47">
        <f t="shared" si="26"/>
        <v>1734</v>
      </c>
      <c r="AG22" s="47">
        <f t="shared" si="26"/>
        <v>1120</v>
      </c>
      <c r="AH22" s="47">
        <f t="shared" si="26"/>
        <v>850</v>
      </c>
      <c r="AI22" s="47">
        <f t="shared" si="26"/>
        <v>1461</v>
      </c>
      <c r="AJ22" s="47">
        <f t="shared" si="26"/>
        <v>1860</v>
      </c>
      <c r="AK22" s="47">
        <f t="shared" si="26"/>
        <v>593</v>
      </c>
      <c r="AL22" s="47">
        <f t="shared" si="26"/>
        <v>868</v>
      </c>
      <c r="AM22" s="47">
        <f t="shared" si="26"/>
        <v>1779</v>
      </c>
      <c r="AN22" s="47">
        <f t="shared" si="26"/>
        <v>1431</v>
      </c>
      <c r="AO22" s="47">
        <f t="shared" si="26"/>
        <v>1114</v>
      </c>
      <c r="AP22" s="47">
        <f t="shared" si="26"/>
        <v>1815</v>
      </c>
      <c r="AQ22" s="47">
        <f t="shared" si="26"/>
        <v>1477</v>
      </c>
      <c r="AR22" s="47">
        <f t="shared" si="26"/>
        <v>607</v>
      </c>
      <c r="AS22" s="47">
        <f t="shared" si="26"/>
        <v>1799</v>
      </c>
      <c r="AT22" s="47">
        <f t="shared" si="26"/>
        <v>877</v>
      </c>
      <c r="AU22" s="47">
        <f t="shared" si="26"/>
        <v>797</v>
      </c>
      <c r="AV22" s="47">
        <f t="shared" si="26"/>
        <v>832</v>
      </c>
      <c r="AW22" s="47">
        <f t="shared" si="26"/>
        <v>1080</v>
      </c>
      <c r="AX22" s="47">
        <f t="shared" si="26"/>
        <v>1100</v>
      </c>
      <c r="AY22" s="47">
        <f t="shared" si="26"/>
        <v>623</v>
      </c>
      <c r="AZ22" s="47">
        <f t="shared" si="26"/>
        <v>1552</v>
      </c>
      <c r="BA22" s="47">
        <f t="shared" si="26"/>
        <v>903</v>
      </c>
      <c r="BB22" s="47">
        <f t="shared" si="26"/>
        <v>600</v>
      </c>
      <c r="BC22" s="47">
        <f t="shared" si="26"/>
        <v>600</v>
      </c>
      <c r="BD22" s="47">
        <f t="shared" si="26"/>
        <v>1859</v>
      </c>
      <c r="BE22" s="47">
        <f t="shared" si="26"/>
        <v>823</v>
      </c>
      <c r="BF22" s="47">
        <f t="shared" si="26"/>
        <v>600</v>
      </c>
      <c r="BG22" s="47">
        <f t="shared" si="26"/>
        <v>1810</v>
      </c>
      <c r="BH22" s="47">
        <f t="shared" si="26"/>
        <v>1448</v>
      </c>
      <c r="BI22" s="47">
        <f t="shared" si="26"/>
        <v>1576</v>
      </c>
      <c r="BJ22" s="47">
        <f t="shared" si="26"/>
        <v>1086</v>
      </c>
    </row>
    <row r="23" ht="13.5" customHeight="1">
      <c r="A23" s="88">
        <v>39859.0</v>
      </c>
      <c r="B23" s="84" t="s">
        <v>71</v>
      </c>
      <c r="C23" s="38"/>
      <c r="D23" s="233" t="s">
        <v>52</v>
      </c>
      <c r="E23" s="52">
        <f t="shared" si="2"/>
        <v>607</v>
      </c>
      <c r="F23" s="41">
        <v>2.0</v>
      </c>
      <c r="G23" s="41">
        <v>11.0</v>
      </c>
      <c r="H23" s="42">
        <f t="shared" si="3"/>
        <v>17</v>
      </c>
      <c r="I23" s="38"/>
      <c r="J23" s="234" t="s">
        <v>44</v>
      </c>
      <c r="K23" s="52">
        <f t="shared" si="4"/>
        <v>600</v>
      </c>
      <c r="L23" s="44">
        <v>1.0</v>
      </c>
      <c r="M23" s="44">
        <v>17.0</v>
      </c>
      <c r="N23" s="23">
        <f t="shared" si="5"/>
        <v>20</v>
      </c>
      <c r="O23" s="38"/>
      <c r="P23" s="45" t="s">
        <v>72</v>
      </c>
      <c r="Q23" s="38"/>
      <c r="R23" s="45">
        <f>MIN(Rules!$E$2,(MAX(H23/N23,N23/H23)))</f>
        <v>1.176470588</v>
      </c>
      <c r="S23" s="45">
        <f>VLOOKUP(B23,Rules!A:B,2,FALSE)</f>
        <v>40</v>
      </c>
      <c r="T23" s="38"/>
      <c r="U23" s="46">
        <f>1/(10^(-(E23+(IF(P23="Y",Rules!$I$2,0))-K23)/Rules!$E$12)+1)</f>
        <v>0.6732698731</v>
      </c>
      <c r="V23" s="47">
        <f t="shared" si="6"/>
        <v>-32</v>
      </c>
      <c r="W23" s="47">
        <f t="shared" si="7"/>
        <v>32</v>
      </c>
      <c r="X23" s="47"/>
      <c r="Y23" s="47"/>
      <c r="Z23" s="48"/>
      <c r="AA23" s="47">
        <f t="shared" ref="AA23:BJ23" si="27">IF($D23=AA$1,$E23+$V23,(IF($J23=AA$1,$K23+$W23,AA22)))</f>
        <v>1539</v>
      </c>
      <c r="AB23" s="47">
        <f t="shared" si="27"/>
        <v>1100</v>
      </c>
      <c r="AC23" s="47">
        <f t="shared" si="27"/>
        <v>1516</v>
      </c>
      <c r="AD23" s="47">
        <f t="shared" si="27"/>
        <v>577</v>
      </c>
      <c r="AE23" s="47">
        <f t="shared" si="27"/>
        <v>1744</v>
      </c>
      <c r="AF23" s="47">
        <f t="shared" si="27"/>
        <v>1734</v>
      </c>
      <c r="AG23" s="47">
        <f t="shared" si="27"/>
        <v>1120</v>
      </c>
      <c r="AH23" s="47">
        <f t="shared" si="27"/>
        <v>850</v>
      </c>
      <c r="AI23" s="47">
        <f t="shared" si="27"/>
        <v>1461</v>
      </c>
      <c r="AJ23" s="47">
        <f t="shared" si="27"/>
        <v>1860</v>
      </c>
      <c r="AK23" s="47">
        <f t="shared" si="27"/>
        <v>593</v>
      </c>
      <c r="AL23" s="47">
        <f t="shared" si="27"/>
        <v>868</v>
      </c>
      <c r="AM23" s="47">
        <f t="shared" si="27"/>
        <v>1779</v>
      </c>
      <c r="AN23" s="47">
        <f t="shared" si="27"/>
        <v>1431</v>
      </c>
      <c r="AO23" s="47">
        <f t="shared" si="27"/>
        <v>1114</v>
      </c>
      <c r="AP23" s="47">
        <f t="shared" si="27"/>
        <v>1815</v>
      </c>
      <c r="AQ23" s="47">
        <f t="shared" si="27"/>
        <v>1477</v>
      </c>
      <c r="AR23" s="47">
        <f t="shared" si="27"/>
        <v>575</v>
      </c>
      <c r="AS23" s="47">
        <f t="shared" si="27"/>
        <v>1799</v>
      </c>
      <c r="AT23" s="47">
        <f t="shared" si="27"/>
        <v>877</v>
      </c>
      <c r="AU23" s="47">
        <f t="shared" si="27"/>
        <v>797</v>
      </c>
      <c r="AV23" s="47">
        <f t="shared" si="27"/>
        <v>832</v>
      </c>
      <c r="AW23" s="47">
        <f t="shared" si="27"/>
        <v>1080</v>
      </c>
      <c r="AX23" s="47">
        <f t="shared" si="27"/>
        <v>1100</v>
      </c>
      <c r="AY23" s="47">
        <f t="shared" si="27"/>
        <v>623</v>
      </c>
      <c r="AZ23" s="47">
        <f t="shared" si="27"/>
        <v>1552</v>
      </c>
      <c r="BA23" s="47">
        <f t="shared" si="27"/>
        <v>903</v>
      </c>
      <c r="BB23" s="47">
        <f t="shared" si="27"/>
        <v>632</v>
      </c>
      <c r="BC23" s="47">
        <f t="shared" si="27"/>
        <v>600</v>
      </c>
      <c r="BD23" s="47">
        <f t="shared" si="27"/>
        <v>1859</v>
      </c>
      <c r="BE23" s="47">
        <f t="shared" si="27"/>
        <v>823</v>
      </c>
      <c r="BF23" s="47">
        <f t="shared" si="27"/>
        <v>600</v>
      </c>
      <c r="BG23" s="47">
        <f t="shared" si="27"/>
        <v>1810</v>
      </c>
      <c r="BH23" s="47">
        <f t="shared" si="27"/>
        <v>1448</v>
      </c>
      <c r="BI23" s="47">
        <f t="shared" si="27"/>
        <v>1576</v>
      </c>
      <c r="BJ23" s="47">
        <f t="shared" si="27"/>
        <v>1086</v>
      </c>
    </row>
    <row r="24" ht="13.5" customHeight="1">
      <c r="A24" s="88">
        <v>39859.0</v>
      </c>
      <c r="B24" s="84" t="s">
        <v>71</v>
      </c>
      <c r="C24" s="38"/>
      <c r="D24" s="233" t="s">
        <v>43</v>
      </c>
      <c r="E24" s="52">
        <f t="shared" si="2"/>
        <v>1100</v>
      </c>
      <c r="F24" s="41">
        <v>1.0</v>
      </c>
      <c r="G24" s="41">
        <v>10.0</v>
      </c>
      <c r="H24" s="42">
        <f t="shared" si="3"/>
        <v>13</v>
      </c>
      <c r="I24" s="47"/>
      <c r="J24" s="234" t="s">
        <v>35</v>
      </c>
      <c r="K24" s="52">
        <f t="shared" si="4"/>
        <v>1120</v>
      </c>
      <c r="L24" s="44">
        <v>1.0</v>
      </c>
      <c r="M24" s="44">
        <v>10.0</v>
      </c>
      <c r="N24" s="23">
        <f t="shared" si="5"/>
        <v>13</v>
      </c>
      <c r="O24" s="38"/>
      <c r="P24" s="45" t="s">
        <v>72</v>
      </c>
      <c r="Q24" s="38"/>
      <c r="R24" s="45">
        <f>MIN(Rules!$E$2,(MAX(H24/N24,N24/H24)))</f>
        <v>1</v>
      </c>
      <c r="S24" s="45">
        <f>VLOOKUP(B24,Rules!A:B,2,FALSE)</f>
        <v>40</v>
      </c>
      <c r="T24" s="38"/>
      <c r="U24" s="46">
        <f>1/(10^(-(E24+(IF(P24="Y",Rules!$I$2,0))-K24)/Rules!$E$12)+1)</f>
        <v>0.6453524504</v>
      </c>
      <c r="V24" s="47">
        <f t="shared" si="6"/>
        <v>-6</v>
      </c>
      <c r="W24" s="47">
        <f t="shared" si="7"/>
        <v>6</v>
      </c>
      <c r="X24" s="47"/>
      <c r="Y24" s="47"/>
      <c r="Z24" s="48"/>
      <c r="AA24" s="47">
        <f t="shared" ref="AA24:BJ24" si="28">IF($D24=AA$1,$E24+$V24,(IF($J24=AA$1,$K24+$W24,AA23)))</f>
        <v>1539</v>
      </c>
      <c r="AB24" s="47">
        <f t="shared" si="28"/>
        <v>1094</v>
      </c>
      <c r="AC24" s="47">
        <f t="shared" si="28"/>
        <v>1516</v>
      </c>
      <c r="AD24" s="47">
        <f t="shared" si="28"/>
        <v>577</v>
      </c>
      <c r="AE24" s="47">
        <f t="shared" si="28"/>
        <v>1744</v>
      </c>
      <c r="AF24" s="47">
        <f t="shared" si="28"/>
        <v>1734</v>
      </c>
      <c r="AG24" s="47">
        <f t="shared" si="28"/>
        <v>1126</v>
      </c>
      <c r="AH24" s="47">
        <f t="shared" si="28"/>
        <v>850</v>
      </c>
      <c r="AI24" s="47">
        <f t="shared" si="28"/>
        <v>1461</v>
      </c>
      <c r="AJ24" s="47">
        <f t="shared" si="28"/>
        <v>1860</v>
      </c>
      <c r="AK24" s="47">
        <f t="shared" si="28"/>
        <v>593</v>
      </c>
      <c r="AL24" s="47">
        <f t="shared" si="28"/>
        <v>868</v>
      </c>
      <c r="AM24" s="47">
        <f t="shared" si="28"/>
        <v>1779</v>
      </c>
      <c r="AN24" s="47">
        <f t="shared" si="28"/>
        <v>1431</v>
      </c>
      <c r="AO24" s="47">
        <f t="shared" si="28"/>
        <v>1114</v>
      </c>
      <c r="AP24" s="47">
        <f t="shared" si="28"/>
        <v>1815</v>
      </c>
      <c r="AQ24" s="47">
        <f t="shared" si="28"/>
        <v>1477</v>
      </c>
      <c r="AR24" s="47">
        <f t="shared" si="28"/>
        <v>575</v>
      </c>
      <c r="AS24" s="47">
        <f t="shared" si="28"/>
        <v>1799</v>
      </c>
      <c r="AT24" s="47">
        <f t="shared" si="28"/>
        <v>877</v>
      </c>
      <c r="AU24" s="47">
        <f t="shared" si="28"/>
        <v>797</v>
      </c>
      <c r="AV24" s="47">
        <f t="shared" si="28"/>
        <v>832</v>
      </c>
      <c r="AW24" s="47">
        <f t="shared" si="28"/>
        <v>1080</v>
      </c>
      <c r="AX24" s="47">
        <f t="shared" si="28"/>
        <v>1100</v>
      </c>
      <c r="AY24" s="47">
        <f t="shared" si="28"/>
        <v>623</v>
      </c>
      <c r="AZ24" s="47">
        <f t="shared" si="28"/>
        <v>1552</v>
      </c>
      <c r="BA24" s="47">
        <f t="shared" si="28"/>
        <v>903</v>
      </c>
      <c r="BB24" s="47">
        <f t="shared" si="28"/>
        <v>632</v>
      </c>
      <c r="BC24" s="47">
        <f t="shared" si="28"/>
        <v>600</v>
      </c>
      <c r="BD24" s="47">
        <f t="shared" si="28"/>
        <v>1859</v>
      </c>
      <c r="BE24" s="47">
        <f t="shared" si="28"/>
        <v>823</v>
      </c>
      <c r="BF24" s="47">
        <f t="shared" si="28"/>
        <v>600</v>
      </c>
      <c r="BG24" s="47">
        <f t="shared" si="28"/>
        <v>1810</v>
      </c>
      <c r="BH24" s="47">
        <f t="shared" si="28"/>
        <v>1448</v>
      </c>
      <c r="BI24" s="47">
        <f t="shared" si="28"/>
        <v>1576</v>
      </c>
      <c r="BJ24" s="47">
        <f t="shared" si="28"/>
        <v>1086</v>
      </c>
    </row>
    <row r="25" ht="13.5" customHeight="1">
      <c r="A25" s="88">
        <v>39859.0</v>
      </c>
      <c r="B25" s="84" t="s">
        <v>71</v>
      </c>
      <c r="C25" s="38"/>
      <c r="D25" s="233" t="s">
        <v>39</v>
      </c>
      <c r="E25" s="52">
        <f t="shared" si="2"/>
        <v>1080</v>
      </c>
      <c r="F25" s="41">
        <v>1.0</v>
      </c>
      <c r="G25" s="41">
        <v>10.0</v>
      </c>
      <c r="H25" s="42">
        <f t="shared" si="3"/>
        <v>13</v>
      </c>
      <c r="I25" s="47"/>
      <c r="J25" s="234" t="s">
        <v>38</v>
      </c>
      <c r="K25" s="52">
        <f t="shared" si="4"/>
        <v>1100</v>
      </c>
      <c r="L25" s="44">
        <v>1.0</v>
      </c>
      <c r="M25" s="44">
        <v>19.0</v>
      </c>
      <c r="N25" s="23">
        <f t="shared" si="5"/>
        <v>22</v>
      </c>
      <c r="O25" s="38"/>
      <c r="P25" s="45" t="s">
        <v>72</v>
      </c>
      <c r="Q25" s="38"/>
      <c r="R25" s="45">
        <f>MIN(Rules!$E$2,(MAX(H25/N25,N25/H25)))</f>
        <v>1.692307692</v>
      </c>
      <c r="S25" s="45">
        <f>VLOOKUP(B25,Rules!A:B,2,FALSE)</f>
        <v>40</v>
      </c>
      <c r="T25" s="38"/>
      <c r="U25" s="46">
        <f>1/(10^(-(E25+(IF(P25="Y",Rules!$I$2,0))-K25)/Rules!$E$12)+1)</f>
        <v>0.6453524504</v>
      </c>
      <c r="V25" s="47">
        <f t="shared" si="6"/>
        <v>-44</v>
      </c>
      <c r="W25" s="47">
        <f t="shared" si="7"/>
        <v>44</v>
      </c>
      <c r="X25" s="47"/>
      <c r="Y25" s="47"/>
      <c r="Z25" s="48"/>
      <c r="AA25" s="47">
        <f t="shared" ref="AA25:BJ25" si="29">IF($D25=AA$1,$E25+$V25,(IF($J25=AA$1,$K25+$W25,AA24)))</f>
        <v>1539</v>
      </c>
      <c r="AB25" s="47">
        <f t="shared" si="29"/>
        <v>1094</v>
      </c>
      <c r="AC25" s="47">
        <f t="shared" si="29"/>
        <v>1516</v>
      </c>
      <c r="AD25" s="47">
        <f t="shared" si="29"/>
        <v>577</v>
      </c>
      <c r="AE25" s="47">
        <f t="shared" si="29"/>
        <v>1744</v>
      </c>
      <c r="AF25" s="47">
        <f t="shared" si="29"/>
        <v>1734</v>
      </c>
      <c r="AG25" s="47">
        <f t="shared" si="29"/>
        <v>1126</v>
      </c>
      <c r="AH25" s="47">
        <f t="shared" si="29"/>
        <v>850</v>
      </c>
      <c r="AI25" s="47">
        <f t="shared" si="29"/>
        <v>1461</v>
      </c>
      <c r="AJ25" s="47">
        <f t="shared" si="29"/>
        <v>1860</v>
      </c>
      <c r="AK25" s="47">
        <f t="shared" si="29"/>
        <v>593</v>
      </c>
      <c r="AL25" s="47">
        <f t="shared" si="29"/>
        <v>868</v>
      </c>
      <c r="AM25" s="47">
        <f t="shared" si="29"/>
        <v>1779</v>
      </c>
      <c r="AN25" s="47">
        <f t="shared" si="29"/>
        <v>1431</v>
      </c>
      <c r="AO25" s="47">
        <f t="shared" si="29"/>
        <v>1114</v>
      </c>
      <c r="AP25" s="47">
        <f t="shared" si="29"/>
        <v>1815</v>
      </c>
      <c r="AQ25" s="47">
        <f t="shared" si="29"/>
        <v>1477</v>
      </c>
      <c r="AR25" s="47">
        <f t="shared" si="29"/>
        <v>575</v>
      </c>
      <c r="AS25" s="47">
        <f t="shared" si="29"/>
        <v>1799</v>
      </c>
      <c r="AT25" s="47">
        <f t="shared" si="29"/>
        <v>877</v>
      </c>
      <c r="AU25" s="47">
        <f t="shared" si="29"/>
        <v>797</v>
      </c>
      <c r="AV25" s="47">
        <f t="shared" si="29"/>
        <v>832</v>
      </c>
      <c r="AW25" s="47">
        <f t="shared" si="29"/>
        <v>1036</v>
      </c>
      <c r="AX25" s="47">
        <f t="shared" si="29"/>
        <v>1144</v>
      </c>
      <c r="AY25" s="47">
        <f t="shared" si="29"/>
        <v>623</v>
      </c>
      <c r="AZ25" s="47">
        <f t="shared" si="29"/>
        <v>1552</v>
      </c>
      <c r="BA25" s="47">
        <f t="shared" si="29"/>
        <v>903</v>
      </c>
      <c r="BB25" s="47">
        <f t="shared" si="29"/>
        <v>632</v>
      </c>
      <c r="BC25" s="47">
        <f t="shared" si="29"/>
        <v>600</v>
      </c>
      <c r="BD25" s="47">
        <f t="shared" si="29"/>
        <v>1859</v>
      </c>
      <c r="BE25" s="47">
        <f t="shared" si="29"/>
        <v>823</v>
      </c>
      <c r="BF25" s="47">
        <f t="shared" si="29"/>
        <v>600</v>
      </c>
      <c r="BG25" s="47">
        <f t="shared" si="29"/>
        <v>1810</v>
      </c>
      <c r="BH25" s="47">
        <f t="shared" si="29"/>
        <v>1448</v>
      </c>
      <c r="BI25" s="47">
        <f t="shared" si="29"/>
        <v>1576</v>
      </c>
      <c r="BJ25" s="47">
        <f t="shared" si="29"/>
        <v>1086</v>
      </c>
    </row>
    <row r="26" ht="13.5" customHeight="1">
      <c r="A26" s="88">
        <v>39873.0</v>
      </c>
      <c r="B26" s="84" t="s">
        <v>71</v>
      </c>
      <c r="C26" s="38"/>
      <c r="D26" s="233" t="s">
        <v>25</v>
      </c>
      <c r="E26" s="52">
        <f t="shared" si="2"/>
        <v>1810</v>
      </c>
      <c r="F26" s="41">
        <v>2.0</v>
      </c>
      <c r="G26" s="41">
        <v>17.0</v>
      </c>
      <c r="H26" s="42">
        <f t="shared" si="3"/>
        <v>23</v>
      </c>
      <c r="I26" s="47"/>
      <c r="J26" s="234" t="s">
        <v>22</v>
      </c>
      <c r="K26" s="52">
        <f t="shared" si="4"/>
        <v>1815</v>
      </c>
      <c r="L26" s="44">
        <v>1.0</v>
      </c>
      <c r="M26" s="44">
        <v>16.0</v>
      </c>
      <c r="N26" s="23">
        <f t="shared" si="5"/>
        <v>19</v>
      </c>
      <c r="O26" s="38"/>
      <c r="P26" s="45" t="s">
        <v>72</v>
      </c>
      <c r="Q26" s="38"/>
      <c r="R26" s="45">
        <f>MIN(Rules!$E$2,(MAX(H26/N26,N26/H26)))</f>
        <v>1.210526316</v>
      </c>
      <c r="S26" s="45">
        <f>VLOOKUP(B26,Rules!A:B,2,FALSE)</f>
        <v>40</v>
      </c>
      <c r="T26" s="38"/>
      <c r="U26" s="46">
        <f>1/(10^(-(E26+(IF(P26="Y",Rules!$I$2,0))-K26)/Rules!$E$12)+1)</f>
        <v>0.6609990912</v>
      </c>
      <c r="V26" s="47">
        <f t="shared" si="6"/>
        <v>16</v>
      </c>
      <c r="W26" s="47">
        <f t="shared" si="7"/>
        <v>-16</v>
      </c>
      <c r="X26" s="47"/>
      <c r="Y26" s="47"/>
      <c r="Z26" s="48"/>
      <c r="AA26" s="47">
        <f t="shared" ref="AA26:BJ26" si="30">IF($D26=AA$1,$E26+$V26,(IF($J26=AA$1,$K26+$W26,AA25)))</f>
        <v>1539</v>
      </c>
      <c r="AB26" s="47">
        <f t="shared" si="30"/>
        <v>1094</v>
      </c>
      <c r="AC26" s="47">
        <f t="shared" si="30"/>
        <v>1516</v>
      </c>
      <c r="AD26" s="47">
        <f t="shared" si="30"/>
        <v>577</v>
      </c>
      <c r="AE26" s="47">
        <f t="shared" si="30"/>
        <v>1744</v>
      </c>
      <c r="AF26" s="47">
        <f t="shared" si="30"/>
        <v>1734</v>
      </c>
      <c r="AG26" s="47">
        <f t="shared" si="30"/>
        <v>1126</v>
      </c>
      <c r="AH26" s="47">
        <f t="shared" si="30"/>
        <v>850</v>
      </c>
      <c r="AI26" s="47">
        <f t="shared" si="30"/>
        <v>1461</v>
      </c>
      <c r="AJ26" s="47">
        <f t="shared" si="30"/>
        <v>1860</v>
      </c>
      <c r="AK26" s="47">
        <f t="shared" si="30"/>
        <v>593</v>
      </c>
      <c r="AL26" s="47">
        <f t="shared" si="30"/>
        <v>868</v>
      </c>
      <c r="AM26" s="47">
        <f t="shared" si="30"/>
        <v>1779</v>
      </c>
      <c r="AN26" s="47">
        <f t="shared" si="30"/>
        <v>1431</v>
      </c>
      <c r="AO26" s="47">
        <f t="shared" si="30"/>
        <v>1114</v>
      </c>
      <c r="AP26" s="47">
        <f t="shared" si="30"/>
        <v>1799</v>
      </c>
      <c r="AQ26" s="47">
        <f t="shared" si="30"/>
        <v>1477</v>
      </c>
      <c r="AR26" s="47">
        <f t="shared" si="30"/>
        <v>575</v>
      </c>
      <c r="AS26" s="47">
        <f t="shared" si="30"/>
        <v>1799</v>
      </c>
      <c r="AT26" s="47">
        <f t="shared" si="30"/>
        <v>877</v>
      </c>
      <c r="AU26" s="47">
        <f t="shared" si="30"/>
        <v>797</v>
      </c>
      <c r="AV26" s="47">
        <f t="shared" si="30"/>
        <v>832</v>
      </c>
      <c r="AW26" s="47">
        <f t="shared" si="30"/>
        <v>1036</v>
      </c>
      <c r="AX26" s="47">
        <f t="shared" si="30"/>
        <v>1144</v>
      </c>
      <c r="AY26" s="47">
        <f t="shared" si="30"/>
        <v>623</v>
      </c>
      <c r="AZ26" s="47">
        <f t="shared" si="30"/>
        <v>1552</v>
      </c>
      <c r="BA26" s="47">
        <f t="shared" si="30"/>
        <v>903</v>
      </c>
      <c r="BB26" s="47">
        <f t="shared" si="30"/>
        <v>632</v>
      </c>
      <c r="BC26" s="47">
        <f t="shared" si="30"/>
        <v>600</v>
      </c>
      <c r="BD26" s="47">
        <f t="shared" si="30"/>
        <v>1859</v>
      </c>
      <c r="BE26" s="47">
        <f t="shared" si="30"/>
        <v>823</v>
      </c>
      <c r="BF26" s="47">
        <f t="shared" si="30"/>
        <v>600</v>
      </c>
      <c r="BG26" s="47">
        <f t="shared" si="30"/>
        <v>1826</v>
      </c>
      <c r="BH26" s="47">
        <f t="shared" si="30"/>
        <v>1448</v>
      </c>
      <c r="BI26" s="47">
        <f t="shared" si="30"/>
        <v>1576</v>
      </c>
      <c r="BJ26" s="47">
        <f t="shared" si="30"/>
        <v>1086</v>
      </c>
    </row>
    <row r="27" ht="13.5" customHeight="1">
      <c r="A27" s="88">
        <v>39873.0</v>
      </c>
      <c r="B27" s="84" t="s">
        <v>71</v>
      </c>
      <c r="C27" s="38"/>
      <c r="D27" s="233" t="s">
        <v>20</v>
      </c>
      <c r="E27" s="52">
        <f t="shared" si="2"/>
        <v>1799</v>
      </c>
      <c r="F27" s="41">
        <v>1.0</v>
      </c>
      <c r="G27" s="41">
        <v>11.0</v>
      </c>
      <c r="H27" s="42">
        <f t="shared" si="3"/>
        <v>14</v>
      </c>
      <c r="I27" s="47"/>
      <c r="J27" s="234" t="s">
        <v>26</v>
      </c>
      <c r="K27" s="52">
        <f t="shared" si="4"/>
        <v>1860</v>
      </c>
      <c r="L27" s="44">
        <v>0.0</v>
      </c>
      <c r="M27" s="44">
        <v>12.0</v>
      </c>
      <c r="N27" s="23">
        <f t="shared" si="5"/>
        <v>12</v>
      </c>
      <c r="O27" s="38"/>
      <c r="P27" s="45" t="s">
        <v>72</v>
      </c>
      <c r="Q27" s="38"/>
      <c r="R27" s="45">
        <f>MIN(Rules!$E$2,(MAX(H27/N27,N27/H27)))</f>
        <v>1.166666667</v>
      </c>
      <c r="S27" s="45">
        <f>VLOOKUP(B27,Rules!A:B,2,FALSE)</f>
        <v>40</v>
      </c>
      <c r="T27" s="38"/>
      <c r="U27" s="46">
        <f>1/(10^(-(E27+(IF(P27="Y",Rules!$I$2,0))-K27)/Rules!$E$12)+1)</f>
        <v>0.6010543441</v>
      </c>
      <c r="V27" s="47">
        <f t="shared" si="6"/>
        <v>19</v>
      </c>
      <c r="W27" s="47">
        <f t="shared" si="7"/>
        <v>-19</v>
      </c>
      <c r="X27" s="47"/>
      <c r="Y27" s="47"/>
      <c r="Z27" s="48"/>
      <c r="AA27" s="47">
        <f t="shared" ref="AA27:BJ27" si="31">IF($D27=AA$1,$E27+$V27,(IF($J27=AA$1,$K27+$W27,AA26)))</f>
        <v>1539</v>
      </c>
      <c r="AB27" s="47">
        <f t="shared" si="31"/>
        <v>1094</v>
      </c>
      <c r="AC27" s="47">
        <f t="shared" si="31"/>
        <v>1516</v>
      </c>
      <c r="AD27" s="47">
        <f t="shared" si="31"/>
        <v>577</v>
      </c>
      <c r="AE27" s="47">
        <f t="shared" si="31"/>
        <v>1744</v>
      </c>
      <c r="AF27" s="47">
        <f t="shared" si="31"/>
        <v>1734</v>
      </c>
      <c r="AG27" s="47">
        <f t="shared" si="31"/>
        <v>1126</v>
      </c>
      <c r="AH27" s="47">
        <f t="shared" si="31"/>
        <v>850</v>
      </c>
      <c r="AI27" s="47">
        <f t="shared" si="31"/>
        <v>1461</v>
      </c>
      <c r="AJ27" s="47">
        <f t="shared" si="31"/>
        <v>1841</v>
      </c>
      <c r="AK27" s="47">
        <f t="shared" si="31"/>
        <v>593</v>
      </c>
      <c r="AL27" s="47">
        <f t="shared" si="31"/>
        <v>868</v>
      </c>
      <c r="AM27" s="47">
        <f t="shared" si="31"/>
        <v>1779</v>
      </c>
      <c r="AN27" s="47">
        <f t="shared" si="31"/>
        <v>1431</v>
      </c>
      <c r="AO27" s="47">
        <f t="shared" si="31"/>
        <v>1114</v>
      </c>
      <c r="AP27" s="47">
        <f t="shared" si="31"/>
        <v>1799</v>
      </c>
      <c r="AQ27" s="47">
        <f t="shared" si="31"/>
        <v>1477</v>
      </c>
      <c r="AR27" s="47">
        <f t="shared" si="31"/>
        <v>575</v>
      </c>
      <c r="AS27" s="47">
        <f t="shared" si="31"/>
        <v>1818</v>
      </c>
      <c r="AT27" s="47">
        <f t="shared" si="31"/>
        <v>877</v>
      </c>
      <c r="AU27" s="47">
        <f t="shared" si="31"/>
        <v>797</v>
      </c>
      <c r="AV27" s="47">
        <f t="shared" si="31"/>
        <v>832</v>
      </c>
      <c r="AW27" s="47">
        <f t="shared" si="31"/>
        <v>1036</v>
      </c>
      <c r="AX27" s="47">
        <f t="shared" si="31"/>
        <v>1144</v>
      </c>
      <c r="AY27" s="47">
        <f t="shared" si="31"/>
        <v>623</v>
      </c>
      <c r="AZ27" s="47">
        <f t="shared" si="31"/>
        <v>1552</v>
      </c>
      <c r="BA27" s="47">
        <f t="shared" si="31"/>
        <v>903</v>
      </c>
      <c r="BB27" s="47">
        <f t="shared" si="31"/>
        <v>632</v>
      </c>
      <c r="BC27" s="47">
        <f t="shared" si="31"/>
        <v>600</v>
      </c>
      <c r="BD27" s="47">
        <f t="shared" si="31"/>
        <v>1859</v>
      </c>
      <c r="BE27" s="47">
        <f t="shared" si="31"/>
        <v>823</v>
      </c>
      <c r="BF27" s="47">
        <f t="shared" si="31"/>
        <v>600</v>
      </c>
      <c r="BG27" s="47">
        <f t="shared" si="31"/>
        <v>1826</v>
      </c>
      <c r="BH27" s="47">
        <f t="shared" si="31"/>
        <v>1448</v>
      </c>
      <c r="BI27" s="47">
        <f t="shared" si="31"/>
        <v>1576</v>
      </c>
      <c r="BJ27" s="47">
        <f t="shared" si="31"/>
        <v>1086</v>
      </c>
    </row>
    <row r="28" ht="13.5" customHeight="1">
      <c r="A28" s="88">
        <v>39873.0</v>
      </c>
      <c r="B28" s="84" t="s">
        <v>71</v>
      </c>
      <c r="C28" s="38"/>
      <c r="D28" s="233" t="s">
        <v>19</v>
      </c>
      <c r="E28" s="52">
        <f t="shared" si="2"/>
        <v>1734</v>
      </c>
      <c r="F28" s="41">
        <v>1.0</v>
      </c>
      <c r="G28" s="41">
        <v>11.0</v>
      </c>
      <c r="H28" s="42">
        <f t="shared" si="3"/>
        <v>14</v>
      </c>
      <c r="I28" s="47"/>
      <c r="J28" s="234" t="s">
        <v>23</v>
      </c>
      <c r="K28" s="52">
        <f t="shared" si="4"/>
        <v>1779</v>
      </c>
      <c r="L28" s="44">
        <v>4.0</v>
      </c>
      <c r="M28" s="44">
        <v>16.0</v>
      </c>
      <c r="N28" s="23">
        <f t="shared" si="5"/>
        <v>28</v>
      </c>
      <c r="O28" s="38"/>
      <c r="P28" s="45" t="s">
        <v>72</v>
      </c>
      <c r="Q28" s="38"/>
      <c r="R28" s="45">
        <f>MIN(Rules!$E$2,(MAX(H28/N28,N28/H28)))</f>
        <v>2</v>
      </c>
      <c r="S28" s="45">
        <f>VLOOKUP(B28,Rules!A:B,2,FALSE)</f>
        <v>40</v>
      </c>
      <c r="T28" s="38"/>
      <c r="U28" s="46">
        <f>1/(10^(-(E28+(IF(P28="Y",Rules!$I$2,0))-K28)/Rules!$E$12)+1)</f>
        <v>0.6185841221</v>
      </c>
      <c r="V28" s="47">
        <f t="shared" si="6"/>
        <v>-49</v>
      </c>
      <c r="W28" s="47">
        <f t="shared" si="7"/>
        <v>49</v>
      </c>
      <c r="X28" s="47"/>
      <c r="Y28" s="47"/>
      <c r="Z28" s="48"/>
      <c r="AA28" s="47">
        <f t="shared" ref="AA28:BJ28" si="32">IF($D28=AA$1,$E28+$V28,(IF($J28=AA$1,$K28+$W28,AA27)))</f>
        <v>1539</v>
      </c>
      <c r="AB28" s="47">
        <f t="shared" si="32"/>
        <v>1094</v>
      </c>
      <c r="AC28" s="47">
        <f t="shared" si="32"/>
        <v>1516</v>
      </c>
      <c r="AD28" s="47">
        <f t="shared" si="32"/>
        <v>577</v>
      </c>
      <c r="AE28" s="47">
        <f t="shared" si="32"/>
        <v>1744</v>
      </c>
      <c r="AF28" s="47">
        <f t="shared" si="32"/>
        <v>1685</v>
      </c>
      <c r="AG28" s="47">
        <f t="shared" si="32"/>
        <v>1126</v>
      </c>
      <c r="AH28" s="47">
        <f t="shared" si="32"/>
        <v>850</v>
      </c>
      <c r="AI28" s="47">
        <f t="shared" si="32"/>
        <v>1461</v>
      </c>
      <c r="AJ28" s="47">
        <f t="shared" si="32"/>
        <v>1841</v>
      </c>
      <c r="AK28" s="47">
        <f t="shared" si="32"/>
        <v>593</v>
      </c>
      <c r="AL28" s="47">
        <f t="shared" si="32"/>
        <v>868</v>
      </c>
      <c r="AM28" s="47">
        <f t="shared" si="32"/>
        <v>1828</v>
      </c>
      <c r="AN28" s="47">
        <f t="shared" si="32"/>
        <v>1431</v>
      </c>
      <c r="AO28" s="47">
        <f t="shared" si="32"/>
        <v>1114</v>
      </c>
      <c r="AP28" s="47">
        <f t="shared" si="32"/>
        <v>1799</v>
      </c>
      <c r="AQ28" s="47">
        <f t="shared" si="32"/>
        <v>1477</v>
      </c>
      <c r="AR28" s="47">
        <f t="shared" si="32"/>
        <v>575</v>
      </c>
      <c r="AS28" s="47">
        <f t="shared" si="32"/>
        <v>1818</v>
      </c>
      <c r="AT28" s="47">
        <f t="shared" si="32"/>
        <v>877</v>
      </c>
      <c r="AU28" s="47">
        <f t="shared" si="32"/>
        <v>797</v>
      </c>
      <c r="AV28" s="47">
        <f t="shared" si="32"/>
        <v>832</v>
      </c>
      <c r="AW28" s="47">
        <f t="shared" si="32"/>
        <v>1036</v>
      </c>
      <c r="AX28" s="47">
        <f t="shared" si="32"/>
        <v>1144</v>
      </c>
      <c r="AY28" s="47">
        <f t="shared" si="32"/>
        <v>623</v>
      </c>
      <c r="AZ28" s="47">
        <f t="shared" si="32"/>
        <v>1552</v>
      </c>
      <c r="BA28" s="47">
        <f t="shared" si="32"/>
        <v>903</v>
      </c>
      <c r="BB28" s="47">
        <f t="shared" si="32"/>
        <v>632</v>
      </c>
      <c r="BC28" s="47">
        <f t="shared" si="32"/>
        <v>600</v>
      </c>
      <c r="BD28" s="47">
        <f t="shared" si="32"/>
        <v>1859</v>
      </c>
      <c r="BE28" s="47">
        <f t="shared" si="32"/>
        <v>823</v>
      </c>
      <c r="BF28" s="47">
        <f t="shared" si="32"/>
        <v>600</v>
      </c>
      <c r="BG28" s="47">
        <f t="shared" si="32"/>
        <v>1826</v>
      </c>
      <c r="BH28" s="47">
        <f t="shared" si="32"/>
        <v>1448</v>
      </c>
      <c r="BI28" s="47">
        <f t="shared" si="32"/>
        <v>1576</v>
      </c>
      <c r="BJ28" s="47">
        <f t="shared" si="32"/>
        <v>1086</v>
      </c>
    </row>
    <row r="29" ht="13.5" customHeight="1">
      <c r="A29" s="88">
        <v>39873.0</v>
      </c>
      <c r="B29" s="84" t="s">
        <v>71</v>
      </c>
      <c r="C29" s="38"/>
      <c r="D29" s="233" t="s">
        <v>18</v>
      </c>
      <c r="E29" s="52">
        <f t="shared" si="2"/>
        <v>1859</v>
      </c>
      <c r="F29" s="41">
        <v>0.0</v>
      </c>
      <c r="G29" s="41">
        <v>23.0</v>
      </c>
      <c r="H29" s="42">
        <f t="shared" si="3"/>
        <v>23</v>
      </c>
      <c r="I29" s="47"/>
      <c r="J29" s="234" t="s">
        <v>21</v>
      </c>
      <c r="K29" s="52">
        <f t="shared" si="4"/>
        <v>1744</v>
      </c>
      <c r="L29" s="44">
        <v>0.0</v>
      </c>
      <c r="M29" s="44">
        <v>16.0</v>
      </c>
      <c r="N29" s="23">
        <f t="shared" si="5"/>
        <v>16</v>
      </c>
      <c r="O29" s="38"/>
      <c r="P29" s="45" t="s">
        <v>72</v>
      </c>
      <c r="Q29" s="38"/>
      <c r="R29" s="45">
        <f>MIN(Rules!$E$2,(MAX(H29/N29,N29/H29)))</f>
        <v>1.4375</v>
      </c>
      <c r="S29" s="45">
        <f>VLOOKUP(B29,Rules!A:B,2,FALSE)</f>
        <v>40</v>
      </c>
      <c r="T29" s="38"/>
      <c r="U29" s="46">
        <f>1/(10^(-(E29+(IF(P29="Y",Rules!$I$2,0))-K29)/Rules!$E$12)+1)</f>
        <v>0.7721286735</v>
      </c>
      <c r="V29" s="47">
        <f t="shared" si="6"/>
        <v>13</v>
      </c>
      <c r="W29" s="47">
        <f t="shared" si="7"/>
        <v>-13</v>
      </c>
      <c r="X29" s="47"/>
      <c r="Y29" s="47"/>
      <c r="Z29" s="48"/>
      <c r="AA29" s="47">
        <f t="shared" ref="AA29:BJ29" si="33">IF($D29=AA$1,$E29+$V29,(IF($J29=AA$1,$K29+$W29,AA28)))</f>
        <v>1539</v>
      </c>
      <c r="AB29" s="47">
        <f t="shared" si="33"/>
        <v>1094</v>
      </c>
      <c r="AC29" s="47">
        <f t="shared" si="33"/>
        <v>1516</v>
      </c>
      <c r="AD29" s="47">
        <f t="shared" si="33"/>
        <v>577</v>
      </c>
      <c r="AE29" s="47">
        <f t="shared" si="33"/>
        <v>1731</v>
      </c>
      <c r="AF29" s="47">
        <f t="shared" si="33"/>
        <v>1685</v>
      </c>
      <c r="AG29" s="47">
        <f t="shared" si="33"/>
        <v>1126</v>
      </c>
      <c r="AH29" s="47">
        <f t="shared" si="33"/>
        <v>850</v>
      </c>
      <c r="AI29" s="47">
        <f t="shared" si="33"/>
        <v>1461</v>
      </c>
      <c r="AJ29" s="47">
        <f t="shared" si="33"/>
        <v>1841</v>
      </c>
      <c r="AK29" s="47">
        <f t="shared" si="33"/>
        <v>593</v>
      </c>
      <c r="AL29" s="47">
        <f t="shared" si="33"/>
        <v>868</v>
      </c>
      <c r="AM29" s="47">
        <f t="shared" si="33"/>
        <v>1828</v>
      </c>
      <c r="AN29" s="47">
        <f t="shared" si="33"/>
        <v>1431</v>
      </c>
      <c r="AO29" s="47">
        <f t="shared" si="33"/>
        <v>1114</v>
      </c>
      <c r="AP29" s="47">
        <f t="shared" si="33"/>
        <v>1799</v>
      </c>
      <c r="AQ29" s="47">
        <f t="shared" si="33"/>
        <v>1477</v>
      </c>
      <c r="AR29" s="47">
        <f t="shared" si="33"/>
        <v>575</v>
      </c>
      <c r="AS29" s="47">
        <f t="shared" si="33"/>
        <v>1818</v>
      </c>
      <c r="AT29" s="47">
        <f t="shared" si="33"/>
        <v>877</v>
      </c>
      <c r="AU29" s="47">
        <f t="shared" si="33"/>
        <v>797</v>
      </c>
      <c r="AV29" s="47">
        <f t="shared" si="33"/>
        <v>832</v>
      </c>
      <c r="AW29" s="47">
        <f t="shared" si="33"/>
        <v>1036</v>
      </c>
      <c r="AX29" s="47">
        <f t="shared" si="33"/>
        <v>1144</v>
      </c>
      <c r="AY29" s="47">
        <f t="shared" si="33"/>
        <v>623</v>
      </c>
      <c r="AZ29" s="47">
        <f t="shared" si="33"/>
        <v>1552</v>
      </c>
      <c r="BA29" s="47">
        <f t="shared" si="33"/>
        <v>903</v>
      </c>
      <c r="BB29" s="47">
        <f t="shared" si="33"/>
        <v>632</v>
      </c>
      <c r="BC29" s="47">
        <f t="shared" si="33"/>
        <v>600</v>
      </c>
      <c r="BD29" s="47">
        <f t="shared" si="33"/>
        <v>1872</v>
      </c>
      <c r="BE29" s="47">
        <f t="shared" si="33"/>
        <v>823</v>
      </c>
      <c r="BF29" s="47">
        <f t="shared" si="33"/>
        <v>600</v>
      </c>
      <c r="BG29" s="47">
        <f t="shared" si="33"/>
        <v>1826</v>
      </c>
      <c r="BH29" s="47">
        <f t="shared" si="33"/>
        <v>1448</v>
      </c>
      <c r="BI29" s="47">
        <f t="shared" si="33"/>
        <v>1576</v>
      </c>
      <c r="BJ29" s="47">
        <f t="shared" si="33"/>
        <v>1086</v>
      </c>
    </row>
    <row r="30" ht="13.5" customHeight="1">
      <c r="A30" s="88">
        <v>39873.0</v>
      </c>
      <c r="B30" s="84" t="s">
        <v>71</v>
      </c>
      <c r="C30" s="38"/>
      <c r="D30" s="233" t="s">
        <v>30</v>
      </c>
      <c r="E30" s="52">
        <f t="shared" si="2"/>
        <v>1539</v>
      </c>
      <c r="F30" s="41">
        <v>4.0</v>
      </c>
      <c r="G30" s="41">
        <v>16.0</v>
      </c>
      <c r="H30" s="42">
        <f t="shared" si="3"/>
        <v>28</v>
      </c>
      <c r="I30" s="47"/>
      <c r="J30" s="234" t="s">
        <v>24</v>
      </c>
      <c r="K30" s="52">
        <f t="shared" si="4"/>
        <v>1576</v>
      </c>
      <c r="L30" s="44">
        <v>4.0</v>
      </c>
      <c r="M30" s="44">
        <v>12.0</v>
      </c>
      <c r="N30" s="23">
        <f t="shared" si="5"/>
        <v>24</v>
      </c>
      <c r="O30" s="38"/>
      <c r="P30" s="45" t="s">
        <v>72</v>
      </c>
      <c r="Q30" s="38"/>
      <c r="R30" s="45">
        <f>MIN(Rules!$E$2,(MAX(H30/N30,N30/H30)))</f>
        <v>1.166666667</v>
      </c>
      <c r="S30" s="45">
        <f>VLOOKUP(B30,Rules!A:B,2,FALSE)</f>
        <v>40</v>
      </c>
      <c r="T30" s="38"/>
      <c r="U30" s="46">
        <f>1/(10^(-(E30+(IF(P30="Y",Rules!$I$2,0))-K30)/Rules!$E$12)+1)</f>
        <v>0.627237608</v>
      </c>
      <c r="V30" s="47">
        <f t="shared" si="6"/>
        <v>17</v>
      </c>
      <c r="W30" s="47">
        <f t="shared" si="7"/>
        <v>-17</v>
      </c>
      <c r="X30" s="47"/>
      <c r="Y30" s="47"/>
      <c r="Z30" s="48"/>
      <c r="AA30" s="47">
        <f t="shared" ref="AA30:BJ30" si="34">IF($D30=AA$1,$E30+$V30,(IF($J30=AA$1,$K30+$W30,AA29)))</f>
        <v>1556</v>
      </c>
      <c r="AB30" s="47">
        <f t="shared" si="34"/>
        <v>1094</v>
      </c>
      <c r="AC30" s="47">
        <f t="shared" si="34"/>
        <v>1516</v>
      </c>
      <c r="AD30" s="47">
        <f t="shared" si="34"/>
        <v>577</v>
      </c>
      <c r="AE30" s="47">
        <f t="shared" si="34"/>
        <v>1731</v>
      </c>
      <c r="AF30" s="47">
        <f t="shared" si="34"/>
        <v>1685</v>
      </c>
      <c r="AG30" s="47">
        <f t="shared" si="34"/>
        <v>1126</v>
      </c>
      <c r="AH30" s="47">
        <f t="shared" si="34"/>
        <v>850</v>
      </c>
      <c r="AI30" s="47">
        <f t="shared" si="34"/>
        <v>1461</v>
      </c>
      <c r="AJ30" s="47">
        <f t="shared" si="34"/>
        <v>1841</v>
      </c>
      <c r="AK30" s="47">
        <f t="shared" si="34"/>
        <v>593</v>
      </c>
      <c r="AL30" s="47">
        <f t="shared" si="34"/>
        <v>868</v>
      </c>
      <c r="AM30" s="47">
        <f t="shared" si="34"/>
        <v>1828</v>
      </c>
      <c r="AN30" s="47">
        <f t="shared" si="34"/>
        <v>1431</v>
      </c>
      <c r="AO30" s="47">
        <f t="shared" si="34"/>
        <v>1114</v>
      </c>
      <c r="AP30" s="47">
        <f t="shared" si="34"/>
        <v>1799</v>
      </c>
      <c r="AQ30" s="47">
        <f t="shared" si="34"/>
        <v>1477</v>
      </c>
      <c r="AR30" s="47">
        <f t="shared" si="34"/>
        <v>575</v>
      </c>
      <c r="AS30" s="47">
        <f t="shared" si="34"/>
        <v>1818</v>
      </c>
      <c r="AT30" s="47">
        <f t="shared" si="34"/>
        <v>877</v>
      </c>
      <c r="AU30" s="47">
        <f t="shared" si="34"/>
        <v>797</v>
      </c>
      <c r="AV30" s="47">
        <f t="shared" si="34"/>
        <v>832</v>
      </c>
      <c r="AW30" s="47">
        <f t="shared" si="34"/>
        <v>1036</v>
      </c>
      <c r="AX30" s="47">
        <f t="shared" si="34"/>
        <v>1144</v>
      </c>
      <c r="AY30" s="47">
        <f t="shared" si="34"/>
        <v>623</v>
      </c>
      <c r="AZ30" s="47">
        <f t="shared" si="34"/>
        <v>1552</v>
      </c>
      <c r="BA30" s="47">
        <f t="shared" si="34"/>
        <v>903</v>
      </c>
      <c r="BB30" s="47">
        <f t="shared" si="34"/>
        <v>632</v>
      </c>
      <c r="BC30" s="47">
        <f t="shared" si="34"/>
        <v>600</v>
      </c>
      <c r="BD30" s="47">
        <f t="shared" si="34"/>
        <v>1872</v>
      </c>
      <c r="BE30" s="47">
        <f t="shared" si="34"/>
        <v>823</v>
      </c>
      <c r="BF30" s="47">
        <f t="shared" si="34"/>
        <v>600</v>
      </c>
      <c r="BG30" s="47">
        <f t="shared" si="34"/>
        <v>1826</v>
      </c>
      <c r="BH30" s="47">
        <f t="shared" si="34"/>
        <v>1448</v>
      </c>
      <c r="BI30" s="47">
        <f t="shared" si="34"/>
        <v>1559</v>
      </c>
      <c r="BJ30" s="47">
        <f t="shared" si="34"/>
        <v>1086</v>
      </c>
    </row>
    <row r="31" ht="13.5" customHeight="1">
      <c r="A31" s="88">
        <v>39873.0</v>
      </c>
      <c r="B31" s="84" t="s">
        <v>71</v>
      </c>
      <c r="C31" s="38"/>
      <c r="D31" s="233" t="s">
        <v>31</v>
      </c>
      <c r="E31" s="52">
        <f t="shared" si="2"/>
        <v>1477</v>
      </c>
      <c r="F31" s="41">
        <v>3.0</v>
      </c>
      <c r="G31" s="41">
        <v>12.0</v>
      </c>
      <c r="H31" s="42">
        <f t="shared" si="3"/>
        <v>21</v>
      </c>
      <c r="I31" s="47"/>
      <c r="J31" s="234" t="s">
        <v>28</v>
      </c>
      <c r="K31" s="52">
        <f t="shared" si="4"/>
        <v>1516</v>
      </c>
      <c r="L31" s="44">
        <v>2.0</v>
      </c>
      <c r="M31" s="44">
        <v>11.0</v>
      </c>
      <c r="N31" s="23">
        <f t="shared" si="5"/>
        <v>17</v>
      </c>
      <c r="O31" s="38"/>
      <c r="P31" s="45" t="s">
        <v>72</v>
      </c>
      <c r="Q31" s="38"/>
      <c r="R31" s="45">
        <f>MIN(Rules!$E$2,(MAX(H31/N31,N31/H31)))</f>
        <v>1.235294118</v>
      </c>
      <c r="S31" s="45">
        <f>VLOOKUP(B31,Rules!A:B,2,FALSE)</f>
        <v>40</v>
      </c>
      <c r="T31" s="38"/>
      <c r="U31" s="46">
        <f>1/(10^(-(E31+(IF(P31="Y",Rules!$I$2,0))-K31)/Rules!$E$12)+1)</f>
        <v>0.6250816215</v>
      </c>
      <c r="V31" s="47">
        <f t="shared" si="6"/>
        <v>19</v>
      </c>
      <c r="W31" s="47">
        <f t="shared" si="7"/>
        <v>-19</v>
      </c>
      <c r="X31" s="47"/>
      <c r="Y31" s="47"/>
      <c r="Z31" s="48"/>
      <c r="AA31" s="47">
        <f t="shared" ref="AA31:BJ31" si="35">IF($D31=AA$1,$E31+$V31,(IF($J31=AA$1,$K31+$W31,AA30)))</f>
        <v>1556</v>
      </c>
      <c r="AB31" s="47">
        <f t="shared" si="35"/>
        <v>1094</v>
      </c>
      <c r="AC31" s="47">
        <f t="shared" si="35"/>
        <v>1497</v>
      </c>
      <c r="AD31" s="47">
        <f t="shared" si="35"/>
        <v>577</v>
      </c>
      <c r="AE31" s="47">
        <f t="shared" si="35"/>
        <v>1731</v>
      </c>
      <c r="AF31" s="47">
        <f t="shared" si="35"/>
        <v>1685</v>
      </c>
      <c r="AG31" s="47">
        <f t="shared" si="35"/>
        <v>1126</v>
      </c>
      <c r="AH31" s="47">
        <f t="shared" si="35"/>
        <v>850</v>
      </c>
      <c r="AI31" s="47">
        <f t="shared" si="35"/>
        <v>1461</v>
      </c>
      <c r="AJ31" s="47">
        <f t="shared" si="35"/>
        <v>1841</v>
      </c>
      <c r="AK31" s="47">
        <f t="shared" si="35"/>
        <v>593</v>
      </c>
      <c r="AL31" s="47">
        <f t="shared" si="35"/>
        <v>868</v>
      </c>
      <c r="AM31" s="47">
        <f t="shared" si="35"/>
        <v>1828</v>
      </c>
      <c r="AN31" s="47">
        <f t="shared" si="35"/>
        <v>1431</v>
      </c>
      <c r="AO31" s="47">
        <f t="shared" si="35"/>
        <v>1114</v>
      </c>
      <c r="AP31" s="47">
        <f t="shared" si="35"/>
        <v>1799</v>
      </c>
      <c r="AQ31" s="47">
        <f t="shared" si="35"/>
        <v>1496</v>
      </c>
      <c r="AR31" s="47">
        <f t="shared" si="35"/>
        <v>575</v>
      </c>
      <c r="AS31" s="47">
        <f t="shared" si="35"/>
        <v>1818</v>
      </c>
      <c r="AT31" s="47">
        <f t="shared" si="35"/>
        <v>877</v>
      </c>
      <c r="AU31" s="47">
        <f t="shared" si="35"/>
        <v>797</v>
      </c>
      <c r="AV31" s="47">
        <f t="shared" si="35"/>
        <v>832</v>
      </c>
      <c r="AW31" s="47">
        <f t="shared" si="35"/>
        <v>1036</v>
      </c>
      <c r="AX31" s="47">
        <f t="shared" si="35"/>
        <v>1144</v>
      </c>
      <c r="AY31" s="47">
        <f t="shared" si="35"/>
        <v>623</v>
      </c>
      <c r="AZ31" s="47">
        <f t="shared" si="35"/>
        <v>1552</v>
      </c>
      <c r="BA31" s="47">
        <f t="shared" si="35"/>
        <v>903</v>
      </c>
      <c r="BB31" s="47">
        <f t="shared" si="35"/>
        <v>632</v>
      </c>
      <c r="BC31" s="47">
        <f t="shared" si="35"/>
        <v>600</v>
      </c>
      <c r="BD31" s="47">
        <f t="shared" si="35"/>
        <v>1872</v>
      </c>
      <c r="BE31" s="47">
        <f t="shared" si="35"/>
        <v>823</v>
      </c>
      <c r="BF31" s="47">
        <f t="shared" si="35"/>
        <v>600</v>
      </c>
      <c r="BG31" s="47">
        <f t="shared" si="35"/>
        <v>1826</v>
      </c>
      <c r="BH31" s="47">
        <f t="shared" si="35"/>
        <v>1448</v>
      </c>
      <c r="BI31" s="47">
        <f t="shared" si="35"/>
        <v>1559</v>
      </c>
      <c r="BJ31" s="47">
        <f t="shared" si="35"/>
        <v>1086</v>
      </c>
    </row>
    <row r="32" ht="13.5" customHeight="1">
      <c r="A32" s="88">
        <v>39873.0</v>
      </c>
      <c r="B32" s="84" t="s">
        <v>71</v>
      </c>
      <c r="C32" s="38"/>
      <c r="D32" s="233" t="s">
        <v>32</v>
      </c>
      <c r="E32" s="52">
        <f t="shared" si="2"/>
        <v>1448</v>
      </c>
      <c r="F32" s="41">
        <v>4.0</v>
      </c>
      <c r="G32" s="41">
        <v>10.0</v>
      </c>
      <c r="H32" s="42">
        <f t="shared" si="3"/>
        <v>22</v>
      </c>
      <c r="I32" s="38"/>
      <c r="J32" s="234" t="s">
        <v>33</v>
      </c>
      <c r="K32" s="52">
        <f t="shared" si="4"/>
        <v>1461</v>
      </c>
      <c r="L32" s="44">
        <v>4.0</v>
      </c>
      <c r="M32" s="44">
        <v>18.0</v>
      </c>
      <c r="N32" s="23">
        <f t="shared" si="5"/>
        <v>30</v>
      </c>
      <c r="O32" s="38"/>
      <c r="P32" s="45" t="s">
        <v>72</v>
      </c>
      <c r="Q32" s="38"/>
      <c r="R32" s="45">
        <f>MIN(Rules!$E$2,(MAX(H32/N32,N32/H32)))</f>
        <v>1.363636364</v>
      </c>
      <c r="S32" s="45">
        <f>VLOOKUP(B32,Rules!A:B,2,FALSE)</f>
        <v>40</v>
      </c>
      <c r="T32" s="38"/>
      <c r="U32" s="46">
        <f>1/(10^(-(E32+(IF(P32="Y",Rules!$I$2,0))-K32)/Rules!$E$12)+1)</f>
        <v>0.6526953914</v>
      </c>
      <c r="V32" s="47">
        <f t="shared" si="6"/>
        <v>-36</v>
      </c>
      <c r="W32" s="47">
        <f t="shared" si="7"/>
        <v>36</v>
      </c>
      <c r="X32" s="47"/>
      <c r="Y32" s="47"/>
      <c r="Z32" s="48"/>
      <c r="AA32" s="47">
        <f t="shared" ref="AA32:BJ32" si="36">IF($D32=AA$1,$E32+$V32,(IF($J32=AA$1,$K32+$W32,AA31)))</f>
        <v>1556</v>
      </c>
      <c r="AB32" s="47">
        <f t="shared" si="36"/>
        <v>1094</v>
      </c>
      <c r="AC32" s="47">
        <f t="shared" si="36"/>
        <v>1497</v>
      </c>
      <c r="AD32" s="47">
        <f t="shared" si="36"/>
        <v>577</v>
      </c>
      <c r="AE32" s="47">
        <f t="shared" si="36"/>
        <v>1731</v>
      </c>
      <c r="AF32" s="47">
        <f t="shared" si="36"/>
        <v>1685</v>
      </c>
      <c r="AG32" s="47">
        <f t="shared" si="36"/>
        <v>1126</v>
      </c>
      <c r="AH32" s="47">
        <f t="shared" si="36"/>
        <v>850</v>
      </c>
      <c r="AI32" s="47">
        <f t="shared" si="36"/>
        <v>1497</v>
      </c>
      <c r="AJ32" s="47">
        <f t="shared" si="36"/>
        <v>1841</v>
      </c>
      <c r="AK32" s="47">
        <f t="shared" si="36"/>
        <v>593</v>
      </c>
      <c r="AL32" s="47">
        <f t="shared" si="36"/>
        <v>868</v>
      </c>
      <c r="AM32" s="47">
        <f t="shared" si="36"/>
        <v>1828</v>
      </c>
      <c r="AN32" s="47">
        <f t="shared" si="36"/>
        <v>1431</v>
      </c>
      <c r="AO32" s="47">
        <f t="shared" si="36"/>
        <v>1114</v>
      </c>
      <c r="AP32" s="47">
        <f t="shared" si="36"/>
        <v>1799</v>
      </c>
      <c r="AQ32" s="47">
        <f t="shared" si="36"/>
        <v>1496</v>
      </c>
      <c r="AR32" s="47">
        <f t="shared" si="36"/>
        <v>575</v>
      </c>
      <c r="AS32" s="47">
        <f t="shared" si="36"/>
        <v>1818</v>
      </c>
      <c r="AT32" s="47">
        <f t="shared" si="36"/>
        <v>877</v>
      </c>
      <c r="AU32" s="47">
        <f t="shared" si="36"/>
        <v>797</v>
      </c>
      <c r="AV32" s="47">
        <f t="shared" si="36"/>
        <v>832</v>
      </c>
      <c r="AW32" s="47">
        <f t="shared" si="36"/>
        <v>1036</v>
      </c>
      <c r="AX32" s="47">
        <f t="shared" si="36"/>
        <v>1144</v>
      </c>
      <c r="AY32" s="47">
        <f t="shared" si="36"/>
        <v>623</v>
      </c>
      <c r="AZ32" s="47">
        <f t="shared" si="36"/>
        <v>1552</v>
      </c>
      <c r="BA32" s="47">
        <f t="shared" si="36"/>
        <v>903</v>
      </c>
      <c r="BB32" s="47">
        <f t="shared" si="36"/>
        <v>632</v>
      </c>
      <c r="BC32" s="47">
        <f t="shared" si="36"/>
        <v>600</v>
      </c>
      <c r="BD32" s="47">
        <f t="shared" si="36"/>
        <v>1872</v>
      </c>
      <c r="BE32" s="47">
        <f t="shared" si="36"/>
        <v>823</v>
      </c>
      <c r="BF32" s="47">
        <f t="shared" si="36"/>
        <v>600</v>
      </c>
      <c r="BG32" s="47">
        <f t="shared" si="36"/>
        <v>1826</v>
      </c>
      <c r="BH32" s="47">
        <f t="shared" si="36"/>
        <v>1412</v>
      </c>
      <c r="BI32" s="47">
        <f t="shared" si="36"/>
        <v>1559</v>
      </c>
      <c r="BJ32" s="47">
        <f t="shared" si="36"/>
        <v>1086</v>
      </c>
    </row>
    <row r="33" ht="13.5" customHeight="1">
      <c r="A33" s="88">
        <v>39873.0</v>
      </c>
      <c r="B33" s="84" t="s">
        <v>71</v>
      </c>
      <c r="C33" s="38"/>
      <c r="D33" s="233" t="s">
        <v>27</v>
      </c>
      <c r="E33" s="52">
        <f t="shared" si="2"/>
        <v>1552</v>
      </c>
      <c r="F33" s="41">
        <v>4.0</v>
      </c>
      <c r="G33" s="41">
        <v>20.0</v>
      </c>
      <c r="H33" s="42">
        <f t="shared" si="3"/>
        <v>32</v>
      </c>
      <c r="I33" s="38"/>
      <c r="J33" s="234" t="s">
        <v>34</v>
      </c>
      <c r="K33" s="52">
        <f t="shared" si="4"/>
        <v>1431</v>
      </c>
      <c r="L33" s="44">
        <v>0.0</v>
      </c>
      <c r="M33" s="44">
        <v>8.0</v>
      </c>
      <c r="N33" s="23">
        <f t="shared" si="5"/>
        <v>8</v>
      </c>
      <c r="O33" s="38"/>
      <c r="P33" s="45" t="s">
        <v>72</v>
      </c>
      <c r="Q33" s="38"/>
      <c r="R33" s="45">
        <f>MIN(Rules!$E$2,(MAX(H33/N33,N33/H33)))</f>
        <v>2</v>
      </c>
      <c r="S33" s="45">
        <f>VLOOKUP(B33,Rules!A:B,2,FALSE)</f>
        <v>40</v>
      </c>
      <c r="T33" s="38"/>
      <c r="U33" s="46">
        <f>1/(10^(-(E33+(IF(P33="Y",Rules!$I$2,0))-K33)/Rules!$E$12)+1)</f>
        <v>0.7769536538</v>
      </c>
      <c r="V33" s="47">
        <f t="shared" si="6"/>
        <v>18</v>
      </c>
      <c r="W33" s="47">
        <f t="shared" si="7"/>
        <v>-18</v>
      </c>
      <c r="X33" s="47"/>
      <c r="Y33" s="47"/>
      <c r="Z33" s="48"/>
      <c r="AA33" s="47">
        <f t="shared" ref="AA33:BJ33" si="37">IF($D33=AA$1,$E33+$V33,(IF($J33=AA$1,$K33+$W33,AA32)))</f>
        <v>1556</v>
      </c>
      <c r="AB33" s="47">
        <f t="shared" si="37"/>
        <v>1094</v>
      </c>
      <c r="AC33" s="47">
        <f t="shared" si="37"/>
        <v>1497</v>
      </c>
      <c r="AD33" s="47">
        <f t="shared" si="37"/>
        <v>577</v>
      </c>
      <c r="AE33" s="47">
        <f t="shared" si="37"/>
        <v>1731</v>
      </c>
      <c r="AF33" s="47">
        <f t="shared" si="37"/>
        <v>1685</v>
      </c>
      <c r="AG33" s="47">
        <f t="shared" si="37"/>
        <v>1126</v>
      </c>
      <c r="AH33" s="47">
        <f t="shared" si="37"/>
        <v>850</v>
      </c>
      <c r="AI33" s="47">
        <f t="shared" si="37"/>
        <v>1497</v>
      </c>
      <c r="AJ33" s="47">
        <f t="shared" si="37"/>
        <v>1841</v>
      </c>
      <c r="AK33" s="47">
        <f t="shared" si="37"/>
        <v>593</v>
      </c>
      <c r="AL33" s="47">
        <f t="shared" si="37"/>
        <v>868</v>
      </c>
      <c r="AM33" s="47">
        <f t="shared" si="37"/>
        <v>1828</v>
      </c>
      <c r="AN33" s="47">
        <f t="shared" si="37"/>
        <v>1413</v>
      </c>
      <c r="AO33" s="47">
        <f t="shared" si="37"/>
        <v>1114</v>
      </c>
      <c r="AP33" s="47">
        <f t="shared" si="37"/>
        <v>1799</v>
      </c>
      <c r="AQ33" s="47">
        <f t="shared" si="37"/>
        <v>1496</v>
      </c>
      <c r="AR33" s="47">
        <f t="shared" si="37"/>
        <v>575</v>
      </c>
      <c r="AS33" s="47">
        <f t="shared" si="37"/>
        <v>1818</v>
      </c>
      <c r="AT33" s="47">
        <f t="shared" si="37"/>
        <v>877</v>
      </c>
      <c r="AU33" s="47">
        <f t="shared" si="37"/>
        <v>797</v>
      </c>
      <c r="AV33" s="47">
        <f t="shared" si="37"/>
        <v>832</v>
      </c>
      <c r="AW33" s="47">
        <f t="shared" si="37"/>
        <v>1036</v>
      </c>
      <c r="AX33" s="47">
        <f t="shared" si="37"/>
        <v>1144</v>
      </c>
      <c r="AY33" s="47">
        <f t="shared" si="37"/>
        <v>623</v>
      </c>
      <c r="AZ33" s="47">
        <f t="shared" si="37"/>
        <v>1570</v>
      </c>
      <c r="BA33" s="47">
        <f t="shared" si="37"/>
        <v>903</v>
      </c>
      <c r="BB33" s="47">
        <f t="shared" si="37"/>
        <v>632</v>
      </c>
      <c r="BC33" s="47">
        <f t="shared" si="37"/>
        <v>600</v>
      </c>
      <c r="BD33" s="47">
        <f t="shared" si="37"/>
        <v>1872</v>
      </c>
      <c r="BE33" s="47">
        <f t="shared" si="37"/>
        <v>823</v>
      </c>
      <c r="BF33" s="47">
        <f t="shared" si="37"/>
        <v>600</v>
      </c>
      <c r="BG33" s="47">
        <f t="shared" si="37"/>
        <v>1826</v>
      </c>
      <c r="BH33" s="47">
        <f t="shared" si="37"/>
        <v>1412</v>
      </c>
      <c r="BI33" s="47">
        <f t="shared" si="37"/>
        <v>1559</v>
      </c>
      <c r="BJ33" s="47">
        <f t="shared" si="37"/>
        <v>1086</v>
      </c>
    </row>
    <row r="34" ht="13.5" customHeight="1">
      <c r="A34" s="88">
        <v>39873.0</v>
      </c>
      <c r="B34" s="84" t="s">
        <v>71</v>
      </c>
      <c r="C34" s="38"/>
      <c r="D34" s="233" t="s">
        <v>35</v>
      </c>
      <c r="E34" s="52">
        <f t="shared" si="2"/>
        <v>1126</v>
      </c>
      <c r="F34" s="41">
        <v>1.0</v>
      </c>
      <c r="G34" s="41">
        <v>13.0</v>
      </c>
      <c r="H34" s="42">
        <f t="shared" si="3"/>
        <v>16</v>
      </c>
      <c r="I34" s="38"/>
      <c r="J34" s="234" t="s">
        <v>38</v>
      </c>
      <c r="K34" s="52">
        <f t="shared" si="4"/>
        <v>1144</v>
      </c>
      <c r="L34" s="44">
        <v>1.0</v>
      </c>
      <c r="M34" s="44">
        <v>17.0</v>
      </c>
      <c r="N34" s="23">
        <f t="shared" si="5"/>
        <v>20</v>
      </c>
      <c r="O34" s="38"/>
      <c r="P34" s="45" t="s">
        <v>72</v>
      </c>
      <c r="Q34" s="38"/>
      <c r="R34" s="45">
        <f>MIN(Rules!$E$2,(MAX(H34/N34,N34/H34)))</f>
        <v>1.25</v>
      </c>
      <c r="S34" s="45">
        <f>VLOOKUP(B34,Rules!A:B,2,FALSE)</f>
        <v>40</v>
      </c>
      <c r="T34" s="38"/>
      <c r="U34" s="46">
        <f>1/(10^(-(E34+(IF(P34="Y",Rules!$I$2,0))-K34)/Rules!$E$12)+1)</f>
        <v>0.6474576124</v>
      </c>
      <c r="V34" s="47">
        <f t="shared" si="6"/>
        <v>-32</v>
      </c>
      <c r="W34" s="47">
        <f t="shared" si="7"/>
        <v>32</v>
      </c>
      <c r="X34" s="47"/>
      <c r="Y34" s="47"/>
      <c r="Z34" s="48"/>
      <c r="AA34" s="47">
        <f t="shared" ref="AA34:BJ34" si="38">IF($D34=AA$1,$E34+$V34,(IF($J34=AA$1,$K34+$W34,AA33)))</f>
        <v>1556</v>
      </c>
      <c r="AB34" s="47">
        <f t="shared" si="38"/>
        <v>1094</v>
      </c>
      <c r="AC34" s="47">
        <f t="shared" si="38"/>
        <v>1497</v>
      </c>
      <c r="AD34" s="47">
        <f t="shared" si="38"/>
        <v>577</v>
      </c>
      <c r="AE34" s="47">
        <f t="shared" si="38"/>
        <v>1731</v>
      </c>
      <c r="AF34" s="47">
        <f t="shared" si="38"/>
        <v>1685</v>
      </c>
      <c r="AG34" s="47">
        <f t="shared" si="38"/>
        <v>1094</v>
      </c>
      <c r="AH34" s="47">
        <f t="shared" si="38"/>
        <v>850</v>
      </c>
      <c r="AI34" s="47">
        <f t="shared" si="38"/>
        <v>1497</v>
      </c>
      <c r="AJ34" s="47">
        <f t="shared" si="38"/>
        <v>1841</v>
      </c>
      <c r="AK34" s="47">
        <f t="shared" si="38"/>
        <v>593</v>
      </c>
      <c r="AL34" s="47">
        <f t="shared" si="38"/>
        <v>868</v>
      </c>
      <c r="AM34" s="47">
        <f t="shared" si="38"/>
        <v>1828</v>
      </c>
      <c r="AN34" s="47">
        <f t="shared" si="38"/>
        <v>1413</v>
      </c>
      <c r="AO34" s="47">
        <f t="shared" si="38"/>
        <v>1114</v>
      </c>
      <c r="AP34" s="47">
        <f t="shared" si="38"/>
        <v>1799</v>
      </c>
      <c r="AQ34" s="47">
        <f t="shared" si="38"/>
        <v>1496</v>
      </c>
      <c r="AR34" s="47">
        <f t="shared" si="38"/>
        <v>575</v>
      </c>
      <c r="AS34" s="47">
        <f t="shared" si="38"/>
        <v>1818</v>
      </c>
      <c r="AT34" s="47">
        <f t="shared" si="38"/>
        <v>877</v>
      </c>
      <c r="AU34" s="47">
        <f t="shared" si="38"/>
        <v>797</v>
      </c>
      <c r="AV34" s="47">
        <f t="shared" si="38"/>
        <v>832</v>
      </c>
      <c r="AW34" s="47">
        <f t="shared" si="38"/>
        <v>1036</v>
      </c>
      <c r="AX34" s="47">
        <f t="shared" si="38"/>
        <v>1176</v>
      </c>
      <c r="AY34" s="47">
        <f t="shared" si="38"/>
        <v>623</v>
      </c>
      <c r="AZ34" s="47">
        <f t="shared" si="38"/>
        <v>1570</v>
      </c>
      <c r="BA34" s="47">
        <f t="shared" si="38"/>
        <v>903</v>
      </c>
      <c r="BB34" s="47">
        <f t="shared" si="38"/>
        <v>632</v>
      </c>
      <c r="BC34" s="47">
        <f t="shared" si="38"/>
        <v>600</v>
      </c>
      <c r="BD34" s="47">
        <f t="shared" si="38"/>
        <v>1872</v>
      </c>
      <c r="BE34" s="47">
        <f t="shared" si="38"/>
        <v>823</v>
      </c>
      <c r="BF34" s="47">
        <f t="shared" si="38"/>
        <v>600</v>
      </c>
      <c r="BG34" s="47">
        <f t="shared" si="38"/>
        <v>1826</v>
      </c>
      <c r="BH34" s="47">
        <f t="shared" si="38"/>
        <v>1412</v>
      </c>
      <c r="BI34" s="47">
        <f t="shared" si="38"/>
        <v>1559</v>
      </c>
      <c r="BJ34" s="47">
        <f t="shared" si="38"/>
        <v>1086</v>
      </c>
    </row>
    <row r="35" ht="13.5" customHeight="1">
      <c r="A35" s="88">
        <v>39873.0</v>
      </c>
      <c r="B35" s="84" t="s">
        <v>71</v>
      </c>
      <c r="C35" s="38"/>
      <c r="D35" s="233" t="s">
        <v>40</v>
      </c>
      <c r="E35" s="52">
        <f t="shared" si="2"/>
        <v>1086</v>
      </c>
      <c r="F35" s="41">
        <v>0.0</v>
      </c>
      <c r="G35" s="41">
        <v>16.0</v>
      </c>
      <c r="H35" s="42">
        <f t="shared" si="3"/>
        <v>16</v>
      </c>
      <c r="I35" s="38"/>
      <c r="J35" s="234" t="s">
        <v>39</v>
      </c>
      <c r="K35" s="52">
        <f t="shared" si="4"/>
        <v>1036</v>
      </c>
      <c r="L35" s="44">
        <v>2.0</v>
      </c>
      <c r="M35" s="44">
        <v>15.0</v>
      </c>
      <c r="N35" s="23">
        <f t="shared" si="5"/>
        <v>21</v>
      </c>
      <c r="O35" s="38"/>
      <c r="P35" s="45" t="s">
        <v>72</v>
      </c>
      <c r="Q35" s="38"/>
      <c r="R35" s="45">
        <f>MIN(Rules!$E$2,(MAX(H35/N35,N35/H35)))</f>
        <v>1.3125</v>
      </c>
      <c r="S35" s="45">
        <f>VLOOKUP(B35,Rules!A:B,2,FALSE)</f>
        <v>40</v>
      </c>
      <c r="T35" s="38"/>
      <c r="U35" s="46">
        <f>1/(10^(-(E35+(IF(P35="Y",Rules!$I$2,0))-K35)/Rules!$E$12)+1)</f>
        <v>0.715252751</v>
      </c>
      <c r="V35" s="47">
        <f t="shared" si="6"/>
        <v>-38</v>
      </c>
      <c r="W35" s="47">
        <f t="shared" si="7"/>
        <v>38</v>
      </c>
      <c r="X35" s="47"/>
      <c r="Y35" s="47"/>
      <c r="Z35" s="48"/>
      <c r="AA35" s="47">
        <f t="shared" ref="AA35:BJ35" si="39">IF($D35=AA$1,$E35+$V35,(IF($J35=AA$1,$K35+$W35,AA34)))</f>
        <v>1556</v>
      </c>
      <c r="AB35" s="47">
        <f t="shared" si="39"/>
        <v>1094</v>
      </c>
      <c r="AC35" s="47">
        <f t="shared" si="39"/>
        <v>1497</v>
      </c>
      <c r="AD35" s="47">
        <f t="shared" si="39"/>
        <v>577</v>
      </c>
      <c r="AE35" s="47">
        <f t="shared" si="39"/>
        <v>1731</v>
      </c>
      <c r="AF35" s="47">
        <f t="shared" si="39"/>
        <v>1685</v>
      </c>
      <c r="AG35" s="47">
        <f t="shared" si="39"/>
        <v>1094</v>
      </c>
      <c r="AH35" s="47">
        <f t="shared" si="39"/>
        <v>850</v>
      </c>
      <c r="AI35" s="47">
        <f t="shared" si="39"/>
        <v>1497</v>
      </c>
      <c r="AJ35" s="47">
        <f t="shared" si="39"/>
        <v>1841</v>
      </c>
      <c r="AK35" s="47">
        <f t="shared" si="39"/>
        <v>593</v>
      </c>
      <c r="AL35" s="47">
        <f t="shared" si="39"/>
        <v>868</v>
      </c>
      <c r="AM35" s="47">
        <f t="shared" si="39"/>
        <v>1828</v>
      </c>
      <c r="AN35" s="47">
        <f t="shared" si="39"/>
        <v>1413</v>
      </c>
      <c r="AO35" s="47">
        <f t="shared" si="39"/>
        <v>1114</v>
      </c>
      <c r="AP35" s="47">
        <f t="shared" si="39"/>
        <v>1799</v>
      </c>
      <c r="AQ35" s="47">
        <f t="shared" si="39"/>
        <v>1496</v>
      </c>
      <c r="AR35" s="47">
        <f t="shared" si="39"/>
        <v>575</v>
      </c>
      <c r="AS35" s="47">
        <f t="shared" si="39"/>
        <v>1818</v>
      </c>
      <c r="AT35" s="47">
        <f t="shared" si="39"/>
        <v>877</v>
      </c>
      <c r="AU35" s="47">
        <f t="shared" si="39"/>
        <v>797</v>
      </c>
      <c r="AV35" s="47">
        <f t="shared" si="39"/>
        <v>832</v>
      </c>
      <c r="AW35" s="47">
        <f t="shared" si="39"/>
        <v>1074</v>
      </c>
      <c r="AX35" s="47">
        <f t="shared" si="39"/>
        <v>1176</v>
      </c>
      <c r="AY35" s="47">
        <f t="shared" si="39"/>
        <v>623</v>
      </c>
      <c r="AZ35" s="47">
        <f t="shared" si="39"/>
        <v>1570</v>
      </c>
      <c r="BA35" s="47">
        <f t="shared" si="39"/>
        <v>903</v>
      </c>
      <c r="BB35" s="47">
        <f t="shared" si="39"/>
        <v>632</v>
      </c>
      <c r="BC35" s="47">
        <f t="shared" si="39"/>
        <v>600</v>
      </c>
      <c r="BD35" s="47">
        <f t="shared" si="39"/>
        <v>1872</v>
      </c>
      <c r="BE35" s="47">
        <f t="shared" si="39"/>
        <v>823</v>
      </c>
      <c r="BF35" s="47">
        <f t="shared" si="39"/>
        <v>600</v>
      </c>
      <c r="BG35" s="47">
        <f t="shared" si="39"/>
        <v>1826</v>
      </c>
      <c r="BH35" s="47">
        <f t="shared" si="39"/>
        <v>1412</v>
      </c>
      <c r="BI35" s="47">
        <f t="shared" si="39"/>
        <v>1559</v>
      </c>
      <c r="BJ35" s="47">
        <f t="shared" si="39"/>
        <v>1048</v>
      </c>
    </row>
    <row r="36" ht="13.5" customHeight="1">
      <c r="A36" s="88">
        <v>39873.0</v>
      </c>
      <c r="B36" s="84" t="s">
        <v>71</v>
      </c>
      <c r="C36" s="38"/>
      <c r="D36" s="233" t="s">
        <v>43</v>
      </c>
      <c r="E36" s="52">
        <f t="shared" si="2"/>
        <v>1094</v>
      </c>
      <c r="F36" s="41">
        <v>1.0</v>
      </c>
      <c r="G36" s="41">
        <v>13.0</v>
      </c>
      <c r="H36" s="42">
        <f t="shared" si="3"/>
        <v>16</v>
      </c>
      <c r="I36" s="38"/>
      <c r="J36" s="234" t="s">
        <v>29</v>
      </c>
      <c r="K36" s="52">
        <f t="shared" si="4"/>
        <v>1114</v>
      </c>
      <c r="L36" s="44">
        <v>1.0</v>
      </c>
      <c r="M36" s="44">
        <v>12.0</v>
      </c>
      <c r="N36" s="23">
        <f t="shared" si="5"/>
        <v>15</v>
      </c>
      <c r="O36" s="38"/>
      <c r="P36" s="45" t="s">
        <v>72</v>
      </c>
      <c r="Q36" s="38"/>
      <c r="R36" s="45">
        <f>MIN(Rules!$E$2,(MAX(H36/N36,N36/H36)))</f>
        <v>1.066666667</v>
      </c>
      <c r="S36" s="45">
        <f>VLOOKUP(B36,Rules!A:B,2,FALSE)</f>
        <v>40</v>
      </c>
      <c r="T36" s="38"/>
      <c r="U36" s="46">
        <f>1/(10^(-(E36+(IF(P36="Y",Rules!$I$2,0))-K36)/Rules!$E$12)+1)</f>
        <v>0.6453524504</v>
      </c>
      <c r="V36" s="47">
        <f t="shared" si="6"/>
        <v>15</v>
      </c>
      <c r="W36" s="47">
        <f t="shared" si="7"/>
        <v>-15</v>
      </c>
      <c r="X36" s="47"/>
      <c r="Y36" s="47"/>
      <c r="Z36" s="48"/>
      <c r="AA36" s="47">
        <f t="shared" ref="AA36:BJ36" si="40">IF($D36=AA$1,$E36+$V36,(IF($J36=AA$1,$K36+$W36,AA35)))</f>
        <v>1556</v>
      </c>
      <c r="AB36" s="47">
        <f t="shared" si="40"/>
        <v>1109</v>
      </c>
      <c r="AC36" s="47">
        <f t="shared" si="40"/>
        <v>1497</v>
      </c>
      <c r="AD36" s="47">
        <f t="shared" si="40"/>
        <v>577</v>
      </c>
      <c r="AE36" s="47">
        <f t="shared" si="40"/>
        <v>1731</v>
      </c>
      <c r="AF36" s="47">
        <f t="shared" si="40"/>
        <v>1685</v>
      </c>
      <c r="AG36" s="47">
        <f t="shared" si="40"/>
        <v>1094</v>
      </c>
      <c r="AH36" s="47">
        <f t="shared" si="40"/>
        <v>850</v>
      </c>
      <c r="AI36" s="47">
        <f t="shared" si="40"/>
        <v>1497</v>
      </c>
      <c r="AJ36" s="47">
        <f t="shared" si="40"/>
        <v>1841</v>
      </c>
      <c r="AK36" s="47">
        <f t="shared" si="40"/>
        <v>593</v>
      </c>
      <c r="AL36" s="47">
        <f t="shared" si="40"/>
        <v>868</v>
      </c>
      <c r="AM36" s="47">
        <f t="shared" si="40"/>
        <v>1828</v>
      </c>
      <c r="AN36" s="47">
        <f t="shared" si="40"/>
        <v>1413</v>
      </c>
      <c r="AO36" s="47">
        <f t="shared" si="40"/>
        <v>1099</v>
      </c>
      <c r="AP36" s="47">
        <f t="shared" si="40"/>
        <v>1799</v>
      </c>
      <c r="AQ36" s="47">
        <f t="shared" si="40"/>
        <v>1496</v>
      </c>
      <c r="AR36" s="47">
        <f t="shared" si="40"/>
        <v>575</v>
      </c>
      <c r="AS36" s="47">
        <f t="shared" si="40"/>
        <v>1818</v>
      </c>
      <c r="AT36" s="47">
        <f t="shared" si="40"/>
        <v>877</v>
      </c>
      <c r="AU36" s="47">
        <f t="shared" si="40"/>
        <v>797</v>
      </c>
      <c r="AV36" s="47">
        <f t="shared" si="40"/>
        <v>832</v>
      </c>
      <c r="AW36" s="47">
        <f t="shared" si="40"/>
        <v>1074</v>
      </c>
      <c r="AX36" s="47">
        <f t="shared" si="40"/>
        <v>1176</v>
      </c>
      <c r="AY36" s="47">
        <f t="shared" si="40"/>
        <v>623</v>
      </c>
      <c r="AZ36" s="47">
        <f t="shared" si="40"/>
        <v>1570</v>
      </c>
      <c r="BA36" s="47">
        <f t="shared" si="40"/>
        <v>903</v>
      </c>
      <c r="BB36" s="47">
        <f t="shared" si="40"/>
        <v>632</v>
      </c>
      <c r="BC36" s="47">
        <f t="shared" si="40"/>
        <v>600</v>
      </c>
      <c r="BD36" s="47">
        <f t="shared" si="40"/>
        <v>1872</v>
      </c>
      <c r="BE36" s="47">
        <f t="shared" si="40"/>
        <v>823</v>
      </c>
      <c r="BF36" s="47">
        <f t="shared" si="40"/>
        <v>600</v>
      </c>
      <c r="BG36" s="47">
        <f t="shared" si="40"/>
        <v>1826</v>
      </c>
      <c r="BH36" s="47">
        <f t="shared" si="40"/>
        <v>1412</v>
      </c>
      <c r="BI36" s="47">
        <f t="shared" si="40"/>
        <v>1559</v>
      </c>
      <c r="BJ36" s="47">
        <f t="shared" si="40"/>
        <v>1048</v>
      </c>
    </row>
    <row r="37" ht="13.5" customHeight="1">
      <c r="A37" s="88">
        <v>39873.0</v>
      </c>
      <c r="B37" s="84" t="s">
        <v>71</v>
      </c>
      <c r="C37" s="38"/>
      <c r="D37" s="233" t="s">
        <v>47</v>
      </c>
      <c r="E37" s="52">
        <f t="shared" si="2"/>
        <v>832</v>
      </c>
      <c r="F37" s="41">
        <v>2.0</v>
      </c>
      <c r="G37" s="41">
        <v>14.0</v>
      </c>
      <c r="H37" s="42">
        <f t="shared" si="3"/>
        <v>20</v>
      </c>
      <c r="I37" s="38"/>
      <c r="J37" s="234" t="s">
        <v>36</v>
      </c>
      <c r="K37" s="52">
        <f t="shared" si="4"/>
        <v>877</v>
      </c>
      <c r="L37" s="44">
        <v>3.0</v>
      </c>
      <c r="M37" s="44">
        <v>18.0</v>
      </c>
      <c r="N37" s="23">
        <f t="shared" si="5"/>
        <v>27</v>
      </c>
      <c r="O37" s="38"/>
      <c r="P37" s="45" t="s">
        <v>72</v>
      </c>
      <c r="Q37" s="38"/>
      <c r="R37" s="45">
        <f>MIN(Rules!$E$2,(MAX(H37/N37,N37/H37)))</f>
        <v>1.35</v>
      </c>
      <c r="S37" s="45">
        <f>VLOOKUP(B37,Rules!A:B,2,FALSE)</f>
        <v>40</v>
      </c>
      <c r="T37" s="38"/>
      <c r="U37" s="46">
        <f>1/(10^(-(E37+(IF(P37="Y",Rules!$I$2,0))-K37)/Rules!$E$12)+1)</f>
        <v>0.6185841221</v>
      </c>
      <c r="V37" s="47">
        <f t="shared" si="6"/>
        <v>-33</v>
      </c>
      <c r="W37" s="47">
        <f t="shared" si="7"/>
        <v>33</v>
      </c>
      <c r="X37" s="47"/>
      <c r="Y37" s="47"/>
      <c r="Z37" s="48"/>
      <c r="AA37" s="47">
        <f t="shared" ref="AA37:BJ37" si="41">IF($D37=AA$1,$E37+$V37,(IF($J37=AA$1,$K37+$W37,AA36)))</f>
        <v>1556</v>
      </c>
      <c r="AB37" s="47">
        <f t="shared" si="41"/>
        <v>1109</v>
      </c>
      <c r="AC37" s="47">
        <f t="shared" si="41"/>
        <v>1497</v>
      </c>
      <c r="AD37" s="47">
        <f t="shared" si="41"/>
        <v>577</v>
      </c>
      <c r="AE37" s="47">
        <f t="shared" si="41"/>
        <v>1731</v>
      </c>
      <c r="AF37" s="47">
        <f t="shared" si="41"/>
        <v>1685</v>
      </c>
      <c r="AG37" s="47">
        <f t="shared" si="41"/>
        <v>1094</v>
      </c>
      <c r="AH37" s="47">
        <f t="shared" si="41"/>
        <v>850</v>
      </c>
      <c r="AI37" s="47">
        <f t="shared" si="41"/>
        <v>1497</v>
      </c>
      <c r="AJ37" s="47">
        <f t="shared" si="41"/>
        <v>1841</v>
      </c>
      <c r="AK37" s="47">
        <f t="shared" si="41"/>
        <v>593</v>
      </c>
      <c r="AL37" s="47">
        <f t="shared" si="41"/>
        <v>868</v>
      </c>
      <c r="AM37" s="47">
        <f t="shared" si="41"/>
        <v>1828</v>
      </c>
      <c r="AN37" s="47">
        <f t="shared" si="41"/>
        <v>1413</v>
      </c>
      <c r="AO37" s="47">
        <f t="shared" si="41"/>
        <v>1099</v>
      </c>
      <c r="AP37" s="47">
        <f t="shared" si="41"/>
        <v>1799</v>
      </c>
      <c r="AQ37" s="47">
        <f t="shared" si="41"/>
        <v>1496</v>
      </c>
      <c r="AR37" s="47">
        <f t="shared" si="41"/>
        <v>575</v>
      </c>
      <c r="AS37" s="47">
        <f t="shared" si="41"/>
        <v>1818</v>
      </c>
      <c r="AT37" s="47">
        <f t="shared" si="41"/>
        <v>910</v>
      </c>
      <c r="AU37" s="47">
        <f t="shared" si="41"/>
        <v>797</v>
      </c>
      <c r="AV37" s="47">
        <f t="shared" si="41"/>
        <v>799</v>
      </c>
      <c r="AW37" s="47">
        <f t="shared" si="41"/>
        <v>1074</v>
      </c>
      <c r="AX37" s="47">
        <f t="shared" si="41"/>
        <v>1176</v>
      </c>
      <c r="AY37" s="47">
        <f t="shared" si="41"/>
        <v>623</v>
      </c>
      <c r="AZ37" s="47">
        <f t="shared" si="41"/>
        <v>1570</v>
      </c>
      <c r="BA37" s="47">
        <f t="shared" si="41"/>
        <v>903</v>
      </c>
      <c r="BB37" s="47">
        <f t="shared" si="41"/>
        <v>632</v>
      </c>
      <c r="BC37" s="47">
        <f t="shared" si="41"/>
        <v>600</v>
      </c>
      <c r="BD37" s="47">
        <f t="shared" si="41"/>
        <v>1872</v>
      </c>
      <c r="BE37" s="47">
        <f t="shared" si="41"/>
        <v>823</v>
      </c>
      <c r="BF37" s="47">
        <f t="shared" si="41"/>
        <v>600</v>
      </c>
      <c r="BG37" s="47">
        <f t="shared" si="41"/>
        <v>1826</v>
      </c>
      <c r="BH37" s="47">
        <f t="shared" si="41"/>
        <v>1412</v>
      </c>
      <c r="BI37" s="47">
        <f t="shared" si="41"/>
        <v>1559</v>
      </c>
      <c r="BJ37" s="47">
        <f t="shared" si="41"/>
        <v>1048</v>
      </c>
    </row>
    <row r="38" ht="13.5" customHeight="1">
      <c r="A38" s="88">
        <v>39873.0</v>
      </c>
      <c r="B38" s="84" t="s">
        <v>71</v>
      </c>
      <c r="C38" s="38"/>
      <c r="D38" s="233" t="s">
        <v>41</v>
      </c>
      <c r="E38" s="52">
        <f t="shared" si="2"/>
        <v>903</v>
      </c>
      <c r="F38" s="41">
        <v>3.0</v>
      </c>
      <c r="G38" s="41">
        <v>20.0</v>
      </c>
      <c r="H38" s="42">
        <f t="shared" si="3"/>
        <v>29</v>
      </c>
      <c r="I38" s="38"/>
      <c r="J38" s="234" t="s">
        <v>37</v>
      </c>
      <c r="K38" s="52">
        <f t="shared" si="4"/>
        <v>850</v>
      </c>
      <c r="L38" s="44">
        <v>1.0</v>
      </c>
      <c r="M38" s="44">
        <v>10.0</v>
      </c>
      <c r="N38" s="23">
        <f t="shared" si="5"/>
        <v>13</v>
      </c>
      <c r="O38" s="38"/>
      <c r="P38" s="45" t="s">
        <v>72</v>
      </c>
      <c r="Q38" s="38"/>
      <c r="R38" s="45">
        <f>MIN(Rules!$E$2,(MAX(H38/N38,N38/H38)))</f>
        <v>2</v>
      </c>
      <c r="S38" s="45">
        <f>VLOOKUP(B38,Rules!A:B,2,FALSE)</f>
        <v>40</v>
      </c>
      <c r="T38" s="38"/>
      <c r="U38" s="46">
        <f>1/(10^(-(E38+(IF(P38="Y",Rules!$I$2,0))-K38)/Rules!$E$12)+1)</f>
        <v>0.718058117</v>
      </c>
      <c r="V38" s="47">
        <f t="shared" si="6"/>
        <v>23</v>
      </c>
      <c r="W38" s="47">
        <f t="shared" si="7"/>
        <v>-23</v>
      </c>
      <c r="X38" s="47"/>
      <c r="Y38" s="47"/>
      <c r="Z38" s="48"/>
      <c r="AA38" s="47">
        <f t="shared" ref="AA38:BJ38" si="42">IF($D38=AA$1,$E38+$V38,(IF($J38=AA$1,$K38+$W38,AA37)))</f>
        <v>1556</v>
      </c>
      <c r="AB38" s="47">
        <f t="shared" si="42"/>
        <v>1109</v>
      </c>
      <c r="AC38" s="47">
        <f t="shared" si="42"/>
        <v>1497</v>
      </c>
      <c r="AD38" s="47">
        <f t="shared" si="42"/>
        <v>577</v>
      </c>
      <c r="AE38" s="47">
        <f t="shared" si="42"/>
        <v>1731</v>
      </c>
      <c r="AF38" s="47">
        <f t="shared" si="42"/>
        <v>1685</v>
      </c>
      <c r="AG38" s="47">
        <f t="shared" si="42"/>
        <v>1094</v>
      </c>
      <c r="AH38" s="47">
        <f t="shared" si="42"/>
        <v>827</v>
      </c>
      <c r="AI38" s="47">
        <f t="shared" si="42"/>
        <v>1497</v>
      </c>
      <c r="AJ38" s="47">
        <f t="shared" si="42"/>
        <v>1841</v>
      </c>
      <c r="AK38" s="47">
        <f t="shared" si="42"/>
        <v>593</v>
      </c>
      <c r="AL38" s="47">
        <f t="shared" si="42"/>
        <v>868</v>
      </c>
      <c r="AM38" s="47">
        <f t="shared" si="42"/>
        <v>1828</v>
      </c>
      <c r="AN38" s="47">
        <f t="shared" si="42"/>
        <v>1413</v>
      </c>
      <c r="AO38" s="47">
        <f t="shared" si="42"/>
        <v>1099</v>
      </c>
      <c r="AP38" s="47">
        <f t="shared" si="42"/>
        <v>1799</v>
      </c>
      <c r="AQ38" s="47">
        <f t="shared" si="42"/>
        <v>1496</v>
      </c>
      <c r="AR38" s="47">
        <f t="shared" si="42"/>
        <v>575</v>
      </c>
      <c r="AS38" s="47">
        <f t="shared" si="42"/>
        <v>1818</v>
      </c>
      <c r="AT38" s="47">
        <f t="shared" si="42"/>
        <v>910</v>
      </c>
      <c r="AU38" s="47">
        <f t="shared" si="42"/>
        <v>797</v>
      </c>
      <c r="AV38" s="47">
        <f t="shared" si="42"/>
        <v>799</v>
      </c>
      <c r="AW38" s="47">
        <f t="shared" si="42"/>
        <v>1074</v>
      </c>
      <c r="AX38" s="47">
        <f t="shared" si="42"/>
        <v>1176</v>
      </c>
      <c r="AY38" s="47">
        <f t="shared" si="42"/>
        <v>623</v>
      </c>
      <c r="AZ38" s="47">
        <f t="shared" si="42"/>
        <v>1570</v>
      </c>
      <c r="BA38" s="47">
        <f t="shared" si="42"/>
        <v>926</v>
      </c>
      <c r="BB38" s="47">
        <f t="shared" si="42"/>
        <v>632</v>
      </c>
      <c r="BC38" s="47">
        <f t="shared" si="42"/>
        <v>600</v>
      </c>
      <c r="BD38" s="47">
        <f t="shared" si="42"/>
        <v>1872</v>
      </c>
      <c r="BE38" s="47">
        <f t="shared" si="42"/>
        <v>823</v>
      </c>
      <c r="BF38" s="47">
        <f t="shared" si="42"/>
        <v>600</v>
      </c>
      <c r="BG38" s="47">
        <f t="shared" si="42"/>
        <v>1826</v>
      </c>
      <c r="BH38" s="47">
        <f t="shared" si="42"/>
        <v>1412</v>
      </c>
      <c r="BI38" s="47">
        <f t="shared" si="42"/>
        <v>1559</v>
      </c>
      <c r="BJ38" s="47">
        <f t="shared" si="42"/>
        <v>1048</v>
      </c>
    </row>
    <row r="39" ht="13.5" customHeight="1">
      <c r="A39" s="88">
        <v>39873.0</v>
      </c>
      <c r="B39" s="84" t="s">
        <v>71</v>
      </c>
      <c r="C39" s="38"/>
      <c r="D39" s="233" t="s">
        <v>42</v>
      </c>
      <c r="E39" s="52">
        <f t="shared" si="2"/>
        <v>823</v>
      </c>
      <c r="F39" s="41">
        <v>0.0</v>
      </c>
      <c r="G39" s="41">
        <v>13.0</v>
      </c>
      <c r="H39" s="42">
        <f t="shared" si="3"/>
        <v>13</v>
      </c>
      <c r="I39" s="38"/>
      <c r="J39" s="234" t="s">
        <v>50</v>
      </c>
      <c r="K39" s="52">
        <f t="shared" si="4"/>
        <v>797</v>
      </c>
      <c r="L39" s="44">
        <v>1.0</v>
      </c>
      <c r="M39" s="44">
        <v>9.0</v>
      </c>
      <c r="N39" s="23">
        <f t="shared" si="5"/>
        <v>12</v>
      </c>
      <c r="O39" s="38"/>
      <c r="P39" s="45" t="s">
        <v>72</v>
      </c>
      <c r="Q39" s="38"/>
      <c r="R39" s="45">
        <f>MIN(Rules!$E$2,(MAX(H39/N39,N39/H39)))</f>
        <v>1.083333333</v>
      </c>
      <c r="S39" s="45">
        <f>VLOOKUP(B39,Rules!A:B,2,FALSE)</f>
        <v>40</v>
      </c>
      <c r="T39" s="38"/>
      <c r="U39" s="46">
        <f>1/(10^(-(E39+(IF(P39="Y",Rules!$I$2,0))-K39)/Rules!$E$12)+1)</f>
        <v>0.6922181615</v>
      </c>
      <c r="V39" s="47">
        <f t="shared" si="6"/>
        <v>13</v>
      </c>
      <c r="W39" s="47">
        <f t="shared" si="7"/>
        <v>-13</v>
      </c>
      <c r="X39" s="47"/>
      <c r="Y39" s="47"/>
      <c r="Z39" s="48"/>
      <c r="AA39" s="47">
        <f t="shared" ref="AA39:BJ39" si="43">IF($D39=AA$1,$E39+$V39,(IF($J39=AA$1,$K39+$W39,AA38)))</f>
        <v>1556</v>
      </c>
      <c r="AB39" s="47">
        <f t="shared" si="43"/>
        <v>1109</v>
      </c>
      <c r="AC39" s="47">
        <f t="shared" si="43"/>
        <v>1497</v>
      </c>
      <c r="AD39" s="47">
        <f t="shared" si="43"/>
        <v>577</v>
      </c>
      <c r="AE39" s="47">
        <f t="shared" si="43"/>
        <v>1731</v>
      </c>
      <c r="AF39" s="47">
        <f t="shared" si="43"/>
        <v>1685</v>
      </c>
      <c r="AG39" s="47">
        <f t="shared" si="43"/>
        <v>1094</v>
      </c>
      <c r="AH39" s="47">
        <f t="shared" si="43"/>
        <v>827</v>
      </c>
      <c r="AI39" s="47">
        <f t="shared" si="43"/>
        <v>1497</v>
      </c>
      <c r="AJ39" s="47">
        <f t="shared" si="43"/>
        <v>1841</v>
      </c>
      <c r="AK39" s="47">
        <f t="shared" si="43"/>
        <v>593</v>
      </c>
      <c r="AL39" s="47">
        <f t="shared" si="43"/>
        <v>868</v>
      </c>
      <c r="AM39" s="47">
        <f t="shared" si="43"/>
        <v>1828</v>
      </c>
      <c r="AN39" s="47">
        <f t="shared" si="43"/>
        <v>1413</v>
      </c>
      <c r="AO39" s="47">
        <f t="shared" si="43"/>
        <v>1099</v>
      </c>
      <c r="AP39" s="47">
        <f t="shared" si="43"/>
        <v>1799</v>
      </c>
      <c r="AQ39" s="47">
        <f t="shared" si="43"/>
        <v>1496</v>
      </c>
      <c r="AR39" s="47">
        <f t="shared" si="43"/>
        <v>575</v>
      </c>
      <c r="AS39" s="47">
        <f t="shared" si="43"/>
        <v>1818</v>
      </c>
      <c r="AT39" s="47">
        <f t="shared" si="43"/>
        <v>910</v>
      </c>
      <c r="AU39" s="47">
        <f t="shared" si="43"/>
        <v>784</v>
      </c>
      <c r="AV39" s="47">
        <f t="shared" si="43"/>
        <v>799</v>
      </c>
      <c r="AW39" s="47">
        <f t="shared" si="43"/>
        <v>1074</v>
      </c>
      <c r="AX39" s="47">
        <f t="shared" si="43"/>
        <v>1176</v>
      </c>
      <c r="AY39" s="47">
        <f t="shared" si="43"/>
        <v>623</v>
      </c>
      <c r="AZ39" s="47">
        <f t="shared" si="43"/>
        <v>1570</v>
      </c>
      <c r="BA39" s="47">
        <f t="shared" si="43"/>
        <v>926</v>
      </c>
      <c r="BB39" s="47">
        <f t="shared" si="43"/>
        <v>632</v>
      </c>
      <c r="BC39" s="47">
        <f t="shared" si="43"/>
        <v>600</v>
      </c>
      <c r="BD39" s="47">
        <f t="shared" si="43"/>
        <v>1872</v>
      </c>
      <c r="BE39" s="47">
        <f t="shared" si="43"/>
        <v>836</v>
      </c>
      <c r="BF39" s="47">
        <f t="shared" si="43"/>
        <v>600</v>
      </c>
      <c r="BG39" s="47">
        <f t="shared" si="43"/>
        <v>1826</v>
      </c>
      <c r="BH39" s="47">
        <f t="shared" si="43"/>
        <v>1412</v>
      </c>
      <c r="BI39" s="47">
        <f t="shared" si="43"/>
        <v>1559</v>
      </c>
      <c r="BJ39" s="47">
        <f t="shared" si="43"/>
        <v>1048</v>
      </c>
    </row>
    <row r="40" ht="13.5" customHeight="1">
      <c r="A40" s="88">
        <v>39873.0</v>
      </c>
      <c r="B40" s="84" t="s">
        <v>71</v>
      </c>
      <c r="C40" s="38"/>
      <c r="D40" s="233" t="s">
        <v>49</v>
      </c>
      <c r="E40" s="52">
        <f t="shared" si="2"/>
        <v>577</v>
      </c>
      <c r="F40" s="41">
        <v>2.0</v>
      </c>
      <c r="G40" s="41">
        <v>14.0</v>
      </c>
      <c r="H40" s="42">
        <f t="shared" si="3"/>
        <v>20</v>
      </c>
      <c r="I40" s="38"/>
      <c r="J40" s="234" t="s">
        <v>46</v>
      </c>
      <c r="K40" s="52">
        <f t="shared" si="4"/>
        <v>600</v>
      </c>
      <c r="L40" s="44">
        <v>1.0</v>
      </c>
      <c r="M40" s="44">
        <v>9.0</v>
      </c>
      <c r="N40" s="23">
        <f t="shared" si="5"/>
        <v>12</v>
      </c>
      <c r="O40" s="38"/>
      <c r="P40" s="45" t="s">
        <v>72</v>
      </c>
      <c r="Q40" s="38"/>
      <c r="R40" s="45">
        <f>MIN(Rules!$E$2,(MAX(H40/N40,N40/H40)))</f>
        <v>1.666666667</v>
      </c>
      <c r="S40" s="45">
        <f>VLOOKUP(B40,Rules!A:B,2,FALSE)</f>
        <v>40</v>
      </c>
      <c r="T40" s="38"/>
      <c r="U40" s="46">
        <f>1/(10^(-(E40+(IF(P40="Y",Rules!$I$2,0))-K40)/Rules!$E$12)+1)</f>
        <v>0.6421841458</v>
      </c>
      <c r="V40" s="47">
        <f t="shared" si="6"/>
        <v>24</v>
      </c>
      <c r="W40" s="47">
        <f t="shared" si="7"/>
        <v>-24</v>
      </c>
      <c r="X40" s="47"/>
      <c r="Y40" s="47"/>
      <c r="Z40" s="48"/>
      <c r="AA40" s="47">
        <f t="shared" ref="AA40:BJ40" si="44">IF($D40=AA$1,$E40+$V40,(IF($J40=AA$1,$K40+$W40,AA39)))</f>
        <v>1556</v>
      </c>
      <c r="AB40" s="47">
        <f t="shared" si="44"/>
        <v>1109</v>
      </c>
      <c r="AC40" s="47">
        <f t="shared" si="44"/>
        <v>1497</v>
      </c>
      <c r="AD40" s="47">
        <f t="shared" si="44"/>
        <v>601</v>
      </c>
      <c r="AE40" s="47">
        <f t="shared" si="44"/>
        <v>1731</v>
      </c>
      <c r="AF40" s="47">
        <f t="shared" si="44"/>
        <v>1685</v>
      </c>
      <c r="AG40" s="47">
        <f t="shared" si="44"/>
        <v>1094</v>
      </c>
      <c r="AH40" s="47">
        <f t="shared" si="44"/>
        <v>827</v>
      </c>
      <c r="AI40" s="47">
        <f t="shared" si="44"/>
        <v>1497</v>
      </c>
      <c r="AJ40" s="47">
        <f t="shared" si="44"/>
        <v>1841</v>
      </c>
      <c r="AK40" s="47">
        <f t="shared" si="44"/>
        <v>593</v>
      </c>
      <c r="AL40" s="47">
        <f t="shared" si="44"/>
        <v>868</v>
      </c>
      <c r="AM40" s="47">
        <f t="shared" si="44"/>
        <v>1828</v>
      </c>
      <c r="AN40" s="47">
        <f t="shared" si="44"/>
        <v>1413</v>
      </c>
      <c r="AO40" s="47">
        <f t="shared" si="44"/>
        <v>1099</v>
      </c>
      <c r="AP40" s="47">
        <f t="shared" si="44"/>
        <v>1799</v>
      </c>
      <c r="AQ40" s="47">
        <f t="shared" si="44"/>
        <v>1496</v>
      </c>
      <c r="AR40" s="47">
        <f t="shared" si="44"/>
        <v>575</v>
      </c>
      <c r="AS40" s="47">
        <f t="shared" si="44"/>
        <v>1818</v>
      </c>
      <c r="AT40" s="47">
        <f t="shared" si="44"/>
        <v>910</v>
      </c>
      <c r="AU40" s="47">
        <f t="shared" si="44"/>
        <v>784</v>
      </c>
      <c r="AV40" s="47">
        <f t="shared" si="44"/>
        <v>799</v>
      </c>
      <c r="AW40" s="47">
        <f t="shared" si="44"/>
        <v>1074</v>
      </c>
      <c r="AX40" s="47">
        <f t="shared" si="44"/>
        <v>1176</v>
      </c>
      <c r="AY40" s="47">
        <f t="shared" si="44"/>
        <v>623</v>
      </c>
      <c r="AZ40" s="47">
        <f t="shared" si="44"/>
        <v>1570</v>
      </c>
      <c r="BA40" s="47">
        <f t="shared" si="44"/>
        <v>926</v>
      </c>
      <c r="BB40" s="47">
        <f t="shared" si="44"/>
        <v>632</v>
      </c>
      <c r="BC40" s="47">
        <f t="shared" si="44"/>
        <v>576</v>
      </c>
      <c r="BD40" s="47">
        <f t="shared" si="44"/>
        <v>1872</v>
      </c>
      <c r="BE40" s="47">
        <f t="shared" si="44"/>
        <v>836</v>
      </c>
      <c r="BF40" s="47">
        <f t="shared" si="44"/>
        <v>600</v>
      </c>
      <c r="BG40" s="47">
        <f t="shared" si="44"/>
        <v>1826</v>
      </c>
      <c r="BH40" s="47">
        <f t="shared" si="44"/>
        <v>1412</v>
      </c>
      <c r="BI40" s="47">
        <f t="shared" si="44"/>
        <v>1559</v>
      </c>
      <c r="BJ40" s="47">
        <f t="shared" si="44"/>
        <v>1048</v>
      </c>
    </row>
    <row r="41" ht="13.5" customHeight="1">
      <c r="A41" s="88">
        <v>39873.0</v>
      </c>
      <c r="B41" s="84" t="s">
        <v>71</v>
      </c>
      <c r="C41" s="38"/>
      <c r="D41" s="233" t="s">
        <v>51</v>
      </c>
      <c r="E41" s="52">
        <f t="shared" si="2"/>
        <v>623</v>
      </c>
      <c r="F41" s="41">
        <v>0.0</v>
      </c>
      <c r="G41" s="41">
        <v>13.0</v>
      </c>
      <c r="H41" s="42">
        <f t="shared" si="3"/>
        <v>13</v>
      </c>
      <c r="I41" s="38"/>
      <c r="J41" s="234" t="s">
        <v>52</v>
      </c>
      <c r="K41" s="52">
        <f t="shared" si="4"/>
        <v>575</v>
      </c>
      <c r="L41" s="44">
        <v>0.0</v>
      </c>
      <c r="M41" s="44">
        <v>12.0</v>
      </c>
      <c r="N41" s="23">
        <f t="shared" si="5"/>
        <v>12</v>
      </c>
      <c r="O41" s="38"/>
      <c r="P41" s="45" t="s">
        <v>72</v>
      </c>
      <c r="Q41" s="38"/>
      <c r="R41" s="45">
        <f>MIN(Rules!$E$2,(MAX(H41/N41,N41/H41)))</f>
        <v>1.083333333</v>
      </c>
      <c r="S41" s="45">
        <f>VLOOKUP(B41,Rules!A:B,2,FALSE)</f>
        <v>40</v>
      </c>
      <c r="T41" s="38"/>
      <c r="U41" s="46">
        <f>1/(10^(-(E41+(IF(P41="Y",Rules!$I$2,0))-K41)/Rules!$E$12)+1)</f>
        <v>0.7133732025</v>
      </c>
      <c r="V41" s="47">
        <f t="shared" si="6"/>
        <v>12</v>
      </c>
      <c r="W41" s="47">
        <f t="shared" si="7"/>
        <v>-12</v>
      </c>
      <c r="X41" s="47"/>
      <c r="Y41" s="47"/>
      <c r="Z41" s="48"/>
      <c r="AA41" s="47">
        <f t="shared" ref="AA41:BJ41" si="45">IF($D41=AA$1,$E41+$V41,(IF($J41=AA$1,$K41+$W41,AA40)))</f>
        <v>1556</v>
      </c>
      <c r="AB41" s="47">
        <f t="shared" si="45"/>
        <v>1109</v>
      </c>
      <c r="AC41" s="47">
        <f t="shared" si="45"/>
        <v>1497</v>
      </c>
      <c r="AD41" s="47">
        <f t="shared" si="45"/>
        <v>601</v>
      </c>
      <c r="AE41" s="47">
        <f t="shared" si="45"/>
        <v>1731</v>
      </c>
      <c r="AF41" s="47">
        <f t="shared" si="45"/>
        <v>1685</v>
      </c>
      <c r="AG41" s="47">
        <f t="shared" si="45"/>
        <v>1094</v>
      </c>
      <c r="AH41" s="47">
        <f t="shared" si="45"/>
        <v>827</v>
      </c>
      <c r="AI41" s="47">
        <f t="shared" si="45"/>
        <v>1497</v>
      </c>
      <c r="AJ41" s="47">
        <f t="shared" si="45"/>
        <v>1841</v>
      </c>
      <c r="AK41" s="47">
        <f t="shared" si="45"/>
        <v>593</v>
      </c>
      <c r="AL41" s="47">
        <f t="shared" si="45"/>
        <v>868</v>
      </c>
      <c r="AM41" s="47">
        <f t="shared" si="45"/>
        <v>1828</v>
      </c>
      <c r="AN41" s="47">
        <f t="shared" si="45"/>
        <v>1413</v>
      </c>
      <c r="AO41" s="47">
        <f t="shared" si="45"/>
        <v>1099</v>
      </c>
      <c r="AP41" s="47">
        <f t="shared" si="45"/>
        <v>1799</v>
      </c>
      <c r="AQ41" s="47">
        <f t="shared" si="45"/>
        <v>1496</v>
      </c>
      <c r="AR41" s="47">
        <f t="shared" si="45"/>
        <v>563</v>
      </c>
      <c r="AS41" s="47">
        <f t="shared" si="45"/>
        <v>1818</v>
      </c>
      <c r="AT41" s="47">
        <f t="shared" si="45"/>
        <v>910</v>
      </c>
      <c r="AU41" s="47">
        <f t="shared" si="45"/>
        <v>784</v>
      </c>
      <c r="AV41" s="47">
        <f t="shared" si="45"/>
        <v>799</v>
      </c>
      <c r="AW41" s="47">
        <f t="shared" si="45"/>
        <v>1074</v>
      </c>
      <c r="AX41" s="47">
        <f t="shared" si="45"/>
        <v>1176</v>
      </c>
      <c r="AY41" s="47">
        <f t="shared" si="45"/>
        <v>635</v>
      </c>
      <c r="AZ41" s="47">
        <f t="shared" si="45"/>
        <v>1570</v>
      </c>
      <c r="BA41" s="47">
        <f t="shared" si="45"/>
        <v>926</v>
      </c>
      <c r="BB41" s="47">
        <f t="shared" si="45"/>
        <v>632</v>
      </c>
      <c r="BC41" s="47">
        <f t="shared" si="45"/>
        <v>576</v>
      </c>
      <c r="BD41" s="47">
        <f t="shared" si="45"/>
        <v>1872</v>
      </c>
      <c r="BE41" s="47">
        <f t="shared" si="45"/>
        <v>836</v>
      </c>
      <c r="BF41" s="47">
        <f t="shared" si="45"/>
        <v>600</v>
      </c>
      <c r="BG41" s="47">
        <f t="shared" si="45"/>
        <v>1826</v>
      </c>
      <c r="BH41" s="47">
        <f t="shared" si="45"/>
        <v>1412</v>
      </c>
      <c r="BI41" s="47">
        <f t="shared" si="45"/>
        <v>1559</v>
      </c>
      <c r="BJ41" s="47">
        <f t="shared" si="45"/>
        <v>1048</v>
      </c>
    </row>
    <row r="42" ht="13.5" customHeight="1">
      <c r="A42" s="88">
        <v>39873.0</v>
      </c>
      <c r="B42" s="84" t="s">
        <v>71</v>
      </c>
      <c r="C42" s="38"/>
      <c r="D42" s="233" t="s">
        <v>44</v>
      </c>
      <c r="E42" s="52">
        <f t="shared" si="2"/>
        <v>632</v>
      </c>
      <c r="F42" s="41">
        <v>0.0</v>
      </c>
      <c r="G42" s="41">
        <v>15.0</v>
      </c>
      <c r="H42" s="42">
        <f t="shared" si="3"/>
        <v>15</v>
      </c>
      <c r="I42" s="38"/>
      <c r="J42" s="234" t="s">
        <v>48</v>
      </c>
      <c r="K42" s="52">
        <f t="shared" si="4"/>
        <v>593</v>
      </c>
      <c r="L42" s="44">
        <v>2.0</v>
      </c>
      <c r="M42" s="44">
        <v>11.0</v>
      </c>
      <c r="N42" s="23">
        <f t="shared" si="5"/>
        <v>17</v>
      </c>
      <c r="O42" s="38"/>
      <c r="P42" s="45" t="s">
        <v>72</v>
      </c>
      <c r="Q42" s="38"/>
      <c r="R42" s="45">
        <f>MIN(Rules!$E$2,(MAX(H42/N42,N42/H42)))</f>
        <v>1.133333333</v>
      </c>
      <c r="S42" s="45">
        <f>VLOOKUP(B42,Rules!A:B,2,FALSE)</f>
        <v>40</v>
      </c>
      <c r="T42" s="38"/>
      <c r="U42" s="46">
        <f>1/(10^(-(E42+(IF(P42="Y",Rules!$I$2,0))-K42)/Rules!$E$12)+1)</f>
        <v>0.7048241722</v>
      </c>
      <c r="V42" s="47">
        <f t="shared" si="6"/>
        <v>-32</v>
      </c>
      <c r="W42" s="47">
        <f t="shared" si="7"/>
        <v>32</v>
      </c>
      <c r="X42" s="47"/>
      <c r="Y42" s="47"/>
      <c r="Z42" s="48"/>
      <c r="AA42" s="47">
        <f t="shared" ref="AA42:BJ42" si="46">IF($D42=AA$1,$E42+$V42,(IF($J42=AA$1,$K42+$W42,AA41)))</f>
        <v>1556</v>
      </c>
      <c r="AB42" s="47">
        <f t="shared" si="46"/>
        <v>1109</v>
      </c>
      <c r="AC42" s="47">
        <f t="shared" si="46"/>
        <v>1497</v>
      </c>
      <c r="AD42" s="47">
        <f t="shared" si="46"/>
        <v>601</v>
      </c>
      <c r="AE42" s="47">
        <f t="shared" si="46"/>
        <v>1731</v>
      </c>
      <c r="AF42" s="47">
        <f t="shared" si="46"/>
        <v>1685</v>
      </c>
      <c r="AG42" s="47">
        <f t="shared" si="46"/>
        <v>1094</v>
      </c>
      <c r="AH42" s="47">
        <f t="shared" si="46"/>
        <v>827</v>
      </c>
      <c r="AI42" s="47">
        <f t="shared" si="46"/>
        <v>1497</v>
      </c>
      <c r="AJ42" s="47">
        <f t="shared" si="46"/>
        <v>1841</v>
      </c>
      <c r="AK42" s="47">
        <f t="shared" si="46"/>
        <v>625</v>
      </c>
      <c r="AL42" s="47">
        <f t="shared" si="46"/>
        <v>868</v>
      </c>
      <c r="AM42" s="47">
        <f t="shared" si="46"/>
        <v>1828</v>
      </c>
      <c r="AN42" s="47">
        <f t="shared" si="46"/>
        <v>1413</v>
      </c>
      <c r="AO42" s="47">
        <f t="shared" si="46"/>
        <v>1099</v>
      </c>
      <c r="AP42" s="47">
        <f t="shared" si="46"/>
        <v>1799</v>
      </c>
      <c r="AQ42" s="47">
        <f t="shared" si="46"/>
        <v>1496</v>
      </c>
      <c r="AR42" s="47">
        <f t="shared" si="46"/>
        <v>563</v>
      </c>
      <c r="AS42" s="47">
        <f t="shared" si="46"/>
        <v>1818</v>
      </c>
      <c r="AT42" s="47">
        <f t="shared" si="46"/>
        <v>910</v>
      </c>
      <c r="AU42" s="47">
        <f t="shared" si="46"/>
        <v>784</v>
      </c>
      <c r="AV42" s="47">
        <f t="shared" si="46"/>
        <v>799</v>
      </c>
      <c r="AW42" s="47">
        <f t="shared" si="46"/>
        <v>1074</v>
      </c>
      <c r="AX42" s="47">
        <f t="shared" si="46"/>
        <v>1176</v>
      </c>
      <c r="AY42" s="47">
        <f t="shared" si="46"/>
        <v>635</v>
      </c>
      <c r="AZ42" s="47">
        <f t="shared" si="46"/>
        <v>1570</v>
      </c>
      <c r="BA42" s="47">
        <f t="shared" si="46"/>
        <v>926</v>
      </c>
      <c r="BB42" s="47">
        <f t="shared" si="46"/>
        <v>600</v>
      </c>
      <c r="BC42" s="47">
        <f t="shared" si="46"/>
        <v>576</v>
      </c>
      <c r="BD42" s="47">
        <f t="shared" si="46"/>
        <v>1872</v>
      </c>
      <c r="BE42" s="47">
        <f t="shared" si="46"/>
        <v>836</v>
      </c>
      <c r="BF42" s="47">
        <f t="shared" si="46"/>
        <v>600</v>
      </c>
      <c r="BG42" s="47">
        <f t="shared" si="46"/>
        <v>1826</v>
      </c>
      <c r="BH42" s="47">
        <f t="shared" si="46"/>
        <v>1412</v>
      </c>
      <c r="BI42" s="47">
        <f t="shared" si="46"/>
        <v>1559</v>
      </c>
      <c r="BJ42" s="47">
        <f t="shared" si="46"/>
        <v>1048</v>
      </c>
    </row>
    <row r="43" ht="13.5" customHeight="1">
      <c r="A43" s="88">
        <v>39880.0</v>
      </c>
      <c r="B43" s="84" t="s">
        <v>71</v>
      </c>
      <c r="C43" s="38"/>
      <c r="D43" s="233" t="s">
        <v>22</v>
      </c>
      <c r="E43" s="52">
        <f t="shared" si="2"/>
        <v>1799</v>
      </c>
      <c r="F43" s="41">
        <v>1.0</v>
      </c>
      <c r="G43" s="41">
        <v>20.0</v>
      </c>
      <c r="H43" s="42">
        <f t="shared" si="3"/>
        <v>23</v>
      </c>
      <c r="I43" s="38"/>
      <c r="J43" s="234" t="s">
        <v>23</v>
      </c>
      <c r="K43" s="52">
        <f t="shared" si="4"/>
        <v>1828</v>
      </c>
      <c r="L43" s="44">
        <v>0.0</v>
      </c>
      <c r="M43" s="44">
        <v>12.0</v>
      </c>
      <c r="N43" s="23">
        <f t="shared" si="5"/>
        <v>12</v>
      </c>
      <c r="O43" s="38"/>
      <c r="P43" s="45" t="s">
        <v>72</v>
      </c>
      <c r="Q43" s="38"/>
      <c r="R43" s="45">
        <f>MIN(Rules!$E$2,(MAX(H43/N43,N43/H43)))</f>
        <v>1.916666667</v>
      </c>
      <c r="S43" s="45">
        <f>VLOOKUP(B43,Rules!A:B,2,FALSE)</f>
        <v>40</v>
      </c>
      <c r="T43" s="38"/>
      <c r="U43" s="46">
        <f>1/(10^(-(E43+(IF(P43="Y",Rules!$I$2,0))-K43)/Rules!$E$12)+1)</f>
        <v>0.6358103532</v>
      </c>
      <c r="V43" s="47">
        <f t="shared" si="6"/>
        <v>28</v>
      </c>
      <c r="W43" s="47">
        <f t="shared" si="7"/>
        <v>-28</v>
      </c>
      <c r="X43" s="47"/>
      <c r="Y43" s="47"/>
      <c r="Z43" s="48"/>
      <c r="AA43" s="47">
        <f t="shared" ref="AA43:BJ43" si="47">IF($D43=AA$1,$E43+$V43,(IF($J43=AA$1,$K43+$W43,AA42)))</f>
        <v>1556</v>
      </c>
      <c r="AB43" s="47">
        <f t="shared" si="47"/>
        <v>1109</v>
      </c>
      <c r="AC43" s="47">
        <f t="shared" si="47"/>
        <v>1497</v>
      </c>
      <c r="AD43" s="47">
        <f t="shared" si="47"/>
        <v>601</v>
      </c>
      <c r="AE43" s="47">
        <f t="shared" si="47"/>
        <v>1731</v>
      </c>
      <c r="AF43" s="47">
        <f t="shared" si="47"/>
        <v>1685</v>
      </c>
      <c r="AG43" s="47">
        <f t="shared" si="47"/>
        <v>1094</v>
      </c>
      <c r="AH43" s="47">
        <f t="shared" si="47"/>
        <v>827</v>
      </c>
      <c r="AI43" s="47">
        <f t="shared" si="47"/>
        <v>1497</v>
      </c>
      <c r="AJ43" s="47">
        <f t="shared" si="47"/>
        <v>1841</v>
      </c>
      <c r="AK43" s="47">
        <f t="shared" si="47"/>
        <v>625</v>
      </c>
      <c r="AL43" s="47">
        <f t="shared" si="47"/>
        <v>868</v>
      </c>
      <c r="AM43" s="47">
        <f t="shared" si="47"/>
        <v>1800</v>
      </c>
      <c r="AN43" s="47">
        <f t="shared" si="47"/>
        <v>1413</v>
      </c>
      <c r="AO43" s="47">
        <f t="shared" si="47"/>
        <v>1099</v>
      </c>
      <c r="AP43" s="47">
        <f t="shared" si="47"/>
        <v>1827</v>
      </c>
      <c r="AQ43" s="47">
        <f t="shared" si="47"/>
        <v>1496</v>
      </c>
      <c r="AR43" s="47">
        <f t="shared" si="47"/>
        <v>563</v>
      </c>
      <c r="AS43" s="47">
        <f t="shared" si="47"/>
        <v>1818</v>
      </c>
      <c r="AT43" s="47">
        <f t="shared" si="47"/>
        <v>910</v>
      </c>
      <c r="AU43" s="47">
        <f t="shared" si="47"/>
        <v>784</v>
      </c>
      <c r="AV43" s="47">
        <f t="shared" si="47"/>
        <v>799</v>
      </c>
      <c r="AW43" s="47">
        <f t="shared" si="47"/>
        <v>1074</v>
      </c>
      <c r="AX43" s="47">
        <f t="shared" si="47"/>
        <v>1176</v>
      </c>
      <c r="AY43" s="47">
        <f t="shared" si="47"/>
        <v>635</v>
      </c>
      <c r="AZ43" s="47">
        <f t="shared" si="47"/>
        <v>1570</v>
      </c>
      <c r="BA43" s="47">
        <f t="shared" si="47"/>
        <v>926</v>
      </c>
      <c r="BB43" s="47">
        <f t="shared" si="47"/>
        <v>600</v>
      </c>
      <c r="BC43" s="47">
        <f t="shared" si="47"/>
        <v>576</v>
      </c>
      <c r="BD43" s="47">
        <f t="shared" si="47"/>
        <v>1872</v>
      </c>
      <c r="BE43" s="47">
        <f t="shared" si="47"/>
        <v>836</v>
      </c>
      <c r="BF43" s="47">
        <f t="shared" si="47"/>
        <v>600</v>
      </c>
      <c r="BG43" s="47">
        <f t="shared" si="47"/>
        <v>1826</v>
      </c>
      <c r="BH43" s="47">
        <f t="shared" si="47"/>
        <v>1412</v>
      </c>
      <c r="BI43" s="47">
        <f t="shared" si="47"/>
        <v>1559</v>
      </c>
      <c r="BJ43" s="47">
        <f t="shared" si="47"/>
        <v>1048</v>
      </c>
    </row>
    <row r="44" ht="13.5" customHeight="1">
      <c r="A44" s="88">
        <v>39880.0</v>
      </c>
      <c r="B44" s="84" t="s">
        <v>71</v>
      </c>
      <c r="C44" s="38"/>
      <c r="D44" s="233" t="s">
        <v>30</v>
      </c>
      <c r="E44" s="52">
        <f t="shared" si="2"/>
        <v>1556</v>
      </c>
      <c r="F44" s="41">
        <v>0.0</v>
      </c>
      <c r="G44" s="41">
        <v>15.0</v>
      </c>
      <c r="H44" s="42">
        <f t="shared" si="3"/>
        <v>15</v>
      </c>
      <c r="I44" s="38"/>
      <c r="J44" s="234" t="s">
        <v>32</v>
      </c>
      <c r="K44" s="52">
        <f t="shared" si="4"/>
        <v>1412</v>
      </c>
      <c r="L44" s="44">
        <v>0.0</v>
      </c>
      <c r="M44" s="44">
        <v>15.0</v>
      </c>
      <c r="N44" s="23">
        <f t="shared" si="5"/>
        <v>15</v>
      </c>
      <c r="O44" s="38"/>
      <c r="P44" s="45" t="s">
        <v>72</v>
      </c>
      <c r="Q44" s="38"/>
      <c r="R44" s="45">
        <f>MIN(Rules!$E$2,(MAX(H44/N44,N44/H44)))</f>
        <v>1</v>
      </c>
      <c r="S44" s="45">
        <f>VLOOKUP(B44,Rules!A:B,2,FALSE)</f>
        <v>40</v>
      </c>
      <c r="T44" s="38"/>
      <c r="U44" s="46">
        <f>1/(10^(-(E44+(IF(P44="Y",Rules!$I$2,0))-K44)/Rules!$E$12)+1)</f>
        <v>0.794769767</v>
      </c>
      <c r="V44" s="47">
        <f t="shared" si="6"/>
        <v>-12</v>
      </c>
      <c r="W44" s="47">
        <f t="shared" si="7"/>
        <v>12</v>
      </c>
      <c r="X44" s="47"/>
      <c r="Y44" s="47"/>
      <c r="Z44" s="48"/>
      <c r="AA44" s="47">
        <f t="shared" ref="AA44:BJ44" si="48">IF($D44=AA$1,$E44+$V44,(IF($J44=AA$1,$K44+$W44,AA43)))</f>
        <v>1544</v>
      </c>
      <c r="AB44" s="47">
        <f t="shared" si="48"/>
        <v>1109</v>
      </c>
      <c r="AC44" s="47">
        <f t="shared" si="48"/>
        <v>1497</v>
      </c>
      <c r="AD44" s="47">
        <f t="shared" si="48"/>
        <v>601</v>
      </c>
      <c r="AE44" s="47">
        <f t="shared" si="48"/>
        <v>1731</v>
      </c>
      <c r="AF44" s="47">
        <f t="shared" si="48"/>
        <v>1685</v>
      </c>
      <c r="AG44" s="47">
        <f t="shared" si="48"/>
        <v>1094</v>
      </c>
      <c r="AH44" s="47">
        <f t="shared" si="48"/>
        <v>827</v>
      </c>
      <c r="AI44" s="47">
        <f t="shared" si="48"/>
        <v>1497</v>
      </c>
      <c r="AJ44" s="47">
        <f t="shared" si="48"/>
        <v>1841</v>
      </c>
      <c r="AK44" s="47">
        <f t="shared" si="48"/>
        <v>625</v>
      </c>
      <c r="AL44" s="47">
        <f t="shared" si="48"/>
        <v>868</v>
      </c>
      <c r="AM44" s="47">
        <f t="shared" si="48"/>
        <v>1800</v>
      </c>
      <c r="AN44" s="47">
        <f t="shared" si="48"/>
        <v>1413</v>
      </c>
      <c r="AO44" s="47">
        <f t="shared" si="48"/>
        <v>1099</v>
      </c>
      <c r="AP44" s="47">
        <f t="shared" si="48"/>
        <v>1827</v>
      </c>
      <c r="AQ44" s="47">
        <f t="shared" si="48"/>
        <v>1496</v>
      </c>
      <c r="AR44" s="47">
        <f t="shared" si="48"/>
        <v>563</v>
      </c>
      <c r="AS44" s="47">
        <f t="shared" si="48"/>
        <v>1818</v>
      </c>
      <c r="AT44" s="47">
        <f t="shared" si="48"/>
        <v>910</v>
      </c>
      <c r="AU44" s="47">
        <f t="shared" si="48"/>
        <v>784</v>
      </c>
      <c r="AV44" s="47">
        <f t="shared" si="48"/>
        <v>799</v>
      </c>
      <c r="AW44" s="47">
        <f t="shared" si="48"/>
        <v>1074</v>
      </c>
      <c r="AX44" s="47">
        <f t="shared" si="48"/>
        <v>1176</v>
      </c>
      <c r="AY44" s="47">
        <f t="shared" si="48"/>
        <v>635</v>
      </c>
      <c r="AZ44" s="47">
        <f t="shared" si="48"/>
        <v>1570</v>
      </c>
      <c r="BA44" s="47">
        <f t="shared" si="48"/>
        <v>926</v>
      </c>
      <c r="BB44" s="47">
        <f t="shared" si="48"/>
        <v>600</v>
      </c>
      <c r="BC44" s="47">
        <f t="shared" si="48"/>
        <v>576</v>
      </c>
      <c r="BD44" s="47">
        <f t="shared" si="48"/>
        <v>1872</v>
      </c>
      <c r="BE44" s="47">
        <f t="shared" si="48"/>
        <v>836</v>
      </c>
      <c r="BF44" s="47">
        <f t="shared" si="48"/>
        <v>600</v>
      </c>
      <c r="BG44" s="47">
        <f t="shared" si="48"/>
        <v>1826</v>
      </c>
      <c r="BH44" s="47">
        <f t="shared" si="48"/>
        <v>1424</v>
      </c>
      <c r="BI44" s="47">
        <f t="shared" si="48"/>
        <v>1559</v>
      </c>
      <c r="BJ44" s="47">
        <f t="shared" si="48"/>
        <v>1048</v>
      </c>
    </row>
    <row r="45" ht="13.5" customHeight="1">
      <c r="A45" s="88">
        <v>39880.0</v>
      </c>
      <c r="B45" s="84" t="s">
        <v>71</v>
      </c>
      <c r="C45" s="38"/>
      <c r="D45" s="233" t="s">
        <v>31</v>
      </c>
      <c r="E45" s="52">
        <f t="shared" si="2"/>
        <v>1496</v>
      </c>
      <c r="F45" s="41">
        <v>1.0</v>
      </c>
      <c r="G45" s="41">
        <v>13.0</v>
      </c>
      <c r="H45" s="42">
        <f t="shared" si="3"/>
        <v>16</v>
      </c>
      <c r="I45" s="38"/>
      <c r="J45" s="234" t="s">
        <v>33</v>
      </c>
      <c r="K45" s="52">
        <f t="shared" si="4"/>
        <v>1497</v>
      </c>
      <c r="L45" s="44">
        <v>0.0</v>
      </c>
      <c r="M45" s="44">
        <v>10.0</v>
      </c>
      <c r="N45" s="23">
        <f t="shared" si="5"/>
        <v>10</v>
      </c>
      <c r="O45" s="38"/>
      <c r="P45" s="45" t="s">
        <v>72</v>
      </c>
      <c r="Q45" s="38"/>
      <c r="R45" s="45">
        <f>MIN(Rules!$E$2,(MAX(H45/N45,N45/H45)))</f>
        <v>1.6</v>
      </c>
      <c r="S45" s="45">
        <f>VLOOKUP(B45,Rules!A:B,2,FALSE)</f>
        <v>40</v>
      </c>
      <c r="T45" s="38"/>
      <c r="U45" s="46">
        <f>1/(10^(-(E45+(IF(P45="Y",Rules!$I$2,0))-K45)/Rules!$E$12)+1)</f>
        <v>0.665114463</v>
      </c>
      <c r="V45" s="47">
        <f t="shared" si="6"/>
        <v>21</v>
      </c>
      <c r="W45" s="47">
        <f t="shared" si="7"/>
        <v>-21</v>
      </c>
      <c r="X45" s="47"/>
      <c r="Y45" s="47"/>
      <c r="Z45" s="48"/>
      <c r="AA45" s="47">
        <f t="shared" ref="AA45:BJ45" si="49">IF($D45=AA$1,$E45+$V45,(IF($J45=AA$1,$K45+$W45,AA44)))</f>
        <v>1544</v>
      </c>
      <c r="AB45" s="47">
        <f t="shared" si="49"/>
        <v>1109</v>
      </c>
      <c r="AC45" s="47">
        <f t="shared" si="49"/>
        <v>1497</v>
      </c>
      <c r="AD45" s="47">
        <f t="shared" si="49"/>
        <v>601</v>
      </c>
      <c r="AE45" s="47">
        <f t="shared" si="49"/>
        <v>1731</v>
      </c>
      <c r="AF45" s="47">
        <f t="shared" si="49"/>
        <v>1685</v>
      </c>
      <c r="AG45" s="47">
        <f t="shared" si="49"/>
        <v>1094</v>
      </c>
      <c r="AH45" s="47">
        <f t="shared" si="49"/>
        <v>827</v>
      </c>
      <c r="AI45" s="47">
        <f t="shared" si="49"/>
        <v>1476</v>
      </c>
      <c r="AJ45" s="47">
        <f t="shared" si="49"/>
        <v>1841</v>
      </c>
      <c r="AK45" s="47">
        <f t="shared" si="49"/>
        <v>625</v>
      </c>
      <c r="AL45" s="47">
        <f t="shared" si="49"/>
        <v>868</v>
      </c>
      <c r="AM45" s="47">
        <f t="shared" si="49"/>
        <v>1800</v>
      </c>
      <c r="AN45" s="47">
        <f t="shared" si="49"/>
        <v>1413</v>
      </c>
      <c r="AO45" s="47">
        <f t="shared" si="49"/>
        <v>1099</v>
      </c>
      <c r="AP45" s="47">
        <f t="shared" si="49"/>
        <v>1827</v>
      </c>
      <c r="AQ45" s="47">
        <f t="shared" si="49"/>
        <v>1517</v>
      </c>
      <c r="AR45" s="47">
        <f t="shared" si="49"/>
        <v>563</v>
      </c>
      <c r="AS45" s="47">
        <f t="shared" si="49"/>
        <v>1818</v>
      </c>
      <c r="AT45" s="47">
        <f t="shared" si="49"/>
        <v>910</v>
      </c>
      <c r="AU45" s="47">
        <f t="shared" si="49"/>
        <v>784</v>
      </c>
      <c r="AV45" s="47">
        <f t="shared" si="49"/>
        <v>799</v>
      </c>
      <c r="AW45" s="47">
        <f t="shared" si="49"/>
        <v>1074</v>
      </c>
      <c r="AX45" s="47">
        <f t="shared" si="49"/>
        <v>1176</v>
      </c>
      <c r="AY45" s="47">
        <f t="shared" si="49"/>
        <v>635</v>
      </c>
      <c r="AZ45" s="47">
        <f t="shared" si="49"/>
        <v>1570</v>
      </c>
      <c r="BA45" s="47">
        <f t="shared" si="49"/>
        <v>926</v>
      </c>
      <c r="BB45" s="47">
        <f t="shared" si="49"/>
        <v>600</v>
      </c>
      <c r="BC45" s="47">
        <f t="shared" si="49"/>
        <v>576</v>
      </c>
      <c r="BD45" s="47">
        <f t="shared" si="49"/>
        <v>1872</v>
      </c>
      <c r="BE45" s="47">
        <f t="shared" si="49"/>
        <v>836</v>
      </c>
      <c r="BF45" s="47">
        <f t="shared" si="49"/>
        <v>600</v>
      </c>
      <c r="BG45" s="47">
        <f t="shared" si="49"/>
        <v>1826</v>
      </c>
      <c r="BH45" s="47">
        <f t="shared" si="49"/>
        <v>1424</v>
      </c>
      <c r="BI45" s="47">
        <f t="shared" si="49"/>
        <v>1559</v>
      </c>
      <c r="BJ45" s="47">
        <f t="shared" si="49"/>
        <v>1048</v>
      </c>
    </row>
    <row r="46" ht="13.5" customHeight="1">
      <c r="A46" s="88">
        <v>39880.0</v>
      </c>
      <c r="B46" s="84" t="s">
        <v>71</v>
      </c>
      <c r="C46" s="38"/>
      <c r="D46" s="233" t="s">
        <v>27</v>
      </c>
      <c r="E46" s="52">
        <f t="shared" si="2"/>
        <v>1570</v>
      </c>
      <c r="F46" s="41">
        <v>1.0</v>
      </c>
      <c r="G46" s="41">
        <v>17.0</v>
      </c>
      <c r="H46" s="42">
        <f t="shared" si="3"/>
        <v>20</v>
      </c>
      <c r="I46" s="38"/>
      <c r="J46" s="234" t="s">
        <v>28</v>
      </c>
      <c r="K46" s="52">
        <f t="shared" si="4"/>
        <v>1497</v>
      </c>
      <c r="L46" s="44">
        <v>0.0</v>
      </c>
      <c r="M46" s="44">
        <v>6.0</v>
      </c>
      <c r="N46" s="23">
        <f t="shared" si="5"/>
        <v>6</v>
      </c>
      <c r="O46" s="38"/>
      <c r="P46" s="45" t="s">
        <v>72</v>
      </c>
      <c r="Q46" s="38"/>
      <c r="R46" s="45">
        <f>MIN(Rules!$E$2,(MAX(H46/N46,N46/H46)))</f>
        <v>2</v>
      </c>
      <c r="S46" s="45">
        <f>VLOOKUP(B46,Rules!A:B,2,FALSE)</f>
        <v>40</v>
      </c>
      <c r="T46" s="38"/>
      <c r="U46" s="46">
        <f>1/(10^(-(E46+(IF(P46="Y",Rules!$I$2,0))-K46)/Rules!$E$12)+1)</f>
        <v>0.7363247356</v>
      </c>
      <c r="V46" s="47">
        <f t="shared" si="6"/>
        <v>21</v>
      </c>
      <c r="W46" s="47">
        <f t="shared" si="7"/>
        <v>-21</v>
      </c>
      <c r="X46" s="47"/>
      <c r="Y46" s="47"/>
      <c r="Z46" s="48"/>
      <c r="AA46" s="47">
        <f t="shared" ref="AA46:BJ46" si="50">IF($D46=AA$1,$E46+$V46,(IF($J46=AA$1,$K46+$W46,AA45)))</f>
        <v>1544</v>
      </c>
      <c r="AB46" s="47">
        <f t="shared" si="50"/>
        <v>1109</v>
      </c>
      <c r="AC46" s="47">
        <f t="shared" si="50"/>
        <v>1476</v>
      </c>
      <c r="AD46" s="47">
        <f t="shared" si="50"/>
        <v>601</v>
      </c>
      <c r="AE46" s="47">
        <f t="shared" si="50"/>
        <v>1731</v>
      </c>
      <c r="AF46" s="47">
        <f t="shared" si="50"/>
        <v>1685</v>
      </c>
      <c r="AG46" s="47">
        <f t="shared" si="50"/>
        <v>1094</v>
      </c>
      <c r="AH46" s="47">
        <f t="shared" si="50"/>
        <v>827</v>
      </c>
      <c r="AI46" s="47">
        <f t="shared" si="50"/>
        <v>1476</v>
      </c>
      <c r="AJ46" s="47">
        <f t="shared" si="50"/>
        <v>1841</v>
      </c>
      <c r="AK46" s="47">
        <f t="shared" si="50"/>
        <v>625</v>
      </c>
      <c r="AL46" s="47">
        <f t="shared" si="50"/>
        <v>868</v>
      </c>
      <c r="AM46" s="47">
        <f t="shared" si="50"/>
        <v>1800</v>
      </c>
      <c r="AN46" s="47">
        <f t="shared" si="50"/>
        <v>1413</v>
      </c>
      <c r="AO46" s="47">
        <f t="shared" si="50"/>
        <v>1099</v>
      </c>
      <c r="AP46" s="47">
        <f t="shared" si="50"/>
        <v>1827</v>
      </c>
      <c r="AQ46" s="47">
        <f t="shared" si="50"/>
        <v>1517</v>
      </c>
      <c r="AR46" s="47">
        <f t="shared" si="50"/>
        <v>563</v>
      </c>
      <c r="AS46" s="47">
        <f t="shared" si="50"/>
        <v>1818</v>
      </c>
      <c r="AT46" s="47">
        <f t="shared" si="50"/>
        <v>910</v>
      </c>
      <c r="AU46" s="47">
        <f t="shared" si="50"/>
        <v>784</v>
      </c>
      <c r="AV46" s="47">
        <f t="shared" si="50"/>
        <v>799</v>
      </c>
      <c r="AW46" s="47">
        <f t="shared" si="50"/>
        <v>1074</v>
      </c>
      <c r="AX46" s="47">
        <f t="shared" si="50"/>
        <v>1176</v>
      </c>
      <c r="AY46" s="47">
        <f t="shared" si="50"/>
        <v>635</v>
      </c>
      <c r="AZ46" s="47">
        <f t="shared" si="50"/>
        <v>1591</v>
      </c>
      <c r="BA46" s="47">
        <f t="shared" si="50"/>
        <v>926</v>
      </c>
      <c r="BB46" s="47">
        <f t="shared" si="50"/>
        <v>600</v>
      </c>
      <c r="BC46" s="47">
        <f t="shared" si="50"/>
        <v>576</v>
      </c>
      <c r="BD46" s="47">
        <f t="shared" si="50"/>
        <v>1872</v>
      </c>
      <c r="BE46" s="47">
        <f t="shared" si="50"/>
        <v>836</v>
      </c>
      <c r="BF46" s="47">
        <f t="shared" si="50"/>
        <v>600</v>
      </c>
      <c r="BG46" s="47">
        <f t="shared" si="50"/>
        <v>1826</v>
      </c>
      <c r="BH46" s="47">
        <f t="shared" si="50"/>
        <v>1424</v>
      </c>
      <c r="BI46" s="47">
        <f t="shared" si="50"/>
        <v>1559</v>
      </c>
      <c r="BJ46" s="47">
        <f t="shared" si="50"/>
        <v>1048</v>
      </c>
    </row>
    <row r="47" ht="13.5" customHeight="1">
      <c r="A47" s="88">
        <v>39880.0</v>
      </c>
      <c r="B47" s="84" t="s">
        <v>71</v>
      </c>
      <c r="C47" s="38"/>
      <c r="D47" s="233" t="s">
        <v>38</v>
      </c>
      <c r="E47" s="52">
        <f t="shared" si="2"/>
        <v>1176</v>
      </c>
      <c r="F47" s="41">
        <v>0.0</v>
      </c>
      <c r="G47" s="41">
        <v>16.0</v>
      </c>
      <c r="H47" s="42">
        <f t="shared" si="3"/>
        <v>16</v>
      </c>
      <c r="I47" s="38"/>
      <c r="J47" s="234" t="s">
        <v>29</v>
      </c>
      <c r="K47" s="52">
        <f t="shared" si="4"/>
        <v>1099</v>
      </c>
      <c r="L47" s="44">
        <v>1.0</v>
      </c>
      <c r="M47" s="44">
        <v>12.0</v>
      </c>
      <c r="N47" s="23">
        <f t="shared" si="5"/>
        <v>15</v>
      </c>
      <c r="O47" s="38"/>
      <c r="P47" s="45" t="s">
        <v>72</v>
      </c>
      <c r="Q47" s="38"/>
      <c r="R47" s="45">
        <f>MIN(Rules!$E$2,(MAX(H47/N47,N47/H47)))</f>
        <v>1.066666667</v>
      </c>
      <c r="S47" s="45">
        <f>VLOOKUP(B47,Rules!A:B,2,FALSE)</f>
        <v>40</v>
      </c>
      <c r="T47" s="38"/>
      <c r="U47" s="46">
        <f>1/(10^(-(E47+(IF(P47="Y",Rules!$I$2,0))-K47)/Rules!$E$12)+1)</f>
        <v>0.7398855205</v>
      </c>
      <c r="V47" s="47">
        <f t="shared" si="6"/>
        <v>11</v>
      </c>
      <c r="W47" s="47">
        <f t="shared" si="7"/>
        <v>-11</v>
      </c>
      <c r="X47" s="47"/>
      <c r="Y47" s="47"/>
      <c r="Z47" s="48"/>
      <c r="AA47" s="47">
        <f t="shared" ref="AA47:BJ47" si="51">IF($D47=AA$1,$E47+$V47,(IF($J47=AA$1,$K47+$W47,AA46)))</f>
        <v>1544</v>
      </c>
      <c r="AB47" s="47">
        <f t="shared" si="51"/>
        <v>1109</v>
      </c>
      <c r="AC47" s="47">
        <f t="shared" si="51"/>
        <v>1476</v>
      </c>
      <c r="AD47" s="47">
        <f t="shared" si="51"/>
        <v>601</v>
      </c>
      <c r="AE47" s="47">
        <f t="shared" si="51"/>
        <v>1731</v>
      </c>
      <c r="AF47" s="47">
        <f t="shared" si="51"/>
        <v>1685</v>
      </c>
      <c r="AG47" s="47">
        <f t="shared" si="51"/>
        <v>1094</v>
      </c>
      <c r="AH47" s="47">
        <f t="shared" si="51"/>
        <v>827</v>
      </c>
      <c r="AI47" s="47">
        <f t="shared" si="51"/>
        <v>1476</v>
      </c>
      <c r="AJ47" s="47">
        <f t="shared" si="51"/>
        <v>1841</v>
      </c>
      <c r="AK47" s="47">
        <f t="shared" si="51"/>
        <v>625</v>
      </c>
      <c r="AL47" s="47">
        <f t="shared" si="51"/>
        <v>868</v>
      </c>
      <c r="AM47" s="47">
        <f t="shared" si="51"/>
        <v>1800</v>
      </c>
      <c r="AN47" s="47">
        <f t="shared" si="51"/>
        <v>1413</v>
      </c>
      <c r="AO47" s="47">
        <f t="shared" si="51"/>
        <v>1088</v>
      </c>
      <c r="AP47" s="47">
        <f t="shared" si="51"/>
        <v>1827</v>
      </c>
      <c r="AQ47" s="47">
        <f t="shared" si="51"/>
        <v>1517</v>
      </c>
      <c r="AR47" s="47">
        <f t="shared" si="51"/>
        <v>563</v>
      </c>
      <c r="AS47" s="47">
        <f t="shared" si="51"/>
        <v>1818</v>
      </c>
      <c r="AT47" s="47">
        <f t="shared" si="51"/>
        <v>910</v>
      </c>
      <c r="AU47" s="47">
        <f t="shared" si="51"/>
        <v>784</v>
      </c>
      <c r="AV47" s="47">
        <f t="shared" si="51"/>
        <v>799</v>
      </c>
      <c r="AW47" s="47">
        <f t="shared" si="51"/>
        <v>1074</v>
      </c>
      <c r="AX47" s="47">
        <f t="shared" si="51"/>
        <v>1187</v>
      </c>
      <c r="AY47" s="47">
        <f t="shared" si="51"/>
        <v>635</v>
      </c>
      <c r="AZ47" s="47">
        <f t="shared" si="51"/>
        <v>1591</v>
      </c>
      <c r="BA47" s="47">
        <f t="shared" si="51"/>
        <v>926</v>
      </c>
      <c r="BB47" s="47">
        <f t="shared" si="51"/>
        <v>600</v>
      </c>
      <c r="BC47" s="47">
        <f t="shared" si="51"/>
        <v>576</v>
      </c>
      <c r="BD47" s="47">
        <f t="shared" si="51"/>
        <v>1872</v>
      </c>
      <c r="BE47" s="47">
        <f t="shared" si="51"/>
        <v>836</v>
      </c>
      <c r="BF47" s="47">
        <f t="shared" si="51"/>
        <v>600</v>
      </c>
      <c r="BG47" s="47">
        <f t="shared" si="51"/>
        <v>1826</v>
      </c>
      <c r="BH47" s="47">
        <f t="shared" si="51"/>
        <v>1424</v>
      </c>
      <c r="BI47" s="47">
        <f t="shared" si="51"/>
        <v>1559</v>
      </c>
      <c r="BJ47" s="47">
        <f t="shared" si="51"/>
        <v>1048</v>
      </c>
    </row>
    <row r="48" ht="13.5" customHeight="1">
      <c r="A48" s="88">
        <v>39880.0</v>
      </c>
      <c r="B48" s="84" t="s">
        <v>71</v>
      </c>
      <c r="C48" s="38"/>
      <c r="D48" s="233" t="s">
        <v>37</v>
      </c>
      <c r="E48" s="52">
        <f t="shared" si="2"/>
        <v>827</v>
      </c>
      <c r="F48" s="41">
        <v>1.0</v>
      </c>
      <c r="G48" s="41">
        <v>19.0</v>
      </c>
      <c r="H48" s="42">
        <f t="shared" si="3"/>
        <v>22</v>
      </c>
      <c r="I48" s="38"/>
      <c r="J48" s="234" t="s">
        <v>50</v>
      </c>
      <c r="K48" s="52">
        <f t="shared" si="4"/>
        <v>784</v>
      </c>
      <c r="L48" s="44">
        <v>3.0</v>
      </c>
      <c r="M48" s="44">
        <v>11.0</v>
      </c>
      <c r="N48" s="23">
        <f t="shared" si="5"/>
        <v>20</v>
      </c>
      <c r="O48" s="38"/>
      <c r="P48" s="45" t="s">
        <v>72</v>
      </c>
      <c r="Q48" s="38"/>
      <c r="R48" s="45">
        <f>MIN(Rules!$E$2,(MAX(H48/N48,N48/H48)))</f>
        <v>1.1</v>
      </c>
      <c r="S48" s="45">
        <f>VLOOKUP(B48,Rules!A:B,2,FALSE)</f>
        <v>40</v>
      </c>
      <c r="T48" s="38"/>
      <c r="U48" s="46">
        <f>1/(10^(-(E48+(IF(P48="Y",Rules!$I$2,0))-K48)/Rules!$E$12)+1)</f>
        <v>0.7086420279</v>
      </c>
      <c r="V48" s="47">
        <f t="shared" si="6"/>
        <v>13</v>
      </c>
      <c r="W48" s="47">
        <f t="shared" si="7"/>
        <v>-13</v>
      </c>
      <c r="X48" s="47"/>
      <c r="Y48" s="47"/>
      <c r="Z48" s="48"/>
      <c r="AA48" s="47">
        <f t="shared" ref="AA48:BJ48" si="52">IF($D48=AA$1,$E48+$V48,(IF($J48=AA$1,$K48+$W48,AA47)))</f>
        <v>1544</v>
      </c>
      <c r="AB48" s="47">
        <f t="shared" si="52"/>
        <v>1109</v>
      </c>
      <c r="AC48" s="47">
        <f t="shared" si="52"/>
        <v>1476</v>
      </c>
      <c r="AD48" s="47">
        <f t="shared" si="52"/>
        <v>601</v>
      </c>
      <c r="AE48" s="47">
        <f t="shared" si="52"/>
        <v>1731</v>
      </c>
      <c r="AF48" s="47">
        <f t="shared" si="52"/>
        <v>1685</v>
      </c>
      <c r="AG48" s="47">
        <f t="shared" si="52"/>
        <v>1094</v>
      </c>
      <c r="AH48" s="47">
        <f t="shared" si="52"/>
        <v>840</v>
      </c>
      <c r="AI48" s="47">
        <f t="shared" si="52"/>
        <v>1476</v>
      </c>
      <c r="AJ48" s="47">
        <f t="shared" si="52"/>
        <v>1841</v>
      </c>
      <c r="AK48" s="47">
        <f t="shared" si="52"/>
        <v>625</v>
      </c>
      <c r="AL48" s="47">
        <f t="shared" si="52"/>
        <v>868</v>
      </c>
      <c r="AM48" s="47">
        <f t="shared" si="52"/>
        <v>1800</v>
      </c>
      <c r="AN48" s="47">
        <f t="shared" si="52"/>
        <v>1413</v>
      </c>
      <c r="AO48" s="47">
        <f t="shared" si="52"/>
        <v>1088</v>
      </c>
      <c r="AP48" s="47">
        <f t="shared" si="52"/>
        <v>1827</v>
      </c>
      <c r="AQ48" s="47">
        <f t="shared" si="52"/>
        <v>1517</v>
      </c>
      <c r="AR48" s="47">
        <f t="shared" si="52"/>
        <v>563</v>
      </c>
      <c r="AS48" s="47">
        <f t="shared" si="52"/>
        <v>1818</v>
      </c>
      <c r="AT48" s="47">
        <f t="shared" si="52"/>
        <v>910</v>
      </c>
      <c r="AU48" s="47">
        <f t="shared" si="52"/>
        <v>771</v>
      </c>
      <c r="AV48" s="47">
        <f t="shared" si="52"/>
        <v>799</v>
      </c>
      <c r="AW48" s="47">
        <f t="shared" si="52"/>
        <v>1074</v>
      </c>
      <c r="AX48" s="47">
        <f t="shared" si="52"/>
        <v>1187</v>
      </c>
      <c r="AY48" s="47">
        <f t="shared" si="52"/>
        <v>635</v>
      </c>
      <c r="AZ48" s="47">
        <f t="shared" si="52"/>
        <v>1591</v>
      </c>
      <c r="BA48" s="47">
        <f t="shared" si="52"/>
        <v>926</v>
      </c>
      <c r="BB48" s="47">
        <f t="shared" si="52"/>
        <v>600</v>
      </c>
      <c r="BC48" s="47">
        <f t="shared" si="52"/>
        <v>576</v>
      </c>
      <c r="BD48" s="47">
        <f t="shared" si="52"/>
        <v>1872</v>
      </c>
      <c r="BE48" s="47">
        <f t="shared" si="52"/>
        <v>836</v>
      </c>
      <c r="BF48" s="47">
        <f t="shared" si="52"/>
        <v>600</v>
      </c>
      <c r="BG48" s="47">
        <f t="shared" si="52"/>
        <v>1826</v>
      </c>
      <c r="BH48" s="47">
        <f t="shared" si="52"/>
        <v>1424</v>
      </c>
      <c r="BI48" s="47">
        <f t="shared" si="52"/>
        <v>1559</v>
      </c>
      <c r="BJ48" s="47">
        <f t="shared" si="52"/>
        <v>1048</v>
      </c>
    </row>
    <row r="49" ht="13.5" customHeight="1">
      <c r="A49" s="88">
        <v>39880.0</v>
      </c>
      <c r="B49" s="84" t="s">
        <v>71</v>
      </c>
      <c r="C49" s="38"/>
      <c r="D49" s="233" t="s">
        <v>42</v>
      </c>
      <c r="E49" s="52">
        <f t="shared" si="2"/>
        <v>836</v>
      </c>
      <c r="F49" s="41">
        <v>2.0</v>
      </c>
      <c r="G49" s="41">
        <v>10.0</v>
      </c>
      <c r="H49" s="42">
        <f t="shared" si="3"/>
        <v>16</v>
      </c>
      <c r="I49" s="38"/>
      <c r="J49" s="234" t="s">
        <v>45</v>
      </c>
      <c r="K49" s="52">
        <f t="shared" si="4"/>
        <v>868</v>
      </c>
      <c r="L49" s="44">
        <v>2.0</v>
      </c>
      <c r="M49" s="44">
        <v>14.0</v>
      </c>
      <c r="N49" s="23">
        <f t="shared" si="5"/>
        <v>20</v>
      </c>
      <c r="O49" s="38"/>
      <c r="P49" s="45" t="s">
        <v>72</v>
      </c>
      <c r="Q49" s="38"/>
      <c r="R49" s="45">
        <f>MIN(Rules!$E$2,(MAX(H49/N49,N49/H49)))</f>
        <v>1.25</v>
      </c>
      <c r="S49" s="45">
        <f>VLOOKUP(B49,Rules!A:B,2,FALSE)</f>
        <v>40</v>
      </c>
      <c r="T49" s="38"/>
      <c r="U49" s="46">
        <f>1/(10^(-(E49+(IF(P49="Y",Rules!$I$2,0))-K49)/Rules!$E$12)+1)</f>
        <v>0.6326053325</v>
      </c>
      <c r="V49" s="47">
        <f t="shared" si="6"/>
        <v>-32</v>
      </c>
      <c r="W49" s="47">
        <f t="shared" si="7"/>
        <v>32</v>
      </c>
      <c r="X49" s="47"/>
      <c r="Y49" s="47"/>
      <c r="Z49" s="48"/>
      <c r="AA49" s="47">
        <f t="shared" ref="AA49:BJ49" si="53">IF($D49=AA$1,$E49+$V49,(IF($J49=AA$1,$K49+$W49,AA48)))</f>
        <v>1544</v>
      </c>
      <c r="AB49" s="47">
        <f t="shared" si="53"/>
        <v>1109</v>
      </c>
      <c r="AC49" s="47">
        <f t="shared" si="53"/>
        <v>1476</v>
      </c>
      <c r="AD49" s="47">
        <f t="shared" si="53"/>
        <v>601</v>
      </c>
      <c r="AE49" s="47">
        <f t="shared" si="53"/>
        <v>1731</v>
      </c>
      <c r="AF49" s="47">
        <f t="shared" si="53"/>
        <v>1685</v>
      </c>
      <c r="AG49" s="47">
        <f t="shared" si="53"/>
        <v>1094</v>
      </c>
      <c r="AH49" s="47">
        <f t="shared" si="53"/>
        <v>840</v>
      </c>
      <c r="AI49" s="47">
        <f t="shared" si="53"/>
        <v>1476</v>
      </c>
      <c r="AJ49" s="47">
        <f t="shared" si="53"/>
        <v>1841</v>
      </c>
      <c r="AK49" s="47">
        <f t="shared" si="53"/>
        <v>625</v>
      </c>
      <c r="AL49" s="47">
        <f t="shared" si="53"/>
        <v>900</v>
      </c>
      <c r="AM49" s="47">
        <f t="shared" si="53"/>
        <v>1800</v>
      </c>
      <c r="AN49" s="47">
        <f t="shared" si="53"/>
        <v>1413</v>
      </c>
      <c r="AO49" s="47">
        <f t="shared" si="53"/>
        <v>1088</v>
      </c>
      <c r="AP49" s="47">
        <f t="shared" si="53"/>
        <v>1827</v>
      </c>
      <c r="AQ49" s="47">
        <f t="shared" si="53"/>
        <v>1517</v>
      </c>
      <c r="AR49" s="47">
        <f t="shared" si="53"/>
        <v>563</v>
      </c>
      <c r="AS49" s="47">
        <f t="shared" si="53"/>
        <v>1818</v>
      </c>
      <c r="AT49" s="47">
        <f t="shared" si="53"/>
        <v>910</v>
      </c>
      <c r="AU49" s="47">
        <f t="shared" si="53"/>
        <v>771</v>
      </c>
      <c r="AV49" s="47">
        <f t="shared" si="53"/>
        <v>799</v>
      </c>
      <c r="AW49" s="47">
        <f t="shared" si="53"/>
        <v>1074</v>
      </c>
      <c r="AX49" s="47">
        <f t="shared" si="53"/>
        <v>1187</v>
      </c>
      <c r="AY49" s="47">
        <f t="shared" si="53"/>
        <v>635</v>
      </c>
      <c r="AZ49" s="47">
        <f t="shared" si="53"/>
        <v>1591</v>
      </c>
      <c r="BA49" s="47">
        <f t="shared" si="53"/>
        <v>926</v>
      </c>
      <c r="BB49" s="47">
        <f t="shared" si="53"/>
        <v>600</v>
      </c>
      <c r="BC49" s="47">
        <f t="shared" si="53"/>
        <v>576</v>
      </c>
      <c r="BD49" s="47">
        <f t="shared" si="53"/>
        <v>1872</v>
      </c>
      <c r="BE49" s="47">
        <f t="shared" si="53"/>
        <v>804</v>
      </c>
      <c r="BF49" s="47">
        <f t="shared" si="53"/>
        <v>600</v>
      </c>
      <c r="BG49" s="47">
        <f t="shared" si="53"/>
        <v>1826</v>
      </c>
      <c r="BH49" s="47">
        <f t="shared" si="53"/>
        <v>1424</v>
      </c>
      <c r="BI49" s="47">
        <f t="shared" si="53"/>
        <v>1559</v>
      </c>
      <c r="BJ49" s="47">
        <f t="shared" si="53"/>
        <v>1048</v>
      </c>
    </row>
    <row r="50" ht="13.5" customHeight="1">
      <c r="A50" s="88">
        <v>39880.0</v>
      </c>
      <c r="B50" s="84" t="s">
        <v>71</v>
      </c>
      <c r="C50" s="38"/>
      <c r="D50" s="233" t="s">
        <v>49</v>
      </c>
      <c r="E50" s="52">
        <f t="shared" si="2"/>
        <v>601</v>
      </c>
      <c r="F50" s="41">
        <v>1.0</v>
      </c>
      <c r="G50" s="41">
        <v>13.0</v>
      </c>
      <c r="H50" s="42">
        <f t="shared" si="3"/>
        <v>16</v>
      </c>
      <c r="I50" s="38"/>
      <c r="J50" s="234" t="s">
        <v>48</v>
      </c>
      <c r="K50" s="52">
        <f t="shared" si="4"/>
        <v>625</v>
      </c>
      <c r="L50" s="44">
        <v>2.0</v>
      </c>
      <c r="M50" s="44">
        <v>12.0</v>
      </c>
      <c r="N50" s="23">
        <f t="shared" si="5"/>
        <v>18</v>
      </c>
      <c r="O50" s="38"/>
      <c r="P50" s="45" t="s">
        <v>72</v>
      </c>
      <c r="Q50" s="38"/>
      <c r="R50" s="45">
        <f>MIN(Rules!$E$2,(MAX(H50/N50,N50/H50)))</f>
        <v>1.125</v>
      </c>
      <c r="S50" s="45">
        <f>VLOOKUP(B50,Rules!A:B,2,FALSE)</f>
        <v>40</v>
      </c>
      <c r="T50" s="38"/>
      <c r="U50" s="46">
        <f>1/(10^(-(E50+(IF(P50="Y",Rules!$I$2,0))-K50)/Rules!$E$12)+1)</f>
        <v>0.6411252614</v>
      </c>
      <c r="V50" s="47">
        <f t="shared" si="6"/>
        <v>-29</v>
      </c>
      <c r="W50" s="47">
        <f t="shared" si="7"/>
        <v>29</v>
      </c>
      <c r="X50" s="47"/>
      <c r="Y50" s="47"/>
      <c r="Z50" s="48"/>
      <c r="AA50" s="47">
        <f t="shared" ref="AA50:BJ50" si="54">IF($D50=AA$1,$E50+$V50,(IF($J50=AA$1,$K50+$W50,AA49)))</f>
        <v>1544</v>
      </c>
      <c r="AB50" s="47">
        <f t="shared" si="54"/>
        <v>1109</v>
      </c>
      <c r="AC50" s="47">
        <f t="shared" si="54"/>
        <v>1476</v>
      </c>
      <c r="AD50" s="47">
        <f t="shared" si="54"/>
        <v>572</v>
      </c>
      <c r="AE50" s="47">
        <f t="shared" si="54"/>
        <v>1731</v>
      </c>
      <c r="AF50" s="47">
        <f t="shared" si="54"/>
        <v>1685</v>
      </c>
      <c r="AG50" s="47">
        <f t="shared" si="54"/>
        <v>1094</v>
      </c>
      <c r="AH50" s="47">
        <f t="shared" si="54"/>
        <v>840</v>
      </c>
      <c r="AI50" s="47">
        <f t="shared" si="54"/>
        <v>1476</v>
      </c>
      <c r="AJ50" s="47">
        <f t="shared" si="54"/>
        <v>1841</v>
      </c>
      <c r="AK50" s="47">
        <f t="shared" si="54"/>
        <v>654</v>
      </c>
      <c r="AL50" s="47">
        <f t="shared" si="54"/>
        <v>900</v>
      </c>
      <c r="AM50" s="47">
        <f t="shared" si="54"/>
        <v>1800</v>
      </c>
      <c r="AN50" s="47">
        <f t="shared" si="54"/>
        <v>1413</v>
      </c>
      <c r="AO50" s="47">
        <f t="shared" si="54"/>
        <v>1088</v>
      </c>
      <c r="AP50" s="47">
        <f t="shared" si="54"/>
        <v>1827</v>
      </c>
      <c r="AQ50" s="47">
        <f t="shared" si="54"/>
        <v>1517</v>
      </c>
      <c r="AR50" s="47">
        <f t="shared" si="54"/>
        <v>563</v>
      </c>
      <c r="AS50" s="47">
        <f t="shared" si="54"/>
        <v>1818</v>
      </c>
      <c r="AT50" s="47">
        <f t="shared" si="54"/>
        <v>910</v>
      </c>
      <c r="AU50" s="47">
        <f t="shared" si="54"/>
        <v>771</v>
      </c>
      <c r="AV50" s="47">
        <f t="shared" si="54"/>
        <v>799</v>
      </c>
      <c r="AW50" s="47">
        <f t="shared" si="54"/>
        <v>1074</v>
      </c>
      <c r="AX50" s="47">
        <f t="shared" si="54"/>
        <v>1187</v>
      </c>
      <c r="AY50" s="47">
        <f t="shared" si="54"/>
        <v>635</v>
      </c>
      <c r="AZ50" s="47">
        <f t="shared" si="54"/>
        <v>1591</v>
      </c>
      <c r="BA50" s="47">
        <f t="shared" si="54"/>
        <v>926</v>
      </c>
      <c r="BB50" s="47">
        <f t="shared" si="54"/>
        <v>600</v>
      </c>
      <c r="BC50" s="47">
        <f t="shared" si="54"/>
        <v>576</v>
      </c>
      <c r="BD50" s="47">
        <f t="shared" si="54"/>
        <v>1872</v>
      </c>
      <c r="BE50" s="47">
        <f t="shared" si="54"/>
        <v>804</v>
      </c>
      <c r="BF50" s="47">
        <f t="shared" si="54"/>
        <v>600</v>
      </c>
      <c r="BG50" s="47">
        <f t="shared" si="54"/>
        <v>1826</v>
      </c>
      <c r="BH50" s="47">
        <f t="shared" si="54"/>
        <v>1424</v>
      </c>
      <c r="BI50" s="47">
        <f t="shared" si="54"/>
        <v>1559</v>
      </c>
      <c r="BJ50" s="47">
        <f t="shared" si="54"/>
        <v>1048</v>
      </c>
    </row>
    <row r="51" ht="13.5" customHeight="1">
      <c r="A51" s="88">
        <v>39880.0</v>
      </c>
      <c r="B51" s="84" t="s">
        <v>71</v>
      </c>
      <c r="C51" s="38"/>
      <c r="D51" s="233" t="s">
        <v>44</v>
      </c>
      <c r="E51" s="52">
        <f t="shared" si="2"/>
        <v>600</v>
      </c>
      <c r="F51" s="41">
        <v>2.0</v>
      </c>
      <c r="G51" s="41">
        <v>13.0</v>
      </c>
      <c r="H51" s="42">
        <f t="shared" si="3"/>
        <v>19</v>
      </c>
      <c r="I51" s="38"/>
      <c r="J51" s="234" t="s">
        <v>51</v>
      </c>
      <c r="K51" s="52">
        <f t="shared" si="4"/>
        <v>635</v>
      </c>
      <c r="L51" s="44">
        <v>0.0</v>
      </c>
      <c r="M51" s="44">
        <v>5.0</v>
      </c>
      <c r="N51" s="23">
        <f t="shared" si="5"/>
        <v>5</v>
      </c>
      <c r="O51" s="38"/>
      <c r="P51" s="45" t="s">
        <v>72</v>
      </c>
      <c r="Q51" s="38"/>
      <c r="R51" s="45">
        <f>MIN(Rules!$E$2,(MAX(H51/N51,N51/H51)))</f>
        <v>2</v>
      </c>
      <c r="S51" s="45">
        <f>VLOOKUP(B51,Rules!A:B,2,FALSE)</f>
        <v>40</v>
      </c>
      <c r="T51" s="38"/>
      <c r="U51" s="46">
        <f>1/(10^(-(E51+(IF(P51="Y",Rules!$I$2,0))-K51)/Rules!$E$12)+1)</f>
        <v>0.6293885472</v>
      </c>
      <c r="V51" s="47">
        <f t="shared" si="6"/>
        <v>30</v>
      </c>
      <c r="W51" s="47">
        <f t="shared" si="7"/>
        <v>-30</v>
      </c>
      <c r="X51" s="47"/>
      <c r="Y51" s="47"/>
      <c r="Z51" s="48"/>
      <c r="AA51" s="47">
        <f t="shared" ref="AA51:BJ51" si="55">IF($D51=AA$1,$E51+$V51,(IF($J51=AA$1,$K51+$W51,AA50)))</f>
        <v>1544</v>
      </c>
      <c r="AB51" s="47">
        <f t="shared" si="55"/>
        <v>1109</v>
      </c>
      <c r="AC51" s="47">
        <f t="shared" si="55"/>
        <v>1476</v>
      </c>
      <c r="AD51" s="47">
        <f t="shared" si="55"/>
        <v>572</v>
      </c>
      <c r="AE51" s="47">
        <f t="shared" si="55"/>
        <v>1731</v>
      </c>
      <c r="AF51" s="47">
        <f t="shared" si="55"/>
        <v>1685</v>
      </c>
      <c r="AG51" s="47">
        <f t="shared" si="55"/>
        <v>1094</v>
      </c>
      <c r="AH51" s="47">
        <f t="shared" si="55"/>
        <v>840</v>
      </c>
      <c r="AI51" s="47">
        <f t="shared" si="55"/>
        <v>1476</v>
      </c>
      <c r="AJ51" s="47">
        <f t="shared" si="55"/>
        <v>1841</v>
      </c>
      <c r="AK51" s="47">
        <f t="shared" si="55"/>
        <v>654</v>
      </c>
      <c r="AL51" s="47">
        <f t="shared" si="55"/>
        <v>900</v>
      </c>
      <c r="AM51" s="47">
        <f t="shared" si="55"/>
        <v>1800</v>
      </c>
      <c r="AN51" s="47">
        <f t="shared" si="55"/>
        <v>1413</v>
      </c>
      <c r="AO51" s="47">
        <f t="shared" si="55"/>
        <v>1088</v>
      </c>
      <c r="AP51" s="47">
        <f t="shared" si="55"/>
        <v>1827</v>
      </c>
      <c r="AQ51" s="47">
        <f t="shared" si="55"/>
        <v>1517</v>
      </c>
      <c r="AR51" s="47">
        <f t="shared" si="55"/>
        <v>563</v>
      </c>
      <c r="AS51" s="47">
        <f t="shared" si="55"/>
        <v>1818</v>
      </c>
      <c r="AT51" s="47">
        <f t="shared" si="55"/>
        <v>910</v>
      </c>
      <c r="AU51" s="47">
        <f t="shared" si="55"/>
        <v>771</v>
      </c>
      <c r="AV51" s="47">
        <f t="shared" si="55"/>
        <v>799</v>
      </c>
      <c r="AW51" s="47">
        <f t="shared" si="55"/>
        <v>1074</v>
      </c>
      <c r="AX51" s="47">
        <f t="shared" si="55"/>
        <v>1187</v>
      </c>
      <c r="AY51" s="47">
        <f t="shared" si="55"/>
        <v>605</v>
      </c>
      <c r="AZ51" s="47">
        <f t="shared" si="55"/>
        <v>1591</v>
      </c>
      <c r="BA51" s="47">
        <f t="shared" si="55"/>
        <v>926</v>
      </c>
      <c r="BB51" s="47">
        <f t="shared" si="55"/>
        <v>630</v>
      </c>
      <c r="BC51" s="47">
        <f t="shared" si="55"/>
        <v>576</v>
      </c>
      <c r="BD51" s="47">
        <f t="shared" si="55"/>
        <v>1872</v>
      </c>
      <c r="BE51" s="47">
        <f t="shared" si="55"/>
        <v>804</v>
      </c>
      <c r="BF51" s="47">
        <f t="shared" si="55"/>
        <v>600</v>
      </c>
      <c r="BG51" s="47">
        <f t="shared" si="55"/>
        <v>1826</v>
      </c>
      <c r="BH51" s="47">
        <f t="shared" si="55"/>
        <v>1424</v>
      </c>
      <c r="BI51" s="47">
        <f t="shared" si="55"/>
        <v>1559</v>
      </c>
      <c r="BJ51" s="47">
        <f t="shared" si="55"/>
        <v>1048</v>
      </c>
    </row>
    <row r="52" ht="13.5" customHeight="1">
      <c r="A52" s="88">
        <v>39887.0</v>
      </c>
      <c r="B52" s="84" t="s">
        <v>71</v>
      </c>
      <c r="C52" s="38"/>
      <c r="D52" s="233" t="s">
        <v>40</v>
      </c>
      <c r="E52" s="52">
        <f t="shared" si="2"/>
        <v>1048</v>
      </c>
      <c r="F52" s="41">
        <v>2.0</v>
      </c>
      <c r="G52" s="41">
        <v>11.0</v>
      </c>
      <c r="H52" s="42">
        <f t="shared" si="3"/>
        <v>17</v>
      </c>
      <c r="I52" s="38"/>
      <c r="J52" s="234" t="s">
        <v>43</v>
      </c>
      <c r="K52" s="52">
        <f t="shared" si="4"/>
        <v>1109</v>
      </c>
      <c r="L52" s="44">
        <v>1.0</v>
      </c>
      <c r="M52" s="44">
        <v>15.0</v>
      </c>
      <c r="N52" s="23">
        <f t="shared" si="5"/>
        <v>18</v>
      </c>
      <c r="O52" s="38"/>
      <c r="P52" s="45" t="s">
        <v>72</v>
      </c>
      <c r="Q52" s="38"/>
      <c r="R52" s="45">
        <f>MIN(Rules!$E$2,(MAX(H52/N52,N52/H52)))</f>
        <v>1.058823529</v>
      </c>
      <c r="S52" s="45">
        <f>VLOOKUP(B52,Rules!A:B,2,FALSE)</f>
        <v>40</v>
      </c>
      <c r="T52" s="38"/>
      <c r="U52" s="46">
        <f>1/(10^(-(E52+(IF(P52="Y",Rules!$I$2,0))-K52)/Rules!$E$12)+1)</f>
        <v>0.6010543441</v>
      </c>
      <c r="V52" s="47">
        <f t="shared" si="6"/>
        <v>-25</v>
      </c>
      <c r="W52" s="47">
        <f t="shared" si="7"/>
        <v>25</v>
      </c>
      <c r="X52" s="47"/>
      <c r="Y52" s="47"/>
      <c r="Z52" s="48"/>
      <c r="AA52" s="47">
        <f t="shared" ref="AA52:BJ52" si="56">IF($D52=AA$1,$E52+$V52,(IF($J52=AA$1,$K52+$W52,AA51)))</f>
        <v>1544</v>
      </c>
      <c r="AB52" s="47">
        <f t="shared" si="56"/>
        <v>1134</v>
      </c>
      <c r="AC52" s="47">
        <f t="shared" si="56"/>
        <v>1476</v>
      </c>
      <c r="AD52" s="47">
        <f t="shared" si="56"/>
        <v>572</v>
      </c>
      <c r="AE52" s="47">
        <f t="shared" si="56"/>
        <v>1731</v>
      </c>
      <c r="AF52" s="47">
        <f t="shared" si="56"/>
        <v>1685</v>
      </c>
      <c r="AG52" s="47">
        <f t="shared" si="56"/>
        <v>1094</v>
      </c>
      <c r="AH52" s="47">
        <f t="shared" si="56"/>
        <v>840</v>
      </c>
      <c r="AI52" s="47">
        <f t="shared" si="56"/>
        <v>1476</v>
      </c>
      <c r="AJ52" s="47">
        <f t="shared" si="56"/>
        <v>1841</v>
      </c>
      <c r="AK52" s="47">
        <f t="shared" si="56"/>
        <v>654</v>
      </c>
      <c r="AL52" s="47">
        <f t="shared" si="56"/>
        <v>900</v>
      </c>
      <c r="AM52" s="47">
        <f t="shared" si="56"/>
        <v>1800</v>
      </c>
      <c r="AN52" s="47">
        <f t="shared" si="56"/>
        <v>1413</v>
      </c>
      <c r="AO52" s="47">
        <f t="shared" si="56"/>
        <v>1088</v>
      </c>
      <c r="AP52" s="47">
        <f t="shared" si="56"/>
        <v>1827</v>
      </c>
      <c r="AQ52" s="47">
        <f t="shared" si="56"/>
        <v>1517</v>
      </c>
      <c r="AR52" s="47">
        <f t="shared" si="56"/>
        <v>563</v>
      </c>
      <c r="AS52" s="47">
        <f t="shared" si="56"/>
        <v>1818</v>
      </c>
      <c r="AT52" s="47">
        <f t="shared" si="56"/>
        <v>910</v>
      </c>
      <c r="AU52" s="47">
        <f t="shared" si="56"/>
        <v>771</v>
      </c>
      <c r="AV52" s="47">
        <f t="shared" si="56"/>
        <v>799</v>
      </c>
      <c r="AW52" s="47">
        <f t="shared" si="56"/>
        <v>1074</v>
      </c>
      <c r="AX52" s="47">
        <f t="shared" si="56"/>
        <v>1187</v>
      </c>
      <c r="AY52" s="47">
        <f t="shared" si="56"/>
        <v>605</v>
      </c>
      <c r="AZ52" s="47">
        <f t="shared" si="56"/>
        <v>1591</v>
      </c>
      <c r="BA52" s="47">
        <f t="shared" si="56"/>
        <v>926</v>
      </c>
      <c r="BB52" s="47">
        <f t="shared" si="56"/>
        <v>630</v>
      </c>
      <c r="BC52" s="47">
        <f t="shared" si="56"/>
        <v>576</v>
      </c>
      <c r="BD52" s="47">
        <f t="shared" si="56"/>
        <v>1872</v>
      </c>
      <c r="BE52" s="47">
        <f t="shared" si="56"/>
        <v>804</v>
      </c>
      <c r="BF52" s="47">
        <f t="shared" si="56"/>
        <v>600</v>
      </c>
      <c r="BG52" s="47">
        <f t="shared" si="56"/>
        <v>1826</v>
      </c>
      <c r="BH52" s="47">
        <f t="shared" si="56"/>
        <v>1424</v>
      </c>
      <c r="BI52" s="47">
        <f t="shared" si="56"/>
        <v>1559</v>
      </c>
      <c r="BJ52" s="47">
        <f t="shared" si="56"/>
        <v>1023</v>
      </c>
    </row>
    <row r="53" ht="13.5" customHeight="1">
      <c r="A53" s="88">
        <v>39887.0</v>
      </c>
      <c r="B53" s="84" t="s">
        <v>71</v>
      </c>
      <c r="C53" s="38"/>
      <c r="D53" s="233" t="s">
        <v>41</v>
      </c>
      <c r="E53" s="52">
        <f t="shared" si="2"/>
        <v>926</v>
      </c>
      <c r="F53" s="41">
        <v>0.0</v>
      </c>
      <c r="G53" s="41">
        <v>13.0</v>
      </c>
      <c r="H53" s="42">
        <f t="shared" si="3"/>
        <v>13</v>
      </c>
      <c r="I53" s="38"/>
      <c r="J53" s="234" t="s">
        <v>36</v>
      </c>
      <c r="K53" s="52">
        <f t="shared" si="4"/>
        <v>910</v>
      </c>
      <c r="L53" s="44">
        <v>2.0</v>
      </c>
      <c r="M53" s="44">
        <v>12.0</v>
      </c>
      <c r="N53" s="23">
        <f t="shared" si="5"/>
        <v>18</v>
      </c>
      <c r="O53" s="38"/>
      <c r="P53" s="45" t="s">
        <v>72</v>
      </c>
      <c r="Q53" s="38"/>
      <c r="R53" s="45">
        <f>MIN(Rules!$E$2,(MAX(H53/N53,N53/H53)))</f>
        <v>1.384615385</v>
      </c>
      <c r="S53" s="45">
        <f>VLOOKUP(B53,Rules!A:B,2,FALSE)</f>
        <v>40</v>
      </c>
      <c r="T53" s="38"/>
      <c r="U53" s="46">
        <f>1/(10^(-(E53+(IF(P53="Y",Rules!$I$2,0))-K53)/Rules!$E$12)+1)</f>
        <v>0.6823208847</v>
      </c>
      <c r="V53" s="47">
        <f t="shared" si="6"/>
        <v>-38</v>
      </c>
      <c r="W53" s="47">
        <f t="shared" si="7"/>
        <v>38</v>
      </c>
      <c r="X53" s="47"/>
      <c r="Y53" s="47"/>
      <c r="Z53" s="48"/>
      <c r="AA53" s="47">
        <f t="shared" ref="AA53:BJ53" si="57">IF($D53=AA$1,$E53+$V53,(IF($J53=AA$1,$K53+$W53,AA52)))</f>
        <v>1544</v>
      </c>
      <c r="AB53" s="47">
        <f t="shared" si="57"/>
        <v>1134</v>
      </c>
      <c r="AC53" s="47">
        <f t="shared" si="57"/>
        <v>1476</v>
      </c>
      <c r="AD53" s="47">
        <f t="shared" si="57"/>
        <v>572</v>
      </c>
      <c r="AE53" s="47">
        <f t="shared" si="57"/>
        <v>1731</v>
      </c>
      <c r="AF53" s="47">
        <f t="shared" si="57"/>
        <v>1685</v>
      </c>
      <c r="AG53" s="47">
        <f t="shared" si="57"/>
        <v>1094</v>
      </c>
      <c r="AH53" s="47">
        <f t="shared" si="57"/>
        <v>840</v>
      </c>
      <c r="AI53" s="47">
        <f t="shared" si="57"/>
        <v>1476</v>
      </c>
      <c r="AJ53" s="47">
        <f t="shared" si="57"/>
        <v>1841</v>
      </c>
      <c r="AK53" s="47">
        <f t="shared" si="57"/>
        <v>654</v>
      </c>
      <c r="AL53" s="47">
        <f t="shared" si="57"/>
        <v>900</v>
      </c>
      <c r="AM53" s="47">
        <f t="shared" si="57"/>
        <v>1800</v>
      </c>
      <c r="AN53" s="47">
        <f t="shared" si="57"/>
        <v>1413</v>
      </c>
      <c r="AO53" s="47">
        <f t="shared" si="57"/>
        <v>1088</v>
      </c>
      <c r="AP53" s="47">
        <f t="shared" si="57"/>
        <v>1827</v>
      </c>
      <c r="AQ53" s="47">
        <f t="shared" si="57"/>
        <v>1517</v>
      </c>
      <c r="AR53" s="47">
        <f t="shared" si="57"/>
        <v>563</v>
      </c>
      <c r="AS53" s="47">
        <f t="shared" si="57"/>
        <v>1818</v>
      </c>
      <c r="AT53" s="47">
        <f t="shared" si="57"/>
        <v>948</v>
      </c>
      <c r="AU53" s="47">
        <f t="shared" si="57"/>
        <v>771</v>
      </c>
      <c r="AV53" s="47">
        <f t="shared" si="57"/>
        <v>799</v>
      </c>
      <c r="AW53" s="47">
        <f t="shared" si="57"/>
        <v>1074</v>
      </c>
      <c r="AX53" s="47">
        <f t="shared" si="57"/>
        <v>1187</v>
      </c>
      <c r="AY53" s="47">
        <f t="shared" si="57"/>
        <v>605</v>
      </c>
      <c r="AZ53" s="47">
        <f t="shared" si="57"/>
        <v>1591</v>
      </c>
      <c r="BA53" s="47">
        <f t="shared" si="57"/>
        <v>888</v>
      </c>
      <c r="BB53" s="47">
        <f t="shared" si="57"/>
        <v>630</v>
      </c>
      <c r="BC53" s="47">
        <f t="shared" si="57"/>
        <v>576</v>
      </c>
      <c r="BD53" s="47">
        <f t="shared" si="57"/>
        <v>1872</v>
      </c>
      <c r="BE53" s="47">
        <f t="shared" si="57"/>
        <v>804</v>
      </c>
      <c r="BF53" s="47">
        <f t="shared" si="57"/>
        <v>600</v>
      </c>
      <c r="BG53" s="47">
        <f t="shared" si="57"/>
        <v>1826</v>
      </c>
      <c r="BH53" s="47">
        <f t="shared" si="57"/>
        <v>1424</v>
      </c>
      <c r="BI53" s="47">
        <f t="shared" si="57"/>
        <v>1559</v>
      </c>
      <c r="BJ53" s="47">
        <f t="shared" si="57"/>
        <v>1023</v>
      </c>
    </row>
    <row r="54" ht="13.5" customHeight="1">
      <c r="A54" s="88">
        <v>39893.0</v>
      </c>
      <c r="B54" s="84" t="s">
        <v>71</v>
      </c>
      <c r="C54" s="38"/>
      <c r="D54" s="233" t="s">
        <v>43</v>
      </c>
      <c r="E54" s="52">
        <f t="shared" si="2"/>
        <v>1134</v>
      </c>
      <c r="F54" s="41">
        <v>0.0</v>
      </c>
      <c r="G54" s="41">
        <v>7.0</v>
      </c>
      <c r="H54" s="42">
        <f t="shared" si="3"/>
        <v>7</v>
      </c>
      <c r="I54" s="38"/>
      <c r="J54" s="234" t="s">
        <v>39</v>
      </c>
      <c r="K54" s="52">
        <f t="shared" si="4"/>
        <v>1074</v>
      </c>
      <c r="L54" s="44">
        <v>0.0</v>
      </c>
      <c r="M54" s="44">
        <v>12.0</v>
      </c>
      <c r="N54" s="23">
        <f t="shared" si="5"/>
        <v>12</v>
      </c>
      <c r="O54" s="38"/>
      <c r="P54" s="45" t="s">
        <v>72</v>
      </c>
      <c r="Q54" s="38"/>
      <c r="R54" s="45">
        <f>MIN(Rules!$E$2,(MAX(H54/N54,N54/H54)))</f>
        <v>1.714285714</v>
      </c>
      <c r="S54" s="45">
        <f>VLOOKUP(B54,Rules!A:B,2,FALSE)</f>
        <v>40</v>
      </c>
      <c r="T54" s="38"/>
      <c r="U54" s="46">
        <f>1/(10^(-(E54+(IF(P54="Y",Rules!$I$2,0))-K54)/Rules!$E$12)+1)</f>
        <v>0.7245382428</v>
      </c>
      <c r="V54" s="47">
        <f t="shared" si="6"/>
        <v>-50</v>
      </c>
      <c r="W54" s="47">
        <f t="shared" si="7"/>
        <v>50</v>
      </c>
      <c r="X54" s="47"/>
      <c r="Y54" s="47"/>
      <c r="Z54" s="48"/>
      <c r="AA54" s="47">
        <f t="shared" ref="AA54:BJ54" si="58">IF($D54=AA$1,$E54+$V54,(IF($J54=AA$1,$K54+$W54,AA53)))</f>
        <v>1544</v>
      </c>
      <c r="AB54" s="47">
        <f t="shared" si="58"/>
        <v>1084</v>
      </c>
      <c r="AC54" s="47">
        <f t="shared" si="58"/>
        <v>1476</v>
      </c>
      <c r="AD54" s="47">
        <f t="shared" si="58"/>
        <v>572</v>
      </c>
      <c r="AE54" s="47">
        <f t="shared" si="58"/>
        <v>1731</v>
      </c>
      <c r="AF54" s="47">
        <f t="shared" si="58"/>
        <v>1685</v>
      </c>
      <c r="AG54" s="47">
        <f t="shared" si="58"/>
        <v>1094</v>
      </c>
      <c r="AH54" s="47">
        <f t="shared" si="58"/>
        <v>840</v>
      </c>
      <c r="AI54" s="47">
        <f t="shared" si="58"/>
        <v>1476</v>
      </c>
      <c r="AJ54" s="47">
        <f t="shared" si="58"/>
        <v>1841</v>
      </c>
      <c r="AK54" s="47">
        <f t="shared" si="58"/>
        <v>654</v>
      </c>
      <c r="AL54" s="47">
        <f t="shared" si="58"/>
        <v>900</v>
      </c>
      <c r="AM54" s="47">
        <f t="shared" si="58"/>
        <v>1800</v>
      </c>
      <c r="AN54" s="47">
        <f t="shared" si="58"/>
        <v>1413</v>
      </c>
      <c r="AO54" s="47">
        <f t="shared" si="58"/>
        <v>1088</v>
      </c>
      <c r="AP54" s="47">
        <f t="shared" si="58"/>
        <v>1827</v>
      </c>
      <c r="AQ54" s="47">
        <f t="shared" si="58"/>
        <v>1517</v>
      </c>
      <c r="AR54" s="47">
        <f t="shared" si="58"/>
        <v>563</v>
      </c>
      <c r="AS54" s="47">
        <f t="shared" si="58"/>
        <v>1818</v>
      </c>
      <c r="AT54" s="47">
        <f t="shared" si="58"/>
        <v>948</v>
      </c>
      <c r="AU54" s="47">
        <f t="shared" si="58"/>
        <v>771</v>
      </c>
      <c r="AV54" s="47">
        <f t="shared" si="58"/>
        <v>799</v>
      </c>
      <c r="AW54" s="47">
        <f t="shared" si="58"/>
        <v>1124</v>
      </c>
      <c r="AX54" s="47">
        <f t="shared" si="58"/>
        <v>1187</v>
      </c>
      <c r="AY54" s="47">
        <f t="shared" si="58"/>
        <v>605</v>
      </c>
      <c r="AZ54" s="47">
        <f t="shared" si="58"/>
        <v>1591</v>
      </c>
      <c r="BA54" s="47">
        <f t="shared" si="58"/>
        <v>888</v>
      </c>
      <c r="BB54" s="47">
        <f t="shared" si="58"/>
        <v>630</v>
      </c>
      <c r="BC54" s="47">
        <f t="shared" si="58"/>
        <v>576</v>
      </c>
      <c r="BD54" s="47">
        <f t="shared" si="58"/>
        <v>1872</v>
      </c>
      <c r="BE54" s="47">
        <f t="shared" si="58"/>
        <v>804</v>
      </c>
      <c r="BF54" s="47">
        <f t="shared" si="58"/>
        <v>600</v>
      </c>
      <c r="BG54" s="47">
        <f t="shared" si="58"/>
        <v>1826</v>
      </c>
      <c r="BH54" s="47">
        <f t="shared" si="58"/>
        <v>1424</v>
      </c>
      <c r="BI54" s="47">
        <f t="shared" si="58"/>
        <v>1559</v>
      </c>
      <c r="BJ54" s="47">
        <f t="shared" si="58"/>
        <v>1023</v>
      </c>
    </row>
    <row r="55" ht="13.5" customHeight="1">
      <c r="A55" s="88">
        <v>39893.0</v>
      </c>
      <c r="B55" s="84" t="s">
        <v>71</v>
      </c>
      <c r="C55" s="38"/>
      <c r="D55" s="233" t="s">
        <v>29</v>
      </c>
      <c r="E55" s="52">
        <f t="shared" si="2"/>
        <v>1088</v>
      </c>
      <c r="F55" s="41">
        <v>3.0</v>
      </c>
      <c r="G55" s="41">
        <v>15.0</v>
      </c>
      <c r="H55" s="42">
        <f t="shared" si="3"/>
        <v>24</v>
      </c>
      <c r="I55" s="38"/>
      <c r="J55" s="234" t="s">
        <v>35</v>
      </c>
      <c r="K55" s="52">
        <f t="shared" si="4"/>
        <v>1094</v>
      </c>
      <c r="L55" s="44">
        <v>1.0</v>
      </c>
      <c r="M55" s="44">
        <v>17.0</v>
      </c>
      <c r="N55" s="23">
        <f t="shared" si="5"/>
        <v>20</v>
      </c>
      <c r="O55" s="38"/>
      <c r="P55" s="45" t="s">
        <v>72</v>
      </c>
      <c r="Q55" s="38"/>
      <c r="R55" s="45">
        <f>MIN(Rules!$E$2,(MAX(H55/N55,N55/H55)))</f>
        <v>1.2</v>
      </c>
      <c r="S55" s="45">
        <f>VLOOKUP(B55,Rules!A:B,2,FALSE)</f>
        <v>40</v>
      </c>
      <c r="T55" s="38"/>
      <c r="U55" s="46">
        <f>1/(10^(-(E55+(IF(P55="Y",Rules!$I$2,0))-K55)/Rules!$E$12)+1)</f>
        <v>0.6599664041</v>
      </c>
      <c r="V55" s="47">
        <f t="shared" si="6"/>
        <v>16</v>
      </c>
      <c r="W55" s="47">
        <f t="shared" si="7"/>
        <v>-16</v>
      </c>
      <c r="X55" s="47"/>
      <c r="Y55" s="47"/>
      <c r="Z55" s="48"/>
      <c r="AA55" s="47">
        <f t="shared" ref="AA55:BJ55" si="59">IF($D55=AA$1,$E55+$V55,(IF($J55=AA$1,$K55+$W55,AA54)))</f>
        <v>1544</v>
      </c>
      <c r="AB55" s="47">
        <f t="shared" si="59"/>
        <v>1084</v>
      </c>
      <c r="AC55" s="47">
        <f t="shared" si="59"/>
        <v>1476</v>
      </c>
      <c r="AD55" s="47">
        <f t="shared" si="59"/>
        <v>572</v>
      </c>
      <c r="AE55" s="47">
        <f t="shared" si="59"/>
        <v>1731</v>
      </c>
      <c r="AF55" s="47">
        <f t="shared" si="59"/>
        <v>1685</v>
      </c>
      <c r="AG55" s="47">
        <f t="shared" si="59"/>
        <v>1078</v>
      </c>
      <c r="AH55" s="47">
        <f t="shared" si="59"/>
        <v>840</v>
      </c>
      <c r="AI55" s="47">
        <f t="shared" si="59"/>
        <v>1476</v>
      </c>
      <c r="AJ55" s="47">
        <f t="shared" si="59"/>
        <v>1841</v>
      </c>
      <c r="AK55" s="47">
        <f t="shared" si="59"/>
        <v>654</v>
      </c>
      <c r="AL55" s="47">
        <f t="shared" si="59"/>
        <v>900</v>
      </c>
      <c r="AM55" s="47">
        <f t="shared" si="59"/>
        <v>1800</v>
      </c>
      <c r="AN55" s="47">
        <f t="shared" si="59"/>
        <v>1413</v>
      </c>
      <c r="AO55" s="47">
        <f t="shared" si="59"/>
        <v>1104</v>
      </c>
      <c r="AP55" s="47">
        <f t="shared" si="59"/>
        <v>1827</v>
      </c>
      <c r="AQ55" s="47">
        <f t="shared" si="59"/>
        <v>1517</v>
      </c>
      <c r="AR55" s="47">
        <f t="shared" si="59"/>
        <v>563</v>
      </c>
      <c r="AS55" s="47">
        <f t="shared" si="59"/>
        <v>1818</v>
      </c>
      <c r="AT55" s="47">
        <f t="shared" si="59"/>
        <v>948</v>
      </c>
      <c r="AU55" s="47">
        <f t="shared" si="59"/>
        <v>771</v>
      </c>
      <c r="AV55" s="47">
        <f t="shared" si="59"/>
        <v>799</v>
      </c>
      <c r="AW55" s="47">
        <f t="shared" si="59"/>
        <v>1124</v>
      </c>
      <c r="AX55" s="47">
        <f t="shared" si="59"/>
        <v>1187</v>
      </c>
      <c r="AY55" s="47">
        <f t="shared" si="59"/>
        <v>605</v>
      </c>
      <c r="AZ55" s="47">
        <f t="shared" si="59"/>
        <v>1591</v>
      </c>
      <c r="BA55" s="47">
        <f t="shared" si="59"/>
        <v>888</v>
      </c>
      <c r="BB55" s="47">
        <f t="shared" si="59"/>
        <v>630</v>
      </c>
      <c r="BC55" s="47">
        <f t="shared" si="59"/>
        <v>576</v>
      </c>
      <c r="BD55" s="47">
        <f t="shared" si="59"/>
        <v>1872</v>
      </c>
      <c r="BE55" s="47">
        <f t="shared" si="59"/>
        <v>804</v>
      </c>
      <c r="BF55" s="47">
        <f t="shared" si="59"/>
        <v>600</v>
      </c>
      <c r="BG55" s="47">
        <f t="shared" si="59"/>
        <v>1826</v>
      </c>
      <c r="BH55" s="47">
        <f t="shared" si="59"/>
        <v>1424</v>
      </c>
      <c r="BI55" s="47">
        <f t="shared" si="59"/>
        <v>1559</v>
      </c>
      <c r="BJ55" s="47">
        <f t="shared" si="59"/>
        <v>1023</v>
      </c>
    </row>
    <row r="56" ht="13.5" customHeight="1">
      <c r="A56" s="88">
        <v>39893.0</v>
      </c>
      <c r="B56" s="84" t="s">
        <v>71</v>
      </c>
      <c r="C56" s="38"/>
      <c r="D56" s="233" t="s">
        <v>37</v>
      </c>
      <c r="E56" s="52">
        <f t="shared" si="2"/>
        <v>840</v>
      </c>
      <c r="F56" s="41">
        <v>3.0</v>
      </c>
      <c r="G56" s="41">
        <v>19.0</v>
      </c>
      <c r="H56" s="42">
        <f t="shared" si="3"/>
        <v>28</v>
      </c>
      <c r="I56" s="38"/>
      <c r="J56" s="234" t="s">
        <v>42</v>
      </c>
      <c r="K56" s="52">
        <f t="shared" si="4"/>
        <v>804</v>
      </c>
      <c r="L56" s="44">
        <v>0.0</v>
      </c>
      <c r="M56" s="44">
        <v>9.0</v>
      </c>
      <c r="N56" s="23">
        <f t="shared" si="5"/>
        <v>9</v>
      </c>
      <c r="O56" s="38"/>
      <c r="P56" s="45" t="s">
        <v>72</v>
      </c>
      <c r="Q56" s="38"/>
      <c r="R56" s="45">
        <f>MIN(Rules!$E$2,(MAX(H56/N56,N56/H56)))</f>
        <v>2</v>
      </c>
      <c r="S56" s="45">
        <f>VLOOKUP(B56,Rules!A:B,2,FALSE)</f>
        <v>40</v>
      </c>
      <c r="T56" s="38"/>
      <c r="U56" s="46">
        <f>1/(10^(-(E56+(IF(P56="Y",Rules!$I$2,0))-K56)/Rules!$E$12)+1)</f>
        <v>0.7019417852</v>
      </c>
      <c r="V56" s="47">
        <f t="shared" si="6"/>
        <v>24</v>
      </c>
      <c r="W56" s="47">
        <f t="shared" si="7"/>
        <v>-24</v>
      </c>
      <c r="X56" s="47"/>
      <c r="Y56" s="47"/>
      <c r="Z56" s="48"/>
      <c r="AA56" s="47">
        <f t="shared" ref="AA56:BJ56" si="60">IF($D56=AA$1,$E56+$V56,(IF($J56=AA$1,$K56+$W56,AA55)))</f>
        <v>1544</v>
      </c>
      <c r="AB56" s="47">
        <f t="shared" si="60"/>
        <v>1084</v>
      </c>
      <c r="AC56" s="47">
        <f t="shared" si="60"/>
        <v>1476</v>
      </c>
      <c r="AD56" s="47">
        <f t="shared" si="60"/>
        <v>572</v>
      </c>
      <c r="AE56" s="47">
        <f t="shared" si="60"/>
        <v>1731</v>
      </c>
      <c r="AF56" s="47">
        <f t="shared" si="60"/>
        <v>1685</v>
      </c>
      <c r="AG56" s="47">
        <f t="shared" si="60"/>
        <v>1078</v>
      </c>
      <c r="AH56" s="47">
        <f t="shared" si="60"/>
        <v>864</v>
      </c>
      <c r="AI56" s="47">
        <f t="shared" si="60"/>
        <v>1476</v>
      </c>
      <c r="AJ56" s="47">
        <f t="shared" si="60"/>
        <v>1841</v>
      </c>
      <c r="AK56" s="47">
        <f t="shared" si="60"/>
        <v>654</v>
      </c>
      <c r="AL56" s="47">
        <f t="shared" si="60"/>
        <v>900</v>
      </c>
      <c r="AM56" s="47">
        <f t="shared" si="60"/>
        <v>1800</v>
      </c>
      <c r="AN56" s="47">
        <f t="shared" si="60"/>
        <v>1413</v>
      </c>
      <c r="AO56" s="47">
        <f t="shared" si="60"/>
        <v>1104</v>
      </c>
      <c r="AP56" s="47">
        <f t="shared" si="60"/>
        <v>1827</v>
      </c>
      <c r="AQ56" s="47">
        <f t="shared" si="60"/>
        <v>1517</v>
      </c>
      <c r="AR56" s="47">
        <f t="shared" si="60"/>
        <v>563</v>
      </c>
      <c r="AS56" s="47">
        <f t="shared" si="60"/>
        <v>1818</v>
      </c>
      <c r="AT56" s="47">
        <f t="shared" si="60"/>
        <v>948</v>
      </c>
      <c r="AU56" s="47">
        <f t="shared" si="60"/>
        <v>771</v>
      </c>
      <c r="AV56" s="47">
        <f t="shared" si="60"/>
        <v>799</v>
      </c>
      <c r="AW56" s="47">
        <f t="shared" si="60"/>
        <v>1124</v>
      </c>
      <c r="AX56" s="47">
        <f t="shared" si="60"/>
        <v>1187</v>
      </c>
      <c r="AY56" s="47">
        <f t="shared" si="60"/>
        <v>605</v>
      </c>
      <c r="AZ56" s="47">
        <f t="shared" si="60"/>
        <v>1591</v>
      </c>
      <c r="BA56" s="47">
        <f t="shared" si="60"/>
        <v>888</v>
      </c>
      <c r="BB56" s="47">
        <f t="shared" si="60"/>
        <v>630</v>
      </c>
      <c r="BC56" s="47">
        <f t="shared" si="60"/>
        <v>576</v>
      </c>
      <c r="BD56" s="47">
        <f t="shared" si="60"/>
        <v>1872</v>
      </c>
      <c r="BE56" s="47">
        <f t="shared" si="60"/>
        <v>780</v>
      </c>
      <c r="BF56" s="47">
        <f t="shared" si="60"/>
        <v>600</v>
      </c>
      <c r="BG56" s="47">
        <f t="shared" si="60"/>
        <v>1826</v>
      </c>
      <c r="BH56" s="47">
        <f t="shared" si="60"/>
        <v>1424</v>
      </c>
      <c r="BI56" s="47">
        <f t="shared" si="60"/>
        <v>1559</v>
      </c>
      <c r="BJ56" s="47">
        <f t="shared" si="60"/>
        <v>1023</v>
      </c>
    </row>
    <row r="57" ht="13.5" customHeight="1">
      <c r="A57" s="88">
        <v>39894.0</v>
      </c>
      <c r="B57" s="84" t="s">
        <v>71</v>
      </c>
      <c r="C57" s="38"/>
      <c r="D57" s="233" t="s">
        <v>21</v>
      </c>
      <c r="E57" s="52">
        <f t="shared" si="2"/>
        <v>1731</v>
      </c>
      <c r="F57" s="41">
        <v>0.0</v>
      </c>
      <c r="G57" s="41">
        <v>16.0</v>
      </c>
      <c r="H57" s="42">
        <f t="shared" si="3"/>
        <v>16</v>
      </c>
      <c r="I57" s="38"/>
      <c r="J57" s="234" t="s">
        <v>19</v>
      </c>
      <c r="K57" s="52">
        <f t="shared" si="4"/>
        <v>1685</v>
      </c>
      <c r="L57" s="44">
        <v>2.0</v>
      </c>
      <c r="M57" s="44">
        <v>13.0</v>
      </c>
      <c r="N57" s="23">
        <f t="shared" si="5"/>
        <v>19</v>
      </c>
      <c r="O57" s="38"/>
      <c r="P57" s="45" t="s">
        <v>72</v>
      </c>
      <c r="Q57" s="38"/>
      <c r="R57" s="45">
        <f>MIN(Rules!$E$2,(MAX(H57/N57,N57/H57)))</f>
        <v>1.1875</v>
      </c>
      <c r="S57" s="45">
        <f>VLOOKUP(B57,Rules!A:B,2,FALSE)</f>
        <v>40</v>
      </c>
      <c r="T57" s="38"/>
      <c r="U57" s="46">
        <f>1/(10^(-(E57+(IF(P57="Y",Rules!$I$2,0))-K57)/Rules!$E$12)+1)</f>
        <v>0.711486252</v>
      </c>
      <c r="V57" s="47">
        <f t="shared" si="6"/>
        <v>-34</v>
      </c>
      <c r="W57" s="47">
        <f t="shared" si="7"/>
        <v>34</v>
      </c>
      <c r="X57" s="47"/>
      <c r="Y57" s="47"/>
      <c r="Z57" s="48"/>
      <c r="AA57" s="47">
        <f t="shared" ref="AA57:BJ57" si="61">IF($D57=AA$1,$E57+$V57,(IF($J57=AA$1,$K57+$W57,AA56)))</f>
        <v>1544</v>
      </c>
      <c r="AB57" s="47">
        <f t="shared" si="61"/>
        <v>1084</v>
      </c>
      <c r="AC57" s="47">
        <f t="shared" si="61"/>
        <v>1476</v>
      </c>
      <c r="AD57" s="47">
        <f t="shared" si="61"/>
        <v>572</v>
      </c>
      <c r="AE57" s="47">
        <f t="shared" si="61"/>
        <v>1697</v>
      </c>
      <c r="AF57" s="47">
        <f t="shared" si="61"/>
        <v>1719</v>
      </c>
      <c r="AG57" s="47">
        <f t="shared" si="61"/>
        <v>1078</v>
      </c>
      <c r="AH57" s="47">
        <f t="shared" si="61"/>
        <v>864</v>
      </c>
      <c r="AI57" s="47">
        <f t="shared" si="61"/>
        <v>1476</v>
      </c>
      <c r="AJ57" s="47">
        <f t="shared" si="61"/>
        <v>1841</v>
      </c>
      <c r="AK57" s="47">
        <f t="shared" si="61"/>
        <v>654</v>
      </c>
      <c r="AL57" s="47">
        <f t="shared" si="61"/>
        <v>900</v>
      </c>
      <c r="AM57" s="47">
        <f t="shared" si="61"/>
        <v>1800</v>
      </c>
      <c r="AN57" s="47">
        <f t="shared" si="61"/>
        <v>1413</v>
      </c>
      <c r="AO57" s="47">
        <f t="shared" si="61"/>
        <v>1104</v>
      </c>
      <c r="AP57" s="47">
        <f t="shared" si="61"/>
        <v>1827</v>
      </c>
      <c r="AQ57" s="47">
        <f t="shared" si="61"/>
        <v>1517</v>
      </c>
      <c r="AR57" s="47">
        <f t="shared" si="61"/>
        <v>563</v>
      </c>
      <c r="AS57" s="47">
        <f t="shared" si="61"/>
        <v>1818</v>
      </c>
      <c r="AT57" s="47">
        <f t="shared" si="61"/>
        <v>948</v>
      </c>
      <c r="AU57" s="47">
        <f t="shared" si="61"/>
        <v>771</v>
      </c>
      <c r="AV57" s="47">
        <f t="shared" si="61"/>
        <v>799</v>
      </c>
      <c r="AW57" s="47">
        <f t="shared" si="61"/>
        <v>1124</v>
      </c>
      <c r="AX57" s="47">
        <f t="shared" si="61"/>
        <v>1187</v>
      </c>
      <c r="AY57" s="47">
        <f t="shared" si="61"/>
        <v>605</v>
      </c>
      <c r="AZ57" s="47">
        <f t="shared" si="61"/>
        <v>1591</v>
      </c>
      <c r="BA57" s="47">
        <f t="shared" si="61"/>
        <v>888</v>
      </c>
      <c r="BB57" s="47">
        <f t="shared" si="61"/>
        <v>630</v>
      </c>
      <c r="BC57" s="47">
        <f t="shared" si="61"/>
        <v>576</v>
      </c>
      <c r="BD57" s="47">
        <f t="shared" si="61"/>
        <v>1872</v>
      </c>
      <c r="BE57" s="47">
        <f t="shared" si="61"/>
        <v>780</v>
      </c>
      <c r="BF57" s="47">
        <f t="shared" si="61"/>
        <v>600</v>
      </c>
      <c r="BG57" s="47">
        <f t="shared" si="61"/>
        <v>1826</v>
      </c>
      <c r="BH57" s="47">
        <f t="shared" si="61"/>
        <v>1424</v>
      </c>
      <c r="BI57" s="47">
        <f t="shared" si="61"/>
        <v>1559</v>
      </c>
      <c r="BJ57" s="47">
        <f t="shared" si="61"/>
        <v>1023</v>
      </c>
    </row>
    <row r="58" ht="13.5" customHeight="1">
      <c r="A58" s="88">
        <v>39894.0</v>
      </c>
      <c r="B58" s="84" t="s">
        <v>71</v>
      </c>
      <c r="C58" s="38"/>
      <c r="D58" s="233" t="s">
        <v>22</v>
      </c>
      <c r="E58" s="52">
        <f t="shared" si="2"/>
        <v>1827</v>
      </c>
      <c r="F58" s="41">
        <v>5.0</v>
      </c>
      <c r="G58" s="41">
        <v>17.0</v>
      </c>
      <c r="H58" s="42">
        <f t="shared" si="3"/>
        <v>32</v>
      </c>
      <c r="I58" s="38"/>
      <c r="J58" s="234" t="s">
        <v>18</v>
      </c>
      <c r="K58" s="52">
        <f t="shared" si="4"/>
        <v>1872</v>
      </c>
      <c r="L58" s="44">
        <v>1.0</v>
      </c>
      <c r="M58" s="44">
        <v>12.0</v>
      </c>
      <c r="N58" s="23">
        <f t="shared" si="5"/>
        <v>15</v>
      </c>
      <c r="O58" s="38"/>
      <c r="P58" s="45" t="s">
        <v>72</v>
      </c>
      <c r="Q58" s="38"/>
      <c r="R58" s="45">
        <f>MIN(Rules!$E$2,(MAX(H58/N58,N58/H58)))</f>
        <v>2</v>
      </c>
      <c r="S58" s="45">
        <f>VLOOKUP(B58,Rules!A:B,2,FALSE)</f>
        <v>40</v>
      </c>
      <c r="T58" s="38"/>
      <c r="U58" s="46">
        <f>1/(10^(-(E58+(IF(P58="Y",Rules!$I$2,0))-K58)/Rules!$E$12)+1)</f>
        <v>0.6185841221</v>
      </c>
      <c r="V58" s="47">
        <f t="shared" si="6"/>
        <v>31</v>
      </c>
      <c r="W58" s="47">
        <f t="shared" si="7"/>
        <v>-31</v>
      </c>
      <c r="X58" s="47"/>
      <c r="Y58" s="47"/>
      <c r="Z58" s="48"/>
      <c r="AA58" s="47">
        <f t="shared" ref="AA58:BJ58" si="62">IF($D58=AA$1,$E58+$V58,(IF($J58=AA$1,$K58+$W58,AA57)))</f>
        <v>1544</v>
      </c>
      <c r="AB58" s="47">
        <f t="shared" si="62"/>
        <v>1084</v>
      </c>
      <c r="AC58" s="47">
        <f t="shared" si="62"/>
        <v>1476</v>
      </c>
      <c r="AD58" s="47">
        <f t="shared" si="62"/>
        <v>572</v>
      </c>
      <c r="AE58" s="47">
        <f t="shared" si="62"/>
        <v>1697</v>
      </c>
      <c r="AF58" s="47">
        <f t="shared" si="62"/>
        <v>1719</v>
      </c>
      <c r="AG58" s="47">
        <f t="shared" si="62"/>
        <v>1078</v>
      </c>
      <c r="AH58" s="47">
        <f t="shared" si="62"/>
        <v>864</v>
      </c>
      <c r="AI58" s="47">
        <f t="shared" si="62"/>
        <v>1476</v>
      </c>
      <c r="AJ58" s="47">
        <f t="shared" si="62"/>
        <v>1841</v>
      </c>
      <c r="AK58" s="47">
        <f t="shared" si="62"/>
        <v>654</v>
      </c>
      <c r="AL58" s="47">
        <f t="shared" si="62"/>
        <v>900</v>
      </c>
      <c r="AM58" s="47">
        <f t="shared" si="62"/>
        <v>1800</v>
      </c>
      <c r="AN58" s="47">
        <f t="shared" si="62"/>
        <v>1413</v>
      </c>
      <c r="AO58" s="47">
        <f t="shared" si="62"/>
        <v>1104</v>
      </c>
      <c r="AP58" s="47">
        <f t="shared" si="62"/>
        <v>1858</v>
      </c>
      <c r="AQ58" s="47">
        <f t="shared" si="62"/>
        <v>1517</v>
      </c>
      <c r="AR58" s="47">
        <f t="shared" si="62"/>
        <v>563</v>
      </c>
      <c r="AS58" s="47">
        <f t="shared" si="62"/>
        <v>1818</v>
      </c>
      <c r="AT58" s="47">
        <f t="shared" si="62"/>
        <v>948</v>
      </c>
      <c r="AU58" s="47">
        <f t="shared" si="62"/>
        <v>771</v>
      </c>
      <c r="AV58" s="47">
        <f t="shared" si="62"/>
        <v>799</v>
      </c>
      <c r="AW58" s="47">
        <f t="shared" si="62"/>
        <v>1124</v>
      </c>
      <c r="AX58" s="47">
        <f t="shared" si="62"/>
        <v>1187</v>
      </c>
      <c r="AY58" s="47">
        <f t="shared" si="62"/>
        <v>605</v>
      </c>
      <c r="AZ58" s="47">
        <f t="shared" si="62"/>
        <v>1591</v>
      </c>
      <c r="BA58" s="47">
        <f t="shared" si="62"/>
        <v>888</v>
      </c>
      <c r="BB58" s="47">
        <f t="shared" si="62"/>
        <v>630</v>
      </c>
      <c r="BC58" s="47">
        <f t="shared" si="62"/>
        <v>576</v>
      </c>
      <c r="BD58" s="47">
        <f t="shared" si="62"/>
        <v>1841</v>
      </c>
      <c r="BE58" s="47">
        <f t="shared" si="62"/>
        <v>780</v>
      </c>
      <c r="BF58" s="47">
        <f t="shared" si="62"/>
        <v>600</v>
      </c>
      <c r="BG58" s="47">
        <f t="shared" si="62"/>
        <v>1826</v>
      </c>
      <c r="BH58" s="47">
        <f t="shared" si="62"/>
        <v>1424</v>
      </c>
      <c r="BI58" s="47">
        <f t="shared" si="62"/>
        <v>1559</v>
      </c>
      <c r="BJ58" s="47">
        <f t="shared" si="62"/>
        <v>1023</v>
      </c>
    </row>
    <row r="59" ht="13.5" customHeight="1">
      <c r="A59" s="88">
        <v>39894.0</v>
      </c>
      <c r="B59" s="84" t="s">
        <v>71</v>
      </c>
      <c r="C59" s="38"/>
      <c r="D59" s="233" t="s">
        <v>26</v>
      </c>
      <c r="E59" s="52">
        <f t="shared" si="2"/>
        <v>1841</v>
      </c>
      <c r="F59" s="41">
        <v>0.0</v>
      </c>
      <c r="G59" s="41">
        <v>15.0</v>
      </c>
      <c r="H59" s="42">
        <f t="shared" si="3"/>
        <v>15</v>
      </c>
      <c r="I59" s="38"/>
      <c r="J59" s="234" t="s">
        <v>25</v>
      </c>
      <c r="K59" s="52">
        <f t="shared" si="4"/>
        <v>1826</v>
      </c>
      <c r="L59" s="44">
        <v>1.0</v>
      </c>
      <c r="M59" s="44">
        <v>11.0</v>
      </c>
      <c r="N59" s="23">
        <f t="shared" si="5"/>
        <v>14</v>
      </c>
      <c r="O59" s="38"/>
      <c r="P59" s="45" t="s">
        <v>72</v>
      </c>
      <c r="Q59" s="38"/>
      <c r="R59" s="45">
        <f>MIN(Rules!$E$2,(MAX(H59/N59,N59/H59)))</f>
        <v>1.071428571</v>
      </c>
      <c r="S59" s="45">
        <f>VLOOKUP(B59,Rules!A:B,2,FALSE)</f>
        <v>40</v>
      </c>
      <c r="T59" s="38"/>
      <c r="U59" s="46">
        <f>1/(10^(-(E59+(IF(P59="Y",Rules!$I$2,0))-K59)/Rules!$E$12)+1)</f>
        <v>0.6813218352</v>
      </c>
      <c r="V59" s="47">
        <f t="shared" si="6"/>
        <v>14</v>
      </c>
      <c r="W59" s="47">
        <f t="shared" si="7"/>
        <v>-14</v>
      </c>
      <c r="X59" s="47"/>
      <c r="Y59" s="47"/>
      <c r="Z59" s="48"/>
      <c r="AA59" s="47">
        <f t="shared" ref="AA59:BJ59" si="63">IF($D59=AA$1,$E59+$V59,(IF($J59=AA$1,$K59+$W59,AA58)))</f>
        <v>1544</v>
      </c>
      <c r="AB59" s="47">
        <f t="shared" si="63"/>
        <v>1084</v>
      </c>
      <c r="AC59" s="47">
        <f t="shared" si="63"/>
        <v>1476</v>
      </c>
      <c r="AD59" s="47">
        <f t="shared" si="63"/>
        <v>572</v>
      </c>
      <c r="AE59" s="47">
        <f t="shared" si="63"/>
        <v>1697</v>
      </c>
      <c r="AF59" s="47">
        <f t="shared" si="63"/>
        <v>1719</v>
      </c>
      <c r="AG59" s="47">
        <f t="shared" si="63"/>
        <v>1078</v>
      </c>
      <c r="AH59" s="47">
        <f t="shared" si="63"/>
        <v>864</v>
      </c>
      <c r="AI59" s="47">
        <f t="shared" si="63"/>
        <v>1476</v>
      </c>
      <c r="AJ59" s="47">
        <f t="shared" si="63"/>
        <v>1855</v>
      </c>
      <c r="AK59" s="47">
        <f t="shared" si="63"/>
        <v>654</v>
      </c>
      <c r="AL59" s="47">
        <f t="shared" si="63"/>
        <v>900</v>
      </c>
      <c r="AM59" s="47">
        <f t="shared" si="63"/>
        <v>1800</v>
      </c>
      <c r="AN59" s="47">
        <f t="shared" si="63"/>
        <v>1413</v>
      </c>
      <c r="AO59" s="47">
        <f t="shared" si="63"/>
        <v>1104</v>
      </c>
      <c r="AP59" s="47">
        <f t="shared" si="63"/>
        <v>1858</v>
      </c>
      <c r="AQ59" s="47">
        <f t="shared" si="63"/>
        <v>1517</v>
      </c>
      <c r="AR59" s="47">
        <f t="shared" si="63"/>
        <v>563</v>
      </c>
      <c r="AS59" s="47">
        <f t="shared" si="63"/>
        <v>1818</v>
      </c>
      <c r="AT59" s="47">
        <f t="shared" si="63"/>
        <v>948</v>
      </c>
      <c r="AU59" s="47">
        <f t="shared" si="63"/>
        <v>771</v>
      </c>
      <c r="AV59" s="47">
        <f t="shared" si="63"/>
        <v>799</v>
      </c>
      <c r="AW59" s="47">
        <f t="shared" si="63"/>
        <v>1124</v>
      </c>
      <c r="AX59" s="47">
        <f t="shared" si="63"/>
        <v>1187</v>
      </c>
      <c r="AY59" s="47">
        <f t="shared" si="63"/>
        <v>605</v>
      </c>
      <c r="AZ59" s="47">
        <f t="shared" si="63"/>
        <v>1591</v>
      </c>
      <c r="BA59" s="47">
        <f t="shared" si="63"/>
        <v>888</v>
      </c>
      <c r="BB59" s="47">
        <f t="shared" si="63"/>
        <v>630</v>
      </c>
      <c r="BC59" s="47">
        <f t="shared" si="63"/>
        <v>576</v>
      </c>
      <c r="BD59" s="47">
        <f t="shared" si="63"/>
        <v>1841</v>
      </c>
      <c r="BE59" s="47">
        <f t="shared" si="63"/>
        <v>780</v>
      </c>
      <c r="BF59" s="47">
        <f t="shared" si="63"/>
        <v>600</v>
      </c>
      <c r="BG59" s="47">
        <f t="shared" si="63"/>
        <v>1812</v>
      </c>
      <c r="BH59" s="47">
        <f t="shared" si="63"/>
        <v>1424</v>
      </c>
      <c r="BI59" s="47">
        <f t="shared" si="63"/>
        <v>1559</v>
      </c>
      <c r="BJ59" s="47">
        <f t="shared" si="63"/>
        <v>1023</v>
      </c>
    </row>
    <row r="60" ht="13.5" customHeight="1">
      <c r="A60" s="88">
        <v>39894.0</v>
      </c>
      <c r="B60" s="84" t="s">
        <v>71</v>
      </c>
      <c r="C60" s="38"/>
      <c r="D60" s="233" t="s">
        <v>23</v>
      </c>
      <c r="E60" s="52">
        <f t="shared" si="2"/>
        <v>1800</v>
      </c>
      <c r="F60" s="41">
        <v>1.0</v>
      </c>
      <c r="G60" s="41">
        <v>14.0</v>
      </c>
      <c r="H60" s="42">
        <f t="shared" si="3"/>
        <v>17</v>
      </c>
      <c r="I60" s="38"/>
      <c r="J60" s="234" t="s">
        <v>20</v>
      </c>
      <c r="K60" s="52">
        <f t="shared" si="4"/>
        <v>1818</v>
      </c>
      <c r="L60" s="44">
        <v>1.0</v>
      </c>
      <c r="M60" s="44">
        <v>12.0</v>
      </c>
      <c r="N60" s="23">
        <f t="shared" si="5"/>
        <v>15</v>
      </c>
      <c r="O60" s="38"/>
      <c r="P60" s="45" t="s">
        <v>72</v>
      </c>
      <c r="Q60" s="38"/>
      <c r="R60" s="45">
        <f>MIN(Rules!$E$2,(MAX(H60/N60,N60/H60)))</f>
        <v>1.133333333</v>
      </c>
      <c r="S60" s="45">
        <f>VLOOKUP(B60,Rules!A:B,2,FALSE)</f>
        <v>40</v>
      </c>
      <c r="T60" s="38"/>
      <c r="U60" s="46">
        <f>1/(10^(-(E60+(IF(P60="Y",Rules!$I$2,0))-K60)/Rules!$E$12)+1)</f>
        <v>0.6474576124</v>
      </c>
      <c r="V60" s="47">
        <f t="shared" si="6"/>
        <v>16</v>
      </c>
      <c r="W60" s="47">
        <f t="shared" si="7"/>
        <v>-16</v>
      </c>
      <c r="X60" s="47"/>
      <c r="Y60" s="47"/>
      <c r="Z60" s="48"/>
      <c r="AA60" s="47">
        <f t="shared" ref="AA60:BJ60" si="64">IF($D60=AA$1,$E60+$V60,(IF($J60=AA$1,$K60+$W60,AA59)))</f>
        <v>1544</v>
      </c>
      <c r="AB60" s="47">
        <f t="shared" si="64"/>
        <v>1084</v>
      </c>
      <c r="AC60" s="47">
        <f t="shared" si="64"/>
        <v>1476</v>
      </c>
      <c r="AD60" s="47">
        <f t="shared" si="64"/>
        <v>572</v>
      </c>
      <c r="AE60" s="47">
        <f t="shared" si="64"/>
        <v>1697</v>
      </c>
      <c r="AF60" s="47">
        <f t="shared" si="64"/>
        <v>1719</v>
      </c>
      <c r="AG60" s="47">
        <f t="shared" si="64"/>
        <v>1078</v>
      </c>
      <c r="AH60" s="47">
        <f t="shared" si="64"/>
        <v>864</v>
      </c>
      <c r="AI60" s="47">
        <f t="shared" si="64"/>
        <v>1476</v>
      </c>
      <c r="AJ60" s="47">
        <f t="shared" si="64"/>
        <v>1855</v>
      </c>
      <c r="AK60" s="47">
        <f t="shared" si="64"/>
        <v>654</v>
      </c>
      <c r="AL60" s="47">
        <f t="shared" si="64"/>
        <v>900</v>
      </c>
      <c r="AM60" s="47">
        <f t="shared" si="64"/>
        <v>1816</v>
      </c>
      <c r="AN60" s="47">
        <f t="shared" si="64"/>
        <v>1413</v>
      </c>
      <c r="AO60" s="47">
        <f t="shared" si="64"/>
        <v>1104</v>
      </c>
      <c r="AP60" s="47">
        <f t="shared" si="64"/>
        <v>1858</v>
      </c>
      <c r="AQ60" s="47">
        <f t="shared" si="64"/>
        <v>1517</v>
      </c>
      <c r="AR60" s="47">
        <f t="shared" si="64"/>
        <v>563</v>
      </c>
      <c r="AS60" s="47">
        <f t="shared" si="64"/>
        <v>1802</v>
      </c>
      <c r="AT60" s="47">
        <f t="shared" si="64"/>
        <v>948</v>
      </c>
      <c r="AU60" s="47">
        <f t="shared" si="64"/>
        <v>771</v>
      </c>
      <c r="AV60" s="47">
        <f t="shared" si="64"/>
        <v>799</v>
      </c>
      <c r="AW60" s="47">
        <f t="shared" si="64"/>
        <v>1124</v>
      </c>
      <c r="AX60" s="47">
        <f t="shared" si="64"/>
        <v>1187</v>
      </c>
      <c r="AY60" s="47">
        <f t="shared" si="64"/>
        <v>605</v>
      </c>
      <c r="AZ60" s="47">
        <f t="shared" si="64"/>
        <v>1591</v>
      </c>
      <c r="BA60" s="47">
        <f t="shared" si="64"/>
        <v>888</v>
      </c>
      <c r="BB60" s="47">
        <f t="shared" si="64"/>
        <v>630</v>
      </c>
      <c r="BC60" s="47">
        <f t="shared" si="64"/>
        <v>576</v>
      </c>
      <c r="BD60" s="47">
        <f t="shared" si="64"/>
        <v>1841</v>
      </c>
      <c r="BE60" s="47">
        <f t="shared" si="64"/>
        <v>780</v>
      </c>
      <c r="BF60" s="47">
        <f t="shared" si="64"/>
        <v>600</v>
      </c>
      <c r="BG60" s="47">
        <f t="shared" si="64"/>
        <v>1812</v>
      </c>
      <c r="BH60" s="47">
        <f t="shared" si="64"/>
        <v>1424</v>
      </c>
      <c r="BI60" s="47">
        <f t="shared" si="64"/>
        <v>1559</v>
      </c>
      <c r="BJ60" s="47">
        <f t="shared" si="64"/>
        <v>1023</v>
      </c>
    </row>
    <row r="61" ht="13.5" customHeight="1">
      <c r="A61" s="88">
        <v>39894.0</v>
      </c>
      <c r="B61" s="84" t="s">
        <v>71</v>
      </c>
      <c r="C61" s="38"/>
      <c r="D61" s="233" t="s">
        <v>24</v>
      </c>
      <c r="E61" s="52">
        <f t="shared" si="2"/>
        <v>1559</v>
      </c>
      <c r="F61" s="41">
        <v>3.0</v>
      </c>
      <c r="G61" s="41">
        <v>15.0</v>
      </c>
      <c r="H61" s="42">
        <f t="shared" si="3"/>
        <v>24</v>
      </c>
      <c r="I61" s="38"/>
      <c r="J61" s="234" t="s">
        <v>32</v>
      </c>
      <c r="K61" s="52">
        <f t="shared" si="4"/>
        <v>1424</v>
      </c>
      <c r="L61" s="44">
        <v>2.0</v>
      </c>
      <c r="M61" s="44">
        <v>14.0</v>
      </c>
      <c r="N61" s="23">
        <f t="shared" si="5"/>
        <v>20</v>
      </c>
      <c r="O61" s="38"/>
      <c r="P61" s="45" t="s">
        <v>72</v>
      </c>
      <c r="Q61" s="38"/>
      <c r="R61" s="45">
        <f>MIN(Rules!$E$2,(MAX(H61/N61,N61/H61)))</f>
        <v>1.2</v>
      </c>
      <c r="S61" s="45">
        <f>VLOOKUP(B61,Rules!A:B,2,FALSE)</f>
        <v>40</v>
      </c>
      <c r="T61" s="38"/>
      <c r="U61" s="46">
        <f>1/(10^(-(E61+(IF(P61="Y",Rules!$I$2,0))-K61)/Rules!$E$12)+1)</f>
        <v>0.7879267681</v>
      </c>
      <c r="V61" s="47">
        <f t="shared" si="6"/>
        <v>10</v>
      </c>
      <c r="W61" s="47">
        <f t="shared" si="7"/>
        <v>-10</v>
      </c>
      <c r="X61" s="47"/>
      <c r="Y61" s="47"/>
      <c r="Z61" s="48"/>
      <c r="AA61" s="47">
        <f t="shared" ref="AA61:BJ61" si="65">IF($D61=AA$1,$E61+$V61,(IF($J61=AA$1,$K61+$W61,AA60)))</f>
        <v>1544</v>
      </c>
      <c r="AB61" s="47">
        <f t="shared" si="65"/>
        <v>1084</v>
      </c>
      <c r="AC61" s="47">
        <f t="shared" si="65"/>
        <v>1476</v>
      </c>
      <c r="AD61" s="47">
        <f t="shared" si="65"/>
        <v>572</v>
      </c>
      <c r="AE61" s="47">
        <f t="shared" si="65"/>
        <v>1697</v>
      </c>
      <c r="AF61" s="47">
        <f t="shared" si="65"/>
        <v>1719</v>
      </c>
      <c r="AG61" s="47">
        <f t="shared" si="65"/>
        <v>1078</v>
      </c>
      <c r="AH61" s="47">
        <f t="shared" si="65"/>
        <v>864</v>
      </c>
      <c r="AI61" s="47">
        <f t="shared" si="65"/>
        <v>1476</v>
      </c>
      <c r="AJ61" s="47">
        <f t="shared" si="65"/>
        <v>1855</v>
      </c>
      <c r="AK61" s="47">
        <f t="shared" si="65"/>
        <v>654</v>
      </c>
      <c r="AL61" s="47">
        <f t="shared" si="65"/>
        <v>900</v>
      </c>
      <c r="AM61" s="47">
        <f t="shared" si="65"/>
        <v>1816</v>
      </c>
      <c r="AN61" s="47">
        <f t="shared" si="65"/>
        <v>1413</v>
      </c>
      <c r="AO61" s="47">
        <f t="shared" si="65"/>
        <v>1104</v>
      </c>
      <c r="AP61" s="47">
        <f t="shared" si="65"/>
        <v>1858</v>
      </c>
      <c r="AQ61" s="47">
        <f t="shared" si="65"/>
        <v>1517</v>
      </c>
      <c r="AR61" s="47">
        <f t="shared" si="65"/>
        <v>563</v>
      </c>
      <c r="AS61" s="47">
        <f t="shared" si="65"/>
        <v>1802</v>
      </c>
      <c r="AT61" s="47">
        <f t="shared" si="65"/>
        <v>948</v>
      </c>
      <c r="AU61" s="47">
        <f t="shared" si="65"/>
        <v>771</v>
      </c>
      <c r="AV61" s="47">
        <f t="shared" si="65"/>
        <v>799</v>
      </c>
      <c r="AW61" s="47">
        <f t="shared" si="65"/>
        <v>1124</v>
      </c>
      <c r="AX61" s="47">
        <f t="shared" si="65"/>
        <v>1187</v>
      </c>
      <c r="AY61" s="47">
        <f t="shared" si="65"/>
        <v>605</v>
      </c>
      <c r="AZ61" s="47">
        <f t="shared" si="65"/>
        <v>1591</v>
      </c>
      <c r="BA61" s="47">
        <f t="shared" si="65"/>
        <v>888</v>
      </c>
      <c r="BB61" s="47">
        <f t="shared" si="65"/>
        <v>630</v>
      </c>
      <c r="BC61" s="47">
        <f t="shared" si="65"/>
        <v>576</v>
      </c>
      <c r="BD61" s="47">
        <f t="shared" si="65"/>
        <v>1841</v>
      </c>
      <c r="BE61" s="47">
        <f t="shared" si="65"/>
        <v>780</v>
      </c>
      <c r="BF61" s="47">
        <f t="shared" si="65"/>
        <v>600</v>
      </c>
      <c r="BG61" s="47">
        <f t="shared" si="65"/>
        <v>1812</v>
      </c>
      <c r="BH61" s="47">
        <f t="shared" si="65"/>
        <v>1414</v>
      </c>
      <c r="BI61" s="47">
        <f t="shared" si="65"/>
        <v>1569</v>
      </c>
      <c r="BJ61" s="47">
        <f t="shared" si="65"/>
        <v>1023</v>
      </c>
    </row>
    <row r="62" ht="13.5" customHeight="1">
      <c r="A62" s="88">
        <v>39894.0</v>
      </c>
      <c r="B62" s="84" t="s">
        <v>71</v>
      </c>
      <c r="C62" s="38"/>
      <c r="D62" s="233" t="s">
        <v>34</v>
      </c>
      <c r="E62" s="52">
        <f t="shared" si="2"/>
        <v>1413</v>
      </c>
      <c r="F62" s="41">
        <v>0.0</v>
      </c>
      <c r="G62" s="41">
        <v>12.0</v>
      </c>
      <c r="H62" s="42">
        <f t="shared" si="3"/>
        <v>12</v>
      </c>
      <c r="I62" s="38"/>
      <c r="J62" s="234" t="s">
        <v>31</v>
      </c>
      <c r="K62" s="52">
        <f t="shared" si="4"/>
        <v>1517</v>
      </c>
      <c r="L62" s="44">
        <v>0.0</v>
      </c>
      <c r="M62" s="44">
        <v>17.0</v>
      </c>
      <c r="N62" s="23">
        <f t="shared" si="5"/>
        <v>17</v>
      </c>
      <c r="O62" s="38"/>
      <c r="P62" s="45" t="s">
        <v>72</v>
      </c>
      <c r="Q62" s="38"/>
      <c r="R62" s="45">
        <f>MIN(Rules!$E$2,(MAX(H62/N62,N62/H62)))</f>
        <v>1.416666667</v>
      </c>
      <c r="S62" s="45">
        <f>VLOOKUP(B62,Rules!A:B,2,FALSE)</f>
        <v>40</v>
      </c>
      <c r="T62" s="38"/>
      <c r="U62" s="46">
        <f>1/(10^(-(E62+(IF(P62="Y",Rules!$I$2,0))-K62)/Rules!$E$12)+1)</f>
        <v>0.5527622944</v>
      </c>
      <c r="V62" s="47">
        <f t="shared" si="6"/>
        <v>-31</v>
      </c>
      <c r="W62" s="47">
        <f t="shared" si="7"/>
        <v>31</v>
      </c>
      <c r="X62" s="47"/>
      <c r="Y62" s="47"/>
      <c r="Z62" s="48"/>
      <c r="AA62" s="47">
        <f t="shared" ref="AA62:BJ62" si="66">IF($D62=AA$1,$E62+$V62,(IF($J62=AA$1,$K62+$W62,AA61)))</f>
        <v>1544</v>
      </c>
      <c r="AB62" s="47">
        <f t="shared" si="66"/>
        <v>1084</v>
      </c>
      <c r="AC62" s="47">
        <f t="shared" si="66"/>
        <v>1476</v>
      </c>
      <c r="AD62" s="47">
        <f t="shared" si="66"/>
        <v>572</v>
      </c>
      <c r="AE62" s="47">
        <f t="shared" si="66"/>
        <v>1697</v>
      </c>
      <c r="AF62" s="47">
        <f t="shared" si="66"/>
        <v>1719</v>
      </c>
      <c r="AG62" s="47">
        <f t="shared" si="66"/>
        <v>1078</v>
      </c>
      <c r="AH62" s="47">
        <f t="shared" si="66"/>
        <v>864</v>
      </c>
      <c r="AI62" s="47">
        <f t="shared" si="66"/>
        <v>1476</v>
      </c>
      <c r="AJ62" s="47">
        <f t="shared" si="66"/>
        <v>1855</v>
      </c>
      <c r="AK62" s="47">
        <f t="shared" si="66"/>
        <v>654</v>
      </c>
      <c r="AL62" s="47">
        <f t="shared" si="66"/>
        <v>900</v>
      </c>
      <c r="AM62" s="47">
        <f t="shared" si="66"/>
        <v>1816</v>
      </c>
      <c r="AN62" s="47">
        <f t="shared" si="66"/>
        <v>1382</v>
      </c>
      <c r="AO62" s="47">
        <f t="shared" si="66"/>
        <v>1104</v>
      </c>
      <c r="AP62" s="47">
        <f t="shared" si="66"/>
        <v>1858</v>
      </c>
      <c r="AQ62" s="47">
        <f t="shared" si="66"/>
        <v>1548</v>
      </c>
      <c r="AR62" s="47">
        <f t="shared" si="66"/>
        <v>563</v>
      </c>
      <c r="AS62" s="47">
        <f t="shared" si="66"/>
        <v>1802</v>
      </c>
      <c r="AT62" s="47">
        <f t="shared" si="66"/>
        <v>948</v>
      </c>
      <c r="AU62" s="47">
        <f t="shared" si="66"/>
        <v>771</v>
      </c>
      <c r="AV62" s="47">
        <f t="shared" si="66"/>
        <v>799</v>
      </c>
      <c r="AW62" s="47">
        <f t="shared" si="66"/>
        <v>1124</v>
      </c>
      <c r="AX62" s="47">
        <f t="shared" si="66"/>
        <v>1187</v>
      </c>
      <c r="AY62" s="47">
        <f t="shared" si="66"/>
        <v>605</v>
      </c>
      <c r="AZ62" s="47">
        <f t="shared" si="66"/>
        <v>1591</v>
      </c>
      <c r="BA62" s="47">
        <f t="shared" si="66"/>
        <v>888</v>
      </c>
      <c r="BB62" s="47">
        <f t="shared" si="66"/>
        <v>630</v>
      </c>
      <c r="BC62" s="47">
        <f t="shared" si="66"/>
        <v>576</v>
      </c>
      <c r="BD62" s="47">
        <f t="shared" si="66"/>
        <v>1841</v>
      </c>
      <c r="BE62" s="47">
        <f t="shared" si="66"/>
        <v>780</v>
      </c>
      <c r="BF62" s="47">
        <f t="shared" si="66"/>
        <v>600</v>
      </c>
      <c r="BG62" s="47">
        <f t="shared" si="66"/>
        <v>1812</v>
      </c>
      <c r="BH62" s="47">
        <f t="shared" si="66"/>
        <v>1414</v>
      </c>
      <c r="BI62" s="47">
        <f t="shared" si="66"/>
        <v>1569</v>
      </c>
      <c r="BJ62" s="47">
        <f t="shared" si="66"/>
        <v>1023</v>
      </c>
    </row>
    <row r="63" ht="13.5" customHeight="1">
      <c r="A63" s="88">
        <v>39894.0</v>
      </c>
      <c r="B63" s="84" t="s">
        <v>71</v>
      </c>
      <c r="C63" s="38"/>
      <c r="D63" s="233" t="s">
        <v>33</v>
      </c>
      <c r="E63" s="52">
        <f t="shared" si="2"/>
        <v>1476</v>
      </c>
      <c r="F63" s="41">
        <v>0.0</v>
      </c>
      <c r="G63" s="41">
        <v>14.0</v>
      </c>
      <c r="H63" s="42">
        <f t="shared" si="3"/>
        <v>14</v>
      </c>
      <c r="I63" s="38"/>
      <c r="J63" s="234" t="s">
        <v>27</v>
      </c>
      <c r="K63" s="52">
        <f t="shared" si="4"/>
        <v>1591</v>
      </c>
      <c r="L63" s="44">
        <v>2.0</v>
      </c>
      <c r="M63" s="44">
        <v>21.0</v>
      </c>
      <c r="N63" s="23">
        <f t="shared" si="5"/>
        <v>27</v>
      </c>
      <c r="O63" s="38"/>
      <c r="P63" s="45" t="s">
        <v>72</v>
      </c>
      <c r="Q63" s="38"/>
      <c r="R63" s="45">
        <f>MIN(Rules!$E$2,(MAX(H63/N63,N63/H63)))</f>
        <v>1.928571429</v>
      </c>
      <c r="S63" s="45">
        <f>VLOOKUP(B63,Rules!A:B,2,FALSE)</f>
        <v>40</v>
      </c>
      <c r="T63" s="38"/>
      <c r="U63" s="46">
        <f>1/(10^(-(E63+(IF(P63="Y",Rules!$I$2,0))-K63)/Rules!$E$12)+1)</f>
        <v>0.5402082283</v>
      </c>
      <c r="V63" s="47">
        <f t="shared" si="6"/>
        <v>-42</v>
      </c>
      <c r="W63" s="47">
        <f t="shared" si="7"/>
        <v>42</v>
      </c>
      <c r="X63" s="47"/>
      <c r="Y63" s="47"/>
      <c r="Z63" s="48"/>
      <c r="AA63" s="47">
        <f t="shared" ref="AA63:BJ63" si="67">IF($D63=AA$1,$E63+$V63,(IF($J63=AA$1,$K63+$W63,AA62)))</f>
        <v>1544</v>
      </c>
      <c r="AB63" s="47">
        <f t="shared" si="67"/>
        <v>1084</v>
      </c>
      <c r="AC63" s="47">
        <f t="shared" si="67"/>
        <v>1476</v>
      </c>
      <c r="AD63" s="47">
        <f t="shared" si="67"/>
        <v>572</v>
      </c>
      <c r="AE63" s="47">
        <f t="shared" si="67"/>
        <v>1697</v>
      </c>
      <c r="AF63" s="47">
        <f t="shared" si="67"/>
        <v>1719</v>
      </c>
      <c r="AG63" s="47">
        <f t="shared" si="67"/>
        <v>1078</v>
      </c>
      <c r="AH63" s="47">
        <f t="shared" si="67"/>
        <v>864</v>
      </c>
      <c r="AI63" s="47">
        <f t="shared" si="67"/>
        <v>1434</v>
      </c>
      <c r="AJ63" s="47">
        <f t="shared" si="67"/>
        <v>1855</v>
      </c>
      <c r="AK63" s="47">
        <f t="shared" si="67"/>
        <v>654</v>
      </c>
      <c r="AL63" s="47">
        <f t="shared" si="67"/>
        <v>900</v>
      </c>
      <c r="AM63" s="47">
        <f t="shared" si="67"/>
        <v>1816</v>
      </c>
      <c r="AN63" s="47">
        <f t="shared" si="67"/>
        <v>1382</v>
      </c>
      <c r="AO63" s="47">
        <f t="shared" si="67"/>
        <v>1104</v>
      </c>
      <c r="AP63" s="47">
        <f t="shared" si="67"/>
        <v>1858</v>
      </c>
      <c r="AQ63" s="47">
        <f t="shared" si="67"/>
        <v>1548</v>
      </c>
      <c r="AR63" s="47">
        <f t="shared" si="67"/>
        <v>563</v>
      </c>
      <c r="AS63" s="47">
        <f t="shared" si="67"/>
        <v>1802</v>
      </c>
      <c r="AT63" s="47">
        <f t="shared" si="67"/>
        <v>948</v>
      </c>
      <c r="AU63" s="47">
        <f t="shared" si="67"/>
        <v>771</v>
      </c>
      <c r="AV63" s="47">
        <f t="shared" si="67"/>
        <v>799</v>
      </c>
      <c r="AW63" s="47">
        <f t="shared" si="67"/>
        <v>1124</v>
      </c>
      <c r="AX63" s="47">
        <f t="shared" si="67"/>
        <v>1187</v>
      </c>
      <c r="AY63" s="47">
        <f t="shared" si="67"/>
        <v>605</v>
      </c>
      <c r="AZ63" s="47">
        <f t="shared" si="67"/>
        <v>1633</v>
      </c>
      <c r="BA63" s="47">
        <f t="shared" si="67"/>
        <v>888</v>
      </c>
      <c r="BB63" s="47">
        <f t="shared" si="67"/>
        <v>630</v>
      </c>
      <c r="BC63" s="47">
        <f t="shared" si="67"/>
        <v>576</v>
      </c>
      <c r="BD63" s="47">
        <f t="shared" si="67"/>
        <v>1841</v>
      </c>
      <c r="BE63" s="47">
        <f t="shared" si="67"/>
        <v>780</v>
      </c>
      <c r="BF63" s="47">
        <f t="shared" si="67"/>
        <v>600</v>
      </c>
      <c r="BG63" s="47">
        <f t="shared" si="67"/>
        <v>1812</v>
      </c>
      <c r="BH63" s="47">
        <f t="shared" si="67"/>
        <v>1414</v>
      </c>
      <c r="BI63" s="47">
        <f t="shared" si="67"/>
        <v>1569</v>
      </c>
      <c r="BJ63" s="47">
        <f t="shared" si="67"/>
        <v>1023</v>
      </c>
    </row>
    <row r="64" ht="13.5" customHeight="1">
      <c r="A64" s="88">
        <v>39894.0</v>
      </c>
      <c r="B64" s="84" t="s">
        <v>71</v>
      </c>
      <c r="C64" s="38"/>
      <c r="D64" s="233" t="s">
        <v>28</v>
      </c>
      <c r="E64" s="52">
        <f t="shared" si="2"/>
        <v>1476</v>
      </c>
      <c r="F64" s="41">
        <v>3.0</v>
      </c>
      <c r="G64" s="41">
        <v>12.0</v>
      </c>
      <c r="H64" s="42">
        <f t="shared" si="3"/>
        <v>21</v>
      </c>
      <c r="I64" s="38"/>
      <c r="J64" s="234" t="s">
        <v>30</v>
      </c>
      <c r="K64" s="52">
        <f t="shared" si="4"/>
        <v>1544</v>
      </c>
      <c r="L64" s="44">
        <v>1.0</v>
      </c>
      <c r="M64" s="44">
        <v>15.0</v>
      </c>
      <c r="N64" s="23">
        <f t="shared" si="5"/>
        <v>18</v>
      </c>
      <c r="O64" s="38"/>
      <c r="P64" s="45" t="s">
        <v>72</v>
      </c>
      <c r="Q64" s="38"/>
      <c r="R64" s="45">
        <f>MIN(Rules!$E$2,(MAX(H64/N64,N64/H64)))</f>
        <v>1.166666667</v>
      </c>
      <c r="S64" s="45">
        <f>VLOOKUP(B64,Rules!A:B,2,FALSE)</f>
        <v>40</v>
      </c>
      <c r="T64" s="38"/>
      <c r="U64" s="46">
        <f>1/(10^(-(E64+(IF(P64="Y",Rules!$I$2,0))-K64)/Rules!$E$12)+1)</f>
        <v>0.5932999023</v>
      </c>
      <c r="V64" s="47">
        <f t="shared" si="6"/>
        <v>19</v>
      </c>
      <c r="W64" s="47">
        <f t="shared" si="7"/>
        <v>-19</v>
      </c>
      <c r="X64" s="47"/>
      <c r="Y64" s="47"/>
      <c r="Z64" s="48"/>
      <c r="AA64" s="47">
        <f t="shared" ref="AA64:BJ64" si="68">IF($D64=AA$1,$E64+$V64,(IF($J64=AA$1,$K64+$W64,AA63)))</f>
        <v>1525</v>
      </c>
      <c r="AB64" s="47">
        <f t="shared" si="68"/>
        <v>1084</v>
      </c>
      <c r="AC64" s="47">
        <f t="shared" si="68"/>
        <v>1495</v>
      </c>
      <c r="AD64" s="47">
        <f t="shared" si="68"/>
        <v>572</v>
      </c>
      <c r="AE64" s="47">
        <f t="shared" si="68"/>
        <v>1697</v>
      </c>
      <c r="AF64" s="47">
        <f t="shared" si="68"/>
        <v>1719</v>
      </c>
      <c r="AG64" s="47">
        <f t="shared" si="68"/>
        <v>1078</v>
      </c>
      <c r="AH64" s="47">
        <f t="shared" si="68"/>
        <v>864</v>
      </c>
      <c r="AI64" s="47">
        <f t="shared" si="68"/>
        <v>1434</v>
      </c>
      <c r="AJ64" s="47">
        <f t="shared" si="68"/>
        <v>1855</v>
      </c>
      <c r="AK64" s="47">
        <f t="shared" si="68"/>
        <v>654</v>
      </c>
      <c r="AL64" s="47">
        <f t="shared" si="68"/>
        <v>900</v>
      </c>
      <c r="AM64" s="47">
        <f t="shared" si="68"/>
        <v>1816</v>
      </c>
      <c r="AN64" s="47">
        <f t="shared" si="68"/>
        <v>1382</v>
      </c>
      <c r="AO64" s="47">
        <f t="shared" si="68"/>
        <v>1104</v>
      </c>
      <c r="AP64" s="47">
        <f t="shared" si="68"/>
        <v>1858</v>
      </c>
      <c r="AQ64" s="47">
        <f t="shared" si="68"/>
        <v>1548</v>
      </c>
      <c r="AR64" s="47">
        <f t="shared" si="68"/>
        <v>563</v>
      </c>
      <c r="AS64" s="47">
        <f t="shared" si="68"/>
        <v>1802</v>
      </c>
      <c r="AT64" s="47">
        <f t="shared" si="68"/>
        <v>948</v>
      </c>
      <c r="AU64" s="47">
        <f t="shared" si="68"/>
        <v>771</v>
      </c>
      <c r="AV64" s="47">
        <f t="shared" si="68"/>
        <v>799</v>
      </c>
      <c r="AW64" s="47">
        <f t="shared" si="68"/>
        <v>1124</v>
      </c>
      <c r="AX64" s="47">
        <f t="shared" si="68"/>
        <v>1187</v>
      </c>
      <c r="AY64" s="47">
        <f t="shared" si="68"/>
        <v>605</v>
      </c>
      <c r="AZ64" s="47">
        <f t="shared" si="68"/>
        <v>1633</v>
      </c>
      <c r="BA64" s="47">
        <f t="shared" si="68"/>
        <v>888</v>
      </c>
      <c r="BB64" s="47">
        <f t="shared" si="68"/>
        <v>630</v>
      </c>
      <c r="BC64" s="47">
        <f t="shared" si="68"/>
        <v>576</v>
      </c>
      <c r="BD64" s="47">
        <f t="shared" si="68"/>
        <v>1841</v>
      </c>
      <c r="BE64" s="47">
        <f t="shared" si="68"/>
        <v>780</v>
      </c>
      <c r="BF64" s="47">
        <f t="shared" si="68"/>
        <v>600</v>
      </c>
      <c r="BG64" s="47">
        <f t="shared" si="68"/>
        <v>1812</v>
      </c>
      <c r="BH64" s="47">
        <f t="shared" si="68"/>
        <v>1414</v>
      </c>
      <c r="BI64" s="47">
        <f t="shared" si="68"/>
        <v>1569</v>
      </c>
      <c r="BJ64" s="47">
        <f t="shared" si="68"/>
        <v>1023</v>
      </c>
    </row>
    <row r="65" ht="13.5" customHeight="1">
      <c r="A65" s="88">
        <v>39894.0</v>
      </c>
      <c r="B65" s="84" t="s">
        <v>71</v>
      </c>
      <c r="C65" s="38"/>
      <c r="D65" s="233" t="s">
        <v>50</v>
      </c>
      <c r="E65" s="52">
        <f t="shared" si="2"/>
        <v>771</v>
      </c>
      <c r="F65" s="41">
        <v>1.0</v>
      </c>
      <c r="G65" s="41">
        <v>8.0</v>
      </c>
      <c r="H65" s="42">
        <f t="shared" si="3"/>
        <v>11</v>
      </c>
      <c r="I65" s="38"/>
      <c r="J65" s="234" t="s">
        <v>47</v>
      </c>
      <c r="K65" s="52">
        <f t="shared" si="4"/>
        <v>799</v>
      </c>
      <c r="L65" s="44">
        <v>3.0</v>
      </c>
      <c r="M65" s="44">
        <v>18.0</v>
      </c>
      <c r="N65" s="23">
        <f t="shared" si="5"/>
        <v>27</v>
      </c>
      <c r="O65" s="38"/>
      <c r="P65" s="45" t="s">
        <v>72</v>
      </c>
      <c r="Q65" s="38"/>
      <c r="R65" s="45">
        <f>MIN(Rules!$E$2,(MAX(H65/N65,N65/H65)))</f>
        <v>2</v>
      </c>
      <c r="S65" s="45">
        <f>VLOOKUP(B65,Rules!A:B,2,FALSE)</f>
        <v>40</v>
      </c>
      <c r="T65" s="38"/>
      <c r="U65" s="46">
        <f>1/(10^(-(E65+(IF(P65="Y",Rules!$I$2,0))-K65)/Rules!$E$12)+1)</f>
        <v>0.6368760375</v>
      </c>
      <c r="V65" s="47">
        <f t="shared" si="6"/>
        <v>-51</v>
      </c>
      <c r="W65" s="47">
        <f t="shared" si="7"/>
        <v>51</v>
      </c>
      <c r="X65" s="47"/>
      <c r="Y65" s="47"/>
      <c r="Z65" s="48"/>
      <c r="AA65" s="47">
        <f t="shared" ref="AA65:BJ65" si="69">IF($D65=AA$1,$E65+$V65,(IF($J65=AA$1,$K65+$W65,AA64)))</f>
        <v>1525</v>
      </c>
      <c r="AB65" s="47">
        <f t="shared" si="69"/>
        <v>1084</v>
      </c>
      <c r="AC65" s="47">
        <f t="shared" si="69"/>
        <v>1495</v>
      </c>
      <c r="AD65" s="47">
        <f t="shared" si="69"/>
        <v>572</v>
      </c>
      <c r="AE65" s="47">
        <f t="shared" si="69"/>
        <v>1697</v>
      </c>
      <c r="AF65" s="47">
        <f t="shared" si="69"/>
        <v>1719</v>
      </c>
      <c r="AG65" s="47">
        <f t="shared" si="69"/>
        <v>1078</v>
      </c>
      <c r="AH65" s="47">
        <f t="shared" si="69"/>
        <v>864</v>
      </c>
      <c r="AI65" s="47">
        <f t="shared" si="69"/>
        <v>1434</v>
      </c>
      <c r="AJ65" s="47">
        <f t="shared" si="69"/>
        <v>1855</v>
      </c>
      <c r="AK65" s="47">
        <f t="shared" si="69"/>
        <v>654</v>
      </c>
      <c r="AL65" s="47">
        <f t="shared" si="69"/>
        <v>900</v>
      </c>
      <c r="AM65" s="47">
        <f t="shared" si="69"/>
        <v>1816</v>
      </c>
      <c r="AN65" s="47">
        <f t="shared" si="69"/>
        <v>1382</v>
      </c>
      <c r="AO65" s="47">
        <f t="shared" si="69"/>
        <v>1104</v>
      </c>
      <c r="AP65" s="47">
        <f t="shared" si="69"/>
        <v>1858</v>
      </c>
      <c r="AQ65" s="47">
        <f t="shared" si="69"/>
        <v>1548</v>
      </c>
      <c r="AR65" s="47">
        <f t="shared" si="69"/>
        <v>563</v>
      </c>
      <c r="AS65" s="47">
        <f t="shared" si="69"/>
        <v>1802</v>
      </c>
      <c r="AT65" s="47">
        <f t="shared" si="69"/>
        <v>948</v>
      </c>
      <c r="AU65" s="47">
        <f t="shared" si="69"/>
        <v>720</v>
      </c>
      <c r="AV65" s="47">
        <f t="shared" si="69"/>
        <v>850</v>
      </c>
      <c r="AW65" s="47">
        <f t="shared" si="69"/>
        <v>1124</v>
      </c>
      <c r="AX65" s="47">
        <f t="shared" si="69"/>
        <v>1187</v>
      </c>
      <c r="AY65" s="47">
        <f t="shared" si="69"/>
        <v>605</v>
      </c>
      <c r="AZ65" s="47">
        <f t="shared" si="69"/>
        <v>1633</v>
      </c>
      <c r="BA65" s="47">
        <f t="shared" si="69"/>
        <v>888</v>
      </c>
      <c r="BB65" s="47">
        <f t="shared" si="69"/>
        <v>630</v>
      </c>
      <c r="BC65" s="47">
        <f t="shared" si="69"/>
        <v>576</v>
      </c>
      <c r="BD65" s="47">
        <f t="shared" si="69"/>
        <v>1841</v>
      </c>
      <c r="BE65" s="47">
        <f t="shared" si="69"/>
        <v>780</v>
      </c>
      <c r="BF65" s="47">
        <f t="shared" si="69"/>
        <v>600</v>
      </c>
      <c r="BG65" s="47">
        <f t="shared" si="69"/>
        <v>1812</v>
      </c>
      <c r="BH65" s="47">
        <f t="shared" si="69"/>
        <v>1414</v>
      </c>
      <c r="BI65" s="47">
        <f t="shared" si="69"/>
        <v>1569</v>
      </c>
      <c r="BJ65" s="47">
        <f t="shared" si="69"/>
        <v>1023</v>
      </c>
    </row>
    <row r="66" ht="13.5" customHeight="1">
      <c r="A66" s="88">
        <v>39894.0</v>
      </c>
      <c r="B66" s="84" t="s">
        <v>71</v>
      </c>
      <c r="C66" s="38"/>
      <c r="D66" s="233" t="s">
        <v>36</v>
      </c>
      <c r="E66" s="52">
        <f t="shared" si="2"/>
        <v>948</v>
      </c>
      <c r="F66" s="41">
        <v>3.0</v>
      </c>
      <c r="G66" s="41">
        <v>12.0</v>
      </c>
      <c r="H66" s="42">
        <f t="shared" si="3"/>
        <v>21</v>
      </c>
      <c r="I66" s="38"/>
      <c r="J66" s="234" t="s">
        <v>45</v>
      </c>
      <c r="K66" s="52">
        <f t="shared" si="4"/>
        <v>900</v>
      </c>
      <c r="L66" s="44">
        <v>1.0</v>
      </c>
      <c r="M66" s="44">
        <v>10.0</v>
      </c>
      <c r="N66" s="23">
        <f t="shared" si="5"/>
        <v>13</v>
      </c>
      <c r="O66" s="38"/>
      <c r="P66" s="45" t="s">
        <v>72</v>
      </c>
      <c r="Q66" s="38"/>
      <c r="R66" s="45">
        <f>MIN(Rules!$E$2,(MAX(H66/N66,N66/H66)))</f>
        <v>1.615384615</v>
      </c>
      <c r="S66" s="45">
        <f>VLOOKUP(B66,Rules!A:B,2,FALSE)</f>
        <v>40</v>
      </c>
      <c r="T66" s="38"/>
      <c r="U66" s="46">
        <f>1/(10^(-(E66+(IF(P66="Y",Rules!$I$2,0))-K66)/Rules!$E$12)+1)</f>
        <v>0.7133732025</v>
      </c>
      <c r="V66" s="47">
        <f t="shared" si="6"/>
        <v>19</v>
      </c>
      <c r="W66" s="47">
        <f t="shared" si="7"/>
        <v>-19</v>
      </c>
      <c r="X66" s="47"/>
      <c r="Y66" s="47"/>
      <c r="Z66" s="48"/>
      <c r="AA66" s="47">
        <f t="shared" ref="AA66:BJ66" si="70">IF($D66=AA$1,$E66+$V66,(IF($J66=AA$1,$K66+$W66,AA65)))</f>
        <v>1525</v>
      </c>
      <c r="AB66" s="47">
        <f t="shared" si="70"/>
        <v>1084</v>
      </c>
      <c r="AC66" s="47">
        <f t="shared" si="70"/>
        <v>1495</v>
      </c>
      <c r="AD66" s="47">
        <f t="shared" si="70"/>
        <v>572</v>
      </c>
      <c r="AE66" s="47">
        <f t="shared" si="70"/>
        <v>1697</v>
      </c>
      <c r="AF66" s="47">
        <f t="shared" si="70"/>
        <v>1719</v>
      </c>
      <c r="AG66" s="47">
        <f t="shared" si="70"/>
        <v>1078</v>
      </c>
      <c r="AH66" s="47">
        <f t="shared" si="70"/>
        <v>864</v>
      </c>
      <c r="AI66" s="47">
        <f t="shared" si="70"/>
        <v>1434</v>
      </c>
      <c r="AJ66" s="47">
        <f t="shared" si="70"/>
        <v>1855</v>
      </c>
      <c r="AK66" s="47">
        <f t="shared" si="70"/>
        <v>654</v>
      </c>
      <c r="AL66" s="47">
        <f t="shared" si="70"/>
        <v>881</v>
      </c>
      <c r="AM66" s="47">
        <f t="shared" si="70"/>
        <v>1816</v>
      </c>
      <c r="AN66" s="47">
        <f t="shared" si="70"/>
        <v>1382</v>
      </c>
      <c r="AO66" s="47">
        <f t="shared" si="70"/>
        <v>1104</v>
      </c>
      <c r="AP66" s="47">
        <f t="shared" si="70"/>
        <v>1858</v>
      </c>
      <c r="AQ66" s="47">
        <f t="shared" si="70"/>
        <v>1548</v>
      </c>
      <c r="AR66" s="47">
        <f t="shared" si="70"/>
        <v>563</v>
      </c>
      <c r="AS66" s="47">
        <f t="shared" si="70"/>
        <v>1802</v>
      </c>
      <c r="AT66" s="47">
        <f t="shared" si="70"/>
        <v>967</v>
      </c>
      <c r="AU66" s="47">
        <f t="shared" si="70"/>
        <v>720</v>
      </c>
      <c r="AV66" s="47">
        <f t="shared" si="70"/>
        <v>850</v>
      </c>
      <c r="AW66" s="47">
        <f t="shared" si="70"/>
        <v>1124</v>
      </c>
      <c r="AX66" s="47">
        <f t="shared" si="70"/>
        <v>1187</v>
      </c>
      <c r="AY66" s="47">
        <f t="shared" si="70"/>
        <v>605</v>
      </c>
      <c r="AZ66" s="47">
        <f t="shared" si="70"/>
        <v>1633</v>
      </c>
      <c r="BA66" s="47">
        <f t="shared" si="70"/>
        <v>888</v>
      </c>
      <c r="BB66" s="47">
        <f t="shared" si="70"/>
        <v>630</v>
      </c>
      <c r="BC66" s="47">
        <f t="shared" si="70"/>
        <v>576</v>
      </c>
      <c r="BD66" s="47">
        <f t="shared" si="70"/>
        <v>1841</v>
      </c>
      <c r="BE66" s="47">
        <f t="shared" si="70"/>
        <v>780</v>
      </c>
      <c r="BF66" s="47">
        <f t="shared" si="70"/>
        <v>600</v>
      </c>
      <c r="BG66" s="47">
        <f t="shared" si="70"/>
        <v>1812</v>
      </c>
      <c r="BH66" s="47">
        <f t="shared" si="70"/>
        <v>1414</v>
      </c>
      <c r="BI66" s="47">
        <f t="shared" si="70"/>
        <v>1569</v>
      </c>
      <c r="BJ66" s="47">
        <f t="shared" si="70"/>
        <v>1023</v>
      </c>
    </row>
    <row r="67" ht="13.5" customHeight="1">
      <c r="A67" s="88">
        <v>39894.0</v>
      </c>
      <c r="B67" s="84" t="s">
        <v>71</v>
      </c>
      <c r="C67" s="38"/>
      <c r="D67" s="233" t="s">
        <v>48</v>
      </c>
      <c r="E67" s="52">
        <f t="shared" si="2"/>
        <v>654</v>
      </c>
      <c r="F67" s="41">
        <v>3.0</v>
      </c>
      <c r="G67" s="41">
        <v>8.0</v>
      </c>
      <c r="H67" s="42">
        <f t="shared" si="3"/>
        <v>17</v>
      </c>
      <c r="I67" s="38"/>
      <c r="J67" s="234" t="s">
        <v>51</v>
      </c>
      <c r="K67" s="52">
        <f t="shared" si="4"/>
        <v>605</v>
      </c>
      <c r="L67" s="44">
        <v>2.0</v>
      </c>
      <c r="M67" s="44">
        <v>15.0</v>
      </c>
      <c r="N67" s="23">
        <f t="shared" si="5"/>
        <v>21</v>
      </c>
      <c r="O67" s="38"/>
      <c r="P67" s="45" t="s">
        <v>72</v>
      </c>
      <c r="Q67" s="38"/>
      <c r="R67" s="45">
        <f>MIN(Rules!$E$2,(MAX(H67/N67,N67/H67)))</f>
        <v>1.235294118</v>
      </c>
      <c r="S67" s="45">
        <f>VLOOKUP(B67,Rules!A:B,2,FALSE)</f>
        <v>40</v>
      </c>
      <c r="T67" s="38"/>
      <c r="U67" s="46">
        <f>1/(10^(-(E67+(IF(P67="Y",Rules!$I$2,0))-K67)/Rules!$E$12)+1)</f>
        <v>0.7143139043</v>
      </c>
      <c r="V67" s="47">
        <f t="shared" si="6"/>
        <v>-35</v>
      </c>
      <c r="W67" s="47">
        <f t="shared" si="7"/>
        <v>35</v>
      </c>
      <c r="X67" s="47"/>
      <c r="Y67" s="47"/>
      <c r="Z67" s="48"/>
      <c r="AA67" s="47">
        <f t="shared" ref="AA67:BJ67" si="71">IF($D67=AA$1,$E67+$V67,(IF($J67=AA$1,$K67+$W67,AA66)))</f>
        <v>1525</v>
      </c>
      <c r="AB67" s="47">
        <f t="shared" si="71"/>
        <v>1084</v>
      </c>
      <c r="AC67" s="47">
        <f t="shared" si="71"/>
        <v>1495</v>
      </c>
      <c r="AD67" s="47">
        <f t="shared" si="71"/>
        <v>572</v>
      </c>
      <c r="AE67" s="47">
        <f t="shared" si="71"/>
        <v>1697</v>
      </c>
      <c r="AF67" s="47">
        <f t="shared" si="71"/>
        <v>1719</v>
      </c>
      <c r="AG67" s="47">
        <f t="shared" si="71"/>
        <v>1078</v>
      </c>
      <c r="AH67" s="47">
        <f t="shared" si="71"/>
        <v>864</v>
      </c>
      <c r="AI67" s="47">
        <f t="shared" si="71"/>
        <v>1434</v>
      </c>
      <c r="AJ67" s="47">
        <f t="shared" si="71"/>
        <v>1855</v>
      </c>
      <c r="AK67" s="47">
        <f t="shared" si="71"/>
        <v>619</v>
      </c>
      <c r="AL67" s="47">
        <f t="shared" si="71"/>
        <v>881</v>
      </c>
      <c r="AM67" s="47">
        <f t="shared" si="71"/>
        <v>1816</v>
      </c>
      <c r="AN67" s="47">
        <f t="shared" si="71"/>
        <v>1382</v>
      </c>
      <c r="AO67" s="47">
        <f t="shared" si="71"/>
        <v>1104</v>
      </c>
      <c r="AP67" s="47">
        <f t="shared" si="71"/>
        <v>1858</v>
      </c>
      <c r="AQ67" s="47">
        <f t="shared" si="71"/>
        <v>1548</v>
      </c>
      <c r="AR67" s="47">
        <f t="shared" si="71"/>
        <v>563</v>
      </c>
      <c r="AS67" s="47">
        <f t="shared" si="71"/>
        <v>1802</v>
      </c>
      <c r="AT67" s="47">
        <f t="shared" si="71"/>
        <v>967</v>
      </c>
      <c r="AU67" s="47">
        <f t="shared" si="71"/>
        <v>720</v>
      </c>
      <c r="AV67" s="47">
        <f t="shared" si="71"/>
        <v>850</v>
      </c>
      <c r="AW67" s="47">
        <f t="shared" si="71"/>
        <v>1124</v>
      </c>
      <c r="AX67" s="47">
        <f t="shared" si="71"/>
        <v>1187</v>
      </c>
      <c r="AY67" s="47">
        <f t="shared" si="71"/>
        <v>640</v>
      </c>
      <c r="AZ67" s="47">
        <f t="shared" si="71"/>
        <v>1633</v>
      </c>
      <c r="BA67" s="47">
        <f t="shared" si="71"/>
        <v>888</v>
      </c>
      <c r="BB67" s="47">
        <f t="shared" si="71"/>
        <v>630</v>
      </c>
      <c r="BC67" s="47">
        <f t="shared" si="71"/>
        <v>576</v>
      </c>
      <c r="BD67" s="47">
        <f t="shared" si="71"/>
        <v>1841</v>
      </c>
      <c r="BE67" s="47">
        <f t="shared" si="71"/>
        <v>780</v>
      </c>
      <c r="BF67" s="47">
        <f t="shared" si="71"/>
        <v>600</v>
      </c>
      <c r="BG67" s="47">
        <f t="shared" si="71"/>
        <v>1812</v>
      </c>
      <c r="BH67" s="47">
        <f t="shared" si="71"/>
        <v>1414</v>
      </c>
      <c r="BI67" s="47">
        <f t="shared" si="71"/>
        <v>1569</v>
      </c>
      <c r="BJ67" s="47">
        <f t="shared" si="71"/>
        <v>1023</v>
      </c>
    </row>
    <row r="68" ht="13.5" customHeight="1">
      <c r="A68" s="88">
        <v>39894.0</v>
      </c>
      <c r="B68" s="84" t="s">
        <v>71</v>
      </c>
      <c r="C68" s="38"/>
      <c r="D68" s="233" t="s">
        <v>52</v>
      </c>
      <c r="E68" s="52">
        <f t="shared" si="2"/>
        <v>563</v>
      </c>
      <c r="F68" s="41">
        <v>0.0</v>
      </c>
      <c r="G68" s="41">
        <v>15.0</v>
      </c>
      <c r="H68" s="42">
        <f t="shared" si="3"/>
        <v>15</v>
      </c>
      <c r="I68" s="38"/>
      <c r="J68" s="234" t="s">
        <v>49</v>
      </c>
      <c r="K68" s="52">
        <f t="shared" si="4"/>
        <v>572</v>
      </c>
      <c r="L68" s="44">
        <v>0.0</v>
      </c>
      <c r="M68" s="44">
        <v>12.0</v>
      </c>
      <c r="N68" s="23">
        <f t="shared" si="5"/>
        <v>12</v>
      </c>
      <c r="O68" s="38"/>
      <c r="P68" s="45" t="s">
        <v>72</v>
      </c>
      <c r="Q68" s="38"/>
      <c r="R68" s="45">
        <f>MIN(Rules!$E$2,(MAX(H68/N68,N68/H68)))</f>
        <v>1.25</v>
      </c>
      <c r="S68" s="45">
        <f>VLOOKUP(B68,Rules!A:B,2,FALSE)</f>
        <v>40</v>
      </c>
      <c r="T68" s="38"/>
      <c r="U68" s="46">
        <f>1/(10^(-(E68+(IF(P68="Y",Rules!$I$2,0))-K68)/Rules!$E$12)+1)</f>
        <v>0.6568592376</v>
      </c>
      <c r="V68" s="47">
        <f t="shared" si="6"/>
        <v>17</v>
      </c>
      <c r="W68" s="47">
        <f t="shared" si="7"/>
        <v>-17</v>
      </c>
      <c r="X68" s="47"/>
      <c r="Y68" s="47"/>
      <c r="Z68" s="48"/>
      <c r="AA68" s="47">
        <f t="shared" ref="AA68:BJ68" si="72">IF($D68=AA$1,$E68+$V68,(IF($J68=AA$1,$K68+$W68,AA67)))</f>
        <v>1525</v>
      </c>
      <c r="AB68" s="47">
        <f t="shared" si="72"/>
        <v>1084</v>
      </c>
      <c r="AC68" s="47">
        <f t="shared" si="72"/>
        <v>1495</v>
      </c>
      <c r="AD68" s="47">
        <f t="shared" si="72"/>
        <v>555</v>
      </c>
      <c r="AE68" s="47">
        <f t="shared" si="72"/>
        <v>1697</v>
      </c>
      <c r="AF68" s="47">
        <f t="shared" si="72"/>
        <v>1719</v>
      </c>
      <c r="AG68" s="47">
        <f t="shared" si="72"/>
        <v>1078</v>
      </c>
      <c r="AH68" s="47">
        <f t="shared" si="72"/>
        <v>864</v>
      </c>
      <c r="AI68" s="47">
        <f t="shared" si="72"/>
        <v>1434</v>
      </c>
      <c r="AJ68" s="47">
        <f t="shared" si="72"/>
        <v>1855</v>
      </c>
      <c r="AK68" s="47">
        <f t="shared" si="72"/>
        <v>619</v>
      </c>
      <c r="AL68" s="47">
        <f t="shared" si="72"/>
        <v>881</v>
      </c>
      <c r="AM68" s="47">
        <f t="shared" si="72"/>
        <v>1816</v>
      </c>
      <c r="AN68" s="47">
        <f t="shared" si="72"/>
        <v>1382</v>
      </c>
      <c r="AO68" s="47">
        <f t="shared" si="72"/>
        <v>1104</v>
      </c>
      <c r="AP68" s="47">
        <f t="shared" si="72"/>
        <v>1858</v>
      </c>
      <c r="AQ68" s="47">
        <f t="shared" si="72"/>
        <v>1548</v>
      </c>
      <c r="AR68" s="47">
        <f t="shared" si="72"/>
        <v>580</v>
      </c>
      <c r="AS68" s="47">
        <f t="shared" si="72"/>
        <v>1802</v>
      </c>
      <c r="AT68" s="47">
        <f t="shared" si="72"/>
        <v>967</v>
      </c>
      <c r="AU68" s="47">
        <f t="shared" si="72"/>
        <v>720</v>
      </c>
      <c r="AV68" s="47">
        <f t="shared" si="72"/>
        <v>850</v>
      </c>
      <c r="AW68" s="47">
        <f t="shared" si="72"/>
        <v>1124</v>
      </c>
      <c r="AX68" s="47">
        <f t="shared" si="72"/>
        <v>1187</v>
      </c>
      <c r="AY68" s="47">
        <f t="shared" si="72"/>
        <v>640</v>
      </c>
      <c r="AZ68" s="47">
        <f t="shared" si="72"/>
        <v>1633</v>
      </c>
      <c r="BA68" s="47">
        <f t="shared" si="72"/>
        <v>888</v>
      </c>
      <c r="BB68" s="47">
        <f t="shared" si="72"/>
        <v>630</v>
      </c>
      <c r="BC68" s="47">
        <f t="shared" si="72"/>
        <v>576</v>
      </c>
      <c r="BD68" s="47">
        <f t="shared" si="72"/>
        <v>1841</v>
      </c>
      <c r="BE68" s="47">
        <f t="shared" si="72"/>
        <v>780</v>
      </c>
      <c r="BF68" s="47">
        <f t="shared" si="72"/>
        <v>600</v>
      </c>
      <c r="BG68" s="47">
        <f t="shared" si="72"/>
        <v>1812</v>
      </c>
      <c r="BH68" s="47">
        <f t="shared" si="72"/>
        <v>1414</v>
      </c>
      <c r="BI68" s="47">
        <f t="shared" si="72"/>
        <v>1569</v>
      </c>
      <c r="BJ68" s="47">
        <f t="shared" si="72"/>
        <v>1023</v>
      </c>
    </row>
    <row r="69" ht="13.5" customHeight="1">
      <c r="A69" s="88">
        <v>39894.0</v>
      </c>
      <c r="B69" s="84" t="s">
        <v>71</v>
      </c>
      <c r="C69" s="38"/>
      <c r="D69" s="233" t="s">
        <v>46</v>
      </c>
      <c r="E69" s="52">
        <f t="shared" si="2"/>
        <v>576</v>
      </c>
      <c r="F69" s="41">
        <v>2.0</v>
      </c>
      <c r="G69" s="41">
        <v>10.0</v>
      </c>
      <c r="H69" s="42">
        <f t="shared" si="3"/>
        <v>16</v>
      </c>
      <c r="I69" s="38"/>
      <c r="J69" s="234" t="s">
        <v>44</v>
      </c>
      <c r="K69" s="52">
        <f t="shared" si="4"/>
        <v>630</v>
      </c>
      <c r="L69" s="44">
        <v>1.0</v>
      </c>
      <c r="M69" s="44">
        <v>13.0</v>
      </c>
      <c r="N69" s="23">
        <f t="shared" si="5"/>
        <v>16</v>
      </c>
      <c r="O69" s="38"/>
      <c r="P69" s="45" t="s">
        <v>72</v>
      </c>
      <c r="Q69" s="38"/>
      <c r="R69" s="45">
        <f>MIN(Rules!$E$2,(MAX(H69/N69,N69/H69)))</f>
        <v>1</v>
      </c>
      <c r="S69" s="45">
        <f>VLOOKUP(B69,Rules!A:B,2,FALSE)</f>
        <v>40</v>
      </c>
      <c r="T69" s="38"/>
      <c r="U69" s="46">
        <f>1/(10^(-(E69+(IF(P69="Y",Rules!$I$2,0))-K69)/Rules!$E$12)+1)</f>
        <v>0.6087584326</v>
      </c>
      <c r="V69" s="47">
        <f t="shared" si="6"/>
        <v>-4</v>
      </c>
      <c r="W69" s="47">
        <f t="shared" si="7"/>
        <v>4</v>
      </c>
      <c r="X69" s="47"/>
      <c r="Y69" s="47"/>
      <c r="Z69" s="48"/>
      <c r="AA69" s="47">
        <f t="shared" ref="AA69:BJ69" si="73">IF($D69=AA$1,$E69+$V69,(IF($J69=AA$1,$K69+$W69,AA68)))</f>
        <v>1525</v>
      </c>
      <c r="AB69" s="47">
        <f t="shared" si="73"/>
        <v>1084</v>
      </c>
      <c r="AC69" s="47">
        <f t="shared" si="73"/>
        <v>1495</v>
      </c>
      <c r="AD69" s="47">
        <f t="shared" si="73"/>
        <v>555</v>
      </c>
      <c r="AE69" s="47">
        <f t="shared" si="73"/>
        <v>1697</v>
      </c>
      <c r="AF69" s="47">
        <f t="shared" si="73"/>
        <v>1719</v>
      </c>
      <c r="AG69" s="47">
        <f t="shared" si="73"/>
        <v>1078</v>
      </c>
      <c r="AH69" s="47">
        <f t="shared" si="73"/>
        <v>864</v>
      </c>
      <c r="AI69" s="47">
        <f t="shared" si="73"/>
        <v>1434</v>
      </c>
      <c r="AJ69" s="47">
        <f t="shared" si="73"/>
        <v>1855</v>
      </c>
      <c r="AK69" s="47">
        <f t="shared" si="73"/>
        <v>619</v>
      </c>
      <c r="AL69" s="47">
        <f t="shared" si="73"/>
        <v>881</v>
      </c>
      <c r="AM69" s="47">
        <f t="shared" si="73"/>
        <v>1816</v>
      </c>
      <c r="AN69" s="47">
        <f t="shared" si="73"/>
        <v>1382</v>
      </c>
      <c r="AO69" s="47">
        <f t="shared" si="73"/>
        <v>1104</v>
      </c>
      <c r="AP69" s="47">
        <f t="shared" si="73"/>
        <v>1858</v>
      </c>
      <c r="AQ69" s="47">
        <f t="shared" si="73"/>
        <v>1548</v>
      </c>
      <c r="AR69" s="47">
        <f t="shared" si="73"/>
        <v>580</v>
      </c>
      <c r="AS69" s="47">
        <f t="shared" si="73"/>
        <v>1802</v>
      </c>
      <c r="AT69" s="47">
        <f t="shared" si="73"/>
        <v>967</v>
      </c>
      <c r="AU69" s="47">
        <f t="shared" si="73"/>
        <v>720</v>
      </c>
      <c r="AV69" s="47">
        <f t="shared" si="73"/>
        <v>850</v>
      </c>
      <c r="AW69" s="47">
        <f t="shared" si="73"/>
        <v>1124</v>
      </c>
      <c r="AX69" s="47">
        <f t="shared" si="73"/>
        <v>1187</v>
      </c>
      <c r="AY69" s="47">
        <f t="shared" si="73"/>
        <v>640</v>
      </c>
      <c r="AZ69" s="47">
        <f t="shared" si="73"/>
        <v>1633</v>
      </c>
      <c r="BA69" s="47">
        <f t="shared" si="73"/>
        <v>888</v>
      </c>
      <c r="BB69" s="47">
        <f t="shared" si="73"/>
        <v>634</v>
      </c>
      <c r="BC69" s="47">
        <f t="shared" si="73"/>
        <v>572</v>
      </c>
      <c r="BD69" s="47">
        <f t="shared" si="73"/>
        <v>1841</v>
      </c>
      <c r="BE69" s="47">
        <f t="shared" si="73"/>
        <v>780</v>
      </c>
      <c r="BF69" s="47">
        <f t="shared" si="73"/>
        <v>600</v>
      </c>
      <c r="BG69" s="47">
        <f t="shared" si="73"/>
        <v>1812</v>
      </c>
      <c r="BH69" s="47">
        <f t="shared" si="73"/>
        <v>1414</v>
      </c>
      <c r="BI69" s="47">
        <f t="shared" si="73"/>
        <v>1569</v>
      </c>
      <c r="BJ69" s="47">
        <f t="shared" si="73"/>
        <v>1023</v>
      </c>
    </row>
    <row r="70" ht="13.5" customHeight="1">
      <c r="A70" s="88">
        <v>39900.0</v>
      </c>
      <c r="B70" s="84" t="s">
        <v>71</v>
      </c>
      <c r="C70" s="38"/>
      <c r="D70" s="233" t="s">
        <v>32</v>
      </c>
      <c r="E70" s="52">
        <f t="shared" si="2"/>
        <v>1414</v>
      </c>
      <c r="F70" s="41">
        <v>1.0</v>
      </c>
      <c r="G70" s="41">
        <v>15.0</v>
      </c>
      <c r="H70" s="42">
        <f t="shared" si="3"/>
        <v>18</v>
      </c>
      <c r="I70" s="38"/>
      <c r="J70" s="234" t="s">
        <v>28</v>
      </c>
      <c r="K70" s="52">
        <f t="shared" si="4"/>
        <v>1495</v>
      </c>
      <c r="L70" s="44">
        <v>2.0</v>
      </c>
      <c r="M70" s="44">
        <v>15.0</v>
      </c>
      <c r="N70" s="23">
        <f t="shared" si="5"/>
        <v>21</v>
      </c>
      <c r="O70" s="38"/>
      <c r="P70" s="45" t="s">
        <v>72</v>
      </c>
      <c r="Q70" s="38"/>
      <c r="R70" s="45">
        <f>MIN(Rules!$E$2,(MAX(H70/N70,N70/H70)))</f>
        <v>1.166666667</v>
      </c>
      <c r="S70" s="45">
        <f>VLOOKUP(B70,Rules!A:B,2,FALSE)</f>
        <v>40</v>
      </c>
      <c r="T70" s="38"/>
      <c r="U70" s="46">
        <f>1/(10^(-(E70+(IF(P70="Y",Rules!$I$2,0))-K70)/Rules!$E$12)+1)</f>
        <v>0.5787774561</v>
      </c>
      <c r="V70" s="47">
        <f t="shared" si="6"/>
        <v>-27</v>
      </c>
      <c r="W70" s="47">
        <f t="shared" si="7"/>
        <v>27</v>
      </c>
      <c r="X70" s="47"/>
      <c r="Y70" s="47"/>
      <c r="Z70" s="48"/>
      <c r="AA70" s="47">
        <f t="shared" ref="AA70:BJ70" si="74">IF($D70=AA$1,$E70+$V70,(IF($J70=AA$1,$K70+$W70,AA69)))</f>
        <v>1525</v>
      </c>
      <c r="AB70" s="47">
        <f t="shared" si="74"/>
        <v>1084</v>
      </c>
      <c r="AC70" s="47">
        <f t="shared" si="74"/>
        <v>1522</v>
      </c>
      <c r="AD70" s="47">
        <f t="shared" si="74"/>
        <v>555</v>
      </c>
      <c r="AE70" s="47">
        <f t="shared" si="74"/>
        <v>1697</v>
      </c>
      <c r="AF70" s="47">
        <f t="shared" si="74"/>
        <v>1719</v>
      </c>
      <c r="AG70" s="47">
        <f t="shared" si="74"/>
        <v>1078</v>
      </c>
      <c r="AH70" s="47">
        <f t="shared" si="74"/>
        <v>864</v>
      </c>
      <c r="AI70" s="47">
        <f t="shared" si="74"/>
        <v>1434</v>
      </c>
      <c r="AJ70" s="47">
        <f t="shared" si="74"/>
        <v>1855</v>
      </c>
      <c r="AK70" s="47">
        <f t="shared" si="74"/>
        <v>619</v>
      </c>
      <c r="AL70" s="47">
        <f t="shared" si="74"/>
        <v>881</v>
      </c>
      <c r="AM70" s="47">
        <f t="shared" si="74"/>
        <v>1816</v>
      </c>
      <c r="AN70" s="47">
        <f t="shared" si="74"/>
        <v>1382</v>
      </c>
      <c r="AO70" s="47">
        <f t="shared" si="74"/>
        <v>1104</v>
      </c>
      <c r="AP70" s="47">
        <f t="shared" si="74"/>
        <v>1858</v>
      </c>
      <c r="AQ70" s="47">
        <f t="shared" si="74"/>
        <v>1548</v>
      </c>
      <c r="AR70" s="47">
        <f t="shared" si="74"/>
        <v>580</v>
      </c>
      <c r="AS70" s="47">
        <f t="shared" si="74"/>
        <v>1802</v>
      </c>
      <c r="AT70" s="47">
        <f t="shared" si="74"/>
        <v>967</v>
      </c>
      <c r="AU70" s="47">
        <f t="shared" si="74"/>
        <v>720</v>
      </c>
      <c r="AV70" s="47">
        <f t="shared" si="74"/>
        <v>850</v>
      </c>
      <c r="AW70" s="47">
        <f t="shared" si="74"/>
        <v>1124</v>
      </c>
      <c r="AX70" s="47">
        <f t="shared" si="74"/>
        <v>1187</v>
      </c>
      <c r="AY70" s="47">
        <f t="shared" si="74"/>
        <v>640</v>
      </c>
      <c r="AZ70" s="47">
        <f t="shared" si="74"/>
        <v>1633</v>
      </c>
      <c r="BA70" s="47">
        <f t="shared" si="74"/>
        <v>888</v>
      </c>
      <c r="BB70" s="47">
        <f t="shared" si="74"/>
        <v>634</v>
      </c>
      <c r="BC70" s="47">
        <f t="shared" si="74"/>
        <v>572</v>
      </c>
      <c r="BD70" s="47">
        <f t="shared" si="74"/>
        <v>1841</v>
      </c>
      <c r="BE70" s="47">
        <f t="shared" si="74"/>
        <v>780</v>
      </c>
      <c r="BF70" s="47">
        <f t="shared" si="74"/>
        <v>600</v>
      </c>
      <c r="BG70" s="47">
        <f t="shared" si="74"/>
        <v>1812</v>
      </c>
      <c r="BH70" s="47">
        <f t="shared" si="74"/>
        <v>1387</v>
      </c>
      <c r="BI70" s="47">
        <f t="shared" si="74"/>
        <v>1569</v>
      </c>
      <c r="BJ70" s="47">
        <f t="shared" si="74"/>
        <v>1023</v>
      </c>
    </row>
    <row r="71" ht="13.5" customHeight="1">
      <c r="A71" s="88">
        <v>39900.0</v>
      </c>
      <c r="B71" s="84" t="s">
        <v>71</v>
      </c>
      <c r="C71" s="38"/>
      <c r="D71" s="233" t="s">
        <v>52</v>
      </c>
      <c r="E71" s="52">
        <f t="shared" si="2"/>
        <v>580</v>
      </c>
      <c r="F71" s="41">
        <v>0.0</v>
      </c>
      <c r="G71" s="41">
        <v>15.0</v>
      </c>
      <c r="H71" s="42">
        <f t="shared" si="3"/>
        <v>15</v>
      </c>
      <c r="I71" s="38"/>
      <c r="J71" s="234" t="s">
        <v>48</v>
      </c>
      <c r="K71" s="52">
        <f t="shared" si="4"/>
        <v>619</v>
      </c>
      <c r="L71" s="44">
        <v>1.0</v>
      </c>
      <c r="M71" s="44">
        <v>11.0</v>
      </c>
      <c r="N71" s="23">
        <f t="shared" si="5"/>
        <v>14</v>
      </c>
      <c r="O71" s="38"/>
      <c r="P71" s="45" t="s">
        <v>72</v>
      </c>
      <c r="Q71" s="38"/>
      <c r="R71" s="45">
        <f>MIN(Rules!$E$2,(MAX(H71/N71,N71/H71)))</f>
        <v>1.071428571</v>
      </c>
      <c r="S71" s="45">
        <f>VLOOKUP(B71,Rules!A:B,2,FALSE)</f>
        <v>40</v>
      </c>
      <c r="T71" s="38"/>
      <c r="U71" s="46">
        <f>1/(10^(-(E71+(IF(P71="Y",Rules!$I$2,0))-K71)/Rules!$E$12)+1)</f>
        <v>0.6250816215</v>
      </c>
      <c r="V71" s="47">
        <f t="shared" si="6"/>
        <v>16</v>
      </c>
      <c r="W71" s="47">
        <f t="shared" si="7"/>
        <v>-16</v>
      </c>
      <c r="X71" s="47"/>
      <c r="Y71" s="47"/>
      <c r="Z71" s="48"/>
      <c r="AA71" s="47">
        <f t="shared" ref="AA71:BJ71" si="75">IF($D71=AA$1,$E71+$V71,(IF($J71=AA$1,$K71+$W71,AA70)))</f>
        <v>1525</v>
      </c>
      <c r="AB71" s="47">
        <f t="shared" si="75"/>
        <v>1084</v>
      </c>
      <c r="AC71" s="47">
        <f t="shared" si="75"/>
        <v>1522</v>
      </c>
      <c r="AD71" s="47">
        <f t="shared" si="75"/>
        <v>555</v>
      </c>
      <c r="AE71" s="47">
        <f t="shared" si="75"/>
        <v>1697</v>
      </c>
      <c r="AF71" s="47">
        <f t="shared" si="75"/>
        <v>1719</v>
      </c>
      <c r="AG71" s="47">
        <f t="shared" si="75"/>
        <v>1078</v>
      </c>
      <c r="AH71" s="47">
        <f t="shared" si="75"/>
        <v>864</v>
      </c>
      <c r="AI71" s="47">
        <f t="shared" si="75"/>
        <v>1434</v>
      </c>
      <c r="AJ71" s="47">
        <f t="shared" si="75"/>
        <v>1855</v>
      </c>
      <c r="AK71" s="47">
        <f t="shared" si="75"/>
        <v>603</v>
      </c>
      <c r="AL71" s="47">
        <f t="shared" si="75"/>
        <v>881</v>
      </c>
      <c r="AM71" s="47">
        <f t="shared" si="75"/>
        <v>1816</v>
      </c>
      <c r="AN71" s="47">
        <f t="shared" si="75"/>
        <v>1382</v>
      </c>
      <c r="AO71" s="47">
        <f t="shared" si="75"/>
        <v>1104</v>
      </c>
      <c r="AP71" s="47">
        <f t="shared" si="75"/>
        <v>1858</v>
      </c>
      <c r="AQ71" s="47">
        <f t="shared" si="75"/>
        <v>1548</v>
      </c>
      <c r="AR71" s="47">
        <f t="shared" si="75"/>
        <v>596</v>
      </c>
      <c r="AS71" s="47">
        <f t="shared" si="75"/>
        <v>1802</v>
      </c>
      <c r="AT71" s="47">
        <f t="shared" si="75"/>
        <v>967</v>
      </c>
      <c r="AU71" s="47">
        <f t="shared" si="75"/>
        <v>720</v>
      </c>
      <c r="AV71" s="47">
        <f t="shared" si="75"/>
        <v>850</v>
      </c>
      <c r="AW71" s="47">
        <f t="shared" si="75"/>
        <v>1124</v>
      </c>
      <c r="AX71" s="47">
        <f t="shared" si="75"/>
        <v>1187</v>
      </c>
      <c r="AY71" s="47">
        <f t="shared" si="75"/>
        <v>640</v>
      </c>
      <c r="AZ71" s="47">
        <f t="shared" si="75"/>
        <v>1633</v>
      </c>
      <c r="BA71" s="47">
        <f t="shared" si="75"/>
        <v>888</v>
      </c>
      <c r="BB71" s="47">
        <f t="shared" si="75"/>
        <v>634</v>
      </c>
      <c r="BC71" s="47">
        <f t="shared" si="75"/>
        <v>572</v>
      </c>
      <c r="BD71" s="47">
        <f t="shared" si="75"/>
        <v>1841</v>
      </c>
      <c r="BE71" s="47">
        <f t="shared" si="75"/>
        <v>780</v>
      </c>
      <c r="BF71" s="47">
        <f t="shared" si="75"/>
        <v>600</v>
      </c>
      <c r="BG71" s="47">
        <f t="shared" si="75"/>
        <v>1812</v>
      </c>
      <c r="BH71" s="47">
        <f t="shared" si="75"/>
        <v>1387</v>
      </c>
      <c r="BI71" s="47">
        <f t="shared" si="75"/>
        <v>1569</v>
      </c>
      <c r="BJ71" s="47">
        <f t="shared" si="75"/>
        <v>1023</v>
      </c>
    </row>
    <row r="72" ht="13.5" customHeight="1">
      <c r="A72" s="88">
        <v>39900.0</v>
      </c>
      <c r="B72" s="84" t="s">
        <v>71</v>
      </c>
      <c r="C72" s="38"/>
      <c r="D72" s="233" t="s">
        <v>49</v>
      </c>
      <c r="E72" s="52">
        <f t="shared" si="2"/>
        <v>555</v>
      </c>
      <c r="F72" s="41">
        <v>1.0</v>
      </c>
      <c r="G72" s="41">
        <v>7.0</v>
      </c>
      <c r="H72" s="42">
        <f t="shared" si="3"/>
        <v>10</v>
      </c>
      <c r="I72" s="38"/>
      <c r="J72" s="234" t="s">
        <v>44</v>
      </c>
      <c r="K72" s="52">
        <f t="shared" si="4"/>
        <v>634</v>
      </c>
      <c r="L72" s="44">
        <v>2.0</v>
      </c>
      <c r="M72" s="44">
        <v>15.0</v>
      </c>
      <c r="N72" s="23">
        <f t="shared" si="5"/>
        <v>21</v>
      </c>
      <c r="O72" s="38"/>
      <c r="P72" s="45" t="s">
        <v>72</v>
      </c>
      <c r="Q72" s="38"/>
      <c r="R72" s="45">
        <f>MIN(Rules!$E$2,(MAX(H72/N72,N72/H72)))</f>
        <v>2</v>
      </c>
      <c r="S72" s="45">
        <f>VLOOKUP(B72,Rules!A:B,2,FALSE)</f>
        <v>40</v>
      </c>
      <c r="T72" s="38"/>
      <c r="U72" s="46">
        <f>1/(10^(-(E72+(IF(P72="Y",Rules!$I$2,0))-K72)/Rules!$E$12)+1)</f>
        <v>0.581021239</v>
      </c>
      <c r="V72" s="47">
        <f t="shared" si="6"/>
        <v>-46</v>
      </c>
      <c r="W72" s="47">
        <f t="shared" si="7"/>
        <v>46</v>
      </c>
      <c r="X72" s="47"/>
      <c r="Y72" s="47"/>
      <c r="Z72" s="48"/>
      <c r="AA72" s="47">
        <f t="shared" ref="AA72:BJ72" si="76">IF($D72=AA$1,$E72+$V72,(IF($J72=AA$1,$K72+$W72,AA71)))</f>
        <v>1525</v>
      </c>
      <c r="AB72" s="47">
        <f t="shared" si="76"/>
        <v>1084</v>
      </c>
      <c r="AC72" s="47">
        <f t="shared" si="76"/>
        <v>1522</v>
      </c>
      <c r="AD72" s="47">
        <f t="shared" si="76"/>
        <v>509</v>
      </c>
      <c r="AE72" s="47">
        <f t="shared" si="76"/>
        <v>1697</v>
      </c>
      <c r="AF72" s="47">
        <f t="shared" si="76"/>
        <v>1719</v>
      </c>
      <c r="AG72" s="47">
        <f t="shared" si="76"/>
        <v>1078</v>
      </c>
      <c r="AH72" s="47">
        <f t="shared" si="76"/>
        <v>864</v>
      </c>
      <c r="AI72" s="47">
        <f t="shared" si="76"/>
        <v>1434</v>
      </c>
      <c r="AJ72" s="47">
        <f t="shared" si="76"/>
        <v>1855</v>
      </c>
      <c r="AK72" s="47">
        <f t="shared" si="76"/>
        <v>603</v>
      </c>
      <c r="AL72" s="47">
        <f t="shared" si="76"/>
        <v>881</v>
      </c>
      <c r="AM72" s="47">
        <f t="shared" si="76"/>
        <v>1816</v>
      </c>
      <c r="AN72" s="47">
        <f t="shared" si="76"/>
        <v>1382</v>
      </c>
      <c r="AO72" s="47">
        <f t="shared" si="76"/>
        <v>1104</v>
      </c>
      <c r="AP72" s="47">
        <f t="shared" si="76"/>
        <v>1858</v>
      </c>
      <c r="AQ72" s="47">
        <f t="shared" si="76"/>
        <v>1548</v>
      </c>
      <c r="AR72" s="47">
        <f t="shared" si="76"/>
        <v>596</v>
      </c>
      <c r="AS72" s="47">
        <f t="shared" si="76"/>
        <v>1802</v>
      </c>
      <c r="AT72" s="47">
        <f t="shared" si="76"/>
        <v>967</v>
      </c>
      <c r="AU72" s="47">
        <f t="shared" si="76"/>
        <v>720</v>
      </c>
      <c r="AV72" s="47">
        <f t="shared" si="76"/>
        <v>850</v>
      </c>
      <c r="AW72" s="47">
        <f t="shared" si="76"/>
        <v>1124</v>
      </c>
      <c r="AX72" s="47">
        <f t="shared" si="76"/>
        <v>1187</v>
      </c>
      <c r="AY72" s="47">
        <f t="shared" si="76"/>
        <v>640</v>
      </c>
      <c r="AZ72" s="47">
        <f t="shared" si="76"/>
        <v>1633</v>
      </c>
      <c r="BA72" s="47">
        <f t="shared" si="76"/>
        <v>888</v>
      </c>
      <c r="BB72" s="47">
        <f t="shared" si="76"/>
        <v>680</v>
      </c>
      <c r="BC72" s="47">
        <f t="shared" si="76"/>
        <v>572</v>
      </c>
      <c r="BD72" s="47">
        <f t="shared" si="76"/>
        <v>1841</v>
      </c>
      <c r="BE72" s="47">
        <f t="shared" si="76"/>
        <v>780</v>
      </c>
      <c r="BF72" s="47">
        <f t="shared" si="76"/>
        <v>600</v>
      </c>
      <c r="BG72" s="47">
        <f t="shared" si="76"/>
        <v>1812</v>
      </c>
      <c r="BH72" s="47">
        <f t="shared" si="76"/>
        <v>1387</v>
      </c>
      <c r="BI72" s="47">
        <f t="shared" si="76"/>
        <v>1569</v>
      </c>
      <c r="BJ72" s="47">
        <f t="shared" si="76"/>
        <v>1023</v>
      </c>
    </row>
    <row r="73" ht="13.5" customHeight="1">
      <c r="A73" s="88">
        <v>39900.0</v>
      </c>
      <c r="B73" s="84" t="s">
        <v>71</v>
      </c>
      <c r="C73" s="38"/>
      <c r="D73" s="233" t="s">
        <v>51</v>
      </c>
      <c r="E73" s="52">
        <f t="shared" si="2"/>
        <v>640</v>
      </c>
      <c r="F73" s="41">
        <v>1.0</v>
      </c>
      <c r="G73" s="41">
        <v>10.0</v>
      </c>
      <c r="H73" s="42">
        <f t="shared" si="3"/>
        <v>13</v>
      </c>
      <c r="I73" s="38"/>
      <c r="J73" s="234" t="s">
        <v>46</v>
      </c>
      <c r="K73" s="52">
        <f t="shared" si="4"/>
        <v>572</v>
      </c>
      <c r="L73" s="44">
        <v>1.0</v>
      </c>
      <c r="M73" s="44">
        <v>9.0</v>
      </c>
      <c r="N73" s="23">
        <f t="shared" si="5"/>
        <v>12</v>
      </c>
      <c r="O73" s="38"/>
      <c r="P73" s="45" t="s">
        <v>72</v>
      </c>
      <c r="Q73" s="38"/>
      <c r="R73" s="45">
        <f>MIN(Rules!$E$2,(MAX(H73/N73,N73/H73)))</f>
        <v>1.083333333</v>
      </c>
      <c r="S73" s="45">
        <f>VLOOKUP(B73,Rules!A:B,2,FALSE)</f>
        <v>40</v>
      </c>
      <c r="T73" s="38"/>
      <c r="U73" s="46">
        <f>1/(10^(-(E73+(IF(P73="Y",Rules!$I$2,0))-K73)/Rules!$E$12)+1)</f>
        <v>0.7318299925</v>
      </c>
      <c r="V73" s="47">
        <f t="shared" si="6"/>
        <v>12</v>
      </c>
      <c r="W73" s="47">
        <f t="shared" si="7"/>
        <v>-12</v>
      </c>
      <c r="X73" s="47"/>
      <c r="Y73" s="47"/>
      <c r="Z73" s="48"/>
      <c r="AA73" s="47">
        <f t="shared" ref="AA73:BJ73" si="77">IF($D73=AA$1,$E73+$V73,(IF($J73=AA$1,$K73+$W73,AA72)))</f>
        <v>1525</v>
      </c>
      <c r="AB73" s="47">
        <f t="shared" si="77"/>
        <v>1084</v>
      </c>
      <c r="AC73" s="47">
        <f t="shared" si="77"/>
        <v>1522</v>
      </c>
      <c r="AD73" s="47">
        <f t="shared" si="77"/>
        <v>509</v>
      </c>
      <c r="AE73" s="47">
        <f t="shared" si="77"/>
        <v>1697</v>
      </c>
      <c r="AF73" s="47">
        <f t="shared" si="77"/>
        <v>1719</v>
      </c>
      <c r="AG73" s="47">
        <f t="shared" si="77"/>
        <v>1078</v>
      </c>
      <c r="AH73" s="47">
        <f t="shared" si="77"/>
        <v>864</v>
      </c>
      <c r="AI73" s="47">
        <f t="shared" si="77"/>
        <v>1434</v>
      </c>
      <c r="AJ73" s="47">
        <f t="shared" si="77"/>
        <v>1855</v>
      </c>
      <c r="AK73" s="47">
        <f t="shared" si="77"/>
        <v>603</v>
      </c>
      <c r="AL73" s="47">
        <f t="shared" si="77"/>
        <v>881</v>
      </c>
      <c r="AM73" s="47">
        <f t="shared" si="77"/>
        <v>1816</v>
      </c>
      <c r="AN73" s="47">
        <f t="shared" si="77"/>
        <v>1382</v>
      </c>
      <c r="AO73" s="47">
        <f t="shared" si="77"/>
        <v>1104</v>
      </c>
      <c r="AP73" s="47">
        <f t="shared" si="77"/>
        <v>1858</v>
      </c>
      <c r="AQ73" s="47">
        <f t="shared" si="77"/>
        <v>1548</v>
      </c>
      <c r="AR73" s="47">
        <f t="shared" si="77"/>
        <v>596</v>
      </c>
      <c r="AS73" s="47">
        <f t="shared" si="77"/>
        <v>1802</v>
      </c>
      <c r="AT73" s="47">
        <f t="shared" si="77"/>
        <v>967</v>
      </c>
      <c r="AU73" s="47">
        <f t="shared" si="77"/>
        <v>720</v>
      </c>
      <c r="AV73" s="47">
        <f t="shared" si="77"/>
        <v>850</v>
      </c>
      <c r="AW73" s="47">
        <f t="shared" si="77"/>
        <v>1124</v>
      </c>
      <c r="AX73" s="47">
        <f t="shared" si="77"/>
        <v>1187</v>
      </c>
      <c r="AY73" s="47">
        <f t="shared" si="77"/>
        <v>652</v>
      </c>
      <c r="AZ73" s="47">
        <f t="shared" si="77"/>
        <v>1633</v>
      </c>
      <c r="BA73" s="47">
        <f t="shared" si="77"/>
        <v>888</v>
      </c>
      <c r="BB73" s="47">
        <f t="shared" si="77"/>
        <v>680</v>
      </c>
      <c r="BC73" s="47">
        <f t="shared" si="77"/>
        <v>560</v>
      </c>
      <c r="BD73" s="47">
        <f t="shared" si="77"/>
        <v>1841</v>
      </c>
      <c r="BE73" s="47">
        <f t="shared" si="77"/>
        <v>780</v>
      </c>
      <c r="BF73" s="47">
        <f t="shared" si="77"/>
        <v>600</v>
      </c>
      <c r="BG73" s="47">
        <f t="shared" si="77"/>
        <v>1812</v>
      </c>
      <c r="BH73" s="47">
        <f t="shared" si="77"/>
        <v>1387</v>
      </c>
      <c r="BI73" s="47">
        <f t="shared" si="77"/>
        <v>1569</v>
      </c>
      <c r="BJ73" s="47">
        <f t="shared" si="77"/>
        <v>1023</v>
      </c>
    </row>
    <row r="74" ht="13.5" customHeight="1">
      <c r="A74" s="88">
        <v>39901.0</v>
      </c>
      <c r="B74" s="84" t="s">
        <v>71</v>
      </c>
      <c r="C74" s="38"/>
      <c r="D74" s="233" t="s">
        <v>21</v>
      </c>
      <c r="E74" s="52">
        <f t="shared" si="2"/>
        <v>1697</v>
      </c>
      <c r="F74" s="41">
        <v>1.0</v>
      </c>
      <c r="G74" s="41">
        <v>9.0</v>
      </c>
      <c r="H74" s="42">
        <f t="shared" si="3"/>
        <v>12</v>
      </c>
      <c r="I74" s="38"/>
      <c r="J74" s="234" t="s">
        <v>22</v>
      </c>
      <c r="K74" s="52">
        <f t="shared" si="4"/>
        <v>1858</v>
      </c>
      <c r="L74" s="44">
        <v>3.0</v>
      </c>
      <c r="M74" s="44">
        <v>16.0</v>
      </c>
      <c r="N74" s="23">
        <f t="shared" si="5"/>
        <v>25</v>
      </c>
      <c r="O74" s="38"/>
      <c r="P74" s="45" t="s">
        <v>72</v>
      </c>
      <c r="Q74" s="38"/>
      <c r="R74" s="45">
        <f>MIN(Rules!$E$2,(MAX(H74/N74,N74/H74)))</f>
        <v>2</v>
      </c>
      <c r="S74" s="45">
        <f>VLOOKUP(B74,Rules!A:B,2,FALSE)</f>
        <v>40</v>
      </c>
      <c r="T74" s="38"/>
      <c r="U74" s="46">
        <f>1/(10^(-(E74+(IF(P74="Y",Rules!$I$2,0))-K74)/Rules!$E$12)+1)</f>
        <v>0.4873384895</v>
      </c>
      <c r="V74" s="47">
        <f t="shared" si="6"/>
        <v>-39</v>
      </c>
      <c r="W74" s="47">
        <f t="shared" si="7"/>
        <v>39</v>
      </c>
      <c r="X74" s="47"/>
      <c r="Y74" s="47"/>
      <c r="Z74" s="48"/>
      <c r="AA74" s="47">
        <f t="shared" ref="AA74:BJ74" si="78">IF($D74=AA$1,$E74+$V74,(IF($J74=AA$1,$K74+$W74,AA73)))</f>
        <v>1525</v>
      </c>
      <c r="AB74" s="47">
        <f t="shared" si="78"/>
        <v>1084</v>
      </c>
      <c r="AC74" s="47">
        <f t="shared" si="78"/>
        <v>1522</v>
      </c>
      <c r="AD74" s="47">
        <f t="shared" si="78"/>
        <v>509</v>
      </c>
      <c r="AE74" s="47">
        <f t="shared" si="78"/>
        <v>1658</v>
      </c>
      <c r="AF74" s="47">
        <f t="shared" si="78"/>
        <v>1719</v>
      </c>
      <c r="AG74" s="47">
        <f t="shared" si="78"/>
        <v>1078</v>
      </c>
      <c r="AH74" s="47">
        <f t="shared" si="78"/>
        <v>864</v>
      </c>
      <c r="AI74" s="47">
        <f t="shared" si="78"/>
        <v>1434</v>
      </c>
      <c r="AJ74" s="47">
        <f t="shared" si="78"/>
        <v>1855</v>
      </c>
      <c r="AK74" s="47">
        <f t="shared" si="78"/>
        <v>603</v>
      </c>
      <c r="AL74" s="47">
        <f t="shared" si="78"/>
        <v>881</v>
      </c>
      <c r="AM74" s="47">
        <f t="shared" si="78"/>
        <v>1816</v>
      </c>
      <c r="AN74" s="47">
        <f t="shared" si="78"/>
        <v>1382</v>
      </c>
      <c r="AO74" s="47">
        <f t="shared" si="78"/>
        <v>1104</v>
      </c>
      <c r="AP74" s="47">
        <f t="shared" si="78"/>
        <v>1897</v>
      </c>
      <c r="AQ74" s="47">
        <f t="shared" si="78"/>
        <v>1548</v>
      </c>
      <c r="AR74" s="47">
        <f t="shared" si="78"/>
        <v>596</v>
      </c>
      <c r="AS74" s="47">
        <f t="shared" si="78"/>
        <v>1802</v>
      </c>
      <c r="AT74" s="47">
        <f t="shared" si="78"/>
        <v>967</v>
      </c>
      <c r="AU74" s="47">
        <f t="shared" si="78"/>
        <v>720</v>
      </c>
      <c r="AV74" s="47">
        <f t="shared" si="78"/>
        <v>850</v>
      </c>
      <c r="AW74" s="47">
        <f t="shared" si="78"/>
        <v>1124</v>
      </c>
      <c r="AX74" s="47">
        <f t="shared" si="78"/>
        <v>1187</v>
      </c>
      <c r="AY74" s="47">
        <f t="shared" si="78"/>
        <v>652</v>
      </c>
      <c r="AZ74" s="47">
        <f t="shared" si="78"/>
        <v>1633</v>
      </c>
      <c r="BA74" s="47">
        <f t="shared" si="78"/>
        <v>888</v>
      </c>
      <c r="BB74" s="47">
        <f t="shared" si="78"/>
        <v>680</v>
      </c>
      <c r="BC74" s="47">
        <f t="shared" si="78"/>
        <v>560</v>
      </c>
      <c r="BD74" s="47">
        <f t="shared" si="78"/>
        <v>1841</v>
      </c>
      <c r="BE74" s="47">
        <f t="shared" si="78"/>
        <v>780</v>
      </c>
      <c r="BF74" s="47">
        <f t="shared" si="78"/>
        <v>600</v>
      </c>
      <c r="BG74" s="47">
        <f t="shared" si="78"/>
        <v>1812</v>
      </c>
      <c r="BH74" s="47">
        <f t="shared" si="78"/>
        <v>1387</v>
      </c>
      <c r="BI74" s="47">
        <f t="shared" si="78"/>
        <v>1569</v>
      </c>
      <c r="BJ74" s="47">
        <f t="shared" si="78"/>
        <v>1023</v>
      </c>
    </row>
    <row r="75" ht="13.5" customHeight="1">
      <c r="A75" s="88">
        <v>39901.0</v>
      </c>
      <c r="B75" s="84" t="s">
        <v>71</v>
      </c>
      <c r="C75" s="38"/>
      <c r="D75" s="233" t="s">
        <v>25</v>
      </c>
      <c r="E75" s="52">
        <f t="shared" si="2"/>
        <v>1812</v>
      </c>
      <c r="F75" s="41">
        <v>2.0</v>
      </c>
      <c r="G75" s="41">
        <v>12.0</v>
      </c>
      <c r="H75" s="42">
        <f t="shared" si="3"/>
        <v>18</v>
      </c>
      <c r="I75" s="38"/>
      <c r="J75" s="234" t="s">
        <v>23</v>
      </c>
      <c r="K75" s="52">
        <f t="shared" si="4"/>
        <v>1816</v>
      </c>
      <c r="L75" s="44">
        <v>1.0</v>
      </c>
      <c r="M75" s="44">
        <v>21.0</v>
      </c>
      <c r="N75" s="23">
        <f t="shared" si="5"/>
        <v>24</v>
      </c>
      <c r="O75" s="38"/>
      <c r="P75" s="45" t="s">
        <v>72</v>
      </c>
      <c r="Q75" s="38"/>
      <c r="R75" s="45">
        <f>MIN(Rules!$E$2,(MAX(H75/N75,N75/H75)))</f>
        <v>1.333333333</v>
      </c>
      <c r="S75" s="45">
        <f>VLOOKUP(B75,Rules!A:B,2,FALSE)</f>
        <v>40</v>
      </c>
      <c r="T75" s="38"/>
      <c r="U75" s="46">
        <f>1/(10^(-(E75+(IF(P75="Y",Rules!$I$2,0))-K75)/Rules!$E$12)+1)</f>
        <v>0.6620302482</v>
      </c>
      <c r="V75" s="47">
        <f t="shared" si="6"/>
        <v>-35</v>
      </c>
      <c r="W75" s="47">
        <f t="shared" si="7"/>
        <v>35</v>
      </c>
      <c r="X75" s="47"/>
      <c r="Y75" s="47"/>
      <c r="Z75" s="48"/>
      <c r="AA75" s="47">
        <f t="shared" ref="AA75:BJ75" si="79">IF($D75=AA$1,$E75+$V75,(IF($J75=AA$1,$K75+$W75,AA74)))</f>
        <v>1525</v>
      </c>
      <c r="AB75" s="47">
        <f t="shared" si="79"/>
        <v>1084</v>
      </c>
      <c r="AC75" s="47">
        <f t="shared" si="79"/>
        <v>1522</v>
      </c>
      <c r="AD75" s="47">
        <f t="shared" si="79"/>
        <v>509</v>
      </c>
      <c r="AE75" s="47">
        <f t="shared" si="79"/>
        <v>1658</v>
      </c>
      <c r="AF75" s="47">
        <f t="shared" si="79"/>
        <v>1719</v>
      </c>
      <c r="AG75" s="47">
        <f t="shared" si="79"/>
        <v>1078</v>
      </c>
      <c r="AH75" s="47">
        <f t="shared" si="79"/>
        <v>864</v>
      </c>
      <c r="AI75" s="47">
        <f t="shared" si="79"/>
        <v>1434</v>
      </c>
      <c r="AJ75" s="47">
        <f t="shared" si="79"/>
        <v>1855</v>
      </c>
      <c r="AK75" s="47">
        <f t="shared" si="79"/>
        <v>603</v>
      </c>
      <c r="AL75" s="47">
        <f t="shared" si="79"/>
        <v>881</v>
      </c>
      <c r="AM75" s="47">
        <f t="shared" si="79"/>
        <v>1851</v>
      </c>
      <c r="AN75" s="47">
        <f t="shared" si="79"/>
        <v>1382</v>
      </c>
      <c r="AO75" s="47">
        <f t="shared" si="79"/>
        <v>1104</v>
      </c>
      <c r="AP75" s="47">
        <f t="shared" si="79"/>
        <v>1897</v>
      </c>
      <c r="AQ75" s="47">
        <f t="shared" si="79"/>
        <v>1548</v>
      </c>
      <c r="AR75" s="47">
        <f t="shared" si="79"/>
        <v>596</v>
      </c>
      <c r="AS75" s="47">
        <f t="shared" si="79"/>
        <v>1802</v>
      </c>
      <c r="AT75" s="47">
        <f t="shared" si="79"/>
        <v>967</v>
      </c>
      <c r="AU75" s="47">
        <f t="shared" si="79"/>
        <v>720</v>
      </c>
      <c r="AV75" s="47">
        <f t="shared" si="79"/>
        <v>850</v>
      </c>
      <c r="AW75" s="47">
        <f t="shared" si="79"/>
        <v>1124</v>
      </c>
      <c r="AX75" s="47">
        <f t="shared" si="79"/>
        <v>1187</v>
      </c>
      <c r="AY75" s="47">
        <f t="shared" si="79"/>
        <v>652</v>
      </c>
      <c r="AZ75" s="47">
        <f t="shared" si="79"/>
        <v>1633</v>
      </c>
      <c r="BA75" s="47">
        <f t="shared" si="79"/>
        <v>888</v>
      </c>
      <c r="BB75" s="47">
        <f t="shared" si="79"/>
        <v>680</v>
      </c>
      <c r="BC75" s="47">
        <f t="shared" si="79"/>
        <v>560</v>
      </c>
      <c r="BD75" s="47">
        <f t="shared" si="79"/>
        <v>1841</v>
      </c>
      <c r="BE75" s="47">
        <f t="shared" si="79"/>
        <v>780</v>
      </c>
      <c r="BF75" s="47">
        <f t="shared" si="79"/>
        <v>600</v>
      </c>
      <c r="BG75" s="47">
        <f t="shared" si="79"/>
        <v>1777</v>
      </c>
      <c r="BH75" s="47">
        <f t="shared" si="79"/>
        <v>1387</v>
      </c>
      <c r="BI75" s="47">
        <f t="shared" si="79"/>
        <v>1569</v>
      </c>
      <c r="BJ75" s="47">
        <f t="shared" si="79"/>
        <v>1023</v>
      </c>
    </row>
    <row r="76" ht="13.5" customHeight="1">
      <c r="A76" s="88">
        <v>39901.0</v>
      </c>
      <c r="B76" s="84" t="s">
        <v>71</v>
      </c>
      <c r="C76" s="38"/>
      <c r="D76" s="233" t="s">
        <v>19</v>
      </c>
      <c r="E76" s="52">
        <f t="shared" si="2"/>
        <v>1719</v>
      </c>
      <c r="F76" s="41">
        <v>1.0</v>
      </c>
      <c r="G76" s="41">
        <v>20.0</v>
      </c>
      <c r="H76" s="42">
        <f t="shared" si="3"/>
        <v>23</v>
      </c>
      <c r="I76" s="38"/>
      <c r="J76" s="234" t="s">
        <v>20</v>
      </c>
      <c r="K76" s="52">
        <f t="shared" si="4"/>
        <v>1802</v>
      </c>
      <c r="L76" s="44">
        <v>2.0</v>
      </c>
      <c r="M76" s="44">
        <v>16.0</v>
      </c>
      <c r="N76" s="23">
        <f t="shared" si="5"/>
        <v>22</v>
      </c>
      <c r="O76" s="38"/>
      <c r="P76" s="45" t="s">
        <v>72</v>
      </c>
      <c r="Q76" s="38"/>
      <c r="R76" s="45">
        <f>MIN(Rules!$E$2,(MAX(H76/N76,N76/H76)))</f>
        <v>1.045454545</v>
      </c>
      <c r="S76" s="45">
        <f>VLOOKUP(B76,Rules!A:B,2,FALSE)</f>
        <v>40</v>
      </c>
      <c r="T76" s="38"/>
      <c r="U76" s="46">
        <f>1/(10^(-(E76+(IF(P76="Y",Rules!$I$2,0))-K76)/Rules!$E$12)+1)</f>
        <v>0.5765304149</v>
      </c>
      <c r="V76" s="47">
        <f t="shared" si="6"/>
        <v>18</v>
      </c>
      <c r="W76" s="47">
        <f t="shared" si="7"/>
        <v>-18</v>
      </c>
      <c r="X76" s="47"/>
      <c r="Y76" s="47"/>
      <c r="Z76" s="48"/>
      <c r="AA76" s="47">
        <f t="shared" ref="AA76:BJ76" si="80">IF($D76=AA$1,$E76+$V76,(IF($J76=AA$1,$K76+$W76,AA75)))</f>
        <v>1525</v>
      </c>
      <c r="AB76" s="47">
        <f t="shared" si="80"/>
        <v>1084</v>
      </c>
      <c r="AC76" s="47">
        <f t="shared" si="80"/>
        <v>1522</v>
      </c>
      <c r="AD76" s="47">
        <f t="shared" si="80"/>
        <v>509</v>
      </c>
      <c r="AE76" s="47">
        <f t="shared" si="80"/>
        <v>1658</v>
      </c>
      <c r="AF76" s="47">
        <f t="shared" si="80"/>
        <v>1737</v>
      </c>
      <c r="AG76" s="47">
        <f t="shared" si="80"/>
        <v>1078</v>
      </c>
      <c r="AH76" s="47">
        <f t="shared" si="80"/>
        <v>864</v>
      </c>
      <c r="AI76" s="47">
        <f t="shared" si="80"/>
        <v>1434</v>
      </c>
      <c r="AJ76" s="47">
        <f t="shared" si="80"/>
        <v>1855</v>
      </c>
      <c r="AK76" s="47">
        <f t="shared" si="80"/>
        <v>603</v>
      </c>
      <c r="AL76" s="47">
        <f t="shared" si="80"/>
        <v>881</v>
      </c>
      <c r="AM76" s="47">
        <f t="shared" si="80"/>
        <v>1851</v>
      </c>
      <c r="AN76" s="47">
        <f t="shared" si="80"/>
        <v>1382</v>
      </c>
      <c r="AO76" s="47">
        <f t="shared" si="80"/>
        <v>1104</v>
      </c>
      <c r="AP76" s="47">
        <f t="shared" si="80"/>
        <v>1897</v>
      </c>
      <c r="AQ76" s="47">
        <f t="shared" si="80"/>
        <v>1548</v>
      </c>
      <c r="AR76" s="47">
        <f t="shared" si="80"/>
        <v>596</v>
      </c>
      <c r="AS76" s="47">
        <f t="shared" si="80"/>
        <v>1784</v>
      </c>
      <c r="AT76" s="47">
        <f t="shared" si="80"/>
        <v>967</v>
      </c>
      <c r="AU76" s="47">
        <f t="shared" si="80"/>
        <v>720</v>
      </c>
      <c r="AV76" s="47">
        <f t="shared" si="80"/>
        <v>850</v>
      </c>
      <c r="AW76" s="47">
        <f t="shared" si="80"/>
        <v>1124</v>
      </c>
      <c r="AX76" s="47">
        <f t="shared" si="80"/>
        <v>1187</v>
      </c>
      <c r="AY76" s="47">
        <f t="shared" si="80"/>
        <v>652</v>
      </c>
      <c r="AZ76" s="47">
        <f t="shared" si="80"/>
        <v>1633</v>
      </c>
      <c r="BA76" s="47">
        <f t="shared" si="80"/>
        <v>888</v>
      </c>
      <c r="BB76" s="47">
        <f t="shared" si="80"/>
        <v>680</v>
      </c>
      <c r="BC76" s="47">
        <f t="shared" si="80"/>
        <v>560</v>
      </c>
      <c r="BD76" s="47">
        <f t="shared" si="80"/>
        <v>1841</v>
      </c>
      <c r="BE76" s="47">
        <f t="shared" si="80"/>
        <v>780</v>
      </c>
      <c r="BF76" s="47">
        <f t="shared" si="80"/>
        <v>600</v>
      </c>
      <c r="BG76" s="47">
        <f t="shared" si="80"/>
        <v>1777</v>
      </c>
      <c r="BH76" s="47">
        <f t="shared" si="80"/>
        <v>1387</v>
      </c>
      <c r="BI76" s="47">
        <f t="shared" si="80"/>
        <v>1569</v>
      </c>
      <c r="BJ76" s="47">
        <f t="shared" si="80"/>
        <v>1023</v>
      </c>
    </row>
    <row r="77" ht="13.5" customHeight="1">
      <c r="A77" s="88">
        <v>39901.0</v>
      </c>
      <c r="B77" s="84" t="s">
        <v>71</v>
      </c>
      <c r="C77" s="38"/>
      <c r="D77" s="233" t="s">
        <v>18</v>
      </c>
      <c r="E77" s="52">
        <f t="shared" si="2"/>
        <v>1841</v>
      </c>
      <c r="F77" s="41">
        <v>2.0</v>
      </c>
      <c r="G77" s="41">
        <v>19.0</v>
      </c>
      <c r="H77" s="42">
        <f t="shared" si="3"/>
        <v>25</v>
      </c>
      <c r="I77" s="38"/>
      <c r="J77" s="234" t="s">
        <v>26</v>
      </c>
      <c r="K77" s="52">
        <f t="shared" si="4"/>
        <v>1855</v>
      </c>
      <c r="L77" s="44">
        <v>4.0</v>
      </c>
      <c r="M77" s="44">
        <v>11.0</v>
      </c>
      <c r="N77" s="23">
        <f t="shared" si="5"/>
        <v>23</v>
      </c>
      <c r="O77" s="38"/>
      <c r="P77" s="45" t="s">
        <v>72</v>
      </c>
      <c r="Q77" s="38"/>
      <c r="R77" s="45">
        <f>MIN(Rules!$E$2,(MAX(H77/N77,N77/H77)))</f>
        <v>1.086956522</v>
      </c>
      <c r="S77" s="45">
        <f>VLOOKUP(B77,Rules!A:B,2,FALSE)</f>
        <v>40</v>
      </c>
      <c r="T77" s="38"/>
      <c r="U77" s="46">
        <f>1/(10^(-(E77+(IF(P77="Y",Rules!$I$2,0))-K77)/Rules!$E$12)+1)</f>
        <v>0.6516507398</v>
      </c>
      <c r="V77" s="47">
        <f t="shared" si="6"/>
        <v>15</v>
      </c>
      <c r="W77" s="47">
        <f t="shared" si="7"/>
        <v>-15</v>
      </c>
      <c r="X77" s="47"/>
      <c r="Y77" s="47"/>
      <c r="Z77" s="48"/>
      <c r="AA77" s="47">
        <f t="shared" ref="AA77:BJ77" si="81">IF($D77=AA$1,$E77+$V77,(IF($J77=AA$1,$K77+$W77,AA76)))</f>
        <v>1525</v>
      </c>
      <c r="AB77" s="47">
        <f t="shared" si="81"/>
        <v>1084</v>
      </c>
      <c r="AC77" s="47">
        <f t="shared" si="81"/>
        <v>1522</v>
      </c>
      <c r="AD77" s="47">
        <f t="shared" si="81"/>
        <v>509</v>
      </c>
      <c r="AE77" s="47">
        <f t="shared" si="81"/>
        <v>1658</v>
      </c>
      <c r="AF77" s="47">
        <f t="shared" si="81"/>
        <v>1737</v>
      </c>
      <c r="AG77" s="47">
        <f t="shared" si="81"/>
        <v>1078</v>
      </c>
      <c r="AH77" s="47">
        <f t="shared" si="81"/>
        <v>864</v>
      </c>
      <c r="AI77" s="47">
        <f t="shared" si="81"/>
        <v>1434</v>
      </c>
      <c r="AJ77" s="47">
        <f t="shared" si="81"/>
        <v>1840</v>
      </c>
      <c r="AK77" s="47">
        <f t="shared" si="81"/>
        <v>603</v>
      </c>
      <c r="AL77" s="47">
        <f t="shared" si="81"/>
        <v>881</v>
      </c>
      <c r="AM77" s="47">
        <f t="shared" si="81"/>
        <v>1851</v>
      </c>
      <c r="AN77" s="47">
        <f t="shared" si="81"/>
        <v>1382</v>
      </c>
      <c r="AO77" s="47">
        <f t="shared" si="81"/>
        <v>1104</v>
      </c>
      <c r="AP77" s="47">
        <f t="shared" si="81"/>
        <v>1897</v>
      </c>
      <c r="AQ77" s="47">
        <f t="shared" si="81"/>
        <v>1548</v>
      </c>
      <c r="AR77" s="47">
        <f t="shared" si="81"/>
        <v>596</v>
      </c>
      <c r="AS77" s="47">
        <f t="shared" si="81"/>
        <v>1784</v>
      </c>
      <c r="AT77" s="47">
        <f t="shared" si="81"/>
        <v>967</v>
      </c>
      <c r="AU77" s="47">
        <f t="shared" si="81"/>
        <v>720</v>
      </c>
      <c r="AV77" s="47">
        <f t="shared" si="81"/>
        <v>850</v>
      </c>
      <c r="AW77" s="47">
        <f t="shared" si="81"/>
        <v>1124</v>
      </c>
      <c r="AX77" s="47">
        <f t="shared" si="81"/>
        <v>1187</v>
      </c>
      <c r="AY77" s="47">
        <f t="shared" si="81"/>
        <v>652</v>
      </c>
      <c r="AZ77" s="47">
        <f t="shared" si="81"/>
        <v>1633</v>
      </c>
      <c r="BA77" s="47">
        <f t="shared" si="81"/>
        <v>888</v>
      </c>
      <c r="BB77" s="47">
        <f t="shared" si="81"/>
        <v>680</v>
      </c>
      <c r="BC77" s="47">
        <f t="shared" si="81"/>
        <v>560</v>
      </c>
      <c r="BD77" s="47">
        <f t="shared" si="81"/>
        <v>1856</v>
      </c>
      <c r="BE77" s="47">
        <f t="shared" si="81"/>
        <v>780</v>
      </c>
      <c r="BF77" s="47">
        <f t="shared" si="81"/>
        <v>600</v>
      </c>
      <c r="BG77" s="47">
        <f t="shared" si="81"/>
        <v>1777</v>
      </c>
      <c r="BH77" s="47">
        <f t="shared" si="81"/>
        <v>1387</v>
      </c>
      <c r="BI77" s="47">
        <f t="shared" si="81"/>
        <v>1569</v>
      </c>
      <c r="BJ77" s="47">
        <f t="shared" si="81"/>
        <v>1023</v>
      </c>
    </row>
    <row r="78" ht="13.5" customHeight="1">
      <c r="A78" s="88">
        <v>39901.0</v>
      </c>
      <c r="B78" s="84" t="s">
        <v>71</v>
      </c>
      <c r="C78" s="38"/>
      <c r="D78" s="233" t="s">
        <v>30</v>
      </c>
      <c r="E78" s="52">
        <f t="shared" si="2"/>
        <v>1525</v>
      </c>
      <c r="F78" s="41">
        <v>3.0</v>
      </c>
      <c r="G78" s="41">
        <v>19.0</v>
      </c>
      <c r="H78" s="42">
        <f t="shared" si="3"/>
        <v>28</v>
      </c>
      <c r="I78" s="38"/>
      <c r="J78" s="234" t="s">
        <v>34</v>
      </c>
      <c r="K78" s="52">
        <f t="shared" si="4"/>
        <v>1382</v>
      </c>
      <c r="L78" s="44">
        <v>4.0</v>
      </c>
      <c r="M78" s="44">
        <v>14.0</v>
      </c>
      <c r="N78" s="23">
        <f t="shared" si="5"/>
        <v>26</v>
      </c>
      <c r="O78" s="38"/>
      <c r="P78" s="45" t="s">
        <v>72</v>
      </c>
      <c r="Q78" s="38"/>
      <c r="R78" s="45">
        <f>MIN(Rules!$E$2,(MAX(H78/N78,N78/H78)))</f>
        <v>1.076923077</v>
      </c>
      <c r="S78" s="45">
        <f>VLOOKUP(B78,Rules!A:B,2,FALSE)</f>
        <v>40</v>
      </c>
      <c r="T78" s="38"/>
      <c r="U78" s="46">
        <f>1/(10^(-(E78+(IF(P78="Y",Rules!$I$2,0))-K78)/Rules!$E$12)+1)</f>
        <v>0.7940175944</v>
      </c>
      <c r="V78" s="47">
        <f t="shared" si="6"/>
        <v>9</v>
      </c>
      <c r="W78" s="47">
        <f t="shared" si="7"/>
        <v>-9</v>
      </c>
      <c r="X78" s="47"/>
      <c r="Y78" s="47"/>
      <c r="Z78" s="48"/>
      <c r="AA78" s="47">
        <f t="shared" ref="AA78:BJ78" si="82">IF($D78=AA$1,$E78+$V78,(IF($J78=AA$1,$K78+$W78,AA77)))</f>
        <v>1534</v>
      </c>
      <c r="AB78" s="47">
        <f t="shared" si="82"/>
        <v>1084</v>
      </c>
      <c r="AC78" s="47">
        <f t="shared" si="82"/>
        <v>1522</v>
      </c>
      <c r="AD78" s="47">
        <f t="shared" si="82"/>
        <v>509</v>
      </c>
      <c r="AE78" s="47">
        <f t="shared" si="82"/>
        <v>1658</v>
      </c>
      <c r="AF78" s="47">
        <f t="shared" si="82"/>
        <v>1737</v>
      </c>
      <c r="AG78" s="47">
        <f t="shared" si="82"/>
        <v>1078</v>
      </c>
      <c r="AH78" s="47">
        <f t="shared" si="82"/>
        <v>864</v>
      </c>
      <c r="AI78" s="47">
        <f t="shared" si="82"/>
        <v>1434</v>
      </c>
      <c r="AJ78" s="47">
        <f t="shared" si="82"/>
        <v>1840</v>
      </c>
      <c r="AK78" s="47">
        <f t="shared" si="82"/>
        <v>603</v>
      </c>
      <c r="AL78" s="47">
        <f t="shared" si="82"/>
        <v>881</v>
      </c>
      <c r="AM78" s="47">
        <f t="shared" si="82"/>
        <v>1851</v>
      </c>
      <c r="AN78" s="47">
        <f t="shared" si="82"/>
        <v>1373</v>
      </c>
      <c r="AO78" s="47">
        <f t="shared" si="82"/>
        <v>1104</v>
      </c>
      <c r="AP78" s="47">
        <f t="shared" si="82"/>
        <v>1897</v>
      </c>
      <c r="AQ78" s="47">
        <f t="shared" si="82"/>
        <v>1548</v>
      </c>
      <c r="AR78" s="47">
        <f t="shared" si="82"/>
        <v>596</v>
      </c>
      <c r="AS78" s="47">
        <f t="shared" si="82"/>
        <v>1784</v>
      </c>
      <c r="AT78" s="47">
        <f t="shared" si="82"/>
        <v>967</v>
      </c>
      <c r="AU78" s="47">
        <f t="shared" si="82"/>
        <v>720</v>
      </c>
      <c r="AV78" s="47">
        <f t="shared" si="82"/>
        <v>850</v>
      </c>
      <c r="AW78" s="47">
        <f t="shared" si="82"/>
        <v>1124</v>
      </c>
      <c r="AX78" s="47">
        <f t="shared" si="82"/>
        <v>1187</v>
      </c>
      <c r="AY78" s="47">
        <f t="shared" si="82"/>
        <v>652</v>
      </c>
      <c r="AZ78" s="47">
        <f t="shared" si="82"/>
        <v>1633</v>
      </c>
      <c r="BA78" s="47">
        <f t="shared" si="82"/>
        <v>888</v>
      </c>
      <c r="BB78" s="47">
        <f t="shared" si="82"/>
        <v>680</v>
      </c>
      <c r="BC78" s="47">
        <f t="shared" si="82"/>
        <v>560</v>
      </c>
      <c r="BD78" s="47">
        <f t="shared" si="82"/>
        <v>1856</v>
      </c>
      <c r="BE78" s="47">
        <f t="shared" si="82"/>
        <v>780</v>
      </c>
      <c r="BF78" s="47">
        <f t="shared" si="82"/>
        <v>600</v>
      </c>
      <c r="BG78" s="47">
        <f t="shared" si="82"/>
        <v>1777</v>
      </c>
      <c r="BH78" s="47">
        <f t="shared" si="82"/>
        <v>1387</v>
      </c>
      <c r="BI78" s="47">
        <f t="shared" si="82"/>
        <v>1569</v>
      </c>
      <c r="BJ78" s="47">
        <f t="shared" si="82"/>
        <v>1023</v>
      </c>
    </row>
    <row r="79" ht="13.5" customHeight="1">
      <c r="A79" s="88">
        <v>39901.0</v>
      </c>
      <c r="B79" s="84" t="s">
        <v>71</v>
      </c>
      <c r="C79" s="38"/>
      <c r="D79" s="233" t="s">
        <v>33</v>
      </c>
      <c r="E79" s="52">
        <f t="shared" si="2"/>
        <v>1434</v>
      </c>
      <c r="F79" s="41">
        <v>0.0</v>
      </c>
      <c r="G79" s="41">
        <v>12.0</v>
      </c>
      <c r="H79" s="42">
        <f t="shared" si="3"/>
        <v>12</v>
      </c>
      <c r="I79" s="38"/>
      <c r="J79" s="234" t="s">
        <v>24</v>
      </c>
      <c r="K79" s="52">
        <f t="shared" si="4"/>
        <v>1569</v>
      </c>
      <c r="L79" s="44">
        <v>2.0</v>
      </c>
      <c r="M79" s="44">
        <v>19.0</v>
      </c>
      <c r="N79" s="23">
        <f t="shared" si="5"/>
        <v>25</v>
      </c>
      <c r="O79" s="38"/>
      <c r="P79" s="45" t="s">
        <v>72</v>
      </c>
      <c r="Q79" s="38"/>
      <c r="R79" s="45">
        <f>MIN(Rules!$E$2,(MAX(H79/N79,N79/H79)))</f>
        <v>2</v>
      </c>
      <c r="S79" s="45">
        <f>VLOOKUP(B79,Rules!A:B,2,FALSE)</f>
        <v>40</v>
      </c>
      <c r="T79" s="38"/>
      <c r="U79" s="46">
        <f>1/(10^(-(E79+(IF(P79="Y",Rules!$I$2,0))-K79)/Rules!$E$12)+1)</f>
        <v>0.5172625244</v>
      </c>
      <c r="V79" s="47">
        <f t="shared" si="6"/>
        <v>-41</v>
      </c>
      <c r="W79" s="47">
        <f t="shared" si="7"/>
        <v>41</v>
      </c>
      <c r="X79" s="47"/>
      <c r="Y79" s="47"/>
      <c r="Z79" s="48"/>
      <c r="AA79" s="47">
        <f t="shared" ref="AA79:BJ79" si="83">IF($D79=AA$1,$E79+$V79,(IF($J79=AA$1,$K79+$W79,AA78)))</f>
        <v>1534</v>
      </c>
      <c r="AB79" s="47">
        <f t="shared" si="83"/>
        <v>1084</v>
      </c>
      <c r="AC79" s="47">
        <f t="shared" si="83"/>
        <v>1522</v>
      </c>
      <c r="AD79" s="47">
        <f t="shared" si="83"/>
        <v>509</v>
      </c>
      <c r="AE79" s="47">
        <f t="shared" si="83"/>
        <v>1658</v>
      </c>
      <c r="AF79" s="47">
        <f t="shared" si="83"/>
        <v>1737</v>
      </c>
      <c r="AG79" s="47">
        <f t="shared" si="83"/>
        <v>1078</v>
      </c>
      <c r="AH79" s="47">
        <f t="shared" si="83"/>
        <v>864</v>
      </c>
      <c r="AI79" s="47">
        <f t="shared" si="83"/>
        <v>1393</v>
      </c>
      <c r="AJ79" s="47">
        <f t="shared" si="83"/>
        <v>1840</v>
      </c>
      <c r="AK79" s="47">
        <f t="shared" si="83"/>
        <v>603</v>
      </c>
      <c r="AL79" s="47">
        <f t="shared" si="83"/>
        <v>881</v>
      </c>
      <c r="AM79" s="47">
        <f t="shared" si="83"/>
        <v>1851</v>
      </c>
      <c r="AN79" s="47">
        <f t="shared" si="83"/>
        <v>1373</v>
      </c>
      <c r="AO79" s="47">
        <f t="shared" si="83"/>
        <v>1104</v>
      </c>
      <c r="AP79" s="47">
        <f t="shared" si="83"/>
        <v>1897</v>
      </c>
      <c r="AQ79" s="47">
        <f t="shared" si="83"/>
        <v>1548</v>
      </c>
      <c r="AR79" s="47">
        <f t="shared" si="83"/>
        <v>596</v>
      </c>
      <c r="AS79" s="47">
        <f t="shared" si="83"/>
        <v>1784</v>
      </c>
      <c r="AT79" s="47">
        <f t="shared" si="83"/>
        <v>967</v>
      </c>
      <c r="AU79" s="47">
        <f t="shared" si="83"/>
        <v>720</v>
      </c>
      <c r="AV79" s="47">
        <f t="shared" si="83"/>
        <v>850</v>
      </c>
      <c r="AW79" s="47">
        <f t="shared" si="83"/>
        <v>1124</v>
      </c>
      <c r="AX79" s="47">
        <f t="shared" si="83"/>
        <v>1187</v>
      </c>
      <c r="AY79" s="47">
        <f t="shared" si="83"/>
        <v>652</v>
      </c>
      <c r="AZ79" s="47">
        <f t="shared" si="83"/>
        <v>1633</v>
      </c>
      <c r="BA79" s="47">
        <f t="shared" si="83"/>
        <v>888</v>
      </c>
      <c r="BB79" s="47">
        <f t="shared" si="83"/>
        <v>680</v>
      </c>
      <c r="BC79" s="47">
        <f t="shared" si="83"/>
        <v>560</v>
      </c>
      <c r="BD79" s="47">
        <f t="shared" si="83"/>
        <v>1856</v>
      </c>
      <c r="BE79" s="47">
        <f t="shared" si="83"/>
        <v>780</v>
      </c>
      <c r="BF79" s="47">
        <f t="shared" si="83"/>
        <v>600</v>
      </c>
      <c r="BG79" s="47">
        <f t="shared" si="83"/>
        <v>1777</v>
      </c>
      <c r="BH79" s="47">
        <f t="shared" si="83"/>
        <v>1387</v>
      </c>
      <c r="BI79" s="47">
        <f t="shared" si="83"/>
        <v>1610</v>
      </c>
      <c r="BJ79" s="47">
        <f t="shared" si="83"/>
        <v>1023</v>
      </c>
    </row>
    <row r="80" ht="13.5" customHeight="1">
      <c r="A80" s="88">
        <v>39901.0</v>
      </c>
      <c r="B80" s="84" t="s">
        <v>71</v>
      </c>
      <c r="C80" s="38"/>
      <c r="D80" s="233" t="s">
        <v>27</v>
      </c>
      <c r="E80" s="52">
        <f t="shared" si="2"/>
        <v>1633</v>
      </c>
      <c r="F80" s="41">
        <v>4.0</v>
      </c>
      <c r="G80" s="41">
        <v>14.0</v>
      </c>
      <c r="H80" s="42">
        <f t="shared" si="3"/>
        <v>26</v>
      </c>
      <c r="I80" s="38"/>
      <c r="J80" s="234" t="s">
        <v>31</v>
      </c>
      <c r="K80" s="52">
        <f t="shared" si="4"/>
        <v>1548</v>
      </c>
      <c r="L80" s="44">
        <v>1.0</v>
      </c>
      <c r="M80" s="44">
        <v>10.0</v>
      </c>
      <c r="N80" s="23">
        <f t="shared" si="5"/>
        <v>13</v>
      </c>
      <c r="O80" s="38"/>
      <c r="P80" s="45" t="s">
        <v>72</v>
      </c>
      <c r="Q80" s="38"/>
      <c r="R80" s="45">
        <f>MIN(Rules!$E$2,(MAX(H80/N80,N80/H80)))</f>
        <v>2</v>
      </c>
      <c r="S80" s="45">
        <f>VLOOKUP(B80,Rules!A:B,2,FALSE)</f>
        <v>40</v>
      </c>
      <c r="T80" s="38"/>
      <c r="U80" s="46">
        <f>1/(10^(-(E80+(IF(P80="Y",Rules!$I$2,0))-K80)/Rules!$E$12)+1)</f>
        <v>0.7469129214</v>
      </c>
      <c r="V80" s="47">
        <f t="shared" si="6"/>
        <v>20</v>
      </c>
      <c r="W80" s="47">
        <f t="shared" si="7"/>
        <v>-20</v>
      </c>
      <c r="X80" s="47"/>
      <c r="Y80" s="47"/>
      <c r="Z80" s="48"/>
      <c r="AA80" s="47">
        <f t="shared" ref="AA80:BJ80" si="84">IF($D80=AA$1,$E80+$V80,(IF($J80=AA$1,$K80+$W80,AA79)))</f>
        <v>1534</v>
      </c>
      <c r="AB80" s="47">
        <f t="shared" si="84"/>
        <v>1084</v>
      </c>
      <c r="AC80" s="47">
        <f t="shared" si="84"/>
        <v>1522</v>
      </c>
      <c r="AD80" s="47">
        <f t="shared" si="84"/>
        <v>509</v>
      </c>
      <c r="AE80" s="47">
        <f t="shared" si="84"/>
        <v>1658</v>
      </c>
      <c r="AF80" s="47">
        <f t="shared" si="84"/>
        <v>1737</v>
      </c>
      <c r="AG80" s="47">
        <f t="shared" si="84"/>
        <v>1078</v>
      </c>
      <c r="AH80" s="47">
        <f t="shared" si="84"/>
        <v>864</v>
      </c>
      <c r="AI80" s="47">
        <f t="shared" si="84"/>
        <v>1393</v>
      </c>
      <c r="AJ80" s="47">
        <f t="shared" si="84"/>
        <v>1840</v>
      </c>
      <c r="AK80" s="47">
        <f t="shared" si="84"/>
        <v>603</v>
      </c>
      <c r="AL80" s="47">
        <f t="shared" si="84"/>
        <v>881</v>
      </c>
      <c r="AM80" s="47">
        <f t="shared" si="84"/>
        <v>1851</v>
      </c>
      <c r="AN80" s="47">
        <f t="shared" si="84"/>
        <v>1373</v>
      </c>
      <c r="AO80" s="47">
        <f t="shared" si="84"/>
        <v>1104</v>
      </c>
      <c r="AP80" s="47">
        <f t="shared" si="84"/>
        <v>1897</v>
      </c>
      <c r="AQ80" s="47">
        <f t="shared" si="84"/>
        <v>1528</v>
      </c>
      <c r="AR80" s="47">
        <f t="shared" si="84"/>
        <v>596</v>
      </c>
      <c r="AS80" s="47">
        <f t="shared" si="84"/>
        <v>1784</v>
      </c>
      <c r="AT80" s="47">
        <f t="shared" si="84"/>
        <v>967</v>
      </c>
      <c r="AU80" s="47">
        <f t="shared" si="84"/>
        <v>720</v>
      </c>
      <c r="AV80" s="47">
        <f t="shared" si="84"/>
        <v>850</v>
      </c>
      <c r="AW80" s="47">
        <f t="shared" si="84"/>
        <v>1124</v>
      </c>
      <c r="AX80" s="47">
        <f t="shared" si="84"/>
        <v>1187</v>
      </c>
      <c r="AY80" s="47">
        <f t="shared" si="84"/>
        <v>652</v>
      </c>
      <c r="AZ80" s="47">
        <f t="shared" si="84"/>
        <v>1653</v>
      </c>
      <c r="BA80" s="47">
        <f t="shared" si="84"/>
        <v>888</v>
      </c>
      <c r="BB80" s="47">
        <f t="shared" si="84"/>
        <v>680</v>
      </c>
      <c r="BC80" s="47">
        <f t="shared" si="84"/>
        <v>560</v>
      </c>
      <c r="BD80" s="47">
        <f t="shared" si="84"/>
        <v>1856</v>
      </c>
      <c r="BE80" s="47">
        <f t="shared" si="84"/>
        <v>780</v>
      </c>
      <c r="BF80" s="47">
        <f t="shared" si="84"/>
        <v>600</v>
      </c>
      <c r="BG80" s="47">
        <f t="shared" si="84"/>
        <v>1777</v>
      </c>
      <c r="BH80" s="47">
        <f t="shared" si="84"/>
        <v>1387</v>
      </c>
      <c r="BI80" s="47">
        <f t="shared" si="84"/>
        <v>1610</v>
      </c>
      <c r="BJ80" s="47">
        <f t="shared" si="84"/>
        <v>1023</v>
      </c>
    </row>
    <row r="81" ht="13.5" customHeight="1">
      <c r="A81" s="88">
        <v>39901.0</v>
      </c>
      <c r="B81" s="84" t="s">
        <v>71</v>
      </c>
      <c r="C81" s="38"/>
      <c r="D81" s="233" t="s">
        <v>34</v>
      </c>
      <c r="E81" s="52">
        <f t="shared" si="2"/>
        <v>1373</v>
      </c>
      <c r="F81" s="41">
        <v>2.0</v>
      </c>
      <c r="G81" s="41">
        <v>11.0</v>
      </c>
      <c r="H81" s="42">
        <f t="shared" si="3"/>
        <v>17</v>
      </c>
      <c r="I81" s="38"/>
      <c r="J81" s="234" t="s">
        <v>32</v>
      </c>
      <c r="K81" s="52">
        <f t="shared" si="4"/>
        <v>1387</v>
      </c>
      <c r="L81" s="44">
        <v>0.0</v>
      </c>
      <c r="M81" s="44">
        <v>18.0</v>
      </c>
      <c r="N81" s="23">
        <f t="shared" si="5"/>
        <v>18</v>
      </c>
      <c r="O81" s="38"/>
      <c r="P81" s="45" t="s">
        <v>72</v>
      </c>
      <c r="Q81" s="38"/>
      <c r="R81" s="45">
        <f>MIN(Rules!$E$2,(MAX(H81/N81,N81/H81)))</f>
        <v>1.058823529</v>
      </c>
      <c r="S81" s="45">
        <f>VLOOKUP(B81,Rules!A:B,2,FALSE)</f>
        <v>40</v>
      </c>
      <c r="T81" s="38"/>
      <c r="U81" s="46">
        <f>1/(10^(-(E81+(IF(P81="Y",Rules!$I$2,0))-K81)/Rules!$E$12)+1)</f>
        <v>0.6516507398</v>
      </c>
      <c r="V81" s="47">
        <f t="shared" si="6"/>
        <v>-28</v>
      </c>
      <c r="W81" s="47">
        <f t="shared" si="7"/>
        <v>28</v>
      </c>
      <c r="X81" s="47"/>
      <c r="Y81" s="47"/>
      <c r="Z81" s="48"/>
      <c r="AA81" s="47">
        <f t="shared" ref="AA81:BJ81" si="85">IF($D81=AA$1,$E81+$V81,(IF($J81=AA$1,$K81+$W81,AA80)))</f>
        <v>1534</v>
      </c>
      <c r="AB81" s="47">
        <f t="shared" si="85"/>
        <v>1084</v>
      </c>
      <c r="AC81" s="47">
        <f t="shared" si="85"/>
        <v>1522</v>
      </c>
      <c r="AD81" s="47">
        <f t="shared" si="85"/>
        <v>509</v>
      </c>
      <c r="AE81" s="47">
        <f t="shared" si="85"/>
        <v>1658</v>
      </c>
      <c r="AF81" s="47">
        <f t="shared" si="85"/>
        <v>1737</v>
      </c>
      <c r="AG81" s="47">
        <f t="shared" si="85"/>
        <v>1078</v>
      </c>
      <c r="AH81" s="47">
        <f t="shared" si="85"/>
        <v>864</v>
      </c>
      <c r="AI81" s="47">
        <f t="shared" si="85"/>
        <v>1393</v>
      </c>
      <c r="AJ81" s="47">
        <f t="shared" si="85"/>
        <v>1840</v>
      </c>
      <c r="AK81" s="47">
        <f t="shared" si="85"/>
        <v>603</v>
      </c>
      <c r="AL81" s="47">
        <f t="shared" si="85"/>
        <v>881</v>
      </c>
      <c r="AM81" s="47">
        <f t="shared" si="85"/>
        <v>1851</v>
      </c>
      <c r="AN81" s="47">
        <f t="shared" si="85"/>
        <v>1345</v>
      </c>
      <c r="AO81" s="47">
        <f t="shared" si="85"/>
        <v>1104</v>
      </c>
      <c r="AP81" s="47">
        <f t="shared" si="85"/>
        <v>1897</v>
      </c>
      <c r="AQ81" s="47">
        <f t="shared" si="85"/>
        <v>1528</v>
      </c>
      <c r="AR81" s="47">
        <f t="shared" si="85"/>
        <v>596</v>
      </c>
      <c r="AS81" s="47">
        <f t="shared" si="85"/>
        <v>1784</v>
      </c>
      <c r="AT81" s="47">
        <f t="shared" si="85"/>
        <v>967</v>
      </c>
      <c r="AU81" s="47">
        <f t="shared" si="85"/>
        <v>720</v>
      </c>
      <c r="AV81" s="47">
        <f t="shared" si="85"/>
        <v>850</v>
      </c>
      <c r="AW81" s="47">
        <f t="shared" si="85"/>
        <v>1124</v>
      </c>
      <c r="AX81" s="47">
        <f t="shared" si="85"/>
        <v>1187</v>
      </c>
      <c r="AY81" s="47">
        <f t="shared" si="85"/>
        <v>652</v>
      </c>
      <c r="AZ81" s="47">
        <f t="shared" si="85"/>
        <v>1653</v>
      </c>
      <c r="BA81" s="47">
        <f t="shared" si="85"/>
        <v>888</v>
      </c>
      <c r="BB81" s="47">
        <f t="shared" si="85"/>
        <v>680</v>
      </c>
      <c r="BC81" s="47">
        <f t="shared" si="85"/>
        <v>560</v>
      </c>
      <c r="BD81" s="47">
        <f t="shared" si="85"/>
        <v>1856</v>
      </c>
      <c r="BE81" s="47">
        <f t="shared" si="85"/>
        <v>780</v>
      </c>
      <c r="BF81" s="47">
        <f t="shared" si="85"/>
        <v>600</v>
      </c>
      <c r="BG81" s="47">
        <f t="shared" si="85"/>
        <v>1777</v>
      </c>
      <c r="BH81" s="47">
        <f t="shared" si="85"/>
        <v>1415</v>
      </c>
      <c r="BI81" s="47">
        <f t="shared" si="85"/>
        <v>1610</v>
      </c>
      <c r="BJ81" s="47">
        <f t="shared" si="85"/>
        <v>1023</v>
      </c>
    </row>
    <row r="82" ht="13.5" customHeight="1">
      <c r="A82" s="88">
        <v>39901.0</v>
      </c>
      <c r="B82" s="84" t="s">
        <v>71</v>
      </c>
      <c r="C82" s="38"/>
      <c r="D82" s="233" t="s">
        <v>24</v>
      </c>
      <c r="E82" s="52">
        <f t="shared" si="2"/>
        <v>1610</v>
      </c>
      <c r="F82" s="41">
        <v>5.0</v>
      </c>
      <c r="G82" s="41">
        <v>14.0</v>
      </c>
      <c r="H82" s="42">
        <f t="shared" si="3"/>
        <v>29</v>
      </c>
      <c r="I82" s="38"/>
      <c r="J82" s="234" t="s">
        <v>27</v>
      </c>
      <c r="K82" s="52">
        <f t="shared" si="4"/>
        <v>1653</v>
      </c>
      <c r="L82" s="44">
        <v>0.0</v>
      </c>
      <c r="M82" s="44">
        <v>17.0</v>
      </c>
      <c r="N82" s="23">
        <f t="shared" si="5"/>
        <v>17</v>
      </c>
      <c r="O82" s="38"/>
      <c r="P82" s="45" t="s">
        <v>72</v>
      </c>
      <c r="Q82" s="38"/>
      <c r="R82" s="45">
        <f>MIN(Rules!$E$2,(MAX(H82/N82,N82/H82)))</f>
        <v>1.705882353</v>
      </c>
      <c r="S82" s="45">
        <f>VLOOKUP(B82,Rules!A:B,2,FALSE)</f>
        <v>40</v>
      </c>
      <c r="T82" s="38"/>
      <c r="U82" s="46">
        <f>1/(10^(-(E82+(IF(P82="Y",Rules!$I$2,0))-K82)/Rules!$E$12)+1)</f>
        <v>0.6207548034</v>
      </c>
      <c r="V82" s="47">
        <f t="shared" si="6"/>
        <v>26</v>
      </c>
      <c r="W82" s="47">
        <f t="shared" si="7"/>
        <v>-26</v>
      </c>
      <c r="X82" s="47"/>
      <c r="Y82" s="47"/>
      <c r="Z82" s="48"/>
      <c r="AA82" s="47">
        <f t="shared" ref="AA82:BJ82" si="86">IF($D82=AA$1,$E82+$V82,(IF($J82=AA$1,$K82+$W82,AA81)))</f>
        <v>1534</v>
      </c>
      <c r="AB82" s="47">
        <f t="shared" si="86"/>
        <v>1084</v>
      </c>
      <c r="AC82" s="47">
        <f t="shared" si="86"/>
        <v>1522</v>
      </c>
      <c r="AD82" s="47">
        <f t="shared" si="86"/>
        <v>509</v>
      </c>
      <c r="AE82" s="47">
        <f t="shared" si="86"/>
        <v>1658</v>
      </c>
      <c r="AF82" s="47">
        <f t="shared" si="86"/>
        <v>1737</v>
      </c>
      <c r="AG82" s="47">
        <f t="shared" si="86"/>
        <v>1078</v>
      </c>
      <c r="AH82" s="47">
        <f t="shared" si="86"/>
        <v>864</v>
      </c>
      <c r="AI82" s="47">
        <f t="shared" si="86"/>
        <v>1393</v>
      </c>
      <c r="AJ82" s="47">
        <f t="shared" si="86"/>
        <v>1840</v>
      </c>
      <c r="AK82" s="47">
        <f t="shared" si="86"/>
        <v>603</v>
      </c>
      <c r="AL82" s="47">
        <f t="shared" si="86"/>
        <v>881</v>
      </c>
      <c r="AM82" s="47">
        <f t="shared" si="86"/>
        <v>1851</v>
      </c>
      <c r="AN82" s="47">
        <f t="shared" si="86"/>
        <v>1345</v>
      </c>
      <c r="AO82" s="47">
        <f t="shared" si="86"/>
        <v>1104</v>
      </c>
      <c r="AP82" s="47">
        <f t="shared" si="86"/>
        <v>1897</v>
      </c>
      <c r="AQ82" s="47">
        <f t="shared" si="86"/>
        <v>1528</v>
      </c>
      <c r="AR82" s="47">
        <f t="shared" si="86"/>
        <v>596</v>
      </c>
      <c r="AS82" s="47">
        <f t="shared" si="86"/>
        <v>1784</v>
      </c>
      <c r="AT82" s="47">
        <f t="shared" si="86"/>
        <v>967</v>
      </c>
      <c r="AU82" s="47">
        <f t="shared" si="86"/>
        <v>720</v>
      </c>
      <c r="AV82" s="47">
        <f t="shared" si="86"/>
        <v>850</v>
      </c>
      <c r="AW82" s="47">
        <f t="shared" si="86"/>
        <v>1124</v>
      </c>
      <c r="AX82" s="47">
        <f t="shared" si="86"/>
        <v>1187</v>
      </c>
      <c r="AY82" s="47">
        <f t="shared" si="86"/>
        <v>652</v>
      </c>
      <c r="AZ82" s="47">
        <f t="shared" si="86"/>
        <v>1627</v>
      </c>
      <c r="BA82" s="47">
        <f t="shared" si="86"/>
        <v>888</v>
      </c>
      <c r="BB82" s="47">
        <f t="shared" si="86"/>
        <v>680</v>
      </c>
      <c r="BC82" s="47">
        <f t="shared" si="86"/>
        <v>560</v>
      </c>
      <c r="BD82" s="47">
        <f t="shared" si="86"/>
        <v>1856</v>
      </c>
      <c r="BE82" s="47">
        <f t="shared" si="86"/>
        <v>780</v>
      </c>
      <c r="BF82" s="47">
        <f t="shared" si="86"/>
        <v>600</v>
      </c>
      <c r="BG82" s="47">
        <f t="shared" si="86"/>
        <v>1777</v>
      </c>
      <c r="BH82" s="47">
        <f t="shared" si="86"/>
        <v>1415</v>
      </c>
      <c r="BI82" s="47">
        <f t="shared" si="86"/>
        <v>1636</v>
      </c>
      <c r="BJ82" s="47">
        <f t="shared" si="86"/>
        <v>1023</v>
      </c>
    </row>
    <row r="83" ht="13.5" customHeight="1">
      <c r="A83" s="88">
        <v>39901.0</v>
      </c>
      <c r="B83" s="84" t="s">
        <v>71</v>
      </c>
      <c r="C83" s="38"/>
      <c r="D83" s="233" t="s">
        <v>28</v>
      </c>
      <c r="E83" s="52">
        <f t="shared" si="2"/>
        <v>1522</v>
      </c>
      <c r="F83" s="41">
        <v>3.0</v>
      </c>
      <c r="G83" s="41">
        <v>18.0</v>
      </c>
      <c r="H83" s="42">
        <f t="shared" si="3"/>
        <v>27</v>
      </c>
      <c r="I83" s="38"/>
      <c r="J83" s="234" t="s">
        <v>33</v>
      </c>
      <c r="K83" s="52">
        <f t="shared" si="4"/>
        <v>1393</v>
      </c>
      <c r="L83" s="44">
        <v>2.0</v>
      </c>
      <c r="M83" s="44">
        <v>11.0</v>
      </c>
      <c r="N83" s="23">
        <f t="shared" si="5"/>
        <v>17</v>
      </c>
      <c r="O83" s="38"/>
      <c r="P83" s="45" t="s">
        <v>72</v>
      </c>
      <c r="Q83" s="38"/>
      <c r="R83" s="45">
        <f>MIN(Rules!$E$2,(MAX(H83/N83,N83/H83)))</f>
        <v>1.588235294</v>
      </c>
      <c r="S83" s="45">
        <f>VLOOKUP(B83,Rules!A:B,2,FALSE)</f>
        <v>40</v>
      </c>
      <c r="T83" s="38"/>
      <c r="U83" s="46">
        <f>1/(10^(-(E83+(IF(P83="Y",Rules!$I$2,0))-K83)/Rules!$E$12)+1)</f>
        <v>0.7832729465</v>
      </c>
      <c r="V83" s="47">
        <f t="shared" si="6"/>
        <v>14</v>
      </c>
      <c r="W83" s="47">
        <f t="shared" si="7"/>
        <v>-14</v>
      </c>
      <c r="X83" s="47"/>
      <c r="Y83" s="47"/>
      <c r="Z83" s="48"/>
      <c r="AA83" s="47">
        <f t="shared" ref="AA83:BJ83" si="87">IF($D83=AA$1,$E83+$V83,(IF($J83=AA$1,$K83+$W83,AA82)))</f>
        <v>1534</v>
      </c>
      <c r="AB83" s="47">
        <f t="shared" si="87"/>
        <v>1084</v>
      </c>
      <c r="AC83" s="47">
        <f t="shared" si="87"/>
        <v>1536</v>
      </c>
      <c r="AD83" s="47">
        <f t="shared" si="87"/>
        <v>509</v>
      </c>
      <c r="AE83" s="47">
        <f t="shared" si="87"/>
        <v>1658</v>
      </c>
      <c r="AF83" s="47">
        <f t="shared" si="87"/>
        <v>1737</v>
      </c>
      <c r="AG83" s="47">
        <f t="shared" si="87"/>
        <v>1078</v>
      </c>
      <c r="AH83" s="47">
        <f t="shared" si="87"/>
        <v>864</v>
      </c>
      <c r="AI83" s="47">
        <f t="shared" si="87"/>
        <v>1379</v>
      </c>
      <c r="AJ83" s="47">
        <f t="shared" si="87"/>
        <v>1840</v>
      </c>
      <c r="AK83" s="47">
        <f t="shared" si="87"/>
        <v>603</v>
      </c>
      <c r="AL83" s="47">
        <f t="shared" si="87"/>
        <v>881</v>
      </c>
      <c r="AM83" s="47">
        <f t="shared" si="87"/>
        <v>1851</v>
      </c>
      <c r="AN83" s="47">
        <f t="shared" si="87"/>
        <v>1345</v>
      </c>
      <c r="AO83" s="47">
        <f t="shared" si="87"/>
        <v>1104</v>
      </c>
      <c r="AP83" s="47">
        <f t="shared" si="87"/>
        <v>1897</v>
      </c>
      <c r="AQ83" s="47">
        <f t="shared" si="87"/>
        <v>1528</v>
      </c>
      <c r="AR83" s="47">
        <f t="shared" si="87"/>
        <v>596</v>
      </c>
      <c r="AS83" s="47">
        <f t="shared" si="87"/>
        <v>1784</v>
      </c>
      <c r="AT83" s="47">
        <f t="shared" si="87"/>
        <v>967</v>
      </c>
      <c r="AU83" s="47">
        <f t="shared" si="87"/>
        <v>720</v>
      </c>
      <c r="AV83" s="47">
        <f t="shared" si="87"/>
        <v>850</v>
      </c>
      <c r="AW83" s="47">
        <f t="shared" si="87"/>
        <v>1124</v>
      </c>
      <c r="AX83" s="47">
        <f t="shared" si="87"/>
        <v>1187</v>
      </c>
      <c r="AY83" s="47">
        <f t="shared" si="87"/>
        <v>652</v>
      </c>
      <c r="AZ83" s="47">
        <f t="shared" si="87"/>
        <v>1627</v>
      </c>
      <c r="BA83" s="47">
        <f t="shared" si="87"/>
        <v>888</v>
      </c>
      <c r="BB83" s="47">
        <f t="shared" si="87"/>
        <v>680</v>
      </c>
      <c r="BC83" s="47">
        <f t="shared" si="87"/>
        <v>560</v>
      </c>
      <c r="BD83" s="47">
        <f t="shared" si="87"/>
        <v>1856</v>
      </c>
      <c r="BE83" s="47">
        <f t="shared" si="87"/>
        <v>780</v>
      </c>
      <c r="BF83" s="47">
        <f t="shared" si="87"/>
        <v>600</v>
      </c>
      <c r="BG83" s="47">
        <f t="shared" si="87"/>
        <v>1777</v>
      </c>
      <c r="BH83" s="47">
        <f t="shared" si="87"/>
        <v>1415</v>
      </c>
      <c r="BI83" s="47">
        <f t="shared" si="87"/>
        <v>1636</v>
      </c>
      <c r="BJ83" s="47">
        <f t="shared" si="87"/>
        <v>1023</v>
      </c>
    </row>
    <row r="84" ht="13.5" customHeight="1">
      <c r="A84" s="88">
        <v>39901.0</v>
      </c>
      <c r="B84" s="84" t="s">
        <v>71</v>
      </c>
      <c r="C84" s="38"/>
      <c r="D84" s="233" t="s">
        <v>31</v>
      </c>
      <c r="E84" s="52">
        <f t="shared" si="2"/>
        <v>1528</v>
      </c>
      <c r="F84" s="41">
        <v>0.0</v>
      </c>
      <c r="G84" s="41">
        <v>18.0</v>
      </c>
      <c r="H84" s="42">
        <f t="shared" si="3"/>
        <v>18</v>
      </c>
      <c r="I84" s="38"/>
      <c r="J84" s="234" t="s">
        <v>30</v>
      </c>
      <c r="K84" s="52">
        <f t="shared" si="4"/>
        <v>1534</v>
      </c>
      <c r="L84" s="44">
        <v>2.0</v>
      </c>
      <c r="M84" s="44">
        <v>18.0</v>
      </c>
      <c r="N84" s="23">
        <f t="shared" si="5"/>
        <v>24</v>
      </c>
      <c r="O84" s="38"/>
      <c r="P84" s="45" t="s">
        <v>72</v>
      </c>
      <c r="Q84" s="38"/>
      <c r="R84" s="45">
        <f>MIN(Rules!$E$2,(MAX(H84/N84,N84/H84)))</f>
        <v>1.333333333</v>
      </c>
      <c r="S84" s="45">
        <f>VLOOKUP(B84,Rules!A:B,2,FALSE)</f>
        <v>40</v>
      </c>
      <c r="T84" s="38"/>
      <c r="U84" s="46">
        <f>1/(10^(-(E84+(IF(P84="Y",Rules!$I$2,0))-K84)/Rules!$E$12)+1)</f>
        <v>0.6599664041</v>
      </c>
      <c r="V84" s="47">
        <f t="shared" si="6"/>
        <v>-35</v>
      </c>
      <c r="W84" s="47">
        <f t="shared" si="7"/>
        <v>35</v>
      </c>
      <c r="X84" s="47"/>
      <c r="Y84" s="47"/>
      <c r="Z84" s="48"/>
      <c r="AA84" s="47">
        <f t="shared" ref="AA84:BJ84" si="88">IF($D84=AA$1,$E84+$V84,(IF($J84=AA$1,$K84+$W84,AA83)))</f>
        <v>1569</v>
      </c>
      <c r="AB84" s="47">
        <f t="shared" si="88"/>
        <v>1084</v>
      </c>
      <c r="AC84" s="47">
        <f t="shared" si="88"/>
        <v>1536</v>
      </c>
      <c r="AD84" s="47">
        <f t="shared" si="88"/>
        <v>509</v>
      </c>
      <c r="AE84" s="47">
        <f t="shared" si="88"/>
        <v>1658</v>
      </c>
      <c r="AF84" s="47">
        <f t="shared" si="88"/>
        <v>1737</v>
      </c>
      <c r="AG84" s="47">
        <f t="shared" si="88"/>
        <v>1078</v>
      </c>
      <c r="AH84" s="47">
        <f t="shared" si="88"/>
        <v>864</v>
      </c>
      <c r="AI84" s="47">
        <f t="shared" si="88"/>
        <v>1379</v>
      </c>
      <c r="AJ84" s="47">
        <f t="shared" si="88"/>
        <v>1840</v>
      </c>
      <c r="AK84" s="47">
        <f t="shared" si="88"/>
        <v>603</v>
      </c>
      <c r="AL84" s="47">
        <f t="shared" si="88"/>
        <v>881</v>
      </c>
      <c r="AM84" s="47">
        <f t="shared" si="88"/>
        <v>1851</v>
      </c>
      <c r="AN84" s="47">
        <f t="shared" si="88"/>
        <v>1345</v>
      </c>
      <c r="AO84" s="47">
        <f t="shared" si="88"/>
        <v>1104</v>
      </c>
      <c r="AP84" s="47">
        <f t="shared" si="88"/>
        <v>1897</v>
      </c>
      <c r="AQ84" s="47">
        <f t="shared" si="88"/>
        <v>1493</v>
      </c>
      <c r="AR84" s="47">
        <f t="shared" si="88"/>
        <v>596</v>
      </c>
      <c r="AS84" s="47">
        <f t="shared" si="88"/>
        <v>1784</v>
      </c>
      <c r="AT84" s="47">
        <f t="shared" si="88"/>
        <v>967</v>
      </c>
      <c r="AU84" s="47">
        <f t="shared" si="88"/>
        <v>720</v>
      </c>
      <c r="AV84" s="47">
        <f t="shared" si="88"/>
        <v>850</v>
      </c>
      <c r="AW84" s="47">
        <f t="shared" si="88"/>
        <v>1124</v>
      </c>
      <c r="AX84" s="47">
        <f t="shared" si="88"/>
        <v>1187</v>
      </c>
      <c r="AY84" s="47">
        <f t="shared" si="88"/>
        <v>652</v>
      </c>
      <c r="AZ84" s="47">
        <f t="shared" si="88"/>
        <v>1627</v>
      </c>
      <c r="BA84" s="47">
        <f t="shared" si="88"/>
        <v>888</v>
      </c>
      <c r="BB84" s="47">
        <f t="shared" si="88"/>
        <v>680</v>
      </c>
      <c r="BC84" s="47">
        <f t="shared" si="88"/>
        <v>560</v>
      </c>
      <c r="BD84" s="47">
        <f t="shared" si="88"/>
        <v>1856</v>
      </c>
      <c r="BE84" s="47">
        <f t="shared" si="88"/>
        <v>780</v>
      </c>
      <c r="BF84" s="47">
        <f t="shared" si="88"/>
        <v>600</v>
      </c>
      <c r="BG84" s="47">
        <f t="shared" si="88"/>
        <v>1777</v>
      </c>
      <c r="BH84" s="47">
        <f t="shared" si="88"/>
        <v>1415</v>
      </c>
      <c r="BI84" s="47">
        <f t="shared" si="88"/>
        <v>1636</v>
      </c>
      <c r="BJ84" s="47">
        <f t="shared" si="88"/>
        <v>1023</v>
      </c>
    </row>
    <row r="85" ht="13.5" customHeight="1">
      <c r="A85" s="88">
        <v>39901.0</v>
      </c>
      <c r="B85" s="84" t="s">
        <v>71</v>
      </c>
      <c r="C85" s="38"/>
      <c r="D85" s="233" t="s">
        <v>43</v>
      </c>
      <c r="E85" s="52">
        <f t="shared" si="2"/>
        <v>1084</v>
      </c>
      <c r="F85" s="41">
        <v>3.0</v>
      </c>
      <c r="G85" s="41">
        <v>11.0</v>
      </c>
      <c r="H85" s="42">
        <f t="shared" si="3"/>
        <v>20</v>
      </c>
      <c r="I85" s="38"/>
      <c r="J85" s="234" t="s">
        <v>38</v>
      </c>
      <c r="K85" s="52">
        <f t="shared" si="4"/>
        <v>1187</v>
      </c>
      <c r="L85" s="44">
        <v>2.0</v>
      </c>
      <c r="M85" s="44">
        <v>17.0</v>
      </c>
      <c r="N85" s="23">
        <f t="shared" si="5"/>
        <v>23</v>
      </c>
      <c r="O85" s="38"/>
      <c r="P85" s="45" t="s">
        <v>72</v>
      </c>
      <c r="Q85" s="38"/>
      <c r="R85" s="45">
        <f>MIN(Rules!$E$2,(MAX(H85/N85,N85/H85)))</f>
        <v>1.15</v>
      </c>
      <c r="S85" s="45">
        <f>VLOOKUP(B85,Rules!A:B,2,FALSE)</f>
        <v>40</v>
      </c>
      <c r="T85" s="38"/>
      <c r="U85" s="46">
        <f>1/(10^(-(E85+(IF(P85="Y",Rules!$I$2,0))-K85)/Rules!$E$12)+1)</f>
        <v>0.5539004882</v>
      </c>
      <c r="V85" s="47">
        <f t="shared" si="6"/>
        <v>-25</v>
      </c>
      <c r="W85" s="47">
        <f t="shared" si="7"/>
        <v>25</v>
      </c>
      <c r="X85" s="47"/>
      <c r="Y85" s="47"/>
      <c r="Z85" s="48"/>
      <c r="AA85" s="47">
        <f t="shared" ref="AA85:BJ85" si="89">IF($D85=AA$1,$E85+$V85,(IF($J85=AA$1,$K85+$W85,AA84)))</f>
        <v>1569</v>
      </c>
      <c r="AB85" s="47">
        <f t="shared" si="89"/>
        <v>1059</v>
      </c>
      <c r="AC85" s="47">
        <f t="shared" si="89"/>
        <v>1536</v>
      </c>
      <c r="AD85" s="47">
        <f t="shared" si="89"/>
        <v>509</v>
      </c>
      <c r="AE85" s="47">
        <f t="shared" si="89"/>
        <v>1658</v>
      </c>
      <c r="AF85" s="47">
        <f t="shared" si="89"/>
        <v>1737</v>
      </c>
      <c r="AG85" s="47">
        <f t="shared" si="89"/>
        <v>1078</v>
      </c>
      <c r="AH85" s="47">
        <f t="shared" si="89"/>
        <v>864</v>
      </c>
      <c r="AI85" s="47">
        <f t="shared" si="89"/>
        <v>1379</v>
      </c>
      <c r="AJ85" s="47">
        <f t="shared" si="89"/>
        <v>1840</v>
      </c>
      <c r="AK85" s="47">
        <f t="shared" si="89"/>
        <v>603</v>
      </c>
      <c r="AL85" s="47">
        <f t="shared" si="89"/>
        <v>881</v>
      </c>
      <c r="AM85" s="47">
        <f t="shared" si="89"/>
        <v>1851</v>
      </c>
      <c r="AN85" s="47">
        <f t="shared" si="89"/>
        <v>1345</v>
      </c>
      <c r="AO85" s="47">
        <f t="shared" si="89"/>
        <v>1104</v>
      </c>
      <c r="AP85" s="47">
        <f t="shared" si="89"/>
        <v>1897</v>
      </c>
      <c r="AQ85" s="47">
        <f t="shared" si="89"/>
        <v>1493</v>
      </c>
      <c r="AR85" s="47">
        <f t="shared" si="89"/>
        <v>596</v>
      </c>
      <c r="AS85" s="47">
        <f t="shared" si="89"/>
        <v>1784</v>
      </c>
      <c r="AT85" s="47">
        <f t="shared" si="89"/>
        <v>967</v>
      </c>
      <c r="AU85" s="47">
        <f t="shared" si="89"/>
        <v>720</v>
      </c>
      <c r="AV85" s="47">
        <f t="shared" si="89"/>
        <v>850</v>
      </c>
      <c r="AW85" s="47">
        <f t="shared" si="89"/>
        <v>1124</v>
      </c>
      <c r="AX85" s="47">
        <f t="shared" si="89"/>
        <v>1212</v>
      </c>
      <c r="AY85" s="47">
        <f t="shared" si="89"/>
        <v>652</v>
      </c>
      <c r="AZ85" s="47">
        <f t="shared" si="89"/>
        <v>1627</v>
      </c>
      <c r="BA85" s="47">
        <f t="shared" si="89"/>
        <v>888</v>
      </c>
      <c r="BB85" s="47">
        <f t="shared" si="89"/>
        <v>680</v>
      </c>
      <c r="BC85" s="47">
        <f t="shared" si="89"/>
        <v>560</v>
      </c>
      <c r="BD85" s="47">
        <f t="shared" si="89"/>
        <v>1856</v>
      </c>
      <c r="BE85" s="47">
        <f t="shared" si="89"/>
        <v>780</v>
      </c>
      <c r="BF85" s="47">
        <f t="shared" si="89"/>
        <v>600</v>
      </c>
      <c r="BG85" s="47">
        <f t="shared" si="89"/>
        <v>1777</v>
      </c>
      <c r="BH85" s="47">
        <f t="shared" si="89"/>
        <v>1415</v>
      </c>
      <c r="BI85" s="47">
        <f t="shared" si="89"/>
        <v>1636</v>
      </c>
      <c r="BJ85" s="47">
        <f t="shared" si="89"/>
        <v>1023</v>
      </c>
    </row>
    <row r="86" ht="13.5" customHeight="1">
      <c r="A86" s="88">
        <v>39901.0</v>
      </c>
      <c r="B86" s="84" t="s">
        <v>71</v>
      </c>
      <c r="C86" s="38"/>
      <c r="D86" s="233" t="s">
        <v>35</v>
      </c>
      <c r="E86" s="52">
        <f t="shared" si="2"/>
        <v>1078</v>
      </c>
      <c r="F86" s="41">
        <v>3.0</v>
      </c>
      <c r="G86" s="41">
        <v>18.0</v>
      </c>
      <c r="H86" s="42">
        <f t="shared" si="3"/>
        <v>27</v>
      </c>
      <c r="I86" s="38"/>
      <c r="J86" s="234" t="s">
        <v>40</v>
      </c>
      <c r="K86" s="52">
        <f t="shared" si="4"/>
        <v>1023</v>
      </c>
      <c r="L86" s="44">
        <v>1.0</v>
      </c>
      <c r="M86" s="44">
        <v>6.0</v>
      </c>
      <c r="N86" s="23">
        <f t="shared" si="5"/>
        <v>9</v>
      </c>
      <c r="O86" s="38"/>
      <c r="P86" s="45" t="s">
        <v>72</v>
      </c>
      <c r="Q86" s="38"/>
      <c r="R86" s="45">
        <f>MIN(Rules!$E$2,(MAX(H86/N86,N86/H86)))</f>
        <v>2</v>
      </c>
      <c r="S86" s="45">
        <f>VLOOKUP(B86,Rules!A:B,2,FALSE)</f>
        <v>40</v>
      </c>
      <c r="T86" s="38"/>
      <c r="U86" s="46">
        <f>1/(10^(-(E86+(IF(P86="Y",Rules!$I$2,0))-K86)/Rules!$E$12)+1)</f>
        <v>0.7199190059</v>
      </c>
      <c r="V86" s="47">
        <f t="shared" si="6"/>
        <v>22</v>
      </c>
      <c r="W86" s="47">
        <f t="shared" si="7"/>
        <v>-22</v>
      </c>
      <c r="X86" s="47"/>
      <c r="Y86" s="47"/>
      <c r="Z86" s="48"/>
      <c r="AA86" s="47">
        <f t="shared" ref="AA86:BJ86" si="90">IF($D86=AA$1,$E86+$V86,(IF($J86=AA$1,$K86+$W86,AA85)))</f>
        <v>1569</v>
      </c>
      <c r="AB86" s="47">
        <f t="shared" si="90"/>
        <v>1059</v>
      </c>
      <c r="AC86" s="47">
        <f t="shared" si="90"/>
        <v>1536</v>
      </c>
      <c r="AD86" s="47">
        <f t="shared" si="90"/>
        <v>509</v>
      </c>
      <c r="AE86" s="47">
        <f t="shared" si="90"/>
        <v>1658</v>
      </c>
      <c r="AF86" s="47">
        <f t="shared" si="90"/>
        <v>1737</v>
      </c>
      <c r="AG86" s="47">
        <f t="shared" si="90"/>
        <v>1100</v>
      </c>
      <c r="AH86" s="47">
        <f t="shared" si="90"/>
        <v>864</v>
      </c>
      <c r="AI86" s="47">
        <f t="shared" si="90"/>
        <v>1379</v>
      </c>
      <c r="AJ86" s="47">
        <f t="shared" si="90"/>
        <v>1840</v>
      </c>
      <c r="AK86" s="47">
        <f t="shared" si="90"/>
        <v>603</v>
      </c>
      <c r="AL86" s="47">
        <f t="shared" si="90"/>
        <v>881</v>
      </c>
      <c r="AM86" s="47">
        <f t="shared" si="90"/>
        <v>1851</v>
      </c>
      <c r="AN86" s="47">
        <f t="shared" si="90"/>
        <v>1345</v>
      </c>
      <c r="AO86" s="47">
        <f t="shared" si="90"/>
        <v>1104</v>
      </c>
      <c r="AP86" s="47">
        <f t="shared" si="90"/>
        <v>1897</v>
      </c>
      <c r="AQ86" s="47">
        <f t="shared" si="90"/>
        <v>1493</v>
      </c>
      <c r="AR86" s="47">
        <f t="shared" si="90"/>
        <v>596</v>
      </c>
      <c r="AS86" s="47">
        <f t="shared" si="90"/>
        <v>1784</v>
      </c>
      <c r="AT86" s="47">
        <f t="shared" si="90"/>
        <v>967</v>
      </c>
      <c r="AU86" s="47">
        <f t="shared" si="90"/>
        <v>720</v>
      </c>
      <c r="AV86" s="47">
        <f t="shared" si="90"/>
        <v>850</v>
      </c>
      <c r="AW86" s="47">
        <f t="shared" si="90"/>
        <v>1124</v>
      </c>
      <c r="AX86" s="47">
        <f t="shared" si="90"/>
        <v>1212</v>
      </c>
      <c r="AY86" s="47">
        <f t="shared" si="90"/>
        <v>652</v>
      </c>
      <c r="AZ86" s="47">
        <f t="shared" si="90"/>
        <v>1627</v>
      </c>
      <c r="BA86" s="47">
        <f t="shared" si="90"/>
        <v>888</v>
      </c>
      <c r="BB86" s="47">
        <f t="shared" si="90"/>
        <v>680</v>
      </c>
      <c r="BC86" s="47">
        <f t="shared" si="90"/>
        <v>560</v>
      </c>
      <c r="BD86" s="47">
        <f t="shared" si="90"/>
        <v>1856</v>
      </c>
      <c r="BE86" s="47">
        <f t="shared" si="90"/>
        <v>780</v>
      </c>
      <c r="BF86" s="47">
        <f t="shared" si="90"/>
        <v>600</v>
      </c>
      <c r="BG86" s="47">
        <f t="shared" si="90"/>
        <v>1777</v>
      </c>
      <c r="BH86" s="47">
        <f t="shared" si="90"/>
        <v>1415</v>
      </c>
      <c r="BI86" s="47">
        <f t="shared" si="90"/>
        <v>1636</v>
      </c>
      <c r="BJ86" s="47">
        <f t="shared" si="90"/>
        <v>1001</v>
      </c>
    </row>
    <row r="87" ht="13.5" customHeight="1">
      <c r="A87" s="88">
        <v>39901.0</v>
      </c>
      <c r="B87" s="84" t="s">
        <v>71</v>
      </c>
      <c r="C87" s="38"/>
      <c r="D87" s="233" t="s">
        <v>29</v>
      </c>
      <c r="E87" s="52">
        <f t="shared" si="2"/>
        <v>1104</v>
      </c>
      <c r="F87" s="41">
        <v>0.0</v>
      </c>
      <c r="G87" s="41">
        <v>19.0</v>
      </c>
      <c r="H87" s="42">
        <f t="shared" si="3"/>
        <v>19</v>
      </c>
      <c r="I87" s="38"/>
      <c r="J87" s="234" t="s">
        <v>39</v>
      </c>
      <c r="K87" s="52">
        <f t="shared" si="4"/>
        <v>1124</v>
      </c>
      <c r="L87" s="44">
        <v>2.0</v>
      </c>
      <c r="M87" s="44">
        <v>7.0</v>
      </c>
      <c r="N87" s="23">
        <f t="shared" si="5"/>
        <v>13</v>
      </c>
      <c r="O87" s="38"/>
      <c r="P87" s="45" t="s">
        <v>72</v>
      </c>
      <c r="Q87" s="38"/>
      <c r="R87" s="45">
        <f>MIN(Rules!$E$2,(MAX(H87/N87,N87/H87)))</f>
        <v>1.461538462</v>
      </c>
      <c r="S87" s="45">
        <f>VLOOKUP(B87,Rules!A:B,2,FALSE)</f>
        <v>40</v>
      </c>
      <c r="T87" s="38"/>
      <c r="U87" s="46">
        <f>1/(10^(-(E87+(IF(P87="Y",Rules!$I$2,0))-K87)/Rules!$E$12)+1)</f>
        <v>0.6453524504</v>
      </c>
      <c r="V87" s="47">
        <f t="shared" si="6"/>
        <v>21</v>
      </c>
      <c r="W87" s="47">
        <f t="shared" si="7"/>
        <v>-21</v>
      </c>
      <c r="X87" s="47"/>
      <c r="Y87" s="47"/>
      <c r="Z87" s="48"/>
      <c r="AA87" s="47">
        <f t="shared" ref="AA87:BJ87" si="91">IF($D87=AA$1,$E87+$V87,(IF($J87=AA$1,$K87+$W87,AA86)))</f>
        <v>1569</v>
      </c>
      <c r="AB87" s="47">
        <f t="shared" si="91"/>
        <v>1059</v>
      </c>
      <c r="AC87" s="47">
        <f t="shared" si="91"/>
        <v>1536</v>
      </c>
      <c r="AD87" s="47">
        <f t="shared" si="91"/>
        <v>509</v>
      </c>
      <c r="AE87" s="47">
        <f t="shared" si="91"/>
        <v>1658</v>
      </c>
      <c r="AF87" s="47">
        <f t="shared" si="91"/>
        <v>1737</v>
      </c>
      <c r="AG87" s="47">
        <f t="shared" si="91"/>
        <v>1100</v>
      </c>
      <c r="AH87" s="47">
        <f t="shared" si="91"/>
        <v>864</v>
      </c>
      <c r="AI87" s="47">
        <f t="shared" si="91"/>
        <v>1379</v>
      </c>
      <c r="AJ87" s="47">
        <f t="shared" si="91"/>
        <v>1840</v>
      </c>
      <c r="AK87" s="47">
        <f t="shared" si="91"/>
        <v>603</v>
      </c>
      <c r="AL87" s="47">
        <f t="shared" si="91"/>
        <v>881</v>
      </c>
      <c r="AM87" s="47">
        <f t="shared" si="91"/>
        <v>1851</v>
      </c>
      <c r="AN87" s="47">
        <f t="shared" si="91"/>
        <v>1345</v>
      </c>
      <c r="AO87" s="47">
        <f t="shared" si="91"/>
        <v>1125</v>
      </c>
      <c r="AP87" s="47">
        <f t="shared" si="91"/>
        <v>1897</v>
      </c>
      <c r="AQ87" s="47">
        <f t="shared" si="91"/>
        <v>1493</v>
      </c>
      <c r="AR87" s="47">
        <f t="shared" si="91"/>
        <v>596</v>
      </c>
      <c r="AS87" s="47">
        <f t="shared" si="91"/>
        <v>1784</v>
      </c>
      <c r="AT87" s="47">
        <f t="shared" si="91"/>
        <v>967</v>
      </c>
      <c r="AU87" s="47">
        <f t="shared" si="91"/>
        <v>720</v>
      </c>
      <c r="AV87" s="47">
        <f t="shared" si="91"/>
        <v>850</v>
      </c>
      <c r="AW87" s="47">
        <f t="shared" si="91"/>
        <v>1103</v>
      </c>
      <c r="AX87" s="47">
        <f t="shared" si="91"/>
        <v>1212</v>
      </c>
      <c r="AY87" s="47">
        <f t="shared" si="91"/>
        <v>652</v>
      </c>
      <c r="AZ87" s="47">
        <f t="shared" si="91"/>
        <v>1627</v>
      </c>
      <c r="BA87" s="47">
        <f t="shared" si="91"/>
        <v>888</v>
      </c>
      <c r="BB87" s="47">
        <f t="shared" si="91"/>
        <v>680</v>
      </c>
      <c r="BC87" s="47">
        <f t="shared" si="91"/>
        <v>560</v>
      </c>
      <c r="BD87" s="47">
        <f t="shared" si="91"/>
        <v>1856</v>
      </c>
      <c r="BE87" s="47">
        <f t="shared" si="91"/>
        <v>780</v>
      </c>
      <c r="BF87" s="47">
        <f t="shared" si="91"/>
        <v>600</v>
      </c>
      <c r="BG87" s="47">
        <f t="shared" si="91"/>
        <v>1777</v>
      </c>
      <c r="BH87" s="47">
        <f t="shared" si="91"/>
        <v>1415</v>
      </c>
      <c r="BI87" s="47">
        <f t="shared" si="91"/>
        <v>1636</v>
      </c>
      <c r="BJ87" s="47">
        <f t="shared" si="91"/>
        <v>1001</v>
      </c>
    </row>
    <row r="88" ht="13.5" customHeight="1">
      <c r="A88" s="88">
        <v>39901.0</v>
      </c>
      <c r="B88" s="84" t="s">
        <v>71</v>
      </c>
      <c r="C88" s="38"/>
      <c r="D88" s="233" t="s">
        <v>45</v>
      </c>
      <c r="E88" s="52">
        <f t="shared" si="2"/>
        <v>881</v>
      </c>
      <c r="F88" s="41">
        <v>2.0</v>
      </c>
      <c r="G88" s="41">
        <v>18.0</v>
      </c>
      <c r="H88" s="42">
        <f t="shared" si="3"/>
        <v>24</v>
      </c>
      <c r="I88" s="38"/>
      <c r="J88" s="234" t="s">
        <v>50</v>
      </c>
      <c r="K88" s="52">
        <f t="shared" si="4"/>
        <v>720</v>
      </c>
      <c r="L88" s="44">
        <v>1.0</v>
      </c>
      <c r="M88" s="44">
        <v>12.0</v>
      </c>
      <c r="N88" s="23">
        <f t="shared" si="5"/>
        <v>15</v>
      </c>
      <c r="O88" s="38"/>
      <c r="P88" s="45" t="s">
        <v>72</v>
      </c>
      <c r="Q88" s="38"/>
      <c r="R88" s="45">
        <f>MIN(Rules!$E$2,(MAX(H88/N88,N88/H88)))</f>
        <v>1.6</v>
      </c>
      <c r="S88" s="45">
        <f>VLOOKUP(B88,Rules!A:B,2,FALSE)</f>
        <v>40</v>
      </c>
      <c r="T88" s="38"/>
      <c r="U88" s="46">
        <f>1/(10^(-(E88+(IF(P88="Y",Rules!$I$2,0))-K88)/Rules!$E$12)+1)</f>
        <v>0.8072451034</v>
      </c>
      <c r="V88" s="47">
        <f t="shared" si="6"/>
        <v>12</v>
      </c>
      <c r="W88" s="47">
        <f t="shared" si="7"/>
        <v>-12</v>
      </c>
      <c r="X88" s="47"/>
      <c r="Y88" s="47"/>
      <c r="Z88" s="48"/>
      <c r="AA88" s="47">
        <f t="shared" ref="AA88:BJ88" si="92">IF($D88=AA$1,$E88+$V88,(IF($J88=AA$1,$K88+$W88,AA87)))</f>
        <v>1569</v>
      </c>
      <c r="AB88" s="47">
        <f t="shared" si="92"/>
        <v>1059</v>
      </c>
      <c r="AC88" s="47">
        <f t="shared" si="92"/>
        <v>1536</v>
      </c>
      <c r="AD88" s="47">
        <f t="shared" si="92"/>
        <v>509</v>
      </c>
      <c r="AE88" s="47">
        <f t="shared" si="92"/>
        <v>1658</v>
      </c>
      <c r="AF88" s="47">
        <f t="shared" si="92"/>
        <v>1737</v>
      </c>
      <c r="AG88" s="47">
        <f t="shared" si="92"/>
        <v>1100</v>
      </c>
      <c r="AH88" s="47">
        <f t="shared" si="92"/>
        <v>864</v>
      </c>
      <c r="AI88" s="47">
        <f t="shared" si="92"/>
        <v>1379</v>
      </c>
      <c r="AJ88" s="47">
        <f t="shared" si="92"/>
        <v>1840</v>
      </c>
      <c r="AK88" s="47">
        <f t="shared" si="92"/>
        <v>603</v>
      </c>
      <c r="AL88" s="47">
        <f t="shared" si="92"/>
        <v>893</v>
      </c>
      <c r="AM88" s="47">
        <f t="shared" si="92"/>
        <v>1851</v>
      </c>
      <c r="AN88" s="47">
        <f t="shared" si="92"/>
        <v>1345</v>
      </c>
      <c r="AO88" s="47">
        <f t="shared" si="92"/>
        <v>1125</v>
      </c>
      <c r="AP88" s="47">
        <f t="shared" si="92"/>
        <v>1897</v>
      </c>
      <c r="AQ88" s="47">
        <f t="shared" si="92"/>
        <v>1493</v>
      </c>
      <c r="AR88" s="47">
        <f t="shared" si="92"/>
        <v>596</v>
      </c>
      <c r="AS88" s="47">
        <f t="shared" si="92"/>
        <v>1784</v>
      </c>
      <c r="AT88" s="47">
        <f t="shared" si="92"/>
        <v>967</v>
      </c>
      <c r="AU88" s="47">
        <f t="shared" si="92"/>
        <v>708</v>
      </c>
      <c r="AV88" s="47">
        <f t="shared" si="92"/>
        <v>850</v>
      </c>
      <c r="AW88" s="47">
        <f t="shared" si="92"/>
        <v>1103</v>
      </c>
      <c r="AX88" s="47">
        <f t="shared" si="92"/>
        <v>1212</v>
      </c>
      <c r="AY88" s="47">
        <f t="shared" si="92"/>
        <v>652</v>
      </c>
      <c r="AZ88" s="47">
        <f t="shared" si="92"/>
        <v>1627</v>
      </c>
      <c r="BA88" s="47">
        <f t="shared" si="92"/>
        <v>888</v>
      </c>
      <c r="BB88" s="47">
        <f t="shared" si="92"/>
        <v>680</v>
      </c>
      <c r="BC88" s="47">
        <f t="shared" si="92"/>
        <v>560</v>
      </c>
      <c r="BD88" s="47">
        <f t="shared" si="92"/>
        <v>1856</v>
      </c>
      <c r="BE88" s="47">
        <f t="shared" si="92"/>
        <v>780</v>
      </c>
      <c r="BF88" s="47">
        <f t="shared" si="92"/>
        <v>600</v>
      </c>
      <c r="BG88" s="47">
        <f t="shared" si="92"/>
        <v>1777</v>
      </c>
      <c r="BH88" s="47">
        <f t="shared" si="92"/>
        <v>1415</v>
      </c>
      <c r="BI88" s="47">
        <f t="shared" si="92"/>
        <v>1636</v>
      </c>
      <c r="BJ88" s="47">
        <f t="shared" si="92"/>
        <v>1001</v>
      </c>
    </row>
    <row r="89" ht="13.5" customHeight="1">
      <c r="A89" s="88">
        <v>39901.0</v>
      </c>
      <c r="B89" s="84" t="s">
        <v>71</v>
      </c>
      <c r="C89" s="38"/>
      <c r="D89" s="233" t="s">
        <v>47</v>
      </c>
      <c r="E89" s="52">
        <f t="shared" si="2"/>
        <v>850</v>
      </c>
      <c r="F89" s="41">
        <v>1.0</v>
      </c>
      <c r="G89" s="41">
        <v>18.0</v>
      </c>
      <c r="H89" s="42">
        <f t="shared" si="3"/>
        <v>21</v>
      </c>
      <c r="I89" s="38"/>
      <c r="J89" s="234" t="s">
        <v>37</v>
      </c>
      <c r="K89" s="52">
        <f t="shared" si="4"/>
        <v>864</v>
      </c>
      <c r="L89" s="44">
        <v>0.0</v>
      </c>
      <c r="M89" s="44">
        <v>7.0</v>
      </c>
      <c r="N89" s="23">
        <f t="shared" si="5"/>
        <v>7</v>
      </c>
      <c r="O89" s="38"/>
      <c r="P89" s="45" t="s">
        <v>72</v>
      </c>
      <c r="Q89" s="38"/>
      <c r="R89" s="45">
        <f>MIN(Rules!$E$2,(MAX(H89/N89,N89/H89)))</f>
        <v>2</v>
      </c>
      <c r="S89" s="45">
        <f>VLOOKUP(B89,Rules!A:B,2,FALSE)</f>
        <v>40</v>
      </c>
      <c r="T89" s="38"/>
      <c r="U89" s="46">
        <f>1/(10^(-(E89+(IF(P89="Y",Rules!$I$2,0))-K89)/Rules!$E$12)+1)</f>
        <v>0.6516507398</v>
      </c>
      <c r="V89" s="47">
        <f t="shared" si="6"/>
        <v>28</v>
      </c>
      <c r="W89" s="47">
        <f t="shared" si="7"/>
        <v>-28</v>
      </c>
      <c r="X89" s="47"/>
      <c r="Y89" s="47"/>
      <c r="Z89" s="48"/>
      <c r="AA89" s="47">
        <f t="shared" ref="AA89:BJ89" si="93">IF($D89=AA$1,$E89+$V89,(IF($J89=AA$1,$K89+$W89,AA88)))</f>
        <v>1569</v>
      </c>
      <c r="AB89" s="47">
        <f t="shared" si="93"/>
        <v>1059</v>
      </c>
      <c r="AC89" s="47">
        <f t="shared" si="93"/>
        <v>1536</v>
      </c>
      <c r="AD89" s="47">
        <f t="shared" si="93"/>
        <v>509</v>
      </c>
      <c r="AE89" s="47">
        <f t="shared" si="93"/>
        <v>1658</v>
      </c>
      <c r="AF89" s="47">
        <f t="shared" si="93"/>
        <v>1737</v>
      </c>
      <c r="AG89" s="47">
        <f t="shared" si="93"/>
        <v>1100</v>
      </c>
      <c r="AH89" s="47">
        <f t="shared" si="93"/>
        <v>836</v>
      </c>
      <c r="AI89" s="47">
        <f t="shared" si="93"/>
        <v>1379</v>
      </c>
      <c r="AJ89" s="47">
        <f t="shared" si="93"/>
        <v>1840</v>
      </c>
      <c r="AK89" s="47">
        <f t="shared" si="93"/>
        <v>603</v>
      </c>
      <c r="AL89" s="47">
        <f t="shared" si="93"/>
        <v>893</v>
      </c>
      <c r="AM89" s="47">
        <f t="shared" si="93"/>
        <v>1851</v>
      </c>
      <c r="AN89" s="47">
        <f t="shared" si="93"/>
        <v>1345</v>
      </c>
      <c r="AO89" s="47">
        <f t="shared" si="93"/>
        <v>1125</v>
      </c>
      <c r="AP89" s="47">
        <f t="shared" si="93"/>
        <v>1897</v>
      </c>
      <c r="AQ89" s="47">
        <f t="shared" si="93"/>
        <v>1493</v>
      </c>
      <c r="AR89" s="47">
        <f t="shared" si="93"/>
        <v>596</v>
      </c>
      <c r="AS89" s="47">
        <f t="shared" si="93"/>
        <v>1784</v>
      </c>
      <c r="AT89" s="47">
        <f t="shared" si="93"/>
        <v>967</v>
      </c>
      <c r="AU89" s="47">
        <f t="shared" si="93"/>
        <v>708</v>
      </c>
      <c r="AV89" s="47">
        <f t="shared" si="93"/>
        <v>878</v>
      </c>
      <c r="AW89" s="47">
        <f t="shared" si="93"/>
        <v>1103</v>
      </c>
      <c r="AX89" s="47">
        <f t="shared" si="93"/>
        <v>1212</v>
      </c>
      <c r="AY89" s="47">
        <f t="shared" si="93"/>
        <v>652</v>
      </c>
      <c r="AZ89" s="47">
        <f t="shared" si="93"/>
        <v>1627</v>
      </c>
      <c r="BA89" s="47">
        <f t="shared" si="93"/>
        <v>888</v>
      </c>
      <c r="BB89" s="47">
        <f t="shared" si="93"/>
        <v>680</v>
      </c>
      <c r="BC89" s="47">
        <f t="shared" si="93"/>
        <v>560</v>
      </c>
      <c r="BD89" s="47">
        <f t="shared" si="93"/>
        <v>1856</v>
      </c>
      <c r="BE89" s="47">
        <f t="shared" si="93"/>
        <v>780</v>
      </c>
      <c r="BF89" s="47">
        <f t="shared" si="93"/>
        <v>600</v>
      </c>
      <c r="BG89" s="47">
        <f t="shared" si="93"/>
        <v>1777</v>
      </c>
      <c r="BH89" s="47">
        <f t="shared" si="93"/>
        <v>1415</v>
      </c>
      <c r="BI89" s="47">
        <f t="shared" si="93"/>
        <v>1636</v>
      </c>
      <c r="BJ89" s="47">
        <f t="shared" si="93"/>
        <v>1001</v>
      </c>
    </row>
    <row r="90" ht="13.5" customHeight="1">
      <c r="A90" s="88">
        <v>39901.0</v>
      </c>
      <c r="B90" s="84" t="s">
        <v>71</v>
      </c>
      <c r="C90" s="38"/>
      <c r="D90" s="233" t="s">
        <v>42</v>
      </c>
      <c r="E90" s="52">
        <f t="shared" si="2"/>
        <v>780</v>
      </c>
      <c r="F90" s="41">
        <v>1.0</v>
      </c>
      <c r="G90" s="41">
        <v>10.0</v>
      </c>
      <c r="H90" s="42">
        <f t="shared" si="3"/>
        <v>13</v>
      </c>
      <c r="I90" s="38"/>
      <c r="J90" s="234" t="s">
        <v>41</v>
      </c>
      <c r="K90" s="52">
        <f t="shared" si="4"/>
        <v>888</v>
      </c>
      <c r="L90" s="44">
        <v>3.0</v>
      </c>
      <c r="M90" s="44">
        <v>18.0</v>
      </c>
      <c r="N90" s="23">
        <f t="shared" si="5"/>
        <v>27</v>
      </c>
      <c r="O90" s="38"/>
      <c r="P90" s="45" t="s">
        <v>72</v>
      </c>
      <c r="Q90" s="38"/>
      <c r="R90" s="45">
        <f>MIN(Rules!$E$2,(MAX(H90/N90,N90/H90)))</f>
        <v>2</v>
      </c>
      <c r="S90" s="45">
        <f>VLOOKUP(B90,Rules!A:B,2,FALSE)</f>
        <v>40</v>
      </c>
      <c r="T90" s="38"/>
      <c r="U90" s="46">
        <f>1/(10^(-(E90+(IF(P90="Y",Rules!$I$2,0))-K90)/Rules!$E$12)+1)</f>
        <v>0.5482041035</v>
      </c>
      <c r="V90" s="47">
        <f t="shared" si="6"/>
        <v>-44</v>
      </c>
      <c r="W90" s="47">
        <f t="shared" si="7"/>
        <v>44</v>
      </c>
      <c r="X90" s="47"/>
      <c r="Y90" s="47"/>
      <c r="Z90" s="48"/>
      <c r="AA90" s="47">
        <f t="shared" ref="AA90:BJ90" si="94">IF($D90=AA$1,$E90+$V90,(IF($J90=AA$1,$K90+$W90,AA89)))</f>
        <v>1569</v>
      </c>
      <c r="AB90" s="47">
        <f t="shared" si="94"/>
        <v>1059</v>
      </c>
      <c r="AC90" s="47">
        <f t="shared" si="94"/>
        <v>1536</v>
      </c>
      <c r="AD90" s="47">
        <f t="shared" si="94"/>
        <v>509</v>
      </c>
      <c r="AE90" s="47">
        <f t="shared" si="94"/>
        <v>1658</v>
      </c>
      <c r="AF90" s="47">
        <f t="shared" si="94"/>
        <v>1737</v>
      </c>
      <c r="AG90" s="47">
        <f t="shared" si="94"/>
        <v>1100</v>
      </c>
      <c r="AH90" s="47">
        <f t="shared" si="94"/>
        <v>836</v>
      </c>
      <c r="AI90" s="47">
        <f t="shared" si="94"/>
        <v>1379</v>
      </c>
      <c r="AJ90" s="47">
        <f t="shared" si="94"/>
        <v>1840</v>
      </c>
      <c r="AK90" s="47">
        <f t="shared" si="94"/>
        <v>603</v>
      </c>
      <c r="AL90" s="47">
        <f t="shared" si="94"/>
        <v>893</v>
      </c>
      <c r="AM90" s="47">
        <f t="shared" si="94"/>
        <v>1851</v>
      </c>
      <c r="AN90" s="47">
        <f t="shared" si="94"/>
        <v>1345</v>
      </c>
      <c r="AO90" s="47">
        <f t="shared" si="94"/>
        <v>1125</v>
      </c>
      <c r="AP90" s="47">
        <f t="shared" si="94"/>
        <v>1897</v>
      </c>
      <c r="AQ90" s="47">
        <f t="shared" si="94"/>
        <v>1493</v>
      </c>
      <c r="AR90" s="47">
        <f t="shared" si="94"/>
        <v>596</v>
      </c>
      <c r="AS90" s="47">
        <f t="shared" si="94"/>
        <v>1784</v>
      </c>
      <c r="AT90" s="47">
        <f t="shared" si="94"/>
        <v>967</v>
      </c>
      <c r="AU90" s="47">
        <f t="shared" si="94"/>
        <v>708</v>
      </c>
      <c r="AV90" s="47">
        <f t="shared" si="94"/>
        <v>878</v>
      </c>
      <c r="AW90" s="47">
        <f t="shared" si="94"/>
        <v>1103</v>
      </c>
      <c r="AX90" s="47">
        <f t="shared" si="94"/>
        <v>1212</v>
      </c>
      <c r="AY90" s="47">
        <f t="shared" si="94"/>
        <v>652</v>
      </c>
      <c r="AZ90" s="47">
        <f t="shared" si="94"/>
        <v>1627</v>
      </c>
      <c r="BA90" s="47">
        <f t="shared" si="94"/>
        <v>932</v>
      </c>
      <c r="BB90" s="47">
        <f t="shared" si="94"/>
        <v>680</v>
      </c>
      <c r="BC90" s="47">
        <f t="shared" si="94"/>
        <v>560</v>
      </c>
      <c r="BD90" s="47">
        <f t="shared" si="94"/>
        <v>1856</v>
      </c>
      <c r="BE90" s="47">
        <f t="shared" si="94"/>
        <v>736</v>
      </c>
      <c r="BF90" s="47">
        <f t="shared" si="94"/>
        <v>600</v>
      </c>
      <c r="BG90" s="47">
        <f t="shared" si="94"/>
        <v>1777</v>
      </c>
      <c r="BH90" s="47">
        <f t="shared" si="94"/>
        <v>1415</v>
      </c>
      <c r="BI90" s="47">
        <f t="shared" si="94"/>
        <v>1636</v>
      </c>
      <c r="BJ90" s="47">
        <f t="shared" si="94"/>
        <v>1001</v>
      </c>
    </row>
    <row r="91" ht="13.5" customHeight="1">
      <c r="A91" s="88">
        <v>39914.0</v>
      </c>
      <c r="B91" s="84" t="s">
        <v>71</v>
      </c>
      <c r="C91" s="38"/>
      <c r="D91" s="233" t="s">
        <v>23</v>
      </c>
      <c r="E91" s="52">
        <f t="shared" si="2"/>
        <v>1851</v>
      </c>
      <c r="F91" s="41">
        <v>1.0</v>
      </c>
      <c r="G91" s="41">
        <v>15.0</v>
      </c>
      <c r="H91" s="42">
        <f t="shared" si="3"/>
        <v>18</v>
      </c>
      <c r="I91" s="38"/>
      <c r="J91" s="234" t="s">
        <v>18</v>
      </c>
      <c r="K91" s="52">
        <f t="shared" si="4"/>
        <v>1856</v>
      </c>
      <c r="L91" s="44">
        <v>1.0</v>
      </c>
      <c r="M91" s="44">
        <v>17.0</v>
      </c>
      <c r="N91" s="23">
        <f t="shared" si="5"/>
        <v>20</v>
      </c>
      <c r="O91" s="38"/>
      <c r="P91" s="45" t="s">
        <v>72</v>
      </c>
      <c r="Q91" s="38"/>
      <c r="R91" s="45">
        <f>MIN(Rules!$E$2,(MAX(H91/N91,N91/H91)))</f>
        <v>1.111111111</v>
      </c>
      <c r="S91" s="45">
        <f>VLOOKUP(B91,Rules!A:B,2,FALSE)</f>
        <v>40</v>
      </c>
      <c r="T91" s="38"/>
      <c r="U91" s="46">
        <f>1/(10^(-(E91+(IF(P91="Y",Rules!$I$2,0))-K91)/Rules!$E$12)+1)</f>
        <v>0.6609990912</v>
      </c>
      <c r="V91" s="47">
        <f t="shared" si="6"/>
        <v>-29</v>
      </c>
      <c r="W91" s="47">
        <f t="shared" si="7"/>
        <v>29</v>
      </c>
      <c r="X91" s="47"/>
      <c r="Y91" s="47"/>
      <c r="Z91" s="48"/>
      <c r="AA91" s="47">
        <f t="shared" ref="AA91:BJ91" si="95">IF($D91=AA$1,$E91+$V91,(IF($J91=AA$1,$K91+$W91,AA90)))</f>
        <v>1569</v>
      </c>
      <c r="AB91" s="47">
        <f t="shared" si="95"/>
        <v>1059</v>
      </c>
      <c r="AC91" s="47">
        <f t="shared" si="95"/>
        <v>1536</v>
      </c>
      <c r="AD91" s="47">
        <f t="shared" si="95"/>
        <v>509</v>
      </c>
      <c r="AE91" s="47">
        <f t="shared" si="95"/>
        <v>1658</v>
      </c>
      <c r="AF91" s="47">
        <f t="shared" si="95"/>
        <v>1737</v>
      </c>
      <c r="AG91" s="47">
        <f t="shared" si="95"/>
        <v>1100</v>
      </c>
      <c r="AH91" s="47">
        <f t="shared" si="95"/>
        <v>836</v>
      </c>
      <c r="AI91" s="47">
        <f t="shared" si="95"/>
        <v>1379</v>
      </c>
      <c r="AJ91" s="47">
        <f t="shared" si="95"/>
        <v>1840</v>
      </c>
      <c r="AK91" s="47">
        <f t="shared" si="95"/>
        <v>603</v>
      </c>
      <c r="AL91" s="47">
        <f t="shared" si="95"/>
        <v>893</v>
      </c>
      <c r="AM91" s="47">
        <f t="shared" si="95"/>
        <v>1822</v>
      </c>
      <c r="AN91" s="47">
        <f t="shared" si="95"/>
        <v>1345</v>
      </c>
      <c r="AO91" s="47">
        <f t="shared" si="95"/>
        <v>1125</v>
      </c>
      <c r="AP91" s="47">
        <f t="shared" si="95"/>
        <v>1897</v>
      </c>
      <c r="AQ91" s="47">
        <f t="shared" si="95"/>
        <v>1493</v>
      </c>
      <c r="AR91" s="47">
        <f t="shared" si="95"/>
        <v>596</v>
      </c>
      <c r="AS91" s="47">
        <f t="shared" si="95"/>
        <v>1784</v>
      </c>
      <c r="AT91" s="47">
        <f t="shared" si="95"/>
        <v>967</v>
      </c>
      <c r="AU91" s="47">
        <f t="shared" si="95"/>
        <v>708</v>
      </c>
      <c r="AV91" s="47">
        <f t="shared" si="95"/>
        <v>878</v>
      </c>
      <c r="AW91" s="47">
        <f t="shared" si="95"/>
        <v>1103</v>
      </c>
      <c r="AX91" s="47">
        <f t="shared" si="95"/>
        <v>1212</v>
      </c>
      <c r="AY91" s="47">
        <f t="shared" si="95"/>
        <v>652</v>
      </c>
      <c r="AZ91" s="47">
        <f t="shared" si="95"/>
        <v>1627</v>
      </c>
      <c r="BA91" s="47">
        <f t="shared" si="95"/>
        <v>932</v>
      </c>
      <c r="BB91" s="47">
        <f t="shared" si="95"/>
        <v>680</v>
      </c>
      <c r="BC91" s="47">
        <f t="shared" si="95"/>
        <v>560</v>
      </c>
      <c r="BD91" s="47">
        <f t="shared" si="95"/>
        <v>1885</v>
      </c>
      <c r="BE91" s="47">
        <f t="shared" si="95"/>
        <v>736</v>
      </c>
      <c r="BF91" s="47">
        <f t="shared" si="95"/>
        <v>600</v>
      </c>
      <c r="BG91" s="47">
        <f t="shared" si="95"/>
        <v>1777</v>
      </c>
      <c r="BH91" s="47">
        <f t="shared" si="95"/>
        <v>1415</v>
      </c>
      <c r="BI91" s="47">
        <f t="shared" si="95"/>
        <v>1636</v>
      </c>
      <c r="BJ91" s="47">
        <f t="shared" si="95"/>
        <v>1001</v>
      </c>
    </row>
    <row r="92" ht="13.5" customHeight="1">
      <c r="A92" s="88">
        <v>39914.0</v>
      </c>
      <c r="B92" s="84" t="s">
        <v>71</v>
      </c>
      <c r="C92" s="38"/>
      <c r="D92" s="233" t="s">
        <v>22</v>
      </c>
      <c r="E92" s="52">
        <f t="shared" si="2"/>
        <v>1897</v>
      </c>
      <c r="F92" s="41">
        <v>4.0</v>
      </c>
      <c r="G92" s="41">
        <v>26.0</v>
      </c>
      <c r="H92" s="42">
        <f t="shared" si="3"/>
        <v>38</v>
      </c>
      <c r="I92" s="38"/>
      <c r="J92" s="234" t="s">
        <v>19</v>
      </c>
      <c r="K92" s="52">
        <f t="shared" si="4"/>
        <v>1737</v>
      </c>
      <c r="L92" s="44">
        <v>0.0</v>
      </c>
      <c r="M92" s="44">
        <v>11.0</v>
      </c>
      <c r="N92" s="23">
        <f t="shared" si="5"/>
        <v>11</v>
      </c>
      <c r="O92" s="38"/>
      <c r="P92" s="45" t="s">
        <v>72</v>
      </c>
      <c r="Q92" s="38"/>
      <c r="R92" s="45">
        <f>MIN(Rules!$E$2,(MAX(H92/N92,N92/H92)))</f>
        <v>2</v>
      </c>
      <c r="S92" s="45">
        <f>VLOOKUP(B92,Rules!A:B,2,FALSE)</f>
        <v>40</v>
      </c>
      <c r="T92" s="38"/>
      <c r="U92" s="46">
        <f>1/(10^(-(E92+(IF(P92="Y",Rules!$I$2,0))-K92)/Rules!$E$12)+1)</f>
        <v>0.8065275228</v>
      </c>
      <c r="V92" s="47">
        <f t="shared" si="6"/>
        <v>15</v>
      </c>
      <c r="W92" s="47">
        <f t="shared" si="7"/>
        <v>-15</v>
      </c>
      <c r="X92" s="47"/>
      <c r="Y92" s="47"/>
      <c r="Z92" s="48"/>
      <c r="AA92" s="47">
        <f t="shared" ref="AA92:BJ92" si="96">IF($D92=AA$1,$E92+$V92,(IF($J92=AA$1,$K92+$W92,AA91)))</f>
        <v>1569</v>
      </c>
      <c r="AB92" s="47">
        <f t="shared" si="96"/>
        <v>1059</v>
      </c>
      <c r="AC92" s="47">
        <f t="shared" si="96"/>
        <v>1536</v>
      </c>
      <c r="AD92" s="47">
        <f t="shared" si="96"/>
        <v>509</v>
      </c>
      <c r="AE92" s="47">
        <f t="shared" si="96"/>
        <v>1658</v>
      </c>
      <c r="AF92" s="47">
        <f t="shared" si="96"/>
        <v>1722</v>
      </c>
      <c r="AG92" s="47">
        <f t="shared" si="96"/>
        <v>1100</v>
      </c>
      <c r="AH92" s="47">
        <f t="shared" si="96"/>
        <v>836</v>
      </c>
      <c r="AI92" s="47">
        <f t="shared" si="96"/>
        <v>1379</v>
      </c>
      <c r="AJ92" s="47">
        <f t="shared" si="96"/>
        <v>1840</v>
      </c>
      <c r="AK92" s="47">
        <f t="shared" si="96"/>
        <v>603</v>
      </c>
      <c r="AL92" s="47">
        <f t="shared" si="96"/>
        <v>893</v>
      </c>
      <c r="AM92" s="47">
        <f t="shared" si="96"/>
        <v>1822</v>
      </c>
      <c r="AN92" s="47">
        <f t="shared" si="96"/>
        <v>1345</v>
      </c>
      <c r="AO92" s="47">
        <f t="shared" si="96"/>
        <v>1125</v>
      </c>
      <c r="AP92" s="47">
        <f t="shared" si="96"/>
        <v>1912</v>
      </c>
      <c r="AQ92" s="47">
        <f t="shared" si="96"/>
        <v>1493</v>
      </c>
      <c r="AR92" s="47">
        <f t="shared" si="96"/>
        <v>596</v>
      </c>
      <c r="AS92" s="47">
        <f t="shared" si="96"/>
        <v>1784</v>
      </c>
      <c r="AT92" s="47">
        <f t="shared" si="96"/>
        <v>967</v>
      </c>
      <c r="AU92" s="47">
        <f t="shared" si="96"/>
        <v>708</v>
      </c>
      <c r="AV92" s="47">
        <f t="shared" si="96"/>
        <v>878</v>
      </c>
      <c r="AW92" s="47">
        <f t="shared" si="96"/>
        <v>1103</v>
      </c>
      <c r="AX92" s="47">
        <f t="shared" si="96"/>
        <v>1212</v>
      </c>
      <c r="AY92" s="47">
        <f t="shared" si="96"/>
        <v>652</v>
      </c>
      <c r="AZ92" s="47">
        <f t="shared" si="96"/>
        <v>1627</v>
      </c>
      <c r="BA92" s="47">
        <f t="shared" si="96"/>
        <v>932</v>
      </c>
      <c r="BB92" s="47">
        <f t="shared" si="96"/>
        <v>680</v>
      </c>
      <c r="BC92" s="47">
        <f t="shared" si="96"/>
        <v>560</v>
      </c>
      <c r="BD92" s="47">
        <f t="shared" si="96"/>
        <v>1885</v>
      </c>
      <c r="BE92" s="47">
        <f t="shared" si="96"/>
        <v>736</v>
      </c>
      <c r="BF92" s="47">
        <f t="shared" si="96"/>
        <v>600</v>
      </c>
      <c r="BG92" s="47">
        <f t="shared" si="96"/>
        <v>1777</v>
      </c>
      <c r="BH92" s="47">
        <f t="shared" si="96"/>
        <v>1415</v>
      </c>
      <c r="BI92" s="47">
        <f t="shared" si="96"/>
        <v>1636</v>
      </c>
      <c r="BJ92" s="47">
        <f t="shared" si="96"/>
        <v>1001</v>
      </c>
    </row>
    <row r="93" ht="13.5" customHeight="1">
      <c r="A93" s="88">
        <v>39914.0</v>
      </c>
      <c r="B93" s="84" t="s">
        <v>71</v>
      </c>
      <c r="C93" s="38"/>
      <c r="D93" s="233" t="s">
        <v>26</v>
      </c>
      <c r="E93" s="52">
        <f t="shared" si="2"/>
        <v>1840</v>
      </c>
      <c r="F93" s="41">
        <v>0.0</v>
      </c>
      <c r="G93" s="41">
        <v>15.0</v>
      </c>
      <c r="H93" s="42">
        <f t="shared" si="3"/>
        <v>15</v>
      </c>
      <c r="I93" s="38"/>
      <c r="J93" s="234" t="s">
        <v>21</v>
      </c>
      <c r="K93" s="52">
        <f t="shared" si="4"/>
        <v>1658</v>
      </c>
      <c r="L93" s="44">
        <v>0.0</v>
      </c>
      <c r="M93" s="44">
        <v>15.0</v>
      </c>
      <c r="N93" s="23">
        <f t="shared" si="5"/>
        <v>15</v>
      </c>
      <c r="O93" s="38"/>
      <c r="P93" s="45" t="s">
        <v>72</v>
      </c>
      <c r="Q93" s="38"/>
      <c r="R93" s="45">
        <f>MIN(Rules!$E$2,(MAX(H93/N93,N93/H93)))</f>
        <v>1</v>
      </c>
      <c r="S93" s="45">
        <f>VLOOKUP(B93,Rules!A:B,2,FALSE)</f>
        <v>40</v>
      </c>
      <c r="T93" s="38"/>
      <c r="U93" s="46">
        <f>1/(10^(-(E93+(IF(P93="Y",Rules!$I$2,0))-K93)/Rules!$E$12)+1)</f>
        <v>0.8218477302</v>
      </c>
      <c r="V93" s="47">
        <f t="shared" si="6"/>
        <v>-13</v>
      </c>
      <c r="W93" s="47">
        <f t="shared" si="7"/>
        <v>13</v>
      </c>
      <c r="X93" s="47"/>
      <c r="Y93" s="47"/>
      <c r="Z93" s="48"/>
      <c r="AA93" s="47">
        <f t="shared" ref="AA93:BJ93" si="97">IF($D93=AA$1,$E93+$V93,(IF($J93=AA$1,$K93+$W93,AA92)))</f>
        <v>1569</v>
      </c>
      <c r="AB93" s="47">
        <f t="shared" si="97"/>
        <v>1059</v>
      </c>
      <c r="AC93" s="47">
        <f t="shared" si="97"/>
        <v>1536</v>
      </c>
      <c r="AD93" s="47">
        <f t="shared" si="97"/>
        <v>509</v>
      </c>
      <c r="AE93" s="47">
        <f t="shared" si="97"/>
        <v>1671</v>
      </c>
      <c r="AF93" s="47">
        <f t="shared" si="97"/>
        <v>1722</v>
      </c>
      <c r="AG93" s="47">
        <f t="shared" si="97"/>
        <v>1100</v>
      </c>
      <c r="AH93" s="47">
        <f t="shared" si="97"/>
        <v>836</v>
      </c>
      <c r="AI93" s="47">
        <f t="shared" si="97"/>
        <v>1379</v>
      </c>
      <c r="AJ93" s="47">
        <f t="shared" si="97"/>
        <v>1827</v>
      </c>
      <c r="AK93" s="47">
        <f t="shared" si="97"/>
        <v>603</v>
      </c>
      <c r="AL93" s="47">
        <f t="shared" si="97"/>
        <v>893</v>
      </c>
      <c r="AM93" s="47">
        <f t="shared" si="97"/>
        <v>1822</v>
      </c>
      <c r="AN93" s="47">
        <f t="shared" si="97"/>
        <v>1345</v>
      </c>
      <c r="AO93" s="47">
        <f t="shared" si="97"/>
        <v>1125</v>
      </c>
      <c r="AP93" s="47">
        <f t="shared" si="97"/>
        <v>1912</v>
      </c>
      <c r="AQ93" s="47">
        <f t="shared" si="97"/>
        <v>1493</v>
      </c>
      <c r="AR93" s="47">
        <f t="shared" si="97"/>
        <v>596</v>
      </c>
      <c r="AS93" s="47">
        <f t="shared" si="97"/>
        <v>1784</v>
      </c>
      <c r="AT93" s="47">
        <f t="shared" si="97"/>
        <v>967</v>
      </c>
      <c r="AU93" s="47">
        <f t="shared" si="97"/>
        <v>708</v>
      </c>
      <c r="AV93" s="47">
        <f t="shared" si="97"/>
        <v>878</v>
      </c>
      <c r="AW93" s="47">
        <f t="shared" si="97"/>
        <v>1103</v>
      </c>
      <c r="AX93" s="47">
        <f t="shared" si="97"/>
        <v>1212</v>
      </c>
      <c r="AY93" s="47">
        <f t="shared" si="97"/>
        <v>652</v>
      </c>
      <c r="AZ93" s="47">
        <f t="shared" si="97"/>
        <v>1627</v>
      </c>
      <c r="BA93" s="47">
        <f t="shared" si="97"/>
        <v>932</v>
      </c>
      <c r="BB93" s="47">
        <f t="shared" si="97"/>
        <v>680</v>
      </c>
      <c r="BC93" s="47">
        <f t="shared" si="97"/>
        <v>560</v>
      </c>
      <c r="BD93" s="47">
        <f t="shared" si="97"/>
        <v>1885</v>
      </c>
      <c r="BE93" s="47">
        <f t="shared" si="97"/>
        <v>736</v>
      </c>
      <c r="BF93" s="47">
        <f t="shared" si="97"/>
        <v>600</v>
      </c>
      <c r="BG93" s="47">
        <f t="shared" si="97"/>
        <v>1777</v>
      </c>
      <c r="BH93" s="47">
        <f t="shared" si="97"/>
        <v>1415</v>
      </c>
      <c r="BI93" s="47">
        <f t="shared" si="97"/>
        <v>1636</v>
      </c>
      <c r="BJ93" s="47">
        <f t="shared" si="97"/>
        <v>1001</v>
      </c>
    </row>
    <row r="94" ht="13.5" customHeight="1">
      <c r="A94" s="88">
        <v>39914.0</v>
      </c>
      <c r="B94" s="84" t="s">
        <v>71</v>
      </c>
      <c r="C94" s="38"/>
      <c r="D94" s="233" t="s">
        <v>20</v>
      </c>
      <c r="E94" s="52">
        <f t="shared" si="2"/>
        <v>1784</v>
      </c>
      <c r="F94" s="41">
        <v>2.0</v>
      </c>
      <c r="G94" s="41">
        <v>14.0</v>
      </c>
      <c r="H94" s="42">
        <f t="shared" si="3"/>
        <v>20</v>
      </c>
      <c r="I94" s="38"/>
      <c r="J94" s="234" t="s">
        <v>25</v>
      </c>
      <c r="K94" s="52">
        <f t="shared" si="4"/>
        <v>1777</v>
      </c>
      <c r="L94" s="44">
        <v>1.0</v>
      </c>
      <c r="M94" s="44">
        <v>13.0</v>
      </c>
      <c r="N94" s="23">
        <f t="shared" si="5"/>
        <v>16</v>
      </c>
      <c r="O94" s="38"/>
      <c r="P94" s="45" t="s">
        <v>72</v>
      </c>
      <c r="Q94" s="38"/>
      <c r="R94" s="45">
        <f>MIN(Rules!$E$2,(MAX(H94/N94,N94/H94)))</f>
        <v>1.25</v>
      </c>
      <c r="S94" s="45">
        <f>VLOOKUP(B94,Rules!A:B,2,FALSE)</f>
        <v>40</v>
      </c>
      <c r="T94" s="38"/>
      <c r="U94" s="46">
        <f>1/(10^(-(E94+(IF(P94="Y",Rules!$I$2,0))-K94)/Rules!$E$12)+1)</f>
        <v>0.6732698731</v>
      </c>
      <c r="V94" s="47">
        <f t="shared" si="6"/>
        <v>16</v>
      </c>
      <c r="W94" s="47">
        <f t="shared" si="7"/>
        <v>-16</v>
      </c>
      <c r="X94" s="47"/>
      <c r="Y94" s="47"/>
      <c r="Z94" s="48"/>
      <c r="AA94" s="47">
        <f t="shared" ref="AA94:BJ94" si="98">IF($D94=AA$1,$E94+$V94,(IF($J94=AA$1,$K94+$W94,AA93)))</f>
        <v>1569</v>
      </c>
      <c r="AB94" s="47">
        <f t="shared" si="98"/>
        <v>1059</v>
      </c>
      <c r="AC94" s="47">
        <f t="shared" si="98"/>
        <v>1536</v>
      </c>
      <c r="AD94" s="47">
        <f t="shared" si="98"/>
        <v>509</v>
      </c>
      <c r="AE94" s="47">
        <f t="shared" si="98"/>
        <v>1671</v>
      </c>
      <c r="AF94" s="47">
        <f t="shared" si="98"/>
        <v>1722</v>
      </c>
      <c r="AG94" s="47">
        <f t="shared" si="98"/>
        <v>1100</v>
      </c>
      <c r="AH94" s="47">
        <f t="shared" si="98"/>
        <v>836</v>
      </c>
      <c r="AI94" s="47">
        <f t="shared" si="98"/>
        <v>1379</v>
      </c>
      <c r="AJ94" s="47">
        <f t="shared" si="98"/>
        <v>1827</v>
      </c>
      <c r="AK94" s="47">
        <f t="shared" si="98"/>
        <v>603</v>
      </c>
      <c r="AL94" s="47">
        <f t="shared" si="98"/>
        <v>893</v>
      </c>
      <c r="AM94" s="47">
        <f t="shared" si="98"/>
        <v>1822</v>
      </c>
      <c r="AN94" s="47">
        <f t="shared" si="98"/>
        <v>1345</v>
      </c>
      <c r="AO94" s="47">
        <f t="shared" si="98"/>
        <v>1125</v>
      </c>
      <c r="AP94" s="47">
        <f t="shared" si="98"/>
        <v>1912</v>
      </c>
      <c r="AQ94" s="47">
        <f t="shared" si="98"/>
        <v>1493</v>
      </c>
      <c r="AR94" s="47">
        <f t="shared" si="98"/>
        <v>596</v>
      </c>
      <c r="AS94" s="47">
        <f t="shared" si="98"/>
        <v>1800</v>
      </c>
      <c r="AT94" s="47">
        <f t="shared" si="98"/>
        <v>967</v>
      </c>
      <c r="AU94" s="47">
        <f t="shared" si="98"/>
        <v>708</v>
      </c>
      <c r="AV94" s="47">
        <f t="shared" si="98"/>
        <v>878</v>
      </c>
      <c r="AW94" s="47">
        <f t="shared" si="98"/>
        <v>1103</v>
      </c>
      <c r="AX94" s="47">
        <f t="shared" si="98"/>
        <v>1212</v>
      </c>
      <c r="AY94" s="47">
        <f t="shared" si="98"/>
        <v>652</v>
      </c>
      <c r="AZ94" s="47">
        <f t="shared" si="98"/>
        <v>1627</v>
      </c>
      <c r="BA94" s="47">
        <f t="shared" si="98"/>
        <v>932</v>
      </c>
      <c r="BB94" s="47">
        <f t="shared" si="98"/>
        <v>680</v>
      </c>
      <c r="BC94" s="47">
        <f t="shared" si="98"/>
        <v>560</v>
      </c>
      <c r="BD94" s="47">
        <f t="shared" si="98"/>
        <v>1885</v>
      </c>
      <c r="BE94" s="47">
        <f t="shared" si="98"/>
        <v>736</v>
      </c>
      <c r="BF94" s="47">
        <f t="shared" si="98"/>
        <v>600</v>
      </c>
      <c r="BG94" s="47">
        <f t="shared" si="98"/>
        <v>1761</v>
      </c>
      <c r="BH94" s="47">
        <f t="shared" si="98"/>
        <v>1415</v>
      </c>
      <c r="BI94" s="47">
        <f t="shared" si="98"/>
        <v>1636</v>
      </c>
      <c r="BJ94" s="47">
        <f t="shared" si="98"/>
        <v>1001</v>
      </c>
    </row>
    <row r="95" ht="13.5" customHeight="1">
      <c r="A95" s="88">
        <v>39914.0</v>
      </c>
      <c r="B95" s="84" t="s">
        <v>71</v>
      </c>
      <c r="C95" s="38"/>
      <c r="D95" s="233" t="s">
        <v>50</v>
      </c>
      <c r="E95" s="52">
        <f t="shared" si="2"/>
        <v>708</v>
      </c>
      <c r="F95" s="41">
        <v>1.0</v>
      </c>
      <c r="G95" s="41">
        <v>5.0</v>
      </c>
      <c r="H95" s="42">
        <f t="shared" si="3"/>
        <v>8</v>
      </c>
      <c r="I95" s="38"/>
      <c r="J95" s="234" t="s">
        <v>36</v>
      </c>
      <c r="K95" s="52">
        <f t="shared" si="4"/>
        <v>967</v>
      </c>
      <c r="L95" s="44">
        <v>7.0</v>
      </c>
      <c r="M95" s="44">
        <v>25.0</v>
      </c>
      <c r="N95" s="23">
        <f t="shared" si="5"/>
        <v>46</v>
      </c>
      <c r="O95" s="38"/>
      <c r="P95" s="45" t="s">
        <v>72</v>
      </c>
      <c r="Q95" s="38"/>
      <c r="R95" s="45">
        <f>MIN(Rules!$E$2,(MAX(H95/N95,N95/H95)))</f>
        <v>2</v>
      </c>
      <c r="S95" s="45">
        <f>VLOOKUP(B95,Rules!A:B,2,FALSE)</f>
        <v>40</v>
      </c>
      <c r="T95" s="38"/>
      <c r="U95" s="46">
        <f>1/(10^(-(E95+(IF(P95="Y",Rules!$I$2,0))-K95)/Rules!$E$12)+1)</f>
        <v>0.3770793383</v>
      </c>
      <c r="V95" s="47">
        <f t="shared" si="6"/>
        <v>-30</v>
      </c>
      <c r="W95" s="47">
        <f t="shared" si="7"/>
        <v>30</v>
      </c>
      <c r="X95" s="47"/>
      <c r="Y95" s="47"/>
      <c r="Z95" s="48"/>
      <c r="AA95" s="47">
        <f t="shared" ref="AA95:BJ95" si="99">IF($D95=AA$1,$E95+$V95,(IF($J95=AA$1,$K95+$W95,AA94)))</f>
        <v>1569</v>
      </c>
      <c r="AB95" s="47">
        <f t="shared" si="99"/>
        <v>1059</v>
      </c>
      <c r="AC95" s="47">
        <f t="shared" si="99"/>
        <v>1536</v>
      </c>
      <c r="AD95" s="47">
        <f t="shared" si="99"/>
        <v>509</v>
      </c>
      <c r="AE95" s="47">
        <f t="shared" si="99"/>
        <v>1671</v>
      </c>
      <c r="AF95" s="47">
        <f t="shared" si="99"/>
        <v>1722</v>
      </c>
      <c r="AG95" s="47">
        <f t="shared" si="99"/>
        <v>1100</v>
      </c>
      <c r="AH95" s="47">
        <f t="shared" si="99"/>
        <v>836</v>
      </c>
      <c r="AI95" s="47">
        <f t="shared" si="99"/>
        <v>1379</v>
      </c>
      <c r="AJ95" s="47">
        <f t="shared" si="99"/>
        <v>1827</v>
      </c>
      <c r="AK95" s="47">
        <f t="shared" si="99"/>
        <v>603</v>
      </c>
      <c r="AL95" s="47">
        <f t="shared" si="99"/>
        <v>893</v>
      </c>
      <c r="AM95" s="47">
        <f t="shared" si="99"/>
        <v>1822</v>
      </c>
      <c r="AN95" s="47">
        <f t="shared" si="99"/>
        <v>1345</v>
      </c>
      <c r="AO95" s="47">
        <f t="shared" si="99"/>
        <v>1125</v>
      </c>
      <c r="AP95" s="47">
        <f t="shared" si="99"/>
        <v>1912</v>
      </c>
      <c r="AQ95" s="47">
        <f t="shared" si="99"/>
        <v>1493</v>
      </c>
      <c r="AR95" s="47">
        <f t="shared" si="99"/>
        <v>596</v>
      </c>
      <c r="AS95" s="47">
        <f t="shared" si="99"/>
        <v>1800</v>
      </c>
      <c r="AT95" s="47">
        <f t="shared" si="99"/>
        <v>997</v>
      </c>
      <c r="AU95" s="47">
        <f t="shared" si="99"/>
        <v>678</v>
      </c>
      <c r="AV95" s="47">
        <f t="shared" si="99"/>
        <v>878</v>
      </c>
      <c r="AW95" s="47">
        <f t="shared" si="99"/>
        <v>1103</v>
      </c>
      <c r="AX95" s="47">
        <f t="shared" si="99"/>
        <v>1212</v>
      </c>
      <c r="AY95" s="47">
        <f t="shared" si="99"/>
        <v>652</v>
      </c>
      <c r="AZ95" s="47">
        <f t="shared" si="99"/>
        <v>1627</v>
      </c>
      <c r="BA95" s="47">
        <f t="shared" si="99"/>
        <v>932</v>
      </c>
      <c r="BB95" s="47">
        <f t="shared" si="99"/>
        <v>680</v>
      </c>
      <c r="BC95" s="47">
        <f t="shared" si="99"/>
        <v>560</v>
      </c>
      <c r="BD95" s="47">
        <f t="shared" si="99"/>
        <v>1885</v>
      </c>
      <c r="BE95" s="47">
        <f t="shared" si="99"/>
        <v>736</v>
      </c>
      <c r="BF95" s="47">
        <f t="shared" si="99"/>
        <v>600</v>
      </c>
      <c r="BG95" s="47">
        <f t="shared" si="99"/>
        <v>1761</v>
      </c>
      <c r="BH95" s="47">
        <f t="shared" si="99"/>
        <v>1415</v>
      </c>
      <c r="BI95" s="47">
        <f t="shared" si="99"/>
        <v>1636</v>
      </c>
      <c r="BJ95" s="47">
        <f t="shared" si="99"/>
        <v>1001</v>
      </c>
    </row>
    <row r="96" ht="13.5" customHeight="1">
      <c r="A96" s="88">
        <v>39914.0</v>
      </c>
      <c r="B96" s="84" t="s">
        <v>71</v>
      </c>
      <c r="C96" s="38"/>
      <c r="D96" s="233" t="s">
        <v>37</v>
      </c>
      <c r="E96" s="52">
        <f t="shared" si="2"/>
        <v>836</v>
      </c>
      <c r="F96" s="41">
        <v>2.0</v>
      </c>
      <c r="G96" s="41">
        <v>22.0</v>
      </c>
      <c r="H96" s="42">
        <f t="shared" si="3"/>
        <v>28</v>
      </c>
      <c r="I96" s="38"/>
      <c r="J96" s="234" t="s">
        <v>45</v>
      </c>
      <c r="K96" s="52">
        <f t="shared" si="4"/>
        <v>893</v>
      </c>
      <c r="L96" s="44">
        <v>4.0</v>
      </c>
      <c r="M96" s="44">
        <v>14.0</v>
      </c>
      <c r="N96" s="23">
        <f t="shared" si="5"/>
        <v>26</v>
      </c>
      <c r="O96" s="38"/>
      <c r="P96" s="45" t="s">
        <v>72</v>
      </c>
      <c r="Q96" s="38"/>
      <c r="R96" s="45">
        <f>MIN(Rules!$E$2,(MAX(H96/N96,N96/H96)))</f>
        <v>1.076923077</v>
      </c>
      <c r="S96" s="45">
        <f>VLOOKUP(B96,Rules!A:B,2,FALSE)</f>
        <v>40</v>
      </c>
      <c r="T96" s="38"/>
      <c r="U96" s="46">
        <f>1/(10^(-(E96+(IF(P96="Y",Rules!$I$2,0))-K96)/Rules!$E$12)+1)</f>
        <v>0.6054630712</v>
      </c>
      <c r="V96" s="47">
        <f t="shared" si="6"/>
        <v>17</v>
      </c>
      <c r="W96" s="47">
        <f t="shared" si="7"/>
        <v>-17</v>
      </c>
      <c r="X96" s="47"/>
      <c r="Y96" s="47"/>
      <c r="Z96" s="48"/>
      <c r="AA96" s="47">
        <f t="shared" ref="AA96:BJ96" si="100">IF($D96=AA$1,$E96+$V96,(IF($J96=AA$1,$K96+$W96,AA95)))</f>
        <v>1569</v>
      </c>
      <c r="AB96" s="47">
        <f t="shared" si="100"/>
        <v>1059</v>
      </c>
      <c r="AC96" s="47">
        <f t="shared" si="100"/>
        <v>1536</v>
      </c>
      <c r="AD96" s="47">
        <f t="shared" si="100"/>
        <v>509</v>
      </c>
      <c r="AE96" s="47">
        <f t="shared" si="100"/>
        <v>1671</v>
      </c>
      <c r="AF96" s="47">
        <f t="shared" si="100"/>
        <v>1722</v>
      </c>
      <c r="AG96" s="47">
        <f t="shared" si="100"/>
        <v>1100</v>
      </c>
      <c r="AH96" s="47">
        <f t="shared" si="100"/>
        <v>853</v>
      </c>
      <c r="AI96" s="47">
        <f t="shared" si="100"/>
        <v>1379</v>
      </c>
      <c r="AJ96" s="47">
        <f t="shared" si="100"/>
        <v>1827</v>
      </c>
      <c r="AK96" s="47">
        <f t="shared" si="100"/>
        <v>603</v>
      </c>
      <c r="AL96" s="47">
        <f t="shared" si="100"/>
        <v>876</v>
      </c>
      <c r="AM96" s="47">
        <f t="shared" si="100"/>
        <v>1822</v>
      </c>
      <c r="AN96" s="47">
        <f t="shared" si="100"/>
        <v>1345</v>
      </c>
      <c r="AO96" s="47">
        <f t="shared" si="100"/>
        <v>1125</v>
      </c>
      <c r="AP96" s="47">
        <f t="shared" si="100"/>
        <v>1912</v>
      </c>
      <c r="AQ96" s="47">
        <f t="shared" si="100"/>
        <v>1493</v>
      </c>
      <c r="AR96" s="47">
        <f t="shared" si="100"/>
        <v>596</v>
      </c>
      <c r="AS96" s="47">
        <f t="shared" si="100"/>
        <v>1800</v>
      </c>
      <c r="AT96" s="47">
        <f t="shared" si="100"/>
        <v>997</v>
      </c>
      <c r="AU96" s="47">
        <f t="shared" si="100"/>
        <v>678</v>
      </c>
      <c r="AV96" s="47">
        <f t="shared" si="100"/>
        <v>878</v>
      </c>
      <c r="AW96" s="47">
        <f t="shared" si="100"/>
        <v>1103</v>
      </c>
      <c r="AX96" s="47">
        <f t="shared" si="100"/>
        <v>1212</v>
      </c>
      <c r="AY96" s="47">
        <f t="shared" si="100"/>
        <v>652</v>
      </c>
      <c r="AZ96" s="47">
        <f t="shared" si="100"/>
        <v>1627</v>
      </c>
      <c r="BA96" s="47">
        <f t="shared" si="100"/>
        <v>932</v>
      </c>
      <c r="BB96" s="47">
        <f t="shared" si="100"/>
        <v>680</v>
      </c>
      <c r="BC96" s="47">
        <f t="shared" si="100"/>
        <v>560</v>
      </c>
      <c r="BD96" s="47">
        <f t="shared" si="100"/>
        <v>1885</v>
      </c>
      <c r="BE96" s="47">
        <f t="shared" si="100"/>
        <v>736</v>
      </c>
      <c r="BF96" s="47">
        <f t="shared" si="100"/>
        <v>600</v>
      </c>
      <c r="BG96" s="47">
        <f t="shared" si="100"/>
        <v>1761</v>
      </c>
      <c r="BH96" s="47">
        <f t="shared" si="100"/>
        <v>1415</v>
      </c>
      <c r="BI96" s="47">
        <f t="shared" si="100"/>
        <v>1636</v>
      </c>
      <c r="BJ96" s="47">
        <f t="shared" si="100"/>
        <v>1001</v>
      </c>
    </row>
    <row r="97" ht="13.5" customHeight="1">
      <c r="A97" s="88">
        <v>39914.0</v>
      </c>
      <c r="B97" s="84" t="s">
        <v>71</v>
      </c>
      <c r="C97" s="38"/>
      <c r="D97" s="233" t="s">
        <v>41</v>
      </c>
      <c r="E97" s="52">
        <f t="shared" si="2"/>
        <v>932</v>
      </c>
      <c r="F97" s="41">
        <v>1.0</v>
      </c>
      <c r="G97" s="41">
        <v>16.0</v>
      </c>
      <c r="H97" s="42">
        <f t="shared" si="3"/>
        <v>19</v>
      </c>
      <c r="I97" s="38"/>
      <c r="J97" s="234" t="s">
        <v>47</v>
      </c>
      <c r="K97" s="52">
        <f t="shared" si="4"/>
        <v>878</v>
      </c>
      <c r="L97" s="44">
        <v>2.0</v>
      </c>
      <c r="M97" s="44">
        <v>8.0</v>
      </c>
      <c r="N97" s="23">
        <f t="shared" si="5"/>
        <v>14</v>
      </c>
      <c r="O97" s="38"/>
      <c r="P97" s="45" t="s">
        <v>72</v>
      </c>
      <c r="Q97" s="38"/>
      <c r="R97" s="45">
        <f>MIN(Rules!$E$2,(MAX(H97/N97,N97/H97)))</f>
        <v>1.357142857</v>
      </c>
      <c r="S97" s="45">
        <f>VLOOKUP(B97,Rules!A:B,2,FALSE)</f>
        <v>40</v>
      </c>
      <c r="T97" s="38"/>
      <c r="U97" s="46">
        <f>1/(10^(-(E97+(IF(P97="Y",Rules!$I$2,0))-K97)/Rules!$E$12)+1)</f>
        <v>0.7189894998</v>
      </c>
      <c r="V97" s="47">
        <f t="shared" si="6"/>
        <v>15</v>
      </c>
      <c r="W97" s="47">
        <f t="shared" si="7"/>
        <v>-15</v>
      </c>
      <c r="X97" s="47"/>
      <c r="Y97" s="47"/>
      <c r="Z97" s="48"/>
      <c r="AA97" s="47">
        <f t="shared" ref="AA97:BJ97" si="101">IF($D97=AA$1,$E97+$V97,(IF($J97=AA$1,$K97+$W97,AA96)))</f>
        <v>1569</v>
      </c>
      <c r="AB97" s="47">
        <f t="shared" si="101"/>
        <v>1059</v>
      </c>
      <c r="AC97" s="47">
        <f t="shared" si="101"/>
        <v>1536</v>
      </c>
      <c r="AD97" s="47">
        <f t="shared" si="101"/>
        <v>509</v>
      </c>
      <c r="AE97" s="47">
        <f t="shared" si="101"/>
        <v>1671</v>
      </c>
      <c r="AF97" s="47">
        <f t="shared" si="101"/>
        <v>1722</v>
      </c>
      <c r="AG97" s="47">
        <f t="shared" si="101"/>
        <v>1100</v>
      </c>
      <c r="AH97" s="47">
        <f t="shared" si="101"/>
        <v>853</v>
      </c>
      <c r="AI97" s="47">
        <f t="shared" si="101"/>
        <v>1379</v>
      </c>
      <c r="AJ97" s="47">
        <f t="shared" si="101"/>
        <v>1827</v>
      </c>
      <c r="AK97" s="47">
        <f t="shared" si="101"/>
        <v>603</v>
      </c>
      <c r="AL97" s="47">
        <f t="shared" si="101"/>
        <v>876</v>
      </c>
      <c r="AM97" s="47">
        <f t="shared" si="101"/>
        <v>1822</v>
      </c>
      <c r="AN97" s="47">
        <f t="shared" si="101"/>
        <v>1345</v>
      </c>
      <c r="AO97" s="47">
        <f t="shared" si="101"/>
        <v>1125</v>
      </c>
      <c r="AP97" s="47">
        <f t="shared" si="101"/>
        <v>1912</v>
      </c>
      <c r="AQ97" s="47">
        <f t="shared" si="101"/>
        <v>1493</v>
      </c>
      <c r="AR97" s="47">
        <f t="shared" si="101"/>
        <v>596</v>
      </c>
      <c r="AS97" s="47">
        <f t="shared" si="101"/>
        <v>1800</v>
      </c>
      <c r="AT97" s="47">
        <f t="shared" si="101"/>
        <v>997</v>
      </c>
      <c r="AU97" s="47">
        <f t="shared" si="101"/>
        <v>678</v>
      </c>
      <c r="AV97" s="47">
        <f t="shared" si="101"/>
        <v>863</v>
      </c>
      <c r="AW97" s="47">
        <f t="shared" si="101"/>
        <v>1103</v>
      </c>
      <c r="AX97" s="47">
        <f t="shared" si="101"/>
        <v>1212</v>
      </c>
      <c r="AY97" s="47">
        <f t="shared" si="101"/>
        <v>652</v>
      </c>
      <c r="AZ97" s="47">
        <f t="shared" si="101"/>
        <v>1627</v>
      </c>
      <c r="BA97" s="47">
        <f t="shared" si="101"/>
        <v>947</v>
      </c>
      <c r="BB97" s="47">
        <f t="shared" si="101"/>
        <v>680</v>
      </c>
      <c r="BC97" s="47">
        <f t="shared" si="101"/>
        <v>560</v>
      </c>
      <c r="BD97" s="47">
        <f t="shared" si="101"/>
        <v>1885</v>
      </c>
      <c r="BE97" s="47">
        <f t="shared" si="101"/>
        <v>736</v>
      </c>
      <c r="BF97" s="47">
        <f t="shared" si="101"/>
        <v>600</v>
      </c>
      <c r="BG97" s="47">
        <f t="shared" si="101"/>
        <v>1761</v>
      </c>
      <c r="BH97" s="47">
        <f t="shared" si="101"/>
        <v>1415</v>
      </c>
      <c r="BI97" s="47">
        <f t="shared" si="101"/>
        <v>1636</v>
      </c>
      <c r="BJ97" s="47">
        <f t="shared" si="101"/>
        <v>1001</v>
      </c>
    </row>
    <row r="98" ht="13.5" customHeight="1">
      <c r="A98" s="88">
        <v>39922.0</v>
      </c>
      <c r="B98" s="84" t="s">
        <v>71</v>
      </c>
      <c r="C98" s="38"/>
      <c r="D98" s="233" t="s">
        <v>21</v>
      </c>
      <c r="E98" s="52">
        <f t="shared" si="2"/>
        <v>1671</v>
      </c>
      <c r="F98" s="41">
        <v>0.0</v>
      </c>
      <c r="G98" s="41">
        <v>19.0</v>
      </c>
      <c r="H98" s="42">
        <f t="shared" si="3"/>
        <v>19</v>
      </c>
      <c r="I98" s="38"/>
      <c r="J98" s="234" t="s">
        <v>23</v>
      </c>
      <c r="K98" s="52">
        <f t="shared" si="4"/>
        <v>1822</v>
      </c>
      <c r="L98" s="44">
        <v>4.0</v>
      </c>
      <c r="M98" s="44">
        <v>16.0</v>
      </c>
      <c r="N98" s="23">
        <f t="shared" si="5"/>
        <v>28</v>
      </c>
      <c r="O98" s="38"/>
      <c r="P98" s="45" t="s">
        <v>72</v>
      </c>
      <c r="Q98" s="38"/>
      <c r="R98" s="45">
        <f>MIN(Rules!$E$2,(MAX(H98/N98,N98/H98)))</f>
        <v>1.473684211</v>
      </c>
      <c r="S98" s="45">
        <f>VLOOKUP(B98,Rules!A:B,2,FALSE)</f>
        <v>40</v>
      </c>
      <c r="T98" s="38"/>
      <c r="U98" s="46">
        <f>1/(10^(-(E98+(IF(P98="Y",Rules!$I$2,0))-K98)/Rules!$E$12)+1)</f>
        <v>0.4988487095</v>
      </c>
      <c r="V98" s="47">
        <f t="shared" si="6"/>
        <v>-29</v>
      </c>
      <c r="W98" s="47">
        <f t="shared" si="7"/>
        <v>29</v>
      </c>
      <c r="X98" s="47"/>
      <c r="Y98" s="47"/>
      <c r="Z98" s="48"/>
      <c r="AA98" s="47">
        <f t="shared" ref="AA98:BJ98" si="102">IF($D98=AA$1,$E98+$V98,(IF($J98=AA$1,$K98+$W98,AA97)))</f>
        <v>1569</v>
      </c>
      <c r="AB98" s="47">
        <f t="shared" si="102"/>
        <v>1059</v>
      </c>
      <c r="AC98" s="47">
        <f t="shared" si="102"/>
        <v>1536</v>
      </c>
      <c r="AD98" s="47">
        <f t="shared" si="102"/>
        <v>509</v>
      </c>
      <c r="AE98" s="47">
        <f t="shared" si="102"/>
        <v>1642</v>
      </c>
      <c r="AF98" s="47">
        <f t="shared" si="102"/>
        <v>1722</v>
      </c>
      <c r="AG98" s="47">
        <f t="shared" si="102"/>
        <v>1100</v>
      </c>
      <c r="AH98" s="47">
        <f t="shared" si="102"/>
        <v>853</v>
      </c>
      <c r="AI98" s="47">
        <f t="shared" si="102"/>
        <v>1379</v>
      </c>
      <c r="AJ98" s="47">
        <f t="shared" si="102"/>
        <v>1827</v>
      </c>
      <c r="AK98" s="47">
        <f t="shared" si="102"/>
        <v>603</v>
      </c>
      <c r="AL98" s="47">
        <f t="shared" si="102"/>
        <v>876</v>
      </c>
      <c r="AM98" s="47">
        <f t="shared" si="102"/>
        <v>1851</v>
      </c>
      <c r="AN98" s="47">
        <f t="shared" si="102"/>
        <v>1345</v>
      </c>
      <c r="AO98" s="47">
        <f t="shared" si="102"/>
        <v>1125</v>
      </c>
      <c r="AP98" s="47">
        <f t="shared" si="102"/>
        <v>1912</v>
      </c>
      <c r="AQ98" s="47">
        <f t="shared" si="102"/>
        <v>1493</v>
      </c>
      <c r="AR98" s="47">
        <f t="shared" si="102"/>
        <v>596</v>
      </c>
      <c r="AS98" s="47">
        <f t="shared" si="102"/>
        <v>1800</v>
      </c>
      <c r="AT98" s="47">
        <f t="shared" si="102"/>
        <v>997</v>
      </c>
      <c r="AU98" s="47">
        <f t="shared" si="102"/>
        <v>678</v>
      </c>
      <c r="AV98" s="47">
        <f t="shared" si="102"/>
        <v>863</v>
      </c>
      <c r="AW98" s="47">
        <f t="shared" si="102"/>
        <v>1103</v>
      </c>
      <c r="AX98" s="47">
        <f t="shared" si="102"/>
        <v>1212</v>
      </c>
      <c r="AY98" s="47">
        <f t="shared" si="102"/>
        <v>652</v>
      </c>
      <c r="AZ98" s="47">
        <f t="shared" si="102"/>
        <v>1627</v>
      </c>
      <c r="BA98" s="47">
        <f t="shared" si="102"/>
        <v>947</v>
      </c>
      <c r="BB98" s="47">
        <f t="shared" si="102"/>
        <v>680</v>
      </c>
      <c r="BC98" s="47">
        <f t="shared" si="102"/>
        <v>560</v>
      </c>
      <c r="BD98" s="47">
        <f t="shared" si="102"/>
        <v>1885</v>
      </c>
      <c r="BE98" s="47">
        <f t="shared" si="102"/>
        <v>736</v>
      </c>
      <c r="BF98" s="47">
        <f t="shared" si="102"/>
        <v>600</v>
      </c>
      <c r="BG98" s="47">
        <f t="shared" si="102"/>
        <v>1761</v>
      </c>
      <c r="BH98" s="47">
        <f t="shared" si="102"/>
        <v>1415</v>
      </c>
      <c r="BI98" s="47">
        <f t="shared" si="102"/>
        <v>1636</v>
      </c>
      <c r="BJ98" s="47">
        <f t="shared" si="102"/>
        <v>1001</v>
      </c>
    </row>
    <row r="99" ht="13.5" customHeight="1">
      <c r="A99" s="88">
        <v>39922.0</v>
      </c>
      <c r="B99" s="84" t="s">
        <v>71</v>
      </c>
      <c r="C99" s="38"/>
      <c r="D99" s="233" t="s">
        <v>22</v>
      </c>
      <c r="E99" s="52">
        <f t="shared" si="2"/>
        <v>1912</v>
      </c>
      <c r="F99" s="41">
        <v>1.0</v>
      </c>
      <c r="G99" s="41">
        <v>23.0</v>
      </c>
      <c r="H99" s="42">
        <f t="shared" si="3"/>
        <v>26</v>
      </c>
      <c r="I99" s="38"/>
      <c r="J99" s="234" t="s">
        <v>26</v>
      </c>
      <c r="K99" s="52">
        <f t="shared" si="4"/>
        <v>1827</v>
      </c>
      <c r="L99" s="44">
        <v>3.0</v>
      </c>
      <c r="M99" s="44">
        <v>15.0</v>
      </c>
      <c r="N99" s="23">
        <f t="shared" si="5"/>
        <v>24</v>
      </c>
      <c r="O99" s="38"/>
      <c r="P99" s="45" t="s">
        <v>72</v>
      </c>
      <c r="Q99" s="38"/>
      <c r="R99" s="45">
        <f>MIN(Rules!$E$2,(MAX(H99/N99,N99/H99)))</f>
        <v>1.083333333</v>
      </c>
      <c r="S99" s="45">
        <f>VLOOKUP(B99,Rules!A:B,2,FALSE)</f>
        <v>40</v>
      </c>
      <c r="T99" s="38"/>
      <c r="U99" s="46">
        <f>1/(10^(-(E99+(IF(P99="Y",Rules!$I$2,0))-K99)/Rules!$E$12)+1)</f>
        <v>0.7469129214</v>
      </c>
      <c r="V99" s="47">
        <f t="shared" si="6"/>
        <v>11</v>
      </c>
      <c r="W99" s="47">
        <f t="shared" si="7"/>
        <v>-11</v>
      </c>
      <c r="X99" s="47"/>
      <c r="Y99" s="47"/>
      <c r="Z99" s="48"/>
      <c r="AA99" s="47">
        <f t="shared" ref="AA99:BJ99" si="103">IF($D99=AA$1,$E99+$V99,(IF($J99=AA$1,$K99+$W99,AA98)))</f>
        <v>1569</v>
      </c>
      <c r="AB99" s="47">
        <f t="shared" si="103"/>
        <v>1059</v>
      </c>
      <c r="AC99" s="47">
        <f t="shared" si="103"/>
        <v>1536</v>
      </c>
      <c r="AD99" s="47">
        <f t="shared" si="103"/>
        <v>509</v>
      </c>
      <c r="AE99" s="47">
        <f t="shared" si="103"/>
        <v>1642</v>
      </c>
      <c r="AF99" s="47">
        <f t="shared" si="103"/>
        <v>1722</v>
      </c>
      <c r="AG99" s="47">
        <f t="shared" si="103"/>
        <v>1100</v>
      </c>
      <c r="AH99" s="47">
        <f t="shared" si="103"/>
        <v>853</v>
      </c>
      <c r="AI99" s="47">
        <f t="shared" si="103"/>
        <v>1379</v>
      </c>
      <c r="AJ99" s="47">
        <f t="shared" si="103"/>
        <v>1816</v>
      </c>
      <c r="AK99" s="47">
        <f t="shared" si="103"/>
        <v>603</v>
      </c>
      <c r="AL99" s="47">
        <f t="shared" si="103"/>
        <v>876</v>
      </c>
      <c r="AM99" s="47">
        <f t="shared" si="103"/>
        <v>1851</v>
      </c>
      <c r="AN99" s="47">
        <f t="shared" si="103"/>
        <v>1345</v>
      </c>
      <c r="AO99" s="47">
        <f t="shared" si="103"/>
        <v>1125</v>
      </c>
      <c r="AP99" s="47">
        <f t="shared" si="103"/>
        <v>1923</v>
      </c>
      <c r="AQ99" s="47">
        <f t="shared" si="103"/>
        <v>1493</v>
      </c>
      <c r="AR99" s="47">
        <f t="shared" si="103"/>
        <v>596</v>
      </c>
      <c r="AS99" s="47">
        <f t="shared" si="103"/>
        <v>1800</v>
      </c>
      <c r="AT99" s="47">
        <f t="shared" si="103"/>
        <v>997</v>
      </c>
      <c r="AU99" s="47">
        <f t="shared" si="103"/>
        <v>678</v>
      </c>
      <c r="AV99" s="47">
        <f t="shared" si="103"/>
        <v>863</v>
      </c>
      <c r="AW99" s="47">
        <f t="shared" si="103"/>
        <v>1103</v>
      </c>
      <c r="AX99" s="47">
        <f t="shared" si="103"/>
        <v>1212</v>
      </c>
      <c r="AY99" s="47">
        <f t="shared" si="103"/>
        <v>652</v>
      </c>
      <c r="AZ99" s="47">
        <f t="shared" si="103"/>
        <v>1627</v>
      </c>
      <c r="BA99" s="47">
        <f t="shared" si="103"/>
        <v>947</v>
      </c>
      <c r="BB99" s="47">
        <f t="shared" si="103"/>
        <v>680</v>
      </c>
      <c r="BC99" s="47">
        <f t="shared" si="103"/>
        <v>560</v>
      </c>
      <c r="BD99" s="47">
        <f t="shared" si="103"/>
        <v>1885</v>
      </c>
      <c r="BE99" s="47">
        <f t="shared" si="103"/>
        <v>736</v>
      </c>
      <c r="BF99" s="47">
        <f t="shared" si="103"/>
        <v>600</v>
      </c>
      <c r="BG99" s="47">
        <f t="shared" si="103"/>
        <v>1761</v>
      </c>
      <c r="BH99" s="47">
        <f t="shared" si="103"/>
        <v>1415</v>
      </c>
      <c r="BI99" s="47">
        <f t="shared" si="103"/>
        <v>1636</v>
      </c>
      <c r="BJ99" s="47">
        <f t="shared" si="103"/>
        <v>1001</v>
      </c>
    </row>
    <row r="100" ht="13.5" customHeight="1">
      <c r="A100" s="88">
        <v>39922.0</v>
      </c>
      <c r="B100" s="84" t="s">
        <v>71</v>
      </c>
      <c r="C100" s="38"/>
      <c r="D100" s="233" t="s">
        <v>19</v>
      </c>
      <c r="E100" s="52">
        <f t="shared" si="2"/>
        <v>1722</v>
      </c>
      <c r="F100" s="41">
        <v>3.0</v>
      </c>
      <c r="G100" s="41">
        <v>15.0</v>
      </c>
      <c r="H100" s="42">
        <f t="shared" si="3"/>
        <v>24</v>
      </c>
      <c r="I100" s="38"/>
      <c r="J100" s="234" t="s">
        <v>25</v>
      </c>
      <c r="K100" s="52">
        <f t="shared" si="4"/>
        <v>1761</v>
      </c>
      <c r="L100" s="44">
        <v>2.0</v>
      </c>
      <c r="M100" s="44">
        <v>22.0</v>
      </c>
      <c r="N100" s="23">
        <f t="shared" si="5"/>
        <v>28</v>
      </c>
      <c r="O100" s="38"/>
      <c r="P100" s="45" t="s">
        <v>72</v>
      </c>
      <c r="Q100" s="38"/>
      <c r="R100" s="45">
        <f>MIN(Rules!$E$2,(MAX(H100/N100,N100/H100)))</f>
        <v>1.166666667</v>
      </c>
      <c r="S100" s="45">
        <f>VLOOKUP(B100,Rules!A:B,2,FALSE)</f>
        <v>40</v>
      </c>
      <c r="T100" s="38"/>
      <c r="U100" s="46">
        <f>1/(10^(-(E100+(IF(P100="Y",Rules!$I$2,0))-K100)/Rules!$E$12)+1)</f>
        <v>0.6250816215</v>
      </c>
      <c r="V100" s="47">
        <f t="shared" si="6"/>
        <v>-29</v>
      </c>
      <c r="W100" s="47">
        <f t="shared" si="7"/>
        <v>29</v>
      </c>
      <c r="X100" s="47"/>
      <c r="Y100" s="47"/>
      <c r="Z100" s="48"/>
      <c r="AA100" s="47">
        <f t="shared" ref="AA100:BJ100" si="104">IF($D100=AA$1,$E100+$V100,(IF($J100=AA$1,$K100+$W100,AA99)))</f>
        <v>1569</v>
      </c>
      <c r="AB100" s="47">
        <f t="shared" si="104"/>
        <v>1059</v>
      </c>
      <c r="AC100" s="47">
        <f t="shared" si="104"/>
        <v>1536</v>
      </c>
      <c r="AD100" s="47">
        <f t="shared" si="104"/>
        <v>509</v>
      </c>
      <c r="AE100" s="47">
        <f t="shared" si="104"/>
        <v>1642</v>
      </c>
      <c r="AF100" s="47">
        <f t="shared" si="104"/>
        <v>1693</v>
      </c>
      <c r="AG100" s="47">
        <f t="shared" si="104"/>
        <v>1100</v>
      </c>
      <c r="AH100" s="47">
        <f t="shared" si="104"/>
        <v>853</v>
      </c>
      <c r="AI100" s="47">
        <f t="shared" si="104"/>
        <v>1379</v>
      </c>
      <c r="AJ100" s="47">
        <f t="shared" si="104"/>
        <v>1816</v>
      </c>
      <c r="AK100" s="47">
        <f t="shared" si="104"/>
        <v>603</v>
      </c>
      <c r="AL100" s="47">
        <f t="shared" si="104"/>
        <v>876</v>
      </c>
      <c r="AM100" s="47">
        <f t="shared" si="104"/>
        <v>1851</v>
      </c>
      <c r="AN100" s="47">
        <f t="shared" si="104"/>
        <v>1345</v>
      </c>
      <c r="AO100" s="47">
        <f t="shared" si="104"/>
        <v>1125</v>
      </c>
      <c r="AP100" s="47">
        <f t="shared" si="104"/>
        <v>1923</v>
      </c>
      <c r="AQ100" s="47">
        <f t="shared" si="104"/>
        <v>1493</v>
      </c>
      <c r="AR100" s="47">
        <f t="shared" si="104"/>
        <v>596</v>
      </c>
      <c r="AS100" s="47">
        <f t="shared" si="104"/>
        <v>1800</v>
      </c>
      <c r="AT100" s="47">
        <f t="shared" si="104"/>
        <v>997</v>
      </c>
      <c r="AU100" s="47">
        <f t="shared" si="104"/>
        <v>678</v>
      </c>
      <c r="AV100" s="47">
        <f t="shared" si="104"/>
        <v>863</v>
      </c>
      <c r="AW100" s="47">
        <f t="shared" si="104"/>
        <v>1103</v>
      </c>
      <c r="AX100" s="47">
        <f t="shared" si="104"/>
        <v>1212</v>
      </c>
      <c r="AY100" s="47">
        <f t="shared" si="104"/>
        <v>652</v>
      </c>
      <c r="AZ100" s="47">
        <f t="shared" si="104"/>
        <v>1627</v>
      </c>
      <c r="BA100" s="47">
        <f t="shared" si="104"/>
        <v>947</v>
      </c>
      <c r="BB100" s="47">
        <f t="shared" si="104"/>
        <v>680</v>
      </c>
      <c r="BC100" s="47">
        <f t="shared" si="104"/>
        <v>560</v>
      </c>
      <c r="BD100" s="47">
        <f t="shared" si="104"/>
        <v>1885</v>
      </c>
      <c r="BE100" s="47">
        <f t="shared" si="104"/>
        <v>736</v>
      </c>
      <c r="BF100" s="47">
        <f t="shared" si="104"/>
        <v>600</v>
      </c>
      <c r="BG100" s="47">
        <f t="shared" si="104"/>
        <v>1790</v>
      </c>
      <c r="BH100" s="47">
        <f t="shared" si="104"/>
        <v>1415</v>
      </c>
      <c r="BI100" s="47">
        <f t="shared" si="104"/>
        <v>1636</v>
      </c>
      <c r="BJ100" s="47">
        <f t="shared" si="104"/>
        <v>1001</v>
      </c>
    </row>
    <row r="101" ht="13.5" customHeight="1">
      <c r="A101" s="88">
        <v>39922.0</v>
      </c>
      <c r="B101" s="84" t="s">
        <v>71</v>
      </c>
      <c r="C101" s="38"/>
      <c r="D101" s="233" t="s">
        <v>18</v>
      </c>
      <c r="E101" s="52">
        <f t="shared" si="2"/>
        <v>1885</v>
      </c>
      <c r="F101" s="41">
        <v>1.0</v>
      </c>
      <c r="G101" s="41">
        <v>16.0</v>
      </c>
      <c r="H101" s="42">
        <f t="shared" si="3"/>
        <v>19</v>
      </c>
      <c r="I101" s="38"/>
      <c r="J101" s="234" t="s">
        <v>20</v>
      </c>
      <c r="K101" s="52">
        <f t="shared" si="4"/>
        <v>1800</v>
      </c>
      <c r="L101" s="44">
        <v>1.0</v>
      </c>
      <c r="M101" s="44">
        <v>11.0</v>
      </c>
      <c r="N101" s="23">
        <f t="shared" si="5"/>
        <v>14</v>
      </c>
      <c r="O101" s="38"/>
      <c r="P101" s="45" t="s">
        <v>72</v>
      </c>
      <c r="Q101" s="38"/>
      <c r="R101" s="45">
        <f>MIN(Rules!$E$2,(MAX(H101/N101,N101/H101)))</f>
        <v>1.357142857</v>
      </c>
      <c r="S101" s="45">
        <f>VLOOKUP(B101,Rules!A:B,2,FALSE)</f>
        <v>40</v>
      </c>
      <c r="T101" s="38"/>
      <c r="U101" s="46">
        <f>1/(10^(-(E101+(IF(P101="Y",Rules!$I$2,0))-K101)/Rules!$E$12)+1)</f>
        <v>0.7469129214</v>
      </c>
      <c r="V101" s="47">
        <f t="shared" si="6"/>
        <v>14</v>
      </c>
      <c r="W101" s="47">
        <f t="shared" si="7"/>
        <v>-14</v>
      </c>
      <c r="X101" s="47"/>
      <c r="Y101" s="47"/>
      <c r="Z101" s="48"/>
      <c r="AA101" s="47">
        <f t="shared" ref="AA101:BJ101" si="105">IF($D101=AA$1,$E101+$V101,(IF($J101=AA$1,$K101+$W101,AA100)))</f>
        <v>1569</v>
      </c>
      <c r="AB101" s="47">
        <f t="shared" si="105"/>
        <v>1059</v>
      </c>
      <c r="AC101" s="47">
        <f t="shared" si="105"/>
        <v>1536</v>
      </c>
      <c r="AD101" s="47">
        <f t="shared" si="105"/>
        <v>509</v>
      </c>
      <c r="AE101" s="47">
        <f t="shared" si="105"/>
        <v>1642</v>
      </c>
      <c r="AF101" s="47">
        <f t="shared" si="105"/>
        <v>1693</v>
      </c>
      <c r="AG101" s="47">
        <f t="shared" si="105"/>
        <v>1100</v>
      </c>
      <c r="AH101" s="47">
        <f t="shared" si="105"/>
        <v>853</v>
      </c>
      <c r="AI101" s="47">
        <f t="shared" si="105"/>
        <v>1379</v>
      </c>
      <c r="AJ101" s="47">
        <f t="shared" si="105"/>
        <v>1816</v>
      </c>
      <c r="AK101" s="47">
        <f t="shared" si="105"/>
        <v>603</v>
      </c>
      <c r="AL101" s="47">
        <f t="shared" si="105"/>
        <v>876</v>
      </c>
      <c r="AM101" s="47">
        <f t="shared" si="105"/>
        <v>1851</v>
      </c>
      <c r="AN101" s="47">
        <f t="shared" si="105"/>
        <v>1345</v>
      </c>
      <c r="AO101" s="47">
        <f t="shared" si="105"/>
        <v>1125</v>
      </c>
      <c r="AP101" s="47">
        <f t="shared" si="105"/>
        <v>1923</v>
      </c>
      <c r="AQ101" s="47">
        <f t="shared" si="105"/>
        <v>1493</v>
      </c>
      <c r="AR101" s="47">
        <f t="shared" si="105"/>
        <v>596</v>
      </c>
      <c r="AS101" s="47">
        <f t="shared" si="105"/>
        <v>1786</v>
      </c>
      <c r="AT101" s="47">
        <f t="shared" si="105"/>
        <v>997</v>
      </c>
      <c r="AU101" s="47">
        <f t="shared" si="105"/>
        <v>678</v>
      </c>
      <c r="AV101" s="47">
        <f t="shared" si="105"/>
        <v>863</v>
      </c>
      <c r="AW101" s="47">
        <f t="shared" si="105"/>
        <v>1103</v>
      </c>
      <c r="AX101" s="47">
        <f t="shared" si="105"/>
        <v>1212</v>
      </c>
      <c r="AY101" s="47">
        <f t="shared" si="105"/>
        <v>652</v>
      </c>
      <c r="AZ101" s="47">
        <f t="shared" si="105"/>
        <v>1627</v>
      </c>
      <c r="BA101" s="47">
        <f t="shared" si="105"/>
        <v>947</v>
      </c>
      <c r="BB101" s="47">
        <f t="shared" si="105"/>
        <v>680</v>
      </c>
      <c r="BC101" s="47">
        <f t="shared" si="105"/>
        <v>560</v>
      </c>
      <c r="BD101" s="47">
        <f t="shared" si="105"/>
        <v>1899</v>
      </c>
      <c r="BE101" s="47">
        <f t="shared" si="105"/>
        <v>736</v>
      </c>
      <c r="BF101" s="47">
        <f t="shared" si="105"/>
        <v>600</v>
      </c>
      <c r="BG101" s="47">
        <f t="shared" si="105"/>
        <v>1790</v>
      </c>
      <c r="BH101" s="47">
        <f t="shared" si="105"/>
        <v>1415</v>
      </c>
      <c r="BI101" s="47">
        <f t="shared" si="105"/>
        <v>1636</v>
      </c>
      <c r="BJ101" s="47">
        <f t="shared" si="105"/>
        <v>1001</v>
      </c>
    </row>
    <row r="102" ht="13.5" customHeight="1">
      <c r="A102" s="88">
        <v>39922.0</v>
      </c>
      <c r="B102" s="84" t="s">
        <v>71</v>
      </c>
      <c r="C102" s="38"/>
      <c r="D102" s="233" t="s">
        <v>33</v>
      </c>
      <c r="E102" s="52">
        <f t="shared" si="2"/>
        <v>1379</v>
      </c>
      <c r="F102" s="41">
        <v>1.0</v>
      </c>
      <c r="G102" s="41">
        <v>23.0</v>
      </c>
      <c r="H102" s="42">
        <f t="shared" si="3"/>
        <v>26</v>
      </c>
      <c r="I102" s="38"/>
      <c r="J102" s="234" t="s">
        <v>34</v>
      </c>
      <c r="K102" s="52">
        <f t="shared" si="4"/>
        <v>1345</v>
      </c>
      <c r="L102" s="44">
        <v>4.0</v>
      </c>
      <c r="M102" s="44">
        <v>5.0</v>
      </c>
      <c r="N102" s="23">
        <f t="shared" si="5"/>
        <v>17</v>
      </c>
      <c r="O102" s="38"/>
      <c r="P102" s="45" t="s">
        <v>72</v>
      </c>
      <c r="Q102" s="38"/>
      <c r="R102" s="45">
        <f>MIN(Rules!$E$2,(MAX(H102/N102,N102/H102)))</f>
        <v>1.529411765</v>
      </c>
      <c r="S102" s="45">
        <f>VLOOKUP(B102,Rules!A:B,2,FALSE)</f>
        <v>40</v>
      </c>
      <c r="T102" s="38"/>
      <c r="U102" s="46">
        <f>1/(10^(-(E102+(IF(P102="Y",Rules!$I$2,0))-K102)/Rules!$E$12)+1)</f>
        <v>0.7000112252</v>
      </c>
      <c r="V102" s="47">
        <f t="shared" si="6"/>
        <v>18</v>
      </c>
      <c r="W102" s="47">
        <f t="shared" si="7"/>
        <v>-18</v>
      </c>
      <c r="X102" s="47"/>
      <c r="Y102" s="47"/>
      <c r="Z102" s="48"/>
      <c r="AA102" s="47">
        <f t="shared" ref="AA102:BJ102" si="106">IF($D102=AA$1,$E102+$V102,(IF($J102=AA$1,$K102+$W102,AA101)))</f>
        <v>1569</v>
      </c>
      <c r="AB102" s="47">
        <f t="shared" si="106"/>
        <v>1059</v>
      </c>
      <c r="AC102" s="47">
        <f t="shared" si="106"/>
        <v>1536</v>
      </c>
      <c r="AD102" s="47">
        <f t="shared" si="106"/>
        <v>509</v>
      </c>
      <c r="AE102" s="47">
        <f t="shared" si="106"/>
        <v>1642</v>
      </c>
      <c r="AF102" s="47">
        <f t="shared" si="106"/>
        <v>1693</v>
      </c>
      <c r="AG102" s="47">
        <f t="shared" si="106"/>
        <v>1100</v>
      </c>
      <c r="AH102" s="47">
        <f t="shared" si="106"/>
        <v>853</v>
      </c>
      <c r="AI102" s="47">
        <f t="shared" si="106"/>
        <v>1397</v>
      </c>
      <c r="AJ102" s="47">
        <f t="shared" si="106"/>
        <v>1816</v>
      </c>
      <c r="AK102" s="47">
        <f t="shared" si="106"/>
        <v>603</v>
      </c>
      <c r="AL102" s="47">
        <f t="shared" si="106"/>
        <v>876</v>
      </c>
      <c r="AM102" s="47">
        <f t="shared" si="106"/>
        <v>1851</v>
      </c>
      <c r="AN102" s="47">
        <f t="shared" si="106"/>
        <v>1327</v>
      </c>
      <c r="AO102" s="47">
        <f t="shared" si="106"/>
        <v>1125</v>
      </c>
      <c r="AP102" s="47">
        <f t="shared" si="106"/>
        <v>1923</v>
      </c>
      <c r="AQ102" s="47">
        <f t="shared" si="106"/>
        <v>1493</v>
      </c>
      <c r="AR102" s="47">
        <f t="shared" si="106"/>
        <v>596</v>
      </c>
      <c r="AS102" s="47">
        <f t="shared" si="106"/>
        <v>1786</v>
      </c>
      <c r="AT102" s="47">
        <f t="shared" si="106"/>
        <v>997</v>
      </c>
      <c r="AU102" s="47">
        <f t="shared" si="106"/>
        <v>678</v>
      </c>
      <c r="AV102" s="47">
        <f t="shared" si="106"/>
        <v>863</v>
      </c>
      <c r="AW102" s="47">
        <f t="shared" si="106"/>
        <v>1103</v>
      </c>
      <c r="AX102" s="47">
        <f t="shared" si="106"/>
        <v>1212</v>
      </c>
      <c r="AY102" s="47">
        <f t="shared" si="106"/>
        <v>652</v>
      </c>
      <c r="AZ102" s="47">
        <f t="shared" si="106"/>
        <v>1627</v>
      </c>
      <c r="BA102" s="47">
        <f t="shared" si="106"/>
        <v>947</v>
      </c>
      <c r="BB102" s="47">
        <f t="shared" si="106"/>
        <v>680</v>
      </c>
      <c r="BC102" s="47">
        <f t="shared" si="106"/>
        <v>560</v>
      </c>
      <c r="BD102" s="47">
        <f t="shared" si="106"/>
        <v>1899</v>
      </c>
      <c r="BE102" s="47">
        <f t="shared" si="106"/>
        <v>736</v>
      </c>
      <c r="BF102" s="47">
        <f t="shared" si="106"/>
        <v>600</v>
      </c>
      <c r="BG102" s="47">
        <f t="shared" si="106"/>
        <v>1790</v>
      </c>
      <c r="BH102" s="47">
        <f t="shared" si="106"/>
        <v>1415</v>
      </c>
      <c r="BI102" s="47">
        <f t="shared" si="106"/>
        <v>1636</v>
      </c>
      <c r="BJ102" s="47">
        <f t="shared" si="106"/>
        <v>1001</v>
      </c>
    </row>
    <row r="103" ht="13.5" customHeight="1">
      <c r="A103" s="88">
        <v>39922.0</v>
      </c>
      <c r="B103" s="84" t="s">
        <v>71</v>
      </c>
      <c r="C103" s="38"/>
      <c r="D103" s="233" t="s">
        <v>24</v>
      </c>
      <c r="E103" s="52">
        <f t="shared" si="2"/>
        <v>1636</v>
      </c>
      <c r="F103" s="41">
        <v>6.0</v>
      </c>
      <c r="G103" s="41">
        <v>21.0</v>
      </c>
      <c r="H103" s="42">
        <f t="shared" si="3"/>
        <v>39</v>
      </c>
      <c r="I103" s="38"/>
      <c r="J103" s="234" t="s">
        <v>28</v>
      </c>
      <c r="K103" s="52">
        <f t="shared" si="4"/>
        <v>1536</v>
      </c>
      <c r="L103" s="44">
        <v>0.0</v>
      </c>
      <c r="M103" s="44">
        <v>14.0</v>
      </c>
      <c r="N103" s="23">
        <f t="shared" si="5"/>
        <v>14</v>
      </c>
      <c r="O103" s="38"/>
      <c r="P103" s="45" t="s">
        <v>72</v>
      </c>
      <c r="Q103" s="38"/>
      <c r="R103" s="45">
        <f>MIN(Rules!$E$2,(MAX(H103/N103,N103/H103)))</f>
        <v>2</v>
      </c>
      <c r="S103" s="45">
        <f>VLOOKUP(B103,Rules!A:B,2,FALSE)</f>
        <v>40</v>
      </c>
      <c r="T103" s="38"/>
      <c r="U103" s="46">
        <f>1/(10^(-(E103+(IF(P103="Y",Rules!$I$2,0))-K103)/Rules!$E$12)+1)</f>
        <v>0.7597469266</v>
      </c>
      <c r="V103" s="47">
        <f t="shared" si="6"/>
        <v>19</v>
      </c>
      <c r="W103" s="47">
        <f t="shared" si="7"/>
        <v>-19</v>
      </c>
      <c r="X103" s="47"/>
      <c r="Y103" s="47"/>
      <c r="Z103" s="48"/>
      <c r="AA103" s="47">
        <f t="shared" ref="AA103:BJ103" si="107">IF($D103=AA$1,$E103+$V103,(IF($J103=AA$1,$K103+$W103,AA102)))</f>
        <v>1569</v>
      </c>
      <c r="AB103" s="47">
        <f t="shared" si="107"/>
        <v>1059</v>
      </c>
      <c r="AC103" s="47">
        <f t="shared" si="107"/>
        <v>1517</v>
      </c>
      <c r="AD103" s="47">
        <f t="shared" si="107"/>
        <v>509</v>
      </c>
      <c r="AE103" s="47">
        <f t="shared" si="107"/>
        <v>1642</v>
      </c>
      <c r="AF103" s="47">
        <f t="shared" si="107"/>
        <v>1693</v>
      </c>
      <c r="AG103" s="47">
        <f t="shared" si="107"/>
        <v>1100</v>
      </c>
      <c r="AH103" s="47">
        <f t="shared" si="107"/>
        <v>853</v>
      </c>
      <c r="AI103" s="47">
        <f t="shared" si="107"/>
        <v>1397</v>
      </c>
      <c r="AJ103" s="47">
        <f t="shared" si="107"/>
        <v>1816</v>
      </c>
      <c r="AK103" s="47">
        <f t="shared" si="107"/>
        <v>603</v>
      </c>
      <c r="AL103" s="47">
        <f t="shared" si="107"/>
        <v>876</v>
      </c>
      <c r="AM103" s="47">
        <f t="shared" si="107"/>
        <v>1851</v>
      </c>
      <c r="AN103" s="47">
        <f t="shared" si="107"/>
        <v>1327</v>
      </c>
      <c r="AO103" s="47">
        <f t="shared" si="107"/>
        <v>1125</v>
      </c>
      <c r="AP103" s="47">
        <f t="shared" si="107"/>
        <v>1923</v>
      </c>
      <c r="AQ103" s="47">
        <f t="shared" si="107"/>
        <v>1493</v>
      </c>
      <c r="AR103" s="47">
        <f t="shared" si="107"/>
        <v>596</v>
      </c>
      <c r="AS103" s="47">
        <f t="shared" si="107"/>
        <v>1786</v>
      </c>
      <c r="AT103" s="47">
        <f t="shared" si="107"/>
        <v>997</v>
      </c>
      <c r="AU103" s="47">
        <f t="shared" si="107"/>
        <v>678</v>
      </c>
      <c r="AV103" s="47">
        <f t="shared" si="107"/>
        <v>863</v>
      </c>
      <c r="AW103" s="47">
        <f t="shared" si="107"/>
        <v>1103</v>
      </c>
      <c r="AX103" s="47">
        <f t="shared" si="107"/>
        <v>1212</v>
      </c>
      <c r="AY103" s="47">
        <f t="shared" si="107"/>
        <v>652</v>
      </c>
      <c r="AZ103" s="47">
        <f t="shared" si="107"/>
        <v>1627</v>
      </c>
      <c r="BA103" s="47">
        <f t="shared" si="107"/>
        <v>947</v>
      </c>
      <c r="BB103" s="47">
        <f t="shared" si="107"/>
        <v>680</v>
      </c>
      <c r="BC103" s="47">
        <f t="shared" si="107"/>
        <v>560</v>
      </c>
      <c r="BD103" s="47">
        <f t="shared" si="107"/>
        <v>1899</v>
      </c>
      <c r="BE103" s="47">
        <f t="shared" si="107"/>
        <v>736</v>
      </c>
      <c r="BF103" s="47">
        <f t="shared" si="107"/>
        <v>600</v>
      </c>
      <c r="BG103" s="47">
        <f t="shared" si="107"/>
        <v>1790</v>
      </c>
      <c r="BH103" s="47">
        <f t="shared" si="107"/>
        <v>1415</v>
      </c>
      <c r="BI103" s="47">
        <f t="shared" si="107"/>
        <v>1655</v>
      </c>
      <c r="BJ103" s="47">
        <f t="shared" si="107"/>
        <v>1001</v>
      </c>
    </row>
    <row r="104" ht="13.5" customHeight="1">
      <c r="A104" s="88">
        <v>39922.0</v>
      </c>
      <c r="B104" s="84" t="s">
        <v>71</v>
      </c>
      <c r="C104" s="38"/>
      <c r="D104" s="233" t="s">
        <v>27</v>
      </c>
      <c r="E104" s="52">
        <f t="shared" si="2"/>
        <v>1627</v>
      </c>
      <c r="F104" s="41">
        <v>1.0</v>
      </c>
      <c r="G104" s="41">
        <v>18.0</v>
      </c>
      <c r="H104" s="42">
        <f t="shared" si="3"/>
        <v>21</v>
      </c>
      <c r="I104" s="38"/>
      <c r="J104" s="234" t="s">
        <v>30</v>
      </c>
      <c r="K104" s="52">
        <f t="shared" si="4"/>
        <v>1569</v>
      </c>
      <c r="L104" s="44">
        <v>0.0</v>
      </c>
      <c r="M104" s="44">
        <v>13.0</v>
      </c>
      <c r="N104" s="23">
        <f t="shared" si="5"/>
        <v>13</v>
      </c>
      <c r="O104" s="38"/>
      <c r="P104" s="45" t="s">
        <v>72</v>
      </c>
      <c r="Q104" s="38"/>
      <c r="R104" s="45">
        <f>MIN(Rules!$E$2,(MAX(H104/N104,N104/H104)))</f>
        <v>1.615384615</v>
      </c>
      <c r="S104" s="45">
        <f>VLOOKUP(B104,Rules!A:B,2,FALSE)</f>
        <v>40</v>
      </c>
      <c r="T104" s="38"/>
      <c r="U104" s="46">
        <f>1/(10^(-(E104+(IF(P104="Y",Rules!$I$2,0))-K104)/Rules!$E$12)+1)</f>
        <v>0.722696223</v>
      </c>
      <c r="V104" s="47">
        <f t="shared" si="6"/>
        <v>18</v>
      </c>
      <c r="W104" s="47">
        <f t="shared" si="7"/>
        <v>-18</v>
      </c>
      <c r="X104" s="47"/>
      <c r="Y104" s="47"/>
      <c r="Z104" s="48"/>
      <c r="AA104" s="47">
        <f t="shared" ref="AA104:BJ104" si="108">IF($D104=AA$1,$E104+$V104,(IF($J104=AA$1,$K104+$W104,AA103)))</f>
        <v>1551</v>
      </c>
      <c r="AB104" s="47">
        <f t="shared" si="108"/>
        <v>1059</v>
      </c>
      <c r="AC104" s="47">
        <f t="shared" si="108"/>
        <v>1517</v>
      </c>
      <c r="AD104" s="47">
        <f t="shared" si="108"/>
        <v>509</v>
      </c>
      <c r="AE104" s="47">
        <f t="shared" si="108"/>
        <v>1642</v>
      </c>
      <c r="AF104" s="47">
        <f t="shared" si="108"/>
        <v>1693</v>
      </c>
      <c r="AG104" s="47">
        <f t="shared" si="108"/>
        <v>1100</v>
      </c>
      <c r="AH104" s="47">
        <f t="shared" si="108"/>
        <v>853</v>
      </c>
      <c r="AI104" s="47">
        <f t="shared" si="108"/>
        <v>1397</v>
      </c>
      <c r="AJ104" s="47">
        <f t="shared" si="108"/>
        <v>1816</v>
      </c>
      <c r="AK104" s="47">
        <f t="shared" si="108"/>
        <v>603</v>
      </c>
      <c r="AL104" s="47">
        <f t="shared" si="108"/>
        <v>876</v>
      </c>
      <c r="AM104" s="47">
        <f t="shared" si="108"/>
        <v>1851</v>
      </c>
      <c r="AN104" s="47">
        <f t="shared" si="108"/>
        <v>1327</v>
      </c>
      <c r="AO104" s="47">
        <f t="shared" si="108"/>
        <v>1125</v>
      </c>
      <c r="AP104" s="47">
        <f t="shared" si="108"/>
        <v>1923</v>
      </c>
      <c r="AQ104" s="47">
        <f t="shared" si="108"/>
        <v>1493</v>
      </c>
      <c r="AR104" s="47">
        <f t="shared" si="108"/>
        <v>596</v>
      </c>
      <c r="AS104" s="47">
        <f t="shared" si="108"/>
        <v>1786</v>
      </c>
      <c r="AT104" s="47">
        <f t="shared" si="108"/>
        <v>997</v>
      </c>
      <c r="AU104" s="47">
        <f t="shared" si="108"/>
        <v>678</v>
      </c>
      <c r="AV104" s="47">
        <f t="shared" si="108"/>
        <v>863</v>
      </c>
      <c r="AW104" s="47">
        <f t="shared" si="108"/>
        <v>1103</v>
      </c>
      <c r="AX104" s="47">
        <f t="shared" si="108"/>
        <v>1212</v>
      </c>
      <c r="AY104" s="47">
        <f t="shared" si="108"/>
        <v>652</v>
      </c>
      <c r="AZ104" s="47">
        <f t="shared" si="108"/>
        <v>1645</v>
      </c>
      <c r="BA104" s="47">
        <f t="shared" si="108"/>
        <v>947</v>
      </c>
      <c r="BB104" s="47">
        <f t="shared" si="108"/>
        <v>680</v>
      </c>
      <c r="BC104" s="47">
        <f t="shared" si="108"/>
        <v>560</v>
      </c>
      <c r="BD104" s="47">
        <f t="shared" si="108"/>
        <v>1899</v>
      </c>
      <c r="BE104" s="47">
        <f t="shared" si="108"/>
        <v>736</v>
      </c>
      <c r="BF104" s="47">
        <f t="shared" si="108"/>
        <v>600</v>
      </c>
      <c r="BG104" s="47">
        <f t="shared" si="108"/>
        <v>1790</v>
      </c>
      <c r="BH104" s="47">
        <f t="shared" si="108"/>
        <v>1415</v>
      </c>
      <c r="BI104" s="47">
        <f t="shared" si="108"/>
        <v>1655</v>
      </c>
      <c r="BJ104" s="47">
        <f t="shared" si="108"/>
        <v>1001</v>
      </c>
    </row>
    <row r="105" ht="13.5" customHeight="1">
      <c r="A105" s="88">
        <v>39922.0</v>
      </c>
      <c r="B105" s="84" t="s">
        <v>71</v>
      </c>
      <c r="C105" s="38"/>
      <c r="D105" s="233" t="s">
        <v>32</v>
      </c>
      <c r="E105" s="52">
        <f t="shared" si="2"/>
        <v>1415</v>
      </c>
      <c r="F105" s="41">
        <v>2.0</v>
      </c>
      <c r="G105" s="41">
        <v>17.0</v>
      </c>
      <c r="H105" s="42">
        <f t="shared" si="3"/>
        <v>23</v>
      </c>
      <c r="I105" s="38"/>
      <c r="J105" s="234" t="s">
        <v>31</v>
      </c>
      <c r="K105" s="52">
        <f t="shared" si="4"/>
        <v>1493</v>
      </c>
      <c r="L105" s="44">
        <v>1.0</v>
      </c>
      <c r="M105" s="44">
        <v>14.0</v>
      </c>
      <c r="N105" s="23">
        <f t="shared" si="5"/>
        <v>17</v>
      </c>
      <c r="O105" s="38"/>
      <c r="P105" s="45" t="s">
        <v>72</v>
      </c>
      <c r="Q105" s="38"/>
      <c r="R105" s="45">
        <f>MIN(Rules!$E$2,(MAX(H105/N105,N105/H105)))</f>
        <v>1.352941176</v>
      </c>
      <c r="S105" s="45">
        <f>VLOOKUP(B105,Rules!A:B,2,FALSE)</f>
        <v>40</v>
      </c>
      <c r="T105" s="38"/>
      <c r="U105" s="46">
        <f>1/(10^(-(E105+(IF(P105="Y",Rules!$I$2,0))-K105)/Rules!$E$12)+1)</f>
        <v>0.5821418811</v>
      </c>
      <c r="V105" s="47">
        <f t="shared" si="6"/>
        <v>23</v>
      </c>
      <c r="W105" s="47">
        <f t="shared" si="7"/>
        <v>-23</v>
      </c>
      <c r="X105" s="47"/>
      <c r="Y105" s="47"/>
      <c r="Z105" s="48"/>
      <c r="AA105" s="47">
        <f t="shared" ref="AA105:BJ105" si="109">IF($D105=AA$1,$E105+$V105,(IF($J105=AA$1,$K105+$W105,AA104)))</f>
        <v>1551</v>
      </c>
      <c r="AB105" s="47">
        <f t="shared" si="109"/>
        <v>1059</v>
      </c>
      <c r="AC105" s="47">
        <f t="shared" si="109"/>
        <v>1517</v>
      </c>
      <c r="AD105" s="47">
        <f t="shared" si="109"/>
        <v>509</v>
      </c>
      <c r="AE105" s="47">
        <f t="shared" si="109"/>
        <v>1642</v>
      </c>
      <c r="AF105" s="47">
        <f t="shared" si="109"/>
        <v>1693</v>
      </c>
      <c r="AG105" s="47">
        <f t="shared" si="109"/>
        <v>1100</v>
      </c>
      <c r="AH105" s="47">
        <f t="shared" si="109"/>
        <v>853</v>
      </c>
      <c r="AI105" s="47">
        <f t="shared" si="109"/>
        <v>1397</v>
      </c>
      <c r="AJ105" s="47">
        <f t="shared" si="109"/>
        <v>1816</v>
      </c>
      <c r="AK105" s="47">
        <f t="shared" si="109"/>
        <v>603</v>
      </c>
      <c r="AL105" s="47">
        <f t="shared" si="109"/>
        <v>876</v>
      </c>
      <c r="AM105" s="47">
        <f t="shared" si="109"/>
        <v>1851</v>
      </c>
      <c r="AN105" s="47">
        <f t="shared" si="109"/>
        <v>1327</v>
      </c>
      <c r="AO105" s="47">
        <f t="shared" si="109"/>
        <v>1125</v>
      </c>
      <c r="AP105" s="47">
        <f t="shared" si="109"/>
        <v>1923</v>
      </c>
      <c r="AQ105" s="47">
        <f t="shared" si="109"/>
        <v>1470</v>
      </c>
      <c r="AR105" s="47">
        <f t="shared" si="109"/>
        <v>596</v>
      </c>
      <c r="AS105" s="47">
        <f t="shared" si="109"/>
        <v>1786</v>
      </c>
      <c r="AT105" s="47">
        <f t="shared" si="109"/>
        <v>997</v>
      </c>
      <c r="AU105" s="47">
        <f t="shared" si="109"/>
        <v>678</v>
      </c>
      <c r="AV105" s="47">
        <f t="shared" si="109"/>
        <v>863</v>
      </c>
      <c r="AW105" s="47">
        <f t="shared" si="109"/>
        <v>1103</v>
      </c>
      <c r="AX105" s="47">
        <f t="shared" si="109"/>
        <v>1212</v>
      </c>
      <c r="AY105" s="47">
        <f t="shared" si="109"/>
        <v>652</v>
      </c>
      <c r="AZ105" s="47">
        <f t="shared" si="109"/>
        <v>1645</v>
      </c>
      <c r="BA105" s="47">
        <f t="shared" si="109"/>
        <v>947</v>
      </c>
      <c r="BB105" s="47">
        <f t="shared" si="109"/>
        <v>680</v>
      </c>
      <c r="BC105" s="47">
        <f t="shared" si="109"/>
        <v>560</v>
      </c>
      <c r="BD105" s="47">
        <f t="shared" si="109"/>
        <v>1899</v>
      </c>
      <c r="BE105" s="47">
        <f t="shared" si="109"/>
        <v>736</v>
      </c>
      <c r="BF105" s="47">
        <f t="shared" si="109"/>
        <v>600</v>
      </c>
      <c r="BG105" s="47">
        <f t="shared" si="109"/>
        <v>1790</v>
      </c>
      <c r="BH105" s="47">
        <f t="shared" si="109"/>
        <v>1438</v>
      </c>
      <c r="BI105" s="47">
        <f t="shared" si="109"/>
        <v>1655</v>
      </c>
      <c r="BJ105" s="47">
        <f t="shared" si="109"/>
        <v>1001</v>
      </c>
    </row>
    <row r="106" ht="13.5" customHeight="1">
      <c r="A106" s="88">
        <v>39922.0</v>
      </c>
      <c r="B106" s="84" t="s">
        <v>71</v>
      </c>
      <c r="C106" s="38"/>
      <c r="D106" s="233" t="s">
        <v>47</v>
      </c>
      <c r="E106" s="52">
        <f t="shared" si="2"/>
        <v>863</v>
      </c>
      <c r="F106" s="41">
        <v>0.0</v>
      </c>
      <c r="G106" s="41">
        <v>24.0</v>
      </c>
      <c r="H106" s="42">
        <f t="shared" si="3"/>
        <v>24</v>
      </c>
      <c r="I106" s="38"/>
      <c r="J106" s="234" t="s">
        <v>42</v>
      </c>
      <c r="K106" s="52">
        <f t="shared" si="4"/>
        <v>736</v>
      </c>
      <c r="L106" s="44">
        <v>0.0</v>
      </c>
      <c r="M106" s="44">
        <v>9.0</v>
      </c>
      <c r="N106" s="23">
        <f t="shared" si="5"/>
        <v>9</v>
      </c>
      <c r="O106" s="38"/>
      <c r="P106" s="45" t="s">
        <v>72</v>
      </c>
      <c r="Q106" s="38"/>
      <c r="R106" s="45">
        <f>MIN(Rules!$E$2,(MAX(H106/N106,N106/H106)))</f>
        <v>2</v>
      </c>
      <c r="S106" s="45">
        <f>VLOOKUP(B106,Rules!A:B,2,FALSE)</f>
        <v>40</v>
      </c>
      <c r="T106" s="38"/>
      <c r="U106" s="46">
        <f>1/(10^(-(E106+(IF(P106="Y",Rules!$I$2,0))-K106)/Rules!$E$12)+1)</f>
        <v>0.7817053531</v>
      </c>
      <c r="V106" s="47">
        <f t="shared" si="6"/>
        <v>17</v>
      </c>
      <c r="W106" s="47">
        <f t="shared" si="7"/>
        <v>-17</v>
      </c>
      <c r="X106" s="47"/>
      <c r="Y106" s="47"/>
      <c r="Z106" s="48"/>
      <c r="AA106" s="47">
        <f t="shared" ref="AA106:BJ106" si="110">IF($D106=AA$1,$E106+$V106,(IF($J106=AA$1,$K106+$W106,AA105)))</f>
        <v>1551</v>
      </c>
      <c r="AB106" s="47">
        <f t="shared" si="110"/>
        <v>1059</v>
      </c>
      <c r="AC106" s="47">
        <f t="shared" si="110"/>
        <v>1517</v>
      </c>
      <c r="AD106" s="47">
        <f t="shared" si="110"/>
        <v>509</v>
      </c>
      <c r="AE106" s="47">
        <f t="shared" si="110"/>
        <v>1642</v>
      </c>
      <c r="AF106" s="47">
        <f t="shared" si="110"/>
        <v>1693</v>
      </c>
      <c r="AG106" s="47">
        <f t="shared" si="110"/>
        <v>1100</v>
      </c>
      <c r="AH106" s="47">
        <f t="shared" si="110"/>
        <v>853</v>
      </c>
      <c r="AI106" s="47">
        <f t="shared" si="110"/>
        <v>1397</v>
      </c>
      <c r="AJ106" s="47">
        <f t="shared" si="110"/>
        <v>1816</v>
      </c>
      <c r="AK106" s="47">
        <f t="shared" si="110"/>
        <v>603</v>
      </c>
      <c r="AL106" s="47">
        <f t="shared" si="110"/>
        <v>876</v>
      </c>
      <c r="AM106" s="47">
        <f t="shared" si="110"/>
        <v>1851</v>
      </c>
      <c r="AN106" s="47">
        <f t="shared" si="110"/>
        <v>1327</v>
      </c>
      <c r="AO106" s="47">
        <f t="shared" si="110"/>
        <v>1125</v>
      </c>
      <c r="AP106" s="47">
        <f t="shared" si="110"/>
        <v>1923</v>
      </c>
      <c r="AQ106" s="47">
        <f t="shared" si="110"/>
        <v>1470</v>
      </c>
      <c r="AR106" s="47">
        <f t="shared" si="110"/>
        <v>596</v>
      </c>
      <c r="AS106" s="47">
        <f t="shared" si="110"/>
        <v>1786</v>
      </c>
      <c r="AT106" s="47">
        <f t="shared" si="110"/>
        <v>997</v>
      </c>
      <c r="AU106" s="47">
        <f t="shared" si="110"/>
        <v>678</v>
      </c>
      <c r="AV106" s="47">
        <f t="shared" si="110"/>
        <v>880</v>
      </c>
      <c r="AW106" s="47">
        <f t="shared" si="110"/>
        <v>1103</v>
      </c>
      <c r="AX106" s="47">
        <f t="shared" si="110"/>
        <v>1212</v>
      </c>
      <c r="AY106" s="47">
        <f t="shared" si="110"/>
        <v>652</v>
      </c>
      <c r="AZ106" s="47">
        <f t="shared" si="110"/>
        <v>1645</v>
      </c>
      <c r="BA106" s="47">
        <f t="shared" si="110"/>
        <v>947</v>
      </c>
      <c r="BB106" s="47">
        <f t="shared" si="110"/>
        <v>680</v>
      </c>
      <c r="BC106" s="47">
        <f t="shared" si="110"/>
        <v>560</v>
      </c>
      <c r="BD106" s="47">
        <f t="shared" si="110"/>
        <v>1899</v>
      </c>
      <c r="BE106" s="47">
        <f t="shared" si="110"/>
        <v>719</v>
      </c>
      <c r="BF106" s="47">
        <f t="shared" si="110"/>
        <v>600</v>
      </c>
      <c r="BG106" s="47">
        <f t="shared" si="110"/>
        <v>1790</v>
      </c>
      <c r="BH106" s="47">
        <f t="shared" si="110"/>
        <v>1438</v>
      </c>
      <c r="BI106" s="47">
        <f t="shared" si="110"/>
        <v>1655</v>
      </c>
      <c r="BJ106" s="47">
        <f t="shared" si="110"/>
        <v>1001</v>
      </c>
    </row>
    <row r="107" ht="13.5" customHeight="1">
      <c r="A107" s="88">
        <v>39922.0</v>
      </c>
      <c r="B107" s="84" t="s">
        <v>71</v>
      </c>
      <c r="C107" s="38"/>
      <c r="D107" s="233" t="s">
        <v>36</v>
      </c>
      <c r="E107" s="52">
        <f t="shared" si="2"/>
        <v>997</v>
      </c>
      <c r="F107" s="41">
        <v>1.0</v>
      </c>
      <c r="G107" s="41">
        <v>16.0</v>
      </c>
      <c r="H107" s="42">
        <f t="shared" si="3"/>
        <v>19</v>
      </c>
      <c r="I107" s="38"/>
      <c r="J107" s="234" t="s">
        <v>37</v>
      </c>
      <c r="K107" s="52">
        <f t="shared" si="4"/>
        <v>853</v>
      </c>
      <c r="L107" s="44">
        <v>0.0</v>
      </c>
      <c r="M107" s="44">
        <v>10.0</v>
      </c>
      <c r="N107" s="23">
        <f t="shared" si="5"/>
        <v>10</v>
      </c>
      <c r="O107" s="38"/>
      <c r="P107" s="45" t="s">
        <v>72</v>
      </c>
      <c r="Q107" s="38"/>
      <c r="R107" s="45">
        <f>MIN(Rules!$E$2,(MAX(H107/N107,N107/H107)))</f>
        <v>1.9</v>
      </c>
      <c r="S107" s="45">
        <f>VLOOKUP(B107,Rules!A:B,2,FALSE)</f>
        <v>40</v>
      </c>
      <c r="T107" s="38"/>
      <c r="U107" s="46">
        <f>1/(10^(-(E107+(IF(P107="Y",Rules!$I$2,0))-K107)/Rules!$E$12)+1)</f>
        <v>0.794769767</v>
      </c>
      <c r="V107" s="47">
        <f t="shared" si="6"/>
        <v>16</v>
      </c>
      <c r="W107" s="47">
        <f t="shared" si="7"/>
        <v>-16</v>
      </c>
      <c r="X107" s="47"/>
      <c r="Y107" s="47"/>
      <c r="Z107" s="48"/>
      <c r="AA107" s="47">
        <f t="shared" ref="AA107:BJ107" si="111">IF($D107=AA$1,$E107+$V107,(IF($J107=AA$1,$K107+$W107,AA106)))</f>
        <v>1551</v>
      </c>
      <c r="AB107" s="47">
        <f t="shared" si="111"/>
        <v>1059</v>
      </c>
      <c r="AC107" s="47">
        <f t="shared" si="111"/>
        <v>1517</v>
      </c>
      <c r="AD107" s="47">
        <f t="shared" si="111"/>
        <v>509</v>
      </c>
      <c r="AE107" s="47">
        <f t="shared" si="111"/>
        <v>1642</v>
      </c>
      <c r="AF107" s="47">
        <f t="shared" si="111"/>
        <v>1693</v>
      </c>
      <c r="AG107" s="47">
        <f t="shared" si="111"/>
        <v>1100</v>
      </c>
      <c r="AH107" s="47">
        <f t="shared" si="111"/>
        <v>837</v>
      </c>
      <c r="AI107" s="47">
        <f t="shared" si="111"/>
        <v>1397</v>
      </c>
      <c r="AJ107" s="47">
        <f t="shared" si="111"/>
        <v>1816</v>
      </c>
      <c r="AK107" s="47">
        <f t="shared" si="111"/>
        <v>603</v>
      </c>
      <c r="AL107" s="47">
        <f t="shared" si="111"/>
        <v>876</v>
      </c>
      <c r="AM107" s="47">
        <f t="shared" si="111"/>
        <v>1851</v>
      </c>
      <c r="AN107" s="47">
        <f t="shared" si="111"/>
        <v>1327</v>
      </c>
      <c r="AO107" s="47">
        <f t="shared" si="111"/>
        <v>1125</v>
      </c>
      <c r="AP107" s="47">
        <f t="shared" si="111"/>
        <v>1923</v>
      </c>
      <c r="AQ107" s="47">
        <f t="shared" si="111"/>
        <v>1470</v>
      </c>
      <c r="AR107" s="47">
        <f t="shared" si="111"/>
        <v>596</v>
      </c>
      <c r="AS107" s="47">
        <f t="shared" si="111"/>
        <v>1786</v>
      </c>
      <c r="AT107" s="47">
        <f t="shared" si="111"/>
        <v>1013</v>
      </c>
      <c r="AU107" s="47">
        <f t="shared" si="111"/>
        <v>678</v>
      </c>
      <c r="AV107" s="47">
        <f t="shared" si="111"/>
        <v>880</v>
      </c>
      <c r="AW107" s="47">
        <f t="shared" si="111"/>
        <v>1103</v>
      </c>
      <c r="AX107" s="47">
        <f t="shared" si="111"/>
        <v>1212</v>
      </c>
      <c r="AY107" s="47">
        <f t="shared" si="111"/>
        <v>652</v>
      </c>
      <c r="AZ107" s="47">
        <f t="shared" si="111"/>
        <v>1645</v>
      </c>
      <c r="BA107" s="47">
        <f t="shared" si="111"/>
        <v>947</v>
      </c>
      <c r="BB107" s="47">
        <f t="shared" si="111"/>
        <v>680</v>
      </c>
      <c r="BC107" s="47">
        <f t="shared" si="111"/>
        <v>560</v>
      </c>
      <c r="BD107" s="47">
        <f t="shared" si="111"/>
        <v>1899</v>
      </c>
      <c r="BE107" s="47">
        <f t="shared" si="111"/>
        <v>719</v>
      </c>
      <c r="BF107" s="47">
        <f t="shared" si="111"/>
        <v>600</v>
      </c>
      <c r="BG107" s="47">
        <f t="shared" si="111"/>
        <v>1790</v>
      </c>
      <c r="BH107" s="47">
        <f t="shared" si="111"/>
        <v>1438</v>
      </c>
      <c r="BI107" s="47">
        <f t="shared" si="111"/>
        <v>1655</v>
      </c>
      <c r="BJ107" s="47">
        <f t="shared" si="111"/>
        <v>1001</v>
      </c>
    </row>
    <row r="108" ht="13.5" customHeight="1">
      <c r="A108" s="88">
        <v>39922.0</v>
      </c>
      <c r="B108" s="84" t="s">
        <v>71</v>
      </c>
      <c r="C108" s="38"/>
      <c r="D108" s="233" t="s">
        <v>45</v>
      </c>
      <c r="E108" s="52">
        <f t="shared" si="2"/>
        <v>876</v>
      </c>
      <c r="F108" s="41">
        <v>4.0</v>
      </c>
      <c r="G108" s="41">
        <v>13.0</v>
      </c>
      <c r="H108" s="42">
        <f t="shared" si="3"/>
        <v>25</v>
      </c>
      <c r="I108" s="38"/>
      <c r="J108" s="234" t="s">
        <v>41</v>
      </c>
      <c r="K108" s="52">
        <f t="shared" si="4"/>
        <v>947</v>
      </c>
      <c r="L108" s="44">
        <v>1.0</v>
      </c>
      <c r="M108" s="44">
        <v>17.0</v>
      </c>
      <c r="N108" s="23">
        <f t="shared" si="5"/>
        <v>20</v>
      </c>
      <c r="O108" s="38"/>
      <c r="P108" s="45" t="s">
        <v>72</v>
      </c>
      <c r="Q108" s="38"/>
      <c r="R108" s="45">
        <f>MIN(Rules!$E$2,(MAX(H108/N108,N108/H108)))</f>
        <v>1.25</v>
      </c>
      <c r="S108" s="45">
        <f>VLOOKUP(B108,Rules!A:B,2,FALSE)</f>
        <v>40</v>
      </c>
      <c r="T108" s="38"/>
      <c r="U108" s="46">
        <f>1/(10^(-(E108+(IF(P108="Y",Rules!$I$2,0))-K108)/Rules!$E$12)+1)</f>
        <v>0.5899620375</v>
      </c>
      <c r="V108" s="47">
        <f t="shared" si="6"/>
        <v>21</v>
      </c>
      <c r="W108" s="47">
        <f t="shared" si="7"/>
        <v>-21</v>
      </c>
      <c r="X108" s="47"/>
      <c r="Y108" s="47"/>
      <c r="Z108" s="48"/>
      <c r="AA108" s="47">
        <f t="shared" ref="AA108:BJ108" si="112">IF($D108=AA$1,$E108+$V108,(IF($J108=AA$1,$K108+$W108,AA107)))</f>
        <v>1551</v>
      </c>
      <c r="AB108" s="47">
        <f t="shared" si="112"/>
        <v>1059</v>
      </c>
      <c r="AC108" s="47">
        <f t="shared" si="112"/>
        <v>1517</v>
      </c>
      <c r="AD108" s="47">
        <f t="shared" si="112"/>
        <v>509</v>
      </c>
      <c r="AE108" s="47">
        <f t="shared" si="112"/>
        <v>1642</v>
      </c>
      <c r="AF108" s="47">
        <f t="shared" si="112"/>
        <v>1693</v>
      </c>
      <c r="AG108" s="47">
        <f t="shared" si="112"/>
        <v>1100</v>
      </c>
      <c r="AH108" s="47">
        <f t="shared" si="112"/>
        <v>837</v>
      </c>
      <c r="AI108" s="47">
        <f t="shared" si="112"/>
        <v>1397</v>
      </c>
      <c r="AJ108" s="47">
        <f t="shared" si="112"/>
        <v>1816</v>
      </c>
      <c r="AK108" s="47">
        <f t="shared" si="112"/>
        <v>603</v>
      </c>
      <c r="AL108" s="47">
        <f t="shared" si="112"/>
        <v>897</v>
      </c>
      <c r="AM108" s="47">
        <f t="shared" si="112"/>
        <v>1851</v>
      </c>
      <c r="AN108" s="47">
        <f t="shared" si="112"/>
        <v>1327</v>
      </c>
      <c r="AO108" s="47">
        <f t="shared" si="112"/>
        <v>1125</v>
      </c>
      <c r="AP108" s="47">
        <f t="shared" si="112"/>
        <v>1923</v>
      </c>
      <c r="AQ108" s="47">
        <f t="shared" si="112"/>
        <v>1470</v>
      </c>
      <c r="AR108" s="47">
        <f t="shared" si="112"/>
        <v>596</v>
      </c>
      <c r="AS108" s="47">
        <f t="shared" si="112"/>
        <v>1786</v>
      </c>
      <c r="AT108" s="47">
        <f t="shared" si="112"/>
        <v>1013</v>
      </c>
      <c r="AU108" s="47">
        <f t="shared" si="112"/>
        <v>678</v>
      </c>
      <c r="AV108" s="47">
        <f t="shared" si="112"/>
        <v>880</v>
      </c>
      <c r="AW108" s="47">
        <f t="shared" si="112"/>
        <v>1103</v>
      </c>
      <c r="AX108" s="47">
        <f t="shared" si="112"/>
        <v>1212</v>
      </c>
      <c r="AY108" s="47">
        <f t="shared" si="112"/>
        <v>652</v>
      </c>
      <c r="AZ108" s="47">
        <f t="shared" si="112"/>
        <v>1645</v>
      </c>
      <c r="BA108" s="47">
        <f t="shared" si="112"/>
        <v>926</v>
      </c>
      <c r="BB108" s="47">
        <f t="shared" si="112"/>
        <v>680</v>
      </c>
      <c r="BC108" s="47">
        <f t="shared" si="112"/>
        <v>560</v>
      </c>
      <c r="BD108" s="47">
        <f t="shared" si="112"/>
        <v>1899</v>
      </c>
      <c r="BE108" s="47">
        <f t="shared" si="112"/>
        <v>719</v>
      </c>
      <c r="BF108" s="47">
        <f t="shared" si="112"/>
        <v>600</v>
      </c>
      <c r="BG108" s="47">
        <f t="shared" si="112"/>
        <v>1790</v>
      </c>
      <c r="BH108" s="47">
        <f t="shared" si="112"/>
        <v>1438</v>
      </c>
      <c r="BI108" s="47">
        <f t="shared" si="112"/>
        <v>1655</v>
      </c>
      <c r="BJ108" s="47">
        <f t="shared" si="112"/>
        <v>1001</v>
      </c>
    </row>
    <row r="109" ht="13.5" customHeight="1">
      <c r="A109" s="88">
        <v>39935.0</v>
      </c>
      <c r="B109" s="84" t="s">
        <v>71</v>
      </c>
      <c r="C109" s="38"/>
      <c r="D109" s="233" t="s">
        <v>29</v>
      </c>
      <c r="E109" s="52">
        <f t="shared" si="2"/>
        <v>1125</v>
      </c>
      <c r="F109" s="41">
        <v>2.0</v>
      </c>
      <c r="G109" s="41">
        <v>18.0</v>
      </c>
      <c r="H109" s="42">
        <f t="shared" si="3"/>
        <v>24</v>
      </c>
      <c r="I109" s="38"/>
      <c r="J109" s="234" t="s">
        <v>38</v>
      </c>
      <c r="K109" s="52">
        <f t="shared" si="4"/>
        <v>1212</v>
      </c>
      <c r="L109" s="44">
        <v>1.0</v>
      </c>
      <c r="M109" s="44">
        <v>18.0</v>
      </c>
      <c r="N109" s="23">
        <f t="shared" si="5"/>
        <v>21</v>
      </c>
      <c r="O109" s="38"/>
      <c r="P109" s="45" t="s">
        <v>73</v>
      </c>
      <c r="Q109" s="38"/>
      <c r="R109" s="45">
        <f>MIN(Rules!$E$2,(MAX(H109/N109,N109/H109)))</f>
        <v>1.142857143</v>
      </c>
      <c r="S109" s="45">
        <f>VLOOKUP(B109,Rules!A:B,2,FALSE)</f>
        <v>40</v>
      </c>
      <c r="T109" s="38"/>
      <c r="U109" s="46">
        <f>1/(10^(-(E109+(IF(P109="Y",Rules!$I$2,0))-K109)/Rules!$E$12)+1)</f>
        <v>0.401156227</v>
      </c>
      <c r="V109" s="47">
        <f t="shared" si="6"/>
        <v>27</v>
      </c>
      <c r="W109" s="47">
        <f t="shared" si="7"/>
        <v>-27</v>
      </c>
      <c r="X109" s="47"/>
      <c r="Y109" s="47"/>
      <c r="Z109" s="48"/>
      <c r="AA109" s="47">
        <f t="shared" ref="AA109:BJ109" si="113">IF($D109=AA$1,$E109+$V109,(IF($J109=AA$1,$K109+$W109,AA108)))</f>
        <v>1551</v>
      </c>
      <c r="AB109" s="47">
        <f t="shared" si="113"/>
        <v>1059</v>
      </c>
      <c r="AC109" s="47">
        <f t="shared" si="113"/>
        <v>1517</v>
      </c>
      <c r="AD109" s="47">
        <f t="shared" si="113"/>
        <v>509</v>
      </c>
      <c r="AE109" s="47">
        <f t="shared" si="113"/>
        <v>1642</v>
      </c>
      <c r="AF109" s="47">
        <f t="shared" si="113"/>
        <v>1693</v>
      </c>
      <c r="AG109" s="47">
        <f t="shared" si="113"/>
        <v>1100</v>
      </c>
      <c r="AH109" s="47">
        <f t="shared" si="113"/>
        <v>837</v>
      </c>
      <c r="AI109" s="47">
        <f t="shared" si="113"/>
        <v>1397</v>
      </c>
      <c r="AJ109" s="47">
        <f t="shared" si="113"/>
        <v>1816</v>
      </c>
      <c r="AK109" s="47">
        <f t="shared" si="113"/>
        <v>603</v>
      </c>
      <c r="AL109" s="47">
        <f t="shared" si="113"/>
        <v>897</v>
      </c>
      <c r="AM109" s="47">
        <f t="shared" si="113"/>
        <v>1851</v>
      </c>
      <c r="AN109" s="47">
        <f t="shared" si="113"/>
        <v>1327</v>
      </c>
      <c r="AO109" s="47">
        <f t="shared" si="113"/>
        <v>1152</v>
      </c>
      <c r="AP109" s="47">
        <f t="shared" si="113"/>
        <v>1923</v>
      </c>
      <c r="AQ109" s="47">
        <f t="shared" si="113"/>
        <v>1470</v>
      </c>
      <c r="AR109" s="47">
        <f t="shared" si="113"/>
        <v>596</v>
      </c>
      <c r="AS109" s="47">
        <f t="shared" si="113"/>
        <v>1786</v>
      </c>
      <c r="AT109" s="47">
        <f t="shared" si="113"/>
        <v>1013</v>
      </c>
      <c r="AU109" s="47">
        <f t="shared" si="113"/>
        <v>678</v>
      </c>
      <c r="AV109" s="47">
        <f t="shared" si="113"/>
        <v>880</v>
      </c>
      <c r="AW109" s="47">
        <f t="shared" si="113"/>
        <v>1103</v>
      </c>
      <c r="AX109" s="47">
        <f t="shared" si="113"/>
        <v>1185</v>
      </c>
      <c r="AY109" s="47">
        <f t="shared" si="113"/>
        <v>652</v>
      </c>
      <c r="AZ109" s="47">
        <f t="shared" si="113"/>
        <v>1645</v>
      </c>
      <c r="BA109" s="47">
        <f t="shared" si="113"/>
        <v>926</v>
      </c>
      <c r="BB109" s="47">
        <f t="shared" si="113"/>
        <v>680</v>
      </c>
      <c r="BC109" s="47">
        <f t="shared" si="113"/>
        <v>560</v>
      </c>
      <c r="BD109" s="47">
        <f t="shared" si="113"/>
        <v>1899</v>
      </c>
      <c r="BE109" s="47">
        <f t="shared" si="113"/>
        <v>719</v>
      </c>
      <c r="BF109" s="47">
        <f t="shared" si="113"/>
        <v>600</v>
      </c>
      <c r="BG109" s="47">
        <f t="shared" si="113"/>
        <v>1790</v>
      </c>
      <c r="BH109" s="47">
        <f t="shared" si="113"/>
        <v>1438</v>
      </c>
      <c r="BI109" s="47">
        <f t="shared" si="113"/>
        <v>1655</v>
      </c>
      <c r="BJ109" s="47">
        <f t="shared" si="113"/>
        <v>1001</v>
      </c>
    </row>
    <row r="110" ht="13.5" customHeight="1">
      <c r="A110" s="88">
        <v>39935.0</v>
      </c>
      <c r="B110" s="84" t="s">
        <v>71</v>
      </c>
      <c r="C110" s="38"/>
      <c r="D110" s="233" t="s">
        <v>36</v>
      </c>
      <c r="E110" s="52">
        <f t="shared" si="2"/>
        <v>1013</v>
      </c>
      <c r="F110" s="41">
        <v>2.0</v>
      </c>
      <c r="G110" s="41">
        <v>19.0</v>
      </c>
      <c r="H110" s="42">
        <f t="shared" si="3"/>
        <v>25</v>
      </c>
      <c r="I110" s="38"/>
      <c r="J110" s="234" t="s">
        <v>41</v>
      </c>
      <c r="K110" s="52">
        <f t="shared" si="4"/>
        <v>926</v>
      </c>
      <c r="L110" s="44">
        <v>2.0</v>
      </c>
      <c r="M110" s="44">
        <v>13.0</v>
      </c>
      <c r="N110" s="23">
        <f t="shared" si="5"/>
        <v>19</v>
      </c>
      <c r="O110" s="38"/>
      <c r="P110" s="45" t="s">
        <v>73</v>
      </c>
      <c r="Q110" s="38"/>
      <c r="R110" s="45">
        <f>MIN(Rules!$E$2,(MAX(H110/N110,N110/H110)))</f>
        <v>1.315789474</v>
      </c>
      <c r="S110" s="45">
        <f>VLOOKUP(B110,Rules!A:B,2,FALSE)</f>
        <v>40</v>
      </c>
      <c r="T110" s="38"/>
      <c r="U110" s="46">
        <f>1/(10^(-(E110+(IF(P110="Y",Rules!$I$2,0))-K110)/Rules!$E$12)+1)</f>
        <v>0.598843773</v>
      </c>
      <c r="V110" s="47">
        <f t="shared" si="6"/>
        <v>21</v>
      </c>
      <c r="W110" s="47">
        <f t="shared" si="7"/>
        <v>-21</v>
      </c>
      <c r="X110" s="47"/>
      <c r="Y110" s="47"/>
      <c r="Z110" s="48"/>
      <c r="AA110" s="47">
        <f t="shared" ref="AA110:BJ110" si="114">IF($D110=AA$1,$E110+$V110,(IF($J110=AA$1,$K110+$W110,AA109)))</f>
        <v>1551</v>
      </c>
      <c r="AB110" s="47">
        <f t="shared" si="114"/>
        <v>1059</v>
      </c>
      <c r="AC110" s="47">
        <f t="shared" si="114"/>
        <v>1517</v>
      </c>
      <c r="AD110" s="47">
        <f t="shared" si="114"/>
        <v>509</v>
      </c>
      <c r="AE110" s="47">
        <f t="shared" si="114"/>
        <v>1642</v>
      </c>
      <c r="AF110" s="47">
        <f t="shared" si="114"/>
        <v>1693</v>
      </c>
      <c r="AG110" s="47">
        <f t="shared" si="114"/>
        <v>1100</v>
      </c>
      <c r="AH110" s="47">
        <f t="shared" si="114"/>
        <v>837</v>
      </c>
      <c r="AI110" s="47">
        <f t="shared" si="114"/>
        <v>1397</v>
      </c>
      <c r="AJ110" s="47">
        <f t="shared" si="114"/>
        <v>1816</v>
      </c>
      <c r="AK110" s="47">
        <f t="shared" si="114"/>
        <v>603</v>
      </c>
      <c r="AL110" s="47">
        <f t="shared" si="114"/>
        <v>897</v>
      </c>
      <c r="AM110" s="47">
        <f t="shared" si="114"/>
        <v>1851</v>
      </c>
      <c r="AN110" s="47">
        <f t="shared" si="114"/>
        <v>1327</v>
      </c>
      <c r="AO110" s="47">
        <f t="shared" si="114"/>
        <v>1152</v>
      </c>
      <c r="AP110" s="47">
        <f t="shared" si="114"/>
        <v>1923</v>
      </c>
      <c r="AQ110" s="47">
        <f t="shared" si="114"/>
        <v>1470</v>
      </c>
      <c r="AR110" s="47">
        <f t="shared" si="114"/>
        <v>596</v>
      </c>
      <c r="AS110" s="47">
        <f t="shared" si="114"/>
        <v>1786</v>
      </c>
      <c r="AT110" s="47">
        <f t="shared" si="114"/>
        <v>1034</v>
      </c>
      <c r="AU110" s="47">
        <f t="shared" si="114"/>
        <v>678</v>
      </c>
      <c r="AV110" s="47">
        <f t="shared" si="114"/>
        <v>880</v>
      </c>
      <c r="AW110" s="47">
        <f t="shared" si="114"/>
        <v>1103</v>
      </c>
      <c r="AX110" s="47">
        <f t="shared" si="114"/>
        <v>1185</v>
      </c>
      <c r="AY110" s="47">
        <f t="shared" si="114"/>
        <v>652</v>
      </c>
      <c r="AZ110" s="47">
        <f t="shared" si="114"/>
        <v>1645</v>
      </c>
      <c r="BA110" s="47">
        <f t="shared" si="114"/>
        <v>905</v>
      </c>
      <c r="BB110" s="47">
        <f t="shared" si="114"/>
        <v>680</v>
      </c>
      <c r="BC110" s="47">
        <f t="shared" si="114"/>
        <v>560</v>
      </c>
      <c r="BD110" s="47">
        <f t="shared" si="114"/>
        <v>1899</v>
      </c>
      <c r="BE110" s="47">
        <f t="shared" si="114"/>
        <v>719</v>
      </c>
      <c r="BF110" s="47">
        <f t="shared" si="114"/>
        <v>600</v>
      </c>
      <c r="BG110" s="47">
        <f t="shared" si="114"/>
        <v>1790</v>
      </c>
      <c r="BH110" s="47">
        <f t="shared" si="114"/>
        <v>1438</v>
      </c>
      <c r="BI110" s="47">
        <f t="shared" si="114"/>
        <v>1655</v>
      </c>
      <c r="BJ110" s="47">
        <f t="shared" si="114"/>
        <v>1001</v>
      </c>
    </row>
    <row r="111" ht="13.5" customHeight="1">
      <c r="A111" s="88">
        <v>39935.0</v>
      </c>
      <c r="B111" s="84" t="s">
        <v>71</v>
      </c>
      <c r="C111" s="38"/>
      <c r="D111" s="233" t="s">
        <v>44</v>
      </c>
      <c r="E111" s="52">
        <f t="shared" si="2"/>
        <v>680</v>
      </c>
      <c r="F111" s="41">
        <v>1.0</v>
      </c>
      <c r="G111" s="41">
        <v>13.0</v>
      </c>
      <c r="H111" s="42">
        <f t="shared" si="3"/>
        <v>16</v>
      </c>
      <c r="I111" s="38"/>
      <c r="J111" s="234" t="s">
        <v>51</v>
      </c>
      <c r="K111" s="52">
        <f t="shared" si="4"/>
        <v>652</v>
      </c>
      <c r="L111" s="44">
        <v>2.0</v>
      </c>
      <c r="M111" s="44">
        <v>8.0</v>
      </c>
      <c r="N111" s="23">
        <f t="shared" si="5"/>
        <v>14</v>
      </c>
      <c r="O111" s="38"/>
      <c r="P111" s="45" t="s">
        <v>73</v>
      </c>
      <c r="Q111" s="38"/>
      <c r="R111" s="45">
        <f>MIN(Rules!$E$2,(MAX(H111/N111,N111/H111)))</f>
        <v>1.142857143</v>
      </c>
      <c r="S111" s="45">
        <f>VLOOKUP(B111,Rules!A:B,2,FALSE)</f>
        <v>40</v>
      </c>
      <c r="T111" s="38"/>
      <c r="U111" s="46">
        <f>1/(10^(-(E111+(IF(P111="Y",Rules!$I$2,0))-K111)/Rules!$E$12)+1)</f>
        <v>0.5321916002</v>
      </c>
      <c r="V111" s="47">
        <f t="shared" si="6"/>
        <v>21</v>
      </c>
      <c r="W111" s="47">
        <f t="shared" si="7"/>
        <v>-21</v>
      </c>
      <c r="X111" s="47"/>
      <c r="Y111" s="47"/>
      <c r="Z111" s="48"/>
      <c r="AA111" s="47">
        <f t="shared" ref="AA111:BJ111" si="115">IF($D111=AA$1,$E111+$V111,(IF($J111=AA$1,$K111+$W111,AA110)))</f>
        <v>1551</v>
      </c>
      <c r="AB111" s="47">
        <f t="shared" si="115"/>
        <v>1059</v>
      </c>
      <c r="AC111" s="47">
        <f t="shared" si="115"/>
        <v>1517</v>
      </c>
      <c r="AD111" s="47">
        <f t="shared" si="115"/>
        <v>509</v>
      </c>
      <c r="AE111" s="47">
        <f t="shared" si="115"/>
        <v>1642</v>
      </c>
      <c r="AF111" s="47">
        <f t="shared" si="115"/>
        <v>1693</v>
      </c>
      <c r="AG111" s="47">
        <f t="shared" si="115"/>
        <v>1100</v>
      </c>
      <c r="AH111" s="47">
        <f t="shared" si="115"/>
        <v>837</v>
      </c>
      <c r="AI111" s="47">
        <f t="shared" si="115"/>
        <v>1397</v>
      </c>
      <c r="AJ111" s="47">
        <f t="shared" si="115"/>
        <v>1816</v>
      </c>
      <c r="AK111" s="47">
        <f t="shared" si="115"/>
        <v>603</v>
      </c>
      <c r="AL111" s="47">
        <f t="shared" si="115"/>
        <v>897</v>
      </c>
      <c r="AM111" s="47">
        <f t="shared" si="115"/>
        <v>1851</v>
      </c>
      <c r="AN111" s="47">
        <f t="shared" si="115"/>
        <v>1327</v>
      </c>
      <c r="AO111" s="47">
        <f t="shared" si="115"/>
        <v>1152</v>
      </c>
      <c r="AP111" s="47">
        <f t="shared" si="115"/>
        <v>1923</v>
      </c>
      <c r="AQ111" s="47">
        <f t="shared" si="115"/>
        <v>1470</v>
      </c>
      <c r="AR111" s="47">
        <f t="shared" si="115"/>
        <v>596</v>
      </c>
      <c r="AS111" s="47">
        <f t="shared" si="115"/>
        <v>1786</v>
      </c>
      <c r="AT111" s="47">
        <f t="shared" si="115"/>
        <v>1034</v>
      </c>
      <c r="AU111" s="47">
        <f t="shared" si="115"/>
        <v>678</v>
      </c>
      <c r="AV111" s="47">
        <f t="shared" si="115"/>
        <v>880</v>
      </c>
      <c r="AW111" s="47">
        <f t="shared" si="115"/>
        <v>1103</v>
      </c>
      <c r="AX111" s="47">
        <f t="shared" si="115"/>
        <v>1185</v>
      </c>
      <c r="AY111" s="47">
        <f t="shared" si="115"/>
        <v>631</v>
      </c>
      <c r="AZ111" s="47">
        <f t="shared" si="115"/>
        <v>1645</v>
      </c>
      <c r="BA111" s="47">
        <f t="shared" si="115"/>
        <v>905</v>
      </c>
      <c r="BB111" s="47">
        <f t="shared" si="115"/>
        <v>701</v>
      </c>
      <c r="BC111" s="47">
        <f t="shared" si="115"/>
        <v>560</v>
      </c>
      <c r="BD111" s="47">
        <f t="shared" si="115"/>
        <v>1899</v>
      </c>
      <c r="BE111" s="47">
        <f t="shared" si="115"/>
        <v>719</v>
      </c>
      <c r="BF111" s="47">
        <f t="shared" si="115"/>
        <v>600</v>
      </c>
      <c r="BG111" s="47">
        <f t="shared" si="115"/>
        <v>1790</v>
      </c>
      <c r="BH111" s="47">
        <f t="shared" si="115"/>
        <v>1438</v>
      </c>
      <c r="BI111" s="47">
        <f t="shared" si="115"/>
        <v>1655</v>
      </c>
      <c r="BJ111" s="47">
        <f t="shared" si="115"/>
        <v>1001</v>
      </c>
    </row>
    <row r="112" ht="13.5" customHeight="1">
      <c r="A112" s="88">
        <v>39936.0</v>
      </c>
      <c r="B112" s="84" t="s">
        <v>71</v>
      </c>
      <c r="C112" s="38"/>
      <c r="D112" s="233" t="s">
        <v>18</v>
      </c>
      <c r="E112" s="52">
        <f t="shared" si="2"/>
        <v>1899</v>
      </c>
      <c r="F112" s="41">
        <v>4.0</v>
      </c>
      <c r="G112" s="41">
        <v>17.0</v>
      </c>
      <c r="H112" s="42">
        <f t="shared" si="3"/>
        <v>29</v>
      </c>
      <c r="I112" s="38"/>
      <c r="J112" s="234" t="s">
        <v>22</v>
      </c>
      <c r="K112" s="52">
        <f t="shared" si="4"/>
        <v>1923</v>
      </c>
      <c r="L112" s="44">
        <v>2.0</v>
      </c>
      <c r="M112" s="44">
        <v>26.0</v>
      </c>
      <c r="N112" s="23">
        <f t="shared" si="5"/>
        <v>32</v>
      </c>
      <c r="O112" s="38"/>
      <c r="P112" s="45" t="s">
        <v>72</v>
      </c>
      <c r="Q112" s="38"/>
      <c r="R112" s="45">
        <f>MIN(Rules!$E$2,(MAX(H112/N112,N112/H112)))</f>
        <v>1.103448276</v>
      </c>
      <c r="S112" s="45">
        <f>VLOOKUP(B112,Rules!A:B,2,FALSE)</f>
        <v>40</v>
      </c>
      <c r="T112" s="38"/>
      <c r="U112" s="46">
        <f>1/(10^(-(E112+(IF(P112="Y",Rules!$I$2,0))-K112)/Rules!$E$12)+1)</f>
        <v>0.6411252614</v>
      </c>
      <c r="V112" s="47">
        <f t="shared" si="6"/>
        <v>-28</v>
      </c>
      <c r="W112" s="47">
        <f t="shared" si="7"/>
        <v>28</v>
      </c>
      <c r="X112" s="47"/>
      <c r="Y112" s="47"/>
      <c r="Z112" s="48"/>
      <c r="AA112" s="47">
        <f t="shared" ref="AA112:BJ112" si="116">IF($D112=AA$1,$E112+$V112,(IF($J112=AA$1,$K112+$W112,AA111)))</f>
        <v>1551</v>
      </c>
      <c r="AB112" s="47">
        <f t="shared" si="116"/>
        <v>1059</v>
      </c>
      <c r="AC112" s="47">
        <f t="shared" si="116"/>
        <v>1517</v>
      </c>
      <c r="AD112" s="47">
        <f t="shared" si="116"/>
        <v>509</v>
      </c>
      <c r="AE112" s="47">
        <f t="shared" si="116"/>
        <v>1642</v>
      </c>
      <c r="AF112" s="47">
        <f t="shared" si="116"/>
        <v>1693</v>
      </c>
      <c r="AG112" s="47">
        <f t="shared" si="116"/>
        <v>1100</v>
      </c>
      <c r="AH112" s="47">
        <f t="shared" si="116"/>
        <v>837</v>
      </c>
      <c r="AI112" s="47">
        <f t="shared" si="116"/>
        <v>1397</v>
      </c>
      <c r="AJ112" s="47">
        <f t="shared" si="116"/>
        <v>1816</v>
      </c>
      <c r="AK112" s="47">
        <f t="shared" si="116"/>
        <v>603</v>
      </c>
      <c r="AL112" s="47">
        <f t="shared" si="116"/>
        <v>897</v>
      </c>
      <c r="AM112" s="47">
        <f t="shared" si="116"/>
        <v>1851</v>
      </c>
      <c r="AN112" s="47">
        <f t="shared" si="116"/>
        <v>1327</v>
      </c>
      <c r="AO112" s="47">
        <f t="shared" si="116"/>
        <v>1152</v>
      </c>
      <c r="AP112" s="47">
        <f t="shared" si="116"/>
        <v>1951</v>
      </c>
      <c r="AQ112" s="47">
        <f t="shared" si="116"/>
        <v>1470</v>
      </c>
      <c r="AR112" s="47">
        <f t="shared" si="116"/>
        <v>596</v>
      </c>
      <c r="AS112" s="47">
        <f t="shared" si="116"/>
        <v>1786</v>
      </c>
      <c r="AT112" s="47">
        <f t="shared" si="116"/>
        <v>1034</v>
      </c>
      <c r="AU112" s="47">
        <f t="shared" si="116"/>
        <v>678</v>
      </c>
      <c r="AV112" s="47">
        <f t="shared" si="116"/>
        <v>880</v>
      </c>
      <c r="AW112" s="47">
        <f t="shared" si="116"/>
        <v>1103</v>
      </c>
      <c r="AX112" s="47">
        <f t="shared" si="116"/>
        <v>1185</v>
      </c>
      <c r="AY112" s="47">
        <f t="shared" si="116"/>
        <v>631</v>
      </c>
      <c r="AZ112" s="47">
        <f t="shared" si="116"/>
        <v>1645</v>
      </c>
      <c r="BA112" s="47">
        <f t="shared" si="116"/>
        <v>905</v>
      </c>
      <c r="BB112" s="47">
        <f t="shared" si="116"/>
        <v>701</v>
      </c>
      <c r="BC112" s="47">
        <f t="shared" si="116"/>
        <v>560</v>
      </c>
      <c r="BD112" s="47">
        <f t="shared" si="116"/>
        <v>1871</v>
      </c>
      <c r="BE112" s="47">
        <f t="shared" si="116"/>
        <v>719</v>
      </c>
      <c r="BF112" s="47">
        <f t="shared" si="116"/>
        <v>600</v>
      </c>
      <c r="BG112" s="47">
        <f t="shared" si="116"/>
        <v>1790</v>
      </c>
      <c r="BH112" s="47">
        <f t="shared" si="116"/>
        <v>1438</v>
      </c>
      <c r="BI112" s="47">
        <f t="shared" si="116"/>
        <v>1655</v>
      </c>
      <c r="BJ112" s="47">
        <f t="shared" si="116"/>
        <v>1001</v>
      </c>
    </row>
    <row r="113" ht="13.5" customHeight="1">
      <c r="A113" s="88">
        <v>39936.0</v>
      </c>
      <c r="B113" s="84" t="s">
        <v>71</v>
      </c>
      <c r="C113" s="38"/>
      <c r="D113" s="233" t="s">
        <v>27</v>
      </c>
      <c r="E113" s="52">
        <f t="shared" si="2"/>
        <v>1645</v>
      </c>
      <c r="F113" s="41">
        <v>1.0</v>
      </c>
      <c r="G113" s="41">
        <v>13.0</v>
      </c>
      <c r="H113" s="42">
        <f t="shared" si="3"/>
        <v>16</v>
      </c>
      <c r="I113" s="38"/>
      <c r="J113" s="234" t="s">
        <v>24</v>
      </c>
      <c r="K113" s="52">
        <f t="shared" si="4"/>
        <v>1655</v>
      </c>
      <c r="L113" s="44">
        <v>0.0</v>
      </c>
      <c r="M113" s="44">
        <v>13.0</v>
      </c>
      <c r="N113" s="23">
        <f t="shared" si="5"/>
        <v>13</v>
      </c>
      <c r="O113" s="38"/>
      <c r="P113" s="45" t="s">
        <v>73</v>
      </c>
      <c r="Q113" s="38"/>
      <c r="R113" s="45">
        <f>MIN(Rules!$E$2,(MAX(H113/N113,N113/H113)))</f>
        <v>1.230769231</v>
      </c>
      <c r="S113" s="45">
        <f>VLOOKUP(B113,Rules!A:B,2,FALSE)</f>
        <v>40</v>
      </c>
      <c r="T113" s="38"/>
      <c r="U113" s="46">
        <f>1/(10^(-(E113+(IF(P113="Y",Rules!$I$2,0))-K113)/Rules!$E$12)+1)</f>
        <v>0.4884891088</v>
      </c>
      <c r="V113" s="47">
        <f t="shared" si="6"/>
        <v>25</v>
      </c>
      <c r="W113" s="47">
        <f t="shared" si="7"/>
        <v>-25</v>
      </c>
      <c r="X113" s="47"/>
      <c r="Y113" s="47"/>
      <c r="Z113" s="48"/>
      <c r="AA113" s="47">
        <f t="shared" ref="AA113:BJ113" si="117">IF($D113=AA$1,$E113+$V113,(IF($J113=AA$1,$K113+$W113,AA112)))</f>
        <v>1551</v>
      </c>
      <c r="AB113" s="47">
        <f t="shared" si="117"/>
        <v>1059</v>
      </c>
      <c r="AC113" s="47">
        <f t="shared" si="117"/>
        <v>1517</v>
      </c>
      <c r="AD113" s="47">
        <f t="shared" si="117"/>
        <v>509</v>
      </c>
      <c r="AE113" s="47">
        <f t="shared" si="117"/>
        <v>1642</v>
      </c>
      <c r="AF113" s="47">
        <f t="shared" si="117"/>
        <v>1693</v>
      </c>
      <c r="AG113" s="47">
        <f t="shared" si="117"/>
        <v>1100</v>
      </c>
      <c r="AH113" s="47">
        <f t="shared" si="117"/>
        <v>837</v>
      </c>
      <c r="AI113" s="47">
        <f t="shared" si="117"/>
        <v>1397</v>
      </c>
      <c r="AJ113" s="47">
        <f t="shared" si="117"/>
        <v>1816</v>
      </c>
      <c r="AK113" s="47">
        <f t="shared" si="117"/>
        <v>603</v>
      </c>
      <c r="AL113" s="47">
        <f t="shared" si="117"/>
        <v>897</v>
      </c>
      <c r="AM113" s="47">
        <f t="shared" si="117"/>
        <v>1851</v>
      </c>
      <c r="AN113" s="47">
        <f t="shared" si="117"/>
        <v>1327</v>
      </c>
      <c r="AO113" s="47">
        <f t="shared" si="117"/>
        <v>1152</v>
      </c>
      <c r="AP113" s="47">
        <f t="shared" si="117"/>
        <v>1951</v>
      </c>
      <c r="AQ113" s="47">
        <f t="shared" si="117"/>
        <v>1470</v>
      </c>
      <c r="AR113" s="47">
        <f t="shared" si="117"/>
        <v>596</v>
      </c>
      <c r="AS113" s="47">
        <f t="shared" si="117"/>
        <v>1786</v>
      </c>
      <c r="AT113" s="47">
        <f t="shared" si="117"/>
        <v>1034</v>
      </c>
      <c r="AU113" s="47">
        <f t="shared" si="117"/>
        <v>678</v>
      </c>
      <c r="AV113" s="47">
        <f t="shared" si="117"/>
        <v>880</v>
      </c>
      <c r="AW113" s="47">
        <f t="shared" si="117"/>
        <v>1103</v>
      </c>
      <c r="AX113" s="47">
        <f t="shared" si="117"/>
        <v>1185</v>
      </c>
      <c r="AY113" s="47">
        <f t="shared" si="117"/>
        <v>631</v>
      </c>
      <c r="AZ113" s="47">
        <f t="shared" si="117"/>
        <v>1670</v>
      </c>
      <c r="BA113" s="47">
        <f t="shared" si="117"/>
        <v>905</v>
      </c>
      <c r="BB113" s="47">
        <f t="shared" si="117"/>
        <v>701</v>
      </c>
      <c r="BC113" s="47">
        <f t="shared" si="117"/>
        <v>560</v>
      </c>
      <c r="BD113" s="47">
        <f t="shared" si="117"/>
        <v>1871</v>
      </c>
      <c r="BE113" s="47">
        <f t="shared" si="117"/>
        <v>719</v>
      </c>
      <c r="BF113" s="47">
        <f t="shared" si="117"/>
        <v>600</v>
      </c>
      <c r="BG113" s="47">
        <f t="shared" si="117"/>
        <v>1790</v>
      </c>
      <c r="BH113" s="47">
        <f t="shared" si="117"/>
        <v>1438</v>
      </c>
      <c r="BI113" s="47">
        <f t="shared" si="117"/>
        <v>1630</v>
      </c>
      <c r="BJ113" s="47">
        <f t="shared" si="117"/>
        <v>1001</v>
      </c>
    </row>
    <row r="114" ht="13.5" customHeight="1">
      <c r="A114" s="88">
        <v>39942.0</v>
      </c>
      <c r="B114" s="84" t="s">
        <v>82</v>
      </c>
      <c r="C114" s="38"/>
      <c r="D114" s="233" t="s">
        <v>48</v>
      </c>
      <c r="E114" s="52">
        <f t="shared" si="2"/>
        <v>603</v>
      </c>
      <c r="F114" s="41">
        <v>0.0</v>
      </c>
      <c r="G114" s="41">
        <v>13.0</v>
      </c>
      <c r="H114" s="42">
        <f t="shared" si="3"/>
        <v>13</v>
      </c>
      <c r="I114" s="38"/>
      <c r="J114" s="234" t="s">
        <v>49</v>
      </c>
      <c r="K114" s="52">
        <f t="shared" si="4"/>
        <v>509</v>
      </c>
      <c r="L114" s="44">
        <v>1.0</v>
      </c>
      <c r="M114" s="44">
        <v>9.0</v>
      </c>
      <c r="N114" s="23">
        <f t="shared" si="5"/>
        <v>12</v>
      </c>
      <c r="O114" s="38"/>
      <c r="P114" s="45" t="s">
        <v>72</v>
      </c>
      <c r="Q114" s="38"/>
      <c r="R114" s="45">
        <f>MIN(Rules!$E$2,(MAX(H114/N114,N114/H114)))</f>
        <v>1.083333333</v>
      </c>
      <c r="S114" s="45">
        <f>VLOOKUP(B114,Rules!A:B,2,FALSE)</f>
        <v>35</v>
      </c>
      <c r="T114" s="38"/>
      <c r="U114" s="46">
        <f>1/(10^(-(E114+(IF(P114="Y",Rules!$I$2,0))-K114)/Rules!$E$12)+1)</f>
        <v>0.75466726</v>
      </c>
      <c r="V114" s="47">
        <f t="shared" si="6"/>
        <v>9</v>
      </c>
      <c r="W114" s="47">
        <f t="shared" si="7"/>
        <v>-9</v>
      </c>
      <c r="X114" s="47"/>
      <c r="Y114" s="47"/>
      <c r="Z114" s="48"/>
      <c r="AA114" s="47">
        <f t="shared" ref="AA114:BJ114" si="118">IF($D114=AA$1,$E114+$V114,(IF($J114=AA$1,$K114+$W114,AA113)))</f>
        <v>1551</v>
      </c>
      <c r="AB114" s="47">
        <f t="shared" si="118"/>
        <v>1059</v>
      </c>
      <c r="AC114" s="47">
        <f t="shared" si="118"/>
        <v>1517</v>
      </c>
      <c r="AD114" s="47">
        <f t="shared" si="118"/>
        <v>500</v>
      </c>
      <c r="AE114" s="47">
        <f t="shared" si="118"/>
        <v>1642</v>
      </c>
      <c r="AF114" s="47">
        <f t="shared" si="118"/>
        <v>1693</v>
      </c>
      <c r="AG114" s="47">
        <f t="shared" si="118"/>
        <v>1100</v>
      </c>
      <c r="AH114" s="47">
        <f t="shared" si="118"/>
        <v>837</v>
      </c>
      <c r="AI114" s="47">
        <f t="shared" si="118"/>
        <v>1397</v>
      </c>
      <c r="AJ114" s="47">
        <f t="shared" si="118"/>
        <v>1816</v>
      </c>
      <c r="AK114" s="47">
        <f t="shared" si="118"/>
        <v>612</v>
      </c>
      <c r="AL114" s="47">
        <f t="shared" si="118"/>
        <v>897</v>
      </c>
      <c r="AM114" s="47">
        <f t="shared" si="118"/>
        <v>1851</v>
      </c>
      <c r="AN114" s="47">
        <f t="shared" si="118"/>
        <v>1327</v>
      </c>
      <c r="AO114" s="47">
        <f t="shared" si="118"/>
        <v>1152</v>
      </c>
      <c r="AP114" s="47">
        <f t="shared" si="118"/>
        <v>1951</v>
      </c>
      <c r="AQ114" s="47">
        <f t="shared" si="118"/>
        <v>1470</v>
      </c>
      <c r="AR114" s="47">
        <f t="shared" si="118"/>
        <v>596</v>
      </c>
      <c r="AS114" s="47">
        <f t="shared" si="118"/>
        <v>1786</v>
      </c>
      <c r="AT114" s="47">
        <f t="shared" si="118"/>
        <v>1034</v>
      </c>
      <c r="AU114" s="47">
        <f t="shared" si="118"/>
        <v>678</v>
      </c>
      <c r="AV114" s="47">
        <f t="shared" si="118"/>
        <v>880</v>
      </c>
      <c r="AW114" s="47">
        <f t="shared" si="118"/>
        <v>1103</v>
      </c>
      <c r="AX114" s="47">
        <f t="shared" si="118"/>
        <v>1185</v>
      </c>
      <c r="AY114" s="47">
        <f t="shared" si="118"/>
        <v>631</v>
      </c>
      <c r="AZ114" s="47">
        <f t="shared" si="118"/>
        <v>1670</v>
      </c>
      <c r="BA114" s="47">
        <f t="shared" si="118"/>
        <v>905</v>
      </c>
      <c r="BB114" s="47">
        <f t="shared" si="118"/>
        <v>701</v>
      </c>
      <c r="BC114" s="47">
        <f t="shared" si="118"/>
        <v>560</v>
      </c>
      <c r="BD114" s="47">
        <f t="shared" si="118"/>
        <v>1871</v>
      </c>
      <c r="BE114" s="47">
        <f t="shared" si="118"/>
        <v>719</v>
      </c>
      <c r="BF114" s="47">
        <f t="shared" si="118"/>
        <v>600</v>
      </c>
      <c r="BG114" s="47">
        <f t="shared" si="118"/>
        <v>1790</v>
      </c>
      <c r="BH114" s="47">
        <f t="shared" si="118"/>
        <v>1438</v>
      </c>
      <c r="BI114" s="47">
        <f t="shared" si="118"/>
        <v>1630</v>
      </c>
      <c r="BJ114" s="47">
        <f t="shared" si="118"/>
        <v>1001</v>
      </c>
    </row>
    <row r="115" ht="13.5" customHeight="1">
      <c r="A115" s="88">
        <v>39942.0</v>
      </c>
      <c r="B115" s="84" t="s">
        <v>82</v>
      </c>
      <c r="C115" s="38"/>
      <c r="D115" s="233" t="s">
        <v>37</v>
      </c>
      <c r="E115" s="52">
        <f t="shared" si="2"/>
        <v>837</v>
      </c>
      <c r="F115" s="41">
        <v>1.0</v>
      </c>
      <c r="G115" s="41">
        <v>21.0</v>
      </c>
      <c r="H115" s="42">
        <f t="shared" si="3"/>
        <v>24</v>
      </c>
      <c r="I115" s="38"/>
      <c r="J115" s="234" t="s">
        <v>42</v>
      </c>
      <c r="K115" s="52">
        <f t="shared" si="4"/>
        <v>719</v>
      </c>
      <c r="L115" s="44">
        <v>0.0</v>
      </c>
      <c r="M115" s="44">
        <v>6.0</v>
      </c>
      <c r="N115" s="23">
        <f t="shared" si="5"/>
        <v>6</v>
      </c>
      <c r="O115" s="38"/>
      <c r="P115" s="45" t="s">
        <v>72</v>
      </c>
      <c r="Q115" s="38"/>
      <c r="R115" s="45">
        <f>MIN(Rules!$E$2,(MAX(H115/N115,N115/H115)))</f>
        <v>2</v>
      </c>
      <c r="S115" s="45">
        <f>VLOOKUP(B115,Rules!A:B,2,FALSE)</f>
        <v>35</v>
      </c>
      <c r="T115" s="38"/>
      <c r="U115" s="46">
        <f>1/(10^(-(E115+(IF(P115="Y",Rules!$I$2,0))-K115)/Rules!$E$12)+1)</f>
        <v>0.7745503142</v>
      </c>
      <c r="V115" s="47">
        <f t="shared" si="6"/>
        <v>16</v>
      </c>
      <c r="W115" s="47">
        <f t="shared" si="7"/>
        <v>-16</v>
      </c>
      <c r="X115" s="47"/>
      <c r="Y115" s="47"/>
      <c r="Z115" s="48"/>
      <c r="AA115" s="47">
        <f t="shared" ref="AA115:BJ115" si="119">IF($D115=AA$1,$E115+$V115,(IF($J115=AA$1,$K115+$W115,AA114)))</f>
        <v>1551</v>
      </c>
      <c r="AB115" s="47">
        <f t="shared" si="119"/>
        <v>1059</v>
      </c>
      <c r="AC115" s="47">
        <f t="shared" si="119"/>
        <v>1517</v>
      </c>
      <c r="AD115" s="47">
        <f t="shared" si="119"/>
        <v>500</v>
      </c>
      <c r="AE115" s="47">
        <f t="shared" si="119"/>
        <v>1642</v>
      </c>
      <c r="AF115" s="47">
        <f t="shared" si="119"/>
        <v>1693</v>
      </c>
      <c r="AG115" s="47">
        <f t="shared" si="119"/>
        <v>1100</v>
      </c>
      <c r="AH115" s="47">
        <f t="shared" si="119"/>
        <v>853</v>
      </c>
      <c r="AI115" s="47">
        <f t="shared" si="119"/>
        <v>1397</v>
      </c>
      <c r="AJ115" s="47">
        <f t="shared" si="119"/>
        <v>1816</v>
      </c>
      <c r="AK115" s="47">
        <f t="shared" si="119"/>
        <v>612</v>
      </c>
      <c r="AL115" s="47">
        <f t="shared" si="119"/>
        <v>897</v>
      </c>
      <c r="AM115" s="47">
        <f t="shared" si="119"/>
        <v>1851</v>
      </c>
      <c r="AN115" s="47">
        <f t="shared" si="119"/>
        <v>1327</v>
      </c>
      <c r="AO115" s="47">
        <f t="shared" si="119"/>
        <v>1152</v>
      </c>
      <c r="AP115" s="47">
        <f t="shared" si="119"/>
        <v>1951</v>
      </c>
      <c r="AQ115" s="47">
        <f t="shared" si="119"/>
        <v>1470</v>
      </c>
      <c r="AR115" s="47">
        <f t="shared" si="119"/>
        <v>596</v>
      </c>
      <c r="AS115" s="47">
        <f t="shared" si="119"/>
        <v>1786</v>
      </c>
      <c r="AT115" s="47">
        <f t="shared" si="119"/>
        <v>1034</v>
      </c>
      <c r="AU115" s="47">
        <f t="shared" si="119"/>
        <v>678</v>
      </c>
      <c r="AV115" s="47">
        <f t="shared" si="119"/>
        <v>880</v>
      </c>
      <c r="AW115" s="47">
        <f t="shared" si="119"/>
        <v>1103</v>
      </c>
      <c r="AX115" s="47">
        <f t="shared" si="119"/>
        <v>1185</v>
      </c>
      <c r="AY115" s="47">
        <f t="shared" si="119"/>
        <v>631</v>
      </c>
      <c r="AZ115" s="47">
        <f t="shared" si="119"/>
        <v>1670</v>
      </c>
      <c r="BA115" s="47">
        <f t="shared" si="119"/>
        <v>905</v>
      </c>
      <c r="BB115" s="47">
        <f t="shared" si="119"/>
        <v>701</v>
      </c>
      <c r="BC115" s="47">
        <f t="shared" si="119"/>
        <v>560</v>
      </c>
      <c r="BD115" s="47">
        <f t="shared" si="119"/>
        <v>1871</v>
      </c>
      <c r="BE115" s="47">
        <f t="shared" si="119"/>
        <v>703</v>
      </c>
      <c r="BF115" s="47">
        <f t="shared" si="119"/>
        <v>600</v>
      </c>
      <c r="BG115" s="47">
        <f t="shared" si="119"/>
        <v>1790</v>
      </c>
      <c r="BH115" s="47">
        <f t="shared" si="119"/>
        <v>1438</v>
      </c>
      <c r="BI115" s="47">
        <f t="shared" si="119"/>
        <v>1630</v>
      </c>
      <c r="BJ115" s="47">
        <f t="shared" si="119"/>
        <v>1001</v>
      </c>
    </row>
    <row r="116" ht="13.5" customHeight="1">
      <c r="A116" s="88">
        <v>39942.0</v>
      </c>
      <c r="B116" s="84" t="s">
        <v>82</v>
      </c>
      <c r="C116" s="38"/>
      <c r="D116" s="233" t="s">
        <v>43</v>
      </c>
      <c r="E116" s="52">
        <f t="shared" si="2"/>
        <v>1059</v>
      </c>
      <c r="F116" s="41">
        <v>1.0</v>
      </c>
      <c r="G116" s="41">
        <v>22.0</v>
      </c>
      <c r="H116" s="42">
        <f t="shared" si="3"/>
        <v>25</v>
      </c>
      <c r="I116" s="38"/>
      <c r="J116" s="234" t="s">
        <v>51</v>
      </c>
      <c r="K116" s="52">
        <f t="shared" si="4"/>
        <v>631</v>
      </c>
      <c r="L116" s="44">
        <v>1.0</v>
      </c>
      <c r="M116" s="44">
        <v>8.0</v>
      </c>
      <c r="N116" s="23">
        <f t="shared" si="5"/>
        <v>11</v>
      </c>
      <c r="O116" s="38"/>
      <c r="P116" s="45" t="s">
        <v>72</v>
      </c>
      <c r="Q116" s="38"/>
      <c r="R116" s="45">
        <f>MIN(Rules!$E$2,(MAX(H116/N116,N116/H116)))</f>
        <v>2</v>
      </c>
      <c r="S116" s="45">
        <f>VLOOKUP(B116,Rules!A:B,2,FALSE)</f>
        <v>35</v>
      </c>
      <c r="T116" s="38"/>
      <c r="U116" s="46">
        <f>1/(10^(-(E116+(IF(P116="Y",Rules!$I$2,0))-K116)/Rules!$E$12)+1)</f>
        <v>0.9347338534</v>
      </c>
      <c r="V116" s="47">
        <f t="shared" si="6"/>
        <v>5</v>
      </c>
      <c r="W116" s="47">
        <f t="shared" si="7"/>
        <v>-5</v>
      </c>
      <c r="X116" s="47"/>
      <c r="Y116" s="47"/>
      <c r="Z116" s="48"/>
      <c r="AA116" s="47">
        <f t="shared" ref="AA116:BJ116" si="120">IF($D116=AA$1,$E116+$V116,(IF($J116=AA$1,$K116+$W116,AA115)))</f>
        <v>1551</v>
      </c>
      <c r="AB116" s="47">
        <f t="shared" si="120"/>
        <v>1064</v>
      </c>
      <c r="AC116" s="47">
        <f t="shared" si="120"/>
        <v>1517</v>
      </c>
      <c r="AD116" s="47">
        <f t="shared" si="120"/>
        <v>500</v>
      </c>
      <c r="AE116" s="47">
        <f t="shared" si="120"/>
        <v>1642</v>
      </c>
      <c r="AF116" s="47">
        <f t="shared" si="120"/>
        <v>1693</v>
      </c>
      <c r="AG116" s="47">
        <f t="shared" si="120"/>
        <v>1100</v>
      </c>
      <c r="AH116" s="47">
        <f t="shared" si="120"/>
        <v>853</v>
      </c>
      <c r="AI116" s="47">
        <f t="shared" si="120"/>
        <v>1397</v>
      </c>
      <c r="AJ116" s="47">
        <f t="shared" si="120"/>
        <v>1816</v>
      </c>
      <c r="AK116" s="47">
        <f t="shared" si="120"/>
        <v>612</v>
      </c>
      <c r="AL116" s="47">
        <f t="shared" si="120"/>
        <v>897</v>
      </c>
      <c r="AM116" s="47">
        <f t="shared" si="120"/>
        <v>1851</v>
      </c>
      <c r="AN116" s="47">
        <f t="shared" si="120"/>
        <v>1327</v>
      </c>
      <c r="AO116" s="47">
        <f t="shared" si="120"/>
        <v>1152</v>
      </c>
      <c r="AP116" s="47">
        <f t="shared" si="120"/>
        <v>1951</v>
      </c>
      <c r="AQ116" s="47">
        <f t="shared" si="120"/>
        <v>1470</v>
      </c>
      <c r="AR116" s="47">
        <f t="shared" si="120"/>
        <v>596</v>
      </c>
      <c r="AS116" s="47">
        <f t="shared" si="120"/>
        <v>1786</v>
      </c>
      <c r="AT116" s="47">
        <f t="shared" si="120"/>
        <v>1034</v>
      </c>
      <c r="AU116" s="47">
        <f t="shared" si="120"/>
        <v>678</v>
      </c>
      <c r="AV116" s="47">
        <f t="shared" si="120"/>
        <v>880</v>
      </c>
      <c r="AW116" s="47">
        <f t="shared" si="120"/>
        <v>1103</v>
      </c>
      <c r="AX116" s="47">
        <f t="shared" si="120"/>
        <v>1185</v>
      </c>
      <c r="AY116" s="47">
        <f t="shared" si="120"/>
        <v>626</v>
      </c>
      <c r="AZ116" s="47">
        <f t="shared" si="120"/>
        <v>1670</v>
      </c>
      <c r="BA116" s="47">
        <f t="shared" si="120"/>
        <v>905</v>
      </c>
      <c r="BB116" s="47">
        <f t="shared" si="120"/>
        <v>701</v>
      </c>
      <c r="BC116" s="47">
        <f t="shared" si="120"/>
        <v>560</v>
      </c>
      <c r="BD116" s="47">
        <f t="shared" si="120"/>
        <v>1871</v>
      </c>
      <c r="BE116" s="47">
        <f t="shared" si="120"/>
        <v>703</v>
      </c>
      <c r="BF116" s="47">
        <f t="shared" si="120"/>
        <v>600</v>
      </c>
      <c r="BG116" s="47">
        <f t="shared" si="120"/>
        <v>1790</v>
      </c>
      <c r="BH116" s="47">
        <f t="shared" si="120"/>
        <v>1438</v>
      </c>
      <c r="BI116" s="47">
        <f t="shared" si="120"/>
        <v>1630</v>
      </c>
      <c r="BJ116" s="47">
        <f t="shared" si="120"/>
        <v>1001</v>
      </c>
    </row>
    <row r="117" ht="13.5" customHeight="1">
      <c r="A117" s="88">
        <v>39942.0</v>
      </c>
      <c r="B117" s="84" t="s">
        <v>74</v>
      </c>
      <c r="C117" s="38"/>
      <c r="D117" s="233" t="s">
        <v>40</v>
      </c>
      <c r="E117" s="52">
        <f t="shared" si="2"/>
        <v>1001</v>
      </c>
      <c r="F117" s="41">
        <v>3.0</v>
      </c>
      <c r="G117" s="41">
        <v>9.0</v>
      </c>
      <c r="H117" s="42">
        <f t="shared" si="3"/>
        <v>18</v>
      </c>
      <c r="I117" s="38"/>
      <c r="J117" s="234" t="s">
        <v>28</v>
      </c>
      <c r="K117" s="52">
        <f t="shared" si="4"/>
        <v>1517</v>
      </c>
      <c r="L117" s="44">
        <v>4.0</v>
      </c>
      <c r="M117" s="44">
        <v>16.0</v>
      </c>
      <c r="N117" s="23">
        <f t="shared" si="5"/>
        <v>28</v>
      </c>
      <c r="O117" s="38"/>
      <c r="P117" s="45" t="s">
        <v>72</v>
      </c>
      <c r="Q117" s="38"/>
      <c r="R117" s="45">
        <f>MIN(Rules!$E$2,(MAX(H117/N117,N117/H117)))</f>
        <v>1.555555556</v>
      </c>
      <c r="S117" s="45">
        <f>VLOOKUP(B117,Rules!A:B,2,FALSE)</f>
        <v>50</v>
      </c>
      <c r="T117" s="38"/>
      <c r="U117" s="46">
        <f>1/(10^(-(E117+(IF(P117="Y",Rules!$I$2,0))-K117)/Rules!$E$12)+1)</f>
        <v>0.1563695684</v>
      </c>
      <c r="V117" s="47">
        <f t="shared" si="6"/>
        <v>-12</v>
      </c>
      <c r="W117" s="47">
        <f t="shared" si="7"/>
        <v>12</v>
      </c>
      <c r="X117" s="47"/>
      <c r="Y117" s="47"/>
      <c r="Z117" s="48"/>
      <c r="AA117" s="47">
        <f t="shared" ref="AA117:BJ117" si="121">IF($D117=AA$1,$E117+$V117,(IF($J117=AA$1,$K117+$W117,AA116)))</f>
        <v>1551</v>
      </c>
      <c r="AB117" s="47">
        <f t="shared" si="121"/>
        <v>1064</v>
      </c>
      <c r="AC117" s="47">
        <f t="shared" si="121"/>
        <v>1529</v>
      </c>
      <c r="AD117" s="47">
        <f t="shared" si="121"/>
        <v>500</v>
      </c>
      <c r="AE117" s="47">
        <f t="shared" si="121"/>
        <v>1642</v>
      </c>
      <c r="AF117" s="47">
        <f t="shared" si="121"/>
        <v>1693</v>
      </c>
      <c r="AG117" s="47">
        <f t="shared" si="121"/>
        <v>1100</v>
      </c>
      <c r="AH117" s="47">
        <f t="shared" si="121"/>
        <v>853</v>
      </c>
      <c r="AI117" s="47">
        <f t="shared" si="121"/>
        <v>1397</v>
      </c>
      <c r="AJ117" s="47">
        <f t="shared" si="121"/>
        <v>1816</v>
      </c>
      <c r="AK117" s="47">
        <f t="shared" si="121"/>
        <v>612</v>
      </c>
      <c r="AL117" s="47">
        <f t="shared" si="121"/>
        <v>897</v>
      </c>
      <c r="AM117" s="47">
        <f t="shared" si="121"/>
        <v>1851</v>
      </c>
      <c r="AN117" s="47">
        <f t="shared" si="121"/>
        <v>1327</v>
      </c>
      <c r="AO117" s="47">
        <f t="shared" si="121"/>
        <v>1152</v>
      </c>
      <c r="AP117" s="47">
        <f t="shared" si="121"/>
        <v>1951</v>
      </c>
      <c r="AQ117" s="47">
        <f t="shared" si="121"/>
        <v>1470</v>
      </c>
      <c r="AR117" s="47">
        <f t="shared" si="121"/>
        <v>596</v>
      </c>
      <c r="AS117" s="47">
        <f t="shared" si="121"/>
        <v>1786</v>
      </c>
      <c r="AT117" s="47">
        <f t="shared" si="121"/>
        <v>1034</v>
      </c>
      <c r="AU117" s="47">
        <f t="shared" si="121"/>
        <v>678</v>
      </c>
      <c r="AV117" s="47">
        <f t="shared" si="121"/>
        <v>880</v>
      </c>
      <c r="AW117" s="47">
        <f t="shared" si="121"/>
        <v>1103</v>
      </c>
      <c r="AX117" s="47">
        <f t="shared" si="121"/>
        <v>1185</v>
      </c>
      <c r="AY117" s="47">
        <f t="shared" si="121"/>
        <v>626</v>
      </c>
      <c r="AZ117" s="47">
        <f t="shared" si="121"/>
        <v>1670</v>
      </c>
      <c r="BA117" s="47">
        <f t="shared" si="121"/>
        <v>905</v>
      </c>
      <c r="BB117" s="47">
        <f t="shared" si="121"/>
        <v>701</v>
      </c>
      <c r="BC117" s="47">
        <f t="shared" si="121"/>
        <v>560</v>
      </c>
      <c r="BD117" s="47">
        <f t="shared" si="121"/>
        <v>1871</v>
      </c>
      <c r="BE117" s="47">
        <f t="shared" si="121"/>
        <v>703</v>
      </c>
      <c r="BF117" s="47">
        <f t="shared" si="121"/>
        <v>600</v>
      </c>
      <c r="BG117" s="47">
        <f t="shared" si="121"/>
        <v>1790</v>
      </c>
      <c r="BH117" s="47">
        <f t="shared" si="121"/>
        <v>1438</v>
      </c>
      <c r="BI117" s="47">
        <f t="shared" si="121"/>
        <v>1630</v>
      </c>
      <c r="BJ117" s="47">
        <f t="shared" si="121"/>
        <v>989</v>
      </c>
    </row>
    <row r="118" ht="13.5" customHeight="1">
      <c r="A118" s="88">
        <v>39942.0</v>
      </c>
      <c r="B118" s="84" t="s">
        <v>74</v>
      </c>
      <c r="C118" s="38"/>
      <c r="D118" s="233" t="s">
        <v>33</v>
      </c>
      <c r="E118" s="52">
        <f t="shared" si="2"/>
        <v>1397</v>
      </c>
      <c r="F118" s="41">
        <v>3.0</v>
      </c>
      <c r="G118" s="41">
        <v>20.0</v>
      </c>
      <c r="H118" s="42">
        <f t="shared" si="3"/>
        <v>29</v>
      </c>
      <c r="I118" s="38"/>
      <c r="J118" s="234" t="s">
        <v>35</v>
      </c>
      <c r="K118" s="52">
        <f t="shared" si="4"/>
        <v>1100</v>
      </c>
      <c r="L118" s="44">
        <v>1.0</v>
      </c>
      <c r="M118" s="44">
        <v>22.0</v>
      </c>
      <c r="N118" s="23">
        <f t="shared" si="5"/>
        <v>25</v>
      </c>
      <c r="O118" s="38"/>
      <c r="P118" s="45" t="s">
        <v>72</v>
      </c>
      <c r="Q118" s="38"/>
      <c r="R118" s="45">
        <f>MIN(Rules!$E$2,(MAX(H118/N118,N118/H118)))</f>
        <v>1.16</v>
      </c>
      <c r="S118" s="45">
        <f>VLOOKUP(B118,Rules!A:B,2,FALSE)</f>
        <v>50</v>
      </c>
      <c r="T118" s="38"/>
      <c r="U118" s="46">
        <f>1/(10^(-(E118+(IF(P118="Y",Rules!$I$2,0))-K118)/Rules!$E$12)+1)</f>
        <v>0.8868047945</v>
      </c>
      <c r="V118" s="47">
        <f t="shared" si="6"/>
        <v>7</v>
      </c>
      <c r="W118" s="47">
        <f t="shared" si="7"/>
        <v>-7</v>
      </c>
      <c r="X118" s="47"/>
      <c r="Y118" s="47"/>
      <c r="Z118" s="48"/>
      <c r="AA118" s="47">
        <f t="shared" ref="AA118:BJ118" si="122">IF($D118=AA$1,$E118+$V118,(IF($J118=AA$1,$K118+$W118,AA117)))</f>
        <v>1551</v>
      </c>
      <c r="AB118" s="47">
        <f t="shared" si="122"/>
        <v>1064</v>
      </c>
      <c r="AC118" s="47">
        <f t="shared" si="122"/>
        <v>1529</v>
      </c>
      <c r="AD118" s="47">
        <f t="shared" si="122"/>
        <v>500</v>
      </c>
      <c r="AE118" s="47">
        <f t="shared" si="122"/>
        <v>1642</v>
      </c>
      <c r="AF118" s="47">
        <f t="shared" si="122"/>
        <v>1693</v>
      </c>
      <c r="AG118" s="47">
        <f t="shared" si="122"/>
        <v>1093</v>
      </c>
      <c r="AH118" s="47">
        <f t="shared" si="122"/>
        <v>853</v>
      </c>
      <c r="AI118" s="47">
        <f t="shared" si="122"/>
        <v>1404</v>
      </c>
      <c r="AJ118" s="47">
        <f t="shared" si="122"/>
        <v>1816</v>
      </c>
      <c r="AK118" s="47">
        <f t="shared" si="122"/>
        <v>612</v>
      </c>
      <c r="AL118" s="47">
        <f t="shared" si="122"/>
        <v>897</v>
      </c>
      <c r="AM118" s="47">
        <f t="shared" si="122"/>
        <v>1851</v>
      </c>
      <c r="AN118" s="47">
        <f t="shared" si="122"/>
        <v>1327</v>
      </c>
      <c r="AO118" s="47">
        <f t="shared" si="122"/>
        <v>1152</v>
      </c>
      <c r="AP118" s="47">
        <f t="shared" si="122"/>
        <v>1951</v>
      </c>
      <c r="AQ118" s="47">
        <f t="shared" si="122"/>
        <v>1470</v>
      </c>
      <c r="AR118" s="47">
        <f t="shared" si="122"/>
        <v>596</v>
      </c>
      <c r="AS118" s="47">
        <f t="shared" si="122"/>
        <v>1786</v>
      </c>
      <c r="AT118" s="47">
        <f t="shared" si="122"/>
        <v>1034</v>
      </c>
      <c r="AU118" s="47">
        <f t="shared" si="122"/>
        <v>678</v>
      </c>
      <c r="AV118" s="47">
        <f t="shared" si="122"/>
        <v>880</v>
      </c>
      <c r="AW118" s="47">
        <f t="shared" si="122"/>
        <v>1103</v>
      </c>
      <c r="AX118" s="47">
        <f t="shared" si="122"/>
        <v>1185</v>
      </c>
      <c r="AY118" s="47">
        <f t="shared" si="122"/>
        <v>626</v>
      </c>
      <c r="AZ118" s="47">
        <f t="shared" si="122"/>
        <v>1670</v>
      </c>
      <c r="BA118" s="47">
        <f t="shared" si="122"/>
        <v>905</v>
      </c>
      <c r="BB118" s="47">
        <f t="shared" si="122"/>
        <v>701</v>
      </c>
      <c r="BC118" s="47">
        <f t="shared" si="122"/>
        <v>560</v>
      </c>
      <c r="BD118" s="47">
        <f t="shared" si="122"/>
        <v>1871</v>
      </c>
      <c r="BE118" s="47">
        <f t="shared" si="122"/>
        <v>703</v>
      </c>
      <c r="BF118" s="47">
        <f t="shared" si="122"/>
        <v>600</v>
      </c>
      <c r="BG118" s="47">
        <f t="shared" si="122"/>
        <v>1790</v>
      </c>
      <c r="BH118" s="47">
        <f t="shared" si="122"/>
        <v>1438</v>
      </c>
      <c r="BI118" s="47">
        <f t="shared" si="122"/>
        <v>1630</v>
      </c>
      <c r="BJ118" s="47">
        <f t="shared" si="122"/>
        <v>989</v>
      </c>
    </row>
    <row r="119" ht="13.5" customHeight="1">
      <c r="A119" s="88">
        <v>39942.0</v>
      </c>
      <c r="B119" s="84" t="s">
        <v>74</v>
      </c>
      <c r="C119" s="38"/>
      <c r="D119" s="233" t="s">
        <v>34</v>
      </c>
      <c r="E119" s="52">
        <f t="shared" si="2"/>
        <v>1327</v>
      </c>
      <c r="F119" s="41">
        <v>3.0</v>
      </c>
      <c r="G119" s="41">
        <v>11.0</v>
      </c>
      <c r="H119" s="42">
        <f t="shared" si="3"/>
        <v>20</v>
      </c>
      <c r="I119" s="38"/>
      <c r="J119" s="234" t="s">
        <v>39</v>
      </c>
      <c r="K119" s="52">
        <f t="shared" si="4"/>
        <v>1103</v>
      </c>
      <c r="L119" s="44">
        <v>1.0</v>
      </c>
      <c r="M119" s="44">
        <v>16.0</v>
      </c>
      <c r="N119" s="23">
        <f t="shared" si="5"/>
        <v>19</v>
      </c>
      <c r="O119" s="38"/>
      <c r="P119" s="45" t="s">
        <v>72</v>
      </c>
      <c r="Q119" s="38"/>
      <c r="R119" s="45">
        <f>MIN(Rules!$E$2,(MAX(H119/N119,N119/H119)))</f>
        <v>1.052631579</v>
      </c>
      <c r="S119" s="45">
        <f>VLOOKUP(B119,Rules!A:B,2,FALSE)</f>
        <v>50</v>
      </c>
      <c r="T119" s="38"/>
      <c r="U119" s="46">
        <f>1/(10^(-(E119+(IF(P119="Y",Rules!$I$2,0))-K119)/Rules!$E$12)+1)</f>
        <v>0.848429181</v>
      </c>
      <c r="V119" s="47">
        <f t="shared" si="6"/>
        <v>8</v>
      </c>
      <c r="W119" s="47">
        <f t="shared" si="7"/>
        <v>-8</v>
      </c>
      <c r="X119" s="47"/>
      <c r="Y119" s="47"/>
      <c r="Z119" s="48"/>
      <c r="AA119" s="47">
        <f t="shared" ref="AA119:BJ119" si="123">IF($D119=AA$1,$E119+$V119,(IF($J119=AA$1,$K119+$W119,AA118)))</f>
        <v>1551</v>
      </c>
      <c r="AB119" s="47">
        <f t="shared" si="123"/>
        <v>1064</v>
      </c>
      <c r="AC119" s="47">
        <f t="shared" si="123"/>
        <v>1529</v>
      </c>
      <c r="AD119" s="47">
        <f t="shared" si="123"/>
        <v>500</v>
      </c>
      <c r="AE119" s="47">
        <f t="shared" si="123"/>
        <v>1642</v>
      </c>
      <c r="AF119" s="47">
        <f t="shared" si="123"/>
        <v>1693</v>
      </c>
      <c r="AG119" s="47">
        <f t="shared" si="123"/>
        <v>1093</v>
      </c>
      <c r="AH119" s="47">
        <f t="shared" si="123"/>
        <v>853</v>
      </c>
      <c r="AI119" s="47">
        <f t="shared" si="123"/>
        <v>1404</v>
      </c>
      <c r="AJ119" s="47">
        <f t="shared" si="123"/>
        <v>1816</v>
      </c>
      <c r="AK119" s="47">
        <f t="shared" si="123"/>
        <v>612</v>
      </c>
      <c r="AL119" s="47">
        <f t="shared" si="123"/>
        <v>897</v>
      </c>
      <c r="AM119" s="47">
        <f t="shared" si="123"/>
        <v>1851</v>
      </c>
      <c r="AN119" s="47">
        <f t="shared" si="123"/>
        <v>1335</v>
      </c>
      <c r="AO119" s="47">
        <f t="shared" si="123"/>
        <v>1152</v>
      </c>
      <c r="AP119" s="47">
        <f t="shared" si="123"/>
        <v>1951</v>
      </c>
      <c r="AQ119" s="47">
        <f t="shared" si="123"/>
        <v>1470</v>
      </c>
      <c r="AR119" s="47">
        <f t="shared" si="123"/>
        <v>596</v>
      </c>
      <c r="AS119" s="47">
        <f t="shared" si="123"/>
        <v>1786</v>
      </c>
      <c r="AT119" s="47">
        <f t="shared" si="123"/>
        <v>1034</v>
      </c>
      <c r="AU119" s="47">
        <f t="shared" si="123"/>
        <v>678</v>
      </c>
      <c r="AV119" s="47">
        <f t="shared" si="123"/>
        <v>880</v>
      </c>
      <c r="AW119" s="47">
        <f t="shared" si="123"/>
        <v>1095</v>
      </c>
      <c r="AX119" s="47">
        <f t="shared" si="123"/>
        <v>1185</v>
      </c>
      <c r="AY119" s="47">
        <f t="shared" si="123"/>
        <v>626</v>
      </c>
      <c r="AZ119" s="47">
        <f t="shared" si="123"/>
        <v>1670</v>
      </c>
      <c r="BA119" s="47">
        <f t="shared" si="123"/>
        <v>905</v>
      </c>
      <c r="BB119" s="47">
        <f t="shared" si="123"/>
        <v>701</v>
      </c>
      <c r="BC119" s="47">
        <f t="shared" si="123"/>
        <v>560</v>
      </c>
      <c r="BD119" s="47">
        <f t="shared" si="123"/>
        <v>1871</v>
      </c>
      <c r="BE119" s="47">
        <f t="shared" si="123"/>
        <v>703</v>
      </c>
      <c r="BF119" s="47">
        <f t="shared" si="123"/>
        <v>600</v>
      </c>
      <c r="BG119" s="47">
        <f t="shared" si="123"/>
        <v>1790</v>
      </c>
      <c r="BH119" s="47">
        <f t="shared" si="123"/>
        <v>1438</v>
      </c>
      <c r="BI119" s="47">
        <f t="shared" si="123"/>
        <v>1630</v>
      </c>
      <c r="BJ119" s="47">
        <f t="shared" si="123"/>
        <v>989</v>
      </c>
    </row>
    <row r="120" ht="13.5" customHeight="1">
      <c r="A120" s="88">
        <v>39942.0</v>
      </c>
      <c r="B120" s="84" t="s">
        <v>74</v>
      </c>
      <c r="C120" s="38"/>
      <c r="D120" s="233" t="s">
        <v>32</v>
      </c>
      <c r="E120" s="52">
        <f t="shared" si="2"/>
        <v>1438</v>
      </c>
      <c r="F120" s="41">
        <v>2.0</v>
      </c>
      <c r="G120" s="41">
        <v>21.0</v>
      </c>
      <c r="H120" s="42">
        <f t="shared" si="3"/>
        <v>27</v>
      </c>
      <c r="I120" s="38"/>
      <c r="J120" s="234" t="s">
        <v>29</v>
      </c>
      <c r="K120" s="52">
        <f t="shared" si="4"/>
        <v>1152</v>
      </c>
      <c r="L120" s="44">
        <v>3.0</v>
      </c>
      <c r="M120" s="44">
        <v>19.0</v>
      </c>
      <c r="N120" s="23">
        <f t="shared" si="5"/>
        <v>28</v>
      </c>
      <c r="O120" s="38"/>
      <c r="P120" s="45" t="s">
        <v>72</v>
      </c>
      <c r="Q120" s="38"/>
      <c r="R120" s="45">
        <f>MIN(Rules!$E$2,(MAX(H120/N120,N120/H120)))</f>
        <v>1.037037037</v>
      </c>
      <c r="S120" s="45">
        <f>VLOOKUP(B120,Rules!A:B,2,FALSE)</f>
        <v>50</v>
      </c>
      <c r="T120" s="38"/>
      <c r="U120" s="46">
        <f>1/(10^(-(E120+(IF(P120="Y",Rules!$I$2,0))-K120)/Rules!$E$12)+1)</f>
        <v>0.8816192555</v>
      </c>
      <c r="V120" s="47">
        <f t="shared" si="6"/>
        <v>-46</v>
      </c>
      <c r="W120" s="47">
        <f t="shared" si="7"/>
        <v>46</v>
      </c>
      <c r="X120" s="47"/>
      <c r="Y120" s="47"/>
      <c r="Z120" s="48"/>
      <c r="AA120" s="47">
        <f t="shared" ref="AA120:BJ120" si="124">IF($D120=AA$1,$E120+$V120,(IF($J120=AA$1,$K120+$W120,AA119)))</f>
        <v>1551</v>
      </c>
      <c r="AB120" s="47">
        <f t="shared" si="124"/>
        <v>1064</v>
      </c>
      <c r="AC120" s="47">
        <f t="shared" si="124"/>
        <v>1529</v>
      </c>
      <c r="AD120" s="47">
        <f t="shared" si="124"/>
        <v>500</v>
      </c>
      <c r="AE120" s="47">
        <f t="shared" si="124"/>
        <v>1642</v>
      </c>
      <c r="AF120" s="47">
        <f t="shared" si="124"/>
        <v>1693</v>
      </c>
      <c r="AG120" s="47">
        <f t="shared" si="124"/>
        <v>1093</v>
      </c>
      <c r="AH120" s="47">
        <f t="shared" si="124"/>
        <v>853</v>
      </c>
      <c r="AI120" s="47">
        <f t="shared" si="124"/>
        <v>1404</v>
      </c>
      <c r="AJ120" s="47">
        <f t="shared" si="124"/>
        <v>1816</v>
      </c>
      <c r="AK120" s="47">
        <f t="shared" si="124"/>
        <v>612</v>
      </c>
      <c r="AL120" s="47">
        <f t="shared" si="124"/>
        <v>897</v>
      </c>
      <c r="AM120" s="47">
        <f t="shared" si="124"/>
        <v>1851</v>
      </c>
      <c r="AN120" s="47">
        <f t="shared" si="124"/>
        <v>1335</v>
      </c>
      <c r="AO120" s="47">
        <f t="shared" si="124"/>
        <v>1198</v>
      </c>
      <c r="AP120" s="47">
        <f t="shared" si="124"/>
        <v>1951</v>
      </c>
      <c r="AQ120" s="47">
        <f t="shared" si="124"/>
        <v>1470</v>
      </c>
      <c r="AR120" s="47">
        <f t="shared" si="124"/>
        <v>596</v>
      </c>
      <c r="AS120" s="47">
        <f t="shared" si="124"/>
        <v>1786</v>
      </c>
      <c r="AT120" s="47">
        <f t="shared" si="124"/>
        <v>1034</v>
      </c>
      <c r="AU120" s="47">
        <f t="shared" si="124"/>
        <v>678</v>
      </c>
      <c r="AV120" s="47">
        <f t="shared" si="124"/>
        <v>880</v>
      </c>
      <c r="AW120" s="47">
        <f t="shared" si="124"/>
        <v>1095</v>
      </c>
      <c r="AX120" s="47">
        <f t="shared" si="124"/>
        <v>1185</v>
      </c>
      <c r="AY120" s="47">
        <f t="shared" si="124"/>
        <v>626</v>
      </c>
      <c r="AZ120" s="47">
        <f t="shared" si="124"/>
        <v>1670</v>
      </c>
      <c r="BA120" s="47">
        <f t="shared" si="124"/>
        <v>905</v>
      </c>
      <c r="BB120" s="47">
        <f t="shared" si="124"/>
        <v>701</v>
      </c>
      <c r="BC120" s="47">
        <f t="shared" si="124"/>
        <v>560</v>
      </c>
      <c r="BD120" s="47">
        <f t="shared" si="124"/>
        <v>1871</v>
      </c>
      <c r="BE120" s="47">
        <f t="shared" si="124"/>
        <v>703</v>
      </c>
      <c r="BF120" s="47">
        <f t="shared" si="124"/>
        <v>600</v>
      </c>
      <c r="BG120" s="47">
        <f t="shared" si="124"/>
        <v>1790</v>
      </c>
      <c r="BH120" s="47">
        <f t="shared" si="124"/>
        <v>1392</v>
      </c>
      <c r="BI120" s="47">
        <f t="shared" si="124"/>
        <v>1630</v>
      </c>
      <c r="BJ120" s="47">
        <f t="shared" si="124"/>
        <v>989</v>
      </c>
    </row>
    <row r="121" ht="13.5" customHeight="1">
      <c r="A121" s="88">
        <v>39949.0</v>
      </c>
      <c r="B121" s="84" t="s">
        <v>74</v>
      </c>
      <c r="C121" s="38"/>
      <c r="D121" s="233" t="s">
        <v>34</v>
      </c>
      <c r="E121" s="52">
        <f t="shared" si="2"/>
        <v>1335</v>
      </c>
      <c r="F121" s="41">
        <v>2.0</v>
      </c>
      <c r="G121" s="41">
        <v>10.0</v>
      </c>
      <c r="H121" s="42">
        <f t="shared" si="3"/>
        <v>16</v>
      </c>
      <c r="I121" s="38"/>
      <c r="J121" s="234" t="s">
        <v>33</v>
      </c>
      <c r="K121" s="52">
        <f t="shared" si="4"/>
        <v>1404</v>
      </c>
      <c r="L121" s="44">
        <v>3.0</v>
      </c>
      <c r="M121" s="44">
        <v>11.0</v>
      </c>
      <c r="N121" s="23">
        <f t="shared" si="5"/>
        <v>20</v>
      </c>
      <c r="O121" s="38"/>
      <c r="P121" s="45" t="s">
        <v>72</v>
      </c>
      <c r="Q121" s="38"/>
      <c r="R121" s="45">
        <f>MIN(Rules!$E$2,(MAX(H121/N121,N121/H121)))</f>
        <v>1.25</v>
      </c>
      <c r="S121" s="45">
        <f>VLOOKUP(B121,Rules!A:B,2,FALSE)</f>
        <v>50</v>
      </c>
      <c r="T121" s="38"/>
      <c r="U121" s="46">
        <f>1/(10^(-(E121+(IF(P121="Y",Rules!$I$2,0))-K121)/Rules!$E$12)+1)</f>
        <v>0.5921882214</v>
      </c>
      <c r="V121" s="47">
        <f t="shared" si="6"/>
        <v>-37</v>
      </c>
      <c r="W121" s="47">
        <f t="shared" si="7"/>
        <v>37</v>
      </c>
      <c r="X121" s="47"/>
      <c r="Y121" s="47"/>
      <c r="Z121" s="48"/>
      <c r="AA121" s="47">
        <f t="shared" ref="AA121:BJ121" si="125">IF($D121=AA$1,$E121+$V121,(IF($J121=AA$1,$K121+$W121,AA120)))</f>
        <v>1551</v>
      </c>
      <c r="AB121" s="47">
        <f t="shared" si="125"/>
        <v>1064</v>
      </c>
      <c r="AC121" s="47">
        <f t="shared" si="125"/>
        <v>1529</v>
      </c>
      <c r="AD121" s="47">
        <f t="shared" si="125"/>
        <v>500</v>
      </c>
      <c r="AE121" s="47">
        <f t="shared" si="125"/>
        <v>1642</v>
      </c>
      <c r="AF121" s="47">
        <f t="shared" si="125"/>
        <v>1693</v>
      </c>
      <c r="AG121" s="47">
        <f t="shared" si="125"/>
        <v>1093</v>
      </c>
      <c r="AH121" s="47">
        <f t="shared" si="125"/>
        <v>853</v>
      </c>
      <c r="AI121" s="47">
        <f t="shared" si="125"/>
        <v>1441</v>
      </c>
      <c r="AJ121" s="47">
        <f t="shared" si="125"/>
        <v>1816</v>
      </c>
      <c r="AK121" s="47">
        <f t="shared" si="125"/>
        <v>612</v>
      </c>
      <c r="AL121" s="47">
        <f t="shared" si="125"/>
        <v>897</v>
      </c>
      <c r="AM121" s="47">
        <f t="shared" si="125"/>
        <v>1851</v>
      </c>
      <c r="AN121" s="47">
        <f t="shared" si="125"/>
        <v>1298</v>
      </c>
      <c r="AO121" s="47">
        <f t="shared" si="125"/>
        <v>1198</v>
      </c>
      <c r="AP121" s="47">
        <f t="shared" si="125"/>
        <v>1951</v>
      </c>
      <c r="AQ121" s="47">
        <f t="shared" si="125"/>
        <v>1470</v>
      </c>
      <c r="AR121" s="47">
        <f t="shared" si="125"/>
        <v>596</v>
      </c>
      <c r="AS121" s="47">
        <f t="shared" si="125"/>
        <v>1786</v>
      </c>
      <c r="AT121" s="47">
        <f t="shared" si="125"/>
        <v>1034</v>
      </c>
      <c r="AU121" s="47">
        <f t="shared" si="125"/>
        <v>678</v>
      </c>
      <c r="AV121" s="47">
        <f t="shared" si="125"/>
        <v>880</v>
      </c>
      <c r="AW121" s="47">
        <f t="shared" si="125"/>
        <v>1095</v>
      </c>
      <c r="AX121" s="47">
        <f t="shared" si="125"/>
        <v>1185</v>
      </c>
      <c r="AY121" s="47">
        <f t="shared" si="125"/>
        <v>626</v>
      </c>
      <c r="AZ121" s="47">
        <f t="shared" si="125"/>
        <v>1670</v>
      </c>
      <c r="BA121" s="47">
        <f t="shared" si="125"/>
        <v>905</v>
      </c>
      <c r="BB121" s="47">
        <f t="shared" si="125"/>
        <v>701</v>
      </c>
      <c r="BC121" s="47">
        <f t="shared" si="125"/>
        <v>560</v>
      </c>
      <c r="BD121" s="47">
        <f t="shared" si="125"/>
        <v>1871</v>
      </c>
      <c r="BE121" s="47">
        <f t="shared" si="125"/>
        <v>703</v>
      </c>
      <c r="BF121" s="47">
        <f t="shared" si="125"/>
        <v>600</v>
      </c>
      <c r="BG121" s="47">
        <f t="shared" si="125"/>
        <v>1790</v>
      </c>
      <c r="BH121" s="47">
        <f t="shared" si="125"/>
        <v>1392</v>
      </c>
      <c r="BI121" s="47">
        <f t="shared" si="125"/>
        <v>1630</v>
      </c>
      <c r="BJ121" s="47">
        <f t="shared" si="125"/>
        <v>989</v>
      </c>
    </row>
    <row r="122" ht="13.5" customHeight="1">
      <c r="A122" s="88">
        <v>39949.0</v>
      </c>
      <c r="B122" s="84" t="s">
        <v>74</v>
      </c>
      <c r="C122" s="38"/>
      <c r="D122" s="233" t="s">
        <v>29</v>
      </c>
      <c r="E122" s="52">
        <f t="shared" si="2"/>
        <v>1198</v>
      </c>
      <c r="F122" s="41">
        <v>1.0</v>
      </c>
      <c r="G122" s="41">
        <v>13.0</v>
      </c>
      <c r="H122" s="42">
        <f t="shared" si="3"/>
        <v>16</v>
      </c>
      <c r="I122" s="38"/>
      <c r="J122" s="234" t="s">
        <v>28</v>
      </c>
      <c r="K122" s="52">
        <f t="shared" si="4"/>
        <v>1529</v>
      </c>
      <c r="L122" s="44">
        <v>1.0</v>
      </c>
      <c r="M122" s="44">
        <v>16.0</v>
      </c>
      <c r="N122" s="23">
        <f t="shared" si="5"/>
        <v>19</v>
      </c>
      <c r="O122" s="38"/>
      <c r="P122" s="45" t="s">
        <v>72</v>
      </c>
      <c r="Q122" s="38"/>
      <c r="R122" s="45">
        <f>MIN(Rules!$E$2,(MAX(H122/N122,N122/H122)))</f>
        <v>1.1875</v>
      </c>
      <c r="S122" s="45">
        <f>VLOOKUP(B122,Rules!A:B,2,FALSE)</f>
        <v>50</v>
      </c>
      <c r="T122" s="38"/>
      <c r="U122" s="46">
        <f>1/(10^(-(E122+(IF(P122="Y",Rules!$I$2,0))-K122)/Rules!$E$12)+1)</f>
        <v>0.3028979626</v>
      </c>
      <c r="V122" s="47">
        <f t="shared" si="6"/>
        <v>-18</v>
      </c>
      <c r="W122" s="47">
        <f t="shared" si="7"/>
        <v>18</v>
      </c>
      <c r="X122" s="47"/>
      <c r="Y122" s="47"/>
      <c r="Z122" s="48"/>
      <c r="AA122" s="47">
        <f t="shared" ref="AA122:BJ122" si="126">IF($D122=AA$1,$E122+$V122,(IF($J122=AA$1,$K122+$W122,AA121)))</f>
        <v>1551</v>
      </c>
      <c r="AB122" s="47">
        <f t="shared" si="126"/>
        <v>1064</v>
      </c>
      <c r="AC122" s="47">
        <f t="shared" si="126"/>
        <v>1547</v>
      </c>
      <c r="AD122" s="47">
        <f t="shared" si="126"/>
        <v>500</v>
      </c>
      <c r="AE122" s="47">
        <f t="shared" si="126"/>
        <v>1642</v>
      </c>
      <c r="AF122" s="47">
        <f t="shared" si="126"/>
        <v>1693</v>
      </c>
      <c r="AG122" s="47">
        <f t="shared" si="126"/>
        <v>1093</v>
      </c>
      <c r="AH122" s="47">
        <f t="shared" si="126"/>
        <v>853</v>
      </c>
      <c r="AI122" s="47">
        <f t="shared" si="126"/>
        <v>1441</v>
      </c>
      <c r="AJ122" s="47">
        <f t="shared" si="126"/>
        <v>1816</v>
      </c>
      <c r="AK122" s="47">
        <f t="shared" si="126"/>
        <v>612</v>
      </c>
      <c r="AL122" s="47">
        <f t="shared" si="126"/>
        <v>897</v>
      </c>
      <c r="AM122" s="47">
        <f t="shared" si="126"/>
        <v>1851</v>
      </c>
      <c r="AN122" s="47">
        <f t="shared" si="126"/>
        <v>1298</v>
      </c>
      <c r="AO122" s="47">
        <f t="shared" si="126"/>
        <v>1180</v>
      </c>
      <c r="AP122" s="47">
        <f t="shared" si="126"/>
        <v>1951</v>
      </c>
      <c r="AQ122" s="47">
        <f t="shared" si="126"/>
        <v>1470</v>
      </c>
      <c r="AR122" s="47">
        <f t="shared" si="126"/>
        <v>596</v>
      </c>
      <c r="AS122" s="47">
        <f t="shared" si="126"/>
        <v>1786</v>
      </c>
      <c r="AT122" s="47">
        <f t="shared" si="126"/>
        <v>1034</v>
      </c>
      <c r="AU122" s="47">
        <f t="shared" si="126"/>
        <v>678</v>
      </c>
      <c r="AV122" s="47">
        <f t="shared" si="126"/>
        <v>880</v>
      </c>
      <c r="AW122" s="47">
        <f t="shared" si="126"/>
        <v>1095</v>
      </c>
      <c r="AX122" s="47">
        <f t="shared" si="126"/>
        <v>1185</v>
      </c>
      <c r="AY122" s="47">
        <f t="shared" si="126"/>
        <v>626</v>
      </c>
      <c r="AZ122" s="47">
        <f t="shared" si="126"/>
        <v>1670</v>
      </c>
      <c r="BA122" s="47">
        <f t="shared" si="126"/>
        <v>905</v>
      </c>
      <c r="BB122" s="47">
        <f t="shared" si="126"/>
        <v>701</v>
      </c>
      <c r="BC122" s="47">
        <f t="shared" si="126"/>
        <v>560</v>
      </c>
      <c r="BD122" s="47">
        <f t="shared" si="126"/>
        <v>1871</v>
      </c>
      <c r="BE122" s="47">
        <f t="shared" si="126"/>
        <v>703</v>
      </c>
      <c r="BF122" s="47">
        <f t="shared" si="126"/>
        <v>600</v>
      </c>
      <c r="BG122" s="47">
        <f t="shared" si="126"/>
        <v>1790</v>
      </c>
      <c r="BH122" s="47">
        <f t="shared" si="126"/>
        <v>1392</v>
      </c>
      <c r="BI122" s="47">
        <f t="shared" si="126"/>
        <v>1630</v>
      </c>
      <c r="BJ122" s="47">
        <f t="shared" si="126"/>
        <v>989</v>
      </c>
    </row>
    <row r="123" ht="13.5" customHeight="1">
      <c r="A123" s="88">
        <v>39949.0</v>
      </c>
      <c r="B123" s="84" t="s">
        <v>74</v>
      </c>
      <c r="C123" s="38"/>
      <c r="D123" s="233" t="s">
        <v>39</v>
      </c>
      <c r="E123" s="52">
        <f t="shared" si="2"/>
        <v>1095</v>
      </c>
      <c r="F123" s="41">
        <v>2.0</v>
      </c>
      <c r="G123" s="41">
        <v>20.0</v>
      </c>
      <c r="H123" s="42">
        <f t="shared" si="3"/>
        <v>26</v>
      </c>
      <c r="I123" s="38"/>
      <c r="J123" s="234" t="s">
        <v>32</v>
      </c>
      <c r="K123" s="52">
        <f t="shared" si="4"/>
        <v>1392</v>
      </c>
      <c r="L123" s="44">
        <v>0.0</v>
      </c>
      <c r="M123" s="44">
        <v>15.0</v>
      </c>
      <c r="N123" s="23">
        <f t="shared" si="5"/>
        <v>15</v>
      </c>
      <c r="O123" s="38"/>
      <c r="P123" s="45" t="s">
        <v>72</v>
      </c>
      <c r="Q123" s="38"/>
      <c r="R123" s="45">
        <f>MIN(Rules!$E$2,(MAX(H123/N123,N123/H123)))</f>
        <v>1.733333333</v>
      </c>
      <c r="S123" s="45">
        <f>VLOOKUP(B123,Rules!A:B,2,FALSE)</f>
        <v>50</v>
      </c>
      <c r="T123" s="38"/>
      <c r="U123" s="46">
        <f>1/(10^(-(E123+(IF(P123="Y",Rules!$I$2,0))-K123)/Rules!$E$12)+1)</f>
        <v>0.3369401326</v>
      </c>
      <c r="V123" s="47">
        <f t="shared" si="6"/>
        <v>57</v>
      </c>
      <c r="W123" s="47">
        <f t="shared" si="7"/>
        <v>-57</v>
      </c>
      <c r="X123" s="47"/>
      <c r="Y123" s="47"/>
      <c r="Z123" s="48"/>
      <c r="AA123" s="47">
        <f t="shared" ref="AA123:BJ123" si="127">IF($D123=AA$1,$E123+$V123,(IF($J123=AA$1,$K123+$W123,AA122)))</f>
        <v>1551</v>
      </c>
      <c r="AB123" s="47">
        <f t="shared" si="127"/>
        <v>1064</v>
      </c>
      <c r="AC123" s="47">
        <f t="shared" si="127"/>
        <v>1547</v>
      </c>
      <c r="AD123" s="47">
        <f t="shared" si="127"/>
        <v>500</v>
      </c>
      <c r="AE123" s="47">
        <f t="shared" si="127"/>
        <v>1642</v>
      </c>
      <c r="AF123" s="47">
        <f t="shared" si="127"/>
        <v>1693</v>
      </c>
      <c r="AG123" s="47">
        <f t="shared" si="127"/>
        <v>1093</v>
      </c>
      <c r="AH123" s="47">
        <f t="shared" si="127"/>
        <v>853</v>
      </c>
      <c r="AI123" s="47">
        <f t="shared" si="127"/>
        <v>1441</v>
      </c>
      <c r="AJ123" s="47">
        <f t="shared" si="127"/>
        <v>1816</v>
      </c>
      <c r="AK123" s="47">
        <f t="shared" si="127"/>
        <v>612</v>
      </c>
      <c r="AL123" s="47">
        <f t="shared" si="127"/>
        <v>897</v>
      </c>
      <c r="AM123" s="47">
        <f t="shared" si="127"/>
        <v>1851</v>
      </c>
      <c r="AN123" s="47">
        <f t="shared" si="127"/>
        <v>1298</v>
      </c>
      <c r="AO123" s="47">
        <f t="shared" si="127"/>
        <v>1180</v>
      </c>
      <c r="AP123" s="47">
        <f t="shared" si="127"/>
        <v>1951</v>
      </c>
      <c r="AQ123" s="47">
        <f t="shared" si="127"/>
        <v>1470</v>
      </c>
      <c r="AR123" s="47">
        <f t="shared" si="127"/>
        <v>596</v>
      </c>
      <c r="AS123" s="47">
        <f t="shared" si="127"/>
        <v>1786</v>
      </c>
      <c r="AT123" s="47">
        <f t="shared" si="127"/>
        <v>1034</v>
      </c>
      <c r="AU123" s="47">
        <f t="shared" si="127"/>
        <v>678</v>
      </c>
      <c r="AV123" s="47">
        <f t="shared" si="127"/>
        <v>880</v>
      </c>
      <c r="AW123" s="47">
        <f t="shared" si="127"/>
        <v>1152</v>
      </c>
      <c r="AX123" s="47">
        <f t="shared" si="127"/>
        <v>1185</v>
      </c>
      <c r="AY123" s="47">
        <f t="shared" si="127"/>
        <v>626</v>
      </c>
      <c r="AZ123" s="47">
        <f t="shared" si="127"/>
        <v>1670</v>
      </c>
      <c r="BA123" s="47">
        <f t="shared" si="127"/>
        <v>905</v>
      </c>
      <c r="BB123" s="47">
        <f t="shared" si="127"/>
        <v>701</v>
      </c>
      <c r="BC123" s="47">
        <f t="shared" si="127"/>
        <v>560</v>
      </c>
      <c r="BD123" s="47">
        <f t="shared" si="127"/>
        <v>1871</v>
      </c>
      <c r="BE123" s="47">
        <f t="shared" si="127"/>
        <v>703</v>
      </c>
      <c r="BF123" s="47">
        <f t="shared" si="127"/>
        <v>600</v>
      </c>
      <c r="BG123" s="47">
        <f t="shared" si="127"/>
        <v>1790</v>
      </c>
      <c r="BH123" s="47">
        <f t="shared" si="127"/>
        <v>1335</v>
      </c>
      <c r="BI123" s="47">
        <f t="shared" si="127"/>
        <v>1630</v>
      </c>
      <c r="BJ123" s="47">
        <f t="shared" si="127"/>
        <v>989</v>
      </c>
    </row>
    <row r="124" ht="13.5" customHeight="1">
      <c r="A124" s="88">
        <v>39949.0</v>
      </c>
      <c r="B124" s="84" t="s">
        <v>74</v>
      </c>
      <c r="C124" s="38"/>
      <c r="D124" s="233" t="s">
        <v>35</v>
      </c>
      <c r="E124" s="52">
        <f t="shared" si="2"/>
        <v>1093</v>
      </c>
      <c r="F124" s="41">
        <v>2.0</v>
      </c>
      <c r="G124" s="41">
        <v>15.0</v>
      </c>
      <c r="H124" s="42">
        <f t="shared" si="3"/>
        <v>21</v>
      </c>
      <c r="I124" s="38"/>
      <c r="J124" s="234" t="s">
        <v>40</v>
      </c>
      <c r="K124" s="52">
        <f t="shared" si="4"/>
        <v>989</v>
      </c>
      <c r="L124" s="44">
        <v>0.0</v>
      </c>
      <c r="M124" s="44">
        <v>9.0</v>
      </c>
      <c r="N124" s="23">
        <f t="shared" si="5"/>
        <v>9</v>
      </c>
      <c r="O124" s="38"/>
      <c r="P124" s="45" t="s">
        <v>72</v>
      </c>
      <c r="Q124" s="38"/>
      <c r="R124" s="45">
        <f>MIN(Rules!$E$2,(MAX(H124/N124,N124/H124)))</f>
        <v>2</v>
      </c>
      <c r="S124" s="45">
        <f>VLOOKUP(B124,Rules!A:B,2,FALSE)</f>
        <v>50</v>
      </c>
      <c r="T124" s="38"/>
      <c r="U124" s="46">
        <f>1/(10^(-(E124+(IF(P124="Y",Rules!$I$2,0))-K124)/Rules!$E$12)+1)</f>
        <v>0.7630931763</v>
      </c>
      <c r="V124" s="47">
        <f t="shared" si="6"/>
        <v>24</v>
      </c>
      <c r="W124" s="47">
        <f t="shared" si="7"/>
        <v>-24</v>
      </c>
      <c r="X124" s="47"/>
      <c r="Y124" s="47"/>
      <c r="Z124" s="48"/>
      <c r="AA124" s="47">
        <f t="shared" ref="AA124:BJ124" si="128">IF($D124=AA$1,$E124+$V124,(IF($J124=AA$1,$K124+$W124,AA123)))</f>
        <v>1551</v>
      </c>
      <c r="AB124" s="47">
        <f t="shared" si="128"/>
        <v>1064</v>
      </c>
      <c r="AC124" s="47">
        <f t="shared" si="128"/>
        <v>1547</v>
      </c>
      <c r="AD124" s="47">
        <f t="shared" si="128"/>
        <v>500</v>
      </c>
      <c r="AE124" s="47">
        <f t="shared" si="128"/>
        <v>1642</v>
      </c>
      <c r="AF124" s="47">
        <f t="shared" si="128"/>
        <v>1693</v>
      </c>
      <c r="AG124" s="47">
        <f t="shared" si="128"/>
        <v>1117</v>
      </c>
      <c r="AH124" s="47">
        <f t="shared" si="128"/>
        <v>853</v>
      </c>
      <c r="AI124" s="47">
        <f t="shared" si="128"/>
        <v>1441</v>
      </c>
      <c r="AJ124" s="47">
        <f t="shared" si="128"/>
        <v>1816</v>
      </c>
      <c r="AK124" s="47">
        <f t="shared" si="128"/>
        <v>612</v>
      </c>
      <c r="AL124" s="47">
        <f t="shared" si="128"/>
        <v>897</v>
      </c>
      <c r="AM124" s="47">
        <f t="shared" si="128"/>
        <v>1851</v>
      </c>
      <c r="AN124" s="47">
        <f t="shared" si="128"/>
        <v>1298</v>
      </c>
      <c r="AO124" s="47">
        <f t="shared" si="128"/>
        <v>1180</v>
      </c>
      <c r="AP124" s="47">
        <f t="shared" si="128"/>
        <v>1951</v>
      </c>
      <c r="AQ124" s="47">
        <f t="shared" si="128"/>
        <v>1470</v>
      </c>
      <c r="AR124" s="47">
        <f t="shared" si="128"/>
        <v>596</v>
      </c>
      <c r="AS124" s="47">
        <f t="shared" si="128"/>
        <v>1786</v>
      </c>
      <c r="AT124" s="47">
        <f t="shared" si="128"/>
        <v>1034</v>
      </c>
      <c r="AU124" s="47">
        <f t="shared" si="128"/>
        <v>678</v>
      </c>
      <c r="AV124" s="47">
        <f t="shared" si="128"/>
        <v>880</v>
      </c>
      <c r="AW124" s="47">
        <f t="shared" si="128"/>
        <v>1152</v>
      </c>
      <c r="AX124" s="47">
        <f t="shared" si="128"/>
        <v>1185</v>
      </c>
      <c r="AY124" s="47">
        <f t="shared" si="128"/>
        <v>626</v>
      </c>
      <c r="AZ124" s="47">
        <f t="shared" si="128"/>
        <v>1670</v>
      </c>
      <c r="BA124" s="47">
        <f t="shared" si="128"/>
        <v>905</v>
      </c>
      <c r="BB124" s="47">
        <f t="shared" si="128"/>
        <v>701</v>
      </c>
      <c r="BC124" s="47">
        <f t="shared" si="128"/>
        <v>560</v>
      </c>
      <c r="BD124" s="47">
        <f t="shared" si="128"/>
        <v>1871</v>
      </c>
      <c r="BE124" s="47">
        <f t="shared" si="128"/>
        <v>703</v>
      </c>
      <c r="BF124" s="47">
        <f t="shared" si="128"/>
        <v>600</v>
      </c>
      <c r="BG124" s="47">
        <f t="shared" si="128"/>
        <v>1790</v>
      </c>
      <c r="BH124" s="47">
        <f t="shared" si="128"/>
        <v>1335</v>
      </c>
      <c r="BI124" s="47">
        <f t="shared" si="128"/>
        <v>1630</v>
      </c>
      <c r="BJ124" s="47">
        <f t="shared" si="128"/>
        <v>965</v>
      </c>
    </row>
    <row r="125" ht="13.5" customHeight="1">
      <c r="A125" s="88">
        <v>39950.0</v>
      </c>
      <c r="B125" s="84" t="s">
        <v>82</v>
      </c>
      <c r="C125" s="38"/>
      <c r="D125" s="233" t="s">
        <v>37</v>
      </c>
      <c r="E125" s="52">
        <f t="shared" si="2"/>
        <v>853</v>
      </c>
      <c r="F125" s="41">
        <v>2.0</v>
      </c>
      <c r="G125" s="41">
        <v>12.0</v>
      </c>
      <c r="H125" s="42">
        <f t="shared" si="3"/>
        <v>18</v>
      </c>
      <c r="I125" s="38"/>
      <c r="J125" s="234" t="s">
        <v>43</v>
      </c>
      <c r="K125" s="52">
        <f t="shared" si="4"/>
        <v>1064</v>
      </c>
      <c r="L125" s="44">
        <v>3.0</v>
      </c>
      <c r="M125" s="44">
        <v>24.0</v>
      </c>
      <c r="N125" s="23">
        <f t="shared" si="5"/>
        <v>33</v>
      </c>
      <c r="O125" s="38"/>
      <c r="P125" s="45" t="s">
        <v>72</v>
      </c>
      <c r="Q125" s="38"/>
      <c r="R125" s="45">
        <f>MIN(Rules!$E$2,(MAX(H125/N125,N125/H125)))</f>
        <v>1.833333333</v>
      </c>
      <c r="S125" s="45">
        <f>VLOOKUP(B125,Rules!A:B,2,FALSE)</f>
        <v>35</v>
      </c>
      <c r="T125" s="38"/>
      <c r="U125" s="46">
        <f>1/(10^(-(E125+(IF(P125="Y",Rules!$I$2,0))-K125)/Rules!$E$12)+1)</f>
        <v>0.4302293724</v>
      </c>
      <c r="V125" s="47">
        <f t="shared" si="6"/>
        <v>-28</v>
      </c>
      <c r="W125" s="47">
        <f t="shared" si="7"/>
        <v>28</v>
      </c>
      <c r="X125" s="47"/>
      <c r="Y125" s="47"/>
      <c r="Z125" s="48"/>
      <c r="AA125" s="47">
        <f t="shared" ref="AA125:BJ125" si="129">IF($D125=AA$1,$E125+$V125,(IF($J125=AA$1,$K125+$W125,AA124)))</f>
        <v>1551</v>
      </c>
      <c r="AB125" s="47">
        <f t="shared" si="129"/>
        <v>1092</v>
      </c>
      <c r="AC125" s="47">
        <f t="shared" si="129"/>
        <v>1547</v>
      </c>
      <c r="AD125" s="47">
        <f t="shared" si="129"/>
        <v>500</v>
      </c>
      <c r="AE125" s="47">
        <f t="shared" si="129"/>
        <v>1642</v>
      </c>
      <c r="AF125" s="47">
        <f t="shared" si="129"/>
        <v>1693</v>
      </c>
      <c r="AG125" s="47">
        <f t="shared" si="129"/>
        <v>1117</v>
      </c>
      <c r="AH125" s="47">
        <f t="shared" si="129"/>
        <v>825</v>
      </c>
      <c r="AI125" s="47">
        <f t="shared" si="129"/>
        <v>1441</v>
      </c>
      <c r="AJ125" s="47">
        <f t="shared" si="129"/>
        <v>1816</v>
      </c>
      <c r="AK125" s="47">
        <f t="shared" si="129"/>
        <v>612</v>
      </c>
      <c r="AL125" s="47">
        <f t="shared" si="129"/>
        <v>897</v>
      </c>
      <c r="AM125" s="47">
        <f t="shared" si="129"/>
        <v>1851</v>
      </c>
      <c r="AN125" s="47">
        <f t="shared" si="129"/>
        <v>1298</v>
      </c>
      <c r="AO125" s="47">
        <f t="shared" si="129"/>
        <v>1180</v>
      </c>
      <c r="AP125" s="47">
        <f t="shared" si="129"/>
        <v>1951</v>
      </c>
      <c r="AQ125" s="47">
        <f t="shared" si="129"/>
        <v>1470</v>
      </c>
      <c r="AR125" s="47">
        <f t="shared" si="129"/>
        <v>596</v>
      </c>
      <c r="AS125" s="47">
        <f t="shared" si="129"/>
        <v>1786</v>
      </c>
      <c r="AT125" s="47">
        <f t="shared" si="129"/>
        <v>1034</v>
      </c>
      <c r="AU125" s="47">
        <f t="shared" si="129"/>
        <v>678</v>
      </c>
      <c r="AV125" s="47">
        <f t="shared" si="129"/>
        <v>880</v>
      </c>
      <c r="AW125" s="47">
        <f t="shared" si="129"/>
        <v>1152</v>
      </c>
      <c r="AX125" s="47">
        <f t="shared" si="129"/>
        <v>1185</v>
      </c>
      <c r="AY125" s="47">
        <f t="shared" si="129"/>
        <v>626</v>
      </c>
      <c r="AZ125" s="47">
        <f t="shared" si="129"/>
        <v>1670</v>
      </c>
      <c r="BA125" s="47">
        <f t="shared" si="129"/>
        <v>905</v>
      </c>
      <c r="BB125" s="47">
        <f t="shared" si="129"/>
        <v>701</v>
      </c>
      <c r="BC125" s="47">
        <f t="shared" si="129"/>
        <v>560</v>
      </c>
      <c r="BD125" s="47">
        <f t="shared" si="129"/>
        <v>1871</v>
      </c>
      <c r="BE125" s="47">
        <f t="shared" si="129"/>
        <v>703</v>
      </c>
      <c r="BF125" s="47">
        <f t="shared" si="129"/>
        <v>600</v>
      </c>
      <c r="BG125" s="47">
        <f t="shared" si="129"/>
        <v>1790</v>
      </c>
      <c r="BH125" s="47">
        <f t="shared" si="129"/>
        <v>1335</v>
      </c>
      <c r="BI125" s="47">
        <f t="shared" si="129"/>
        <v>1630</v>
      </c>
      <c r="BJ125" s="47">
        <f t="shared" si="129"/>
        <v>965</v>
      </c>
    </row>
    <row r="126" ht="13.5" customHeight="1">
      <c r="A126" s="88">
        <v>39956.0</v>
      </c>
      <c r="B126" s="84" t="s">
        <v>82</v>
      </c>
      <c r="C126" s="38"/>
      <c r="D126" s="233" t="s">
        <v>36</v>
      </c>
      <c r="E126" s="52">
        <f t="shared" si="2"/>
        <v>1034</v>
      </c>
      <c r="F126" s="41">
        <v>1.0</v>
      </c>
      <c r="G126" s="41">
        <v>23.0</v>
      </c>
      <c r="H126" s="42">
        <f t="shared" si="3"/>
        <v>26</v>
      </c>
      <c r="I126" s="38"/>
      <c r="J126" s="234" t="s">
        <v>48</v>
      </c>
      <c r="K126" s="52">
        <f t="shared" si="4"/>
        <v>612</v>
      </c>
      <c r="L126" s="44">
        <v>0.0</v>
      </c>
      <c r="M126" s="44">
        <v>7.0</v>
      </c>
      <c r="N126" s="23">
        <f t="shared" si="5"/>
        <v>7</v>
      </c>
      <c r="O126" s="38"/>
      <c r="P126" s="45" t="s">
        <v>72</v>
      </c>
      <c r="Q126" s="38"/>
      <c r="R126" s="45">
        <f>MIN(Rules!$E$2,(MAX(H126/N126,N126/H126)))</f>
        <v>2</v>
      </c>
      <c r="S126" s="45">
        <f>VLOOKUP(B126,Rules!A:B,2,FALSE)</f>
        <v>35</v>
      </c>
      <c r="T126" s="38"/>
      <c r="U126" s="46">
        <f>1/(10^(-(E126+(IF(P126="Y",Rules!$I$2,0))-K126)/Rules!$E$12)+1)</f>
        <v>0.9330277973</v>
      </c>
      <c r="V126" s="47">
        <f t="shared" si="6"/>
        <v>5</v>
      </c>
      <c r="W126" s="47">
        <f t="shared" si="7"/>
        <v>-5</v>
      </c>
      <c r="X126" s="47"/>
      <c r="Y126" s="47"/>
      <c r="Z126" s="48"/>
      <c r="AA126" s="47">
        <f t="shared" ref="AA126:BJ126" si="130">IF($D126=AA$1,$E126+$V126,(IF($J126=AA$1,$K126+$W126,AA125)))</f>
        <v>1551</v>
      </c>
      <c r="AB126" s="47">
        <f t="shared" si="130"/>
        <v>1092</v>
      </c>
      <c r="AC126" s="47">
        <f t="shared" si="130"/>
        <v>1547</v>
      </c>
      <c r="AD126" s="47">
        <f t="shared" si="130"/>
        <v>500</v>
      </c>
      <c r="AE126" s="47">
        <f t="shared" si="130"/>
        <v>1642</v>
      </c>
      <c r="AF126" s="47">
        <f t="shared" si="130"/>
        <v>1693</v>
      </c>
      <c r="AG126" s="47">
        <f t="shared" si="130"/>
        <v>1117</v>
      </c>
      <c r="AH126" s="47">
        <f t="shared" si="130"/>
        <v>825</v>
      </c>
      <c r="AI126" s="47">
        <f t="shared" si="130"/>
        <v>1441</v>
      </c>
      <c r="AJ126" s="47">
        <f t="shared" si="130"/>
        <v>1816</v>
      </c>
      <c r="AK126" s="47">
        <f t="shared" si="130"/>
        <v>607</v>
      </c>
      <c r="AL126" s="47">
        <f t="shared" si="130"/>
        <v>897</v>
      </c>
      <c r="AM126" s="47">
        <f t="shared" si="130"/>
        <v>1851</v>
      </c>
      <c r="AN126" s="47">
        <f t="shared" si="130"/>
        <v>1298</v>
      </c>
      <c r="AO126" s="47">
        <f t="shared" si="130"/>
        <v>1180</v>
      </c>
      <c r="AP126" s="47">
        <f t="shared" si="130"/>
        <v>1951</v>
      </c>
      <c r="AQ126" s="47">
        <f t="shared" si="130"/>
        <v>1470</v>
      </c>
      <c r="AR126" s="47">
        <f t="shared" si="130"/>
        <v>596</v>
      </c>
      <c r="AS126" s="47">
        <f t="shared" si="130"/>
        <v>1786</v>
      </c>
      <c r="AT126" s="47">
        <f t="shared" si="130"/>
        <v>1039</v>
      </c>
      <c r="AU126" s="47">
        <f t="shared" si="130"/>
        <v>678</v>
      </c>
      <c r="AV126" s="47">
        <f t="shared" si="130"/>
        <v>880</v>
      </c>
      <c r="AW126" s="47">
        <f t="shared" si="130"/>
        <v>1152</v>
      </c>
      <c r="AX126" s="47">
        <f t="shared" si="130"/>
        <v>1185</v>
      </c>
      <c r="AY126" s="47">
        <f t="shared" si="130"/>
        <v>626</v>
      </c>
      <c r="AZ126" s="47">
        <f t="shared" si="130"/>
        <v>1670</v>
      </c>
      <c r="BA126" s="47">
        <f t="shared" si="130"/>
        <v>905</v>
      </c>
      <c r="BB126" s="47">
        <f t="shared" si="130"/>
        <v>701</v>
      </c>
      <c r="BC126" s="47">
        <f t="shared" si="130"/>
        <v>560</v>
      </c>
      <c r="BD126" s="47">
        <f t="shared" si="130"/>
        <v>1871</v>
      </c>
      <c r="BE126" s="47">
        <f t="shared" si="130"/>
        <v>703</v>
      </c>
      <c r="BF126" s="47">
        <f t="shared" si="130"/>
        <v>600</v>
      </c>
      <c r="BG126" s="47">
        <f t="shared" si="130"/>
        <v>1790</v>
      </c>
      <c r="BH126" s="47">
        <f t="shared" si="130"/>
        <v>1335</v>
      </c>
      <c r="BI126" s="47">
        <f t="shared" si="130"/>
        <v>1630</v>
      </c>
      <c r="BJ126" s="47">
        <f t="shared" si="130"/>
        <v>965</v>
      </c>
    </row>
    <row r="127" ht="13.5" customHeight="1">
      <c r="A127" s="88">
        <v>39956.0</v>
      </c>
      <c r="B127" s="84" t="s">
        <v>74</v>
      </c>
      <c r="C127" s="38"/>
      <c r="D127" s="233" t="s">
        <v>34</v>
      </c>
      <c r="E127" s="52">
        <f t="shared" si="2"/>
        <v>1298</v>
      </c>
      <c r="F127" s="41">
        <v>4.0</v>
      </c>
      <c r="G127" s="41">
        <v>21.0</v>
      </c>
      <c r="H127" s="42">
        <f t="shared" si="3"/>
        <v>33</v>
      </c>
      <c r="I127" s="38"/>
      <c r="J127" s="234" t="s">
        <v>35</v>
      </c>
      <c r="K127" s="52">
        <f t="shared" si="4"/>
        <v>1117</v>
      </c>
      <c r="L127" s="44">
        <v>2.0</v>
      </c>
      <c r="M127" s="44">
        <v>12.0</v>
      </c>
      <c r="N127" s="23">
        <f t="shared" si="5"/>
        <v>18</v>
      </c>
      <c r="O127" s="38"/>
      <c r="P127" s="45" t="s">
        <v>72</v>
      </c>
      <c r="Q127" s="38"/>
      <c r="R127" s="45">
        <f>MIN(Rules!$E$2,(MAX(H127/N127,N127/H127)))</f>
        <v>1.833333333</v>
      </c>
      <c r="S127" s="45">
        <f>VLOOKUP(B127,Rules!A:B,2,FALSE)</f>
        <v>50</v>
      </c>
      <c r="T127" s="38"/>
      <c r="U127" s="46">
        <f>1/(10^(-(E127+(IF(P127="Y",Rules!$I$2,0))-K127)/Rules!$E$12)+1)</f>
        <v>0.821172469</v>
      </c>
      <c r="V127" s="47">
        <f t="shared" si="6"/>
        <v>16</v>
      </c>
      <c r="W127" s="47">
        <f t="shared" si="7"/>
        <v>-16</v>
      </c>
      <c r="X127" s="47"/>
      <c r="Y127" s="47"/>
      <c r="Z127" s="48"/>
      <c r="AA127" s="47">
        <f t="shared" ref="AA127:BJ127" si="131">IF($D127=AA$1,$E127+$V127,(IF($J127=AA$1,$K127+$W127,AA126)))</f>
        <v>1551</v>
      </c>
      <c r="AB127" s="47">
        <f t="shared" si="131"/>
        <v>1092</v>
      </c>
      <c r="AC127" s="47">
        <f t="shared" si="131"/>
        <v>1547</v>
      </c>
      <c r="AD127" s="47">
        <f t="shared" si="131"/>
        <v>500</v>
      </c>
      <c r="AE127" s="47">
        <f t="shared" si="131"/>
        <v>1642</v>
      </c>
      <c r="AF127" s="47">
        <f t="shared" si="131"/>
        <v>1693</v>
      </c>
      <c r="AG127" s="47">
        <f t="shared" si="131"/>
        <v>1101</v>
      </c>
      <c r="AH127" s="47">
        <f t="shared" si="131"/>
        <v>825</v>
      </c>
      <c r="AI127" s="47">
        <f t="shared" si="131"/>
        <v>1441</v>
      </c>
      <c r="AJ127" s="47">
        <f t="shared" si="131"/>
        <v>1816</v>
      </c>
      <c r="AK127" s="47">
        <f t="shared" si="131"/>
        <v>607</v>
      </c>
      <c r="AL127" s="47">
        <f t="shared" si="131"/>
        <v>897</v>
      </c>
      <c r="AM127" s="47">
        <f t="shared" si="131"/>
        <v>1851</v>
      </c>
      <c r="AN127" s="47">
        <f t="shared" si="131"/>
        <v>1314</v>
      </c>
      <c r="AO127" s="47">
        <f t="shared" si="131"/>
        <v>1180</v>
      </c>
      <c r="AP127" s="47">
        <f t="shared" si="131"/>
        <v>1951</v>
      </c>
      <c r="AQ127" s="47">
        <f t="shared" si="131"/>
        <v>1470</v>
      </c>
      <c r="AR127" s="47">
        <f t="shared" si="131"/>
        <v>596</v>
      </c>
      <c r="AS127" s="47">
        <f t="shared" si="131"/>
        <v>1786</v>
      </c>
      <c r="AT127" s="47">
        <f t="shared" si="131"/>
        <v>1039</v>
      </c>
      <c r="AU127" s="47">
        <f t="shared" si="131"/>
        <v>678</v>
      </c>
      <c r="AV127" s="47">
        <f t="shared" si="131"/>
        <v>880</v>
      </c>
      <c r="AW127" s="47">
        <f t="shared" si="131"/>
        <v>1152</v>
      </c>
      <c r="AX127" s="47">
        <f t="shared" si="131"/>
        <v>1185</v>
      </c>
      <c r="AY127" s="47">
        <f t="shared" si="131"/>
        <v>626</v>
      </c>
      <c r="AZ127" s="47">
        <f t="shared" si="131"/>
        <v>1670</v>
      </c>
      <c r="BA127" s="47">
        <f t="shared" si="131"/>
        <v>905</v>
      </c>
      <c r="BB127" s="47">
        <f t="shared" si="131"/>
        <v>701</v>
      </c>
      <c r="BC127" s="47">
        <f t="shared" si="131"/>
        <v>560</v>
      </c>
      <c r="BD127" s="47">
        <f t="shared" si="131"/>
        <v>1871</v>
      </c>
      <c r="BE127" s="47">
        <f t="shared" si="131"/>
        <v>703</v>
      </c>
      <c r="BF127" s="47">
        <f t="shared" si="131"/>
        <v>600</v>
      </c>
      <c r="BG127" s="47">
        <f t="shared" si="131"/>
        <v>1790</v>
      </c>
      <c r="BH127" s="47">
        <f t="shared" si="131"/>
        <v>1335</v>
      </c>
      <c r="BI127" s="47">
        <f t="shared" si="131"/>
        <v>1630</v>
      </c>
      <c r="BJ127" s="47">
        <f t="shared" si="131"/>
        <v>965</v>
      </c>
    </row>
    <row r="128" ht="13.5" customHeight="1">
      <c r="A128" s="88">
        <v>39956.0</v>
      </c>
      <c r="B128" s="84" t="s">
        <v>74</v>
      </c>
      <c r="C128" s="38"/>
      <c r="D128" s="233" t="s">
        <v>29</v>
      </c>
      <c r="E128" s="52">
        <f t="shared" si="2"/>
        <v>1180</v>
      </c>
      <c r="F128" s="41">
        <v>1.0</v>
      </c>
      <c r="G128" s="41">
        <v>10.0</v>
      </c>
      <c r="H128" s="42">
        <f t="shared" si="3"/>
        <v>13</v>
      </c>
      <c r="I128" s="38"/>
      <c r="J128" s="234" t="s">
        <v>39</v>
      </c>
      <c r="K128" s="52">
        <f t="shared" si="4"/>
        <v>1152</v>
      </c>
      <c r="L128" s="44">
        <v>1.0</v>
      </c>
      <c r="M128" s="44">
        <v>16.0</v>
      </c>
      <c r="N128" s="23">
        <f t="shared" si="5"/>
        <v>19</v>
      </c>
      <c r="O128" s="38"/>
      <c r="P128" s="45" t="s">
        <v>72</v>
      </c>
      <c r="Q128" s="38"/>
      <c r="R128" s="45">
        <f>MIN(Rules!$E$2,(MAX(H128/N128,N128/H128)))</f>
        <v>1.461538462</v>
      </c>
      <c r="S128" s="45">
        <f>VLOOKUP(B128,Rules!A:B,2,FALSE)</f>
        <v>50</v>
      </c>
      <c r="T128" s="38"/>
      <c r="U128" s="46">
        <f>1/(10^(-(E128+(IF(P128="Y",Rules!$I$2,0))-K128)/Rules!$E$12)+1)</f>
        <v>0.6941769629</v>
      </c>
      <c r="V128" s="47">
        <f t="shared" si="6"/>
        <v>-51</v>
      </c>
      <c r="W128" s="47">
        <f t="shared" si="7"/>
        <v>51</v>
      </c>
      <c r="X128" s="47"/>
      <c r="Y128" s="47"/>
      <c r="Z128" s="48"/>
      <c r="AA128" s="47">
        <f t="shared" ref="AA128:BJ128" si="132">IF($D128=AA$1,$E128+$V128,(IF($J128=AA$1,$K128+$W128,AA127)))</f>
        <v>1551</v>
      </c>
      <c r="AB128" s="47">
        <f t="shared" si="132"/>
        <v>1092</v>
      </c>
      <c r="AC128" s="47">
        <f t="shared" si="132"/>
        <v>1547</v>
      </c>
      <c r="AD128" s="47">
        <f t="shared" si="132"/>
        <v>500</v>
      </c>
      <c r="AE128" s="47">
        <f t="shared" si="132"/>
        <v>1642</v>
      </c>
      <c r="AF128" s="47">
        <f t="shared" si="132"/>
        <v>1693</v>
      </c>
      <c r="AG128" s="47">
        <f t="shared" si="132"/>
        <v>1101</v>
      </c>
      <c r="AH128" s="47">
        <f t="shared" si="132"/>
        <v>825</v>
      </c>
      <c r="AI128" s="47">
        <f t="shared" si="132"/>
        <v>1441</v>
      </c>
      <c r="AJ128" s="47">
        <f t="shared" si="132"/>
        <v>1816</v>
      </c>
      <c r="AK128" s="47">
        <f t="shared" si="132"/>
        <v>607</v>
      </c>
      <c r="AL128" s="47">
        <f t="shared" si="132"/>
        <v>897</v>
      </c>
      <c r="AM128" s="47">
        <f t="shared" si="132"/>
        <v>1851</v>
      </c>
      <c r="AN128" s="47">
        <f t="shared" si="132"/>
        <v>1314</v>
      </c>
      <c r="AO128" s="47">
        <f t="shared" si="132"/>
        <v>1129</v>
      </c>
      <c r="AP128" s="47">
        <f t="shared" si="132"/>
        <v>1951</v>
      </c>
      <c r="AQ128" s="47">
        <f t="shared" si="132"/>
        <v>1470</v>
      </c>
      <c r="AR128" s="47">
        <f t="shared" si="132"/>
        <v>596</v>
      </c>
      <c r="AS128" s="47">
        <f t="shared" si="132"/>
        <v>1786</v>
      </c>
      <c r="AT128" s="47">
        <f t="shared" si="132"/>
        <v>1039</v>
      </c>
      <c r="AU128" s="47">
        <f t="shared" si="132"/>
        <v>678</v>
      </c>
      <c r="AV128" s="47">
        <f t="shared" si="132"/>
        <v>880</v>
      </c>
      <c r="AW128" s="47">
        <f t="shared" si="132"/>
        <v>1203</v>
      </c>
      <c r="AX128" s="47">
        <f t="shared" si="132"/>
        <v>1185</v>
      </c>
      <c r="AY128" s="47">
        <f t="shared" si="132"/>
        <v>626</v>
      </c>
      <c r="AZ128" s="47">
        <f t="shared" si="132"/>
        <v>1670</v>
      </c>
      <c r="BA128" s="47">
        <f t="shared" si="132"/>
        <v>905</v>
      </c>
      <c r="BB128" s="47">
        <f t="shared" si="132"/>
        <v>701</v>
      </c>
      <c r="BC128" s="47">
        <f t="shared" si="132"/>
        <v>560</v>
      </c>
      <c r="BD128" s="47">
        <f t="shared" si="132"/>
        <v>1871</v>
      </c>
      <c r="BE128" s="47">
        <f t="shared" si="132"/>
        <v>703</v>
      </c>
      <c r="BF128" s="47">
        <f t="shared" si="132"/>
        <v>600</v>
      </c>
      <c r="BG128" s="47">
        <f t="shared" si="132"/>
        <v>1790</v>
      </c>
      <c r="BH128" s="47">
        <f t="shared" si="132"/>
        <v>1335</v>
      </c>
      <c r="BI128" s="47">
        <f t="shared" si="132"/>
        <v>1630</v>
      </c>
      <c r="BJ128" s="47">
        <f t="shared" si="132"/>
        <v>965</v>
      </c>
    </row>
    <row r="129" ht="13.5" customHeight="1">
      <c r="A129" s="88">
        <v>39956.0</v>
      </c>
      <c r="B129" s="84" t="s">
        <v>74</v>
      </c>
      <c r="C129" s="38"/>
      <c r="D129" s="233" t="s">
        <v>32</v>
      </c>
      <c r="E129" s="52">
        <f t="shared" si="2"/>
        <v>1335</v>
      </c>
      <c r="F129" s="41">
        <v>3.0</v>
      </c>
      <c r="G129" s="41">
        <v>36.0</v>
      </c>
      <c r="H129" s="42">
        <f t="shared" si="3"/>
        <v>45</v>
      </c>
      <c r="I129" s="38"/>
      <c r="J129" s="234" t="s">
        <v>40</v>
      </c>
      <c r="K129" s="52">
        <f t="shared" si="4"/>
        <v>965</v>
      </c>
      <c r="L129" s="44">
        <v>1.0</v>
      </c>
      <c r="M129" s="44">
        <v>6.0</v>
      </c>
      <c r="N129" s="23">
        <f t="shared" si="5"/>
        <v>9</v>
      </c>
      <c r="O129" s="38"/>
      <c r="P129" s="45" t="s">
        <v>73</v>
      </c>
      <c r="Q129" s="38"/>
      <c r="R129" s="45">
        <f>MIN(Rules!$E$2,(MAX(H129/N129,N129/H129)))</f>
        <v>2</v>
      </c>
      <c r="S129" s="45">
        <f>VLOOKUP(B129,Rules!A:B,2,FALSE)</f>
        <v>50</v>
      </c>
      <c r="T129" s="38"/>
      <c r="U129" s="46">
        <f>1/(10^(-(E129+(IF(P129="Y",Rules!$I$2,0))-K129)/Rules!$E$12)+1)</f>
        <v>0.8460451004</v>
      </c>
      <c r="V129" s="47">
        <f t="shared" si="6"/>
        <v>15</v>
      </c>
      <c r="W129" s="47">
        <f t="shared" si="7"/>
        <v>-15</v>
      </c>
      <c r="X129" s="47"/>
      <c r="Y129" s="47"/>
      <c r="Z129" s="48"/>
      <c r="AA129" s="47">
        <f t="shared" ref="AA129:BJ129" si="133">IF($D129=AA$1,$E129+$V129,(IF($J129=AA$1,$K129+$W129,AA128)))</f>
        <v>1551</v>
      </c>
      <c r="AB129" s="47">
        <f t="shared" si="133"/>
        <v>1092</v>
      </c>
      <c r="AC129" s="47">
        <f t="shared" si="133"/>
        <v>1547</v>
      </c>
      <c r="AD129" s="47">
        <f t="shared" si="133"/>
        <v>500</v>
      </c>
      <c r="AE129" s="47">
        <f t="shared" si="133"/>
        <v>1642</v>
      </c>
      <c r="AF129" s="47">
        <f t="shared" si="133"/>
        <v>1693</v>
      </c>
      <c r="AG129" s="47">
        <f t="shared" si="133"/>
        <v>1101</v>
      </c>
      <c r="AH129" s="47">
        <f t="shared" si="133"/>
        <v>825</v>
      </c>
      <c r="AI129" s="47">
        <f t="shared" si="133"/>
        <v>1441</v>
      </c>
      <c r="AJ129" s="47">
        <f t="shared" si="133"/>
        <v>1816</v>
      </c>
      <c r="AK129" s="47">
        <f t="shared" si="133"/>
        <v>607</v>
      </c>
      <c r="AL129" s="47">
        <f t="shared" si="133"/>
        <v>897</v>
      </c>
      <c r="AM129" s="47">
        <f t="shared" si="133"/>
        <v>1851</v>
      </c>
      <c r="AN129" s="47">
        <f t="shared" si="133"/>
        <v>1314</v>
      </c>
      <c r="AO129" s="47">
        <f t="shared" si="133"/>
        <v>1129</v>
      </c>
      <c r="AP129" s="47">
        <f t="shared" si="133"/>
        <v>1951</v>
      </c>
      <c r="AQ129" s="47">
        <f t="shared" si="133"/>
        <v>1470</v>
      </c>
      <c r="AR129" s="47">
        <f t="shared" si="133"/>
        <v>596</v>
      </c>
      <c r="AS129" s="47">
        <f t="shared" si="133"/>
        <v>1786</v>
      </c>
      <c r="AT129" s="47">
        <f t="shared" si="133"/>
        <v>1039</v>
      </c>
      <c r="AU129" s="47">
        <f t="shared" si="133"/>
        <v>678</v>
      </c>
      <c r="AV129" s="47">
        <f t="shared" si="133"/>
        <v>880</v>
      </c>
      <c r="AW129" s="47">
        <f t="shared" si="133"/>
        <v>1203</v>
      </c>
      <c r="AX129" s="47">
        <f t="shared" si="133"/>
        <v>1185</v>
      </c>
      <c r="AY129" s="47">
        <f t="shared" si="133"/>
        <v>626</v>
      </c>
      <c r="AZ129" s="47">
        <f t="shared" si="133"/>
        <v>1670</v>
      </c>
      <c r="BA129" s="47">
        <f t="shared" si="133"/>
        <v>905</v>
      </c>
      <c r="BB129" s="47">
        <f t="shared" si="133"/>
        <v>701</v>
      </c>
      <c r="BC129" s="47">
        <f t="shared" si="133"/>
        <v>560</v>
      </c>
      <c r="BD129" s="47">
        <f t="shared" si="133"/>
        <v>1871</v>
      </c>
      <c r="BE129" s="47">
        <f t="shared" si="133"/>
        <v>703</v>
      </c>
      <c r="BF129" s="47">
        <f t="shared" si="133"/>
        <v>600</v>
      </c>
      <c r="BG129" s="47">
        <f t="shared" si="133"/>
        <v>1790</v>
      </c>
      <c r="BH129" s="47">
        <f t="shared" si="133"/>
        <v>1350</v>
      </c>
      <c r="BI129" s="47">
        <f t="shared" si="133"/>
        <v>1630</v>
      </c>
      <c r="BJ129" s="47">
        <f t="shared" si="133"/>
        <v>950</v>
      </c>
    </row>
    <row r="130" ht="13.5" customHeight="1">
      <c r="A130" s="88">
        <v>39963.0</v>
      </c>
      <c r="B130" s="84" t="s">
        <v>75</v>
      </c>
      <c r="C130" s="38"/>
      <c r="D130" s="233" t="s">
        <v>24</v>
      </c>
      <c r="E130" s="52">
        <f t="shared" si="2"/>
        <v>1630</v>
      </c>
      <c r="F130" s="41">
        <v>2.0</v>
      </c>
      <c r="G130" s="41">
        <v>17.0</v>
      </c>
      <c r="H130" s="42">
        <f t="shared" si="3"/>
        <v>23</v>
      </c>
      <c r="I130" s="38"/>
      <c r="J130" s="234" t="s">
        <v>27</v>
      </c>
      <c r="K130" s="52">
        <f t="shared" si="4"/>
        <v>1670</v>
      </c>
      <c r="L130" s="44">
        <v>0.0</v>
      </c>
      <c r="M130" s="44">
        <v>16.0</v>
      </c>
      <c r="N130" s="23">
        <f t="shared" si="5"/>
        <v>16</v>
      </c>
      <c r="O130" s="38"/>
      <c r="P130" s="45" t="s">
        <v>72</v>
      </c>
      <c r="Q130" s="38"/>
      <c r="R130" s="45">
        <f>MIN(Rules!$E$2,(MAX(H130/N130,N130/H130)))</f>
        <v>1.4375</v>
      </c>
      <c r="S130" s="45">
        <f>VLOOKUP(B130,Rules!A:B,2,FALSE)</f>
        <v>60</v>
      </c>
      <c r="T130" s="38"/>
      <c r="U130" s="46">
        <f>1/(10^(-(E130+(IF(P130="Y",Rules!$I$2,0))-K130)/Rules!$E$12)+1)</f>
        <v>0.6240017586</v>
      </c>
      <c r="V130" s="47">
        <f t="shared" si="6"/>
        <v>32</v>
      </c>
      <c r="W130" s="47">
        <f t="shared" si="7"/>
        <v>-32</v>
      </c>
      <c r="X130" s="47"/>
      <c r="Y130" s="47"/>
      <c r="Z130" s="48"/>
      <c r="AA130" s="47">
        <f t="shared" ref="AA130:BJ130" si="134">IF($D130=AA$1,$E130+$V130,(IF($J130=AA$1,$K130+$W130,AA129)))</f>
        <v>1551</v>
      </c>
      <c r="AB130" s="47">
        <f t="shared" si="134"/>
        <v>1092</v>
      </c>
      <c r="AC130" s="47">
        <f t="shared" si="134"/>
        <v>1547</v>
      </c>
      <c r="AD130" s="47">
        <f t="shared" si="134"/>
        <v>500</v>
      </c>
      <c r="AE130" s="47">
        <f t="shared" si="134"/>
        <v>1642</v>
      </c>
      <c r="AF130" s="47">
        <f t="shared" si="134"/>
        <v>1693</v>
      </c>
      <c r="AG130" s="47">
        <f t="shared" si="134"/>
        <v>1101</v>
      </c>
      <c r="AH130" s="47">
        <f t="shared" si="134"/>
        <v>825</v>
      </c>
      <c r="AI130" s="47">
        <f t="shared" si="134"/>
        <v>1441</v>
      </c>
      <c r="AJ130" s="47">
        <f t="shared" si="134"/>
        <v>1816</v>
      </c>
      <c r="AK130" s="47">
        <f t="shared" si="134"/>
        <v>607</v>
      </c>
      <c r="AL130" s="47">
        <f t="shared" si="134"/>
        <v>897</v>
      </c>
      <c r="AM130" s="47">
        <f t="shared" si="134"/>
        <v>1851</v>
      </c>
      <c r="AN130" s="47">
        <f t="shared" si="134"/>
        <v>1314</v>
      </c>
      <c r="AO130" s="47">
        <f t="shared" si="134"/>
        <v>1129</v>
      </c>
      <c r="AP130" s="47">
        <f t="shared" si="134"/>
        <v>1951</v>
      </c>
      <c r="AQ130" s="47">
        <f t="shared" si="134"/>
        <v>1470</v>
      </c>
      <c r="AR130" s="47">
        <f t="shared" si="134"/>
        <v>596</v>
      </c>
      <c r="AS130" s="47">
        <f t="shared" si="134"/>
        <v>1786</v>
      </c>
      <c r="AT130" s="47">
        <f t="shared" si="134"/>
        <v>1039</v>
      </c>
      <c r="AU130" s="47">
        <f t="shared" si="134"/>
        <v>678</v>
      </c>
      <c r="AV130" s="47">
        <f t="shared" si="134"/>
        <v>880</v>
      </c>
      <c r="AW130" s="47">
        <f t="shared" si="134"/>
        <v>1203</v>
      </c>
      <c r="AX130" s="47">
        <f t="shared" si="134"/>
        <v>1185</v>
      </c>
      <c r="AY130" s="47">
        <f t="shared" si="134"/>
        <v>626</v>
      </c>
      <c r="AZ130" s="47">
        <f t="shared" si="134"/>
        <v>1638</v>
      </c>
      <c r="BA130" s="47">
        <f t="shared" si="134"/>
        <v>905</v>
      </c>
      <c r="BB130" s="47">
        <f t="shared" si="134"/>
        <v>701</v>
      </c>
      <c r="BC130" s="47">
        <f t="shared" si="134"/>
        <v>560</v>
      </c>
      <c r="BD130" s="47">
        <f t="shared" si="134"/>
        <v>1871</v>
      </c>
      <c r="BE130" s="47">
        <f t="shared" si="134"/>
        <v>703</v>
      </c>
      <c r="BF130" s="47">
        <f t="shared" si="134"/>
        <v>600</v>
      </c>
      <c r="BG130" s="47">
        <f t="shared" si="134"/>
        <v>1790</v>
      </c>
      <c r="BH130" s="47">
        <f t="shared" si="134"/>
        <v>1350</v>
      </c>
      <c r="BI130" s="47">
        <f t="shared" si="134"/>
        <v>1662</v>
      </c>
      <c r="BJ130" s="47">
        <f t="shared" si="134"/>
        <v>950</v>
      </c>
    </row>
    <row r="131" ht="13.5" customHeight="1">
      <c r="A131" s="88">
        <v>39963.0</v>
      </c>
      <c r="B131" s="84" t="s">
        <v>82</v>
      </c>
      <c r="C131" s="38"/>
      <c r="D131" s="233" t="s">
        <v>35</v>
      </c>
      <c r="E131" s="52">
        <f t="shared" si="2"/>
        <v>1101</v>
      </c>
      <c r="F131" s="41">
        <v>4.0</v>
      </c>
      <c r="G131" s="41">
        <v>10.0</v>
      </c>
      <c r="H131" s="42">
        <f t="shared" si="3"/>
        <v>22</v>
      </c>
      <c r="I131" s="38"/>
      <c r="J131" s="234" t="s">
        <v>36</v>
      </c>
      <c r="K131" s="52">
        <f t="shared" si="4"/>
        <v>1039</v>
      </c>
      <c r="L131" s="44">
        <v>3.0</v>
      </c>
      <c r="M131" s="44">
        <v>12.0</v>
      </c>
      <c r="N131" s="23">
        <f t="shared" si="5"/>
        <v>21</v>
      </c>
      <c r="O131" s="38"/>
      <c r="P131" s="45" t="s">
        <v>73</v>
      </c>
      <c r="Q131" s="38"/>
      <c r="R131" s="45">
        <f>MIN(Rules!$E$2,(MAX(H131/N131,N131/H131)))</f>
        <v>1.047619048</v>
      </c>
      <c r="S131" s="45">
        <f>VLOOKUP(B131,Rules!A:B,2,FALSE)</f>
        <v>35</v>
      </c>
      <c r="T131" s="38"/>
      <c r="U131" s="46">
        <f>1/(10^(-(E131+(IF(P131="Y",Rules!$I$2,0))-K131)/Rules!$E$12)+1)</f>
        <v>0.5708991378</v>
      </c>
      <c r="V131" s="47">
        <f t="shared" si="6"/>
        <v>16</v>
      </c>
      <c r="W131" s="47">
        <f t="shared" si="7"/>
        <v>-16</v>
      </c>
      <c r="X131" s="47"/>
      <c r="Y131" s="47"/>
      <c r="Z131" s="48"/>
      <c r="AA131" s="47">
        <f t="shared" ref="AA131:BJ131" si="135">IF($D131=AA$1,$E131+$V131,(IF($J131=AA$1,$K131+$W131,AA130)))</f>
        <v>1551</v>
      </c>
      <c r="AB131" s="47">
        <f t="shared" si="135"/>
        <v>1092</v>
      </c>
      <c r="AC131" s="47">
        <f t="shared" si="135"/>
        <v>1547</v>
      </c>
      <c r="AD131" s="47">
        <f t="shared" si="135"/>
        <v>500</v>
      </c>
      <c r="AE131" s="47">
        <f t="shared" si="135"/>
        <v>1642</v>
      </c>
      <c r="AF131" s="47">
        <f t="shared" si="135"/>
        <v>1693</v>
      </c>
      <c r="AG131" s="47">
        <f t="shared" si="135"/>
        <v>1117</v>
      </c>
      <c r="AH131" s="47">
        <f t="shared" si="135"/>
        <v>825</v>
      </c>
      <c r="AI131" s="47">
        <f t="shared" si="135"/>
        <v>1441</v>
      </c>
      <c r="AJ131" s="47">
        <f t="shared" si="135"/>
        <v>1816</v>
      </c>
      <c r="AK131" s="47">
        <f t="shared" si="135"/>
        <v>607</v>
      </c>
      <c r="AL131" s="47">
        <f t="shared" si="135"/>
        <v>897</v>
      </c>
      <c r="AM131" s="47">
        <f t="shared" si="135"/>
        <v>1851</v>
      </c>
      <c r="AN131" s="47">
        <f t="shared" si="135"/>
        <v>1314</v>
      </c>
      <c r="AO131" s="47">
        <f t="shared" si="135"/>
        <v>1129</v>
      </c>
      <c r="AP131" s="47">
        <f t="shared" si="135"/>
        <v>1951</v>
      </c>
      <c r="AQ131" s="47">
        <f t="shared" si="135"/>
        <v>1470</v>
      </c>
      <c r="AR131" s="47">
        <f t="shared" si="135"/>
        <v>596</v>
      </c>
      <c r="AS131" s="47">
        <f t="shared" si="135"/>
        <v>1786</v>
      </c>
      <c r="AT131" s="47">
        <f t="shared" si="135"/>
        <v>1023</v>
      </c>
      <c r="AU131" s="47">
        <f t="shared" si="135"/>
        <v>678</v>
      </c>
      <c r="AV131" s="47">
        <f t="shared" si="135"/>
        <v>880</v>
      </c>
      <c r="AW131" s="47">
        <f t="shared" si="135"/>
        <v>1203</v>
      </c>
      <c r="AX131" s="47">
        <f t="shared" si="135"/>
        <v>1185</v>
      </c>
      <c r="AY131" s="47">
        <f t="shared" si="135"/>
        <v>626</v>
      </c>
      <c r="AZ131" s="47">
        <f t="shared" si="135"/>
        <v>1638</v>
      </c>
      <c r="BA131" s="47">
        <f t="shared" si="135"/>
        <v>905</v>
      </c>
      <c r="BB131" s="47">
        <f t="shared" si="135"/>
        <v>701</v>
      </c>
      <c r="BC131" s="47">
        <f t="shared" si="135"/>
        <v>560</v>
      </c>
      <c r="BD131" s="47">
        <f t="shared" si="135"/>
        <v>1871</v>
      </c>
      <c r="BE131" s="47">
        <f t="shared" si="135"/>
        <v>703</v>
      </c>
      <c r="BF131" s="47">
        <f t="shared" si="135"/>
        <v>600</v>
      </c>
      <c r="BG131" s="47">
        <f t="shared" si="135"/>
        <v>1790</v>
      </c>
      <c r="BH131" s="47">
        <f t="shared" si="135"/>
        <v>1350</v>
      </c>
      <c r="BI131" s="47">
        <f t="shared" si="135"/>
        <v>1662</v>
      </c>
      <c r="BJ131" s="47">
        <f t="shared" si="135"/>
        <v>950</v>
      </c>
    </row>
    <row r="132" ht="13.5" customHeight="1">
      <c r="A132" s="88">
        <v>39963.0</v>
      </c>
      <c r="B132" s="84" t="s">
        <v>82</v>
      </c>
      <c r="C132" s="38"/>
      <c r="D132" s="233" t="s">
        <v>33</v>
      </c>
      <c r="E132" s="52">
        <f t="shared" si="2"/>
        <v>1441</v>
      </c>
      <c r="F132" s="41">
        <v>5.0</v>
      </c>
      <c r="G132" s="41">
        <v>20.0</v>
      </c>
      <c r="H132" s="42">
        <f t="shared" si="3"/>
        <v>35</v>
      </c>
      <c r="I132" s="38"/>
      <c r="J132" s="234" t="s">
        <v>43</v>
      </c>
      <c r="K132" s="52">
        <f t="shared" si="4"/>
        <v>1092</v>
      </c>
      <c r="L132" s="44">
        <v>0.0</v>
      </c>
      <c r="M132" s="44">
        <v>13.0</v>
      </c>
      <c r="N132" s="23">
        <f t="shared" si="5"/>
        <v>13</v>
      </c>
      <c r="O132" s="38"/>
      <c r="P132" s="45" t="s">
        <v>73</v>
      </c>
      <c r="Q132" s="38"/>
      <c r="R132" s="45">
        <f>MIN(Rules!$E$2,(MAX(H132/N132,N132/H132)))</f>
        <v>2</v>
      </c>
      <c r="S132" s="45">
        <f>VLOOKUP(B132,Rules!A:B,2,FALSE)</f>
        <v>35</v>
      </c>
      <c r="T132" s="38"/>
      <c r="U132" s="46">
        <f>1/(10^(-(E132+(IF(P132="Y",Rules!$I$2,0))-K132)/Rules!$E$12)+1)</f>
        <v>0.8330228916</v>
      </c>
      <c r="V132" s="47">
        <f t="shared" si="6"/>
        <v>12</v>
      </c>
      <c r="W132" s="47">
        <f t="shared" si="7"/>
        <v>-12</v>
      </c>
      <c r="X132" s="47"/>
      <c r="Y132" s="47"/>
      <c r="Z132" s="48"/>
      <c r="AA132" s="47">
        <f t="shared" ref="AA132:BJ132" si="136">IF($D132=AA$1,$E132+$V132,(IF($J132=AA$1,$K132+$W132,AA131)))</f>
        <v>1551</v>
      </c>
      <c r="AB132" s="47">
        <f t="shared" si="136"/>
        <v>1080</v>
      </c>
      <c r="AC132" s="47">
        <f t="shared" si="136"/>
        <v>1547</v>
      </c>
      <c r="AD132" s="47">
        <f t="shared" si="136"/>
        <v>500</v>
      </c>
      <c r="AE132" s="47">
        <f t="shared" si="136"/>
        <v>1642</v>
      </c>
      <c r="AF132" s="47">
        <f t="shared" si="136"/>
        <v>1693</v>
      </c>
      <c r="AG132" s="47">
        <f t="shared" si="136"/>
        <v>1117</v>
      </c>
      <c r="AH132" s="47">
        <f t="shared" si="136"/>
        <v>825</v>
      </c>
      <c r="AI132" s="47">
        <f t="shared" si="136"/>
        <v>1453</v>
      </c>
      <c r="AJ132" s="47">
        <f t="shared" si="136"/>
        <v>1816</v>
      </c>
      <c r="AK132" s="47">
        <f t="shared" si="136"/>
        <v>607</v>
      </c>
      <c r="AL132" s="47">
        <f t="shared" si="136"/>
        <v>897</v>
      </c>
      <c r="AM132" s="47">
        <f t="shared" si="136"/>
        <v>1851</v>
      </c>
      <c r="AN132" s="47">
        <f t="shared" si="136"/>
        <v>1314</v>
      </c>
      <c r="AO132" s="47">
        <f t="shared" si="136"/>
        <v>1129</v>
      </c>
      <c r="AP132" s="47">
        <f t="shared" si="136"/>
        <v>1951</v>
      </c>
      <c r="AQ132" s="47">
        <f t="shared" si="136"/>
        <v>1470</v>
      </c>
      <c r="AR132" s="47">
        <f t="shared" si="136"/>
        <v>596</v>
      </c>
      <c r="AS132" s="47">
        <f t="shared" si="136"/>
        <v>1786</v>
      </c>
      <c r="AT132" s="47">
        <f t="shared" si="136"/>
        <v>1023</v>
      </c>
      <c r="AU132" s="47">
        <f t="shared" si="136"/>
        <v>678</v>
      </c>
      <c r="AV132" s="47">
        <f t="shared" si="136"/>
        <v>880</v>
      </c>
      <c r="AW132" s="47">
        <f t="shared" si="136"/>
        <v>1203</v>
      </c>
      <c r="AX132" s="47">
        <f t="shared" si="136"/>
        <v>1185</v>
      </c>
      <c r="AY132" s="47">
        <f t="shared" si="136"/>
        <v>626</v>
      </c>
      <c r="AZ132" s="47">
        <f t="shared" si="136"/>
        <v>1638</v>
      </c>
      <c r="BA132" s="47">
        <f t="shared" si="136"/>
        <v>905</v>
      </c>
      <c r="BB132" s="47">
        <f t="shared" si="136"/>
        <v>701</v>
      </c>
      <c r="BC132" s="47">
        <f t="shared" si="136"/>
        <v>560</v>
      </c>
      <c r="BD132" s="47">
        <f t="shared" si="136"/>
        <v>1871</v>
      </c>
      <c r="BE132" s="47">
        <f t="shared" si="136"/>
        <v>703</v>
      </c>
      <c r="BF132" s="47">
        <f t="shared" si="136"/>
        <v>600</v>
      </c>
      <c r="BG132" s="47">
        <f t="shared" si="136"/>
        <v>1790</v>
      </c>
      <c r="BH132" s="47">
        <f t="shared" si="136"/>
        <v>1350</v>
      </c>
      <c r="BI132" s="47">
        <f t="shared" si="136"/>
        <v>1662</v>
      </c>
      <c r="BJ132" s="47">
        <f t="shared" si="136"/>
        <v>950</v>
      </c>
    </row>
    <row r="133" ht="13.5" customHeight="1">
      <c r="A133" s="88">
        <v>39964.0</v>
      </c>
      <c r="B133" s="84" t="s">
        <v>75</v>
      </c>
      <c r="C133" s="38"/>
      <c r="D133" s="233" t="s">
        <v>31</v>
      </c>
      <c r="E133" s="52">
        <f t="shared" si="2"/>
        <v>1470</v>
      </c>
      <c r="F133" s="41">
        <v>0.0</v>
      </c>
      <c r="G133" s="41">
        <v>17.0</v>
      </c>
      <c r="H133" s="42">
        <f t="shared" si="3"/>
        <v>17</v>
      </c>
      <c r="I133" s="38"/>
      <c r="J133" s="234" t="s">
        <v>23</v>
      </c>
      <c r="K133" s="52">
        <f t="shared" si="4"/>
        <v>1851</v>
      </c>
      <c r="L133" s="44">
        <v>5.0</v>
      </c>
      <c r="M133" s="44">
        <v>29.0</v>
      </c>
      <c r="N133" s="23">
        <f t="shared" si="5"/>
        <v>44</v>
      </c>
      <c r="O133" s="38"/>
      <c r="P133" s="45" t="s">
        <v>72</v>
      </c>
      <c r="Q133" s="38"/>
      <c r="R133" s="45">
        <f>MIN(Rules!$E$2,(MAX(H133/N133,N133/H133)))</f>
        <v>2</v>
      </c>
      <c r="S133" s="45">
        <f>VLOOKUP(B133,Rules!A:B,2,FALSE)</f>
        <v>60</v>
      </c>
      <c r="T133" s="38"/>
      <c r="U133" s="46">
        <f>1/(10^(-(E133+(IF(P133="Y",Rules!$I$2,0))-K133)/Rules!$E$12)+1)</f>
        <v>0.2565850245</v>
      </c>
      <c r="V133" s="47">
        <f t="shared" si="6"/>
        <v>-31</v>
      </c>
      <c r="W133" s="47">
        <f t="shared" si="7"/>
        <v>31</v>
      </c>
      <c r="X133" s="47"/>
      <c r="Y133" s="47"/>
      <c r="Z133" s="48"/>
      <c r="AA133" s="47">
        <f t="shared" ref="AA133:BJ133" si="137">IF($D133=AA$1,$E133+$V133,(IF($J133=AA$1,$K133+$W133,AA132)))</f>
        <v>1551</v>
      </c>
      <c r="AB133" s="47">
        <f t="shared" si="137"/>
        <v>1080</v>
      </c>
      <c r="AC133" s="47">
        <f t="shared" si="137"/>
        <v>1547</v>
      </c>
      <c r="AD133" s="47">
        <f t="shared" si="137"/>
        <v>500</v>
      </c>
      <c r="AE133" s="47">
        <f t="shared" si="137"/>
        <v>1642</v>
      </c>
      <c r="AF133" s="47">
        <f t="shared" si="137"/>
        <v>1693</v>
      </c>
      <c r="AG133" s="47">
        <f t="shared" si="137"/>
        <v>1117</v>
      </c>
      <c r="AH133" s="47">
        <f t="shared" si="137"/>
        <v>825</v>
      </c>
      <c r="AI133" s="47">
        <f t="shared" si="137"/>
        <v>1453</v>
      </c>
      <c r="AJ133" s="47">
        <f t="shared" si="137"/>
        <v>1816</v>
      </c>
      <c r="AK133" s="47">
        <f t="shared" si="137"/>
        <v>607</v>
      </c>
      <c r="AL133" s="47">
        <f t="shared" si="137"/>
        <v>897</v>
      </c>
      <c r="AM133" s="47">
        <f t="shared" si="137"/>
        <v>1882</v>
      </c>
      <c r="AN133" s="47">
        <f t="shared" si="137"/>
        <v>1314</v>
      </c>
      <c r="AO133" s="47">
        <f t="shared" si="137"/>
        <v>1129</v>
      </c>
      <c r="AP133" s="47">
        <f t="shared" si="137"/>
        <v>1951</v>
      </c>
      <c r="AQ133" s="47">
        <f t="shared" si="137"/>
        <v>1439</v>
      </c>
      <c r="AR133" s="47">
        <f t="shared" si="137"/>
        <v>596</v>
      </c>
      <c r="AS133" s="47">
        <f t="shared" si="137"/>
        <v>1786</v>
      </c>
      <c r="AT133" s="47">
        <f t="shared" si="137"/>
        <v>1023</v>
      </c>
      <c r="AU133" s="47">
        <f t="shared" si="137"/>
        <v>678</v>
      </c>
      <c r="AV133" s="47">
        <f t="shared" si="137"/>
        <v>880</v>
      </c>
      <c r="AW133" s="47">
        <f t="shared" si="137"/>
        <v>1203</v>
      </c>
      <c r="AX133" s="47">
        <f t="shared" si="137"/>
        <v>1185</v>
      </c>
      <c r="AY133" s="47">
        <f t="shared" si="137"/>
        <v>626</v>
      </c>
      <c r="AZ133" s="47">
        <f t="shared" si="137"/>
        <v>1638</v>
      </c>
      <c r="BA133" s="47">
        <f t="shared" si="137"/>
        <v>905</v>
      </c>
      <c r="BB133" s="47">
        <f t="shared" si="137"/>
        <v>701</v>
      </c>
      <c r="BC133" s="47">
        <f t="shared" si="137"/>
        <v>560</v>
      </c>
      <c r="BD133" s="47">
        <f t="shared" si="137"/>
        <v>1871</v>
      </c>
      <c r="BE133" s="47">
        <f t="shared" si="137"/>
        <v>703</v>
      </c>
      <c r="BF133" s="47">
        <f t="shared" si="137"/>
        <v>600</v>
      </c>
      <c r="BG133" s="47">
        <f t="shared" si="137"/>
        <v>1790</v>
      </c>
      <c r="BH133" s="47">
        <f t="shared" si="137"/>
        <v>1350</v>
      </c>
      <c r="BI133" s="47">
        <f t="shared" si="137"/>
        <v>1662</v>
      </c>
      <c r="BJ133" s="47">
        <f t="shared" si="137"/>
        <v>950</v>
      </c>
    </row>
    <row r="134" ht="13.5" customHeight="1">
      <c r="A134" s="88">
        <v>39964.0</v>
      </c>
      <c r="B134" s="84" t="s">
        <v>75</v>
      </c>
      <c r="C134" s="38"/>
      <c r="D134" s="233" t="s">
        <v>18</v>
      </c>
      <c r="E134" s="52">
        <f t="shared" si="2"/>
        <v>1871</v>
      </c>
      <c r="F134" s="41">
        <v>1.0</v>
      </c>
      <c r="G134" s="41">
        <v>19.0</v>
      </c>
      <c r="H134" s="42">
        <f t="shared" si="3"/>
        <v>22</v>
      </c>
      <c r="I134" s="38"/>
      <c r="J134" s="234" t="s">
        <v>19</v>
      </c>
      <c r="K134" s="52">
        <f t="shared" si="4"/>
        <v>1693</v>
      </c>
      <c r="L134" s="44">
        <v>0.0</v>
      </c>
      <c r="M134" s="44">
        <v>19.0</v>
      </c>
      <c r="N134" s="23">
        <f t="shared" si="5"/>
        <v>19</v>
      </c>
      <c r="O134" s="38"/>
      <c r="P134" s="45" t="s">
        <v>72</v>
      </c>
      <c r="Q134" s="38"/>
      <c r="R134" s="45">
        <f>MIN(Rules!$E$2,(MAX(H134/N134,N134/H134)))</f>
        <v>1.157894737</v>
      </c>
      <c r="S134" s="45">
        <f>VLOOKUP(B134,Rules!A:B,2,FALSE)</f>
        <v>60</v>
      </c>
      <c r="T134" s="38"/>
      <c r="U134" s="46">
        <f>1/(10^(-(E134+(IF(P134="Y",Rules!$I$2,0))-K134)/Rules!$E$12)+1)</f>
        <v>0.8191346759</v>
      </c>
      <c r="V134" s="47">
        <f t="shared" si="6"/>
        <v>13</v>
      </c>
      <c r="W134" s="47">
        <f t="shared" si="7"/>
        <v>-13</v>
      </c>
      <c r="X134" s="47"/>
      <c r="Y134" s="47"/>
      <c r="Z134" s="48"/>
      <c r="AA134" s="47">
        <f t="shared" ref="AA134:BJ134" si="138">IF($D134=AA$1,$E134+$V134,(IF($J134=AA$1,$K134+$W134,AA133)))</f>
        <v>1551</v>
      </c>
      <c r="AB134" s="47">
        <f t="shared" si="138"/>
        <v>1080</v>
      </c>
      <c r="AC134" s="47">
        <f t="shared" si="138"/>
        <v>1547</v>
      </c>
      <c r="AD134" s="47">
        <f t="shared" si="138"/>
        <v>500</v>
      </c>
      <c r="AE134" s="47">
        <f t="shared" si="138"/>
        <v>1642</v>
      </c>
      <c r="AF134" s="47">
        <f t="shared" si="138"/>
        <v>1680</v>
      </c>
      <c r="AG134" s="47">
        <f t="shared" si="138"/>
        <v>1117</v>
      </c>
      <c r="AH134" s="47">
        <f t="shared" si="138"/>
        <v>825</v>
      </c>
      <c r="AI134" s="47">
        <f t="shared" si="138"/>
        <v>1453</v>
      </c>
      <c r="AJ134" s="47">
        <f t="shared" si="138"/>
        <v>1816</v>
      </c>
      <c r="AK134" s="47">
        <f t="shared" si="138"/>
        <v>607</v>
      </c>
      <c r="AL134" s="47">
        <f t="shared" si="138"/>
        <v>897</v>
      </c>
      <c r="AM134" s="47">
        <f t="shared" si="138"/>
        <v>1882</v>
      </c>
      <c r="AN134" s="47">
        <f t="shared" si="138"/>
        <v>1314</v>
      </c>
      <c r="AO134" s="47">
        <f t="shared" si="138"/>
        <v>1129</v>
      </c>
      <c r="AP134" s="47">
        <f t="shared" si="138"/>
        <v>1951</v>
      </c>
      <c r="AQ134" s="47">
        <f t="shared" si="138"/>
        <v>1439</v>
      </c>
      <c r="AR134" s="47">
        <f t="shared" si="138"/>
        <v>596</v>
      </c>
      <c r="AS134" s="47">
        <f t="shared" si="138"/>
        <v>1786</v>
      </c>
      <c r="AT134" s="47">
        <f t="shared" si="138"/>
        <v>1023</v>
      </c>
      <c r="AU134" s="47">
        <f t="shared" si="138"/>
        <v>678</v>
      </c>
      <c r="AV134" s="47">
        <f t="shared" si="138"/>
        <v>880</v>
      </c>
      <c r="AW134" s="47">
        <f t="shared" si="138"/>
        <v>1203</v>
      </c>
      <c r="AX134" s="47">
        <f t="shared" si="138"/>
        <v>1185</v>
      </c>
      <c r="AY134" s="47">
        <f t="shared" si="138"/>
        <v>626</v>
      </c>
      <c r="AZ134" s="47">
        <f t="shared" si="138"/>
        <v>1638</v>
      </c>
      <c r="BA134" s="47">
        <f t="shared" si="138"/>
        <v>905</v>
      </c>
      <c r="BB134" s="47">
        <f t="shared" si="138"/>
        <v>701</v>
      </c>
      <c r="BC134" s="47">
        <f t="shared" si="138"/>
        <v>560</v>
      </c>
      <c r="BD134" s="47">
        <f t="shared" si="138"/>
        <v>1884</v>
      </c>
      <c r="BE134" s="47">
        <f t="shared" si="138"/>
        <v>703</v>
      </c>
      <c r="BF134" s="47">
        <f t="shared" si="138"/>
        <v>600</v>
      </c>
      <c r="BG134" s="47">
        <f t="shared" si="138"/>
        <v>1790</v>
      </c>
      <c r="BH134" s="47">
        <f t="shared" si="138"/>
        <v>1350</v>
      </c>
      <c r="BI134" s="47">
        <f t="shared" si="138"/>
        <v>1662</v>
      </c>
      <c r="BJ134" s="47">
        <f t="shared" si="138"/>
        <v>950</v>
      </c>
    </row>
    <row r="135" ht="13.5" customHeight="1">
      <c r="A135" s="88">
        <v>39970.0</v>
      </c>
      <c r="B135" s="84" t="s">
        <v>74</v>
      </c>
      <c r="C135" s="38"/>
      <c r="D135" s="233" t="s">
        <v>28</v>
      </c>
      <c r="E135" s="52">
        <f t="shared" si="2"/>
        <v>1547</v>
      </c>
      <c r="F135" s="41">
        <v>1.0</v>
      </c>
      <c r="G135" s="41">
        <v>15.0</v>
      </c>
      <c r="H135" s="42">
        <f t="shared" si="3"/>
        <v>18</v>
      </c>
      <c r="I135" s="38"/>
      <c r="J135" s="234" t="s">
        <v>34</v>
      </c>
      <c r="K135" s="52">
        <f t="shared" si="4"/>
        <v>1314</v>
      </c>
      <c r="L135" s="44">
        <v>2.0</v>
      </c>
      <c r="M135" s="44">
        <v>12.0</v>
      </c>
      <c r="N135" s="23">
        <f t="shared" si="5"/>
        <v>18</v>
      </c>
      <c r="O135" s="38"/>
      <c r="P135" s="45" t="s">
        <v>72</v>
      </c>
      <c r="Q135" s="38"/>
      <c r="R135" s="45">
        <f>MIN(Rules!$E$2,(MAX(H135/N135,N135/H135)))</f>
        <v>1</v>
      </c>
      <c r="S135" s="45">
        <f>VLOOKUP(B135,Rules!A:B,2,FALSE)</f>
        <v>50</v>
      </c>
      <c r="T135" s="38"/>
      <c r="U135" s="46">
        <f>1/(10^(-(E135+(IF(P135="Y",Rules!$I$2,0))-K135)/Rules!$E$12)+1)</f>
        <v>0.8536824693</v>
      </c>
      <c r="V135" s="47">
        <f t="shared" si="6"/>
        <v>-18</v>
      </c>
      <c r="W135" s="47">
        <f t="shared" si="7"/>
        <v>18</v>
      </c>
      <c r="X135" s="47"/>
      <c r="Y135" s="47"/>
      <c r="Z135" s="48"/>
      <c r="AA135" s="47">
        <f t="shared" ref="AA135:BJ135" si="139">IF($D135=AA$1,$E135+$V135,(IF($J135=AA$1,$K135+$W135,AA134)))</f>
        <v>1551</v>
      </c>
      <c r="AB135" s="47">
        <f t="shared" si="139"/>
        <v>1080</v>
      </c>
      <c r="AC135" s="47">
        <f t="shared" si="139"/>
        <v>1529</v>
      </c>
      <c r="AD135" s="47">
        <f t="shared" si="139"/>
        <v>500</v>
      </c>
      <c r="AE135" s="47">
        <f t="shared" si="139"/>
        <v>1642</v>
      </c>
      <c r="AF135" s="47">
        <f t="shared" si="139"/>
        <v>1680</v>
      </c>
      <c r="AG135" s="47">
        <f t="shared" si="139"/>
        <v>1117</v>
      </c>
      <c r="AH135" s="47">
        <f t="shared" si="139"/>
        <v>825</v>
      </c>
      <c r="AI135" s="47">
        <f t="shared" si="139"/>
        <v>1453</v>
      </c>
      <c r="AJ135" s="47">
        <f t="shared" si="139"/>
        <v>1816</v>
      </c>
      <c r="AK135" s="47">
        <f t="shared" si="139"/>
        <v>607</v>
      </c>
      <c r="AL135" s="47">
        <f t="shared" si="139"/>
        <v>897</v>
      </c>
      <c r="AM135" s="47">
        <f t="shared" si="139"/>
        <v>1882</v>
      </c>
      <c r="AN135" s="47">
        <f t="shared" si="139"/>
        <v>1332</v>
      </c>
      <c r="AO135" s="47">
        <f t="shared" si="139"/>
        <v>1129</v>
      </c>
      <c r="AP135" s="47">
        <f t="shared" si="139"/>
        <v>1951</v>
      </c>
      <c r="AQ135" s="47">
        <f t="shared" si="139"/>
        <v>1439</v>
      </c>
      <c r="AR135" s="47">
        <f t="shared" si="139"/>
        <v>596</v>
      </c>
      <c r="AS135" s="47">
        <f t="shared" si="139"/>
        <v>1786</v>
      </c>
      <c r="AT135" s="47">
        <f t="shared" si="139"/>
        <v>1023</v>
      </c>
      <c r="AU135" s="47">
        <f t="shared" si="139"/>
        <v>678</v>
      </c>
      <c r="AV135" s="47">
        <f t="shared" si="139"/>
        <v>880</v>
      </c>
      <c r="AW135" s="47">
        <f t="shared" si="139"/>
        <v>1203</v>
      </c>
      <c r="AX135" s="47">
        <f t="shared" si="139"/>
        <v>1185</v>
      </c>
      <c r="AY135" s="47">
        <f t="shared" si="139"/>
        <v>626</v>
      </c>
      <c r="AZ135" s="47">
        <f t="shared" si="139"/>
        <v>1638</v>
      </c>
      <c r="BA135" s="47">
        <f t="shared" si="139"/>
        <v>905</v>
      </c>
      <c r="BB135" s="47">
        <f t="shared" si="139"/>
        <v>701</v>
      </c>
      <c r="BC135" s="47">
        <f t="shared" si="139"/>
        <v>560</v>
      </c>
      <c r="BD135" s="47">
        <f t="shared" si="139"/>
        <v>1884</v>
      </c>
      <c r="BE135" s="47">
        <f t="shared" si="139"/>
        <v>703</v>
      </c>
      <c r="BF135" s="47">
        <f t="shared" si="139"/>
        <v>600</v>
      </c>
      <c r="BG135" s="47">
        <f t="shared" si="139"/>
        <v>1790</v>
      </c>
      <c r="BH135" s="47">
        <f t="shared" si="139"/>
        <v>1350</v>
      </c>
      <c r="BI135" s="47">
        <f t="shared" si="139"/>
        <v>1662</v>
      </c>
      <c r="BJ135" s="47">
        <f t="shared" si="139"/>
        <v>950</v>
      </c>
    </row>
    <row r="136" ht="13.5" customHeight="1">
      <c r="A136" s="88">
        <v>39970.0</v>
      </c>
      <c r="B136" s="84" t="s">
        <v>74</v>
      </c>
      <c r="C136" s="38"/>
      <c r="D136" s="233" t="s">
        <v>33</v>
      </c>
      <c r="E136" s="52">
        <f t="shared" si="2"/>
        <v>1453</v>
      </c>
      <c r="F136" s="41">
        <v>4.0</v>
      </c>
      <c r="G136" s="41">
        <v>21.0</v>
      </c>
      <c r="H136" s="42">
        <f t="shared" si="3"/>
        <v>33</v>
      </c>
      <c r="I136" s="38"/>
      <c r="J136" s="234" t="s">
        <v>39</v>
      </c>
      <c r="K136" s="52">
        <f t="shared" si="4"/>
        <v>1203</v>
      </c>
      <c r="L136" s="44">
        <v>0.0</v>
      </c>
      <c r="M136" s="44">
        <v>14.0</v>
      </c>
      <c r="N136" s="23">
        <f t="shared" si="5"/>
        <v>14</v>
      </c>
      <c r="O136" s="38"/>
      <c r="P136" s="45" t="s">
        <v>72</v>
      </c>
      <c r="Q136" s="38"/>
      <c r="R136" s="45">
        <f>MIN(Rules!$E$2,(MAX(H136/N136,N136/H136)))</f>
        <v>2</v>
      </c>
      <c r="S136" s="45">
        <f>VLOOKUP(B136,Rules!A:B,2,FALSE)</f>
        <v>50</v>
      </c>
      <c r="T136" s="38"/>
      <c r="U136" s="46">
        <f>1/(10^(-(E136+(IF(P136="Y",Rules!$I$2,0))-K136)/Rules!$E$12)+1)</f>
        <v>0.8631931114</v>
      </c>
      <c r="V136" s="47">
        <f t="shared" si="6"/>
        <v>14</v>
      </c>
      <c r="W136" s="47">
        <f t="shared" si="7"/>
        <v>-14</v>
      </c>
      <c r="X136" s="47"/>
      <c r="Y136" s="47"/>
      <c r="Z136" s="48"/>
      <c r="AA136" s="47">
        <f t="shared" ref="AA136:BJ136" si="140">IF($D136=AA$1,$E136+$V136,(IF($J136=AA$1,$K136+$W136,AA135)))</f>
        <v>1551</v>
      </c>
      <c r="AB136" s="47">
        <f t="shared" si="140"/>
        <v>1080</v>
      </c>
      <c r="AC136" s="47">
        <f t="shared" si="140"/>
        <v>1529</v>
      </c>
      <c r="AD136" s="47">
        <f t="shared" si="140"/>
        <v>500</v>
      </c>
      <c r="AE136" s="47">
        <f t="shared" si="140"/>
        <v>1642</v>
      </c>
      <c r="AF136" s="47">
        <f t="shared" si="140"/>
        <v>1680</v>
      </c>
      <c r="AG136" s="47">
        <f t="shared" si="140"/>
        <v>1117</v>
      </c>
      <c r="AH136" s="47">
        <f t="shared" si="140"/>
        <v>825</v>
      </c>
      <c r="AI136" s="47">
        <f t="shared" si="140"/>
        <v>1467</v>
      </c>
      <c r="AJ136" s="47">
        <f t="shared" si="140"/>
        <v>1816</v>
      </c>
      <c r="AK136" s="47">
        <f t="shared" si="140"/>
        <v>607</v>
      </c>
      <c r="AL136" s="47">
        <f t="shared" si="140"/>
        <v>897</v>
      </c>
      <c r="AM136" s="47">
        <f t="shared" si="140"/>
        <v>1882</v>
      </c>
      <c r="AN136" s="47">
        <f t="shared" si="140"/>
        <v>1332</v>
      </c>
      <c r="AO136" s="47">
        <f t="shared" si="140"/>
        <v>1129</v>
      </c>
      <c r="AP136" s="47">
        <f t="shared" si="140"/>
        <v>1951</v>
      </c>
      <c r="AQ136" s="47">
        <f t="shared" si="140"/>
        <v>1439</v>
      </c>
      <c r="AR136" s="47">
        <f t="shared" si="140"/>
        <v>596</v>
      </c>
      <c r="AS136" s="47">
        <f t="shared" si="140"/>
        <v>1786</v>
      </c>
      <c r="AT136" s="47">
        <f t="shared" si="140"/>
        <v>1023</v>
      </c>
      <c r="AU136" s="47">
        <f t="shared" si="140"/>
        <v>678</v>
      </c>
      <c r="AV136" s="47">
        <f t="shared" si="140"/>
        <v>880</v>
      </c>
      <c r="AW136" s="47">
        <f t="shared" si="140"/>
        <v>1189</v>
      </c>
      <c r="AX136" s="47">
        <f t="shared" si="140"/>
        <v>1185</v>
      </c>
      <c r="AY136" s="47">
        <f t="shared" si="140"/>
        <v>626</v>
      </c>
      <c r="AZ136" s="47">
        <f t="shared" si="140"/>
        <v>1638</v>
      </c>
      <c r="BA136" s="47">
        <f t="shared" si="140"/>
        <v>905</v>
      </c>
      <c r="BB136" s="47">
        <f t="shared" si="140"/>
        <v>701</v>
      </c>
      <c r="BC136" s="47">
        <f t="shared" si="140"/>
        <v>560</v>
      </c>
      <c r="BD136" s="47">
        <f t="shared" si="140"/>
        <v>1884</v>
      </c>
      <c r="BE136" s="47">
        <f t="shared" si="140"/>
        <v>703</v>
      </c>
      <c r="BF136" s="47">
        <f t="shared" si="140"/>
        <v>600</v>
      </c>
      <c r="BG136" s="47">
        <f t="shared" si="140"/>
        <v>1790</v>
      </c>
      <c r="BH136" s="47">
        <f t="shared" si="140"/>
        <v>1350</v>
      </c>
      <c r="BI136" s="47">
        <f t="shared" si="140"/>
        <v>1662</v>
      </c>
      <c r="BJ136" s="47">
        <f t="shared" si="140"/>
        <v>950</v>
      </c>
    </row>
    <row r="137" ht="13.5" customHeight="1">
      <c r="A137" s="88">
        <v>39970.0</v>
      </c>
      <c r="B137" s="84" t="s">
        <v>74</v>
      </c>
      <c r="C137" s="38"/>
      <c r="D137" s="233" t="s">
        <v>41</v>
      </c>
      <c r="E137" s="52">
        <f t="shared" si="2"/>
        <v>905</v>
      </c>
      <c r="F137" s="41">
        <v>1.0</v>
      </c>
      <c r="G137" s="41">
        <v>11.0</v>
      </c>
      <c r="H137" s="42">
        <f t="shared" si="3"/>
        <v>14</v>
      </c>
      <c r="I137" s="38"/>
      <c r="J137" s="234" t="s">
        <v>45</v>
      </c>
      <c r="K137" s="52">
        <f t="shared" si="4"/>
        <v>897</v>
      </c>
      <c r="L137" s="44">
        <v>1.0</v>
      </c>
      <c r="M137" s="44">
        <v>8.0</v>
      </c>
      <c r="N137" s="23">
        <f t="shared" si="5"/>
        <v>11</v>
      </c>
      <c r="O137" s="38"/>
      <c r="P137" s="45" t="s">
        <v>72</v>
      </c>
      <c r="Q137" s="38"/>
      <c r="R137" s="45">
        <f>MIN(Rules!$E$2,(MAX(H137/N137,N137/H137)))</f>
        <v>1.272727273</v>
      </c>
      <c r="S137" s="45">
        <f>VLOOKUP(B137,Rules!A:B,2,FALSE)</f>
        <v>50</v>
      </c>
      <c r="T137" s="38"/>
      <c r="U137" s="46">
        <f>1/(10^(-(E137+(IF(P137="Y",Rules!$I$2,0))-K137)/Rules!$E$12)+1)</f>
        <v>0.6742820977</v>
      </c>
      <c r="V137" s="47">
        <f t="shared" si="6"/>
        <v>21</v>
      </c>
      <c r="W137" s="47">
        <f t="shared" si="7"/>
        <v>-21</v>
      </c>
      <c r="X137" s="47"/>
      <c r="Y137" s="47"/>
      <c r="Z137" s="48"/>
      <c r="AA137" s="47">
        <f t="shared" ref="AA137:BJ137" si="141">IF($D137=AA$1,$E137+$V137,(IF($J137=AA$1,$K137+$W137,AA136)))</f>
        <v>1551</v>
      </c>
      <c r="AB137" s="47">
        <f t="shared" si="141"/>
        <v>1080</v>
      </c>
      <c r="AC137" s="47">
        <f t="shared" si="141"/>
        <v>1529</v>
      </c>
      <c r="AD137" s="47">
        <f t="shared" si="141"/>
        <v>500</v>
      </c>
      <c r="AE137" s="47">
        <f t="shared" si="141"/>
        <v>1642</v>
      </c>
      <c r="AF137" s="47">
        <f t="shared" si="141"/>
        <v>1680</v>
      </c>
      <c r="AG137" s="47">
        <f t="shared" si="141"/>
        <v>1117</v>
      </c>
      <c r="AH137" s="47">
        <f t="shared" si="141"/>
        <v>825</v>
      </c>
      <c r="AI137" s="47">
        <f t="shared" si="141"/>
        <v>1467</v>
      </c>
      <c r="AJ137" s="47">
        <f t="shared" si="141"/>
        <v>1816</v>
      </c>
      <c r="AK137" s="47">
        <f t="shared" si="141"/>
        <v>607</v>
      </c>
      <c r="AL137" s="47">
        <f t="shared" si="141"/>
        <v>876</v>
      </c>
      <c r="AM137" s="47">
        <f t="shared" si="141"/>
        <v>1882</v>
      </c>
      <c r="AN137" s="47">
        <f t="shared" si="141"/>
        <v>1332</v>
      </c>
      <c r="AO137" s="47">
        <f t="shared" si="141"/>
        <v>1129</v>
      </c>
      <c r="AP137" s="47">
        <f t="shared" si="141"/>
        <v>1951</v>
      </c>
      <c r="AQ137" s="47">
        <f t="shared" si="141"/>
        <v>1439</v>
      </c>
      <c r="AR137" s="47">
        <f t="shared" si="141"/>
        <v>596</v>
      </c>
      <c r="AS137" s="47">
        <f t="shared" si="141"/>
        <v>1786</v>
      </c>
      <c r="AT137" s="47">
        <f t="shared" si="141"/>
        <v>1023</v>
      </c>
      <c r="AU137" s="47">
        <f t="shared" si="141"/>
        <v>678</v>
      </c>
      <c r="AV137" s="47">
        <f t="shared" si="141"/>
        <v>880</v>
      </c>
      <c r="AW137" s="47">
        <f t="shared" si="141"/>
        <v>1189</v>
      </c>
      <c r="AX137" s="47">
        <f t="shared" si="141"/>
        <v>1185</v>
      </c>
      <c r="AY137" s="47">
        <f t="shared" si="141"/>
        <v>626</v>
      </c>
      <c r="AZ137" s="47">
        <f t="shared" si="141"/>
        <v>1638</v>
      </c>
      <c r="BA137" s="47">
        <f t="shared" si="141"/>
        <v>926</v>
      </c>
      <c r="BB137" s="47">
        <f t="shared" si="141"/>
        <v>701</v>
      </c>
      <c r="BC137" s="47">
        <f t="shared" si="141"/>
        <v>560</v>
      </c>
      <c r="BD137" s="47">
        <f t="shared" si="141"/>
        <v>1884</v>
      </c>
      <c r="BE137" s="47">
        <f t="shared" si="141"/>
        <v>703</v>
      </c>
      <c r="BF137" s="47">
        <f t="shared" si="141"/>
        <v>600</v>
      </c>
      <c r="BG137" s="47">
        <f t="shared" si="141"/>
        <v>1790</v>
      </c>
      <c r="BH137" s="47">
        <f t="shared" si="141"/>
        <v>1350</v>
      </c>
      <c r="BI137" s="47">
        <f t="shared" si="141"/>
        <v>1662</v>
      </c>
      <c r="BJ137" s="47">
        <f t="shared" si="141"/>
        <v>950</v>
      </c>
    </row>
    <row r="138" ht="13.5" customHeight="1">
      <c r="A138" s="88">
        <v>39970.0</v>
      </c>
      <c r="B138" s="84" t="s">
        <v>74</v>
      </c>
      <c r="C138" s="38"/>
      <c r="D138" s="233" t="s">
        <v>44</v>
      </c>
      <c r="E138" s="52">
        <f t="shared" si="2"/>
        <v>701</v>
      </c>
      <c r="F138" s="41">
        <v>0.0</v>
      </c>
      <c r="G138" s="41">
        <v>10.0</v>
      </c>
      <c r="H138" s="42">
        <f t="shared" si="3"/>
        <v>10</v>
      </c>
      <c r="I138" s="38"/>
      <c r="J138" s="234" t="s">
        <v>38</v>
      </c>
      <c r="K138" s="52">
        <f t="shared" si="4"/>
        <v>1185</v>
      </c>
      <c r="L138" s="44">
        <v>1.0</v>
      </c>
      <c r="M138" s="44">
        <v>23.0</v>
      </c>
      <c r="N138" s="23">
        <f t="shared" si="5"/>
        <v>26</v>
      </c>
      <c r="O138" s="38"/>
      <c r="P138" s="45" t="s">
        <v>72</v>
      </c>
      <c r="Q138" s="38"/>
      <c r="R138" s="45">
        <f>MIN(Rules!$E$2,(MAX(H138/N138,N138/H138)))</f>
        <v>2</v>
      </c>
      <c r="S138" s="45">
        <f>VLOOKUP(B138,Rules!A:B,2,FALSE)</f>
        <v>50</v>
      </c>
      <c r="T138" s="38"/>
      <c r="U138" s="46">
        <f>1/(10^(-(E138+(IF(P138="Y",Rules!$I$2,0))-K138)/Rules!$E$12)+1)</f>
        <v>0.1768077418</v>
      </c>
      <c r="V138" s="47">
        <f t="shared" si="6"/>
        <v>-18</v>
      </c>
      <c r="W138" s="47">
        <f t="shared" si="7"/>
        <v>18</v>
      </c>
      <c r="X138" s="47"/>
      <c r="Y138" s="47"/>
      <c r="Z138" s="48"/>
      <c r="AA138" s="47">
        <f t="shared" ref="AA138:BJ138" si="142">IF($D138=AA$1,$E138+$V138,(IF($J138=AA$1,$K138+$W138,AA137)))</f>
        <v>1551</v>
      </c>
      <c r="AB138" s="47">
        <f t="shared" si="142"/>
        <v>1080</v>
      </c>
      <c r="AC138" s="47">
        <f t="shared" si="142"/>
        <v>1529</v>
      </c>
      <c r="AD138" s="47">
        <f t="shared" si="142"/>
        <v>500</v>
      </c>
      <c r="AE138" s="47">
        <f t="shared" si="142"/>
        <v>1642</v>
      </c>
      <c r="AF138" s="47">
        <f t="shared" si="142"/>
        <v>1680</v>
      </c>
      <c r="AG138" s="47">
        <f t="shared" si="142"/>
        <v>1117</v>
      </c>
      <c r="AH138" s="47">
        <f t="shared" si="142"/>
        <v>825</v>
      </c>
      <c r="AI138" s="47">
        <f t="shared" si="142"/>
        <v>1467</v>
      </c>
      <c r="AJ138" s="47">
        <f t="shared" si="142"/>
        <v>1816</v>
      </c>
      <c r="AK138" s="47">
        <f t="shared" si="142"/>
        <v>607</v>
      </c>
      <c r="AL138" s="47">
        <f t="shared" si="142"/>
        <v>876</v>
      </c>
      <c r="AM138" s="47">
        <f t="shared" si="142"/>
        <v>1882</v>
      </c>
      <c r="AN138" s="47">
        <f t="shared" si="142"/>
        <v>1332</v>
      </c>
      <c r="AO138" s="47">
        <f t="shared" si="142"/>
        <v>1129</v>
      </c>
      <c r="AP138" s="47">
        <f t="shared" si="142"/>
        <v>1951</v>
      </c>
      <c r="AQ138" s="47">
        <f t="shared" si="142"/>
        <v>1439</v>
      </c>
      <c r="AR138" s="47">
        <f t="shared" si="142"/>
        <v>596</v>
      </c>
      <c r="AS138" s="47">
        <f t="shared" si="142"/>
        <v>1786</v>
      </c>
      <c r="AT138" s="47">
        <f t="shared" si="142"/>
        <v>1023</v>
      </c>
      <c r="AU138" s="47">
        <f t="shared" si="142"/>
        <v>678</v>
      </c>
      <c r="AV138" s="47">
        <f t="shared" si="142"/>
        <v>880</v>
      </c>
      <c r="AW138" s="47">
        <f t="shared" si="142"/>
        <v>1189</v>
      </c>
      <c r="AX138" s="47">
        <f t="shared" si="142"/>
        <v>1203</v>
      </c>
      <c r="AY138" s="47">
        <f t="shared" si="142"/>
        <v>626</v>
      </c>
      <c r="AZ138" s="47">
        <f t="shared" si="142"/>
        <v>1638</v>
      </c>
      <c r="BA138" s="47">
        <f t="shared" si="142"/>
        <v>926</v>
      </c>
      <c r="BB138" s="47">
        <f t="shared" si="142"/>
        <v>683</v>
      </c>
      <c r="BC138" s="47">
        <f t="shared" si="142"/>
        <v>560</v>
      </c>
      <c r="BD138" s="47">
        <f t="shared" si="142"/>
        <v>1884</v>
      </c>
      <c r="BE138" s="47">
        <f t="shared" si="142"/>
        <v>703</v>
      </c>
      <c r="BF138" s="47">
        <f t="shared" si="142"/>
        <v>600</v>
      </c>
      <c r="BG138" s="47">
        <f t="shared" si="142"/>
        <v>1790</v>
      </c>
      <c r="BH138" s="47">
        <f t="shared" si="142"/>
        <v>1350</v>
      </c>
      <c r="BI138" s="47">
        <f t="shared" si="142"/>
        <v>1662</v>
      </c>
      <c r="BJ138" s="47">
        <f t="shared" si="142"/>
        <v>950</v>
      </c>
    </row>
    <row r="139" ht="13.5" customHeight="1">
      <c r="A139" s="88">
        <v>39970.0</v>
      </c>
      <c r="B139" s="84" t="s">
        <v>74</v>
      </c>
      <c r="C139" s="38"/>
      <c r="D139" s="233" t="s">
        <v>43</v>
      </c>
      <c r="E139" s="52">
        <f t="shared" si="2"/>
        <v>1080</v>
      </c>
      <c r="F139" s="41">
        <v>0.0</v>
      </c>
      <c r="G139" s="41">
        <v>12.0</v>
      </c>
      <c r="H139" s="42">
        <f t="shared" si="3"/>
        <v>12</v>
      </c>
      <c r="I139" s="38"/>
      <c r="J139" s="234" t="s">
        <v>36</v>
      </c>
      <c r="K139" s="52">
        <f t="shared" si="4"/>
        <v>1023</v>
      </c>
      <c r="L139" s="44">
        <v>1.0</v>
      </c>
      <c r="M139" s="44">
        <v>19.0</v>
      </c>
      <c r="N139" s="23">
        <f t="shared" si="5"/>
        <v>22</v>
      </c>
      <c r="O139" s="38"/>
      <c r="P139" s="45" t="s">
        <v>72</v>
      </c>
      <c r="Q139" s="38"/>
      <c r="R139" s="45">
        <f>MIN(Rules!$E$2,(MAX(H139/N139,N139/H139)))</f>
        <v>1.833333333</v>
      </c>
      <c r="S139" s="45">
        <f>VLOOKUP(B139,Rules!A:B,2,FALSE)</f>
        <v>50</v>
      </c>
      <c r="T139" s="38"/>
      <c r="U139" s="46">
        <f>1/(10^(-(E139+(IF(P139="Y",Rules!$I$2,0))-K139)/Rules!$E$12)+1)</f>
        <v>0.7217723716</v>
      </c>
      <c r="V139" s="47">
        <f t="shared" si="6"/>
        <v>-66</v>
      </c>
      <c r="W139" s="47">
        <f t="shared" si="7"/>
        <v>66</v>
      </c>
      <c r="X139" s="47"/>
      <c r="Y139" s="47"/>
      <c r="Z139" s="48"/>
      <c r="AA139" s="47">
        <f t="shared" ref="AA139:BJ139" si="143">IF($D139=AA$1,$E139+$V139,(IF($J139=AA$1,$K139+$W139,AA138)))</f>
        <v>1551</v>
      </c>
      <c r="AB139" s="47">
        <f t="shared" si="143"/>
        <v>1014</v>
      </c>
      <c r="AC139" s="47">
        <f t="shared" si="143"/>
        <v>1529</v>
      </c>
      <c r="AD139" s="47">
        <f t="shared" si="143"/>
        <v>500</v>
      </c>
      <c r="AE139" s="47">
        <f t="shared" si="143"/>
        <v>1642</v>
      </c>
      <c r="AF139" s="47">
        <f t="shared" si="143"/>
        <v>1680</v>
      </c>
      <c r="AG139" s="47">
        <f t="shared" si="143"/>
        <v>1117</v>
      </c>
      <c r="AH139" s="47">
        <f t="shared" si="143"/>
        <v>825</v>
      </c>
      <c r="AI139" s="47">
        <f t="shared" si="143"/>
        <v>1467</v>
      </c>
      <c r="AJ139" s="47">
        <f t="shared" si="143"/>
        <v>1816</v>
      </c>
      <c r="AK139" s="47">
        <f t="shared" si="143"/>
        <v>607</v>
      </c>
      <c r="AL139" s="47">
        <f t="shared" si="143"/>
        <v>876</v>
      </c>
      <c r="AM139" s="47">
        <f t="shared" si="143"/>
        <v>1882</v>
      </c>
      <c r="AN139" s="47">
        <f t="shared" si="143"/>
        <v>1332</v>
      </c>
      <c r="AO139" s="47">
        <f t="shared" si="143"/>
        <v>1129</v>
      </c>
      <c r="AP139" s="47">
        <f t="shared" si="143"/>
        <v>1951</v>
      </c>
      <c r="AQ139" s="47">
        <f t="shared" si="143"/>
        <v>1439</v>
      </c>
      <c r="AR139" s="47">
        <f t="shared" si="143"/>
        <v>596</v>
      </c>
      <c r="AS139" s="47">
        <f t="shared" si="143"/>
        <v>1786</v>
      </c>
      <c r="AT139" s="47">
        <f t="shared" si="143"/>
        <v>1089</v>
      </c>
      <c r="AU139" s="47">
        <f t="shared" si="143"/>
        <v>678</v>
      </c>
      <c r="AV139" s="47">
        <f t="shared" si="143"/>
        <v>880</v>
      </c>
      <c r="AW139" s="47">
        <f t="shared" si="143"/>
        <v>1189</v>
      </c>
      <c r="AX139" s="47">
        <f t="shared" si="143"/>
        <v>1203</v>
      </c>
      <c r="AY139" s="47">
        <f t="shared" si="143"/>
        <v>626</v>
      </c>
      <c r="AZ139" s="47">
        <f t="shared" si="143"/>
        <v>1638</v>
      </c>
      <c r="BA139" s="47">
        <f t="shared" si="143"/>
        <v>926</v>
      </c>
      <c r="BB139" s="47">
        <f t="shared" si="143"/>
        <v>683</v>
      </c>
      <c r="BC139" s="47">
        <f t="shared" si="143"/>
        <v>560</v>
      </c>
      <c r="BD139" s="47">
        <f t="shared" si="143"/>
        <v>1884</v>
      </c>
      <c r="BE139" s="47">
        <f t="shared" si="143"/>
        <v>703</v>
      </c>
      <c r="BF139" s="47">
        <f t="shared" si="143"/>
        <v>600</v>
      </c>
      <c r="BG139" s="47">
        <f t="shared" si="143"/>
        <v>1790</v>
      </c>
      <c r="BH139" s="47">
        <f t="shared" si="143"/>
        <v>1350</v>
      </c>
      <c r="BI139" s="47">
        <f t="shared" si="143"/>
        <v>1662</v>
      </c>
      <c r="BJ139" s="47">
        <f t="shared" si="143"/>
        <v>950</v>
      </c>
    </row>
    <row r="140" ht="13.5" customHeight="1">
      <c r="A140" s="88">
        <v>39970.0</v>
      </c>
      <c r="B140" s="84" t="s">
        <v>74</v>
      </c>
      <c r="C140" s="38"/>
      <c r="D140" s="233" t="s">
        <v>47</v>
      </c>
      <c r="E140" s="52">
        <f t="shared" si="2"/>
        <v>880</v>
      </c>
      <c r="F140" s="41">
        <v>1.0</v>
      </c>
      <c r="G140" s="41">
        <v>12.0</v>
      </c>
      <c r="H140" s="42">
        <f t="shared" si="3"/>
        <v>15</v>
      </c>
      <c r="I140" s="38"/>
      <c r="J140" s="234" t="s">
        <v>51</v>
      </c>
      <c r="K140" s="52">
        <f t="shared" si="4"/>
        <v>626</v>
      </c>
      <c r="L140" s="44">
        <v>1.0</v>
      </c>
      <c r="M140" s="44">
        <v>8.0</v>
      </c>
      <c r="N140" s="23">
        <f t="shared" si="5"/>
        <v>11</v>
      </c>
      <c r="O140" s="38"/>
      <c r="P140" s="45" t="s">
        <v>72</v>
      </c>
      <c r="Q140" s="38"/>
      <c r="R140" s="45">
        <f>MIN(Rules!$E$2,(MAX(H140/N140,N140/H140)))</f>
        <v>1.363636364</v>
      </c>
      <c r="S140" s="45">
        <f>VLOOKUP(B140,Rules!A:B,2,FALSE)</f>
        <v>50</v>
      </c>
      <c r="T140" s="38"/>
      <c r="U140" s="46">
        <f>1/(10^(-(E140+(IF(P140="Y",Rules!$I$2,0))-K140)/Rules!$E$12)+1)</f>
        <v>0.8653539063</v>
      </c>
      <c r="V140" s="47">
        <f t="shared" si="6"/>
        <v>9</v>
      </c>
      <c r="W140" s="47">
        <f t="shared" si="7"/>
        <v>-9</v>
      </c>
      <c r="X140" s="47"/>
      <c r="Y140" s="47"/>
      <c r="Z140" s="48"/>
      <c r="AA140" s="47">
        <f t="shared" ref="AA140:BJ140" si="144">IF($D140=AA$1,$E140+$V140,(IF($J140=AA$1,$K140+$W140,AA139)))</f>
        <v>1551</v>
      </c>
      <c r="AB140" s="47">
        <f t="shared" si="144"/>
        <v>1014</v>
      </c>
      <c r="AC140" s="47">
        <f t="shared" si="144"/>
        <v>1529</v>
      </c>
      <c r="AD140" s="47">
        <f t="shared" si="144"/>
        <v>500</v>
      </c>
      <c r="AE140" s="47">
        <f t="shared" si="144"/>
        <v>1642</v>
      </c>
      <c r="AF140" s="47">
        <f t="shared" si="144"/>
        <v>1680</v>
      </c>
      <c r="AG140" s="47">
        <f t="shared" si="144"/>
        <v>1117</v>
      </c>
      <c r="AH140" s="47">
        <f t="shared" si="144"/>
        <v>825</v>
      </c>
      <c r="AI140" s="47">
        <f t="shared" si="144"/>
        <v>1467</v>
      </c>
      <c r="AJ140" s="47">
        <f t="shared" si="144"/>
        <v>1816</v>
      </c>
      <c r="AK140" s="47">
        <f t="shared" si="144"/>
        <v>607</v>
      </c>
      <c r="AL140" s="47">
        <f t="shared" si="144"/>
        <v>876</v>
      </c>
      <c r="AM140" s="47">
        <f t="shared" si="144"/>
        <v>1882</v>
      </c>
      <c r="AN140" s="47">
        <f t="shared" si="144"/>
        <v>1332</v>
      </c>
      <c r="AO140" s="47">
        <f t="shared" si="144"/>
        <v>1129</v>
      </c>
      <c r="AP140" s="47">
        <f t="shared" si="144"/>
        <v>1951</v>
      </c>
      <c r="AQ140" s="47">
        <f t="shared" si="144"/>
        <v>1439</v>
      </c>
      <c r="AR140" s="47">
        <f t="shared" si="144"/>
        <v>596</v>
      </c>
      <c r="AS140" s="47">
        <f t="shared" si="144"/>
        <v>1786</v>
      </c>
      <c r="AT140" s="47">
        <f t="shared" si="144"/>
        <v>1089</v>
      </c>
      <c r="AU140" s="47">
        <f t="shared" si="144"/>
        <v>678</v>
      </c>
      <c r="AV140" s="47">
        <f t="shared" si="144"/>
        <v>889</v>
      </c>
      <c r="AW140" s="47">
        <f t="shared" si="144"/>
        <v>1189</v>
      </c>
      <c r="AX140" s="47">
        <f t="shared" si="144"/>
        <v>1203</v>
      </c>
      <c r="AY140" s="47">
        <f t="shared" si="144"/>
        <v>617</v>
      </c>
      <c r="AZ140" s="47">
        <f t="shared" si="144"/>
        <v>1638</v>
      </c>
      <c r="BA140" s="47">
        <f t="shared" si="144"/>
        <v>926</v>
      </c>
      <c r="BB140" s="47">
        <f t="shared" si="144"/>
        <v>683</v>
      </c>
      <c r="BC140" s="47">
        <f t="shared" si="144"/>
        <v>560</v>
      </c>
      <c r="BD140" s="47">
        <f t="shared" si="144"/>
        <v>1884</v>
      </c>
      <c r="BE140" s="47">
        <f t="shared" si="144"/>
        <v>703</v>
      </c>
      <c r="BF140" s="47">
        <f t="shared" si="144"/>
        <v>600</v>
      </c>
      <c r="BG140" s="47">
        <f t="shared" si="144"/>
        <v>1790</v>
      </c>
      <c r="BH140" s="47">
        <f t="shared" si="144"/>
        <v>1350</v>
      </c>
      <c r="BI140" s="47">
        <f t="shared" si="144"/>
        <v>1662</v>
      </c>
      <c r="BJ140" s="47">
        <f t="shared" si="144"/>
        <v>950</v>
      </c>
    </row>
    <row r="141" ht="13.5" customHeight="1">
      <c r="A141" s="88">
        <v>39970.0</v>
      </c>
      <c r="B141" s="84" t="s">
        <v>74</v>
      </c>
      <c r="C141" s="38"/>
      <c r="D141" s="233" t="s">
        <v>42</v>
      </c>
      <c r="E141" s="52">
        <f t="shared" si="2"/>
        <v>703</v>
      </c>
      <c r="F141" s="41">
        <v>3.0</v>
      </c>
      <c r="G141" s="41">
        <v>9.0</v>
      </c>
      <c r="H141" s="42">
        <f t="shared" si="3"/>
        <v>18</v>
      </c>
      <c r="I141" s="38"/>
      <c r="J141" s="234" t="s">
        <v>46</v>
      </c>
      <c r="K141" s="52">
        <f t="shared" si="4"/>
        <v>560</v>
      </c>
      <c r="L141" s="44">
        <v>5.0</v>
      </c>
      <c r="M141" s="44">
        <v>6.0</v>
      </c>
      <c r="N141" s="23">
        <f t="shared" si="5"/>
        <v>21</v>
      </c>
      <c r="O141" s="38"/>
      <c r="P141" s="45" t="s">
        <v>72</v>
      </c>
      <c r="Q141" s="38"/>
      <c r="R141" s="45">
        <f>MIN(Rules!$E$2,(MAX(H141/N141,N141/H141)))</f>
        <v>1.166666667</v>
      </c>
      <c r="S141" s="45">
        <f>VLOOKUP(B141,Rules!A:B,2,FALSE)</f>
        <v>50</v>
      </c>
      <c r="T141" s="38"/>
      <c r="U141" s="46">
        <f>1/(10^(-(E141+(IF(P141="Y",Rules!$I$2,0))-K141)/Rules!$E$12)+1)</f>
        <v>0.7940175944</v>
      </c>
      <c r="V141" s="47">
        <f t="shared" si="6"/>
        <v>-46</v>
      </c>
      <c r="W141" s="47">
        <f t="shared" si="7"/>
        <v>46</v>
      </c>
      <c r="X141" s="47"/>
      <c r="Y141" s="47"/>
      <c r="Z141" s="48"/>
      <c r="AA141" s="47">
        <f t="shared" ref="AA141:BJ141" si="145">IF($D141=AA$1,$E141+$V141,(IF($J141=AA$1,$K141+$W141,AA140)))</f>
        <v>1551</v>
      </c>
      <c r="AB141" s="47">
        <f t="shared" si="145"/>
        <v>1014</v>
      </c>
      <c r="AC141" s="47">
        <f t="shared" si="145"/>
        <v>1529</v>
      </c>
      <c r="AD141" s="47">
        <f t="shared" si="145"/>
        <v>500</v>
      </c>
      <c r="AE141" s="47">
        <f t="shared" si="145"/>
        <v>1642</v>
      </c>
      <c r="AF141" s="47">
        <f t="shared" si="145"/>
        <v>1680</v>
      </c>
      <c r="AG141" s="47">
        <f t="shared" si="145"/>
        <v>1117</v>
      </c>
      <c r="AH141" s="47">
        <f t="shared" si="145"/>
        <v>825</v>
      </c>
      <c r="AI141" s="47">
        <f t="shared" si="145"/>
        <v>1467</v>
      </c>
      <c r="AJ141" s="47">
        <f t="shared" si="145"/>
        <v>1816</v>
      </c>
      <c r="AK141" s="47">
        <f t="shared" si="145"/>
        <v>607</v>
      </c>
      <c r="AL141" s="47">
        <f t="shared" si="145"/>
        <v>876</v>
      </c>
      <c r="AM141" s="47">
        <f t="shared" si="145"/>
        <v>1882</v>
      </c>
      <c r="AN141" s="47">
        <f t="shared" si="145"/>
        <v>1332</v>
      </c>
      <c r="AO141" s="47">
        <f t="shared" si="145"/>
        <v>1129</v>
      </c>
      <c r="AP141" s="47">
        <f t="shared" si="145"/>
        <v>1951</v>
      </c>
      <c r="AQ141" s="47">
        <f t="shared" si="145"/>
        <v>1439</v>
      </c>
      <c r="AR141" s="47">
        <f t="shared" si="145"/>
        <v>596</v>
      </c>
      <c r="AS141" s="47">
        <f t="shared" si="145"/>
        <v>1786</v>
      </c>
      <c r="AT141" s="47">
        <f t="shared" si="145"/>
        <v>1089</v>
      </c>
      <c r="AU141" s="47">
        <f t="shared" si="145"/>
        <v>678</v>
      </c>
      <c r="AV141" s="47">
        <f t="shared" si="145"/>
        <v>889</v>
      </c>
      <c r="AW141" s="47">
        <f t="shared" si="145"/>
        <v>1189</v>
      </c>
      <c r="AX141" s="47">
        <f t="shared" si="145"/>
        <v>1203</v>
      </c>
      <c r="AY141" s="47">
        <f t="shared" si="145"/>
        <v>617</v>
      </c>
      <c r="AZ141" s="47">
        <f t="shared" si="145"/>
        <v>1638</v>
      </c>
      <c r="BA141" s="47">
        <f t="shared" si="145"/>
        <v>926</v>
      </c>
      <c r="BB141" s="47">
        <f t="shared" si="145"/>
        <v>683</v>
      </c>
      <c r="BC141" s="47">
        <f t="shared" si="145"/>
        <v>606</v>
      </c>
      <c r="BD141" s="47">
        <f t="shared" si="145"/>
        <v>1884</v>
      </c>
      <c r="BE141" s="47">
        <f t="shared" si="145"/>
        <v>657</v>
      </c>
      <c r="BF141" s="47">
        <f t="shared" si="145"/>
        <v>600</v>
      </c>
      <c r="BG141" s="47">
        <f t="shared" si="145"/>
        <v>1790</v>
      </c>
      <c r="BH141" s="47">
        <f t="shared" si="145"/>
        <v>1350</v>
      </c>
      <c r="BI141" s="47">
        <f t="shared" si="145"/>
        <v>1662</v>
      </c>
      <c r="BJ141" s="47">
        <f t="shared" si="145"/>
        <v>950</v>
      </c>
    </row>
    <row r="142" ht="13.5" customHeight="1">
      <c r="A142" s="88">
        <v>39970.0</v>
      </c>
      <c r="B142" s="84" t="s">
        <v>74</v>
      </c>
      <c r="C142" s="38"/>
      <c r="D142" s="233" t="s">
        <v>48</v>
      </c>
      <c r="E142" s="52">
        <f t="shared" si="2"/>
        <v>607</v>
      </c>
      <c r="F142" s="41">
        <v>0.0</v>
      </c>
      <c r="G142" s="41">
        <v>14.0</v>
      </c>
      <c r="H142" s="42">
        <f t="shared" si="3"/>
        <v>14</v>
      </c>
      <c r="I142" s="38"/>
      <c r="J142" s="234" t="s">
        <v>52</v>
      </c>
      <c r="K142" s="52">
        <f t="shared" si="4"/>
        <v>596</v>
      </c>
      <c r="L142" s="44">
        <v>1.0</v>
      </c>
      <c r="M142" s="44">
        <v>12.0</v>
      </c>
      <c r="N142" s="23">
        <f t="shared" si="5"/>
        <v>15</v>
      </c>
      <c r="O142" s="38"/>
      <c r="P142" s="45" t="s">
        <v>72</v>
      </c>
      <c r="Q142" s="38"/>
      <c r="R142" s="45">
        <f>MIN(Rules!$E$2,(MAX(H142/N142,N142/H142)))</f>
        <v>1.071428571</v>
      </c>
      <c r="S142" s="45">
        <f>VLOOKUP(B142,Rules!A:B,2,FALSE)</f>
        <v>50</v>
      </c>
      <c r="T142" s="38"/>
      <c r="U142" s="46">
        <f>1/(10^(-(E142+(IF(P142="Y",Rules!$I$2,0))-K142)/Rules!$E$12)+1)</f>
        <v>0.6773090032</v>
      </c>
      <c r="V142" s="47">
        <f t="shared" si="6"/>
        <v>-36</v>
      </c>
      <c r="W142" s="47">
        <f t="shared" si="7"/>
        <v>36</v>
      </c>
      <c r="X142" s="47"/>
      <c r="Y142" s="47"/>
      <c r="Z142" s="48"/>
      <c r="AA142" s="47">
        <f t="shared" ref="AA142:BJ142" si="146">IF($D142=AA$1,$E142+$V142,(IF($J142=AA$1,$K142+$W142,AA141)))</f>
        <v>1551</v>
      </c>
      <c r="AB142" s="47">
        <f t="shared" si="146"/>
        <v>1014</v>
      </c>
      <c r="AC142" s="47">
        <f t="shared" si="146"/>
        <v>1529</v>
      </c>
      <c r="AD142" s="47">
        <f t="shared" si="146"/>
        <v>500</v>
      </c>
      <c r="AE142" s="47">
        <f t="shared" si="146"/>
        <v>1642</v>
      </c>
      <c r="AF142" s="47">
        <f t="shared" si="146"/>
        <v>1680</v>
      </c>
      <c r="AG142" s="47">
        <f t="shared" si="146"/>
        <v>1117</v>
      </c>
      <c r="AH142" s="47">
        <f t="shared" si="146"/>
        <v>825</v>
      </c>
      <c r="AI142" s="47">
        <f t="shared" si="146"/>
        <v>1467</v>
      </c>
      <c r="AJ142" s="47">
        <f t="shared" si="146"/>
        <v>1816</v>
      </c>
      <c r="AK142" s="47">
        <f t="shared" si="146"/>
        <v>571</v>
      </c>
      <c r="AL142" s="47">
        <f t="shared" si="146"/>
        <v>876</v>
      </c>
      <c r="AM142" s="47">
        <f t="shared" si="146"/>
        <v>1882</v>
      </c>
      <c r="AN142" s="47">
        <f t="shared" si="146"/>
        <v>1332</v>
      </c>
      <c r="AO142" s="47">
        <f t="shared" si="146"/>
        <v>1129</v>
      </c>
      <c r="AP142" s="47">
        <f t="shared" si="146"/>
        <v>1951</v>
      </c>
      <c r="AQ142" s="47">
        <f t="shared" si="146"/>
        <v>1439</v>
      </c>
      <c r="AR142" s="47">
        <f t="shared" si="146"/>
        <v>632</v>
      </c>
      <c r="AS142" s="47">
        <f t="shared" si="146"/>
        <v>1786</v>
      </c>
      <c r="AT142" s="47">
        <f t="shared" si="146"/>
        <v>1089</v>
      </c>
      <c r="AU142" s="47">
        <f t="shared" si="146"/>
        <v>678</v>
      </c>
      <c r="AV142" s="47">
        <f t="shared" si="146"/>
        <v>889</v>
      </c>
      <c r="AW142" s="47">
        <f t="shared" si="146"/>
        <v>1189</v>
      </c>
      <c r="AX142" s="47">
        <f t="shared" si="146"/>
        <v>1203</v>
      </c>
      <c r="AY142" s="47">
        <f t="shared" si="146"/>
        <v>617</v>
      </c>
      <c r="AZ142" s="47">
        <f t="shared" si="146"/>
        <v>1638</v>
      </c>
      <c r="BA142" s="47">
        <f t="shared" si="146"/>
        <v>926</v>
      </c>
      <c r="BB142" s="47">
        <f t="shared" si="146"/>
        <v>683</v>
      </c>
      <c r="BC142" s="47">
        <f t="shared" si="146"/>
        <v>606</v>
      </c>
      <c r="BD142" s="47">
        <f t="shared" si="146"/>
        <v>1884</v>
      </c>
      <c r="BE142" s="47">
        <f t="shared" si="146"/>
        <v>657</v>
      </c>
      <c r="BF142" s="47">
        <f t="shared" si="146"/>
        <v>600</v>
      </c>
      <c r="BG142" s="47">
        <f t="shared" si="146"/>
        <v>1790</v>
      </c>
      <c r="BH142" s="47">
        <f t="shared" si="146"/>
        <v>1350</v>
      </c>
      <c r="BI142" s="47">
        <f t="shared" si="146"/>
        <v>1662</v>
      </c>
      <c r="BJ142" s="47">
        <f t="shared" si="146"/>
        <v>950</v>
      </c>
    </row>
    <row r="143" ht="13.5" customHeight="1">
      <c r="A143" s="88">
        <v>39970.0</v>
      </c>
      <c r="B143" s="84" t="s">
        <v>74</v>
      </c>
      <c r="C143" s="38"/>
      <c r="D143" s="233" t="s">
        <v>37</v>
      </c>
      <c r="E143" s="52">
        <f t="shared" si="2"/>
        <v>825</v>
      </c>
      <c r="F143" s="41">
        <v>0.0</v>
      </c>
      <c r="G143" s="41">
        <v>20.0</v>
      </c>
      <c r="H143" s="42">
        <f t="shared" si="3"/>
        <v>20</v>
      </c>
      <c r="I143" s="38"/>
      <c r="J143" s="234" t="s">
        <v>49</v>
      </c>
      <c r="K143" s="52">
        <f t="shared" si="4"/>
        <v>500</v>
      </c>
      <c r="L143" s="44">
        <v>1.0</v>
      </c>
      <c r="M143" s="44">
        <v>12.0</v>
      </c>
      <c r="N143" s="23">
        <f t="shared" si="5"/>
        <v>15</v>
      </c>
      <c r="O143" s="38"/>
      <c r="P143" s="45" t="s">
        <v>72</v>
      </c>
      <c r="Q143" s="38"/>
      <c r="R143" s="45">
        <f>MIN(Rules!$E$2,(MAX(H143/N143,N143/H143)))</f>
        <v>1.333333333</v>
      </c>
      <c r="S143" s="45">
        <f>VLOOKUP(B143,Rules!A:B,2,FALSE)</f>
        <v>50</v>
      </c>
      <c r="T143" s="38"/>
      <c r="U143" s="46">
        <f>1/(10^(-(E143+(IF(P143="Y",Rules!$I$2,0))-K143)/Rules!$E$12)+1)</f>
        <v>0.8991173716</v>
      </c>
      <c r="V143" s="47">
        <f t="shared" si="6"/>
        <v>7</v>
      </c>
      <c r="W143" s="47">
        <f t="shared" si="7"/>
        <v>-7</v>
      </c>
      <c r="X143" s="47"/>
      <c r="Y143" s="47"/>
      <c r="Z143" s="48"/>
      <c r="AA143" s="47">
        <f t="shared" ref="AA143:BJ143" si="147">IF($D143=AA$1,$E143+$V143,(IF($J143=AA$1,$K143+$W143,AA142)))</f>
        <v>1551</v>
      </c>
      <c r="AB143" s="47">
        <f t="shared" si="147"/>
        <v>1014</v>
      </c>
      <c r="AC143" s="47">
        <f t="shared" si="147"/>
        <v>1529</v>
      </c>
      <c r="AD143" s="47">
        <f t="shared" si="147"/>
        <v>493</v>
      </c>
      <c r="AE143" s="47">
        <f t="shared" si="147"/>
        <v>1642</v>
      </c>
      <c r="AF143" s="47">
        <f t="shared" si="147"/>
        <v>1680</v>
      </c>
      <c r="AG143" s="47">
        <f t="shared" si="147"/>
        <v>1117</v>
      </c>
      <c r="AH143" s="47">
        <f t="shared" si="147"/>
        <v>832</v>
      </c>
      <c r="AI143" s="47">
        <f t="shared" si="147"/>
        <v>1467</v>
      </c>
      <c r="AJ143" s="47">
        <f t="shared" si="147"/>
        <v>1816</v>
      </c>
      <c r="AK143" s="47">
        <f t="shared" si="147"/>
        <v>571</v>
      </c>
      <c r="AL143" s="47">
        <f t="shared" si="147"/>
        <v>876</v>
      </c>
      <c r="AM143" s="47">
        <f t="shared" si="147"/>
        <v>1882</v>
      </c>
      <c r="AN143" s="47">
        <f t="shared" si="147"/>
        <v>1332</v>
      </c>
      <c r="AO143" s="47">
        <f t="shared" si="147"/>
        <v>1129</v>
      </c>
      <c r="AP143" s="47">
        <f t="shared" si="147"/>
        <v>1951</v>
      </c>
      <c r="AQ143" s="47">
        <f t="shared" si="147"/>
        <v>1439</v>
      </c>
      <c r="AR143" s="47">
        <f t="shared" si="147"/>
        <v>632</v>
      </c>
      <c r="AS143" s="47">
        <f t="shared" si="147"/>
        <v>1786</v>
      </c>
      <c r="AT143" s="47">
        <f t="shared" si="147"/>
        <v>1089</v>
      </c>
      <c r="AU143" s="47">
        <f t="shared" si="147"/>
        <v>678</v>
      </c>
      <c r="AV143" s="47">
        <f t="shared" si="147"/>
        <v>889</v>
      </c>
      <c r="AW143" s="47">
        <f t="shared" si="147"/>
        <v>1189</v>
      </c>
      <c r="AX143" s="47">
        <f t="shared" si="147"/>
        <v>1203</v>
      </c>
      <c r="AY143" s="47">
        <f t="shared" si="147"/>
        <v>617</v>
      </c>
      <c r="AZ143" s="47">
        <f t="shared" si="147"/>
        <v>1638</v>
      </c>
      <c r="BA143" s="47">
        <f t="shared" si="147"/>
        <v>926</v>
      </c>
      <c r="BB143" s="47">
        <f t="shared" si="147"/>
        <v>683</v>
      </c>
      <c r="BC143" s="47">
        <f t="shared" si="147"/>
        <v>606</v>
      </c>
      <c r="BD143" s="47">
        <f t="shared" si="147"/>
        <v>1884</v>
      </c>
      <c r="BE143" s="47">
        <f t="shared" si="147"/>
        <v>657</v>
      </c>
      <c r="BF143" s="47">
        <f t="shared" si="147"/>
        <v>600</v>
      </c>
      <c r="BG143" s="47">
        <f t="shared" si="147"/>
        <v>1790</v>
      </c>
      <c r="BH143" s="47">
        <f t="shared" si="147"/>
        <v>1350</v>
      </c>
      <c r="BI143" s="47">
        <f t="shared" si="147"/>
        <v>1662</v>
      </c>
      <c r="BJ143" s="47">
        <f t="shared" si="147"/>
        <v>950</v>
      </c>
    </row>
    <row r="144" ht="13.5" customHeight="1">
      <c r="A144" s="88">
        <v>39971.0</v>
      </c>
      <c r="B144" s="84" t="s">
        <v>75</v>
      </c>
      <c r="C144" s="38"/>
      <c r="D144" s="233" t="s">
        <v>26</v>
      </c>
      <c r="E144" s="52">
        <f t="shared" si="2"/>
        <v>1816</v>
      </c>
      <c r="F144" s="41">
        <v>2.0</v>
      </c>
      <c r="G144" s="41">
        <v>16.0</v>
      </c>
      <c r="H144" s="42">
        <f t="shared" si="3"/>
        <v>22</v>
      </c>
      <c r="I144" s="38"/>
      <c r="J144" s="234" t="s">
        <v>30</v>
      </c>
      <c r="K144" s="52">
        <f t="shared" si="4"/>
        <v>1551</v>
      </c>
      <c r="L144" s="44">
        <v>0.0</v>
      </c>
      <c r="M144" s="44">
        <v>12.0</v>
      </c>
      <c r="N144" s="23">
        <f t="shared" si="5"/>
        <v>12</v>
      </c>
      <c r="O144" s="38"/>
      <c r="P144" s="45" t="s">
        <v>72</v>
      </c>
      <c r="Q144" s="38"/>
      <c r="R144" s="45">
        <f>MIN(Rules!$E$2,(MAX(H144/N144,N144/H144)))</f>
        <v>1.833333333</v>
      </c>
      <c r="S144" s="45">
        <f>VLOOKUP(B144,Rules!A:B,2,FALSE)</f>
        <v>60</v>
      </c>
      <c r="T144" s="38"/>
      <c r="U144" s="46">
        <f>1/(10^(-(E144+(IF(P144="Y",Rules!$I$2,0))-K144)/Rules!$E$12)+1)</f>
        <v>0.8711477984</v>
      </c>
      <c r="V144" s="47">
        <f t="shared" si="6"/>
        <v>14</v>
      </c>
      <c r="W144" s="47">
        <f t="shared" si="7"/>
        <v>-14</v>
      </c>
      <c r="X144" s="47"/>
      <c r="Y144" s="47"/>
      <c r="Z144" s="48"/>
      <c r="AA144" s="47">
        <f t="shared" ref="AA144:BJ144" si="148">IF($D144=AA$1,$E144+$V144,(IF($J144=AA$1,$K144+$W144,AA143)))</f>
        <v>1537</v>
      </c>
      <c r="AB144" s="47">
        <f t="shared" si="148"/>
        <v>1014</v>
      </c>
      <c r="AC144" s="47">
        <f t="shared" si="148"/>
        <v>1529</v>
      </c>
      <c r="AD144" s="47">
        <f t="shared" si="148"/>
        <v>493</v>
      </c>
      <c r="AE144" s="47">
        <f t="shared" si="148"/>
        <v>1642</v>
      </c>
      <c r="AF144" s="47">
        <f t="shared" si="148"/>
        <v>1680</v>
      </c>
      <c r="AG144" s="47">
        <f t="shared" si="148"/>
        <v>1117</v>
      </c>
      <c r="AH144" s="47">
        <f t="shared" si="148"/>
        <v>832</v>
      </c>
      <c r="AI144" s="47">
        <f t="shared" si="148"/>
        <v>1467</v>
      </c>
      <c r="AJ144" s="47">
        <f t="shared" si="148"/>
        <v>1830</v>
      </c>
      <c r="AK144" s="47">
        <f t="shared" si="148"/>
        <v>571</v>
      </c>
      <c r="AL144" s="47">
        <f t="shared" si="148"/>
        <v>876</v>
      </c>
      <c r="AM144" s="47">
        <f t="shared" si="148"/>
        <v>1882</v>
      </c>
      <c r="AN144" s="47">
        <f t="shared" si="148"/>
        <v>1332</v>
      </c>
      <c r="AO144" s="47">
        <f t="shared" si="148"/>
        <v>1129</v>
      </c>
      <c r="AP144" s="47">
        <f t="shared" si="148"/>
        <v>1951</v>
      </c>
      <c r="AQ144" s="47">
        <f t="shared" si="148"/>
        <v>1439</v>
      </c>
      <c r="AR144" s="47">
        <f t="shared" si="148"/>
        <v>632</v>
      </c>
      <c r="AS144" s="47">
        <f t="shared" si="148"/>
        <v>1786</v>
      </c>
      <c r="AT144" s="47">
        <f t="shared" si="148"/>
        <v>1089</v>
      </c>
      <c r="AU144" s="47">
        <f t="shared" si="148"/>
        <v>678</v>
      </c>
      <c r="AV144" s="47">
        <f t="shared" si="148"/>
        <v>889</v>
      </c>
      <c r="AW144" s="47">
        <f t="shared" si="148"/>
        <v>1189</v>
      </c>
      <c r="AX144" s="47">
        <f t="shared" si="148"/>
        <v>1203</v>
      </c>
      <c r="AY144" s="47">
        <f t="shared" si="148"/>
        <v>617</v>
      </c>
      <c r="AZ144" s="47">
        <f t="shared" si="148"/>
        <v>1638</v>
      </c>
      <c r="BA144" s="47">
        <f t="shared" si="148"/>
        <v>926</v>
      </c>
      <c r="BB144" s="47">
        <f t="shared" si="148"/>
        <v>683</v>
      </c>
      <c r="BC144" s="47">
        <f t="shared" si="148"/>
        <v>606</v>
      </c>
      <c r="BD144" s="47">
        <f t="shared" si="148"/>
        <v>1884</v>
      </c>
      <c r="BE144" s="47">
        <f t="shared" si="148"/>
        <v>657</v>
      </c>
      <c r="BF144" s="47">
        <f t="shared" si="148"/>
        <v>600</v>
      </c>
      <c r="BG144" s="47">
        <f t="shared" si="148"/>
        <v>1790</v>
      </c>
      <c r="BH144" s="47">
        <f t="shared" si="148"/>
        <v>1350</v>
      </c>
      <c r="BI144" s="47">
        <f t="shared" si="148"/>
        <v>1662</v>
      </c>
      <c r="BJ144" s="47">
        <f t="shared" si="148"/>
        <v>950</v>
      </c>
    </row>
    <row r="145" ht="13.5" customHeight="1">
      <c r="A145" s="88">
        <v>39971.0</v>
      </c>
      <c r="B145" s="84" t="s">
        <v>74</v>
      </c>
      <c r="C145" s="38"/>
      <c r="D145" s="233" t="s">
        <v>53</v>
      </c>
      <c r="E145" s="52">
        <f t="shared" si="2"/>
        <v>600</v>
      </c>
      <c r="F145" s="41">
        <v>0.0</v>
      </c>
      <c r="G145" s="41">
        <v>14.0</v>
      </c>
      <c r="H145" s="42">
        <f t="shared" si="3"/>
        <v>14</v>
      </c>
      <c r="I145" s="38"/>
      <c r="J145" s="234" t="s">
        <v>50</v>
      </c>
      <c r="K145" s="52">
        <f t="shared" si="4"/>
        <v>678</v>
      </c>
      <c r="L145" s="44">
        <v>1.0</v>
      </c>
      <c r="M145" s="44">
        <v>14.0</v>
      </c>
      <c r="N145" s="23">
        <f t="shared" si="5"/>
        <v>17</v>
      </c>
      <c r="O145" s="38"/>
      <c r="P145" s="45" t="s">
        <v>72</v>
      </c>
      <c r="Q145" s="38"/>
      <c r="R145" s="45">
        <f>MIN(Rules!$E$2,(MAX(H145/N145,N145/H145)))</f>
        <v>1.214285714</v>
      </c>
      <c r="S145" s="45">
        <f>VLOOKUP(B145,Rules!A:B,2,FALSE)</f>
        <v>50</v>
      </c>
      <c r="T145" s="38"/>
      <c r="U145" s="46">
        <f>1/(10^(-(E145+(IF(P145="Y",Rules!$I$2,0))-K145)/Rules!$E$12)+1)</f>
        <v>0.5821418811</v>
      </c>
      <c r="V145" s="47">
        <f t="shared" si="6"/>
        <v>-35</v>
      </c>
      <c r="W145" s="47">
        <f t="shared" si="7"/>
        <v>35</v>
      </c>
      <c r="X145" s="47"/>
      <c r="Y145" s="47"/>
      <c r="Z145" s="48"/>
      <c r="AA145" s="47">
        <f t="shared" ref="AA145:BJ145" si="149">IF($D145=AA$1,$E145+$V145,(IF($J145=AA$1,$K145+$W145,AA144)))</f>
        <v>1537</v>
      </c>
      <c r="AB145" s="47">
        <f t="shared" si="149"/>
        <v>1014</v>
      </c>
      <c r="AC145" s="47">
        <f t="shared" si="149"/>
        <v>1529</v>
      </c>
      <c r="AD145" s="47">
        <f t="shared" si="149"/>
        <v>493</v>
      </c>
      <c r="AE145" s="47">
        <f t="shared" si="149"/>
        <v>1642</v>
      </c>
      <c r="AF145" s="47">
        <f t="shared" si="149"/>
        <v>1680</v>
      </c>
      <c r="AG145" s="47">
        <f t="shared" si="149"/>
        <v>1117</v>
      </c>
      <c r="AH145" s="47">
        <f t="shared" si="149"/>
        <v>832</v>
      </c>
      <c r="AI145" s="47">
        <f t="shared" si="149"/>
        <v>1467</v>
      </c>
      <c r="AJ145" s="47">
        <f t="shared" si="149"/>
        <v>1830</v>
      </c>
      <c r="AK145" s="47">
        <f t="shared" si="149"/>
        <v>571</v>
      </c>
      <c r="AL145" s="47">
        <f t="shared" si="149"/>
        <v>876</v>
      </c>
      <c r="AM145" s="47">
        <f t="shared" si="149"/>
        <v>1882</v>
      </c>
      <c r="AN145" s="47">
        <f t="shared" si="149"/>
        <v>1332</v>
      </c>
      <c r="AO145" s="47">
        <f t="shared" si="149"/>
        <v>1129</v>
      </c>
      <c r="AP145" s="47">
        <f t="shared" si="149"/>
        <v>1951</v>
      </c>
      <c r="AQ145" s="47">
        <f t="shared" si="149"/>
        <v>1439</v>
      </c>
      <c r="AR145" s="47">
        <f t="shared" si="149"/>
        <v>632</v>
      </c>
      <c r="AS145" s="47">
        <f t="shared" si="149"/>
        <v>1786</v>
      </c>
      <c r="AT145" s="47">
        <f t="shared" si="149"/>
        <v>1089</v>
      </c>
      <c r="AU145" s="47">
        <f t="shared" si="149"/>
        <v>713</v>
      </c>
      <c r="AV145" s="47">
        <f t="shared" si="149"/>
        <v>889</v>
      </c>
      <c r="AW145" s="47">
        <f t="shared" si="149"/>
        <v>1189</v>
      </c>
      <c r="AX145" s="47">
        <f t="shared" si="149"/>
        <v>1203</v>
      </c>
      <c r="AY145" s="47">
        <f t="shared" si="149"/>
        <v>617</v>
      </c>
      <c r="AZ145" s="47">
        <f t="shared" si="149"/>
        <v>1638</v>
      </c>
      <c r="BA145" s="47">
        <f t="shared" si="149"/>
        <v>926</v>
      </c>
      <c r="BB145" s="47">
        <f t="shared" si="149"/>
        <v>683</v>
      </c>
      <c r="BC145" s="47">
        <f t="shared" si="149"/>
        <v>606</v>
      </c>
      <c r="BD145" s="47">
        <f t="shared" si="149"/>
        <v>1884</v>
      </c>
      <c r="BE145" s="47">
        <f t="shared" si="149"/>
        <v>657</v>
      </c>
      <c r="BF145" s="47">
        <f t="shared" si="149"/>
        <v>565</v>
      </c>
      <c r="BG145" s="47">
        <f t="shared" si="149"/>
        <v>1790</v>
      </c>
      <c r="BH145" s="47">
        <f t="shared" si="149"/>
        <v>1350</v>
      </c>
      <c r="BI145" s="47">
        <f t="shared" si="149"/>
        <v>1662</v>
      </c>
      <c r="BJ145" s="47">
        <f t="shared" si="149"/>
        <v>950</v>
      </c>
    </row>
    <row r="146" ht="13.5" customHeight="1">
      <c r="A146" s="88">
        <v>39977.0</v>
      </c>
      <c r="B146" s="84" t="s">
        <v>74</v>
      </c>
      <c r="C146" s="38"/>
      <c r="D146" s="233" t="s">
        <v>34</v>
      </c>
      <c r="E146" s="52">
        <f t="shared" si="2"/>
        <v>1332</v>
      </c>
      <c r="F146" s="41">
        <v>2.0</v>
      </c>
      <c r="G146" s="41">
        <v>11.0</v>
      </c>
      <c r="H146" s="42">
        <f t="shared" si="3"/>
        <v>17</v>
      </c>
      <c r="I146" s="38"/>
      <c r="J146" s="234" t="s">
        <v>28</v>
      </c>
      <c r="K146" s="52">
        <f t="shared" si="4"/>
        <v>1529</v>
      </c>
      <c r="L146" s="44">
        <v>6.0</v>
      </c>
      <c r="M146" s="44">
        <v>10.0</v>
      </c>
      <c r="N146" s="23">
        <f t="shared" si="5"/>
        <v>28</v>
      </c>
      <c r="O146" s="38"/>
      <c r="P146" s="45" t="s">
        <v>72</v>
      </c>
      <c r="Q146" s="38"/>
      <c r="R146" s="45">
        <f>MIN(Rules!$E$2,(MAX(H146/N146,N146/H146)))</f>
        <v>1.647058824</v>
      </c>
      <c r="S146" s="45">
        <f>VLOOKUP(B146,Rules!A:B,2,FALSE)</f>
        <v>50</v>
      </c>
      <c r="T146" s="38"/>
      <c r="U146" s="46">
        <f>1/(10^(-(E146+(IF(P146="Y",Rules!$I$2,0))-K146)/Rules!$E$12)+1)</f>
        <v>0.4460995118</v>
      </c>
      <c r="V146" s="47">
        <f t="shared" si="6"/>
        <v>-37</v>
      </c>
      <c r="W146" s="47">
        <f t="shared" si="7"/>
        <v>37</v>
      </c>
      <c r="X146" s="47"/>
      <c r="Y146" s="47"/>
      <c r="Z146" s="48"/>
      <c r="AA146" s="47">
        <f t="shared" ref="AA146:BJ146" si="150">IF($D146=AA$1,$E146+$V146,(IF($J146=AA$1,$K146+$W146,AA145)))</f>
        <v>1537</v>
      </c>
      <c r="AB146" s="47">
        <f t="shared" si="150"/>
        <v>1014</v>
      </c>
      <c r="AC146" s="47">
        <f t="shared" si="150"/>
        <v>1566</v>
      </c>
      <c r="AD146" s="47">
        <f t="shared" si="150"/>
        <v>493</v>
      </c>
      <c r="AE146" s="47">
        <f t="shared" si="150"/>
        <v>1642</v>
      </c>
      <c r="AF146" s="47">
        <f t="shared" si="150"/>
        <v>1680</v>
      </c>
      <c r="AG146" s="47">
        <f t="shared" si="150"/>
        <v>1117</v>
      </c>
      <c r="AH146" s="47">
        <f t="shared" si="150"/>
        <v>832</v>
      </c>
      <c r="AI146" s="47">
        <f t="shared" si="150"/>
        <v>1467</v>
      </c>
      <c r="AJ146" s="47">
        <f t="shared" si="150"/>
        <v>1830</v>
      </c>
      <c r="AK146" s="47">
        <f t="shared" si="150"/>
        <v>571</v>
      </c>
      <c r="AL146" s="47">
        <f t="shared" si="150"/>
        <v>876</v>
      </c>
      <c r="AM146" s="47">
        <f t="shared" si="150"/>
        <v>1882</v>
      </c>
      <c r="AN146" s="47">
        <f t="shared" si="150"/>
        <v>1295</v>
      </c>
      <c r="AO146" s="47">
        <f t="shared" si="150"/>
        <v>1129</v>
      </c>
      <c r="AP146" s="47">
        <f t="shared" si="150"/>
        <v>1951</v>
      </c>
      <c r="AQ146" s="47">
        <f t="shared" si="150"/>
        <v>1439</v>
      </c>
      <c r="AR146" s="47">
        <f t="shared" si="150"/>
        <v>632</v>
      </c>
      <c r="AS146" s="47">
        <f t="shared" si="150"/>
        <v>1786</v>
      </c>
      <c r="AT146" s="47">
        <f t="shared" si="150"/>
        <v>1089</v>
      </c>
      <c r="AU146" s="47">
        <f t="shared" si="150"/>
        <v>713</v>
      </c>
      <c r="AV146" s="47">
        <f t="shared" si="150"/>
        <v>889</v>
      </c>
      <c r="AW146" s="47">
        <f t="shared" si="150"/>
        <v>1189</v>
      </c>
      <c r="AX146" s="47">
        <f t="shared" si="150"/>
        <v>1203</v>
      </c>
      <c r="AY146" s="47">
        <f t="shared" si="150"/>
        <v>617</v>
      </c>
      <c r="AZ146" s="47">
        <f t="shared" si="150"/>
        <v>1638</v>
      </c>
      <c r="BA146" s="47">
        <f t="shared" si="150"/>
        <v>926</v>
      </c>
      <c r="BB146" s="47">
        <f t="shared" si="150"/>
        <v>683</v>
      </c>
      <c r="BC146" s="47">
        <f t="shared" si="150"/>
        <v>606</v>
      </c>
      <c r="BD146" s="47">
        <f t="shared" si="150"/>
        <v>1884</v>
      </c>
      <c r="BE146" s="47">
        <f t="shared" si="150"/>
        <v>657</v>
      </c>
      <c r="BF146" s="47">
        <f t="shared" si="150"/>
        <v>565</v>
      </c>
      <c r="BG146" s="47">
        <f t="shared" si="150"/>
        <v>1790</v>
      </c>
      <c r="BH146" s="47">
        <f t="shared" si="150"/>
        <v>1350</v>
      </c>
      <c r="BI146" s="47">
        <f t="shared" si="150"/>
        <v>1662</v>
      </c>
      <c r="BJ146" s="47">
        <f t="shared" si="150"/>
        <v>950</v>
      </c>
    </row>
    <row r="147" ht="13.5" customHeight="1">
      <c r="A147" s="88">
        <v>39977.0</v>
      </c>
      <c r="B147" s="84" t="s">
        <v>74</v>
      </c>
      <c r="C147" s="38"/>
      <c r="D147" s="233" t="s">
        <v>36</v>
      </c>
      <c r="E147" s="52">
        <f t="shared" si="2"/>
        <v>1089</v>
      </c>
      <c r="F147" s="41">
        <v>1.0</v>
      </c>
      <c r="G147" s="41">
        <v>22.0</v>
      </c>
      <c r="H147" s="42">
        <f t="shared" si="3"/>
        <v>25</v>
      </c>
      <c r="I147" s="38"/>
      <c r="J147" s="234" t="s">
        <v>41</v>
      </c>
      <c r="K147" s="52">
        <f t="shared" si="4"/>
        <v>926</v>
      </c>
      <c r="L147" s="44">
        <v>1.0</v>
      </c>
      <c r="M147" s="44">
        <v>11.0</v>
      </c>
      <c r="N147" s="23">
        <f t="shared" si="5"/>
        <v>14</v>
      </c>
      <c r="O147" s="38"/>
      <c r="P147" s="45" t="s">
        <v>72</v>
      </c>
      <c r="Q147" s="38"/>
      <c r="R147" s="45">
        <f>MIN(Rules!$E$2,(MAX(H147/N147,N147/H147)))</f>
        <v>1.785714286</v>
      </c>
      <c r="S147" s="45">
        <f>VLOOKUP(B147,Rules!A:B,2,FALSE)</f>
        <v>50</v>
      </c>
      <c r="T147" s="38"/>
      <c r="U147" s="46">
        <f>1/(10^(-(E147+(IF(P147="Y",Rules!$I$2,0))-K147)/Rules!$E$12)+1)</f>
        <v>0.8086741823</v>
      </c>
      <c r="V147" s="47">
        <f t="shared" si="6"/>
        <v>17</v>
      </c>
      <c r="W147" s="47">
        <f t="shared" si="7"/>
        <v>-17</v>
      </c>
      <c r="X147" s="47"/>
      <c r="Y147" s="47"/>
      <c r="Z147" s="48"/>
      <c r="AA147" s="47">
        <f t="shared" ref="AA147:BJ147" si="151">IF($D147=AA$1,$E147+$V147,(IF($J147=AA$1,$K147+$W147,AA146)))</f>
        <v>1537</v>
      </c>
      <c r="AB147" s="47">
        <f t="shared" si="151"/>
        <v>1014</v>
      </c>
      <c r="AC147" s="47">
        <f t="shared" si="151"/>
        <v>1566</v>
      </c>
      <c r="AD147" s="47">
        <f t="shared" si="151"/>
        <v>493</v>
      </c>
      <c r="AE147" s="47">
        <f t="shared" si="151"/>
        <v>1642</v>
      </c>
      <c r="AF147" s="47">
        <f t="shared" si="151"/>
        <v>1680</v>
      </c>
      <c r="AG147" s="47">
        <f t="shared" si="151"/>
        <v>1117</v>
      </c>
      <c r="AH147" s="47">
        <f t="shared" si="151"/>
        <v>832</v>
      </c>
      <c r="AI147" s="47">
        <f t="shared" si="151"/>
        <v>1467</v>
      </c>
      <c r="AJ147" s="47">
        <f t="shared" si="151"/>
        <v>1830</v>
      </c>
      <c r="AK147" s="47">
        <f t="shared" si="151"/>
        <v>571</v>
      </c>
      <c r="AL147" s="47">
        <f t="shared" si="151"/>
        <v>876</v>
      </c>
      <c r="AM147" s="47">
        <f t="shared" si="151"/>
        <v>1882</v>
      </c>
      <c r="AN147" s="47">
        <f t="shared" si="151"/>
        <v>1295</v>
      </c>
      <c r="AO147" s="47">
        <f t="shared" si="151"/>
        <v>1129</v>
      </c>
      <c r="AP147" s="47">
        <f t="shared" si="151"/>
        <v>1951</v>
      </c>
      <c r="AQ147" s="47">
        <f t="shared" si="151"/>
        <v>1439</v>
      </c>
      <c r="AR147" s="47">
        <f t="shared" si="151"/>
        <v>632</v>
      </c>
      <c r="AS147" s="47">
        <f t="shared" si="151"/>
        <v>1786</v>
      </c>
      <c r="AT147" s="47">
        <f t="shared" si="151"/>
        <v>1106</v>
      </c>
      <c r="AU147" s="47">
        <f t="shared" si="151"/>
        <v>713</v>
      </c>
      <c r="AV147" s="47">
        <f t="shared" si="151"/>
        <v>889</v>
      </c>
      <c r="AW147" s="47">
        <f t="shared" si="151"/>
        <v>1189</v>
      </c>
      <c r="AX147" s="47">
        <f t="shared" si="151"/>
        <v>1203</v>
      </c>
      <c r="AY147" s="47">
        <f t="shared" si="151"/>
        <v>617</v>
      </c>
      <c r="AZ147" s="47">
        <f t="shared" si="151"/>
        <v>1638</v>
      </c>
      <c r="BA147" s="47">
        <f t="shared" si="151"/>
        <v>909</v>
      </c>
      <c r="BB147" s="47">
        <f t="shared" si="151"/>
        <v>683</v>
      </c>
      <c r="BC147" s="47">
        <f t="shared" si="151"/>
        <v>606</v>
      </c>
      <c r="BD147" s="47">
        <f t="shared" si="151"/>
        <v>1884</v>
      </c>
      <c r="BE147" s="47">
        <f t="shared" si="151"/>
        <v>657</v>
      </c>
      <c r="BF147" s="47">
        <f t="shared" si="151"/>
        <v>565</v>
      </c>
      <c r="BG147" s="47">
        <f t="shared" si="151"/>
        <v>1790</v>
      </c>
      <c r="BH147" s="47">
        <f t="shared" si="151"/>
        <v>1350</v>
      </c>
      <c r="BI147" s="47">
        <f t="shared" si="151"/>
        <v>1662</v>
      </c>
      <c r="BJ147" s="47">
        <f t="shared" si="151"/>
        <v>950</v>
      </c>
    </row>
    <row r="148" ht="13.5" customHeight="1">
      <c r="A148" s="88">
        <v>39977.0</v>
      </c>
      <c r="B148" s="84" t="s">
        <v>74</v>
      </c>
      <c r="C148" s="38"/>
      <c r="D148" s="233" t="s">
        <v>38</v>
      </c>
      <c r="E148" s="52">
        <f t="shared" si="2"/>
        <v>1203</v>
      </c>
      <c r="F148" s="41">
        <v>1.0</v>
      </c>
      <c r="G148" s="41">
        <v>26.0</v>
      </c>
      <c r="H148" s="42">
        <f t="shared" si="3"/>
        <v>29</v>
      </c>
      <c r="I148" s="38"/>
      <c r="J148" s="234" t="s">
        <v>47</v>
      </c>
      <c r="K148" s="52">
        <f t="shared" si="4"/>
        <v>889</v>
      </c>
      <c r="L148" s="44">
        <v>0.0</v>
      </c>
      <c r="M148" s="44">
        <v>10.0</v>
      </c>
      <c r="N148" s="23">
        <f t="shared" si="5"/>
        <v>10</v>
      </c>
      <c r="O148" s="38"/>
      <c r="P148" s="45" t="s">
        <v>72</v>
      </c>
      <c r="Q148" s="38"/>
      <c r="R148" s="45">
        <f>MIN(Rules!$E$2,(MAX(H148/N148,N148/H148)))</f>
        <v>2</v>
      </c>
      <c r="S148" s="45">
        <f>VLOOKUP(B148,Rules!A:B,2,FALSE)</f>
        <v>50</v>
      </c>
      <c r="T148" s="38"/>
      <c r="U148" s="46">
        <f>1/(10^(-(E148+(IF(P148="Y",Rules!$I$2,0))-K148)/Rules!$E$12)+1)</f>
        <v>0.8944287312</v>
      </c>
      <c r="V148" s="47">
        <f t="shared" si="6"/>
        <v>11</v>
      </c>
      <c r="W148" s="47">
        <f t="shared" si="7"/>
        <v>-11</v>
      </c>
      <c r="X148" s="47"/>
      <c r="Y148" s="47"/>
      <c r="Z148" s="48"/>
      <c r="AA148" s="47">
        <f t="shared" ref="AA148:BJ148" si="152">IF($D148=AA$1,$E148+$V148,(IF($J148=AA$1,$K148+$W148,AA147)))</f>
        <v>1537</v>
      </c>
      <c r="AB148" s="47">
        <f t="shared" si="152"/>
        <v>1014</v>
      </c>
      <c r="AC148" s="47">
        <f t="shared" si="152"/>
        <v>1566</v>
      </c>
      <c r="AD148" s="47">
        <f t="shared" si="152"/>
        <v>493</v>
      </c>
      <c r="AE148" s="47">
        <f t="shared" si="152"/>
        <v>1642</v>
      </c>
      <c r="AF148" s="47">
        <f t="shared" si="152"/>
        <v>1680</v>
      </c>
      <c r="AG148" s="47">
        <f t="shared" si="152"/>
        <v>1117</v>
      </c>
      <c r="AH148" s="47">
        <f t="shared" si="152"/>
        <v>832</v>
      </c>
      <c r="AI148" s="47">
        <f t="shared" si="152"/>
        <v>1467</v>
      </c>
      <c r="AJ148" s="47">
        <f t="shared" si="152"/>
        <v>1830</v>
      </c>
      <c r="AK148" s="47">
        <f t="shared" si="152"/>
        <v>571</v>
      </c>
      <c r="AL148" s="47">
        <f t="shared" si="152"/>
        <v>876</v>
      </c>
      <c r="AM148" s="47">
        <f t="shared" si="152"/>
        <v>1882</v>
      </c>
      <c r="AN148" s="47">
        <f t="shared" si="152"/>
        <v>1295</v>
      </c>
      <c r="AO148" s="47">
        <f t="shared" si="152"/>
        <v>1129</v>
      </c>
      <c r="AP148" s="47">
        <f t="shared" si="152"/>
        <v>1951</v>
      </c>
      <c r="AQ148" s="47">
        <f t="shared" si="152"/>
        <v>1439</v>
      </c>
      <c r="AR148" s="47">
        <f t="shared" si="152"/>
        <v>632</v>
      </c>
      <c r="AS148" s="47">
        <f t="shared" si="152"/>
        <v>1786</v>
      </c>
      <c r="AT148" s="47">
        <f t="shared" si="152"/>
        <v>1106</v>
      </c>
      <c r="AU148" s="47">
        <f t="shared" si="152"/>
        <v>713</v>
      </c>
      <c r="AV148" s="47">
        <f t="shared" si="152"/>
        <v>878</v>
      </c>
      <c r="AW148" s="47">
        <f t="shared" si="152"/>
        <v>1189</v>
      </c>
      <c r="AX148" s="47">
        <f t="shared" si="152"/>
        <v>1214</v>
      </c>
      <c r="AY148" s="47">
        <f t="shared" si="152"/>
        <v>617</v>
      </c>
      <c r="AZ148" s="47">
        <f t="shared" si="152"/>
        <v>1638</v>
      </c>
      <c r="BA148" s="47">
        <f t="shared" si="152"/>
        <v>909</v>
      </c>
      <c r="BB148" s="47">
        <f t="shared" si="152"/>
        <v>683</v>
      </c>
      <c r="BC148" s="47">
        <f t="shared" si="152"/>
        <v>606</v>
      </c>
      <c r="BD148" s="47">
        <f t="shared" si="152"/>
        <v>1884</v>
      </c>
      <c r="BE148" s="47">
        <f t="shared" si="152"/>
        <v>657</v>
      </c>
      <c r="BF148" s="47">
        <f t="shared" si="152"/>
        <v>565</v>
      </c>
      <c r="BG148" s="47">
        <f t="shared" si="152"/>
        <v>1790</v>
      </c>
      <c r="BH148" s="47">
        <f t="shared" si="152"/>
        <v>1350</v>
      </c>
      <c r="BI148" s="47">
        <f t="shared" si="152"/>
        <v>1662</v>
      </c>
      <c r="BJ148" s="47">
        <f t="shared" si="152"/>
        <v>950</v>
      </c>
    </row>
    <row r="149" ht="13.5" customHeight="1">
      <c r="A149" s="88">
        <v>39977.0</v>
      </c>
      <c r="B149" s="235" t="s">
        <v>74</v>
      </c>
      <c r="C149" s="38"/>
      <c r="D149" s="233" t="s">
        <v>44</v>
      </c>
      <c r="E149" s="52">
        <f t="shared" si="2"/>
        <v>683</v>
      </c>
      <c r="F149" s="41">
        <v>0.0</v>
      </c>
      <c r="G149" s="41">
        <v>5.0</v>
      </c>
      <c r="H149" s="42">
        <f t="shared" si="3"/>
        <v>5</v>
      </c>
      <c r="I149" s="38"/>
      <c r="J149" s="234" t="s">
        <v>43</v>
      </c>
      <c r="K149" s="52">
        <f t="shared" si="4"/>
        <v>1014</v>
      </c>
      <c r="L149" s="44">
        <v>3.0</v>
      </c>
      <c r="M149" s="44">
        <v>19.0</v>
      </c>
      <c r="N149" s="23">
        <f t="shared" si="5"/>
        <v>28</v>
      </c>
      <c r="O149" s="38"/>
      <c r="P149" s="45" t="s">
        <v>72</v>
      </c>
      <c r="Q149" s="38"/>
      <c r="R149" s="45">
        <f>MIN(Rules!$E$2,(MAX(H149/N149,N149/H149)))</f>
        <v>2</v>
      </c>
      <c r="S149" s="45">
        <f>VLOOKUP(B149,Rules!A:B,2,FALSE)</f>
        <v>50</v>
      </c>
      <c r="T149" s="38"/>
      <c r="U149" s="46">
        <f>1/(10^(-(E149+(IF(P149="Y",Rules!$I$2,0))-K149)/Rules!$E$12)+1)</f>
        <v>0.3028979626</v>
      </c>
      <c r="V149" s="47">
        <f t="shared" si="6"/>
        <v>-30</v>
      </c>
      <c r="W149" s="47">
        <f t="shared" si="7"/>
        <v>30</v>
      </c>
      <c r="X149" s="47"/>
      <c r="Y149" s="47"/>
      <c r="Z149" s="48"/>
      <c r="AA149" s="47">
        <f t="shared" ref="AA149:BJ149" si="153">IF($D149=AA$1,$E149+$V149,(IF($J149=AA$1,$K149+$W149,AA148)))</f>
        <v>1537</v>
      </c>
      <c r="AB149" s="47">
        <f t="shared" si="153"/>
        <v>1044</v>
      </c>
      <c r="AC149" s="47">
        <f t="shared" si="153"/>
        <v>1566</v>
      </c>
      <c r="AD149" s="47">
        <f t="shared" si="153"/>
        <v>493</v>
      </c>
      <c r="AE149" s="47">
        <f t="shared" si="153"/>
        <v>1642</v>
      </c>
      <c r="AF149" s="47">
        <f t="shared" si="153"/>
        <v>1680</v>
      </c>
      <c r="AG149" s="47">
        <f t="shared" si="153"/>
        <v>1117</v>
      </c>
      <c r="AH149" s="47">
        <f t="shared" si="153"/>
        <v>832</v>
      </c>
      <c r="AI149" s="47">
        <f t="shared" si="153"/>
        <v>1467</v>
      </c>
      <c r="AJ149" s="47">
        <f t="shared" si="153"/>
        <v>1830</v>
      </c>
      <c r="AK149" s="47">
        <f t="shared" si="153"/>
        <v>571</v>
      </c>
      <c r="AL149" s="47">
        <f t="shared" si="153"/>
        <v>876</v>
      </c>
      <c r="AM149" s="47">
        <f t="shared" si="153"/>
        <v>1882</v>
      </c>
      <c r="AN149" s="47">
        <f t="shared" si="153"/>
        <v>1295</v>
      </c>
      <c r="AO149" s="47">
        <f t="shared" si="153"/>
        <v>1129</v>
      </c>
      <c r="AP149" s="47">
        <f t="shared" si="153"/>
        <v>1951</v>
      </c>
      <c r="AQ149" s="47">
        <f t="shared" si="153"/>
        <v>1439</v>
      </c>
      <c r="AR149" s="47">
        <f t="shared" si="153"/>
        <v>632</v>
      </c>
      <c r="AS149" s="47">
        <f t="shared" si="153"/>
        <v>1786</v>
      </c>
      <c r="AT149" s="47">
        <f t="shared" si="153"/>
        <v>1106</v>
      </c>
      <c r="AU149" s="47">
        <f t="shared" si="153"/>
        <v>713</v>
      </c>
      <c r="AV149" s="47">
        <f t="shared" si="153"/>
        <v>878</v>
      </c>
      <c r="AW149" s="47">
        <f t="shared" si="153"/>
        <v>1189</v>
      </c>
      <c r="AX149" s="47">
        <f t="shared" si="153"/>
        <v>1214</v>
      </c>
      <c r="AY149" s="47">
        <f t="shared" si="153"/>
        <v>617</v>
      </c>
      <c r="AZ149" s="47">
        <f t="shared" si="153"/>
        <v>1638</v>
      </c>
      <c r="BA149" s="47">
        <f t="shared" si="153"/>
        <v>909</v>
      </c>
      <c r="BB149" s="47">
        <f t="shared" si="153"/>
        <v>653</v>
      </c>
      <c r="BC149" s="47">
        <f t="shared" si="153"/>
        <v>606</v>
      </c>
      <c r="BD149" s="47">
        <f t="shared" si="153"/>
        <v>1884</v>
      </c>
      <c r="BE149" s="47">
        <f t="shared" si="153"/>
        <v>657</v>
      </c>
      <c r="BF149" s="47">
        <f t="shared" si="153"/>
        <v>565</v>
      </c>
      <c r="BG149" s="47">
        <f t="shared" si="153"/>
        <v>1790</v>
      </c>
      <c r="BH149" s="47">
        <f t="shared" si="153"/>
        <v>1350</v>
      </c>
      <c r="BI149" s="47">
        <f t="shared" si="153"/>
        <v>1662</v>
      </c>
      <c r="BJ149" s="47">
        <f t="shared" si="153"/>
        <v>950</v>
      </c>
    </row>
    <row r="150" ht="13.5" customHeight="1">
      <c r="A150" s="88">
        <v>39977.0</v>
      </c>
      <c r="B150" s="235" t="s">
        <v>74</v>
      </c>
      <c r="C150" s="38"/>
      <c r="D150" s="233" t="s">
        <v>51</v>
      </c>
      <c r="E150" s="52">
        <f t="shared" si="2"/>
        <v>617</v>
      </c>
      <c r="F150" s="41">
        <v>2.0</v>
      </c>
      <c r="G150" s="41">
        <v>13.0</v>
      </c>
      <c r="H150" s="42">
        <f t="shared" si="3"/>
        <v>19</v>
      </c>
      <c r="I150" s="38"/>
      <c r="J150" s="234" t="s">
        <v>45</v>
      </c>
      <c r="K150" s="52">
        <f t="shared" si="4"/>
        <v>876</v>
      </c>
      <c r="L150" s="44">
        <v>1.0</v>
      </c>
      <c r="M150" s="44">
        <v>18.0</v>
      </c>
      <c r="N150" s="23">
        <f t="shared" si="5"/>
        <v>21</v>
      </c>
      <c r="O150" s="38"/>
      <c r="P150" s="45" t="s">
        <v>72</v>
      </c>
      <c r="Q150" s="38"/>
      <c r="R150" s="45">
        <f>MIN(Rules!$E$2,(MAX(H150/N150,N150/H150)))</f>
        <v>1.105263158</v>
      </c>
      <c r="S150" s="45">
        <f>VLOOKUP(B150,Rules!A:B,2,FALSE)</f>
        <v>50</v>
      </c>
      <c r="T150" s="38"/>
      <c r="U150" s="46">
        <f>1/(10^(-(E150+(IF(P150="Y",Rules!$I$2,0))-K150)/Rules!$E$12)+1)</f>
        <v>0.3770793383</v>
      </c>
      <c r="V150" s="47">
        <f t="shared" si="6"/>
        <v>-21</v>
      </c>
      <c r="W150" s="47">
        <f t="shared" si="7"/>
        <v>21</v>
      </c>
      <c r="X150" s="47"/>
      <c r="Y150" s="47"/>
      <c r="Z150" s="48"/>
      <c r="AA150" s="47">
        <f t="shared" ref="AA150:BJ150" si="154">IF($D150=AA$1,$E150+$V150,(IF($J150=AA$1,$K150+$W150,AA149)))</f>
        <v>1537</v>
      </c>
      <c r="AB150" s="47">
        <f t="shared" si="154"/>
        <v>1044</v>
      </c>
      <c r="AC150" s="47">
        <f t="shared" si="154"/>
        <v>1566</v>
      </c>
      <c r="AD150" s="47">
        <f t="shared" si="154"/>
        <v>493</v>
      </c>
      <c r="AE150" s="47">
        <f t="shared" si="154"/>
        <v>1642</v>
      </c>
      <c r="AF150" s="47">
        <f t="shared" si="154"/>
        <v>1680</v>
      </c>
      <c r="AG150" s="47">
        <f t="shared" si="154"/>
        <v>1117</v>
      </c>
      <c r="AH150" s="47">
        <f t="shared" si="154"/>
        <v>832</v>
      </c>
      <c r="AI150" s="47">
        <f t="shared" si="154"/>
        <v>1467</v>
      </c>
      <c r="AJ150" s="47">
        <f t="shared" si="154"/>
        <v>1830</v>
      </c>
      <c r="AK150" s="47">
        <f t="shared" si="154"/>
        <v>571</v>
      </c>
      <c r="AL150" s="47">
        <f t="shared" si="154"/>
        <v>897</v>
      </c>
      <c r="AM150" s="47">
        <f t="shared" si="154"/>
        <v>1882</v>
      </c>
      <c r="AN150" s="47">
        <f t="shared" si="154"/>
        <v>1295</v>
      </c>
      <c r="AO150" s="47">
        <f t="shared" si="154"/>
        <v>1129</v>
      </c>
      <c r="AP150" s="47">
        <f t="shared" si="154"/>
        <v>1951</v>
      </c>
      <c r="AQ150" s="47">
        <f t="shared" si="154"/>
        <v>1439</v>
      </c>
      <c r="AR150" s="47">
        <f t="shared" si="154"/>
        <v>632</v>
      </c>
      <c r="AS150" s="47">
        <f t="shared" si="154"/>
        <v>1786</v>
      </c>
      <c r="AT150" s="47">
        <f t="shared" si="154"/>
        <v>1106</v>
      </c>
      <c r="AU150" s="47">
        <f t="shared" si="154"/>
        <v>713</v>
      </c>
      <c r="AV150" s="47">
        <f t="shared" si="154"/>
        <v>878</v>
      </c>
      <c r="AW150" s="47">
        <f t="shared" si="154"/>
        <v>1189</v>
      </c>
      <c r="AX150" s="47">
        <f t="shared" si="154"/>
        <v>1214</v>
      </c>
      <c r="AY150" s="47">
        <f t="shared" si="154"/>
        <v>596</v>
      </c>
      <c r="AZ150" s="47">
        <f t="shared" si="154"/>
        <v>1638</v>
      </c>
      <c r="BA150" s="47">
        <f t="shared" si="154"/>
        <v>909</v>
      </c>
      <c r="BB150" s="47">
        <f t="shared" si="154"/>
        <v>653</v>
      </c>
      <c r="BC150" s="47">
        <f t="shared" si="154"/>
        <v>606</v>
      </c>
      <c r="BD150" s="47">
        <f t="shared" si="154"/>
        <v>1884</v>
      </c>
      <c r="BE150" s="47">
        <f t="shared" si="154"/>
        <v>657</v>
      </c>
      <c r="BF150" s="47">
        <f t="shared" si="154"/>
        <v>565</v>
      </c>
      <c r="BG150" s="47">
        <f t="shared" si="154"/>
        <v>1790</v>
      </c>
      <c r="BH150" s="47">
        <f t="shared" si="154"/>
        <v>1350</v>
      </c>
      <c r="BI150" s="47">
        <f t="shared" si="154"/>
        <v>1662</v>
      </c>
      <c r="BJ150" s="47">
        <f t="shared" si="154"/>
        <v>950</v>
      </c>
    </row>
    <row r="151" ht="13.5" customHeight="1">
      <c r="A151" s="88">
        <v>39977.0</v>
      </c>
      <c r="B151" s="235" t="s">
        <v>74</v>
      </c>
      <c r="C151" s="38"/>
      <c r="D151" s="233" t="s">
        <v>52</v>
      </c>
      <c r="E151" s="52">
        <f t="shared" si="2"/>
        <v>632</v>
      </c>
      <c r="F151" s="41">
        <v>1.0</v>
      </c>
      <c r="G151" s="41">
        <v>14.0</v>
      </c>
      <c r="H151" s="42">
        <f t="shared" si="3"/>
        <v>17</v>
      </c>
      <c r="I151" s="38"/>
      <c r="J151" s="234" t="s">
        <v>46</v>
      </c>
      <c r="K151" s="52">
        <f t="shared" si="4"/>
        <v>606</v>
      </c>
      <c r="L151" s="44">
        <v>2.0</v>
      </c>
      <c r="M151" s="44">
        <v>14.0</v>
      </c>
      <c r="N151" s="23">
        <f t="shared" si="5"/>
        <v>20</v>
      </c>
      <c r="O151" s="38"/>
      <c r="P151" s="45" t="s">
        <v>72</v>
      </c>
      <c r="Q151" s="38"/>
      <c r="R151" s="45">
        <f>MIN(Rules!$E$2,(MAX(H151/N151,N151/H151)))</f>
        <v>1.176470588</v>
      </c>
      <c r="S151" s="45">
        <f>VLOOKUP(B151,Rules!A:B,2,FALSE)</f>
        <v>50</v>
      </c>
      <c r="T151" s="38"/>
      <c r="U151" s="46">
        <f>1/(10^(-(E151+(IF(P151="Y",Rules!$I$2,0))-K151)/Rules!$E$12)+1)</f>
        <v>0.6922181615</v>
      </c>
      <c r="V151" s="47">
        <f t="shared" si="6"/>
        <v>-41</v>
      </c>
      <c r="W151" s="47">
        <f t="shared" si="7"/>
        <v>41</v>
      </c>
      <c r="X151" s="47"/>
      <c r="Y151" s="47"/>
      <c r="Z151" s="48"/>
      <c r="AA151" s="47">
        <f t="shared" ref="AA151:BJ151" si="155">IF($D151=AA$1,$E151+$V151,(IF($J151=AA$1,$K151+$W151,AA150)))</f>
        <v>1537</v>
      </c>
      <c r="AB151" s="47">
        <f t="shared" si="155"/>
        <v>1044</v>
      </c>
      <c r="AC151" s="47">
        <f t="shared" si="155"/>
        <v>1566</v>
      </c>
      <c r="AD151" s="47">
        <f t="shared" si="155"/>
        <v>493</v>
      </c>
      <c r="AE151" s="47">
        <f t="shared" si="155"/>
        <v>1642</v>
      </c>
      <c r="AF151" s="47">
        <f t="shared" si="155"/>
        <v>1680</v>
      </c>
      <c r="AG151" s="47">
        <f t="shared" si="155"/>
        <v>1117</v>
      </c>
      <c r="AH151" s="47">
        <f t="shared" si="155"/>
        <v>832</v>
      </c>
      <c r="AI151" s="47">
        <f t="shared" si="155"/>
        <v>1467</v>
      </c>
      <c r="AJ151" s="47">
        <f t="shared" si="155"/>
        <v>1830</v>
      </c>
      <c r="AK151" s="47">
        <f t="shared" si="155"/>
        <v>571</v>
      </c>
      <c r="AL151" s="47">
        <f t="shared" si="155"/>
        <v>897</v>
      </c>
      <c r="AM151" s="47">
        <f t="shared" si="155"/>
        <v>1882</v>
      </c>
      <c r="AN151" s="47">
        <f t="shared" si="155"/>
        <v>1295</v>
      </c>
      <c r="AO151" s="47">
        <f t="shared" si="155"/>
        <v>1129</v>
      </c>
      <c r="AP151" s="47">
        <f t="shared" si="155"/>
        <v>1951</v>
      </c>
      <c r="AQ151" s="47">
        <f t="shared" si="155"/>
        <v>1439</v>
      </c>
      <c r="AR151" s="47">
        <f t="shared" si="155"/>
        <v>591</v>
      </c>
      <c r="AS151" s="47">
        <f t="shared" si="155"/>
        <v>1786</v>
      </c>
      <c r="AT151" s="47">
        <f t="shared" si="155"/>
        <v>1106</v>
      </c>
      <c r="AU151" s="47">
        <f t="shared" si="155"/>
        <v>713</v>
      </c>
      <c r="AV151" s="47">
        <f t="shared" si="155"/>
        <v>878</v>
      </c>
      <c r="AW151" s="47">
        <f t="shared" si="155"/>
        <v>1189</v>
      </c>
      <c r="AX151" s="47">
        <f t="shared" si="155"/>
        <v>1214</v>
      </c>
      <c r="AY151" s="47">
        <f t="shared" si="155"/>
        <v>596</v>
      </c>
      <c r="AZ151" s="47">
        <f t="shared" si="155"/>
        <v>1638</v>
      </c>
      <c r="BA151" s="47">
        <f t="shared" si="155"/>
        <v>909</v>
      </c>
      <c r="BB151" s="47">
        <f t="shared" si="155"/>
        <v>653</v>
      </c>
      <c r="BC151" s="47">
        <f t="shared" si="155"/>
        <v>647</v>
      </c>
      <c r="BD151" s="47">
        <f t="shared" si="155"/>
        <v>1884</v>
      </c>
      <c r="BE151" s="47">
        <f t="shared" si="155"/>
        <v>657</v>
      </c>
      <c r="BF151" s="47">
        <f t="shared" si="155"/>
        <v>565</v>
      </c>
      <c r="BG151" s="47">
        <f t="shared" si="155"/>
        <v>1790</v>
      </c>
      <c r="BH151" s="47">
        <f t="shared" si="155"/>
        <v>1350</v>
      </c>
      <c r="BI151" s="47">
        <f t="shared" si="155"/>
        <v>1662</v>
      </c>
      <c r="BJ151" s="47">
        <f t="shared" si="155"/>
        <v>950</v>
      </c>
    </row>
    <row r="152" ht="13.5" customHeight="1">
      <c r="A152" s="88">
        <v>39977.0</v>
      </c>
      <c r="B152" s="235" t="s">
        <v>74</v>
      </c>
      <c r="C152" s="38"/>
      <c r="D152" s="233" t="s">
        <v>50</v>
      </c>
      <c r="E152" s="52">
        <f t="shared" si="2"/>
        <v>713</v>
      </c>
      <c r="F152" s="41">
        <v>5.0</v>
      </c>
      <c r="G152" s="41">
        <v>15.0</v>
      </c>
      <c r="H152" s="42">
        <f t="shared" si="3"/>
        <v>30</v>
      </c>
      <c r="I152" s="38"/>
      <c r="J152" s="234" t="s">
        <v>37</v>
      </c>
      <c r="K152" s="52">
        <f t="shared" si="4"/>
        <v>832</v>
      </c>
      <c r="L152" s="44">
        <v>2.0</v>
      </c>
      <c r="M152" s="44">
        <v>22.0</v>
      </c>
      <c r="N152" s="23">
        <f t="shared" si="5"/>
        <v>28</v>
      </c>
      <c r="O152" s="38"/>
      <c r="P152" s="45" t="s">
        <v>72</v>
      </c>
      <c r="Q152" s="38"/>
      <c r="R152" s="45">
        <f>MIN(Rules!$E$2,(MAX(H152/N152,N152/H152)))</f>
        <v>1.071428571</v>
      </c>
      <c r="S152" s="45">
        <f>VLOOKUP(B152,Rules!A:B,2,FALSE)</f>
        <v>50</v>
      </c>
      <c r="T152" s="38"/>
      <c r="U152" s="46">
        <f>1/(10^(-(E152+(IF(P152="Y",Rules!$I$2,0))-K152)/Rules!$E$12)+1)</f>
        <v>0.5356295771</v>
      </c>
      <c r="V152" s="47">
        <f t="shared" si="6"/>
        <v>25</v>
      </c>
      <c r="W152" s="47">
        <f t="shared" si="7"/>
        <v>-25</v>
      </c>
      <c r="X152" s="47"/>
      <c r="Y152" s="47"/>
      <c r="Z152" s="48"/>
      <c r="AA152" s="47">
        <f t="shared" ref="AA152:BJ152" si="156">IF($D152=AA$1,$E152+$V152,(IF($J152=AA$1,$K152+$W152,AA151)))</f>
        <v>1537</v>
      </c>
      <c r="AB152" s="47">
        <f t="shared" si="156"/>
        <v>1044</v>
      </c>
      <c r="AC152" s="47">
        <f t="shared" si="156"/>
        <v>1566</v>
      </c>
      <c r="AD152" s="47">
        <f t="shared" si="156"/>
        <v>493</v>
      </c>
      <c r="AE152" s="47">
        <f t="shared" si="156"/>
        <v>1642</v>
      </c>
      <c r="AF152" s="47">
        <f t="shared" si="156"/>
        <v>1680</v>
      </c>
      <c r="AG152" s="47">
        <f t="shared" si="156"/>
        <v>1117</v>
      </c>
      <c r="AH152" s="47">
        <f t="shared" si="156"/>
        <v>807</v>
      </c>
      <c r="AI152" s="47">
        <f t="shared" si="156"/>
        <v>1467</v>
      </c>
      <c r="AJ152" s="47">
        <f t="shared" si="156"/>
        <v>1830</v>
      </c>
      <c r="AK152" s="47">
        <f t="shared" si="156"/>
        <v>571</v>
      </c>
      <c r="AL152" s="47">
        <f t="shared" si="156"/>
        <v>897</v>
      </c>
      <c r="AM152" s="47">
        <f t="shared" si="156"/>
        <v>1882</v>
      </c>
      <c r="AN152" s="47">
        <f t="shared" si="156"/>
        <v>1295</v>
      </c>
      <c r="AO152" s="47">
        <f t="shared" si="156"/>
        <v>1129</v>
      </c>
      <c r="AP152" s="47">
        <f t="shared" si="156"/>
        <v>1951</v>
      </c>
      <c r="AQ152" s="47">
        <f t="shared" si="156"/>
        <v>1439</v>
      </c>
      <c r="AR152" s="47">
        <f t="shared" si="156"/>
        <v>591</v>
      </c>
      <c r="AS152" s="47">
        <f t="shared" si="156"/>
        <v>1786</v>
      </c>
      <c r="AT152" s="47">
        <f t="shared" si="156"/>
        <v>1106</v>
      </c>
      <c r="AU152" s="47">
        <f t="shared" si="156"/>
        <v>738</v>
      </c>
      <c r="AV152" s="47">
        <f t="shared" si="156"/>
        <v>878</v>
      </c>
      <c r="AW152" s="47">
        <f t="shared" si="156"/>
        <v>1189</v>
      </c>
      <c r="AX152" s="47">
        <f t="shared" si="156"/>
        <v>1214</v>
      </c>
      <c r="AY152" s="47">
        <f t="shared" si="156"/>
        <v>596</v>
      </c>
      <c r="AZ152" s="47">
        <f t="shared" si="156"/>
        <v>1638</v>
      </c>
      <c r="BA152" s="47">
        <f t="shared" si="156"/>
        <v>909</v>
      </c>
      <c r="BB152" s="47">
        <f t="shared" si="156"/>
        <v>653</v>
      </c>
      <c r="BC152" s="47">
        <f t="shared" si="156"/>
        <v>647</v>
      </c>
      <c r="BD152" s="47">
        <f t="shared" si="156"/>
        <v>1884</v>
      </c>
      <c r="BE152" s="47">
        <f t="shared" si="156"/>
        <v>657</v>
      </c>
      <c r="BF152" s="47">
        <f t="shared" si="156"/>
        <v>565</v>
      </c>
      <c r="BG152" s="47">
        <f t="shared" si="156"/>
        <v>1790</v>
      </c>
      <c r="BH152" s="47">
        <f t="shared" si="156"/>
        <v>1350</v>
      </c>
      <c r="BI152" s="47">
        <f t="shared" si="156"/>
        <v>1662</v>
      </c>
      <c r="BJ152" s="47">
        <f t="shared" si="156"/>
        <v>950</v>
      </c>
    </row>
    <row r="153" ht="13.5" customHeight="1">
      <c r="A153" s="88">
        <v>39977.0</v>
      </c>
      <c r="B153" s="235" t="s">
        <v>74</v>
      </c>
      <c r="C153" s="38"/>
      <c r="D153" s="233" t="s">
        <v>42</v>
      </c>
      <c r="E153" s="52">
        <f t="shared" si="2"/>
        <v>657</v>
      </c>
      <c r="F153" s="41">
        <v>3.0</v>
      </c>
      <c r="G153" s="41">
        <v>19.0</v>
      </c>
      <c r="H153" s="42">
        <f t="shared" si="3"/>
        <v>28</v>
      </c>
      <c r="I153" s="38"/>
      <c r="J153" s="234" t="s">
        <v>53</v>
      </c>
      <c r="K153" s="52">
        <f t="shared" si="4"/>
        <v>565</v>
      </c>
      <c r="L153" s="44">
        <v>1.0</v>
      </c>
      <c r="M153" s="44">
        <v>16.0</v>
      </c>
      <c r="N153" s="23">
        <f t="shared" si="5"/>
        <v>19</v>
      </c>
      <c r="O153" s="38"/>
      <c r="P153" s="45" t="s">
        <v>72</v>
      </c>
      <c r="Q153" s="38"/>
      <c r="R153" s="45">
        <f>MIN(Rules!$E$2,(MAX(H153/N153,N153/H153)))</f>
        <v>1.473684211</v>
      </c>
      <c r="S153" s="45">
        <f>VLOOKUP(B153,Rules!A:B,2,FALSE)</f>
        <v>50</v>
      </c>
      <c r="T153" s="38"/>
      <c r="U153" s="46">
        <f>1/(10^(-(E153+(IF(P153="Y",Rules!$I$2,0))-K153)/Rules!$E$12)+1)</f>
        <v>0.7529580183</v>
      </c>
      <c r="V153" s="47">
        <f t="shared" si="6"/>
        <v>18</v>
      </c>
      <c r="W153" s="47">
        <f t="shared" si="7"/>
        <v>-18</v>
      </c>
      <c r="X153" s="47"/>
      <c r="Y153" s="47"/>
      <c r="Z153" s="48"/>
      <c r="AA153" s="47">
        <f t="shared" ref="AA153:BJ153" si="157">IF($D153=AA$1,$E153+$V153,(IF($J153=AA$1,$K153+$W153,AA152)))</f>
        <v>1537</v>
      </c>
      <c r="AB153" s="47">
        <f t="shared" si="157"/>
        <v>1044</v>
      </c>
      <c r="AC153" s="47">
        <f t="shared" si="157"/>
        <v>1566</v>
      </c>
      <c r="AD153" s="47">
        <f t="shared" si="157"/>
        <v>493</v>
      </c>
      <c r="AE153" s="47">
        <f t="shared" si="157"/>
        <v>1642</v>
      </c>
      <c r="AF153" s="47">
        <f t="shared" si="157"/>
        <v>1680</v>
      </c>
      <c r="AG153" s="47">
        <f t="shared" si="157"/>
        <v>1117</v>
      </c>
      <c r="AH153" s="47">
        <f t="shared" si="157"/>
        <v>807</v>
      </c>
      <c r="AI153" s="47">
        <f t="shared" si="157"/>
        <v>1467</v>
      </c>
      <c r="AJ153" s="47">
        <f t="shared" si="157"/>
        <v>1830</v>
      </c>
      <c r="AK153" s="47">
        <f t="shared" si="157"/>
        <v>571</v>
      </c>
      <c r="AL153" s="47">
        <f t="shared" si="157"/>
        <v>897</v>
      </c>
      <c r="AM153" s="47">
        <f t="shared" si="157"/>
        <v>1882</v>
      </c>
      <c r="AN153" s="47">
        <f t="shared" si="157"/>
        <v>1295</v>
      </c>
      <c r="AO153" s="47">
        <f t="shared" si="157"/>
        <v>1129</v>
      </c>
      <c r="AP153" s="47">
        <f t="shared" si="157"/>
        <v>1951</v>
      </c>
      <c r="AQ153" s="47">
        <f t="shared" si="157"/>
        <v>1439</v>
      </c>
      <c r="AR153" s="47">
        <f t="shared" si="157"/>
        <v>591</v>
      </c>
      <c r="AS153" s="47">
        <f t="shared" si="157"/>
        <v>1786</v>
      </c>
      <c r="AT153" s="47">
        <f t="shared" si="157"/>
        <v>1106</v>
      </c>
      <c r="AU153" s="47">
        <f t="shared" si="157"/>
        <v>738</v>
      </c>
      <c r="AV153" s="47">
        <f t="shared" si="157"/>
        <v>878</v>
      </c>
      <c r="AW153" s="47">
        <f t="shared" si="157"/>
        <v>1189</v>
      </c>
      <c r="AX153" s="47">
        <f t="shared" si="157"/>
        <v>1214</v>
      </c>
      <c r="AY153" s="47">
        <f t="shared" si="157"/>
        <v>596</v>
      </c>
      <c r="AZ153" s="47">
        <f t="shared" si="157"/>
        <v>1638</v>
      </c>
      <c r="BA153" s="47">
        <f t="shared" si="157"/>
        <v>909</v>
      </c>
      <c r="BB153" s="47">
        <f t="shared" si="157"/>
        <v>653</v>
      </c>
      <c r="BC153" s="47">
        <f t="shared" si="157"/>
        <v>647</v>
      </c>
      <c r="BD153" s="47">
        <f t="shared" si="157"/>
        <v>1884</v>
      </c>
      <c r="BE153" s="47">
        <f t="shared" si="157"/>
        <v>675</v>
      </c>
      <c r="BF153" s="47">
        <f t="shared" si="157"/>
        <v>547</v>
      </c>
      <c r="BG153" s="47">
        <f t="shared" si="157"/>
        <v>1790</v>
      </c>
      <c r="BH153" s="47">
        <f t="shared" si="157"/>
        <v>1350</v>
      </c>
      <c r="BI153" s="47">
        <f t="shared" si="157"/>
        <v>1662</v>
      </c>
      <c r="BJ153" s="47">
        <f t="shared" si="157"/>
        <v>950</v>
      </c>
    </row>
    <row r="154" ht="13.5" customHeight="1">
      <c r="A154" s="88">
        <v>39977.0</v>
      </c>
      <c r="B154" s="235" t="s">
        <v>74</v>
      </c>
      <c r="C154" s="38"/>
      <c r="D154" s="233" t="s">
        <v>49</v>
      </c>
      <c r="E154" s="52">
        <f t="shared" si="2"/>
        <v>493</v>
      </c>
      <c r="F154" s="41">
        <v>3.0</v>
      </c>
      <c r="G154" s="41">
        <v>9.0</v>
      </c>
      <c r="H154" s="42">
        <f t="shared" si="3"/>
        <v>18</v>
      </c>
      <c r="I154" s="38"/>
      <c r="J154" s="234" t="s">
        <v>48</v>
      </c>
      <c r="K154" s="52">
        <f t="shared" si="4"/>
        <v>571</v>
      </c>
      <c r="L154" s="44">
        <v>3.0</v>
      </c>
      <c r="M154" s="44">
        <v>15.0</v>
      </c>
      <c r="N154" s="23">
        <f t="shared" si="5"/>
        <v>24</v>
      </c>
      <c r="O154" s="38"/>
      <c r="P154" s="45" t="s">
        <v>72</v>
      </c>
      <c r="Q154" s="38"/>
      <c r="R154" s="45">
        <f>MIN(Rules!$E$2,(MAX(H154/N154,N154/H154)))</f>
        <v>1.333333333</v>
      </c>
      <c r="S154" s="45">
        <f>VLOOKUP(B154,Rules!A:B,2,FALSE)</f>
        <v>50</v>
      </c>
      <c r="T154" s="38"/>
      <c r="U154" s="46">
        <f>1/(10^(-(E154+(IF(P154="Y",Rules!$I$2,0))-K154)/Rules!$E$12)+1)</f>
        <v>0.5821418811</v>
      </c>
      <c r="V154" s="47">
        <f t="shared" si="6"/>
        <v>-39</v>
      </c>
      <c r="W154" s="47">
        <f t="shared" si="7"/>
        <v>39</v>
      </c>
      <c r="X154" s="47"/>
      <c r="Y154" s="47"/>
      <c r="Z154" s="48"/>
      <c r="AA154" s="47">
        <f t="shared" ref="AA154:BJ154" si="158">IF($D154=AA$1,$E154+$V154,(IF($J154=AA$1,$K154+$W154,AA153)))</f>
        <v>1537</v>
      </c>
      <c r="AB154" s="47">
        <f t="shared" si="158"/>
        <v>1044</v>
      </c>
      <c r="AC154" s="47">
        <f t="shared" si="158"/>
        <v>1566</v>
      </c>
      <c r="AD154" s="47">
        <f t="shared" si="158"/>
        <v>454</v>
      </c>
      <c r="AE154" s="47">
        <f t="shared" si="158"/>
        <v>1642</v>
      </c>
      <c r="AF154" s="47">
        <f t="shared" si="158"/>
        <v>1680</v>
      </c>
      <c r="AG154" s="47">
        <f t="shared" si="158"/>
        <v>1117</v>
      </c>
      <c r="AH154" s="47">
        <f t="shared" si="158"/>
        <v>807</v>
      </c>
      <c r="AI154" s="47">
        <f t="shared" si="158"/>
        <v>1467</v>
      </c>
      <c r="AJ154" s="47">
        <f t="shared" si="158"/>
        <v>1830</v>
      </c>
      <c r="AK154" s="47">
        <f t="shared" si="158"/>
        <v>610</v>
      </c>
      <c r="AL154" s="47">
        <f t="shared" si="158"/>
        <v>897</v>
      </c>
      <c r="AM154" s="47">
        <f t="shared" si="158"/>
        <v>1882</v>
      </c>
      <c r="AN154" s="47">
        <f t="shared" si="158"/>
        <v>1295</v>
      </c>
      <c r="AO154" s="47">
        <f t="shared" si="158"/>
        <v>1129</v>
      </c>
      <c r="AP154" s="47">
        <f t="shared" si="158"/>
        <v>1951</v>
      </c>
      <c r="AQ154" s="47">
        <f t="shared" si="158"/>
        <v>1439</v>
      </c>
      <c r="AR154" s="47">
        <f t="shared" si="158"/>
        <v>591</v>
      </c>
      <c r="AS154" s="47">
        <f t="shared" si="158"/>
        <v>1786</v>
      </c>
      <c r="AT154" s="47">
        <f t="shared" si="158"/>
        <v>1106</v>
      </c>
      <c r="AU154" s="47">
        <f t="shared" si="158"/>
        <v>738</v>
      </c>
      <c r="AV154" s="47">
        <f t="shared" si="158"/>
        <v>878</v>
      </c>
      <c r="AW154" s="47">
        <f t="shared" si="158"/>
        <v>1189</v>
      </c>
      <c r="AX154" s="47">
        <f t="shared" si="158"/>
        <v>1214</v>
      </c>
      <c r="AY154" s="47">
        <f t="shared" si="158"/>
        <v>596</v>
      </c>
      <c r="AZ154" s="47">
        <f t="shared" si="158"/>
        <v>1638</v>
      </c>
      <c r="BA154" s="47">
        <f t="shared" si="158"/>
        <v>909</v>
      </c>
      <c r="BB154" s="47">
        <f t="shared" si="158"/>
        <v>653</v>
      </c>
      <c r="BC154" s="47">
        <f t="shared" si="158"/>
        <v>647</v>
      </c>
      <c r="BD154" s="47">
        <f t="shared" si="158"/>
        <v>1884</v>
      </c>
      <c r="BE154" s="47">
        <f t="shared" si="158"/>
        <v>675</v>
      </c>
      <c r="BF154" s="47">
        <f t="shared" si="158"/>
        <v>547</v>
      </c>
      <c r="BG154" s="47">
        <f t="shared" si="158"/>
        <v>1790</v>
      </c>
      <c r="BH154" s="47">
        <f t="shared" si="158"/>
        <v>1350</v>
      </c>
      <c r="BI154" s="47">
        <f t="shared" si="158"/>
        <v>1662</v>
      </c>
      <c r="BJ154" s="47">
        <f t="shared" si="158"/>
        <v>950</v>
      </c>
    </row>
    <row r="155" ht="13.5" customHeight="1">
      <c r="A155" s="88">
        <v>39978.0</v>
      </c>
      <c r="B155" s="235" t="s">
        <v>75</v>
      </c>
      <c r="C155" s="38"/>
      <c r="D155" s="233" t="s">
        <v>20</v>
      </c>
      <c r="E155" s="52">
        <f t="shared" si="2"/>
        <v>1786</v>
      </c>
      <c r="F155" s="41">
        <v>1.0</v>
      </c>
      <c r="G155" s="41">
        <v>8.0</v>
      </c>
      <c r="H155" s="42">
        <f t="shared" si="3"/>
        <v>11</v>
      </c>
      <c r="I155" s="38"/>
      <c r="J155" s="234" t="s">
        <v>25</v>
      </c>
      <c r="K155" s="52">
        <f t="shared" si="4"/>
        <v>1790</v>
      </c>
      <c r="L155" s="44">
        <v>0.0</v>
      </c>
      <c r="M155" s="44">
        <v>11.0</v>
      </c>
      <c r="N155" s="23">
        <f t="shared" si="5"/>
        <v>11</v>
      </c>
      <c r="O155" s="38"/>
      <c r="P155" s="45" t="s">
        <v>73</v>
      </c>
      <c r="Q155" s="38"/>
      <c r="R155" s="45">
        <f>MIN(Rules!$E$2,(MAX(H155/N155,N155/H155)))</f>
        <v>1</v>
      </c>
      <c r="S155" s="45">
        <f>VLOOKUP(B155,Rules!A:B,2,FALSE)</f>
        <v>60</v>
      </c>
      <c r="T155" s="38"/>
      <c r="U155" s="46">
        <f>1/(10^(-(E155+(IF(P155="Y",Rules!$I$2,0))-K155)/Rules!$E$12)+1)</f>
        <v>0.49539496</v>
      </c>
      <c r="V155" s="47">
        <f t="shared" si="6"/>
        <v>0</v>
      </c>
      <c r="W155" s="47">
        <f t="shared" si="7"/>
        <v>0</v>
      </c>
      <c r="X155" s="47"/>
      <c r="Y155" s="47"/>
      <c r="Z155" s="48"/>
      <c r="AA155" s="47">
        <f t="shared" ref="AA155:BJ155" si="159">IF($D155=AA$1,$E155+$V155,(IF($J155=AA$1,$K155+$W155,AA154)))</f>
        <v>1537</v>
      </c>
      <c r="AB155" s="47">
        <f t="shared" si="159"/>
        <v>1044</v>
      </c>
      <c r="AC155" s="47">
        <f t="shared" si="159"/>
        <v>1566</v>
      </c>
      <c r="AD155" s="47">
        <f t="shared" si="159"/>
        <v>454</v>
      </c>
      <c r="AE155" s="47">
        <f t="shared" si="159"/>
        <v>1642</v>
      </c>
      <c r="AF155" s="47">
        <f t="shared" si="159"/>
        <v>1680</v>
      </c>
      <c r="AG155" s="47">
        <f t="shared" si="159"/>
        <v>1117</v>
      </c>
      <c r="AH155" s="47">
        <f t="shared" si="159"/>
        <v>807</v>
      </c>
      <c r="AI155" s="47">
        <f t="shared" si="159"/>
        <v>1467</v>
      </c>
      <c r="AJ155" s="47">
        <f t="shared" si="159"/>
        <v>1830</v>
      </c>
      <c r="AK155" s="47">
        <f t="shared" si="159"/>
        <v>610</v>
      </c>
      <c r="AL155" s="47">
        <f t="shared" si="159"/>
        <v>897</v>
      </c>
      <c r="AM155" s="47">
        <f t="shared" si="159"/>
        <v>1882</v>
      </c>
      <c r="AN155" s="47">
        <f t="shared" si="159"/>
        <v>1295</v>
      </c>
      <c r="AO155" s="47">
        <f t="shared" si="159"/>
        <v>1129</v>
      </c>
      <c r="AP155" s="47">
        <f t="shared" si="159"/>
        <v>1951</v>
      </c>
      <c r="AQ155" s="47">
        <f t="shared" si="159"/>
        <v>1439</v>
      </c>
      <c r="AR155" s="47">
        <f t="shared" si="159"/>
        <v>591</v>
      </c>
      <c r="AS155" s="47">
        <f t="shared" si="159"/>
        <v>1786</v>
      </c>
      <c r="AT155" s="47">
        <f t="shared" si="159"/>
        <v>1106</v>
      </c>
      <c r="AU155" s="47">
        <f t="shared" si="159"/>
        <v>738</v>
      </c>
      <c r="AV155" s="47">
        <f t="shared" si="159"/>
        <v>878</v>
      </c>
      <c r="AW155" s="47">
        <f t="shared" si="159"/>
        <v>1189</v>
      </c>
      <c r="AX155" s="47">
        <f t="shared" si="159"/>
        <v>1214</v>
      </c>
      <c r="AY155" s="47">
        <f t="shared" si="159"/>
        <v>596</v>
      </c>
      <c r="AZ155" s="47">
        <f t="shared" si="159"/>
        <v>1638</v>
      </c>
      <c r="BA155" s="47">
        <f t="shared" si="159"/>
        <v>909</v>
      </c>
      <c r="BB155" s="47">
        <f t="shared" si="159"/>
        <v>653</v>
      </c>
      <c r="BC155" s="47">
        <f t="shared" si="159"/>
        <v>647</v>
      </c>
      <c r="BD155" s="47">
        <f t="shared" si="159"/>
        <v>1884</v>
      </c>
      <c r="BE155" s="47">
        <f t="shared" si="159"/>
        <v>675</v>
      </c>
      <c r="BF155" s="47">
        <f t="shared" si="159"/>
        <v>547</v>
      </c>
      <c r="BG155" s="47">
        <f t="shared" si="159"/>
        <v>1790</v>
      </c>
      <c r="BH155" s="47">
        <f t="shared" si="159"/>
        <v>1350</v>
      </c>
      <c r="BI155" s="47">
        <f t="shared" si="159"/>
        <v>1662</v>
      </c>
      <c r="BJ155" s="47">
        <f t="shared" si="159"/>
        <v>950</v>
      </c>
    </row>
    <row r="156" ht="13.5" customHeight="1">
      <c r="A156" s="88">
        <v>39978.0</v>
      </c>
      <c r="B156" s="235" t="s">
        <v>82</v>
      </c>
      <c r="C156" s="38"/>
      <c r="D156" s="233" t="s">
        <v>35</v>
      </c>
      <c r="E156" s="52">
        <f t="shared" si="2"/>
        <v>1117</v>
      </c>
      <c r="F156" s="41">
        <v>1.0</v>
      </c>
      <c r="G156" s="41">
        <v>18.0</v>
      </c>
      <c r="H156" s="42">
        <f t="shared" si="3"/>
        <v>21</v>
      </c>
      <c r="I156" s="38"/>
      <c r="J156" s="234" t="s">
        <v>33</v>
      </c>
      <c r="K156" s="52">
        <f t="shared" si="4"/>
        <v>1467</v>
      </c>
      <c r="L156" s="44">
        <v>2.0</v>
      </c>
      <c r="M156" s="44">
        <v>17.0</v>
      </c>
      <c r="N156" s="23">
        <f t="shared" si="5"/>
        <v>23</v>
      </c>
      <c r="O156" s="38"/>
      <c r="P156" s="45" t="s">
        <v>73</v>
      </c>
      <c r="Q156" s="38"/>
      <c r="R156" s="45">
        <f>MIN(Rules!$E$2,(MAX(H156/N156,N156/H156)))</f>
        <v>1.095238095</v>
      </c>
      <c r="S156" s="45">
        <f>VLOOKUP(B156,Rules!A:B,2,FALSE)</f>
        <v>35</v>
      </c>
      <c r="T156" s="38"/>
      <c r="U156" s="46">
        <f>1/(10^(-(E156+(IF(P156="Y",Rules!$I$2,0))-K156)/Rules!$E$12)+1)</f>
        <v>0.1663375308</v>
      </c>
      <c r="V156" s="47">
        <f t="shared" si="6"/>
        <v>-6</v>
      </c>
      <c r="W156" s="47">
        <f t="shared" si="7"/>
        <v>6</v>
      </c>
      <c r="X156" s="47"/>
      <c r="Y156" s="47"/>
      <c r="Z156" s="48"/>
      <c r="AA156" s="47">
        <f t="shared" ref="AA156:BJ156" si="160">IF($D156=AA$1,$E156+$V156,(IF($J156=AA$1,$K156+$W156,AA155)))</f>
        <v>1537</v>
      </c>
      <c r="AB156" s="47">
        <f t="shared" si="160"/>
        <v>1044</v>
      </c>
      <c r="AC156" s="47">
        <f t="shared" si="160"/>
        <v>1566</v>
      </c>
      <c r="AD156" s="47">
        <f t="shared" si="160"/>
        <v>454</v>
      </c>
      <c r="AE156" s="47">
        <f t="shared" si="160"/>
        <v>1642</v>
      </c>
      <c r="AF156" s="47">
        <f t="shared" si="160"/>
        <v>1680</v>
      </c>
      <c r="AG156" s="47">
        <f t="shared" si="160"/>
        <v>1111</v>
      </c>
      <c r="AH156" s="47">
        <f t="shared" si="160"/>
        <v>807</v>
      </c>
      <c r="AI156" s="47">
        <f t="shared" si="160"/>
        <v>1473</v>
      </c>
      <c r="AJ156" s="47">
        <f t="shared" si="160"/>
        <v>1830</v>
      </c>
      <c r="AK156" s="47">
        <f t="shared" si="160"/>
        <v>610</v>
      </c>
      <c r="AL156" s="47">
        <f t="shared" si="160"/>
        <v>897</v>
      </c>
      <c r="AM156" s="47">
        <f t="shared" si="160"/>
        <v>1882</v>
      </c>
      <c r="AN156" s="47">
        <f t="shared" si="160"/>
        <v>1295</v>
      </c>
      <c r="AO156" s="47">
        <f t="shared" si="160"/>
        <v>1129</v>
      </c>
      <c r="AP156" s="47">
        <f t="shared" si="160"/>
        <v>1951</v>
      </c>
      <c r="AQ156" s="47">
        <f t="shared" si="160"/>
        <v>1439</v>
      </c>
      <c r="AR156" s="47">
        <f t="shared" si="160"/>
        <v>591</v>
      </c>
      <c r="AS156" s="47">
        <f t="shared" si="160"/>
        <v>1786</v>
      </c>
      <c r="AT156" s="47">
        <f t="shared" si="160"/>
        <v>1106</v>
      </c>
      <c r="AU156" s="47">
        <f t="shared" si="160"/>
        <v>738</v>
      </c>
      <c r="AV156" s="47">
        <f t="shared" si="160"/>
        <v>878</v>
      </c>
      <c r="AW156" s="47">
        <f t="shared" si="160"/>
        <v>1189</v>
      </c>
      <c r="AX156" s="47">
        <f t="shared" si="160"/>
        <v>1214</v>
      </c>
      <c r="AY156" s="47">
        <f t="shared" si="160"/>
        <v>596</v>
      </c>
      <c r="AZ156" s="47">
        <f t="shared" si="160"/>
        <v>1638</v>
      </c>
      <c r="BA156" s="47">
        <f t="shared" si="160"/>
        <v>909</v>
      </c>
      <c r="BB156" s="47">
        <f t="shared" si="160"/>
        <v>653</v>
      </c>
      <c r="BC156" s="47">
        <f t="shared" si="160"/>
        <v>647</v>
      </c>
      <c r="BD156" s="47">
        <f t="shared" si="160"/>
        <v>1884</v>
      </c>
      <c r="BE156" s="47">
        <f t="shared" si="160"/>
        <v>675</v>
      </c>
      <c r="BF156" s="47">
        <f t="shared" si="160"/>
        <v>547</v>
      </c>
      <c r="BG156" s="47">
        <f t="shared" si="160"/>
        <v>1790</v>
      </c>
      <c r="BH156" s="47">
        <f t="shared" si="160"/>
        <v>1350</v>
      </c>
      <c r="BI156" s="47">
        <f t="shared" si="160"/>
        <v>1662</v>
      </c>
      <c r="BJ156" s="47">
        <f t="shared" si="160"/>
        <v>950</v>
      </c>
    </row>
    <row r="157" ht="13.5" customHeight="1">
      <c r="A157" s="88">
        <v>39984.0</v>
      </c>
      <c r="B157" s="84" t="s">
        <v>75</v>
      </c>
      <c r="C157" s="38"/>
      <c r="D157" s="233" t="s">
        <v>23</v>
      </c>
      <c r="E157" s="52">
        <f t="shared" si="2"/>
        <v>1882</v>
      </c>
      <c r="F157" s="41">
        <v>3.0</v>
      </c>
      <c r="G157" s="41">
        <v>13.0</v>
      </c>
      <c r="H157" s="42">
        <f t="shared" si="3"/>
        <v>22</v>
      </c>
      <c r="I157" s="38"/>
      <c r="J157" s="234" t="s">
        <v>22</v>
      </c>
      <c r="K157" s="52">
        <f t="shared" si="4"/>
        <v>1951</v>
      </c>
      <c r="L157" s="44">
        <v>2.0</v>
      </c>
      <c r="M157" s="44">
        <v>20.0</v>
      </c>
      <c r="N157" s="23">
        <f t="shared" si="5"/>
        <v>26</v>
      </c>
      <c r="O157" s="38"/>
      <c r="P157" s="45" t="s">
        <v>73</v>
      </c>
      <c r="Q157" s="38"/>
      <c r="R157" s="45">
        <f>MIN(Rules!$E$2,(MAX(H157/N157,N157/H157)))</f>
        <v>1.181818182</v>
      </c>
      <c r="S157" s="45">
        <f>VLOOKUP(B157,Rules!A:B,2,FALSE)</f>
        <v>60</v>
      </c>
      <c r="T157" s="38"/>
      <c r="U157" s="46">
        <f>1/(10^(-(E157+(IF(P157="Y",Rules!$I$2,0))-K157)/Rules!$E$12)+1)</f>
        <v>0.4212225439</v>
      </c>
      <c r="V157" s="47">
        <f t="shared" si="6"/>
        <v>-30</v>
      </c>
      <c r="W157" s="47">
        <f t="shared" si="7"/>
        <v>30</v>
      </c>
      <c r="X157" s="47"/>
      <c r="Y157" s="47"/>
      <c r="Z157" s="48"/>
      <c r="AA157" s="47">
        <f t="shared" ref="AA157:BJ157" si="161">IF($D157=AA$1,$E157+$V157,(IF($J157=AA$1,$K157+$W157,AA156)))</f>
        <v>1537</v>
      </c>
      <c r="AB157" s="47">
        <f t="shared" si="161"/>
        <v>1044</v>
      </c>
      <c r="AC157" s="47">
        <f t="shared" si="161"/>
        <v>1566</v>
      </c>
      <c r="AD157" s="47">
        <f t="shared" si="161"/>
        <v>454</v>
      </c>
      <c r="AE157" s="47">
        <f t="shared" si="161"/>
        <v>1642</v>
      </c>
      <c r="AF157" s="47">
        <f t="shared" si="161"/>
        <v>1680</v>
      </c>
      <c r="AG157" s="47">
        <f t="shared" si="161"/>
        <v>1111</v>
      </c>
      <c r="AH157" s="47">
        <f t="shared" si="161"/>
        <v>807</v>
      </c>
      <c r="AI157" s="47">
        <f t="shared" si="161"/>
        <v>1473</v>
      </c>
      <c r="AJ157" s="47">
        <f t="shared" si="161"/>
        <v>1830</v>
      </c>
      <c r="AK157" s="47">
        <f t="shared" si="161"/>
        <v>610</v>
      </c>
      <c r="AL157" s="47">
        <f t="shared" si="161"/>
        <v>897</v>
      </c>
      <c r="AM157" s="47">
        <f t="shared" si="161"/>
        <v>1852</v>
      </c>
      <c r="AN157" s="47">
        <f t="shared" si="161"/>
        <v>1295</v>
      </c>
      <c r="AO157" s="47">
        <f t="shared" si="161"/>
        <v>1129</v>
      </c>
      <c r="AP157" s="47">
        <f t="shared" si="161"/>
        <v>1981</v>
      </c>
      <c r="AQ157" s="47">
        <f t="shared" si="161"/>
        <v>1439</v>
      </c>
      <c r="AR157" s="47">
        <f t="shared" si="161"/>
        <v>591</v>
      </c>
      <c r="AS157" s="47">
        <f t="shared" si="161"/>
        <v>1786</v>
      </c>
      <c r="AT157" s="47">
        <f t="shared" si="161"/>
        <v>1106</v>
      </c>
      <c r="AU157" s="47">
        <f t="shared" si="161"/>
        <v>738</v>
      </c>
      <c r="AV157" s="47">
        <f t="shared" si="161"/>
        <v>878</v>
      </c>
      <c r="AW157" s="47">
        <f t="shared" si="161"/>
        <v>1189</v>
      </c>
      <c r="AX157" s="47">
        <f t="shared" si="161"/>
        <v>1214</v>
      </c>
      <c r="AY157" s="47">
        <f t="shared" si="161"/>
        <v>596</v>
      </c>
      <c r="AZ157" s="47">
        <f t="shared" si="161"/>
        <v>1638</v>
      </c>
      <c r="BA157" s="47">
        <f t="shared" si="161"/>
        <v>909</v>
      </c>
      <c r="BB157" s="47">
        <f t="shared" si="161"/>
        <v>653</v>
      </c>
      <c r="BC157" s="47">
        <f t="shared" si="161"/>
        <v>647</v>
      </c>
      <c r="BD157" s="47">
        <f t="shared" si="161"/>
        <v>1884</v>
      </c>
      <c r="BE157" s="47">
        <f t="shared" si="161"/>
        <v>675</v>
      </c>
      <c r="BF157" s="47">
        <f t="shared" si="161"/>
        <v>547</v>
      </c>
      <c r="BG157" s="47">
        <f t="shared" si="161"/>
        <v>1790</v>
      </c>
      <c r="BH157" s="47">
        <f t="shared" si="161"/>
        <v>1350</v>
      </c>
      <c r="BI157" s="47">
        <f t="shared" si="161"/>
        <v>1662</v>
      </c>
      <c r="BJ157" s="47">
        <f t="shared" si="161"/>
        <v>950</v>
      </c>
    </row>
    <row r="158" ht="13.5" customHeight="1">
      <c r="A158" s="88">
        <v>39984.0</v>
      </c>
      <c r="B158" s="235" t="s">
        <v>75</v>
      </c>
      <c r="C158" s="38"/>
      <c r="D158" s="233" t="s">
        <v>20</v>
      </c>
      <c r="E158" s="52">
        <f t="shared" si="2"/>
        <v>1786</v>
      </c>
      <c r="F158" s="41">
        <v>0.0</v>
      </c>
      <c r="G158" s="41">
        <v>17.0</v>
      </c>
      <c r="H158" s="42">
        <f t="shared" si="3"/>
        <v>17</v>
      </c>
      <c r="I158" s="38"/>
      <c r="J158" s="234" t="s">
        <v>25</v>
      </c>
      <c r="K158" s="52">
        <f t="shared" si="4"/>
        <v>1790</v>
      </c>
      <c r="L158" s="44">
        <v>0.0</v>
      </c>
      <c r="M158" s="44">
        <v>25.0</v>
      </c>
      <c r="N158" s="23">
        <f t="shared" si="5"/>
        <v>25</v>
      </c>
      <c r="O158" s="38"/>
      <c r="P158" s="45" t="s">
        <v>73</v>
      </c>
      <c r="Q158" s="38"/>
      <c r="R158" s="45">
        <f>MIN(Rules!$E$2,(MAX(H158/N158,N158/H158)))</f>
        <v>1.470588235</v>
      </c>
      <c r="S158" s="45">
        <f>VLOOKUP(B158,Rules!A:B,2,FALSE)</f>
        <v>60</v>
      </c>
      <c r="T158" s="38"/>
      <c r="U158" s="46">
        <f>1/(10^(-(E158+(IF(P158="Y",Rules!$I$2,0))-K158)/Rules!$E$12)+1)</f>
        <v>0.49539496</v>
      </c>
      <c r="V158" s="47">
        <f t="shared" si="6"/>
        <v>-44</v>
      </c>
      <c r="W158" s="47">
        <f t="shared" si="7"/>
        <v>44</v>
      </c>
      <c r="X158" s="47"/>
      <c r="Y158" s="47"/>
      <c r="Z158" s="48"/>
      <c r="AA158" s="47">
        <f t="shared" ref="AA158:BJ158" si="162">IF($D158=AA$1,$E158+$V158,(IF($J158=AA$1,$K158+$W158,AA157)))</f>
        <v>1537</v>
      </c>
      <c r="AB158" s="47">
        <f t="shared" si="162"/>
        <v>1044</v>
      </c>
      <c r="AC158" s="47">
        <f t="shared" si="162"/>
        <v>1566</v>
      </c>
      <c r="AD158" s="47">
        <f t="shared" si="162"/>
        <v>454</v>
      </c>
      <c r="AE158" s="47">
        <f t="shared" si="162"/>
        <v>1642</v>
      </c>
      <c r="AF158" s="47">
        <f t="shared" si="162"/>
        <v>1680</v>
      </c>
      <c r="AG158" s="47">
        <f t="shared" si="162"/>
        <v>1111</v>
      </c>
      <c r="AH158" s="47">
        <f t="shared" si="162"/>
        <v>807</v>
      </c>
      <c r="AI158" s="47">
        <f t="shared" si="162"/>
        <v>1473</v>
      </c>
      <c r="AJ158" s="47">
        <f t="shared" si="162"/>
        <v>1830</v>
      </c>
      <c r="AK158" s="47">
        <f t="shared" si="162"/>
        <v>610</v>
      </c>
      <c r="AL158" s="47">
        <f t="shared" si="162"/>
        <v>897</v>
      </c>
      <c r="AM158" s="47">
        <f t="shared" si="162"/>
        <v>1852</v>
      </c>
      <c r="AN158" s="47">
        <f t="shared" si="162"/>
        <v>1295</v>
      </c>
      <c r="AO158" s="47">
        <f t="shared" si="162"/>
        <v>1129</v>
      </c>
      <c r="AP158" s="47">
        <f t="shared" si="162"/>
        <v>1981</v>
      </c>
      <c r="AQ158" s="47">
        <f t="shared" si="162"/>
        <v>1439</v>
      </c>
      <c r="AR158" s="47">
        <f t="shared" si="162"/>
        <v>591</v>
      </c>
      <c r="AS158" s="47">
        <f t="shared" si="162"/>
        <v>1742</v>
      </c>
      <c r="AT158" s="47">
        <f t="shared" si="162"/>
        <v>1106</v>
      </c>
      <c r="AU158" s="47">
        <f t="shared" si="162"/>
        <v>738</v>
      </c>
      <c r="AV158" s="47">
        <f t="shared" si="162"/>
        <v>878</v>
      </c>
      <c r="AW158" s="47">
        <f t="shared" si="162"/>
        <v>1189</v>
      </c>
      <c r="AX158" s="47">
        <f t="shared" si="162"/>
        <v>1214</v>
      </c>
      <c r="AY158" s="47">
        <f t="shared" si="162"/>
        <v>596</v>
      </c>
      <c r="AZ158" s="47">
        <f t="shared" si="162"/>
        <v>1638</v>
      </c>
      <c r="BA158" s="47">
        <f t="shared" si="162"/>
        <v>909</v>
      </c>
      <c r="BB158" s="47">
        <f t="shared" si="162"/>
        <v>653</v>
      </c>
      <c r="BC158" s="47">
        <f t="shared" si="162"/>
        <v>647</v>
      </c>
      <c r="BD158" s="47">
        <f t="shared" si="162"/>
        <v>1884</v>
      </c>
      <c r="BE158" s="47">
        <f t="shared" si="162"/>
        <v>675</v>
      </c>
      <c r="BF158" s="47">
        <f t="shared" si="162"/>
        <v>547</v>
      </c>
      <c r="BG158" s="47">
        <f t="shared" si="162"/>
        <v>1834</v>
      </c>
      <c r="BH158" s="47">
        <f t="shared" si="162"/>
        <v>1350</v>
      </c>
      <c r="BI158" s="47">
        <f t="shared" si="162"/>
        <v>1662</v>
      </c>
      <c r="BJ158" s="47">
        <f t="shared" si="162"/>
        <v>950</v>
      </c>
    </row>
    <row r="159" ht="13.5" customHeight="1">
      <c r="A159" s="88">
        <v>39984.0</v>
      </c>
      <c r="B159" s="235" t="s">
        <v>74</v>
      </c>
      <c r="C159" s="38"/>
      <c r="D159" s="233" t="s">
        <v>43</v>
      </c>
      <c r="E159" s="52">
        <f t="shared" si="2"/>
        <v>1044</v>
      </c>
      <c r="F159" s="41">
        <v>6.0</v>
      </c>
      <c r="G159" s="41">
        <v>26.0</v>
      </c>
      <c r="H159" s="42">
        <f t="shared" si="3"/>
        <v>44</v>
      </c>
      <c r="I159" s="38"/>
      <c r="J159" s="234" t="s">
        <v>41</v>
      </c>
      <c r="K159" s="52">
        <f t="shared" si="4"/>
        <v>909</v>
      </c>
      <c r="L159" s="44">
        <v>2.0</v>
      </c>
      <c r="M159" s="44">
        <v>9.0</v>
      </c>
      <c r="N159" s="23">
        <f t="shared" si="5"/>
        <v>15</v>
      </c>
      <c r="O159" s="38"/>
      <c r="P159" s="45" t="s">
        <v>72</v>
      </c>
      <c r="Q159" s="38"/>
      <c r="R159" s="45">
        <f>MIN(Rules!$E$2,(MAX(H159/N159,N159/H159)))</f>
        <v>2</v>
      </c>
      <c r="S159" s="45">
        <f>VLOOKUP(B159,Rules!A:B,2,FALSE)</f>
        <v>50</v>
      </c>
      <c r="T159" s="38"/>
      <c r="U159" s="46">
        <f>1/(10^(-(E159+(IF(P159="Y",Rules!$I$2,0))-K159)/Rules!$E$12)+1)</f>
        <v>0.7879267681</v>
      </c>
      <c r="V159" s="47">
        <f t="shared" si="6"/>
        <v>21</v>
      </c>
      <c r="W159" s="47">
        <f t="shared" si="7"/>
        <v>-21</v>
      </c>
      <c r="X159" s="47"/>
      <c r="Y159" s="47"/>
      <c r="Z159" s="48"/>
      <c r="AA159" s="47">
        <f t="shared" ref="AA159:BJ159" si="163">IF($D159=AA$1,$E159+$V159,(IF($J159=AA$1,$K159+$W159,AA158)))</f>
        <v>1537</v>
      </c>
      <c r="AB159" s="47">
        <f t="shared" si="163"/>
        <v>1065</v>
      </c>
      <c r="AC159" s="47">
        <f t="shared" si="163"/>
        <v>1566</v>
      </c>
      <c r="AD159" s="47">
        <f t="shared" si="163"/>
        <v>454</v>
      </c>
      <c r="AE159" s="47">
        <f t="shared" si="163"/>
        <v>1642</v>
      </c>
      <c r="AF159" s="47">
        <f t="shared" si="163"/>
        <v>1680</v>
      </c>
      <c r="AG159" s="47">
        <f t="shared" si="163"/>
        <v>1111</v>
      </c>
      <c r="AH159" s="47">
        <f t="shared" si="163"/>
        <v>807</v>
      </c>
      <c r="AI159" s="47">
        <f t="shared" si="163"/>
        <v>1473</v>
      </c>
      <c r="AJ159" s="47">
        <f t="shared" si="163"/>
        <v>1830</v>
      </c>
      <c r="AK159" s="47">
        <f t="shared" si="163"/>
        <v>610</v>
      </c>
      <c r="AL159" s="47">
        <f t="shared" si="163"/>
        <v>897</v>
      </c>
      <c r="AM159" s="47">
        <f t="shared" si="163"/>
        <v>1852</v>
      </c>
      <c r="AN159" s="47">
        <f t="shared" si="163"/>
        <v>1295</v>
      </c>
      <c r="AO159" s="47">
        <f t="shared" si="163"/>
        <v>1129</v>
      </c>
      <c r="AP159" s="47">
        <f t="shared" si="163"/>
        <v>1981</v>
      </c>
      <c r="AQ159" s="47">
        <f t="shared" si="163"/>
        <v>1439</v>
      </c>
      <c r="AR159" s="47">
        <f t="shared" si="163"/>
        <v>591</v>
      </c>
      <c r="AS159" s="47">
        <f t="shared" si="163"/>
        <v>1742</v>
      </c>
      <c r="AT159" s="47">
        <f t="shared" si="163"/>
        <v>1106</v>
      </c>
      <c r="AU159" s="47">
        <f t="shared" si="163"/>
        <v>738</v>
      </c>
      <c r="AV159" s="47">
        <f t="shared" si="163"/>
        <v>878</v>
      </c>
      <c r="AW159" s="47">
        <f t="shared" si="163"/>
        <v>1189</v>
      </c>
      <c r="AX159" s="47">
        <f t="shared" si="163"/>
        <v>1214</v>
      </c>
      <c r="AY159" s="47">
        <f t="shared" si="163"/>
        <v>596</v>
      </c>
      <c r="AZ159" s="47">
        <f t="shared" si="163"/>
        <v>1638</v>
      </c>
      <c r="BA159" s="47">
        <f t="shared" si="163"/>
        <v>888</v>
      </c>
      <c r="BB159" s="47">
        <f t="shared" si="163"/>
        <v>653</v>
      </c>
      <c r="BC159" s="47">
        <f t="shared" si="163"/>
        <v>647</v>
      </c>
      <c r="BD159" s="47">
        <f t="shared" si="163"/>
        <v>1884</v>
      </c>
      <c r="BE159" s="47">
        <f t="shared" si="163"/>
        <v>675</v>
      </c>
      <c r="BF159" s="47">
        <f t="shared" si="163"/>
        <v>547</v>
      </c>
      <c r="BG159" s="47">
        <f t="shared" si="163"/>
        <v>1834</v>
      </c>
      <c r="BH159" s="47">
        <f t="shared" si="163"/>
        <v>1350</v>
      </c>
      <c r="BI159" s="47">
        <f t="shared" si="163"/>
        <v>1662</v>
      </c>
      <c r="BJ159" s="47">
        <f t="shared" si="163"/>
        <v>950</v>
      </c>
    </row>
    <row r="160" ht="13.5" customHeight="1">
      <c r="A160" s="88">
        <v>39984.0</v>
      </c>
      <c r="B160" s="235" t="s">
        <v>74</v>
      </c>
      <c r="C160" s="38"/>
      <c r="D160" s="233" t="s">
        <v>45</v>
      </c>
      <c r="E160" s="52">
        <f t="shared" si="2"/>
        <v>897</v>
      </c>
      <c r="F160" s="41">
        <v>0.0</v>
      </c>
      <c r="G160" s="41">
        <v>16.0</v>
      </c>
      <c r="H160" s="42">
        <f t="shared" si="3"/>
        <v>16</v>
      </c>
      <c r="I160" s="38"/>
      <c r="J160" s="234" t="s">
        <v>47</v>
      </c>
      <c r="K160" s="52">
        <f t="shared" si="4"/>
        <v>878</v>
      </c>
      <c r="L160" s="44">
        <v>1.0</v>
      </c>
      <c r="M160" s="44">
        <v>11.0</v>
      </c>
      <c r="N160" s="23">
        <f t="shared" si="5"/>
        <v>14</v>
      </c>
      <c r="O160" s="38"/>
      <c r="P160" s="45" t="s">
        <v>72</v>
      </c>
      <c r="Q160" s="38"/>
      <c r="R160" s="45">
        <f>MIN(Rules!$E$2,(MAX(H160/N160,N160/H160)))</f>
        <v>1.142857143</v>
      </c>
      <c r="S160" s="45">
        <f>VLOOKUP(B160,Rules!A:B,2,FALSE)</f>
        <v>50</v>
      </c>
      <c r="T160" s="38"/>
      <c r="U160" s="46">
        <f>1/(10^(-(E160+(IF(P160="Y",Rules!$I$2,0))-K160)/Rules!$E$12)+1)</f>
        <v>0.6853079508</v>
      </c>
      <c r="V160" s="47">
        <f t="shared" si="6"/>
        <v>18</v>
      </c>
      <c r="W160" s="47">
        <f t="shared" si="7"/>
        <v>-18</v>
      </c>
      <c r="X160" s="47"/>
      <c r="Y160" s="47"/>
      <c r="Z160" s="48"/>
      <c r="AA160" s="47">
        <f t="shared" ref="AA160:BJ160" si="164">IF($D160=AA$1,$E160+$V160,(IF($J160=AA$1,$K160+$W160,AA159)))</f>
        <v>1537</v>
      </c>
      <c r="AB160" s="47">
        <f t="shared" si="164"/>
        <v>1065</v>
      </c>
      <c r="AC160" s="47">
        <f t="shared" si="164"/>
        <v>1566</v>
      </c>
      <c r="AD160" s="47">
        <f t="shared" si="164"/>
        <v>454</v>
      </c>
      <c r="AE160" s="47">
        <f t="shared" si="164"/>
        <v>1642</v>
      </c>
      <c r="AF160" s="47">
        <f t="shared" si="164"/>
        <v>1680</v>
      </c>
      <c r="AG160" s="47">
        <f t="shared" si="164"/>
        <v>1111</v>
      </c>
      <c r="AH160" s="47">
        <f t="shared" si="164"/>
        <v>807</v>
      </c>
      <c r="AI160" s="47">
        <f t="shared" si="164"/>
        <v>1473</v>
      </c>
      <c r="AJ160" s="47">
        <f t="shared" si="164"/>
        <v>1830</v>
      </c>
      <c r="AK160" s="47">
        <f t="shared" si="164"/>
        <v>610</v>
      </c>
      <c r="AL160" s="47">
        <f t="shared" si="164"/>
        <v>915</v>
      </c>
      <c r="AM160" s="47">
        <f t="shared" si="164"/>
        <v>1852</v>
      </c>
      <c r="AN160" s="47">
        <f t="shared" si="164"/>
        <v>1295</v>
      </c>
      <c r="AO160" s="47">
        <f t="shared" si="164"/>
        <v>1129</v>
      </c>
      <c r="AP160" s="47">
        <f t="shared" si="164"/>
        <v>1981</v>
      </c>
      <c r="AQ160" s="47">
        <f t="shared" si="164"/>
        <v>1439</v>
      </c>
      <c r="AR160" s="47">
        <f t="shared" si="164"/>
        <v>591</v>
      </c>
      <c r="AS160" s="47">
        <f t="shared" si="164"/>
        <v>1742</v>
      </c>
      <c r="AT160" s="47">
        <f t="shared" si="164"/>
        <v>1106</v>
      </c>
      <c r="AU160" s="47">
        <f t="shared" si="164"/>
        <v>738</v>
      </c>
      <c r="AV160" s="47">
        <f t="shared" si="164"/>
        <v>860</v>
      </c>
      <c r="AW160" s="47">
        <f t="shared" si="164"/>
        <v>1189</v>
      </c>
      <c r="AX160" s="47">
        <f t="shared" si="164"/>
        <v>1214</v>
      </c>
      <c r="AY160" s="47">
        <f t="shared" si="164"/>
        <v>596</v>
      </c>
      <c r="AZ160" s="47">
        <f t="shared" si="164"/>
        <v>1638</v>
      </c>
      <c r="BA160" s="47">
        <f t="shared" si="164"/>
        <v>888</v>
      </c>
      <c r="BB160" s="47">
        <f t="shared" si="164"/>
        <v>653</v>
      </c>
      <c r="BC160" s="47">
        <f t="shared" si="164"/>
        <v>647</v>
      </c>
      <c r="BD160" s="47">
        <f t="shared" si="164"/>
        <v>1884</v>
      </c>
      <c r="BE160" s="47">
        <f t="shared" si="164"/>
        <v>675</v>
      </c>
      <c r="BF160" s="47">
        <f t="shared" si="164"/>
        <v>547</v>
      </c>
      <c r="BG160" s="47">
        <f t="shared" si="164"/>
        <v>1834</v>
      </c>
      <c r="BH160" s="47">
        <f t="shared" si="164"/>
        <v>1350</v>
      </c>
      <c r="BI160" s="47">
        <f t="shared" si="164"/>
        <v>1662</v>
      </c>
      <c r="BJ160" s="47">
        <f t="shared" si="164"/>
        <v>950</v>
      </c>
    </row>
    <row r="161" ht="13.5" customHeight="1">
      <c r="A161" s="88">
        <v>39984.0</v>
      </c>
      <c r="B161" s="235" t="s">
        <v>74</v>
      </c>
      <c r="C161" s="38"/>
      <c r="D161" s="233" t="s">
        <v>44</v>
      </c>
      <c r="E161" s="52">
        <f t="shared" si="2"/>
        <v>653</v>
      </c>
      <c r="F161" s="41">
        <v>3.0</v>
      </c>
      <c r="G161" s="41">
        <v>14.0</v>
      </c>
      <c r="H161" s="42">
        <f t="shared" si="3"/>
        <v>23</v>
      </c>
      <c r="I161" s="38"/>
      <c r="J161" s="234" t="s">
        <v>51</v>
      </c>
      <c r="K161" s="52">
        <f t="shared" si="4"/>
        <v>596</v>
      </c>
      <c r="L161" s="44">
        <v>2.0</v>
      </c>
      <c r="M161" s="44">
        <v>9.0</v>
      </c>
      <c r="N161" s="23">
        <f t="shared" si="5"/>
        <v>15</v>
      </c>
      <c r="O161" s="38"/>
      <c r="P161" s="45" t="s">
        <v>73</v>
      </c>
      <c r="Q161" s="38"/>
      <c r="R161" s="45">
        <f>MIN(Rules!$E$2,(MAX(H161/N161,N161/H161)))</f>
        <v>1.533333333</v>
      </c>
      <c r="S161" s="45">
        <f>VLOOKUP(B161,Rules!A:B,2,FALSE)</f>
        <v>50</v>
      </c>
      <c r="T161" s="38"/>
      <c r="U161" s="46">
        <f>1/(10^(-(E161+(IF(P161="Y",Rules!$I$2,0))-K161)/Rules!$E$12)+1)</f>
        <v>0.5652494453</v>
      </c>
      <c r="V161" s="47">
        <f t="shared" si="6"/>
        <v>33</v>
      </c>
      <c r="W161" s="47">
        <f t="shared" si="7"/>
        <v>-33</v>
      </c>
      <c r="X161" s="47"/>
      <c r="Y161" s="47"/>
      <c r="Z161" s="48"/>
      <c r="AA161" s="47">
        <f t="shared" ref="AA161:BJ161" si="165">IF($D161=AA$1,$E161+$V161,(IF($J161=AA$1,$K161+$W161,AA160)))</f>
        <v>1537</v>
      </c>
      <c r="AB161" s="47">
        <f t="shared" si="165"/>
        <v>1065</v>
      </c>
      <c r="AC161" s="47">
        <f t="shared" si="165"/>
        <v>1566</v>
      </c>
      <c r="AD161" s="47">
        <f t="shared" si="165"/>
        <v>454</v>
      </c>
      <c r="AE161" s="47">
        <f t="shared" si="165"/>
        <v>1642</v>
      </c>
      <c r="AF161" s="47">
        <f t="shared" si="165"/>
        <v>1680</v>
      </c>
      <c r="AG161" s="47">
        <f t="shared" si="165"/>
        <v>1111</v>
      </c>
      <c r="AH161" s="47">
        <f t="shared" si="165"/>
        <v>807</v>
      </c>
      <c r="AI161" s="47">
        <f t="shared" si="165"/>
        <v>1473</v>
      </c>
      <c r="AJ161" s="47">
        <f t="shared" si="165"/>
        <v>1830</v>
      </c>
      <c r="AK161" s="47">
        <f t="shared" si="165"/>
        <v>610</v>
      </c>
      <c r="AL161" s="47">
        <f t="shared" si="165"/>
        <v>915</v>
      </c>
      <c r="AM161" s="47">
        <f t="shared" si="165"/>
        <v>1852</v>
      </c>
      <c r="AN161" s="47">
        <f t="shared" si="165"/>
        <v>1295</v>
      </c>
      <c r="AO161" s="47">
        <f t="shared" si="165"/>
        <v>1129</v>
      </c>
      <c r="AP161" s="47">
        <f t="shared" si="165"/>
        <v>1981</v>
      </c>
      <c r="AQ161" s="47">
        <f t="shared" si="165"/>
        <v>1439</v>
      </c>
      <c r="AR161" s="47">
        <f t="shared" si="165"/>
        <v>591</v>
      </c>
      <c r="AS161" s="47">
        <f t="shared" si="165"/>
        <v>1742</v>
      </c>
      <c r="AT161" s="47">
        <f t="shared" si="165"/>
        <v>1106</v>
      </c>
      <c r="AU161" s="47">
        <f t="shared" si="165"/>
        <v>738</v>
      </c>
      <c r="AV161" s="47">
        <f t="shared" si="165"/>
        <v>860</v>
      </c>
      <c r="AW161" s="47">
        <f t="shared" si="165"/>
        <v>1189</v>
      </c>
      <c r="AX161" s="47">
        <f t="shared" si="165"/>
        <v>1214</v>
      </c>
      <c r="AY161" s="47">
        <f t="shared" si="165"/>
        <v>563</v>
      </c>
      <c r="AZ161" s="47">
        <f t="shared" si="165"/>
        <v>1638</v>
      </c>
      <c r="BA161" s="47">
        <f t="shared" si="165"/>
        <v>888</v>
      </c>
      <c r="BB161" s="47">
        <f t="shared" si="165"/>
        <v>686</v>
      </c>
      <c r="BC161" s="47">
        <f t="shared" si="165"/>
        <v>647</v>
      </c>
      <c r="BD161" s="47">
        <f t="shared" si="165"/>
        <v>1884</v>
      </c>
      <c r="BE161" s="47">
        <f t="shared" si="165"/>
        <v>675</v>
      </c>
      <c r="BF161" s="47">
        <f t="shared" si="165"/>
        <v>547</v>
      </c>
      <c r="BG161" s="47">
        <f t="shared" si="165"/>
        <v>1834</v>
      </c>
      <c r="BH161" s="47">
        <f t="shared" si="165"/>
        <v>1350</v>
      </c>
      <c r="BI161" s="47">
        <f t="shared" si="165"/>
        <v>1662</v>
      </c>
      <c r="BJ161" s="47">
        <f t="shared" si="165"/>
        <v>950</v>
      </c>
    </row>
    <row r="162" ht="13.5" customHeight="1">
      <c r="A162" s="88">
        <v>39984.0</v>
      </c>
      <c r="B162" s="235" t="s">
        <v>74</v>
      </c>
      <c r="C162" s="38"/>
      <c r="D162" s="233" t="s">
        <v>42</v>
      </c>
      <c r="E162" s="52">
        <f t="shared" si="2"/>
        <v>675</v>
      </c>
      <c r="F162" s="41">
        <v>1.0</v>
      </c>
      <c r="G162" s="41">
        <v>20.0</v>
      </c>
      <c r="H162" s="42">
        <f t="shared" si="3"/>
        <v>23</v>
      </c>
      <c r="I162" s="38"/>
      <c r="J162" s="234" t="s">
        <v>52</v>
      </c>
      <c r="K162" s="52">
        <f t="shared" si="4"/>
        <v>591</v>
      </c>
      <c r="L162" s="44">
        <v>3.0</v>
      </c>
      <c r="M162" s="44">
        <v>8.0</v>
      </c>
      <c r="N162" s="23">
        <f t="shared" si="5"/>
        <v>17</v>
      </c>
      <c r="O162" s="38"/>
      <c r="P162" s="45" t="s">
        <v>72</v>
      </c>
      <c r="Q162" s="38"/>
      <c r="R162" s="45">
        <f>MIN(Rules!$E$2,(MAX(H162/N162,N162/H162)))</f>
        <v>1.352941176</v>
      </c>
      <c r="S162" s="45">
        <f>VLOOKUP(B162,Rules!A:B,2,FALSE)</f>
        <v>50</v>
      </c>
      <c r="T162" s="38"/>
      <c r="U162" s="46">
        <f>1/(10^(-(E162+(IF(P162="Y",Rules!$I$2,0))-K162)/Rules!$E$12)+1)</f>
        <v>0.7460413982</v>
      </c>
      <c r="V162" s="47">
        <f t="shared" si="6"/>
        <v>17</v>
      </c>
      <c r="W162" s="47">
        <f t="shared" si="7"/>
        <v>-17</v>
      </c>
      <c r="X162" s="47"/>
      <c r="Y162" s="47"/>
      <c r="Z162" s="48"/>
      <c r="AA162" s="47">
        <f t="shared" ref="AA162:BJ162" si="166">IF($D162=AA$1,$E162+$V162,(IF($J162=AA$1,$K162+$W162,AA161)))</f>
        <v>1537</v>
      </c>
      <c r="AB162" s="47">
        <f t="shared" si="166"/>
        <v>1065</v>
      </c>
      <c r="AC162" s="47">
        <f t="shared" si="166"/>
        <v>1566</v>
      </c>
      <c r="AD162" s="47">
        <f t="shared" si="166"/>
        <v>454</v>
      </c>
      <c r="AE162" s="47">
        <f t="shared" si="166"/>
        <v>1642</v>
      </c>
      <c r="AF162" s="47">
        <f t="shared" si="166"/>
        <v>1680</v>
      </c>
      <c r="AG162" s="47">
        <f t="shared" si="166"/>
        <v>1111</v>
      </c>
      <c r="AH162" s="47">
        <f t="shared" si="166"/>
        <v>807</v>
      </c>
      <c r="AI162" s="47">
        <f t="shared" si="166"/>
        <v>1473</v>
      </c>
      <c r="AJ162" s="47">
        <f t="shared" si="166"/>
        <v>1830</v>
      </c>
      <c r="AK162" s="47">
        <f t="shared" si="166"/>
        <v>610</v>
      </c>
      <c r="AL162" s="47">
        <f t="shared" si="166"/>
        <v>915</v>
      </c>
      <c r="AM162" s="47">
        <f t="shared" si="166"/>
        <v>1852</v>
      </c>
      <c r="AN162" s="47">
        <f t="shared" si="166"/>
        <v>1295</v>
      </c>
      <c r="AO162" s="47">
        <f t="shared" si="166"/>
        <v>1129</v>
      </c>
      <c r="AP162" s="47">
        <f t="shared" si="166"/>
        <v>1981</v>
      </c>
      <c r="AQ162" s="47">
        <f t="shared" si="166"/>
        <v>1439</v>
      </c>
      <c r="AR162" s="47">
        <f t="shared" si="166"/>
        <v>574</v>
      </c>
      <c r="AS162" s="47">
        <f t="shared" si="166"/>
        <v>1742</v>
      </c>
      <c r="AT162" s="47">
        <f t="shared" si="166"/>
        <v>1106</v>
      </c>
      <c r="AU162" s="47">
        <f t="shared" si="166"/>
        <v>738</v>
      </c>
      <c r="AV162" s="47">
        <f t="shared" si="166"/>
        <v>860</v>
      </c>
      <c r="AW162" s="47">
        <f t="shared" si="166"/>
        <v>1189</v>
      </c>
      <c r="AX162" s="47">
        <f t="shared" si="166"/>
        <v>1214</v>
      </c>
      <c r="AY162" s="47">
        <f t="shared" si="166"/>
        <v>563</v>
      </c>
      <c r="AZ162" s="47">
        <f t="shared" si="166"/>
        <v>1638</v>
      </c>
      <c r="BA162" s="47">
        <f t="shared" si="166"/>
        <v>888</v>
      </c>
      <c r="BB162" s="47">
        <f t="shared" si="166"/>
        <v>686</v>
      </c>
      <c r="BC162" s="47">
        <f t="shared" si="166"/>
        <v>647</v>
      </c>
      <c r="BD162" s="47">
        <f t="shared" si="166"/>
        <v>1884</v>
      </c>
      <c r="BE162" s="47">
        <f t="shared" si="166"/>
        <v>692</v>
      </c>
      <c r="BF162" s="47">
        <f t="shared" si="166"/>
        <v>547</v>
      </c>
      <c r="BG162" s="47">
        <f t="shared" si="166"/>
        <v>1834</v>
      </c>
      <c r="BH162" s="47">
        <f t="shared" si="166"/>
        <v>1350</v>
      </c>
      <c r="BI162" s="47">
        <f t="shared" si="166"/>
        <v>1662</v>
      </c>
      <c r="BJ162" s="47">
        <f t="shared" si="166"/>
        <v>950</v>
      </c>
    </row>
    <row r="163" ht="13.5" customHeight="1">
      <c r="A163" s="88">
        <v>39985.0</v>
      </c>
      <c r="B163" s="235" t="s">
        <v>75</v>
      </c>
      <c r="C163" s="38"/>
      <c r="D163" s="233" t="s">
        <v>26</v>
      </c>
      <c r="E163" s="52">
        <f t="shared" si="2"/>
        <v>1830</v>
      </c>
      <c r="F163" s="240">
        <v>0.0</v>
      </c>
      <c r="G163" s="240">
        <v>18.0</v>
      </c>
      <c r="H163" s="42">
        <f t="shared" si="3"/>
        <v>18</v>
      </c>
      <c r="I163" s="38"/>
      <c r="J163" s="234" t="s">
        <v>24</v>
      </c>
      <c r="K163" s="52">
        <f t="shared" si="4"/>
        <v>1662</v>
      </c>
      <c r="L163" s="241">
        <v>1.0</v>
      </c>
      <c r="M163" s="241">
        <v>13.0</v>
      </c>
      <c r="N163" s="23">
        <f t="shared" si="5"/>
        <v>16</v>
      </c>
      <c r="O163" s="38"/>
      <c r="P163" s="45" t="s">
        <v>73</v>
      </c>
      <c r="Q163" s="38"/>
      <c r="R163" s="45">
        <f>MIN(Rules!$E$2,(MAX(H163/N163,N163/H163)))</f>
        <v>1.125</v>
      </c>
      <c r="S163" s="45">
        <f>VLOOKUP(B163,Rules!A:B,2,FALSE)</f>
        <v>60</v>
      </c>
      <c r="T163" s="38"/>
      <c r="U163" s="46">
        <f>1/(10^(-(E163+(IF(P163="Y",Rules!$I$2,0))-K163)/Rules!$E$12)+1)</f>
        <v>0.6843139489</v>
      </c>
      <c r="V163" s="47">
        <f t="shared" si="6"/>
        <v>21</v>
      </c>
      <c r="W163" s="47">
        <f t="shared" si="7"/>
        <v>-21</v>
      </c>
      <c r="X163" s="47"/>
      <c r="Y163" s="47"/>
      <c r="Z163" s="48"/>
      <c r="AA163" s="47">
        <f t="shared" ref="AA163:BJ163" si="167">IF($D163=AA$1,$E163+$V163,(IF($J163=AA$1,$K163+$W163,AA162)))</f>
        <v>1537</v>
      </c>
      <c r="AB163" s="47">
        <f t="shared" si="167"/>
        <v>1065</v>
      </c>
      <c r="AC163" s="47">
        <f t="shared" si="167"/>
        <v>1566</v>
      </c>
      <c r="AD163" s="47">
        <f t="shared" si="167"/>
        <v>454</v>
      </c>
      <c r="AE163" s="47">
        <f t="shared" si="167"/>
        <v>1642</v>
      </c>
      <c r="AF163" s="47">
        <f t="shared" si="167"/>
        <v>1680</v>
      </c>
      <c r="AG163" s="47">
        <f t="shared" si="167"/>
        <v>1111</v>
      </c>
      <c r="AH163" s="47">
        <f t="shared" si="167"/>
        <v>807</v>
      </c>
      <c r="AI163" s="47">
        <f t="shared" si="167"/>
        <v>1473</v>
      </c>
      <c r="AJ163" s="47">
        <f t="shared" si="167"/>
        <v>1851</v>
      </c>
      <c r="AK163" s="47">
        <f t="shared" si="167"/>
        <v>610</v>
      </c>
      <c r="AL163" s="47">
        <f t="shared" si="167"/>
        <v>915</v>
      </c>
      <c r="AM163" s="47">
        <f t="shared" si="167"/>
        <v>1852</v>
      </c>
      <c r="AN163" s="47">
        <f t="shared" si="167"/>
        <v>1295</v>
      </c>
      <c r="AO163" s="47">
        <f t="shared" si="167"/>
        <v>1129</v>
      </c>
      <c r="AP163" s="47">
        <f t="shared" si="167"/>
        <v>1981</v>
      </c>
      <c r="AQ163" s="47">
        <f t="shared" si="167"/>
        <v>1439</v>
      </c>
      <c r="AR163" s="47">
        <f t="shared" si="167"/>
        <v>574</v>
      </c>
      <c r="AS163" s="47">
        <f t="shared" si="167"/>
        <v>1742</v>
      </c>
      <c r="AT163" s="47">
        <f t="shared" si="167"/>
        <v>1106</v>
      </c>
      <c r="AU163" s="47">
        <f t="shared" si="167"/>
        <v>738</v>
      </c>
      <c r="AV163" s="47">
        <f t="shared" si="167"/>
        <v>860</v>
      </c>
      <c r="AW163" s="47">
        <f t="shared" si="167"/>
        <v>1189</v>
      </c>
      <c r="AX163" s="47">
        <f t="shared" si="167"/>
        <v>1214</v>
      </c>
      <c r="AY163" s="47">
        <f t="shared" si="167"/>
        <v>563</v>
      </c>
      <c r="AZ163" s="47">
        <f t="shared" si="167"/>
        <v>1638</v>
      </c>
      <c r="BA163" s="47">
        <f t="shared" si="167"/>
        <v>888</v>
      </c>
      <c r="BB163" s="47">
        <f t="shared" si="167"/>
        <v>686</v>
      </c>
      <c r="BC163" s="47">
        <f t="shared" si="167"/>
        <v>647</v>
      </c>
      <c r="BD163" s="47">
        <f t="shared" si="167"/>
        <v>1884</v>
      </c>
      <c r="BE163" s="47">
        <f t="shared" si="167"/>
        <v>692</v>
      </c>
      <c r="BF163" s="47">
        <f t="shared" si="167"/>
        <v>547</v>
      </c>
      <c r="BG163" s="47">
        <f t="shared" si="167"/>
        <v>1834</v>
      </c>
      <c r="BH163" s="47">
        <f t="shared" si="167"/>
        <v>1350</v>
      </c>
      <c r="BI163" s="47">
        <f t="shared" si="167"/>
        <v>1641</v>
      </c>
      <c r="BJ163" s="47">
        <f t="shared" si="167"/>
        <v>950</v>
      </c>
    </row>
    <row r="164" ht="13.5" customHeight="1">
      <c r="A164" s="242">
        <v>39985.0</v>
      </c>
      <c r="B164" s="235" t="s">
        <v>75</v>
      </c>
      <c r="C164" s="38"/>
      <c r="D164" s="233" t="s">
        <v>18</v>
      </c>
      <c r="E164" s="52">
        <f t="shared" si="2"/>
        <v>1884</v>
      </c>
      <c r="F164" s="240">
        <v>3.0</v>
      </c>
      <c r="G164" s="240">
        <v>18.0</v>
      </c>
      <c r="H164" s="42">
        <f t="shared" si="3"/>
        <v>27</v>
      </c>
      <c r="I164" s="38"/>
      <c r="J164" s="234" t="s">
        <v>21</v>
      </c>
      <c r="K164" s="52">
        <f t="shared" si="4"/>
        <v>1642</v>
      </c>
      <c r="L164" s="241">
        <v>1.0</v>
      </c>
      <c r="M164" s="241">
        <v>22.0</v>
      </c>
      <c r="N164" s="23">
        <f t="shared" si="5"/>
        <v>25</v>
      </c>
      <c r="O164" s="38"/>
      <c r="P164" s="38" t="s">
        <v>73</v>
      </c>
      <c r="Q164" s="38"/>
      <c r="R164" s="38">
        <f>MIN(Rules!$E$2,(MAX(H164/N164,N164/H164)))</f>
        <v>1.08</v>
      </c>
      <c r="S164" s="38">
        <f>VLOOKUP(B164,Rules!A:B,2,FALSE)</f>
        <v>60</v>
      </c>
      <c r="T164" s="38"/>
      <c r="U164" s="46">
        <f>1/(10^(-(E164+(IF(P164="Y",Rules!$I$2,0))-K164)/Rules!$E$12)+1)</f>
        <v>0.7529580183</v>
      </c>
      <c r="V164" s="47">
        <f t="shared" si="6"/>
        <v>16</v>
      </c>
      <c r="W164" s="47">
        <f t="shared" si="7"/>
        <v>-16</v>
      </c>
      <c r="X164" s="47"/>
      <c r="Y164" s="47"/>
      <c r="Z164" s="48"/>
      <c r="AA164" s="47">
        <f t="shared" ref="AA164:BJ164" si="168">IF($D164=AA$1,$E164+$V164,(IF($J164=AA$1,$K164+$W164,AA163)))</f>
        <v>1537</v>
      </c>
      <c r="AB164" s="47">
        <f t="shared" si="168"/>
        <v>1065</v>
      </c>
      <c r="AC164" s="47">
        <f t="shared" si="168"/>
        <v>1566</v>
      </c>
      <c r="AD164" s="47">
        <f t="shared" si="168"/>
        <v>454</v>
      </c>
      <c r="AE164" s="47">
        <f t="shared" si="168"/>
        <v>1626</v>
      </c>
      <c r="AF164" s="47">
        <f t="shared" si="168"/>
        <v>1680</v>
      </c>
      <c r="AG164" s="47">
        <f t="shared" si="168"/>
        <v>1111</v>
      </c>
      <c r="AH164" s="47">
        <f t="shared" si="168"/>
        <v>807</v>
      </c>
      <c r="AI164" s="47">
        <f t="shared" si="168"/>
        <v>1473</v>
      </c>
      <c r="AJ164" s="47">
        <f t="shared" si="168"/>
        <v>1851</v>
      </c>
      <c r="AK164" s="47">
        <f t="shared" si="168"/>
        <v>610</v>
      </c>
      <c r="AL164" s="47">
        <f t="shared" si="168"/>
        <v>915</v>
      </c>
      <c r="AM164" s="47">
        <f t="shared" si="168"/>
        <v>1852</v>
      </c>
      <c r="AN164" s="47">
        <f t="shared" si="168"/>
        <v>1295</v>
      </c>
      <c r="AO164" s="47">
        <f t="shared" si="168"/>
        <v>1129</v>
      </c>
      <c r="AP164" s="47">
        <f t="shared" si="168"/>
        <v>1981</v>
      </c>
      <c r="AQ164" s="47">
        <f t="shared" si="168"/>
        <v>1439</v>
      </c>
      <c r="AR164" s="47">
        <f t="shared" si="168"/>
        <v>574</v>
      </c>
      <c r="AS164" s="47">
        <f t="shared" si="168"/>
        <v>1742</v>
      </c>
      <c r="AT164" s="47">
        <f t="shared" si="168"/>
        <v>1106</v>
      </c>
      <c r="AU164" s="47">
        <f t="shared" si="168"/>
        <v>738</v>
      </c>
      <c r="AV164" s="47">
        <f t="shared" si="168"/>
        <v>860</v>
      </c>
      <c r="AW164" s="47">
        <f t="shared" si="168"/>
        <v>1189</v>
      </c>
      <c r="AX164" s="47">
        <f t="shared" si="168"/>
        <v>1214</v>
      </c>
      <c r="AY164" s="47">
        <f t="shared" si="168"/>
        <v>563</v>
      </c>
      <c r="AZ164" s="47">
        <f t="shared" si="168"/>
        <v>1638</v>
      </c>
      <c r="BA164" s="47">
        <f t="shared" si="168"/>
        <v>888</v>
      </c>
      <c r="BB164" s="47">
        <f t="shared" si="168"/>
        <v>686</v>
      </c>
      <c r="BC164" s="47">
        <f t="shared" si="168"/>
        <v>647</v>
      </c>
      <c r="BD164" s="47">
        <f t="shared" si="168"/>
        <v>1900</v>
      </c>
      <c r="BE164" s="47">
        <f t="shared" si="168"/>
        <v>692</v>
      </c>
      <c r="BF164" s="47">
        <f t="shared" si="168"/>
        <v>547</v>
      </c>
      <c r="BG164" s="47">
        <f t="shared" si="168"/>
        <v>1834</v>
      </c>
      <c r="BH164" s="47">
        <f t="shared" si="168"/>
        <v>1350</v>
      </c>
      <c r="BI164" s="47">
        <f t="shared" si="168"/>
        <v>1641</v>
      </c>
      <c r="BJ164" s="47">
        <f t="shared" si="168"/>
        <v>950</v>
      </c>
    </row>
    <row r="165" ht="13.5" customHeight="1">
      <c r="A165" s="242">
        <v>39985.0</v>
      </c>
      <c r="B165" s="235" t="s">
        <v>74</v>
      </c>
      <c r="C165" s="38"/>
      <c r="D165" s="233" t="s">
        <v>48</v>
      </c>
      <c r="E165" s="52">
        <f t="shared" si="2"/>
        <v>610</v>
      </c>
      <c r="F165" s="240">
        <v>0.0</v>
      </c>
      <c r="G165" s="240">
        <v>8.0</v>
      </c>
      <c r="H165" s="42">
        <f t="shared" si="3"/>
        <v>8</v>
      </c>
      <c r="I165" s="38"/>
      <c r="J165" s="234" t="s">
        <v>37</v>
      </c>
      <c r="K165" s="52">
        <f t="shared" si="4"/>
        <v>807</v>
      </c>
      <c r="L165" s="241">
        <v>3.0</v>
      </c>
      <c r="M165" s="241">
        <v>20.0</v>
      </c>
      <c r="N165" s="23">
        <f t="shared" si="5"/>
        <v>29</v>
      </c>
      <c r="O165" s="38"/>
      <c r="P165" s="38" t="s">
        <v>72</v>
      </c>
      <c r="Q165" s="38"/>
      <c r="R165" s="38">
        <f>MIN(Rules!$E$2,(MAX(H165/N165,N165/H165)))</f>
        <v>2</v>
      </c>
      <c r="S165" s="38">
        <f>VLOOKUP(B165,Rules!A:B,2,FALSE)</f>
        <v>50</v>
      </c>
      <c r="T165" s="38"/>
      <c r="U165" s="46">
        <f>1/(10^(-(E165+(IF(P165="Y",Rules!$I$2,0))-K165)/Rules!$E$12)+1)</f>
        <v>0.4460995118</v>
      </c>
      <c r="V165" s="47">
        <f t="shared" si="6"/>
        <v>-45</v>
      </c>
      <c r="W165" s="47">
        <f t="shared" si="7"/>
        <v>45</v>
      </c>
      <c r="X165" s="47"/>
      <c r="Y165" s="47"/>
      <c r="Z165" s="48"/>
      <c r="AA165" s="47">
        <f t="shared" ref="AA165:BJ165" si="169">IF($D165=AA$1,$E165+$V165,(IF($J165=AA$1,$K165+$W165,AA164)))</f>
        <v>1537</v>
      </c>
      <c r="AB165" s="47">
        <f t="shared" si="169"/>
        <v>1065</v>
      </c>
      <c r="AC165" s="47">
        <f t="shared" si="169"/>
        <v>1566</v>
      </c>
      <c r="AD165" s="47">
        <f t="shared" si="169"/>
        <v>454</v>
      </c>
      <c r="AE165" s="47">
        <f t="shared" si="169"/>
        <v>1626</v>
      </c>
      <c r="AF165" s="47">
        <f t="shared" si="169"/>
        <v>1680</v>
      </c>
      <c r="AG165" s="47">
        <f t="shared" si="169"/>
        <v>1111</v>
      </c>
      <c r="AH165" s="47">
        <f t="shared" si="169"/>
        <v>852</v>
      </c>
      <c r="AI165" s="47">
        <f t="shared" si="169"/>
        <v>1473</v>
      </c>
      <c r="AJ165" s="47">
        <f t="shared" si="169"/>
        <v>1851</v>
      </c>
      <c r="AK165" s="47">
        <f t="shared" si="169"/>
        <v>565</v>
      </c>
      <c r="AL165" s="47">
        <f t="shared" si="169"/>
        <v>915</v>
      </c>
      <c r="AM165" s="47">
        <f t="shared" si="169"/>
        <v>1852</v>
      </c>
      <c r="AN165" s="47">
        <f t="shared" si="169"/>
        <v>1295</v>
      </c>
      <c r="AO165" s="47">
        <f t="shared" si="169"/>
        <v>1129</v>
      </c>
      <c r="AP165" s="47">
        <f t="shared" si="169"/>
        <v>1981</v>
      </c>
      <c r="AQ165" s="47">
        <f t="shared" si="169"/>
        <v>1439</v>
      </c>
      <c r="AR165" s="47">
        <f t="shared" si="169"/>
        <v>574</v>
      </c>
      <c r="AS165" s="47">
        <f t="shared" si="169"/>
        <v>1742</v>
      </c>
      <c r="AT165" s="47">
        <f t="shared" si="169"/>
        <v>1106</v>
      </c>
      <c r="AU165" s="47">
        <f t="shared" si="169"/>
        <v>738</v>
      </c>
      <c r="AV165" s="47">
        <f t="shared" si="169"/>
        <v>860</v>
      </c>
      <c r="AW165" s="47">
        <f t="shared" si="169"/>
        <v>1189</v>
      </c>
      <c r="AX165" s="47">
        <f t="shared" si="169"/>
        <v>1214</v>
      </c>
      <c r="AY165" s="47">
        <f t="shared" si="169"/>
        <v>563</v>
      </c>
      <c r="AZ165" s="47">
        <f t="shared" si="169"/>
        <v>1638</v>
      </c>
      <c r="BA165" s="47">
        <f t="shared" si="169"/>
        <v>888</v>
      </c>
      <c r="BB165" s="47">
        <f t="shared" si="169"/>
        <v>686</v>
      </c>
      <c r="BC165" s="47">
        <f t="shared" si="169"/>
        <v>647</v>
      </c>
      <c r="BD165" s="47">
        <f t="shared" si="169"/>
        <v>1900</v>
      </c>
      <c r="BE165" s="47">
        <f t="shared" si="169"/>
        <v>692</v>
      </c>
      <c r="BF165" s="47">
        <f t="shared" si="169"/>
        <v>547</v>
      </c>
      <c r="BG165" s="47">
        <f t="shared" si="169"/>
        <v>1834</v>
      </c>
      <c r="BH165" s="47">
        <f t="shared" si="169"/>
        <v>1350</v>
      </c>
      <c r="BI165" s="47">
        <f t="shared" si="169"/>
        <v>1641</v>
      </c>
      <c r="BJ165" s="47">
        <f t="shared" si="169"/>
        <v>950</v>
      </c>
    </row>
    <row r="166" ht="13.5" customHeight="1">
      <c r="A166" s="242">
        <v>39991.0</v>
      </c>
      <c r="B166" s="235" t="s">
        <v>74</v>
      </c>
      <c r="C166" s="38"/>
      <c r="D166" s="233" t="s">
        <v>36</v>
      </c>
      <c r="E166" s="52">
        <f t="shared" si="2"/>
        <v>1106</v>
      </c>
      <c r="F166" s="240">
        <v>1.0</v>
      </c>
      <c r="G166" s="240">
        <v>19.0</v>
      </c>
      <c r="H166" s="42">
        <f t="shared" si="3"/>
        <v>22</v>
      </c>
      <c r="I166" s="38"/>
      <c r="J166" s="234" t="s">
        <v>45</v>
      </c>
      <c r="K166" s="52">
        <f t="shared" si="4"/>
        <v>915</v>
      </c>
      <c r="L166" s="241">
        <v>2.0</v>
      </c>
      <c r="M166" s="241">
        <v>8.0</v>
      </c>
      <c r="N166" s="23">
        <f t="shared" si="5"/>
        <v>14</v>
      </c>
      <c r="O166" s="38"/>
      <c r="P166" s="38" t="s">
        <v>72</v>
      </c>
      <c r="Q166" s="38"/>
      <c r="R166" s="38">
        <f>MIN(Rules!$E$2,(MAX(H166/N166,N166/H166)))</f>
        <v>1.571428571</v>
      </c>
      <c r="S166" s="38">
        <f>VLOOKUP(B166,Rules!A:B,2,FALSE)</f>
        <v>50</v>
      </c>
      <c r="T166" s="38"/>
      <c r="U166" s="46">
        <f>1/(10^(-(E166+(IF(P166="Y",Rules!$I$2,0))-K166)/Rules!$E$12)+1)</f>
        <v>0.8278353554</v>
      </c>
      <c r="V166" s="47">
        <f t="shared" si="6"/>
        <v>14</v>
      </c>
      <c r="W166" s="47">
        <f t="shared" si="7"/>
        <v>-14</v>
      </c>
      <c r="X166" s="47"/>
      <c r="Y166" s="47"/>
      <c r="Z166" s="48"/>
      <c r="AA166" s="47">
        <f t="shared" ref="AA166:BJ166" si="170">IF($D166=AA$1,$E166+$V166,(IF($J166=AA$1,$K166+$W166,AA165)))</f>
        <v>1537</v>
      </c>
      <c r="AB166" s="47">
        <f t="shared" si="170"/>
        <v>1065</v>
      </c>
      <c r="AC166" s="47">
        <f t="shared" si="170"/>
        <v>1566</v>
      </c>
      <c r="AD166" s="47">
        <f t="shared" si="170"/>
        <v>454</v>
      </c>
      <c r="AE166" s="47">
        <f t="shared" si="170"/>
        <v>1626</v>
      </c>
      <c r="AF166" s="47">
        <f t="shared" si="170"/>
        <v>1680</v>
      </c>
      <c r="AG166" s="47">
        <f t="shared" si="170"/>
        <v>1111</v>
      </c>
      <c r="AH166" s="47">
        <f t="shared" si="170"/>
        <v>852</v>
      </c>
      <c r="AI166" s="47">
        <f t="shared" si="170"/>
        <v>1473</v>
      </c>
      <c r="AJ166" s="47">
        <f t="shared" si="170"/>
        <v>1851</v>
      </c>
      <c r="AK166" s="47">
        <f t="shared" si="170"/>
        <v>565</v>
      </c>
      <c r="AL166" s="47">
        <f t="shared" si="170"/>
        <v>901</v>
      </c>
      <c r="AM166" s="47">
        <f t="shared" si="170"/>
        <v>1852</v>
      </c>
      <c r="AN166" s="47">
        <f t="shared" si="170"/>
        <v>1295</v>
      </c>
      <c r="AO166" s="47">
        <f t="shared" si="170"/>
        <v>1129</v>
      </c>
      <c r="AP166" s="47">
        <f t="shared" si="170"/>
        <v>1981</v>
      </c>
      <c r="AQ166" s="47">
        <f t="shared" si="170"/>
        <v>1439</v>
      </c>
      <c r="AR166" s="47">
        <f t="shared" si="170"/>
        <v>574</v>
      </c>
      <c r="AS166" s="47">
        <f t="shared" si="170"/>
        <v>1742</v>
      </c>
      <c r="AT166" s="47">
        <f t="shared" si="170"/>
        <v>1120</v>
      </c>
      <c r="AU166" s="47">
        <f t="shared" si="170"/>
        <v>738</v>
      </c>
      <c r="AV166" s="47">
        <f t="shared" si="170"/>
        <v>860</v>
      </c>
      <c r="AW166" s="47">
        <f t="shared" si="170"/>
        <v>1189</v>
      </c>
      <c r="AX166" s="47">
        <f t="shared" si="170"/>
        <v>1214</v>
      </c>
      <c r="AY166" s="47">
        <f t="shared" si="170"/>
        <v>563</v>
      </c>
      <c r="AZ166" s="47">
        <f t="shared" si="170"/>
        <v>1638</v>
      </c>
      <c r="BA166" s="47">
        <f t="shared" si="170"/>
        <v>888</v>
      </c>
      <c r="BB166" s="47">
        <f t="shared" si="170"/>
        <v>686</v>
      </c>
      <c r="BC166" s="47">
        <f t="shared" si="170"/>
        <v>647</v>
      </c>
      <c r="BD166" s="47">
        <f t="shared" si="170"/>
        <v>1900</v>
      </c>
      <c r="BE166" s="47">
        <f t="shared" si="170"/>
        <v>692</v>
      </c>
      <c r="BF166" s="47">
        <f t="shared" si="170"/>
        <v>547</v>
      </c>
      <c r="BG166" s="47">
        <f t="shared" si="170"/>
        <v>1834</v>
      </c>
      <c r="BH166" s="47">
        <f t="shared" si="170"/>
        <v>1350</v>
      </c>
      <c r="BI166" s="47">
        <f t="shared" si="170"/>
        <v>1641</v>
      </c>
      <c r="BJ166" s="47">
        <f t="shared" si="170"/>
        <v>950</v>
      </c>
    </row>
    <row r="167" ht="13.5" customHeight="1">
      <c r="A167" s="242">
        <v>39991.0</v>
      </c>
      <c r="B167" s="235" t="s">
        <v>74</v>
      </c>
      <c r="C167" s="38"/>
      <c r="D167" s="233" t="s">
        <v>38</v>
      </c>
      <c r="E167" s="52">
        <f t="shared" si="2"/>
        <v>1214</v>
      </c>
      <c r="F167" s="240">
        <v>0.0</v>
      </c>
      <c r="G167" s="240">
        <v>21.0</v>
      </c>
      <c r="H167" s="42">
        <f t="shared" si="3"/>
        <v>21</v>
      </c>
      <c r="I167" s="38"/>
      <c r="J167" s="234" t="s">
        <v>43</v>
      </c>
      <c r="K167" s="52">
        <f t="shared" si="4"/>
        <v>1065</v>
      </c>
      <c r="L167" s="241">
        <v>1.0</v>
      </c>
      <c r="M167" s="241">
        <v>14.0</v>
      </c>
      <c r="N167" s="23">
        <f t="shared" si="5"/>
        <v>17</v>
      </c>
      <c r="O167" s="38"/>
      <c r="P167" s="38" t="s">
        <v>72</v>
      </c>
      <c r="Q167" s="38"/>
      <c r="R167" s="38">
        <f>MIN(Rules!$E$2,(MAX(H167/N167,N167/H167)))</f>
        <v>1.235294118</v>
      </c>
      <c r="S167" s="38">
        <f>VLOOKUP(B167,Rules!A:B,2,FALSE)</f>
        <v>50</v>
      </c>
      <c r="T167" s="38"/>
      <c r="U167" s="46">
        <f>1/(10^(-(E167+(IF(P167="Y",Rules!$I$2,0))-K167)/Rules!$E$12)+1)</f>
        <v>0.7985000482</v>
      </c>
      <c r="V167" s="47">
        <f t="shared" si="6"/>
        <v>12</v>
      </c>
      <c r="W167" s="47">
        <f t="shared" si="7"/>
        <v>-12</v>
      </c>
      <c r="X167" s="47"/>
      <c r="Y167" s="47"/>
      <c r="Z167" s="48"/>
      <c r="AA167" s="47">
        <f t="shared" ref="AA167:BJ167" si="171">IF($D167=AA$1,$E167+$V167,(IF($J167=AA$1,$K167+$W167,AA166)))</f>
        <v>1537</v>
      </c>
      <c r="AB167" s="47">
        <f t="shared" si="171"/>
        <v>1053</v>
      </c>
      <c r="AC167" s="47">
        <f t="shared" si="171"/>
        <v>1566</v>
      </c>
      <c r="AD167" s="47">
        <f t="shared" si="171"/>
        <v>454</v>
      </c>
      <c r="AE167" s="47">
        <f t="shared" si="171"/>
        <v>1626</v>
      </c>
      <c r="AF167" s="47">
        <f t="shared" si="171"/>
        <v>1680</v>
      </c>
      <c r="AG167" s="47">
        <f t="shared" si="171"/>
        <v>1111</v>
      </c>
      <c r="AH167" s="47">
        <f t="shared" si="171"/>
        <v>852</v>
      </c>
      <c r="AI167" s="47">
        <f t="shared" si="171"/>
        <v>1473</v>
      </c>
      <c r="AJ167" s="47">
        <f t="shared" si="171"/>
        <v>1851</v>
      </c>
      <c r="AK167" s="47">
        <f t="shared" si="171"/>
        <v>565</v>
      </c>
      <c r="AL167" s="47">
        <f t="shared" si="171"/>
        <v>901</v>
      </c>
      <c r="AM167" s="47">
        <f t="shared" si="171"/>
        <v>1852</v>
      </c>
      <c r="AN167" s="47">
        <f t="shared" si="171"/>
        <v>1295</v>
      </c>
      <c r="AO167" s="47">
        <f t="shared" si="171"/>
        <v>1129</v>
      </c>
      <c r="AP167" s="47">
        <f t="shared" si="171"/>
        <v>1981</v>
      </c>
      <c r="AQ167" s="47">
        <f t="shared" si="171"/>
        <v>1439</v>
      </c>
      <c r="AR167" s="47">
        <f t="shared" si="171"/>
        <v>574</v>
      </c>
      <c r="AS167" s="47">
        <f t="shared" si="171"/>
        <v>1742</v>
      </c>
      <c r="AT167" s="47">
        <f t="shared" si="171"/>
        <v>1120</v>
      </c>
      <c r="AU167" s="47">
        <f t="shared" si="171"/>
        <v>738</v>
      </c>
      <c r="AV167" s="47">
        <f t="shared" si="171"/>
        <v>860</v>
      </c>
      <c r="AW167" s="47">
        <f t="shared" si="171"/>
        <v>1189</v>
      </c>
      <c r="AX167" s="47">
        <f t="shared" si="171"/>
        <v>1226</v>
      </c>
      <c r="AY167" s="47">
        <f t="shared" si="171"/>
        <v>563</v>
      </c>
      <c r="AZ167" s="47">
        <f t="shared" si="171"/>
        <v>1638</v>
      </c>
      <c r="BA167" s="47">
        <f t="shared" si="171"/>
        <v>888</v>
      </c>
      <c r="BB167" s="47">
        <f t="shared" si="171"/>
        <v>686</v>
      </c>
      <c r="BC167" s="47">
        <f t="shared" si="171"/>
        <v>647</v>
      </c>
      <c r="BD167" s="47">
        <f t="shared" si="171"/>
        <v>1900</v>
      </c>
      <c r="BE167" s="47">
        <f t="shared" si="171"/>
        <v>692</v>
      </c>
      <c r="BF167" s="47">
        <f t="shared" si="171"/>
        <v>547</v>
      </c>
      <c r="BG167" s="47">
        <f t="shared" si="171"/>
        <v>1834</v>
      </c>
      <c r="BH167" s="47">
        <f t="shared" si="171"/>
        <v>1350</v>
      </c>
      <c r="BI167" s="47">
        <f t="shared" si="171"/>
        <v>1641</v>
      </c>
      <c r="BJ167" s="47">
        <f t="shared" si="171"/>
        <v>950</v>
      </c>
    </row>
    <row r="168" ht="13.5" customHeight="1">
      <c r="A168" s="242">
        <v>39991.0</v>
      </c>
      <c r="B168" s="235" t="s">
        <v>74</v>
      </c>
      <c r="C168" s="38"/>
      <c r="D168" s="233" t="s">
        <v>46</v>
      </c>
      <c r="E168" s="52">
        <f t="shared" si="2"/>
        <v>647</v>
      </c>
      <c r="F168" s="240">
        <v>2.0</v>
      </c>
      <c r="G168" s="240">
        <v>11.0</v>
      </c>
      <c r="H168" s="42">
        <f t="shared" si="3"/>
        <v>17</v>
      </c>
      <c r="I168" s="38"/>
      <c r="J168" s="234" t="s">
        <v>37</v>
      </c>
      <c r="K168" s="52">
        <f t="shared" si="4"/>
        <v>852</v>
      </c>
      <c r="L168" s="241">
        <v>1.0</v>
      </c>
      <c r="M168" s="241">
        <v>15.0</v>
      </c>
      <c r="N168" s="23">
        <f t="shared" si="5"/>
        <v>18</v>
      </c>
      <c r="O168" s="38"/>
      <c r="P168" s="38" t="s">
        <v>72</v>
      </c>
      <c r="Q168" s="38"/>
      <c r="R168" s="38">
        <f>MIN(Rules!$E$2,(MAX(H168/N168,N168/H168)))</f>
        <v>1.058823529</v>
      </c>
      <c r="S168" s="38">
        <f>VLOOKUP(B168,Rules!A:B,2,FALSE)</f>
        <v>50</v>
      </c>
      <c r="T168" s="38"/>
      <c r="U168" s="46">
        <f>1/(10^(-(E168+(IF(P168="Y",Rules!$I$2,0))-K168)/Rules!$E$12)+1)</f>
        <v>0.4370152719</v>
      </c>
      <c r="V168" s="47">
        <f t="shared" si="6"/>
        <v>-23</v>
      </c>
      <c r="W168" s="47">
        <f t="shared" si="7"/>
        <v>23</v>
      </c>
      <c r="X168" s="47"/>
      <c r="Y168" s="47"/>
      <c r="Z168" s="48"/>
      <c r="AA168" s="47">
        <f t="shared" ref="AA168:BJ168" si="172">IF($D168=AA$1,$E168+$V168,(IF($J168=AA$1,$K168+$W168,AA167)))</f>
        <v>1537</v>
      </c>
      <c r="AB168" s="47">
        <f t="shared" si="172"/>
        <v>1053</v>
      </c>
      <c r="AC168" s="47">
        <f t="shared" si="172"/>
        <v>1566</v>
      </c>
      <c r="AD168" s="47">
        <f t="shared" si="172"/>
        <v>454</v>
      </c>
      <c r="AE168" s="47">
        <f t="shared" si="172"/>
        <v>1626</v>
      </c>
      <c r="AF168" s="47">
        <f t="shared" si="172"/>
        <v>1680</v>
      </c>
      <c r="AG168" s="47">
        <f t="shared" si="172"/>
        <v>1111</v>
      </c>
      <c r="AH168" s="47">
        <f t="shared" si="172"/>
        <v>875</v>
      </c>
      <c r="AI168" s="47">
        <f t="shared" si="172"/>
        <v>1473</v>
      </c>
      <c r="AJ168" s="47">
        <f t="shared" si="172"/>
        <v>1851</v>
      </c>
      <c r="AK168" s="47">
        <f t="shared" si="172"/>
        <v>565</v>
      </c>
      <c r="AL168" s="47">
        <f t="shared" si="172"/>
        <v>901</v>
      </c>
      <c r="AM168" s="47">
        <f t="shared" si="172"/>
        <v>1852</v>
      </c>
      <c r="AN168" s="47">
        <f t="shared" si="172"/>
        <v>1295</v>
      </c>
      <c r="AO168" s="47">
        <f t="shared" si="172"/>
        <v>1129</v>
      </c>
      <c r="AP168" s="47">
        <f t="shared" si="172"/>
        <v>1981</v>
      </c>
      <c r="AQ168" s="47">
        <f t="shared" si="172"/>
        <v>1439</v>
      </c>
      <c r="AR168" s="47">
        <f t="shared" si="172"/>
        <v>574</v>
      </c>
      <c r="AS168" s="47">
        <f t="shared" si="172"/>
        <v>1742</v>
      </c>
      <c r="AT168" s="47">
        <f t="shared" si="172"/>
        <v>1120</v>
      </c>
      <c r="AU168" s="47">
        <f t="shared" si="172"/>
        <v>738</v>
      </c>
      <c r="AV168" s="47">
        <f t="shared" si="172"/>
        <v>860</v>
      </c>
      <c r="AW168" s="47">
        <f t="shared" si="172"/>
        <v>1189</v>
      </c>
      <c r="AX168" s="47">
        <f t="shared" si="172"/>
        <v>1226</v>
      </c>
      <c r="AY168" s="47">
        <f t="shared" si="172"/>
        <v>563</v>
      </c>
      <c r="AZ168" s="47">
        <f t="shared" si="172"/>
        <v>1638</v>
      </c>
      <c r="BA168" s="47">
        <f t="shared" si="172"/>
        <v>888</v>
      </c>
      <c r="BB168" s="47">
        <f t="shared" si="172"/>
        <v>686</v>
      </c>
      <c r="BC168" s="47">
        <f t="shared" si="172"/>
        <v>624</v>
      </c>
      <c r="BD168" s="47">
        <f t="shared" si="172"/>
        <v>1900</v>
      </c>
      <c r="BE168" s="47">
        <f t="shared" si="172"/>
        <v>692</v>
      </c>
      <c r="BF168" s="47">
        <f t="shared" si="172"/>
        <v>547</v>
      </c>
      <c r="BG168" s="47">
        <f t="shared" si="172"/>
        <v>1834</v>
      </c>
      <c r="BH168" s="47">
        <f t="shared" si="172"/>
        <v>1350</v>
      </c>
      <c r="BI168" s="47">
        <f t="shared" si="172"/>
        <v>1641</v>
      </c>
      <c r="BJ168" s="47">
        <f t="shared" si="172"/>
        <v>950</v>
      </c>
    </row>
    <row r="169" ht="13.5" customHeight="1">
      <c r="A169" s="242">
        <v>39991.0</v>
      </c>
      <c r="B169" s="235" t="s">
        <v>74</v>
      </c>
      <c r="C169" s="38"/>
      <c r="D169" s="233" t="s">
        <v>50</v>
      </c>
      <c r="E169" s="52">
        <f t="shared" si="2"/>
        <v>738</v>
      </c>
      <c r="F169" s="240">
        <v>4.0</v>
      </c>
      <c r="G169" s="240">
        <v>9.0</v>
      </c>
      <c r="H169" s="42">
        <f t="shared" si="3"/>
        <v>21</v>
      </c>
      <c r="I169" s="38"/>
      <c r="J169" s="234" t="s">
        <v>42</v>
      </c>
      <c r="K169" s="52">
        <f t="shared" si="4"/>
        <v>692</v>
      </c>
      <c r="L169" s="241">
        <v>3.0</v>
      </c>
      <c r="M169" s="241">
        <v>16.0</v>
      </c>
      <c r="N169" s="23">
        <f t="shared" si="5"/>
        <v>25</v>
      </c>
      <c r="O169" s="38"/>
      <c r="P169" s="38" t="s">
        <v>72</v>
      </c>
      <c r="Q169" s="38"/>
      <c r="R169" s="38">
        <f>MIN(Rules!$E$2,(MAX(H169/N169,N169/H169)))</f>
        <v>1.19047619</v>
      </c>
      <c r="S169" s="38">
        <f>VLOOKUP(B169,Rules!A:B,2,FALSE)</f>
        <v>50</v>
      </c>
      <c r="T169" s="38"/>
      <c r="U169" s="46">
        <f>1/(10^(-(E169+(IF(P169="Y",Rules!$I$2,0))-K169)/Rules!$E$12)+1)</f>
        <v>0.711486252</v>
      </c>
      <c r="V169" s="47">
        <f t="shared" si="6"/>
        <v>-42</v>
      </c>
      <c r="W169" s="47">
        <f t="shared" si="7"/>
        <v>42</v>
      </c>
      <c r="X169" s="47"/>
      <c r="Y169" s="47"/>
      <c r="Z169" s="48"/>
      <c r="AA169" s="47">
        <f t="shared" ref="AA169:BJ169" si="173">IF($D169=AA$1,$E169+$V169,(IF($J169=AA$1,$K169+$W169,AA168)))</f>
        <v>1537</v>
      </c>
      <c r="AB169" s="47">
        <f t="shared" si="173"/>
        <v>1053</v>
      </c>
      <c r="AC169" s="47">
        <f t="shared" si="173"/>
        <v>1566</v>
      </c>
      <c r="AD169" s="47">
        <f t="shared" si="173"/>
        <v>454</v>
      </c>
      <c r="AE169" s="47">
        <f t="shared" si="173"/>
        <v>1626</v>
      </c>
      <c r="AF169" s="47">
        <f t="shared" si="173"/>
        <v>1680</v>
      </c>
      <c r="AG169" s="47">
        <f t="shared" si="173"/>
        <v>1111</v>
      </c>
      <c r="AH169" s="47">
        <f t="shared" si="173"/>
        <v>875</v>
      </c>
      <c r="AI169" s="47">
        <f t="shared" si="173"/>
        <v>1473</v>
      </c>
      <c r="AJ169" s="47">
        <f t="shared" si="173"/>
        <v>1851</v>
      </c>
      <c r="AK169" s="47">
        <f t="shared" si="173"/>
        <v>565</v>
      </c>
      <c r="AL169" s="47">
        <f t="shared" si="173"/>
        <v>901</v>
      </c>
      <c r="AM169" s="47">
        <f t="shared" si="173"/>
        <v>1852</v>
      </c>
      <c r="AN169" s="47">
        <f t="shared" si="173"/>
        <v>1295</v>
      </c>
      <c r="AO169" s="47">
        <f t="shared" si="173"/>
        <v>1129</v>
      </c>
      <c r="AP169" s="47">
        <f t="shared" si="173"/>
        <v>1981</v>
      </c>
      <c r="AQ169" s="47">
        <f t="shared" si="173"/>
        <v>1439</v>
      </c>
      <c r="AR169" s="47">
        <f t="shared" si="173"/>
        <v>574</v>
      </c>
      <c r="AS169" s="47">
        <f t="shared" si="173"/>
        <v>1742</v>
      </c>
      <c r="AT169" s="47">
        <f t="shared" si="173"/>
        <v>1120</v>
      </c>
      <c r="AU169" s="47">
        <f t="shared" si="173"/>
        <v>696</v>
      </c>
      <c r="AV169" s="47">
        <f t="shared" si="173"/>
        <v>860</v>
      </c>
      <c r="AW169" s="47">
        <f t="shared" si="173"/>
        <v>1189</v>
      </c>
      <c r="AX169" s="47">
        <f t="shared" si="173"/>
        <v>1226</v>
      </c>
      <c r="AY169" s="47">
        <f t="shared" si="173"/>
        <v>563</v>
      </c>
      <c r="AZ169" s="47">
        <f t="shared" si="173"/>
        <v>1638</v>
      </c>
      <c r="BA169" s="47">
        <f t="shared" si="173"/>
        <v>888</v>
      </c>
      <c r="BB169" s="47">
        <f t="shared" si="173"/>
        <v>686</v>
      </c>
      <c r="BC169" s="47">
        <f t="shared" si="173"/>
        <v>624</v>
      </c>
      <c r="BD169" s="47">
        <f t="shared" si="173"/>
        <v>1900</v>
      </c>
      <c r="BE169" s="47">
        <f t="shared" si="173"/>
        <v>734</v>
      </c>
      <c r="BF169" s="47">
        <f t="shared" si="173"/>
        <v>547</v>
      </c>
      <c r="BG169" s="47">
        <f t="shared" si="173"/>
        <v>1834</v>
      </c>
      <c r="BH169" s="47">
        <f t="shared" si="173"/>
        <v>1350</v>
      </c>
      <c r="BI169" s="47">
        <f t="shared" si="173"/>
        <v>1641</v>
      </c>
      <c r="BJ169" s="47">
        <f t="shared" si="173"/>
        <v>950</v>
      </c>
    </row>
    <row r="170" ht="13.5" customHeight="1">
      <c r="A170" s="242">
        <v>39992.0</v>
      </c>
      <c r="B170" s="235" t="s">
        <v>82</v>
      </c>
      <c r="C170" s="38"/>
      <c r="D170" s="233" t="s">
        <v>30</v>
      </c>
      <c r="E170" s="52">
        <f t="shared" si="2"/>
        <v>1537</v>
      </c>
      <c r="F170" s="240">
        <v>3.0</v>
      </c>
      <c r="G170" s="240">
        <v>20.0</v>
      </c>
      <c r="H170" s="42">
        <f t="shared" si="3"/>
        <v>29</v>
      </c>
      <c r="I170" s="38"/>
      <c r="J170" s="234" t="s">
        <v>33</v>
      </c>
      <c r="K170" s="52">
        <f t="shared" si="4"/>
        <v>1473</v>
      </c>
      <c r="L170" s="241">
        <v>4.0</v>
      </c>
      <c r="M170" s="241">
        <v>15.0</v>
      </c>
      <c r="N170" s="23">
        <f t="shared" si="5"/>
        <v>27</v>
      </c>
      <c r="O170" s="38"/>
      <c r="P170" s="38" t="s">
        <v>72</v>
      </c>
      <c r="Q170" s="38"/>
      <c r="R170" s="38">
        <f>MIN(Rules!$E$2,(MAX(H170/N170,N170/H170)))</f>
        <v>1.074074074</v>
      </c>
      <c r="S170" s="38">
        <f>VLOOKUP(B170,Rules!A:B,2,FALSE)</f>
        <v>35</v>
      </c>
      <c r="T170" s="38"/>
      <c r="U170" s="46">
        <f>1/(10^(-(E170+(IF(P170="Y",Rules!$I$2,0))-K170)/Rules!$E$12)+1)</f>
        <v>0.728199443</v>
      </c>
      <c r="V170" s="47">
        <f t="shared" si="6"/>
        <v>10</v>
      </c>
      <c r="W170" s="47">
        <f t="shared" si="7"/>
        <v>-10</v>
      </c>
      <c r="X170" s="47"/>
      <c r="Y170" s="47"/>
      <c r="Z170" s="48"/>
      <c r="AA170" s="47">
        <f t="shared" ref="AA170:BJ170" si="174">IF($D170=AA$1,$E170+$V170,(IF($J170=AA$1,$K170+$W170,AA169)))</f>
        <v>1547</v>
      </c>
      <c r="AB170" s="47">
        <f t="shared" si="174"/>
        <v>1053</v>
      </c>
      <c r="AC170" s="47">
        <f t="shared" si="174"/>
        <v>1566</v>
      </c>
      <c r="AD170" s="47">
        <f t="shared" si="174"/>
        <v>454</v>
      </c>
      <c r="AE170" s="47">
        <f t="shared" si="174"/>
        <v>1626</v>
      </c>
      <c r="AF170" s="47">
        <f t="shared" si="174"/>
        <v>1680</v>
      </c>
      <c r="AG170" s="47">
        <f t="shared" si="174"/>
        <v>1111</v>
      </c>
      <c r="AH170" s="47">
        <f t="shared" si="174"/>
        <v>875</v>
      </c>
      <c r="AI170" s="47">
        <f t="shared" si="174"/>
        <v>1463</v>
      </c>
      <c r="AJ170" s="47">
        <f t="shared" si="174"/>
        <v>1851</v>
      </c>
      <c r="AK170" s="47">
        <f t="shared" si="174"/>
        <v>565</v>
      </c>
      <c r="AL170" s="47">
        <f t="shared" si="174"/>
        <v>901</v>
      </c>
      <c r="AM170" s="47">
        <f t="shared" si="174"/>
        <v>1852</v>
      </c>
      <c r="AN170" s="47">
        <f t="shared" si="174"/>
        <v>1295</v>
      </c>
      <c r="AO170" s="47">
        <f t="shared" si="174"/>
        <v>1129</v>
      </c>
      <c r="AP170" s="47">
        <f t="shared" si="174"/>
        <v>1981</v>
      </c>
      <c r="AQ170" s="47">
        <f t="shared" si="174"/>
        <v>1439</v>
      </c>
      <c r="AR170" s="47">
        <f t="shared" si="174"/>
        <v>574</v>
      </c>
      <c r="AS170" s="47">
        <f t="shared" si="174"/>
        <v>1742</v>
      </c>
      <c r="AT170" s="47">
        <f t="shared" si="174"/>
        <v>1120</v>
      </c>
      <c r="AU170" s="47">
        <f t="shared" si="174"/>
        <v>696</v>
      </c>
      <c r="AV170" s="47">
        <f t="shared" si="174"/>
        <v>860</v>
      </c>
      <c r="AW170" s="47">
        <f t="shared" si="174"/>
        <v>1189</v>
      </c>
      <c r="AX170" s="47">
        <f t="shared" si="174"/>
        <v>1226</v>
      </c>
      <c r="AY170" s="47">
        <f t="shared" si="174"/>
        <v>563</v>
      </c>
      <c r="AZ170" s="47">
        <f t="shared" si="174"/>
        <v>1638</v>
      </c>
      <c r="BA170" s="47">
        <f t="shared" si="174"/>
        <v>888</v>
      </c>
      <c r="BB170" s="47">
        <f t="shared" si="174"/>
        <v>686</v>
      </c>
      <c r="BC170" s="47">
        <f t="shared" si="174"/>
        <v>624</v>
      </c>
      <c r="BD170" s="47">
        <f t="shared" si="174"/>
        <v>1900</v>
      </c>
      <c r="BE170" s="47">
        <f t="shared" si="174"/>
        <v>734</v>
      </c>
      <c r="BF170" s="47">
        <f t="shared" si="174"/>
        <v>547</v>
      </c>
      <c r="BG170" s="47">
        <f t="shared" si="174"/>
        <v>1834</v>
      </c>
      <c r="BH170" s="47">
        <f t="shared" si="174"/>
        <v>1350</v>
      </c>
      <c r="BI170" s="47">
        <f t="shared" si="174"/>
        <v>1641</v>
      </c>
      <c r="BJ170" s="47">
        <f t="shared" si="174"/>
        <v>950</v>
      </c>
    </row>
    <row r="171" ht="13.5" customHeight="1">
      <c r="A171" s="242">
        <v>39998.0</v>
      </c>
      <c r="B171" s="235" t="s">
        <v>77</v>
      </c>
      <c r="C171" s="38"/>
      <c r="D171" s="233" t="s">
        <v>31</v>
      </c>
      <c r="E171" s="52">
        <f t="shared" si="2"/>
        <v>1439</v>
      </c>
      <c r="F171" s="240">
        <v>0.0</v>
      </c>
      <c r="G171" s="240">
        <v>18.0</v>
      </c>
      <c r="H171" s="42">
        <f t="shared" si="3"/>
        <v>18</v>
      </c>
      <c r="I171" s="38"/>
      <c r="J171" s="234" t="s">
        <v>30</v>
      </c>
      <c r="K171" s="52">
        <f t="shared" si="4"/>
        <v>1547</v>
      </c>
      <c r="L171" s="241">
        <v>1.0</v>
      </c>
      <c r="M171" s="241">
        <v>12.0</v>
      </c>
      <c r="N171" s="23">
        <f t="shared" si="5"/>
        <v>15</v>
      </c>
      <c r="O171" s="38"/>
      <c r="P171" s="38" t="s">
        <v>72</v>
      </c>
      <c r="Q171" s="38"/>
      <c r="R171" s="38">
        <f>MIN(Rules!$E$2,(MAX(H171/N171,N171/H171)))</f>
        <v>1.2</v>
      </c>
      <c r="S171" s="38">
        <f>VLOOKUP(B171,Rules!A:B,2,FALSE)</f>
        <v>60</v>
      </c>
      <c r="T171" s="38"/>
      <c r="U171" s="46">
        <f>1/(10^(-(E171+(IF(P171="Y",Rules!$I$2,0))-K171)/Rules!$E$12)+1)</f>
        <v>0.5482041035</v>
      </c>
      <c r="V171" s="47">
        <f t="shared" si="6"/>
        <v>33</v>
      </c>
      <c r="W171" s="47">
        <f t="shared" si="7"/>
        <v>-33</v>
      </c>
      <c r="X171" s="47"/>
      <c r="Y171" s="47"/>
      <c r="Z171" s="48"/>
      <c r="AA171" s="47">
        <f t="shared" ref="AA171:BJ171" si="175">IF($D171=AA$1,$E171+$V171,(IF($J171=AA$1,$K171+$W171,AA170)))</f>
        <v>1514</v>
      </c>
      <c r="AB171" s="47">
        <f t="shared" si="175"/>
        <v>1053</v>
      </c>
      <c r="AC171" s="47">
        <f t="shared" si="175"/>
        <v>1566</v>
      </c>
      <c r="AD171" s="47">
        <f t="shared" si="175"/>
        <v>454</v>
      </c>
      <c r="AE171" s="47">
        <f t="shared" si="175"/>
        <v>1626</v>
      </c>
      <c r="AF171" s="47">
        <f t="shared" si="175"/>
        <v>1680</v>
      </c>
      <c r="AG171" s="47">
        <f t="shared" si="175"/>
        <v>1111</v>
      </c>
      <c r="AH171" s="47">
        <f t="shared" si="175"/>
        <v>875</v>
      </c>
      <c r="AI171" s="47">
        <f t="shared" si="175"/>
        <v>1463</v>
      </c>
      <c r="AJ171" s="47">
        <f t="shared" si="175"/>
        <v>1851</v>
      </c>
      <c r="AK171" s="47">
        <f t="shared" si="175"/>
        <v>565</v>
      </c>
      <c r="AL171" s="47">
        <f t="shared" si="175"/>
        <v>901</v>
      </c>
      <c r="AM171" s="47">
        <f t="shared" si="175"/>
        <v>1852</v>
      </c>
      <c r="AN171" s="47">
        <f t="shared" si="175"/>
        <v>1295</v>
      </c>
      <c r="AO171" s="47">
        <f t="shared" si="175"/>
        <v>1129</v>
      </c>
      <c r="AP171" s="47">
        <f t="shared" si="175"/>
        <v>1981</v>
      </c>
      <c r="AQ171" s="47">
        <f t="shared" si="175"/>
        <v>1472</v>
      </c>
      <c r="AR171" s="47">
        <f t="shared" si="175"/>
        <v>574</v>
      </c>
      <c r="AS171" s="47">
        <f t="shared" si="175"/>
        <v>1742</v>
      </c>
      <c r="AT171" s="47">
        <f t="shared" si="175"/>
        <v>1120</v>
      </c>
      <c r="AU171" s="47">
        <f t="shared" si="175"/>
        <v>696</v>
      </c>
      <c r="AV171" s="47">
        <f t="shared" si="175"/>
        <v>860</v>
      </c>
      <c r="AW171" s="47">
        <f t="shared" si="175"/>
        <v>1189</v>
      </c>
      <c r="AX171" s="47">
        <f t="shared" si="175"/>
        <v>1226</v>
      </c>
      <c r="AY171" s="47">
        <f t="shared" si="175"/>
        <v>563</v>
      </c>
      <c r="AZ171" s="47">
        <f t="shared" si="175"/>
        <v>1638</v>
      </c>
      <c r="BA171" s="47">
        <f t="shared" si="175"/>
        <v>888</v>
      </c>
      <c r="BB171" s="47">
        <f t="shared" si="175"/>
        <v>686</v>
      </c>
      <c r="BC171" s="47">
        <f t="shared" si="175"/>
        <v>624</v>
      </c>
      <c r="BD171" s="47">
        <f t="shared" si="175"/>
        <v>1900</v>
      </c>
      <c r="BE171" s="47">
        <f t="shared" si="175"/>
        <v>734</v>
      </c>
      <c r="BF171" s="47">
        <f t="shared" si="175"/>
        <v>547</v>
      </c>
      <c r="BG171" s="47">
        <f t="shared" si="175"/>
        <v>1834</v>
      </c>
      <c r="BH171" s="47">
        <f t="shared" si="175"/>
        <v>1350</v>
      </c>
      <c r="BI171" s="47">
        <f t="shared" si="175"/>
        <v>1641</v>
      </c>
      <c r="BJ171" s="47">
        <f t="shared" si="175"/>
        <v>950</v>
      </c>
    </row>
    <row r="172" ht="13.5" customHeight="1">
      <c r="A172" s="242">
        <v>39998.0</v>
      </c>
      <c r="B172" s="235" t="s">
        <v>77</v>
      </c>
      <c r="C172" s="38"/>
      <c r="D172" s="233" t="s">
        <v>27</v>
      </c>
      <c r="E172" s="52">
        <f t="shared" si="2"/>
        <v>1638</v>
      </c>
      <c r="F172" s="240">
        <v>1.0</v>
      </c>
      <c r="G172" s="240">
        <v>12.0</v>
      </c>
      <c r="H172" s="42">
        <f t="shared" si="3"/>
        <v>15</v>
      </c>
      <c r="I172" s="38"/>
      <c r="J172" s="234" t="s">
        <v>19</v>
      </c>
      <c r="K172" s="52">
        <f t="shared" si="4"/>
        <v>1680</v>
      </c>
      <c r="L172" s="241">
        <v>3.0</v>
      </c>
      <c r="M172" s="241">
        <v>19.0</v>
      </c>
      <c r="N172" s="23">
        <f t="shared" si="5"/>
        <v>28</v>
      </c>
      <c r="O172" s="38"/>
      <c r="P172" s="38" t="s">
        <v>72</v>
      </c>
      <c r="Q172" s="38"/>
      <c r="R172" s="38">
        <f>MIN(Rules!$E$2,(MAX(H172/N172,N172/H172)))</f>
        <v>1.866666667</v>
      </c>
      <c r="S172" s="38">
        <f>VLOOKUP(B172,Rules!A:B,2,FALSE)</f>
        <v>60</v>
      </c>
      <c r="T172" s="38"/>
      <c r="U172" s="46">
        <f>1/(10^(-(E172+(IF(P172="Y",Rules!$I$2,0))-K172)/Rules!$E$12)+1)</f>
        <v>0.6218383402</v>
      </c>
      <c r="V172" s="47">
        <f t="shared" si="6"/>
        <v>-70</v>
      </c>
      <c r="W172" s="47">
        <f t="shared" si="7"/>
        <v>70</v>
      </c>
      <c r="X172" s="47"/>
      <c r="Y172" s="47"/>
      <c r="Z172" s="48"/>
      <c r="AA172" s="47">
        <f t="shared" ref="AA172:BJ172" si="176">IF($D172=AA$1,$E172+$V172,(IF($J172=AA$1,$K172+$W172,AA171)))</f>
        <v>1514</v>
      </c>
      <c r="AB172" s="47">
        <f t="shared" si="176"/>
        <v>1053</v>
      </c>
      <c r="AC172" s="47">
        <f t="shared" si="176"/>
        <v>1566</v>
      </c>
      <c r="AD172" s="47">
        <f t="shared" si="176"/>
        <v>454</v>
      </c>
      <c r="AE172" s="47">
        <f t="shared" si="176"/>
        <v>1626</v>
      </c>
      <c r="AF172" s="47">
        <f t="shared" si="176"/>
        <v>1750</v>
      </c>
      <c r="AG172" s="47">
        <f t="shared" si="176"/>
        <v>1111</v>
      </c>
      <c r="AH172" s="47">
        <f t="shared" si="176"/>
        <v>875</v>
      </c>
      <c r="AI172" s="47">
        <f t="shared" si="176"/>
        <v>1463</v>
      </c>
      <c r="AJ172" s="47">
        <f t="shared" si="176"/>
        <v>1851</v>
      </c>
      <c r="AK172" s="47">
        <f t="shared" si="176"/>
        <v>565</v>
      </c>
      <c r="AL172" s="47">
        <f t="shared" si="176"/>
        <v>901</v>
      </c>
      <c r="AM172" s="47">
        <f t="shared" si="176"/>
        <v>1852</v>
      </c>
      <c r="AN172" s="47">
        <f t="shared" si="176"/>
        <v>1295</v>
      </c>
      <c r="AO172" s="47">
        <f t="shared" si="176"/>
        <v>1129</v>
      </c>
      <c r="AP172" s="47">
        <f t="shared" si="176"/>
        <v>1981</v>
      </c>
      <c r="AQ172" s="47">
        <f t="shared" si="176"/>
        <v>1472</v>
      </c>
      <c r="AR172" s="47">
        <f t="shared" si="176"/>
        <v>574</v>
      </c>
      <c r="AS172" s="47">
        <f t="shared" si="176"/>
        <v>1742</v>
      </c>
      <c r="AT172" s="47">
        <f t="shared" si="176"/>
        <v>1120</v>
      </c>
      <c r="AU172" s="47">
        <f t="shared" si="176"/>
        <v>696</v>
      </c>
      <c r="AV172" s="47">
        <f t="shared" si="176"/>
        <v>860</v>
      </c>
      <c r="AW172" s="47">
        <f t="shared" si="176"/>
        <v>1189</v>
      </c>
      <c r="AX172" s="47">
        <f t="shared" si="176"/>
        <v>1226</v>
      </c>
      <c r="AY172" s="47">
        <f t="shared" si="176"/>
        <v>563</v>
      </c>
      <c r="AZ172" s="47">
        <f t="shared" si="176"/>
        <v>1568</v>
      </c>
      <c r="BA172" s="47">
        <f t="shared" si="176"/>
        <v>888</v>
      </c>
      <c r="BB172" s="47">
        <f t="shared" si="176"/>
        <v>686</v>
      </c>
      <c r="BC172" s="47">
        <f t="shared" si="176"/>
        <v>624</v>
      </c>
      <c r="BD172" s="47">
        <f t="shared" si="176"/>
        <v>1900</v>
      </c>
      <c r="BE172" s="47">
        <f t="shared" si="176"/>
        <v>734</v>
      </c>
      <c r="BF172" s="47">
        <f t="shared" si="176"/>
        <v>547</v>
      </c>
      <c r="BG172" s="47">
        <f t="shared" si="176"/>
        <v>1834</v>
      </c>
      <c r="BH172" s="47">
        <f t="shared" si="176"/>
        <v>1350</v>
      </c>
      <c r="BI172" s="47">
        <f t="shared" si="176"/>
        <v>1641</v>
      </c>
      <c r="BJ172" s="47">
        <f t="shared" si="176"/>
        <v>950</v>
      </c>
    </row>
    <row r="173" ht="13.5" customHeight="1">
      <c r="A173" s="242">
        <v>39999.0</v>
      </c>
      <c r="B173" s="235" t="s">
        <v>75</v>
      </c>
      <c r="C173" s="38"/>
      <c r="D173" s="233" t="s">
        <v>26</v>
      </c>
      <c r="E173" s="52">
        <f t="shared" si="2"/>
        <v>1851</v>
      </c>
      <c r="F173" s="240">
        <v>0.0</v>
      </c>
      <c r="G173" s="240">
        <v>18.0</v>
      </c>
      <c r="H173" s="42">
        <f t="shared" si="3"/>
        <v>18</v>
      </c>
      <c r="I173" s="38"/>
      <c r="J173" s="234" t="s">
        <v>22</v>
      </c>
      <c r="K173" s="52">
        <f t="shared" si="4"/>
        <v>1981</v>
      </c>
      <c r="L173" s="241">
        <v>2.0</v>
      </c>
      <c r="M173" s="241">
        <v>18.0</v>
      </c>
      <c r="N173" s="23">
        <f t="shared" si="5"/>
        <v>24</v>
      </c>
      <c r="O173" s="38"/>
      <c r="P173" s="38" t="s">
        <v>72</v>
      </c>
      <c r="Q173" s="38"/>
      <c r="R173" s="38">
        <f>MIN(Rules!$E$2,(MAX(H173/N173,N173/H173)))</f>
        <v>1.333333333</v>
      </c>
      <c r="S173" s="38">
        <f>VLOOKUP(B173,Rules!A:B,2,FALSE)</f>
        <v>60</v>
      </c>
      <c r="T173" s="38"/>
      <c r="U173" s="46">
        <f>1/(10^(-(E173+(IF(P173="Y",Rules!$I$2,0))-K173)/Rules!$E$12)+1)</f>
        <v>0.5230095873</v>
      </c>
      <c r="V173" s="47">
        <f t="shared" si="6"/>
        <v>-42</v>
      </c>
      <c r="W173" s="47">
        <f t="shared" si="7"/>
        <v>42</v>
      </c>
      <c r="X173" s="47"/>
      <c r="Y173" s="47"/>
      <c r="Z173" s="48"/>
      <c r="AA173" s="47">
        <f t="shared" ref="AA173:BJ173" si="177">IF($D173=AA$1,$E173+$V173,(IF($J173=AA$1,$K173+$W173,AA172)))</f>
        <v>1514</v>
      </c>
      <c r="AB173" s="47">
        <f t="shared" si="177"/>
        <v>1053</v>
      </c>
      <c r="AC173" s="47">
        <f t="shared" si="177"/>
        <v>1566</v>
      </c>
      <c r="AD173" s="47">
        <f t="shared" si="177"/>
        <v>454</v>
      </c>
      <c r="AE173" s="47">
        <f t="shared" si="177"/>
        <v>1626</v>
      </c>
      <c r="AF173" s="47">
        <f t="shared" si="177"/>
        <v>1750</v>
      </c>
      <c r="AG173" s="47">
        <f t="shared" si="177"/>
        <v>1111</v>
      </c>
      <c r="AH173" s="47">
        <f t="shared" si="177"/>
        <v>875</v>
      </c>
      <c r="AI173" s="47">
        <f t="shared" si="177"/>
        <v>1463</v>
      </c>
      <c r="AJ173" s="47">
        <f t="shared" si="177"/>
        <v>1809</v>
      </c>
      <c r="AK173" s="47">
        <f t="shared" si="177"/>
        <v>565</v>
      </c>
      <c r="AL173" s="47">
        <f t="shared" si="177"/>
        <v>901</v>
      </c>
      <c r="AM173" s="47">
        <f t="shared" si="177"/>
        <v>1852</v>
      </c>
      <c r="AN173" s="47">
        <f t="shared" si="177"/>
        <v>1295</v>
      </c>
      <c r="AO173" s="47">
        <f t="shared" si="177"/>
        <v>1129</v>
      </c>
      <c r="AP173" s="47">
        <f t="shared" si="177"/>
        <v>2023</v>
      </c>
      <c r="AQ173" s="47">
        <f t="shared" si="177"/>
        <v>1472</v>
      </c>
      <c r="AR173" s="47">
        <f t="shared" si="177"/>
        <v>574</v>
      </c>
      <c r="AS173" s="47">
        <f t="shared" si="177"/>
        <v>1742</v>
      </c>
      <c r="AT173" s="47">
        <f t="shared" si="177"/>
        <v>1120</v>
      </c>
      <c r="AU173" s="47">
        <f t="shared" si="177"/>
        <v>696</v>
      </c>
      <c r="AV173" s="47">
        <f t="shared" si="177"/>
        <v>860</v>
      </c>
      <c r="AW173" s="47">
        <f t="shared" si="177"/>
        <v>1189</v>
      </c>
      <c r="AX173" s="47">
        <f t="shared" si="177"/>
        <v>1226</v>
      </c>
      <c r="AY173" s="47">
        <f t="shared" si="177"/>
        <v>563</v>
      </c>
      <c r="AZ173" s="47">
        <f t="shared" si="177"/>
        <v>1568</v>
      </c>
      <c r="BA173" s="47">
        <f t="shared" si="177"/>
        <v>888</v>
      </c>
      <c r="BB173" s="47">
        <f t="shared" si="177"/>
        <v>686</v>
      </c>
      <c r="BC173" s="47">
        <f t="shared" si="177"/>
        <v>624</v>
      </c>
      <c r="BD173" s="47">
        <f t="shared" si="177"/>
        <v>1900</v>
      </c>
      <c r="BE173" s="47">
        <f t="shared" si="177"/>
        <v>734</v>
      </c>
      <c r="BF173" s="47">
        <f t="shared" si="177"/>
        <v>547</v>
      </c>
      <c r="BG173" s="47">
        <f t="shared" si="177"/>
        <v>1834</v>
      </c>
      <c r="BH173" s="47">
        <f t="shared" si="177"/>
        <v>1350</v>
      </c>
      <c r="BI173" s="47">
        <f t="shared" si="177"/>
        <v>1641</v>
      </c>
      <c r="BJ173" s="47">
        <f t="shared" si="177"/>
        <v>950</v>
      </c>
    </row>
    <row r="174" ht="13.5" customHeight="1">
      <c r="A174" s="242">
        <v>40005.0</v>
      </c>
      <c r="B174" s="235" t="s">
        <v>77</v>
      </c>
      <c r="C174" s="38"/>
      <c r="D174" s="233" t="s">
        <v>24</v>
      </c>
      <c r="E174" s="52">
        <f t="shared" si="2"/>
        <v>1641</v>
      </c>
      <c r="F174" s="240">
        <v>0.0</v>
      </c>
      <c r="G174" s="240">
        <v>14.0</v>
      </c>
      <c r="H174" s="42">
        <f t="shared" si="3"/>
        <v>14</v>
      </c>
      <c r="I174" s="38"/>
      <c r="J174" s="234" t="s">
        <v>20</v>
      </c>
      <c r="K174" s="52">
        <f t="shared" si="4"/>
        <v>1742</v>
      </c>
      <c r="L174" s="241">
        <v>1.0</v>
      </c>
      <c r="M174" s="241">
        <v>13.0</v>
      </c>
      <c r="N174" s="23">
        <f t="shared" si="5"/>
        <v>16</v>
      </c>
      <c r="O174" s="38"/>
      <c r="P174" s="38" t="s">
        <v>72</v>
      </c>
      <c r="Q174" s="38"/>
      <c r="R174" s="38">
        <f>MIN(Rules!$E$2,(MAX(H174/N174,N174/H174)))</f>
        <v>1.142857143</v>
      </c>
      <c r="S174" s="38">
        <f>VLOOKUP(B174,Rules!A:B,2,FALSE)</f>
        <v>60</v>
      </c>
      <c r="T174" s="38"/>
      <c r="U174" s="46">
        <f>1/(10^(-(E174+(IF(P174="Y",Rules!$I$2,0))-K174)/Rules!$E$12)+1)</f>
        <v>0.5561751695</v>
      </c>
      <c r="V174" s="47">
        <f t="shared" si="6"/>
        <v>-38</v>
      </c>
      <c r="W174" s="47">
        <f t="shared" si="7"/>
        <v>38</v>
      </c>
      <c r="X174" s="47"/>
      <c r="Y174" s="47"/>
      <c r="Z174" s="48"/>
      <c r="AA174" s="47">
        <f t="shared" ref="AA174:BJ174" si="178">IF($D174=AA$1,$E174+$V174,(IF($J174=AA$1,$K174+$W174,AA173)))</f>
        <v>1514</v>
      </c>
      <c r="AB174" s="47">
        <f t="shared" si="178"/>
        <v>1053</v>
      </c>
      <c r="AC174" s="47">
        <f t="shared" si="178"/>
        <v>1566</v>
      </c>
      <c r="AD174" s="47">
        <f t="shared" si="178"/>
        <v>454</v>
      </c>
      <c r="AE174" s="47">
        <f t="shared" si="178"/>
        <v>1626</v>
      </c>
      <c r="AF174" s="47">
        <f t="shared" si="178"/>
        <v>1750</v>
      </c>
      <c r="AG174" s="47">
        <f t="shared" si="178"/>
        <v>1111</v>
      </c>
      <c r="AH174" s="47">
        <f t="shared" si="178"/>
        <v>875</v>
      </c>
      <c r="AI174" s="47">
        <f t="shared" si="178"/>
        <v>1463</v>
      </c>
      <c r="AJ174" s="47">
        <f t="shared" si="178"/>
        <v>1809</v>
      </c>
      <c r="AK174" s="47">
        <f t="shared" si="178"/>
        <v>565</v>
      </c>
      <c r="AL174" s="47">
        <f t="shared" si="178"/>
        <v>901</v>
      </c>
      <c r="AM174" s="47">
        <f t="shared" si="178"/>
        <v>1852</v>
      </c>
      <c r="AN174" s="47">
        <f t="shared" si="178"/>
        <v>1295</v>
      </c>
      <c r="AO174" s="47">
        <f t="shared" si="178"/>
        <v>1129</v>
      </c>
      <c r="AP174" s="47">
        <f t="shared" si="178"/>
        <v>2023</v>
      </c>
      <c r="AQ174" s="47">
        <f t="shared" si="178"/>
        <v>1472</v>
      </c>
      <c r="AR174" s="47">
        <f t="shared" si="178"/>
        <v>574</v>
      </c>
      <c r="AS174" s="47">
        <f t="shared" si="178"/>
        <v>1780</v>
      </c>
      <c r="AT174" s="47">
        <f t="shared" si="178"/>
        <v>1120</v>
      </c>
      <c r="AU174" s="47">
        <f t="shared" si="178"/>
        <v>696</v>
      </c>
      <c r="AV174" s="47">
        <f t="shared" si="178"/>
        <v>860</v>
      </c>
      <c r="AW174" s="47">
        <f t="shared" si="178"/>
        <v>1189</v>
      </c>
      <c r="AX174" s="47">
        <f t="shared" si="178"/>
        <v>1226</v>
      </c>
      <c r="AY174" s="47">
        <f t="shared" si="178"/>
        <v>563</v>
      </c>
      <c r="AZ174" s="47">
        <f t="shared" si="178"/>
        <v>1568</v>
      </c>
      <c r="BA174" s="47">
        <f t="shared" si="178"/>
        <v>888</v>
      </c>
      <c r="BB174" s="47">
        <f t="shared" si="178"/>
        <v>686</v>
      </c>
      <c r="BC174" s="47">
        <f t="shared" si="178"/>
        <v>624</v>
      </c>
      <c r="BD174" s="47">
        <f t="shared" si="178"/>
        <v>1900</v>
      </c>
      <c r="BE174" s="47">
        <f t="shared" si="178"/>
        <v>734</v>
      </c>
      <c r="BF174" s="47">
        <f t="shared" si="178"/>
        <v>547</v>
      </c>
      <c r="BG174" s="47">
        <f t="shared" si="178"/>
        <v>1834</v>
      </c>
      <c r="BH174" s="47">
        <f t="shared" si="178"/>
        <v>1350</v>
      </c>
      <c r="BI174" s="47">
        <f t="shared" si="178"/>
        <v>1603</v>
      </c>
      <c r="BJ174" s="47">
        <f t="shared" si="178"/>
        <v>950</v>
      </c>
    </row>
    <row r="175" ht="13.5" customHeight="1">
      <c r="A175" s="242">
        <v>40005.0</v>
      </c>
      <c r="B175" s="235" t="s">
        <v>77</v>
      </c>
      <c r="C175" s="38"/>
      <c r="D175" s="233" t="s">
        <v>21</v>
      </c>
      <c r="E175" s="52">
        <f t="shared" si="2"/>
        <v>1626</v>
      </c>
      <c r="F175" s="240">
        <v>1.0</v>
      </c>
      <c r="G175" s="240">
        <v>11.0</v>
      </c>
      <c r="H175" s="42">
        <f t="shared" si="3"/>
        <v>14</v>
      </c>
      <c r="I175" s="38"/>
      <c r="J175" s="234" t="s">
        <v>23</v>
      </c>
      <c r="K175" s="52">
        <f t="shared" si="4"/>
        <v>1852</v>
      </c>
      <c r="L175" s="241">
        <v>2.0</v>
      </c>
      <c r="M175" s="241">
        <v>18.0</v>
      </c>
      <c r="N175" s="23">
        <f t="shared" si="5"/>
        <v>24</v>
      </c>
      <c r="O175" s="38"/>
      <c r="P175" s="38" t="s">
        <v>72</v>
      </c>
      <c r="Q175" s="38"/>
      <c r="R175" s="38">
        <f>MIN(Rules!$E$2,(MAX(H175/N175,N175/H175)))</f>
        <v>1.714285714</v>
      </c>
      <c r="S175" s="38">
        <f>VLOOKUP(B175,Rules!A:B,2,FALSE)</f>
        <v>60</v>
      </c>
      <c r="T175" s="38"/>
      <c r="U175" s="46">
        <f>1/(10^(-(E175+(IF(P175="Y",Rules!$I$2,0))-K175)/Rules!$E$12)+1)</f>
        <v>0.4133841345</v>
      </c>
      <c r="V175" s="47">
        <f t="shared" si="6"/>
        <v>-43</v>
      </c>
      <c r="W175" s="47">
        <f t="shared" si="7"/>
        <v>43</v>
      </c>
      <c r="X175" s="47"/>
      <c r="Y175" s="47"/>
      <c r="Z175" s="48"/>
      <c r="AA175" s="47">
        <f t="shared" ref="AA175:BJ175" si="179">IF($D175=AA$1,$E175+$V175,(IF($J175=AA$1,$K175+$W175,AA174)))</f>
        <v>1514</v>
      </c>
      <c r="AB175" s="47">
        <f t="shared" si="179"/>
        <v>1053</v>
      </c>
      <c r="AC175" s="47">
        <f t="shared" si="179"/>
        <v>1566</v>
      </c>
      <c r="AD175" s="47">
        <f t="shared" si="179"/>
        <v>454</v>
      </c>
      <c r="AE175" s="47">
        <f t="shared" si="179"/>
        <v>1583</v>
      </c>
      <c r="AF175" s="47">
        <f t="shared" si="179"/>
        <v>1750</v>
      </c>
      <c r="AG175" s="47">
        <f t="shared" si="179"/>
        <v>1111</v>
      </c>
      <c r="AH175" s="47">
        <f t="shared" si="179"/>
        <v>875</v>
      </c>
      <c r="AI175" s="47">
        <f t="shared" si="179"/>
        <v>1463</v>
      </c>
      <c r="AJ175" s="47">
        <f t="shared" si="179"/>
        <v>1809</v>
      </c>
      <c r="AK175" s="47">
        <f t="shared" si="179"/>
        <v>565</v>
      </c>
      <c r="AL175" s="47">
        <f t="shared" si="179"/>
        <v>901</v>
      </c>
      <c r="AM175" s="47">
        <f t="shared" si="179"/>
        <v>1895</v>
      </c>
      <c r="AN175" s="47">
        <f t="shared" si="179"/>
        <v>1295</v>
      </c>
      <c r="AO175" s="47">
        <f t="shared" si="179"/>
        <v>1129</v>
      </c>
      <c r="AP175" s="47">
        <f t="shared" si="179"/>
        <v>2023</v>
      </c>
      <c r="AQ175" s="47">
        <f t="shared" si="179"/>
        <v>1472</v>
      </c>
      <c r="AR175" s="47">
        <f t="shared" si="179"/>
        <v>574</v>
      </c>
      <c r="AS175" s="47">
        <f t="shared" si="179"/>
        <v>1780</v>
      </c>
      <c r="AT175" s="47">
        <f t="shared" si="179"/>
        <v>1120</v>
      </c>
      <c r="AU175" s="47">
        <f t="shared" si="179"/>
        <v>696</v>
      </c>
      <c r="AV175" s="47">
        <f t="shared" si="179"/>
        <v>860</v>
      </c>
      <c r="AW175" s="47">
        <f t="shared" si="179"/>
        <v>1189</v>
      </c>
      <c r="AX175" s="47">
        <f t="shared" si="179"/>
        <v>1226</v>
      </c>
      <c r="AY175" s="47">
        <f t="shared" si="179"/>
        <v>563</v>
      </c>
      <c r="AZ175" s="47">
        <f t="shared" si="179"/>
        <v>1568</v>
      </c>
      <c r="BA175" s="47">
        <f t="shared" si="179"/>
        <v>888</v>
      </c>
      <c r="BB175" s="47">
        <f t="shared" si="179"/>
        <v>686</v>
      </c>
      <c r="BC175" s="47">
        <f t="shared" si="179"/>
        <v>624</v>
      </c>
      <c r="BD175" s="47">
        <f t="shared" si="179"/>
        <v>1900</v>
      </c>
      <c r="BE175" s="47">
        <f t="shared" si="179"/>
        <v>734</v>
      </c>
      <c r="BF175" s="47">
        <f t="shared" si="179"/>
        <v>547</v>
      </c>
      <c r="BG175" s="47">
        <f t="shared" si="179"/>
        <v>1834</v>
      </c>
      <c r="BH175" s="47">
        <f t="shared" si="179"/>
        <v>1350</v>
      </c>
      <c r="BI175" s="47">
        <f t="shared" si="179"/>
        <v>1603</v>
      </c>
      <c r="BJ175" s="47">
        <f t="shared" si="179"/>
        <v>950</v>
      </c>
    </row>
    <row r="176" ht="13.5" customHeight="1">
      <c r="A176" s="242">
        <v>40005.0</v>
      </c>
      <c r="B176" s="235" t="s">
        <v>74</v>
      </c>
      <c r="C176" s="38"/>
      <c r="D176" s="233" t="s">
        <v>33</v>
      </c>
      <c r="E176" s="52">
        <f t="shared" si="2"/>
        <v>1463</v>
      </c>
      <c r="F176" s="240">
        <v>0.0</v>
      </c>
      <c r="G176" s="240">
        <v>14.0</v>
      </c>
      <c r="H176" s="42">
        <f t="shared" si="3"/>
        <v>14</v>
      </c>
      <c r="I176" s="38"/>
      <c r="J176" s="234" t="s">
        <v>28</v>
      </c>
      <c r="K176" s="52">
        <f t="shared" si="4"/>
        <v>1566</v>
      </c>
      <c r="L176" s="241">
        <v>1.0</v>
      </c>
      <c r="M176" s="241">
        <v>15.0</v>
      </c>
      <c r="N176" s="23">
        <f t="shared" si="5"/>
        <v>18</v>
      </c>
      <c r="O176" s="38"/>
      <c r="P176" s="38" t="s">
        <v>73</v>
      </c>
      <c r="Q176" s="38"/>
      <c r="R176" s="38">
        <f>MIN(Rules!$E$2,(MAX(H176/N176,N176/H176)))</f>
        <v>1.285714286</v>
      </c>
      <c r="S176" s="38">
        <f>VLOOKUP(B176,Rules!A:B,2,FALSE)</f>
        <v>50</v>
      </c>
      <c r="T176" s="38"/>
      <c r="U176" s="46">
        <f>1/(10^(-(E176+(IF(P176="Y",Rules!$I$2,0))-K176)/Rules!$E$12)+1)</f>
        <v>0.383591306</v>
      </c>
      <c r="V176" s="47">
        <f t="shared" si="6"/>
        <v>-25</v>
      </c>
      <c r="W176" s="47">
        <f t="shared" si="7"/>
        <v>25</v>
      </c>
      <c r="X176" s="47"/>
      <c r="Y176" s="47"/>
      <c r="Z176" s="48"/>
      <c r="AA176" s="47">
        <f t="shared" ref="AA176:BJ176" si="180">IF($D176=AA$1,$E176+$V176,(IF($J176=AA$1,$K176+$W176,AA175)))</f>
        <v>1514</v>
      </c>
      <c r="AB176" s="47">
        <f t="shared" si="180"/>
        <v>1053</v>
      </c>
      <c r="AC176" s="47">
        <f t="shared" si="180"/>
        <v>1591</v>
      </c>
      <c r="AD176" s="47">
        <f t="shared" si="180"/>
        <v>454</v>
      </c>
      <c r="AE176" s="47">
        <f t="shared" si="180"/>
        <v>1583</v>
      </c>
      <c r="AF176" s="47">
        <f t="shared" si="180"/>
        <v>1750</v>
      </c>
      <c r="AG176" s="47">
        <f t="shared" si="180"/>
        <v>1111</v>
      </c>
      <c r="AH176" s="47">
        <f t="shared" si="180"/>
        <v>875</v>
      </c>
      <c r="AI176" s="47">
        <f t="shared" si="180"/>
        <v>1438</v>
      </c>
      <c r="AJ176" s="47">
        <f t="shared" si="180"/>
        <v>1809</v>
      </c>
      <c r="AK176" s="47">
        <f t="shared" si="180"/>
        <v>565</v>
      </c>
      <c r="AL176" s="47">
        <f t="shared" si="180"/>
        <v>901</v>
      </c>
      <c r="AM176" s="47">
        <f t="shared" si="180"/>
        <v>1895</v>
      </c>
      <c r="AN176" s="47">
        <f t="shared" si="180"/>
        <v>1295</v>
      </c>
      <c r="AO176" s="47">
        <f t="shared" si="180"/>
        <v>1129</v>
      </c>
      <c r="AP176" s="47">
        <f t="shared" si="180"/>
        <v>2023</v>
      </c>
      <c r="AQ176" s="47">
        <f t="shared" si="180"/>
        <v>1472</v>
      </c>
      <c r="AR176" s="47">
        <f t="shared" si="180"/>
        <v>574</v>
      </c>
      <c r="AS176" s="47">
        <f t="shared" si="180"/>
        <v>1780</v>
      </c>
      <c r="AT176" s="47">
        <f t="shared" si="180"/>
        <v>1120</v>
      </c>
      <c r="AU176" s="47">
        <f t="shared" si="180"/>
        <v>696</v>
      </c>
      <c r="AV176" s="47">
        <f t="shared" si="180"/>
        <v>860</v>
      </c>
      <c r="AW176" s="47">
        <f t="shared" si="180"/>
        <v>1189</v>
      </c>
      <c r="AX176" s="47">
        <f t="shared" si="180"/>
        <v>1226</v>
      </c>
      <c r="AY176" s="47">
        <f t="shared" si="180"/>
        <v>563</v>
      </c>
      <c r="AZ176" s="47">
        <f t="shared" si="180"/>
        <v>1568</v>
      </c>
      <c r="BA176" s="47">
        <f t="shared" si="180"/>
        <v>888</v>
      </c>
      <c r="BB176" s="47">
        <f t="shared" si="180"/>
        <v>686</v>
      </c>
      <c r="BC176" s="47">
        <f t="shared" si="180"/>
        <v>624</v>
      </c>
      <c r="BD176" s="47">
        <f t="shared" si="180"/>
        <v>1900</v>
      </c>
      <c r="BE176" s="47">
        <f t="shared" si="180"/>
        <v>734</v>
      </c>
      <c r="BF176" s="47">
        <f t="shared" si="180"/>
        <v>547</v>
      </c>
      <c r="BG176" s="47">
        <f t="shared" si="180"/>
        <v>1834</v>
      </c>
      <c r="BH176" s="47">
        <f t="shared" si="180"/>
        <v>1350</v>
      </c>
      <c r="BI176" s="47">
        <f t="shared" si="180"/>
        <v>1603</v>
      </c>
      <c r="BJ176" s="47">
        <f t="shared" si="180"/>
        <v>950</v>
      </c>
    </row>
    <row r="177" ht="13.5" customHeight="1">
      <c r="A177" s="242">
        <v>40005.0</v>
      </c>
      <c r="B177" s="235" t="s">
        <v>74</v>
      </c>
      <c r="C177" s="38"/>
      <c r="D177" s="233" t="s">
        <v>36</v>
      </c>
      <c r="E177" s="52">
        <f t="shared" si="2"/>
        <v>1120</v>
      </c>
      <c r="F177" s="240">
        <v>1.0</v>
      </c>
      <c r="G177" s="240">
        <v>15.0</v>
      </c>
      <c r="H177" s="42">
        <f t="shared" si="3"/>
        <v>18</v>
      </c>
      <c r="I177" s="38"/>
      <c r="J177" s="234" t="s">
        <v>38</v>
      </c>
      <c r="K177" s="52">
        <f t="shared" si="4"/>
        <v>1226</v>
      </c>
      <c r="L177" s="241">
        <v>2.0</v>
      </c>
      <c r="M177" s="241">
        <v>18.0</v>
      </c>
      <c r="N177" s="23">
        <f t="shared" si="5"/>
        <v>24</v>
      </c>
      <c r="O177" s="38"/>
      <c r="P177" s="38" t="s">
        <v>73</v>
      </c>
      <c r="Q177" s="38"/>
      <c r="R177" s="38">
        <f>MIN(Rules!$E$2,(MAX(H177/N177,N177/H177)))</f>
        <v>1.333333333</v>
      </c>
      <c r="S177" s="38">
        <f>VLOOKUP(B177,Rules!A:B,2,FALSE)</f>
        <v>50</v>
      </c>
      <c r="T177" s="38"/>
      <c r="U177" s="46">
        <f>1/(10^(-(E177+(IF(P177="Y",Rules!$I$2,0))-K177)/Rules!$E$12)+1)</f>
        <v>0.3803299391</v>
      </c>
      <c r="V177" s="47">
        <f t="shared" si="6"/>
        <v>-25</v>
      </c>
      <c r="W177" s="47">
        <f t="shared" si="7"/>
        <v>25</v>
      </c>
      <c r="X177" s="47"/>
      <c r="Y177" s="47"/>
      <c r="Z177" s="48"/>
      <c r="AA177" s="47">
        <f t="shared" ref="AA177:BJ177" si="181">IF($D177=AA$1,$E177+$V177,(IF($J177=AA$1,$K177+$W177,AA176)))</f>
        <v>1514</v>
      </c>
      <c r="AB177" s="47">
        <f t="shared" si="181"/>
        <v>1053</v>
      </c>
      <c r="AC177" s="47">
        <f t="shared" si="181"/>
        <v>1591</v>
      </c>
      <c r="AD177" s="47">
        <f t="shared" si="181"/>
        <v>454</v>
      </c>
      <c r="AE177" s="47">
        <f t="shared" si="181"/>
        <v>1583</v>
      </c>
      <c r="AF177" s="47">
        <f t="shared" si="181"/>
        <v>1750</v>
      </c>
      <c r="AG177" s="47">
        <f t="shared" si="181"/>
        <v>1111</v>
      </c>
      <c r="AH177" s="47">
        <f t="shared" si="181"/>
        <v>875</v>
      </c>
      <c r="AI177" s="47">
        <f t="shared" si="181"/>
        <v>1438</v>
      </c>
      <c r="AJ177" s="47">
        <f t="shared" si="181"/>
        <v>1809</v>
      </c>
      <c r="AK177" s="47">
        <f t="shared" si="181"/>
        <v>565</v>
      </c>
      <c r="AL177" s="47">
        <f t="shared" si="181"/>
        <v>901</v>
      </c>
      <c r="AM177" s="47">
        <f t="shared" si="181"/>
        <v>1895</v>
      </c>
      <c r="AN177" s="47">
        <f t="shared" si="181"/>
        <v>1295</v>
      </c>
      <c r="AO177" s="47">
        <f t="shared" si="181"/>
        <v>1129</v>
      </c>
      <c r="AP177" s="47">
        <f t="shared" si="181"/>
        <v>2023</v>
      </c>
      <c r="AQ177" s="47">
        <f t="shared" si="181"/>
        <v>1472</v>
      </c>
      <c r="AR177" s="47">
        <f t="shared" si="181"/>
        <v>574</v>
      </c>
      <c r="AS177" s="47">
        <f t="shared" si="181"/>
        <v>1780</v>
      </c>
      <c r="AT177" s="47">
        <f t="shared" si="181"/>
        <v>1095</v>
      </c>
      <c r="AU177" s="47">
        <f t="shared" si="181"/>
        <v>696</v>
      </c>
      <c r="AV177" s="47">
        <f t="shared" si="181"/>
        <v>860</v>
      </c>
      <c r="AW177" s="47">
        <f t="shared" si="181"/>
        <v>1189</v>
      </c>
      <c r="AX177" s="47">
        <f t="shared" si="181"/>
        <v>1251</v>
      </c>
      <c r="AY177" s="47">
        <f t="shared" si="181"/>
        <v>563</v>
      </c>
      <c r="AZ177" s="47">
        <f t="shared" si="181"/>
        <v>1568</v>
      </c>
      <c r="BA177" s="47">
        <f t="shared" si="181"/>
        <v>888</v>
      </c>
      <c r="BB177" s="47">
        <f t="shared" si="181"/>
        <v>686</v>
      </c>
      <c r="BC177" s="47">
        <f t="shared" si="181"/>
        <v>624</v>
      </c>
      <c r="BD177" s="47">
        <f t="shared" si="181"/>
        <v>1900</v>
      </c>
      <c r="BE177" s="47">
        <f t="shared" si="181"/>
        <v>734</v>
      </c>
      <c r="BF177" s="47">
        <f t="shared" si="181"/>
        <v>547</v>
      </c>
      <c r="BG177" s="47">
        <f t="shared" si="181"/>
        <v>1834</v>
      </c>
      <c r="BH177" s="47">
        <f t="shared" si="181"/>
        <v>1350</v>
      </c>
      <c r="BI177" s="47">
        <f t="shared" si="181"/>
        <v>1603</v>
      </c>
      <c r="BJ177" s="47">
        <f t="shared" si="181"/>
        <v>950</v>
      </c>
    </row>
    <row r="178" ht="13.5" customHeight="1">
      <c r="A178" s="242">
        <v>40005.0</v>
      </c>
      <c r="B178" s="235" t="s">
        <v>74</v>
      </c>
      <c r="C178" s="38"/>
      <c r="D178" s="233" t="s">
        <v>37</v>
      </c>
      <c r="E178" s="52">
        <f t="shared" si="2"/>
        <v>875</v>
      </c>
      <c r="F178" s="240">
        <v>3.0</v>
      </c>
      <c r="G178" s="240">
        <v>16.0</v>
      </c>
      <c r="H178" s="42">
        <f t="shared" si="3"/>
        <v>25</v>
      </c>
      <c r="I178" s="38"/>
      <c r="J178" s="234" t="s">
        <v>42</v>
      </c>
      <c r="K178" s="52">
        <f t="shared" si="4"/>
        <v>734</v>
      </c>
      <c r="L178" s="241">
        <v>5.0</v>
      </c>
      <c r="M178" s="241">
        <v>11.0</v>
      </c>
      <c r="N178" s="23">
        <f t="shared" si="5"/>
        <v>26</v>
      </c>
      <c r="O178" s="38"/>
      <c r="P178" s="38" t="s">
        <v>73</v>
      </c>
      <c r="Q178" s="38"/>
      <c r="R178" s="38">
        <f>MIN(Rules!$E$2,(MAX(H178/N178,N178/H178)))</f>
        <v>1.04</v>
      </c>
      <c r="S178" s="38">
        <f>VLOOKUP(B178,Rules!A:B,2,FALSE)</f>
        <v>50</v>
      </c>
      <c r="T178" s="38"/>
      <c r="U178" s="46">
        <f>1/(10^(-(E178+(IF(P178="Y",Rules!$I$2,0))-K178)/Rules!$E$12)+1)</f>
        <v>0.6568592376</v>
      </c>
      <c r="V178" s="47">
        <f t="shared" si="6"/>
        <v>-34</v>
      </c>
      <c r="W178" s="47">
        <f t="shared" si="7"/>
        <v>34</v>
      </c>
      <c r="X178" s="47"/>
      <c r="Y178" s="47"/>
      <c r="Z178" s="48"/>
      <c r="AA178" s="47">
        <f t="shared" ref="AA178:BJ178" si="182">IF($D178=AA$1,$E178+$V178,(IF($J178=AA$1,$K178+$W178,AA177)))</f>
        <v>1514</v>
      </c>
      <c r="AB178" s="47">
        <f t="shared" si="182"/>
        <v>1053</v>
      </c>
      <c r="AC178" s="47">
        <f t="shared" si="182"/>
        <v>1591</v>
      </c>
      <c r="AD178" s="47">
        <f t="shared" si="182"/>
        <v>454</v>
      </c>
      <c r="AE178" s="47">
        <f t="shared" si="182"/>
        <v>1583</v>
      </c>
      <c r="AF178" s="47">
        <f t="shared" si="182"/>
        <v>1750</v>
      </c>
      <c r="AG178" s="47">
        <f t="shared" si="182"/>
        <v>1111</v>
      </c>
      <c r="AH178" s="47">
        <f t="shared" si="182"/>
        <v>841</v>
      </c>
      <c r="AI178" s="47">
        <f t="shared" si="182"/>
        <v>1438</v>
      </c>
      <c r="AJ178" s="47">
        <f t="shared" si="182"/>
        <v>1809</v>
      </c>
      <c r="AK178" s="47">
        <f t="shared" si="182"/>
        <v>565</v>
      </c>
      <c r="AL178" s="47">
        <f t="shared" si="182"/>
        <v>901</v>
      </c>
      <c r="AM178" s="47">
        <f t="shared" si="182"/>
        <v>1895</v>
      </c>
      <c r="AN178" s="47">
        <f t="shared" si="182"/>
        <v>1295</v>
      </c>
      <c r="AO178" s="47">
        <f t="shared" si="182"/>
        <v>1129</v>
      </c>
      <c r="AP178" s="47">
        <f t="shared" si="182"/>
        <v>2023</v>
      </c>
      <c r="AQ178" s="47">
        <f t="shared" si="182"/>
        <v>1472</v>
      </c>
      <c r="AR178" s="47">
        <f t="shared" si="182"/>
        <v>574</v>
      </c>
      <c r="AS178" s="47">
        <f t="shared" si="182"/>
        <v>1780</v>
      </c>
      <c r="AT178" s="47">
        <f t="shared" si="182"/>
        <v>1095</v>
      </c>
      <c r="AU178" s="47">
        <f t="shared" si="182"/>
        <v>696</v>
      </c>
      <c r="AV178" s="47">
        <f t="shared" si="182"/>
        <v>860</v>
      </c>
      <c r="AW178" s="47">
        <f t="shared" si="182"/>
        <v>1189</v>
      </c>
      <c r="AX178" s="47">
        <f t="shared" si="182"/>
        <v>1251</v>
      </c>
      <c r="AY178" s="47">
        <f t="shared" si="182"/>
        <v>563</v>
      </c>
      <c r="AZ178" s="47">
        <f t="shared" si="182"/>
        <v>1568</v>
      </c>
      <c r="BA178" s="47">
        <f t="shared" si="182"/>
        <v>888</v>
      </c>
      <c r="BB178" s="47">
        <f t="shared" si="182"/>
        <v>686</v>
      </c>
      <c r="BC178" s="47">
        <f t="shared" si="182"/>
        <v>624</v>
      </c>
      <c r="BD178" s="47">
        <f t="shared" si="182"/>
        <v>1900</v>
      </c>
      <c r="BE178" s="47">
        <f t="shared" si="182"/>
        <v>768</v>
      </c>
      <c r="BF178" s="47">
        <f t="shared" si="182"/>
        <v>547</v>
      </c>
      <c r="BG178" s="47">
        <f t="shared" si="182"/>
        <v>1834</v>
      </c>
      <c r="BH178" s="47">
        <f t="shared" si="182"/>
        <v>1350</v>
      </c>
      <c r="BI178" s="47">
        <f t="shared" si="182"/>
        <v>1603</v>
      </c>
      <c r="BJ178" s="47">
        <f t="shared" si="182"/>
        <v>950</v>
      </c>
    </row>
    <row r="179" ht="13.5" customHeight="1">
      <c r="A179" s="242">
        <v>40006.0</v>
      </c>
      <c r="B179" s="235" t="s">
        <v>75</v>
      </c>
      <c r="C179" s="38"/>
      <c r="D179" s="233" t="s">
        <v>18</v>
      </c>
      <c r="E179" s="52">
        <f t="shared" si="2"/>
        <v>1900</v>
      </c>
      <c r="F179" s="240">
        <v>4.0</v>
      </c>
      <c r="G179" s="240">
        <v>14.0</v>
      </c>
      <c r="H179" s="42">
        <f t="shared" si="3"/>
        <v>26</v>
      </c>
      <c r="I179" s="38"/>
      <c r="J179" s="234" t="s">
        <v>25</v>
      </c>
      <c r="K179" s="52">
        <f t="shared" si="4"/>
        <v>1834</v>
      </c>
      <c r="L179" s="241">
        <v>2.0</v>
      </c>
      <c r="M179" s="241">
        <v>16.0</v>
      </c>
      <c r="N179" s="23">
        <f t="shared" si="5"/>
        <v>22</v>
      </c>
      <c r="O179" s="38"/>
      <c r="P179" s="38" t="s">
        <v>72</v>
      </c>
      <c r="Q179" s="38"/>
      <c r="R179" s="38">
        <f>MIN(Rules!$E$2,(MAX(H179/N179,N179/H179)))</f>
        <v>1.181818182</v>
      </c>
      <c r="S179" s="38">
        <f>VLOOKUP(B179,Rules!A:B,2,FALSE)</f>
        <v>60</v>
      </c>
      <c r="T179" s="38"/>
      <c r="U179" s="46">
        <f>1/(10^(-(E179+(IF(P179="Y",Rules!$I$2,0))-K179)/Rules!$E$12)+1)</f>
        <v>0.7300185635</v>
      </c>
      <c r="V179" s="47">
        <f t="shared" si="6"/>
        <v>19</v>
      </c>
      <c r="W179" s="47">
        <f t="shared" si="7"/>
        <v>-19</v>
      </c>
      <c r="X179" s="47"/>
      <c r="Y179" s="47"/>
      <c r="Z179" s="48"/>
      <c r="AA179" s="47">
        <f t="shared" ref="AA179:BJ179" si="183">IF($D179=AA$1,$E179+$V179,(IF($J179=AA$1,$K179+$W179,AA178)))</f>
        <v>1514</v>
      </c>
      <c r="AB179" s="47">
        <f t="shared" si="183"/>
        <v>1053</v>
      </c>
      <c r="AC179" s="47">
        <f t="shared" si="183"/>
        <v>1591</v>
      </c>
      <c r="AD179" s="47">
        <f t="shared" si="183"/>
        <v>454</v>
      </c>
      <c r="AE179" s="47">
        <f t="shared" si="183"/>
        <v>1583</v>
      </c>
      <c r="AF179" s="47">
        <f t="shared" si="183"/>
        <v>1750</v>
      </c>
      <c r="AG179" s="47">
        <f t="shared" si="183"/>
        <v>1111</v>
      </c>
      <c r="AH179" s="47">
        <f t="shared" si="183"/>
        <v>841</v>
      </c>
      <c r="AI179" s="47">
        <f t="shared" si="183"/>
        <v>1438</v>
      </c>
      <c r="AJ179" s="47">
        <f t="shared" si="183"/>
        <v>1809</v>
      </c>
      <c r="AK179" s="47">
        <f t="shared" si="183"/>
        <v>565</v>
      </c>
      <c r="AL179" s="47">
        <f t="shared" si="183"/>
        <v>901</v>
      </c>
      <c r="AM179" s="47">
        <f t="shared" si="183"/>
        <v>1895</v>
      </c>
      <c r="AN179" s="47">
        <f t="shared" si="183"/>
        <v>1295</v>
      </c>
      <c r="AO179" s="47">
        <f t="shared" si="183"/>
        <v>1129</v>
      </c>
      <c r="AP179" s="47">
        <f t="shared" si="183"/>
        <v>2023</v>
      </c>
      <c r="AQ179" s="47">
        <f t="shared" si="183"/>
        <v>1472</v>
      </c>
      <c r="AR179" s="47">
        <f t="shared" si="183"/>
        <v>574</v>
      </c>
      <c r="AS179" s="47">
        <f t="shared" si="183"/>
        <v>1780</v>
      </c>
      <c r="AT179" s="47">
        <f t="shared" si="183"/>
        <v>1095</v>
      </c>
      <c r="AU179" s="47">
        <f t="shared" si="183"/>
        <v>696</v>
      </c>
      <c r="AV179" s="47">
        <f t="shared" si="183"/>
        <v>860</v>
      </c>
      <c r="AW179" s="47">
        <f t="shared" si="183"/>
        <v>1189</v>
      </c>
      <c r="AX179" s="47">
        <f t="shared" si="183"/>
        <v>1251</v>
      </c>
      <c r="AY179" s="47">
        <f t="shared" si="183"/>
        <v>563</v>
      </c>
      <c r="AZ179" s="47">
        <f t="shared" si="183"/>
        <v>1568</v>
      </c>
      <c r="BA179" s="47">
        <f t="shared" si="183"/>
        <v>888</v>
      </c>
      <c r="BB179" s="47">
        <f t="shared" si="183"/>
        <v>686</v>
      </c>
      <c r="BC179" s="47">
        <f t="shared" si="183"/>
        <v>624</v>
      </c>
      <c r="BD179" s="47">
        <f t="shared" si="183"/>
        <v>1919</v>
      </c>
      <c r="BE179" s="47">
        <f t="shared" si="183"/>
        <v>768</v>
      </c>
      <c r="BF179" s="47">
        <f t="shared" si="183"/>
        <v>547</v>
      </c>
      <c r="BG179" s="47">
        <f t="shared" si="183"/>
        <v>1815</v>
      </c>
      <c r="BH179" s="47">
        <f t="shared" si="183"/>
        <v>1350</v>
      </c>
      <c r="BI179" s="47">
        <f t="shared" si="183"/>
        <v>1603</v>
      </c>
      <c r="BJ179" s="47">
        <f t="shared" si="183"/>
        <v>950</v>
      </c>
    </row>
    <row r="180" ht="13.5" customHeight="1">
      <c r="A180" s="242">
        <v>40012.0</v>
      </c>
      <c r="B180" s="235" t="s">
        <v>77</v>
      </c>
      <c r="C180" s="38"/>
      <c r="D180" s="233" t="s">
        <v>31</v>
      </c>
      <c r="E180" s="52">
        <f t="shared" si="2"/>
        <v>1472</v>
      </c>
      <c r="F180" s="240">
        <v>1.0</v>
      </c>
      <c r="G180" s="240">
        <v>14.0</v>
      </c>
      <c r="H180" s="42">
        <f t="shared" si="3"/>
        <v>17</v>
      </c>
      <c r="I180" s="38"/>
      <c r="J180" s="234" t="s">
        <v>20</v>
      </c>
      <c r="K180" s="52">
        <f t="shared" si="4"/>
        <v>1780</v>
      </c>
      <c r="L180" s="241">
        <v>0.0</v>
      </c>
      <c r="M180" s="241">
        <v>20.0</v>
      </c>
      <c r="N180" s="23">
        <f t="shared" si="5"/>
        <v>20</v>
      </c>
      <c r="O180" s="38"/>
      <c r="P180" s="38" t="s">
        <v>73</v>
      </c>
      <c r="Q180" s="38"/>
      <c r="R180" s="38">
        <f>MIN(Rules!$E$2,(MAX(H180/N180,N180/H180)))</f>
        <v>1.176470588</v>
      </c>
      <c r="S180" s="38">
        <f>VLOOKUP(B180,Rules!A:B,2,FALSE)</f>
        <v>60</v>
      </c>
      <c r="T180" s="38"/>
      <c r="U180" s="46">
        <f>1/(10^(-(E180+(IF(P180="Y",Rules!$I$2,0))-K180)/Rules!$E$12)+1)</f>
        <v>0.1949137256</v>
      </c>
      <c r="V180" s="47">
        <f t="shared" si="6"/>
        <v>-14</v>
      </c>
      <c r="W180" s="47">
        <f t="shared" si="7"/>
        <v>14</v>
      </c>
      <c r="X180" s="47"/>
      <c r="Y180" s="47"/>
      <c r="Z180" s="48"/>
      <c r="AA180" s="47">
        <f t="shared" ref="AA180:BJ180" si="184">IF($D180=AA$1,$E180+$V180,(IF($J180=AA$1,$K180+$W180,AA179)))</f>
        <v>1514</v>
      </c>
      <c r="AB180" s="47">
        <f t="shared" si="184"/>
        <v>1053</v>
      </c>
      <c r="AC180" s="47">
        <f t="shared" si="184"/>
        <v>1591</v>
      </c>
      <c r="AD180" s="47">
        <f t="shared" si="184"/>
        <v>454</v>
      </c>
      <c r="AE180" s="47">
        <f t="shared" si="184"/>
        <v>1583</v>
      </c>
      <c r="AF180" s="47">
        <f t="shared" si="184"/>
        <v>1750</v>
      </c>
      <c r="AG180" s="47">
        <f t="shared" si="184"/>
        <v>1111</v>
      </c>
      <c r="AH180" s="47">
        <f t="shared" si="184"/>
        <v>841</v>
      </c>
      <c r="AI180" s="47">
        <f t="shared" si="184"/>
        <v>1438</v>
      </c>
      <c r="AJ180" s="47">
        <f t="shared" si="184"/>
        <v>1809</v>
      </c>
      <c r="AK180" s="47">
        <f t="shared" si="184"/>
        <v>565</v>
      </c>
      <c r="AL180" s="47">
        <f t="shared" si="184"/>
        <v>901</v>
      </c>
      <c r="AM180" s="47">
        <f t="shared" si="184"/>
        <v>1895</v>
      </c>
      <c r="AN180" s="47">
        <f t="shared" si="184"/>
        <v>1295</v>
      </c>
      <c r="AO180" s="47">
        <f t="shared" si="184"/>
        <v>1129</v>
      </c>
      <c r="AP180" s="47">
        <f t="shared" si="184"/>
        <v>2023</v>
      </c>
      <c r="AQ180" s="47">
        <f t="shared" si="184"/>
        <v>1458</v>
      </c>
      <c r="AR180" s="47">
        <f t="shared" si="184"/>
        <v>574</v>
      </c>
      <c r="AS180" s="47">
        <f t="shared" si="184"/>
        <v>1794</v>
      </c>
      <c r="AT180" s="47">
        <f t="shared" si="184"/>
        <v>1095</v>
      </c>
      <c r="AU180" s="47">
        <f t="shared" si="184"/>
        <v>696</v>
      </c>
      <c r="AV180" s="47">
        <f t="shared" si="184"/>
        <v>860</v>
      </c>
      <c r="AW180" s="47">
        <f t="shared" si="184"/>
        <v>1189</v>
      </c>
      <c r="AX180" s="47">
        <f t="shared" si="184"/>
        <v>1251</v>
      </c>
      <c r="AY180" s="47">
        <f t="shared" si="184"/>
        <v>563</v>
      </c>
      <c r="AZ180" s="47">
        <f t="shared" si="184"/>
        <v>1568</v>
      </c>
      <c r="BA180" s="47">
        <f t="shared" si="184"/>
        <v>888</v>
      </c>
      <c r="BB180" s="47">
        <f t="shared" si="184"/>
        <v>686</v>
      </c>
      <c r="BC180" s="47">
        <f t="shared" si="184"/>
        <v>624</v>
      </c>
      <c r="BD180" s="47">
        <f t="shared" si="184"/>
        <v>1919</v>
      </c>
      <c r="BE180" s="47">
        <f t="shared" si="184"/>
        <v>768</v>
      </c>
      <c r="BF180" s="47">
        <f t="shared" si="184"/>
        <v>547</v>
      </c>
      <c r="BG180" s="47">
        <f t="shared" si="184"/>
        <v>1815</v>
      </c>
      <c r="BH180" s="47">
        <f t="shared" si="184"/>
        <v>1350</v>
      </c>
      <c r="BI180" s="47">
        <f t="shared" si="184"/>
        <v>1603</v>
      </c>
      <c r="BJ180" s="47">
        <f t="shared" si="184"/>
        <v>950</v>
      </c>
    </row>
    <row r="181" ht="13.5" customHeight="1">
      <c r="A181" s="242">
        <v>40012.0</v>
      </c>
      <c r="B181" s="235" t="s">
        <v>77</v>
      </c>
      <c r="C181" s="38"/>
      <c r="D181" s="233" t="s">
        <v>19</v>
      </c>
      <c r="E181" s="52">
        <f t="shared" si="2"/>
        <v>1750</v>
      </c>
      <c r="F181" s="240">
        <v>0.0</v>
      </c>
      <c r="G181" s="240">
        <v>15.0</v>
      </c>
      <c r="H181" s="42">
        <f t="shared" si="3"/>
        <v>15</v>
      </c>
      <c r="I181" s="38"/>
      <c r="J181" s="234" t="s">
        <v>23</v>
      </c>
      <c r="K181" s="52">
        <f t="shared" si="4"/>
        <v>1895</v>
      </c>
      <c r="L181" s="241">
        <v>1.0</v>
      </c>
      <c r="M181" s="241">
        <v>19.0</v>
      </c>
      <c r="N181" s="23">
        <f t="shared" si="5"/>
        <v>22</v>
      </c>
      <c r="O181" s="38"/>
      <c r="P181" s="38" t="s">
        <v>73</v>
      </c>
      <c r="Q181" s="38"/>
      <c r="R181" s="38">
        <f>MIN(Rules!$E$2,(MAX(H181/N181,N181/H181)))</f>
        <v>1.466666667</v>
      </c>
      <c r="S181" s="38">
        <f>VLOOKUP(B181,Rules!A:B,2,FALSE)</f>
        <v>60</v>
      </c>
      <c r="T181" s="38"/>
      <c r="U181" s="46">
        <f>1/(10^(-(E181+(IF(P181="Y",Rules!$I$2,0))-K181)/Rules!$E$12)+1)</f>
        <v>0.3390009088</v>
      </c>
      <c r="V181" s="47">
        <f t="shared" si="6"/>
        <v>-30</v>
      </c>
      <c r="W181" s="47">
        <f t="shared" si="7"/>
        <v>30</v>
      </c>
      <c r="X181" s="47"/>
      <c r="Y181" s="47"/>
      <c r="Z181" s="48"/>
      <c r="AA181" s="47">
        <f t="shared" ref="AA181:BJ181" si="185">IF($D181=AA$1,$E181+$V181,(IF($J181=AA$1,$K181+$W181,AA180)))</f>
        <v>1514</v>
      </c>
      <c r="AB181" s="47">
        <f t="shared" si="185"/>
        <v>1053</v>
      </c>
      <c r="AC181" s="47">
        <f t="shared" si="185"/>
        <v>1591</v>
      </c>
      <c r="AD181" s="47">
        <f t="shared" si="185"/>
        <v>454</v>
      </c>
      <c r="AE181" s="47">
        <f t="shared" si="185"/>
        <v>1583</v>
      </c>
      <c r="AF181" s="47">
        <f t="shared" si="185"/>
        <v>1720</v>
      </c>
      <c r="AG181" s="47">
        <f t="shared" si="185"/>
        <v>1111</v>
      </c>
      <c r="AH181" s="47">
        <f t="shared" si="185"/>
        <v>841</v>
      </c>
      <c r="AI181" s="47">
        <f t="shared" si="185"/>
        <v>1438</v>
      </c>
      <c r="AJ181" s="47">
        <f t="shared" si="185"/>
        <v>1809</v>
      </c>
      <c r="AK181" s="47">
        <f t="shared" si="185"/>
        <v>565</v>
      </c>
      <c r="AL181" s="47">
        <f t="shared" si="185"/>
        <v>901</v>
      </c>
      <c r="AM181" s="47">
        <f t="shared" si="185"/>
        <v>1925</v>
      </c>
      <c r="AN181" s="47">
        <f t="shared" si="185"/>
        <v>1295</v>
      </c>
      <c r="AO181" s="47">
        <f t="shared" si="185"/>
        <v>1129</v>
      </c>
      <c r="AP181" s="47">
        <f t="shared" si="185"/>
        <v>2023</v>
      </c>
      <c r="AQ181" s="47">
        <f t="shared" si="185"/>
        <v>1458</v>
      </c>
      <c r="AR181" s="47">
        <f t="shared" si="185"/>
        <v>574</v>
      </c>
      <c r="AS181" s="47">
        <f t="shared" si="185"/>
        <v>1794</v>
      </c>
      <c r="AT181" s="47">
        <f t="shared" si="185"/>
        <v>1095</v>
      </c>
      <c r="AU181" s="47">
        <f t="shared" si="185"/>
        <v>696</v>
      </c>
      <c r="AV181" s="47">
        <f t="shared" si="185"/>
        <v>860</v>
      </c>
      <c r="AW181" s="47">
        <f t="shared" si="185"/>
        <v>1189</v>
      </c>
      <c r="AX181" s="47">
        <f t="shared" si="185"/>
        <v>1251</v>
      </c>
      <c r="AY181" s="47">
        <f t="shared" si="185"/>
        <v>563</v>
      </c>
      <c r="AZ181" s="47">
        <f t="shared" si="185"/>
        <v>1568</v>
      </c>
      <c r="BA181" s="47">
        <f t="shared" si="185"/>
        <v>888</v>
      </c>
      <c r="BB181" s="47">
        <f t="shared" si="185"/>
        <v>686</v>
      </c>
      <c r="BC181" s="47">
        <f t="shared" si="185"/>
        <v>624</v>
      </c>
      <c r="BD181" s="47">
        <f t="shared" si="185"/>
        <v>1919</v>
      </c>
      <c r="BE181" s="47">
        <f t="shared" si="185"/>
        <v>768</v>
      </c>
      <c r="BF181" s="47">
        <f t="shared" si="185"/>
        <v>547</v>
      </c>
      <c r="BG181" s="47">
        <f t="shared" si="185"/>
        <v>1815</v>
      </c>
      <c r="BH181" s="47">
        <f t="shared" si="185"/>
        <v>1350</v>
      </c>
      <c r="BI181" s="47">
        <f t="shared" si="185"/>
        <v>1603</v>
      </c>
      <c r="BJ181" s="47">
        <f t="shared" si="185"/>
        <v>950</v>
      </c>
    </row>
    <row r="182" ht="13.5" customHeight="1">
      <c r="A182" s="242">
        <v>40019.0</v>
      </c>
      <c r="B182" s="235" t="s">
        <v>77</v>
      </c>
      <c r="C182" s="38"/>
      <c r="D182" s="233" t="s">
        <v>30</v>
      </c>
      <c r="E182" s="52">
        <f t="shared" si="2"/>
        <v>1514</v>
      </c>
      <c r="F182" s="240">
        <v>0.0</v>
      </c>
      <c r="G182" s="240">
        <v>13.0</v>
      </c>
      <c r="H182" s="42">
        <f t="shared" si="3"/>
        <v>13</v>
      </c>
      <c r="I182" s="38"/>
      <c r="J182" s="234" t="s">
        <v>27</v>
      </c>
      <c r="K182" s="52">
        <f t="shared" si="4"/>
        <v>1568</v>
      </c>
      <c r="L182" s="241">
        <v>1.0</v>
      </c>
      <c r="M182" s="241">
        <v>28.0</v>
      </c>
      <c r="N182" s="23">
        <f t="shared" si="5"/>
        <v>31</v>
      </c>
      <c r="O182" s="38"/>
      <c r="P182" s="38" t="s">
        <v>73</v>
      </c>
      <c r="Q182" s="38"/>
      <c r="R182" s="38">
        <f>MIN(Rules!$E$2,(MAX(H182/N182,N182/H182)))</f>
        <v>2</v>
      </c>
      <c r="S182" s="38">
        <f>VLOOKUP(B182,Rules!A:B,2,FALSE)</f>
        <v>60</v>
      </c>
      <c r="T182" s="38"/>
      <c r="U182" s="46">
        <f>1/(10^(-(E182+(IF(P182="Y",Rules!$I$2,0))-K182)/Rules!$E$12)+1)</f>
        <v>0.4381486221</v>
      </c>
      <c r="V182" s="47">
        <f t="shared" si="6"/>
        <v>-53</v>
      </c>
      <c r="W182" s="47">
        <f t="shared" si="7"/>
        <v>53</v>
      </c>
      <c r="X182" s="47"/>
      <c r="Y182" s="47"/>
      <c r="Z182" s="48"/>
      <c r="AA182" s="47">
        <f t="shared" ref="AA182:BJ182" si="186">IF($D182=AA$1,$E182+$V182,(IF($J182=AA$1,$K182+$W182,AA181)))</f>
        <v>1461</v>
      </c>
      <c r="AB182" s="47">
        <f t="shared" si="186"/>
        <v>1053</v>
      </c>
      <c r="AC182" s="47">
        <f t="shared" si="186"/>
        <v>1591</v>
      </c>
      <c r="AD182" s="47">
        <f t="shared" si="186"/>
        <v>454</v>
      </c>
      <c r="AE182" s="47">
        <f t="shared" si="186"/>
        <v>1583</v>
      </c>
      <c r="AF182" s="47">
        <f t="shared" si="186"/>
        <v>1720</v>
      </c>
      <c r="AG182" s="47">
        <f t="shared" si="186"/>
        <v>1111</v>
      </c>
      <c r="AH182" s="47">
        <f t="shared" si="186"/>
        <v>841</v>
      </c>
      <c r="AI182" s="47">
        <f t="shared" si="186"/>
        <v>1438</v>
      </c>
      <c r="AJ182" s="47">
        <f t="shared" si="186"/>
        <v>1809</v>
      </c>
      <c r="AK182" s="47">
        <f t="shared" si="186"/>
        <v>565</v>
      </c>
      <c r="AL182" s="47">
        <f t="shared" si="186"/>
        <v>901</v>
      </c>
      <c r="AM182" s="47">
        <f t="shared" si="186"/>
        <v>1925</v>
      </c>
      <c r="AN182" s="47">
        <f t="shared" si="186"/>
        <v>1295</v>
      </c>
      <c r="AO182" s="47">
        <f t="shared" si="186"/>
        <v>1129</v>
      </c>
      <c r="AP182" s="47">
        <f t="shared" si="186"/>
        <v>2023</v>
      </c>
      <c r="AQ182" s="47">
        <f t="shared" si="186"/>
        <v>1458</v>
      </c>
      <c r="AR182" s="47">
        <f t="shared" si="186"/>
        <v>574</v>
      </c>
      <c r="AS182" s="47">
        <f t="shared" si="186"/>
        <v>1794</v>
      </c>
      <c r="AT182" s="47">
        <f t="shared" si="186"/>
        <v>1095</v>
      </c>
      <c r="AU182" s="47">
        <f t="shared" si="186"/>
        <v>696</v>
      </c>
      <c r="AV182" s="47">
        <f t="shared" si="186"/>
        <v>860</v>
      </c>
      <c r="AW182" s="47">
        <f t="shared" si="186"/>
        <v>1189</v>
      </c>
      <c r="AX182" s="47">
        <f t="shared" si="186"/>
        <v>1251</v>
      </c>
      <c r="AY182" s="47">
        <f t="shared" si="186"/>
        <v>563</v>
      </c>
      <c r="AZ182" s="47">
        <f t="shared" si="186"/>
        <v>1621</v>
      </c>
      <c r="BA182" s="47">
        <f t="shared" si="186"/>
        <v>888</v>
      </c>
      <c r="BB182" s="47">
        <f t="shared" si="186"/>
        <v>686</v>
      </c>
      <c r="BC182" s="47">
        <f t="shared" si="186"/>
        <v>624</v>
      </c>
      <c r="BD182" s="47">
        <f t="shared" si="186"/>
        <v>1919</v>
      </c>
      <c r="BE182" s="47">
        <f t="shared" si="186"/>
        <v>768</v>
      </c>
      <c r="BF182" s="47">
        <f t="shared" si="186"/>
        <v>547</v>
      </c>
      <c r="BG182" s="47">
        <f t="shared" si="186"/>
        <v>1815</v>
      </c>
      <c r="BH182" s="47">
        <f t="shared" si="186"/>
        <v>1350</v>
      </c>
      <c r="BI182" s="47">
        <f t="shared" si="186"/>
        <v>1603</v>
      </c>
      <c r="BJ182" s="47">
        <f t="shared" si="186"/>
        <v>950</v>
      </c>
    </row>
    <row r="183" ht="13.5" customHeight="1">
      <c r="A183" s="242">
        <v>40019.0</v>
      </c>
      <c r="B183" s="235" t="s">
        <v>77</v>
      </c>
      <c r="C183" s="38"/>
      <c r="D183" s="233" t="s">
        <v>21</v>
      </c>
      <c r="E183" s="52">
        <f t="shared" si="2"/>
        <v>1583</v>
      </c>
      <c r="F183" s="240">
        <v>2.0</v>
      </c>
      <c r="G183" s="240">
        <v>24.0</v>
      </c>
      <c r="H183" s="42">
        <f t="shared" si="3"/>
        <v>30</v>
      </c>
      <c r="I183" s="38"/>
      <c r="J183" s="234" t="s">
        <v>24</v>
      </c>
      <c r="K183" s="52">
        <f t="shared" si="4"/>
        <v>1603</v>
      </c>
      <c r="L183" s="241">
        <v>2.0</v>
      </c>
      <c r="M183" s="241">
        <v>18.0</v>
      </c>
      <c r="N183" s="23">
        <f t="shared" si="5"/>
        <v>24</v>
      </c>
      <c r="O183" s="38"/>
      <c r="P183" s="38" t="s">
        <v>73</v>
      </c>
      <c r="Q183" s="38"/>
      <c r="R183" s="38">
        <f>MIN(Rules!$E$2,(MAX(H183/N183,N183/H183)))</f>
        <v>1.25</v>
      </c>
      <c r="S183" s="38">
        <f>VLOOKUP(B183,Rules!A:B,2,FALSE)</f>
        <v>60</v>
      </c>
      <c r="T183" s="38"/>
      <c r="U183" s="46">
        <f>1/(10^(-(E183+(IF(P183="Y",Rules!$I$2,0))-K183)/Rules!$E$12)+1)</f>
        <v>0.4769904127</v>
      </c>
      <c r="V183" s="47">
        <f t="shared" si="6"/>
        <v>39</v>
      </c>
      <c r="W183" s="47">
        <f t="shared" si="7"/>
        <v>-39</v>
      </c>
      <c r="X183" s="47"/>
      <c r="Y183" s="47"/>
      <c r="Z183" s="48"/>
      <c r="AA183" s="47">
        <f t="shared" ref="AA183:BJ183" si="187">IF($D183=AA$1,$E183+$V183,(IF($J183=AA$1,$K183+$W183,AA182)))</f>
        <v>1461</v>
      </c>
      <c r="AB183" s="47">
        <f t="shared" si="187"/>
        <v>1053</v>
      </c>
      <c r="AC183" s="47">
        <f t="shared" si="187"/>
        <v>1591</v>
      </c>
      <c r="AD183" s="47">
        <f t="shared" si="187"/>
        <v>454</v>
      </c>
      <c r="AE183" s="47">
        <f t="shared" si="187"/>
        <v>1622</v>
      </c>
      <c r="AF183" s="47">
        <f t="shared" si="187"/>
        <v>1720</v>
      </c>
      <c r="AG183" s="47">
        <f t="shared" si="187"/>
        <v>1111</v>
      </c>
      <c r="AH183" s="47">
        <f t="shared" si="187"/>
        <v>841</v>
      </c>
      <c r="AI183" s="47">
        <f t="shared" si="187"/>
        <v>1438</v>
      </c>
      <c r="AJ183" s="47">
        <f t="shared" si="187"/>
        <v>1809</v>
      </c>
      <c r="AK183" s="47">
        <f t="shared" si="187"/>
        <v>565</v>
      </c>
      <c r="AL183" s="47">
        <f t="shared" si="187"/>
        <v>901</v>
      </c>
      <c r="AM183" s="47">
        <f t="shared" si="187"/>
        <v>1925</v>
      </c>
      <c r="AN183" s="47">
        <f t="shared" si="187"/>
        <v>1295</v>
      </c>
      <c r="AO183" s="47">
        <f t="shared" si="187"/>
        <v>1129</v>
      </c>
      <c r="AP183" s="47">
        <f t="shared" si="187"/>
        <v>2023</v>
      </c>
      <c r="AQ183" s="47">
        <f t="shared" si="187"/>
        <v>1458</v>
      </c>
      <c r="AR183" s="47">
        <f t="shared" si="187"/>
        <v>574</v>
      </c>
      <c r="AS183" s="47">
        <f t="shared" si="187"/>
        <v>1794</v>
      </c>
      <c r="AT183" s="47">
        <f t="shared" si="187"/>
        <v>1095</v>
      </c>
      <c r="AU183" s="47">
        <f t="shared" si="187"/>
        <v>696</v>
      </c>
      <c r="AV183" s="47">
        <f t="shared" si="187"/>
        <v>860</v>
      </c>
      <c r="AW183" s="47">
        <f t="shared" si="187"/>
        <v>1189</v>
      </c>
      <c r="AX183" s="47">
        <f t="shared" si="187"/>
        <v>1251</v>
      </c>
      <c r="AY183" s="47">
        <f t="shared" si="187"/>
        <v>563</v>
      </c>
      <c r="AZ183" s="47">
        <f t="shared" si="187"/>
        <v>1621</v>
      </c>
      <c r="BA183" s="47">
        <f t="shared" si="187"/>
        <v>888</v>
      </c>
      <c r="BB183" s="47">
        <f t="shared" si="187"/>
        <v>686</v>
      </c>
      <c r="BC183" s="47">
        <f t="shared" si="187"/>
        <v>624</v>
      </c>
      <c r="BD183" s="47">
        <f t="shared" si="187"/>
        <v>1919</v>
      </c>
      <c r="BE183" s="47">
        <f t="shared" si="187"/>
        <v>768</v>
      </c>
      <c r="BF183" s="47">
        <f t="shared" si="187"/>
        <v>547</v>
      </c>
      <c r="BG183" s="47">
        <f t="shared" si="187"/>
        <v>1815</v>
      </c>
      <c r="BH183" s="47">
        <f t="shared" si="187"/>
        <v>1350</v>
      </c>
      <c r="BI183" s="47">
        <f t="shared" si="187"/>
        <v>1564</v>
      </c>
      <c r="BJ183" s="47">
        <f t="shared" si="187"/>
        <v>950</v>
      </c>
    </row>
    <row r="184" ht="13.5" customHeight="1">
      <c r="A184" s="242">
        <v>40020.0</v>
      </c>
      <c r="B184" s="235" t="s">
        <v>76</v>
      </c>
      <c r="C184" s="38"/>
      <c r="D184" s="233" t="s">
        <v>25</v>
      </c>
      <c r="E184" s="52">
        <f t="shared" si="2"/>
        <v>1815</v>
      </c>
      <c r="F184" s="240">
        <v>1.0</v>
      </c>
      <c r="G184" s="240">
        <v>16.0</v>
      </c>
      <c r="H184" s="42">
        <f t="shared" si="3"/>
        <v>19</v>
      </c>
      <c r="I184" s="38"/>
      <c r="J184" s="234" t="s">
        <v>23</v>
      </c>
      <c r="K184" s="52">
        <f t="shared" si="4"/>
        <v>1925</v>
      </c>
      <c r="L184" s="241">
        <v>0.0</v>
      </c>
      <c r="M184" s="241">
        <v>18.0</v>
      </c>
      <c r="N184" s="23">
        <f t="shared" si="5"/>
        <v>18</v>
      </c>
      <c r="O184" s="38"/>
      <c r="P184" s="38" t="s">
        <v>73</v>
      </c>
      <c r="Q184" s="38"/>
      <c r="R184" s="38">
        <f>MIN(Rules!$E$2,(MAX(H184/N184,N184/H184)))</f>
        <v>1.055555556</v>
      </c>
      <c r="S184" s="38">
        <f>VLOOKUP(B184,Rules!A:B,2,FALSE)</f>
        <v>80</v>
      </c>
      <c r="T184" s="38"/>
      <c r="U184" s="46">
        <f>1/(10^(-(E184+(IF(P184="Y",Rules!$I$2,0))-K184)/Rules!$E$12)+1)</f>
        <v>0.3759982414</v>
      </c>
      <c r="V184" s="47">
        <f t="shared" si="6"/>
        <v>53</v>
      </c>
      <c r="W184" s="47">
        <f t="shared" si="7"/>
        <v>-53</v>
      </c>
      <c r="X184" s="47"/>
      <c r="Y184" s="47"/>
      <c r="Z184" s="48"/>
      <c r="AA184" s="47">
        <f t="shared" ref="AA184:BJ184" si="188">IF($D184=AA$1,$E184+$V184,(IF($J184=AA$1,$K184+$W184,AA183)))</f>
        <v>1461</v>
      </c>
      <c r="AB184" s="47">
        <f t="shared" si="188"/>
        <v>1053</v>
      </c>
      <c r="AC184" s="47">
        <f t="shared" si="188"/>
        <v>1591</v>
      </c>
      <c r="AD184" s="47">
        <f t="shared" si="188"/>
        <v>454</v>
      </c>
      <c r="AE184" s="47">
        <f t="shared" si="188"/>
        <v>1622</v>
      </c>
      <c r="AF184" s="47">
        <f t="shared" si="188"/>
        <v>1720</v>
      </c>
      <c r="AG184" s="47">
        <f t="shared" si="188"/>
        <v>1111</v>
      </c>
      <c r="AH184" s="47">
        <f t="shared" si="188"/>
        <v>841</v>
      </c>
      <c r="AI184" s="47">
        <f t="shared" si="188"/>
        <v>1438</v>
      </c>
      <c r="AJ184" s="47">
        <f t="shared" si="188"/>
        <v>1809</v>
      </c>
      <c r="AK184" s="47">
        <f t="shared" si="188"/>
        <v>565</v>
      </c>
      <c r="AL184" s="47">
        <f t="shared" si="188"/>
        <v>901</v>
      </c>
      <c r="AM184" s="47">
        <f t="shared" si="188"/>
        <v>1872</v>
      </c>
      <c r="AN184" s="47">
        <f t="shared" si="188"/>
        <v>1295</v>
      </c>
      <c r="AO184" s="47">
        <f t="shared" si="188"/>
        <v>1129</v>
      </c>
      <c r="AP184" s="47">
        <f t="shared" si="188"/>
        <v>2023</v>
      </c>
      <c r="AQ184" s="47">
        <f t="shared" si="188"/>
        <v>1458</v>
      </c>
      <c r="AR184" s="47">
        <f t="shared" si="188"/>
        <v>574</v>
      </c>
      <c r="AS184" s="47">
        <f t="shared" si="188"/>
        <v>1794</v>
      </c>
      <c r="AT184" s="47">
        <f t="shared" si="188"/>
        <v>1095</v>
      </c>
      <c r="AU184" s="47">
        <f t="shared" si="188"/>
        <v>696</v>
      </c>
      <c r="AV184" s="47">
        <f t="shared" si="188"/>
        <v>860</v>
      </c>
      <c r="AW184" s="47">
        <f t="shared" si="188"/>
        <v>1189</v>
      </c>
      <c r="AX184" s="47">
        <f t="shared" si="188"/>
        <v>1251</v>
      </c>
      <c r="AY184" s="47">
        <f t="shared" si="188"/>
        <v>563</v>
      </c>
      <c r="AZ184" s="47">
        <f t="shared" si="188"/>
        <v>1621</v>
      </c>
      <c r="BA184" s="47">
        <f t="shared" si="188"/>
        <v>888</v>
      </c>
      <c r="BB184" s="47">
        <f t="shared" si="188"/>
        <v>686</v>
      </c>
      <c r="BC184" s="47">
        <f t="shared" si="188"/>
        <v>624</v>
      </c>
      <c r="BD184" s="47">
        <f t="shared" si="188"/>
        <v>1919</v>
      </c>
      <c r="BE184" s="47">
        <f t="shared" si="188"/>
        <v>768</v>
      </c>
      <c r="BF184" s="47">
        <f t="shared" si="188"/>
        <v>547</v>
      </c>
      <c r="BG184" s="47">
        <f t="shared" si="188"/>
        <v>1868</v>
      </c>
      <c r="BH184" s="47">
        <f t="shared" si="188"/>
        <v>1350</v>
      </c>
      <c r="BI184" s="47">
        <f t="shared" si="188"/>
        <v>1564</v>
      </c>
      <c r="BJ184" s="47">
        <f t="shared" si="188"/>
        <v>950</v>
      </c>
    </row>
    <row r="185" ht="13.5" customHeight="1">
      <c r="A185" s="242">
        <v>40020.0</v>
      </c>
      <c r="B185" s="235" t="s">
        <v>76</v>
      </c>
      <c r="C185" s="38"/>
      <c r="D185" s="233" t="s">
        <v>26</v>
      </c>
      <c r="E185" s="52">
        <f t="shared" si="2"/>
        <v>1809</v>
      </c>
      <c r="F185" s="240">
        <v>1.0</v>
      </c>
      <c r="G185" s="240">
        <v>17.0</v>
      </c>
      <c r="H185" s="42">
        <f t="shared" si="3"/>
        <v>20</v>
      </c>
      <c r="I185" s="38"/>
      <c r="J185" s="234" t="s">
        <v>20</v>
      </c>
      <c r="K185" s="52">
        <f t="shared" si="4"/>
        <v>1794</v>
      </c>
      <c r="L185" s="241">
        <v>2.0</v>
      </c>
      <c r="M185" s="241">
        <v>18.0</v>
      </c>
      <c r="N185" s="23">
        <f t="shared" si="5"/>
        <v>24</v>
      </c>
      <c r="O185" s="38"/>
      <c r="P185" s="38" t="s">
        <v>73</v>
      </c>
      <c r="Q185" s="38"/>
      <c r="R185" s="38">
        <f>MIN(Rules!$E$2,(MAX(H185/N185,N185/H185)))</f>
        <v>1.2</v>
      </c>
      <c r="S185" s="38">
        <f>VLOOKUP(B185,Rules!A:B,2,FALSE)</f>
        <v>80</v>
      </c>
      <c r="T185" s="38"/>
      <c r="U185" s="46">
        <f>1/(10^(-(E185+(IF(P185="Y",Rules!$I$2,0))-K185)/Rules!$E$12)+1)</f>
        <v>0.5172625244</v>
      </c>
      <c r="V185" s="47">
        <f t="shared" si="6"/>
        <v>-50</v>
      </c>
      <c r="W185" s="47">
        <f t="shared" si="7"/>
        <v>50</v>
      </c>
      <c r="X185" s="47"/>
      <c r="Y185" s="47"/>
      <c r="Z185" s="48"/>
      <c r="AA185" s="47">
        <f t="shared" ref="AA185:BJ185" si="189">IF($D185=AA$1,$E185+$V185,(IF($J185=AA$1,$K185+$W185,AA184)))</f>
        <v>1461</v>
      </c>
      <c r="AB185" s="47">
        <f t="shared" si="189"/>
        <v>1053</v>
      </c>
      <c r="AC185" s="47">
        <f t="shared" si="189"/>
        <v>1591</v>
      </c>
      <c r="AD185" s="47">
        <f t="shared" si="189"/>
        <v>454</v>
      </c>
      <c r="AE185" s="47">
        <f t="shared" si="189"/>
        <v>1622</v>
      </c>
      <c r="AF185" s="47">
        <f t="shared" si="189"/>
        <v>1720</v>
      </c>
      <c r="AG185" s="47">
        <f t="shared" si="189"/>
        <v>1111</v>
      </c>
      <c r="AH185" s="47">
        <f t="shared" si="189"/>
        <v>841</v>
      </c>
      <c r="AI185" s="47">
        <f t="shared" si="189"/>
        <v>1438</v>
      </c>
      <c r="AJ185" s="47">
        <f t="shared" si="189"/>
        <v>1759</v>
      </c>
      <c r="AK185" s="47">
        <f t="shared" si="189"/>
        <v>565</v>
      </c>
      <c r="AL185" s="47">
        <f t="shared" si="189"/>
        <v>901</v>
      </c>
      <c r="AM185" s="47">
        <f t="shared" si="189"/>
        <v>1872</v>
      </c>
      <c r="AN185" s="47">
        <f t="shared" si="189"/>
        <v>1295</v>
      </c>
      <c r="AO185" s="47">
        <f t="shared" si="189"/>
        <v>1129</v>
      </c>
      <c r="AP185" s="47">
        <f t="shared" si="189"/>
        <v>2023</v>
      </c>
      <c r="AQ185" s="47">
        <f t="shared" si="189"/>
        <v>1458</v>
      </c>
      <c r="AR185" s="47">
        <f t="shared" si="189"/>
        <v>574</v>
      </c>
      <c r="AS185" s="47">
        <f t="shared" si="189"/>
        <v>1844</v>
      </c>
      <c r="AT185" s="47">
        <f t="shared" si="189"/>
        <v>1095</v>
      </c>
      <c r="AU185" s="47">
        <f t="shared" si="189"/>
        <v>696</v>
      </c>
      <c r="AV185" s="47">
        <f t="shared" si="189"/>
        <v>860</v>
      </c>
      <c r="AW185" s="47">
        <f t="shared" si="189"/>
        <v>1189</v>
      </c>
      <c r="AX185" s="47">
        <f t="shared" si="189"/>
        <v>1251</v>
      </c>
      <c r="AY185" s="47">
        <f t="shared" si="189"/>
        <v>563</v>
      </c>
      <c r="AZ185" s="47">
        <f t="shared" si="189"/>
        <v>1621</v>
      </c>
      <c r="BA185" s="47">
        <f t="shared" si="189"/>
        <v>888</v>
      </c>
      <c r="BB185" s="47">
        <f t="shared" si="189"/>
        <v>686</v>
      </c>
      <c r="BC185" s="47">
        <f t="shared" si="189"/>
        <v>624</v>
      </c>
      <c r="BD185" s="47">
        <f t="shared" si="189"/>
        <v>1919</v>
      </c>
      <c r="BE185" s="47">
        <f t="shared" si="189"/>
        <v>768</v>
      </c>
      <c r="BF185" s="47">
        <f t="shared" si="189"/>
        <v>547</v>
      </c>
      <c r="BG185" s="47">
        <f t="shared" si="189"/>
        <v>1868</v>
      </c>
      <c r="BH185" s="47">
        <f t="shared" si="189"/>
        <v>1350</v>
      </c>
      <c r="BI185" s="47">
        <f t="shared" si="189"/>
        <v>1564</v>
      </c>
      <c r="BJ185" s="47">
        <f t="shared" si="189"/>
        <v>950</v>
      </c>
    </row>
    <row r="186" ht="13.5" customHeight="1">
      <c r="A186" s="242">
        <v>40034.0</v>
      </c>
      <c r="B186" s="235" t="s">
        <v>76</v>
      </c>
      <c r="C186" s="38"/>
      <c r="D186" s="233" t="s">
        <v>22</v>
      </c>
      <c r="E186" s="52">
        <f t="shared" si="2"/>
        <v>2023</v>
      </c>
      <c r="F186" s="240">
        <v>2.0</v>
      </c>
      <c r="G186" s="240">
        <v>23.0</v>
      </c>
      <c r="H186" s="42">
        <f t="shared" si="3"/>
        <v>29</v>
      </c>
      <c r="I186" s="38"/>
      <c r="J186" s="234" t="s">
        <v>25</v>
      </c>
      <c r="K186" s="52">
        <f t="shared" si="4"/>
        <v>1868</v>
      </c>
      <c r="L186" s="241">
        <v>3.0</v>
      </c>
      <c r="M186" s="241">
        <v>15.0</v>
      </c>
      <c r="N186" s="23">
        <f t="shared" si="5"/>
        <v>24</v>
      </c>
      <c r="O186" s="38"/>
      <c r="P186" s="38" t="s">
        <v>73</v>
      </c>
      <c r="Q186" s="38"/>
      <c r="R186" s="38">
        <f>MIN(Rules!$E$2,(MAX(H186/N186,N186/H186)))</f>
        <v>1.208333333</v>
      </c>
      <c r="S186" s="38">
        <f>VLOOKUP(B186,Rules!A:B,2,FALSE)</f>
        <v>80</v>
      </c>
      <c r="T186" s="38"/>
      <c r="U186" s="46">
        <f>1/(10^(-(E186+(IF(P186="Y",Rules!$I$2,0))-K186)/Rules!$E$12)+1)</f>
        <v>0.6712405808</v>
      </c>
      <c r="V186" s="47">
        <f t="shared" si="6"/>
        <v>32</v>
      </c>
      <c r="W186" s="47">
        <f t="shared" si="7"/>
        <v>-32</v>
      </c>
      <c r="X186" s="47"/>
      <c r="Y186" s="47"/>
      <c r="Z186" s="48"/>
      <c r="AA186" s="47">
        <f t="shared" ref="AA186:BJ186" si="190">IF($D186=AA$1,$E186+$V186,(IF($J186=AA$1,$K186+$W186,AA185)))</f>
        <v>1461</v>
      </c>
      <c r="AB186" s="47">
        <f t="shared" si="190"/>
        <v>1053</v>
      </c>
      <c r="AC186" s="47">
        <f t="shared" si="190"/>
        <v>1591</v>
      </c>
      <c r="AD186" s="47">
        <f t="shared" si="190"/>
        <v>454</v>
      </c>
      <c r="AE186" s="47">
        <f t="shared" si="190"/>
        <v>1622</v>
      </c>
      <c r="AF186" s="47">
        <f t="shared" si="190"/>
        <v>1720</v>
      </c>
      <c r="AG186" s="47">
        <f t="shared" si="190"/>
        <v>1111</v>
      </c>
      <c r="AH186" s="47">
        <f t="shared" si="190"/>
        <v>841</v>
      </c>
      <c r="AI186" s="47">
        <f t="shared" si="190"/>
        <v>1438</v>
      </c>
      <c r="AJ186" s="47">
        <f t="shared" si="190"/>
        <v>1759</v>
      </c>
      <c r="AK186" s="47">
        <f t="shared" si="190"/>
        <v>565</v>
      </c>
      <c r="AL186" s="47">
        <f t="shared" si="190"/>
        <v>901</v>
      </c>
      <c r="AM186" s="47">
        <f t="shared" si="190"/>
        <v>1872</v>
      </c>
      <c r="AN186" s="47">
        <f t="shared" si="190"/>
        <v>1295</v>
      </c>
      <c r="AO186" s="47">
        <f t="shared" si="190"/>
        <v>1129</v>
      </c>
      <c r="AP186" s="47">
        <f t="shared" si="190"/>
        <v>2055</v>
      </c>
      <c r="AQ186" s="47">
        <f t="shared" si="190"/>
        <v>1458</v>
      </c>
      <c r="AR186" s="47">
        <f t="shared" si="190"/>
        <v>574</v>
      </c>
      <c r="AS186" s="47">
        <f t="shared" si="190"/>
        <v>1844</v>
      </c>
      <c r="AT186" s="47">
        <f t="shared" si="190"/>
        <v>1095</v>
      </c>
      <c r="AU186" s="47">
        <f t="shared" si="190"/>
        <v>696</v>
      </c>
      <c r="AV186" s="47">
        <f t="shared" si="190"/>
        <v>860</v>
      </c>
      <c r="AW186" s="47">
        <f t="shared" si="190"/>
        <v>1189</v>
      </c>
      <c r="AX186" s="47">
        <f t="shared" si="190"/>
        <v>1251</v>
      </c>
      <c r="AY186" s="47">
        <f t="shared" si="190"/>
        <v>563</v>
      </c>
      <c r="AZ186" s="47">
        <f t="shared" si="190"/>
        <v>1621</v>
      </c>
      <c r="BA186" s="47">
        <f t="shared" si="190"/>
        <v>888</v>
      </c>
      <c r="BB186" s="47">
        <f t="shared" si="190"/>
        <v>686</v>
      </c>
      <c r="BC186" s="47">
        <f t="shared" si="190"/>
        <v>624</v>
      </c>
      <c r="BD186" s="47">
        <f t="shared" si="190"/>
        <v>1919</v>
      </c>
      <c r="BE186" s="47">
        <f t="shared" si="190"/>
        <v>768</v>
      </c>
      <c r="BF186" s="47">
        <f t="shared" si="190"/>
        <v>547</v>
      </c>
      <c r="BG186" s="47">
        <f t="shared" si="190"/>
        <v>1836</v>
      </c>
      <c r="BH186" s="47">
        <f t="shared" si="190"/>
        <v>1350</v>
      </c>
      <c r="BI186" s="47">
        <f t="shared" si="190"/>
        <v>1564</v>
      </c>
      <c r="BJ186" s="47">
        <f t="shared" si="190"/>
        <v>950</v>
      </c>
    </row>
    <row r="187" ht="13.5" customHeight="1">
      <c r="A187" s="242">
        <v>40041.0</v>
      </c>
      <c r="B187" s="235" t="s">
        <v>76</v>
      </c>
      <c r="C187" s="38"/>
      <c r="D187" s="233" t="s">
        <v>18</v>
      </c>
      <c r="E187" s="52">
        <f t="shared" si="2"/>
        <v>1919</v>
      </c>
      <c r="F187" s="240">
        <v>6.0</v>
      </c>
      <c r="G187" s="240">
        <v>19.0</v>
      </c>
      <c r="H187" s="42">
        <f t="shared" si="3"/>
        <v>37</v>
      </c>
      <c r="I187" s="38"/>
      <c r="J187" s="234" t="s">
        <v>20</v>
      </c>
      <c r="K187" s="52">
        <f t="shared" si="4"/>
        <v>1844</v>
      </c>
      <c r="L187" s="241">
        <v>2.0</v>
      </c>
      <c r="M187" s="241">
        <v>7.0</v>
      </c>
      <c r="N187" s="23">
        <f t="shared" si="5"/>
        <v>13</v>
      </c>
      <c r="O187" s="38"/>
      <c r="P187" s="38" t="s">
        <v>73</v>
      </c>
      <c r="Q187" s="38"/>
      <c r="R187" s="38">
        <f>MIN(Rules!$E$2,(MAX(H187/N187,N187/H187)))</f>
        <v>2</v>
      </c>
      <c r="S187" s="38">
        <f>VLOOKUP(B187,Rules!A:B,2,FALSE)</f>
        <v>80</v>
      </c>
      <c r="T187" s="38"/>
      <c r="U187" s="46">
        <f>1/(10^(-(E187+(IF(P187="Y",Rules!$I$2,0))-K187)/Rules!$E$12)+1)</f>
        <v>0.5854986787</v>
      </c>
      <c r="V187" s="47">
        <f t="shared" si="6"/>
        <v>66</v>
      </c>
      <c r="W187" s="47">
        <f t="shared" si="7"/>
        <v>-66</v>
      </c>
      <c r="X187" s="47"/>
      <c r="Y187" s="47"/>
      <c r="Z187" s="48"/>
      <c r="AA187" s="47">
        <f t="shared" ref="AA187:BJ187" si="191">IF($D187=AA$1,$E187+$V187,(IF($J187=AA$1,$K187+$W187,AA186)))</f>
        <v>1461</v>
      </c>
      <c r="AB187" s="47">
        <f t="shared" si="191"/>
        <v>1053</v>
      </c>
      <c r="AC187" s="47">
        <f t="shared" si="191"/>
        <v>1591</v>
      </c>
      <c r="AD187" s="47">
        <f t="shared" si="191"/>
        <v>454</v>
      </c>
      <c r="AE187" s="47">
        <f t="shared" si="191"/>
        <v>1622</v>
      </c>
      <c r="AF187" s="47">
        <f t="shared" si="191"/>
        <v>1720</v>
      </c>
      <c r="AG187" s="47">
        <f t="shared" si="191"/>
        <v>1111</v>
      </c>
      <c r="AH187" s="47">
        <f t="shared" si="191"/>
        <v>841</v>
      </c>
      <c r="AI187" s="47">
        <f t="shared" si="191"/>
        <v>1438</v>
      </c>
      <c r="AJ187" s="47">
        <f t="shared" si="191"/>
        <v>1759</v>
      </c>
      <c r="AK187" s="47">
        <f t="shared" si="191"/>
        <v>565</v>
      </c>
      <c r="AL187" s="47">
        <f t="shared" si="191"/>
        <v>901</v>
      </c>
      <c r="AM187" s="47">
        <f t="shared" si="191"/>
        <v>1872</v>
      </c>
      <c r="AN187" s="47">
        <f t="shared" si="191"/>
        <v>1295</v>
      </c>
      <c r="AO187" s="47">
        <f t="shared" si="191"/>
        <v>1129</v>
      </c>
      <c r="AP187" s="47">
        <f t="shared" si="191"/>
        <v>2055</v>
      </c>
      <c r="AQ187" s="47">
        <f t="shared" si="191"/>
        <v>1458</v>
      </c>
      <c r="AR187" s="47">
        <f t="shared" si="191"/>
        <v>574</v>
      </c>
      <c r="AS187" s="47">
        <f t="shared" si="191"/>
        <v>1778</v>
      </c>
      <c r="AT187" s="47">
        <f t="shared" si="191"/>
        <v>1095</v>
      </c>
      <c r="AU187" s="47">
        <f t="shared" si="191"/>
        <v>696</v>
      </c>
      <c r="AV187" s="47">
        <f t="shared" si="191"/>
        <v>860</v>
      </c>
      <c r="AW187" s="47">
        <f t="shared" si="191"/>
        <v>1189</v>
      </c>
      <c r="AX187" s="47">
        <f t="shared" si="191"/>
        <v>1251</v>
      </c>
      <c r="AY187" s="47">
        <f t="shared" si="191"/>
        <v>563</v>
      </c>
      <c r="AZ187" s="47">
        <f t="shared" si="191"/>
        <v>1621</v>
      </c>
      <c r="BA187" s="47">
        <f t="shared" si="191"/>
        <v>888</v>
      </c>
      <c r="BB187" s="47">
        <f t="shared" si="191"/>
        <v>686</v>
      </c>
      <c r="BC187" s="47">
        <f t="shared" si="191"/>
        <v>624</v>
      </c>
      <c r="BD187" s="47">
        <f t="shared" si="191"/>
        <v>1985</v>
      </c>
      <c r="BE187" s="47">
        <f t="shared" si="191"/>
        <v>768</v>
      </c>
      <c r="BF187" s="47">
        <f t="shared" si="191"/>
        <v>547</v>
      </c>
      <c r="BG187" s="47">
        <f t="shared" si="191"/>
        <v>1836</v>
      </c>
      <c r="BH187" s="47">
        <f t="shared" si="191"/>
        <v>1350</v>
      </c>
      <c r="BI187" s="47">
        <f t="shared" si="191"/>
        <v>1564</v>
      </c>
      <c r="BJ187" s="47">
        <f t="shared" si="191"/>
        <v>950</v>
      </c>
    </row>
    <row r="188" ht="13.5" customHeight="1">
      <c r="A188" s="242">
        <v>40062.0</v>
      </c>
      <c r="B188" s="235" t="s">
        <v>76</v>
      </c>
      <c r="C188" s="38"/>
      <c r="D188" s="233" t="s">
        <v>22</v>
      </c>
      <c r="E188" s="52">
        <f t="shared" si="2"/>
        <v>2055</v>
      </c>
      <c r="F188" s="240">
        <v>2.0</v>
      </c>
      <c r="G188" s="240">
        <v>22.0</v>
      </c>
      <c r="H188" s="42">
        <f t="shared" si="3"/>
        <v>28</v>
      </c>
      <c r="I188" s="38"/>
      <c r="J188" s="234" t="s">
        <v>18</v>
      </c>
      <c r="K188" s="52">
        <f t="shared" si="4"/>
        <v>1985</v>
      </c>
      <c r="L188" s="241">
        <v>0.0</v>
      </c>
      <c r="M188" s="241">
        <v>23.0</v>
      </c>
      <c r="N188" s="23">
        <f t="shared" si="5"/>
        <v>23</v>
      </c>
      <c r="O188" s="38"/>
      <c r="P188" s="38" t="s">
        <v>73</v>
      </c>
      <c r="Q188" s="38"/>
      <c r="R188" s="38">
        <f>MIN(Rules!$E$2,(MAX(H188/N188,N188/H188)))</f>
        <v>1.217391304</v>
      </c>
      <c r="S188" s="38">
        <f>VLOOKUP(B188,Rules!A:B,2,FALSE)</f>
        <v>80</v>
      </c>
      <c r="T188" s="38"/>
      <c r="U188" s="46">
        <f>1/(10^(-(E188+(IF(P188="Y",Rules!$I$2,0))-K188)/Rules!$E$12)+1)</f>
        <v>0.5798997604</v>
      </c>
      <c r="V188" s="47">
        <f t="shared" si="6"/>
        <v>41</v>
      </c>
      <c r="W188" s="47">
        <f t="shared" si="7"/>
        <v>-41</v>
      </c>
      <c r="X188" s="47"/>
      <c r="Y188" s="47"/>
      <c r="Z188" s="48"/>
      <c r="AA188" s="47">
        <f t="shared" ref="AA188:BJ188" si="192">IF($D188=AA$1,$E188+$V188,(IF($J188=AA$1,$K188+$W188,AA187)))</f>
        <v>1461</v>
      </c>
      <c r="AB188" s="47">
        <f t="shared" si="192"/>
        <v>1053</v>
      </c>
      <c r="AC188" s="47">
        <f t="shared" si="192"/>
        <v>1591</v>
      </c>
      <c r="AD188" s="47">
        <f t="shared" si="192"/>
        <v>454</v>
      </c>
      <c r="AE188" s="47">
        <f t="shared" si="192"/>
        <v>1622</v>
      </c>
      <c r="AF188" s="47">
        <f t="shared" si="192"/>
        <v>1720</v>
      </c>
      <c r="AG188" s="47">
        <f t="shared" si="192"/>
        <v>1111</v>
      </c>
      <c r="AH188" s="47">
        <f t="shared" si="192"/>
        <v>841</v>
      </c>
      <c r="AI188" s="47">
        <f t="shared" si="192"/>
        <v>1438</v>
      </c>
      <c r="AJ188" s="47">
        <f t="shared" si="192"/>
        <v>1759</v>
      </c>
      <c r="AK188" s="47">
        <f t="shared" si="192"/>
        <v>565</v>
      </c>
      <c r="AL188" s="47">
        <f t="shared" si="192"/>
        <v>901</v>
      </c>
      <c r="AM188" s="47">
        <f t="shared" si="192"/>
        <v>1872</v>
      </c>
      <c r="AN188" s="47">
        <f t="shared" si="192"/>
        <v>1295</v>
      </c>
      <c r="AO188" s="47">
        <f t="shared" si="192"/>
        <v>1129</v>
      </c>
      <c r="AP188" s="47">
        <f t="shared" si="192"/>
        <v>2096</v>
      </c>
      <c r="AQ188" s="47">
        <f t="shared" si="192"/>
        <v>1458</v>
      </c>
      <c r="AR188" s="47">
        <f t="shared" si="192"/>
        <v>574</v>
      </c>
      <c r="AS188" s="47">
        <f t="shared" si="192"/>
        <v>1778</v>
      </c>
      <c r="AT188" s="47">
        <f t="shared" si="192"/>
        <v>1095</v>
      </c>
      <c r="AU188" s="47">
        <f t="shared" si="192"/>
        <v>696</v>
      </c>
      <c r="AV188" s="47">
        <f t="shared" si="192"/>
        <v>860</v>
      </c>
      <c r="AW188" s="47">
        <f t="shared" si="192"/>
        <v>1189</v>
      </c>
      <c r="AX188" s="47">
        <f t="shared" si="192"/>
        <v>1251</v>
      </c>
      <c r="AY188" s="47">
        <f t="shared" si="192"/>
        <v>563</v>
      </c>
      <c r="AZ188" s="47">
        <f t="shared" si="192"/>
        <v>1621</v>
      </c>
      <c r="BA188" s="47">
        <f t="shared" si="192"/>
        <v>888</v>
      </c>
      <c r="BB188" s="47">
        <f t="shared" si="192"/>
        <v>686</v>
      </c>
      <c r="BC188" s="47">
        <f t="shared" si="192"/>
        <v>624</v>
      </c>
      <c r="BD188" s="47">
        <f t="shared" si="192"/>
        <v>1944</v>
      </c>
      <c r="BE188" s="47">
        <f t="shared" si="192"/>
        <v>768</v>
      </c>
      <c r="BF188" s="47">
        <f t="shared" si="192"/>
        <v>547</v>
      </c>
      <c r="BG188" s="47">
        <f t="shared" si="192"/>
        <v>1836</v>
      </c>
      <c r="BH188" s="47">
        <f t="shared" si="192"/>
        <v>1350</v>
      </c>
      <c r="BI188" s="47">
        <f t="shared" si="192"/>
        <v>1564</v>
      </c>
      <c r="BJ188" s="47">
        <f t="shared" si="192"/>
        <v>950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75"/>
  <cols>
    <col customWidth="1" min="1" max="1" width="10.43"/>
    <col customWidth="1" min="2" max="6" width="8.86"/>
    <col customWidth="1" min="7" max="12" width="9.14"/>
  </cols>
  <sheetData>
    <row r="1" ht="13.5" customHeight="1">
      <c r="A1" s="20" t="s">
        <v>100</v>
      </c>
      <c r="B1" s="38"/>
      <c r="C1" s="38"/>
      <c r="D1" s="38"/>
      <c r="E1" s="20" t="s">
        <v>101</v>
      </c>
      <c r="F1" s="38"/>
      <c r="G1" s="38"/>
      <c r="H1" s="38"/>
      <c r="I1" s="20" t="s">
        <v>102</v>
      </c>
      <c r="J1" s="20"/>
      <c r="K1" s="20"/>
      <c r="L1" s="20"/>
    </row>
    <row r="2" ht="13.5" customHeight="1">
      <c r="A2" s="45" t="s">
        <v>76</v>
      </c>
      <c r="B2" s="49">
        <v>80.0</v>
      </c>
      <c r="C2" s="38"/>
      <c r="D2" s="38"/>
      <c r="E2" s="49">
        <v>2.0</v>
      </c>
      <c r="F2" s="38"/>
      <c r="G2" s="38"/>
      <c r="H2" s="38"/>
      <c r="I2" s="49">
        <v>150.0</v>
      </c>
      <c r="J2" s="49"/>
      <c r="K2" s="49"/>
      <c r="L2" s="49"/>
    </row>
    <row r="3" ht="13.5" customHeight="1">
      <c r="A3" s="45" t="s">
        <v>75</v>
      </c>
      <c r="B3" s="49">
        <v>60.0</v>
      </c>
      <c r="C3" s="38"/>
      <c r="D3" s="38"/>
      <c r="E3" s="38"/>
      <c r="F3" s="38"/>
      <c r="G3" s="38"/>
      <c r="H3" s="38"/>
      <c r="I3" s="38"/>
      <c r="J3" s="38"/>
      <c r="K3" s="38"/>
      <c r="L3" s="38"/>
    </row>
    <row r="4" ht="13.5" customHeight="1">
      <c r="A4" s="45" t="s">
        <v>77</v>
      </c>
      <c r="B4" s="49">
        <v>60.0</v>
      </c>
      <c r="C4" s="38"/>
      <c r="D4" s="38"/>
      <c r="E4" s="45" t="s">
        <v>103</v>
      </c>
      <c r="F4" s="38"/>
      <c r="G4" s="38"/>
      <c r="H4" s="38"/>
      <c r="I4" s="45" t="s">
        <v>104</v>
      </c>
      <c r="J4" s="45"/>
      <c r="K4" s="45"/>
      <c r="L4" s="45"/>
    </row>
    <row r="5" ht="13.5" customHeight="1">
      <c r="A5" s="45" t="s">
        <v>71</v>
      </c>
      <c r="B5" s="49">
        <v>40.0</v>
      </c>
      <c r="C5" s="38"/>
      <c r="D5" s="38"/>
      <c r="E5" s="45" t="s">
        <v>105</v>
      </c>
      <c r="F5" s="38"/>
      <c r="G5" s="38"/>
      <c r="H5" s="38"/>
      <c r="I5" s="45" t="s">
        <v>106</v>
      </c>
      <c r="J5" s="45"/>
      <c r="K5" s="45"/>
      <c r="L5" s="45"/>
    </row>
    <row r="6" ht="13.5" customHeight="1">
      <c r="A6" s="45" t="s">
        <v>107</v>
      </c>
      <c r="B6" s="49">
        <v>15.0</v>
      </c>
      <c r="C6" s="38"/>
      <c r="D6" s="38"/>
      <c r="E6" s="45" t="s">
        <v>108</v>
      </c>
      <c r="F6" s="38"/>
      <c r="G6" s="38"/>
      <c r="H6" s="38"/>
      <c r="I6" s="45" t="s">
        <v>109</v>
      </c>
      <c r="J6" s="45"/>
      <c r="K6" s="45"/>
      <c r="L6" s="45"/>
    </row>
    <row r="7" ht="13.5" customHeight="1">
      <c r="A7" s="45" t="s">
        <v>82</v>
      </c>
      <c r="B7" s="49">
        <v>35.0</v>
      </c>
      <c r="C7" s="38"/>
      <c r="D7" s="38"/>
      <c r="E7" s="47" t="s">
        <v>110</v>
      </c>
      <c r="F7" s="38"/>
      <c r="G7" s="38"/>
      <c r="H7" s="38"/>
      <c r="I7" s="38"/>
      <c r="J7" s="38"/>
      <c r="K7" s="38"/>
      <c r="L7" s="38"/>
    </row>
    <row r="8" ht="13.5" customHeight="1">
      <c r="A8" s="45" t="s">
        <v>74</v>
      </c>
      <c r="B8" s="49">
        <v>50.0</v>
      </c>
      <c r="C8" s="38"/>
      <c r="D8" s="38"/>
      <c r="E8" s="38"/>
      <c r="F8" s="38"/>
      <c r="G8" s="38"/>
      <c r="H8" s="38"/>
      <c r="I8" s="38"/>
      <c r="J8" s="38"/>
      <c r="K8" s="38"/>
      <c r="L8" s="38"/>
    </row>
    <row r="9" ht="13.5" customHeight="1">
      <c r="A9" s="38"/>
      <c r="B9" s="38"/>
      <c r="C9" s="38"/>
      <c r="D9" s="38"/>
      <c r="E9" s="38"/>
      <c r="F9" s="38"/>
      <c r="G9" s="38"/>
      <c r="H9" s="38"/>
      <c r="I9" s="38"/>
      <c r="J9" s="38"/>
      <c r="K9" s="38"/>
      <c r="L9" s="38"/>
    </row>
    <row r="10" ht="13.5" customHeight="1">
      <c r="A10" s="38"/>
      <c r="B10" s="38"/>
      <c r="C10" s="38"/>
      <c r="D10" s="38"/>
      <c r="E10" s="38"/>
      <c r="F10" s="38"/>
      <c r="G10" s="38"/>
      <c r="H10" s="38"/>
      <c r="I10" s="38"/>
      <c r="J10" s="38"/>
      <c r="K10" s="38"/>
      <c r="L10" s="38"/>
    </row>
    <row r="11" ht="13.5" customHeight="1">
      <c r="A11" s="38"/>
      <c r="B11" s="38"/>
      <c r="C11" s="38"/>
      <c r="D11" s="38"/>
      <c r="E11" s="251" t="s">
        <v>111</v>
      </c>
      <c r="F11" s="38"/>
      <c r="G11" s="38"/>
      <c r="H11" s="38"/>
      <c r="I11" s="38"/>
      <c r="J11" s="38"/>
      <c r="K11" s="38"/>
      <c r="L11" s="38"/>
    </row>
    <row r="12" ht="13.5" customHeight="1">
      <c r="A12" s="38"/>
      <c r="B12" s="38"/>
      <c r="C12" s="38"/>
      <c r="D12" s="38"/>
      <c r="E12" s="90">
        <v>500.0</v>
      </c>
      <c r="F12" s="38"/>
      <c r="G12" s="38"/>
      <c r="H12" s="38"/>
      <c r="I12" s="38"/>
      <c r="J12" s="38"/>
      <c r="K12" s="38"/>
      <c r="L12" s="38"/>
    </row>
    <row r="13" ht="13.5" customHeight="1">
      <c r="A13" s="38"/>
      <c r="B13" s="38"/>
      <c r="C13" s="38"/>
      <c r="D13" s="38"/>
      <c r="E13" s="90" t="s">
        <v>112</v>
      </c>
      <c r="F13" s="38"/>
      <c r="G13" s="38"/>
      <c r="H13" s="38"/>
      <c r="I13" s="38"/>
      <c r="J13" s="38"/>
      <c r="K13" s="38"/>
      <c r="L13" s="38"/>
    </row>
    <row r="14" ht="13.5" customHeight="1">
      <c r="A14" s="38"/>
      <c r="B14" s="38"/>
      <c r="C14" s="38"/>
      <c r="D14" s="38"/>
      <c r="E14" s="252" t="s">
        <v>113</v>
      </c>
      <c r="F14" s="38"/>
      <c r="G14" s="38"/>
      <c r="H14" s="38"/>
      <c r="I14" s="38"/>
      <c r="J14" s="38"/>
      <c r="K14" s="38"/>
      <c r="L14" s="38"/>
    </row>
    <row r="15" ht="13.5" customHeight="1">
      <c r="A15" s="38"/>
      <c r="B15" s="38"/>
      <c r="C15" s="90"/>
      <c r="D15" s="38"/>
      <c r="E15" s="90" t="s">
        <v>114</v>
      </c>
      <c r="F15" s="38"/>
      <c r="G15" s="38"/>
      <c r="H15" s="38"/>
      <c r="I15" s="38"/>
      <c r="J15" s="38"/>
      <c r="K15" s="38"/>
      <c r="L15" s="38"/>
    </row>
    <row r="16" ht="13.5" customHeight="1">
      <c r="A16" s="38"/>
      <c r="B16" s="38"/>
      <c r="C16" s="38"/>
      <c r="D16" s="38"/>
      <c r="E16" s="90" t="s">
        <v>115</v>
      </c>
      <c r="F16" s="38"/>
      <c r="G16" s="38"/>
      <c r="H16" s="38"/>
      <c r="I16" s="38"/>
      <c r="J16" s="38"/>
      <c r="K16" s="38"/>
      <c r="L16" s="38"/>
    </row>
    <row r="17" ht="13.5" customHeight="1">
      <c r="A17" s="38"/>
      <c r="B17" s="38"/>
      <c r="C17" s="38"/>
      <c r="D17" s="38"/>
      <c r="E17" s="90" t="s">
        <v>116</v>
      </c>
      <c r="F17" s="38"/>
      <c r="G17" s="38"/>
      <c r="H17" s="38"/>
      <c r="I17" s="38"/>
      <c r="J17" s="38"/>
      <c r="K17" s="38"/>
      <c r="L17" s="38"/>
    </row>
    <row r="18" ht="13.5" customHeight="1">
      <c r="A18" s="38"/>
      <c r="B18" s="38"/>
      <c r="C18" s="38"/>
      <c r="D18" s="38"/>
      <c r="E18" s="90" t="s">
        <v>117</v>
      </c>
      <c r="F18" s="38"/>
      <c r="G18" s="38"/>
      <c r="H18" s="38"/>
      <c r="I18" s="38"/>
      <c r="J18" s="38"/>
      <c r="K18" s="38"/>
      <c r="L18" s="38"/>
    </row>
    <row r="19" ht="13.5" customHeight="1">
      <c r="A19" s="38"/>
      <c r="B19" s="38"/>
      <c r="C19" s="38"/>
      <c r="D19" s="38"/>
      <c r="E19" s="90" t="s">
        <v>118</v>
      </c>
      <c r="F19" s="38"/>
      <c r="G19" s="38"/>
      <c r="H19" s="38"/>
      <c r="I19" s="38"/>
      <c r="J19" s="38"/>
      <c r="K19" s="38"/>
      <c r="L19" s="38"/>
    </row>
    <row r="20" ht="13.5" customHeight="1">
      <c r="A20" s="38"/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75"/>
  <cols>
    <col customWidth="1" min="1" max="1" width="11.14"/>
    <col customWidth="1" min="2" max="2" width="8.43"/>
    <col customWidth="1" min="3" max="3" width="3.86"/>
    <col customWidth="1" min="4" max="4" width="11.86"/>
    <col customWidth="1" min="5" max="5" width="7.71"/>
    <col customWidth="1" min="6" max="6" width="2.29"/>
    <col customWidth="1" min="7" max="7" width="3.0"/>
    <col customWidth="1" min="8" max="8" width="3.29"/>
    <col customWidth="1" min="9" max="9" width="3.0"/>
    <col customWidth="1" min="10" max="10" width="11.86"/>
    <col customWidth="1" min="11" max="11" width="7.71"/>
    <col customWidth="1" min="12" max="12" width="2.29"/>
    <col customWidth="1" min="13" max="13" width="3.0"/>
    <col customWidth="1" min="14" max="14" width="3.43"/>
    <col customWidth="1" min="15" max="17" width="5.0"/>
    <col customWidth="1" min="18" max="18" width="8.14"/>
    <col customWidth="1" min="19" max="19" width="7.71"/>
    <col customWidth="1" min="20" max="20" width="2.43"/>
    <col customWidth="1" min="21" max="21" width="11.43"/>
    <col customWidth="1" min="22" max="23" width="10.43"/>
    <col customWidth="1" min="24" max="25" width="3.71"/>
    <col customWidth="1" min="26" max="26" width="10.43"/>
    <col customWidth="1" min="27" max="64" width="8.86"/>
  </cols>
  <sheetData>
    <row r="1" ht="13.5" customHeight="1">
      <c r="A1" s="65" t="s">
        <v>55</v>
      </c>
      <c r="B1" s="20" t="s">
        <v>56</v>
      </c>
      <c r="C1" s="20"/>
      <c r="D1" s="21" t="s">
        <v>57</v>
      </c>
      <c r="E1" s="22" t="s">
        <v>58</v>
      </c>
      <c r="F1" s="23" t="s">
        <v>59</v>
      </c>
      <c r="G1" s="23" t="s">
        <v>60</v>
      </c>
      <c r="H1" s="23" t="s">
        <v>61</v>
      </c>
      <c r="I1" s="20"/>
      <c r="J1" s="24" t="s">
        <v>62</v>
      </c>
      <c r="K1" s="22" t="s">
        <v>58</v>
      </c>
      <c r="L1" s="23" t="s">
        <v>59</v>
      </c>
      <c r="M1" s="23" t="s">
        <v>60</v>
      </c>
      <c r="N1" s="23" t="s">
        <v>61</v>
      </c>
      <c r="O1" s="20"/>
      <c r="P1" s="20" t="s">
        <v>63</v>
      </c>
      <c r="Q1" s="20"/>
      <c r="R1" s="20" t="s">
        <v>64</v>
      </c>
      <c r="S1" s="20" t="s">
        <v>65</v>
      </c>
      <c r="T1" s="20"/>
      <c r="U1" s="25" t="s">
        <v>66</v>
      </c>
      <c r="V1" s="20" t="s">
        <v>67</v>
      </c>
      <c r="W1" s="20" t="s">
        <v>68</v>
      </c>
      <c r="X1" s="20"/>
      <c r="Y1" s="20"/>
      <c r="Z1" s="26"/>
      <c r="AA1" s="20" t="s">
        <v>30</v>
      </c>
      <c r="AB1" s="20" t="s">
        <v>43</v>
      </c>
      <c r="AC1" s="20" t="s">
        <v>28</v>
      </c>
      <c r="AD1" s="20" t="s">
        <v>49</v>
      </c>
      <c r="AE1" s="20" t="s">
        <v>21</v>
      </c>
      <c r="AF1" s="20" t="s">
        <v>19</v>
      </c>
      <c r="AG1" s="20" t="s">
        <v>35</v>
      </c>
      <c r="AH1" s="20" t="s">
        <v>37</v>
      </c>
      <c r="AI1" s="20" t="s">
        <v>33</v>
      </c>
      <c r="AJ1" s="20" t="s">
        <v>26</v>
      </c>
      <c r="AK1" s="20" t="s">
        <v>48</v>
      </c>
      <c r="AL1" s="3" t="s">
        <v>45</v>
      </c>
      <c r="AM1" s="20" t="s">
        <v>23</v>
      </c>
      <c r="AN1" s="20" t="s">
        <v>34</v>
      </c>
      <c r="AO1" s="20" t="s">
        <v>29</v>
      </c>
      <c r="AP1" s="20" t="s">
        <v>22</v>
      </c>
      <c r="AQ1" s="3" t="s">
        <v>54</v>
      </c>
      <c r="AR1" s="20" t="s">
        <v>31</v>
      </c>
      <c r="AS1" s="20" t="s">
        <v>52</v>
      </c>
      <c r="AT1" s="20" t="s">
        <v>20</v>
      </c>
      <c r="AU1" s="20" t="s">
        <v>36</v>
      </c>
      <c r="AV1" s="20" t="s">
        <v>50</v>
      </c>
      <c r="AW1" s="20" t="s">
        <v>47</v>
      </c>
      <c r="AX1" s="20" t="s">
        <v>39</v>
      </c>
      <c r="AY1" s="20" t="s">
        <v>38</v>
      </c>
      <c r="AZ1" s="20" t="s">
        <v>51</v>
      </c>
      <c r="BA1" s="20" t="s">
        <v>69</v>
      </c>
      <c r="BB1" s="20" t="s">
        <v>27</v>
      </c>
      <c r="BC1" s="20" t="s">
        <v>41</v>
      </c>
      <c r="BD1" s="20" t="s">
        <v>44</v>
      </c>
      <c r="BE1" s="20" t="s">
        <v>46</v>
      </c>
      <c r="BF1" s="20" t="s">
        <v>18</v>
      </c>
      <c r="BG1" s="20" t="s">
        <v>42</v>
      </c>
      <c r="BH1" s="20" t="s">
        <v>53</v>
      </c>
      <c r="BI1" s="20" t="s">
        <v>25</v>
      </c>
      <c r="BJ1" s="20" t="s">
        <v>32</v>
      </c>
      <c r="BK1" s="20" t="s">
        <v>24</v>
      </c>
      <c r="BL1" s="20" t="s">
        <v>40</v>
      </c>
    </row>
    <row r="2" ht="13.5" customHeight="1">
      <c r="A2" s="66"/>
      <c r="B2" s="28"/>
      <c r="C2" s="28"/>
      <c r="D2" s="29"/>
      <c r="E2" s="30"/>
      <c r="F2" s="31"/>
      <c r="G2" s="31"/>
      <c r="H2" s="31"/>
      <c r="I2" s="28"/>
      <c r="J2" s="32"/>
      <c r="K2" s="30"/>
      <c r="L2" s="31"/>
      <c r="M2" s="31"/>
      <c r="N2" s="31"/>
      <c r="O2" s="28"/>
      <c r="P2" s="28"/>
      <c r="Q2" s="28"/>
      <c r="R2" s="28"/>
      <c r="S2" s="28"/>
      <c r="T2" s="28"/>
      <c r="U2" s="33"/>
      <c r="V2" s="28"/>
      <c r="W2" s="28"/>
      <c r="X2" s="28"/>
      <c r="Y2" s="28"/>
      <c r="Z2" s="34" t="s">
        <v>70</v>
      </c>
      <c r="AA2" s="35">
        <f>LOOKUP(9.999E+307,'2025'!AA:AA)</f>
        <v>1476</v>
      </c>
      <c r="AB2" s="35">
        <f>LOOKUP(9.999E+307,'2025'!AB:AB)</f>
        <v>640</v>
      </c>
      <c r="AC2" s="35">
        <f>LOOKUP(9.999E+307,'2025'!AC:AC)</f>
        <v>1513</v>
      </c>
      <c r="AD2" s="35">
        <f>LOOKUP(9.999E+307,'2025'!AD:AD)</f>
        <v>426</v>
      </c>
      <c r="AE2" s="35">
        <f>LOOKUP(9.999E+307,'2025'!AE:AE)</f>
        <v>2157</v>
      </c>
      <c r="AF2" s="35">
        <f>LOOKUP(9.999E+307,'2025'!AF:AF)</f>
        <v>2242</v>
      </c>
      <c r="AG2" s="35">
        <f>LOOKUP(9.999E+307,'2025'!AG:AG)</f>
        <v>1177</v>
      </c>
      <c r="AH2" s="35">
        <f>LOOKUP(9.999E+307,'2025'!AH:AH)</f>
        <v>1038</v>
      </c>
      <c r="AI2" s="35">
        <f>LOOKUP(9.999E+307,'2025'!AI:AI)</f>
        <v>1249</v>
      </c>
      <c r="AJ2" s="35">
        <f>LOOKUP(9.999E+307,'2025'!AJ:AJ)</f>
        <v>1942</v>
      </c>
      <c r="AK2" s="35">
        <f>LOOKUP(9.999E+307,'2025'!AK:AK)</f>
        <v>446</v>
      </c>
      <c r="AL2" s="35">
        <f>LOOKUP(9.999E+307,'2025'!AL:AL)</f>
        <v>717</v>
      </c>
      <c r="AM2" s="35">
        <f>LOOKUP(9.999E+307,'2025'!AM:AM)</f>
        <v>2017</v>
      </c>
      <c r="AN2" s="35">
        <f>LOOKUP(9.999E+307,'2025'!AN:AN)</f>
        <v>1184</v>
      </c>
      <c r="AO2" s="35">
        <f>LOOKUP(9.999E+307,'2025'!AO:AO)</f>
        <v>1492</v>
      </c>
      <c r="AP2" s="35">
        <f>LOOKUP(9.999E+307,'2025'!AP:AP)</f>
        <v>2125</v>
      </c>
      <c r="AQ2" s="35">
        <f>LOOKUP(9.999E+307,'2025'!AQ:AQ)</f>
        <v>89</v>
      </c>
      <c r="AR2" s="35">
        <f>LOOKUP(9.999E+307,'2025'!AR:AR)</f>
        <v>1431</v>
      </c>
      <c r="AS2" s="35">
        <f>LOOKUP(9.999E+307,'2025'!AS:AS)</f>
        <v>289</v>
      </c>
      <c r="AT2" s="35">
        <f>LOOKUP(9.999E+307,'2025'!AT:AT)</f>
        <v>2179</v>
      </c>
      <c r="AU2" s="35">
        <f>LOOKUP(9.999E+307,'2025'!AU:AU)</f>
        <v>1109</v>
      </c>
      <c r="AV2" s="35">
        <f>LOOKUP(9.999E+307,'2025'!AV:AV)</f>
        <v>373</v>
      </c>
      <c r="AW2" s="35">
        <f>LOOKUP(9.999E+307,'2025'!AW:AW)</f>
        <v>530</v>
      </c>
      <c r="AX2" s="35">
        <f>LOOKUP(9.999E+307,'2025'!AX:AX)</f>
        <v>981</v>
      </c>
      <c r="AY2" s="35">
        <f>LOOKUP(9.999E+307,'2025'!AY:AY)</f>
        <v>1013</v>
      </c>
      <c r="AZ2" s="35">
        <f>LOOKUP(9.999E+307,'2025'!AZ:AZ)</f>
        <v>326</v>
      </c>
      <c r="BA2" s="28">
        <f>LOOKUP(9.999E+307,'2025'!BA:BA)</f>
        <v>472</v>
      </c>
      <c r="BB2" s="35">
        <f>LOOKUP(9.999E+307,'2025'!BB:BB)</f>
        <v>1629</v>
      </c>
      <c r="BC2" s="35">
        <f>LOOKUP(9.999E+307,'2025'!BC:BC)</f>
        <v>886</v>
      </c>
      <c r="BD2" s="35">
        <f>LOOKUP(9.999E+307,'2025'!BD:BD)</f>
        <v>613</v>
      </c>
      <c r="BE2" s="35">
        <f>LOOKUP(9.999E+307,'2025'!BE:BE)</f>
        <v>638</v>
      </c>
      <c r="BF2" s="35">
        <f>LOOKUP(9.999E+307,'2025'!BF:BF)</f>
        <v>2290</v>
      </c>
      <c r="BG2" s="35">
        <f>LOOKUP(9.999E+307,'2025'!BG:BG)</f>
        <v>712</v>
      </c>
      <c r="BH2" s="35">
        <f>LOOKUP(9.999E+307,'2025'!BH:BH)</f>
        <v>153</v>
      </c>
      <c r="BI2" s="35">
        <f>LOOKUP(9.999E+307,'2025'!BI:BI)</f>
        <v>1950</v>
      </c>
      <c r="BJ2" s="35">
        <f>LOOKUP(9.999E+307,'2025'!BJ:BJ)</f>
        <v>1433</v>
      </c>
      <c r="BK2" s="35">
        <f>LOOKUP(9.999E+307,'2025'!BK:BK)</f>
        <v>1989</v>
      </c>
      <c r="BL2" s="35">
        <f>LOOKUP(9.999E+307,'2025'!BL:BL)</f>
        <v>908</v>
      </c>
    </row>
    <row r="3" ht="13.5" customHeight="1">
      <c r="A3" s="88">
        <v>46035.0</v>
      </c>
      <c r="B3" s="84" t="s">
        <v>71</v>
      </c>
      <c r="C3" s="38"/>
      <c r="D3" s="233" t="s">
        <v>57</v>
      </c>
      <c r="E3" s="52" t="str">
        <f>HLOOKUP(D3,AA$1:CB$10083,ROW()-1,FALSE)</f>
        <v>#N/A</v>
      </c>
      <c r="F3" s="41">
        <v>0.0</v>
      </c>
      <c r="G3" s="41">
        <v>0.0</v>
      </c>
      <c r="H3" s="42">
        <f>F3*3+G3</f>
        <v>0</v>
      </c>
      <c r="I3" s="38"/>
      <c r="J3" s="234" t="s">
        <v>62</v>
      </c>
      <c r="K3" s="52" t="str">
        <f>HLOOKUP(J3,AA$1:CB$10083,ROW()-1,FALSE)</f>
        <v>#N/A</v>
      </c>
      <c r="L3" s="44">
        <v>0.0</v>
      </c>
      <c r="M3" s="44">
        <v>0.0</v>
      </c>
      <c r="N3" s="42">
        <f>L3*3+M3</f>
        <v>0</v>
      </c>
      <c r="O3" s="38"/>
      <c r="P3" s="45" t="s">
        <v>72</v>
      </c>
      <c r="Q3" s="38"/>
      <c r="R3" s="45" t="str">
        <f>MIN(Rules!$E$2,(MAX(H3/N3,N3/H3)))</f>
        <v>#DIV/0!</v>
      </c>
      <c r="S3" s="45">
        <f>VLOOKUP(B3,Rules!A:B,2,FALSE)</f>
        <v>40</v>
      </c>
      <c r="T3" s="38"/>
      <c r="U3" s="46" t="str">
        <f>1/(10^(-(E3+(IF(P3="Y",Rules!$I$2,0))-K3)/Rules!$E$12)+1)</f>
        <v>#N/A</v>
      </c>
      <c r="V3" s="47" t="str">
        <f>ROUND(IF(H3&gt;N3,(S3*R3*(1-U3)),IF(H3&lt;N3,(S3*R3*(0-U3)),S3*R3*(0.5-U3))),0)</f>
        <v>#DIV/0!</v>
      </c>
      <c r="W3" s="47" t="str">
        <f>-1*V3</f>
        <v>#DIV/0!</v>
      </c>
      <c r="X3" s="47"/>
      <c r="Y3" s="47"/>
      <c r="Z3" s="48"/>
      <c r="AA3" s="7">
        <f t="shared" ref="AA3:BL3" si="1">IF($D3=AA$1,$E3+$V3,(IF($J3=AA$1,$K3+$W3,AA2)))</f>
        <v>1476</v>
      </c>
      <c r="AB3" s="7">
        <f t="shared" si="1"/>
        <v>640</v>
      </c>
      <c r="AC3" s="7">
        <f t="shared" si="1"/>
        <v>1513</v>
      </c>
      <c r="AD3" s="7">
        <f t="shared" si="1"/>
        <v>426</v>
      </c>
      <c r="AE3" s="7">
        <f t="shared" si="1"/>
        <v>2157</v>
      </c>
      <c r="AF3" s="7">
        <f t="shared" si="1"/>
        <v>2242</v>
      </c>
      <c r="AG3" s="7">
        <f t="shared" si="1"/>
        <v>1177</v>
      </c>
      <c r="AH3" s="7">
        <f t="shared" si="1"/>
        <v>1038</v>
      </c>
      <c r="AI3" s="7">
        <f t="shared" si="1"/>
        <v>1249</v>
      </c>
      <c r="AJ3" s="7">
        <f t="shared" si="1"/>
        <v>1942</v>
      </c>
      <c r="AK3" s="7">
        <f t="shared" si="1"/>
        <v>446</v>
      </c>
      <c r="AL3" s="7">
        <f t="shared" si="1"/>
        <v>717</v>
      </c>
      <c r="AM3" s="7">
        <f t="shared" si="1"/>
        <v>2017</v>
      </c>
      <c r="AN3" s="7">
        <f t="shared" si="1"/>
        <v>1184</v>
      </c>
      <c r="AO3" s="7">
        <f t="shared" si="1"/>
        <v>1492</v>
      </c>
      <c r="AP3" s="7">
        <f t="shared" si="1"/>
        <v>2125</v>
      </c>
      <c r="AQ3" s="7">
        <f t="shared" si="1"/>
        <v>89</v>
      </c>
      <c r="AR3" s="7">
        <f t="shared" si="1"/>
        <v>1431</v>
      </c>
      <c r="AS3" s="7">
        <f t="shared" si="1"/>
        <v>289</v>
      </c>
      <c r="AT3" s="7">
        <f t="shared" si="1"/>
        <v>2179</v>
      </c>
      <c r="AU3" s="7">
        <f t="shared" si="1"/>
        <v>1109</v>
      </c>
      <c r="AV3" s="7">
        <f t="shared" si="1"/>
        <v>373</v>
      </c>
      <c r="AW3" s="7">
        <f t="shared" si="1"/>
        <v>530</v>
      </c>
      <c r="AX3" s="7">
        <f t="shared" si="1"/>
        <v>981</v>
      </c>
      <c r="AY3" s="7">
        <f t="shared" si="1"/>
        <v>1013</v>
      </c>
      <c r="AZ3" s="7">
        <f t="shared" si="1"/>
        <v>326</v>
      </c>
      <c r="BA3" s="47">
        <f t="shared" si="1"/>
        <v>472</v>
      </c>
      <c r="BB3" s="7">
        <f t="shared" si="1"/>
        <v>1629</v>
      </c>
      <c r="BC3" s="7">
        <f t="shared" si="1"/>
        <v>886</v>
      </c>
      <c r="BD3" s="7">
        <f t="shared" si="1"/>
        <v>613</v>
      </c>
      <c r="BE3" s="7">
        <f t="shared" si="1"/>
        <v>638</v>
      </c>
      <c r="BF3" s="7">
        <f t="shared" si="1"/>
        <v>2290</v>
      </c>
      <c r="BG3" s="7">
        <f t="shared" si="1"/>
        <v>712</v>
      </c>
      <c r="BH3" s="7">
        <f t="shared" si="1"/>
        <v>153</v>
      </c>
      <c r="BI3" s="7">
        <f t="shared" si="1"/>
        <v>1950</v>
      </c>
      <c r="BJ3" s="7">
        <f t="shared" si="1"/>
        <v>1433</v>
      </c>
      <c r="BK3" s="7">
        <f t="shared" si="1"/>
        <v>1989</v>
      </c>
      <c r="BL3" s="7">
        <f t="shared" si="1"/>
        <v>908</v>
      </c>
    </row>
    <row r="4" ht="13.5" customHeight="1">
      <c r="A4" s="88"/>
      <c r="B4" s="84"/>
      <c r="C4" s="38"/>
      <c r="D4" s="233"/>
      <c r="E4" s="52"/>
      <c r="F4" s="41"/>
      <c r="G4" s="41"/>
      <c r="H4" s="42"/>
      <c r="I4" s="38"/>
      <c r="J4" s="234"/>
      <c r="K4" s="52"/>
      <c r="L4" s="44"/>
      <c r="M4" s="44"/>
      <c r="N4" s="23"/>
      <c r="O4" s="38"/>
      <c r="P4" s="45"/>
      <c r="Q4" s="38"/>
      <c r="R4" s="45"/>
      <c r="S4" s="45"/>
      <c r="T4" s="38"/>
      <c r="U4" s="46"/>
      <c r="V4" s="47"/>
      <c r="W4" s="47"/>
      <c r="X4" s="47"/>
      <c r="Y4" s="47"/>
      <c r="Z4" s="48"/>
      <c r="AA4" s="47"/>
      <c r="AB4" s="47"/>
      <c r="AC4" s="47"/>
      <c r="AD4" s="47"/>
      <c r="AE4" s="47"/>
      <c r="AF4" s="47"/>
      <c r="AG4" s="47"/>
      <c r="AH4" s="47"/>
      <c r="AI4" s="47"/>
      <c r="AJ4" s="47"/>
      <c r="AK4" s="47"/>
      <c r="AL4" s="47"/>
      <c r="AM4" s="47"/>
      <c r="AN4" s="47"/>
      <c r="AO4" s="47"/>
      <c r="AP4" s="47"/>
      <c r="AQ4" s="47"/>
      <c r="AR4" s="47"/>
      <c r="AS4" s="47"/>
      <c r="AT4" s="47"/>
      <c r="AU4" s="47"/>
      <c r="AV4" s="47"/>
      <c r="AW4" s="47"/>
      <c r="AX4" s="47"/>
      <c r="AY4" s="47"/>
      <c r="AZ4" s="47"/>
      <c r="BA4" s="47"/>
      <c r="BB4" s="47"/>
      <c r="BC4" s="47"/>
      <c r="BD4" s="47"/>
      <c r="BE4" s="47"/>
      <c r="BF4" s="47"/>
      <c r="BG4" s="47"/>
      <c r="BH4" s="47"/>
      <c r="BI4" s="47"/>
      <c r="BJ4" s="47"/>
      <c r="BK4" s="47"/>
      <c r="BL4" s="47"/>
    </row>
    <row r="5" ht="13.5" customHeight="1">
      <c r="A5" s="88"/>
      <c r="B5" s="84"/>
      <c r="C5" s="38"/>
      <c r="D5" s="233"/>
      <c r="E5" s="52"/>
      <c r="F5" s="41"/>
      <c r="G5" s="41"/>
      <c r="H5" s="42"/>
      <c r="I5" s="38"/>
      <c r="J5" s="234"/>
      <c r="K5" s="52"/>
      <c r="L5" s="44"/>
      <c r="M5" s="44"/>
      <c r="N5" s="23"/>
      <c r="O5" s="38"/>
      <c r="P5" s="45"/>
      <c r="Q5" s="38"/>
      <c r="R5" s="45"/>
      <c r="S5" s="45"/>
      <c r="T5" s="38"/>
      <c r="U5" s="46"/>
      <c r="V5" s="47"/>
      <c r="W5" s="47"/>
      <c r="X5" s="47"/>
      <c r="Y5" s="47"/>
      <c r="Z5" s="48"/>
      <c r="AA5" s="47"/>
      <c r="AB5" s="47"/>
      <c r="AC5" s="47"/>
      <c r="AD5" s="47"/>
      <c r="AE5" s="47"/>
      <c r="AF5" s="47"/>
      <c r="AG5" s="47"/>
      <c r="AH5" s="47"/>
      <c r="AI5" s="47"/>
      <c r="AJ5" s="47"/>
      <c r="AK5" s="47"/>
      <c r="AL5" s="47"/>
      <c r="AM5" s="47"/>
      <c r="AN5" s="47"/>
      <c r="AO5" s="47"/>
      <c r="AP5" s="47"/>
      <c r="AQ5" s="47"/>
      <c r="AR5" s="47"/>
      <c r="AS5" s="47"/>
      <c r="AT5" s="47"/>
      <c r="AU5" s="47"/>
      <c r="AV5" s="47"/>
      <c r="AW5" s="47"/>
      <c r="AX5" s="47"/>
      <c r="AY5" s="47"/>
      <c r="AZ5" s="47"/>
      <c r="BA5" s="47"/>
      <c r="BB5" s="47"/>
      <c r="BC5" s="47"/>
      <c r="BD5" s="47"/>
      <c r="BE5" s="47"/>
      <c r="BF5" s="47"/>
      <c r="BG5" s="47"/>
      <c r="BH5" s="47"/>
      <c r="BI5" s="47"/>
      <c r="BJ5" s="47"/>
      <c r="BK5" s="47"/>
      <c r="BL5" s="47"/>
    </row>
    <row r="6" ht="13.5" customHeight="1">
      <c r="A6" s="88"/>
      <c r="B6" s="84"/>
      <c r="C6" s="38"/>
      <c r="D6" s="233"/>
      <c r="E6" s="52"/>
      <c r="F6" s="41"/>
      <c r="G6" s="41"/>
      <c r="H6" s="42"/>
      <c r="I6" s="38"/>
      <c r="J6" s="234"/>
      <c r="K6" s="52"/>
      <c r="L6" s="44"/>
      <c r="M6" s="44"/>
      <c r="N6" s="23"/>
      <c r="O6" s="38"/>
      <c r="P6" s="45"/>
      <c r="Q6" s="38"/>
      <c r="R6" s="45"/>
      <c r="S6" s="45"/>
      <c r="T6" s="38"/>
      <c r="U6" s="46"/>
      <c r="V6" s="47"/>
      <c r="W6" s="47"/>
      <c r="X6" s="47"/>
      <c r="Y6" s="47"/>
      <c r="Z6" s="48"/>
      <c r="AA6" s="47"/>
      <c r="AB6" s="47"/>
      <c r="AC6" s="47"/>
      <c r="AD6" s="47"/>
      <c r="AE6" s="47"/>
      <c r="AF6" s="47"/>
      <c r="AG6" s="47"/>
      <c r="AH6" s="47"/>
      <c r="AI6" s="47"/>
      <c r="AJ6" s="47"/>
      <c r="AK6" s="47"/>
      <c r="AL6" s="47"/>
      <c r="AM6" s="47"/>
      <c r="AN6" s="47"/>
      <c r="AO6" s="47"/>
      <c r="AP6" s="47"/>
      <c r="AQ6" s="47"/>
      <c r="AR6" s="47"/>
      <c r="AS6" s="47"/>
      <c r="AT6" s="47"/>
      <c r="AU6" s="47"/>
      <c r="AV6" s="47"/>
      <c r="AW6" s="47"/>
      <c r="AX6" s="47"/>
      <c r="AY6" s="47"/>
      <c r="AZ6" s="47"/>
      <c r="BA6" s="47"/>
      <c r="BB6" s="47"/>
      <c r="BC6" s="47"/>
      <c r="BD6" s="47"/>
      <c r="BE6" s="47"/>
      <c r="BF6" s="47"/>
      <c r="BG6" s="47"/>
      <c r="BH6" s="47"/>
      <c r="BI6" s="47"/>
      <c r="BJ6" s="47"/>
      <c r="BK6" s="47"/>
      <c r="BL6" s="47"/>
    </row>
    <row r="7" ht="13.5" customHeight="1">
      <c r="A7" s="88"/>
      <c r="B7" s="84"/>
      <c r="C7" s="38"/>
      <c r="D7" s="233"/>
      <c r="E7" s="52"/>
      <c r="F7" s="41"/>
      <c r="G7" s="41"/>
      <c r="H7" s="42"/>
      <c r="I7" s="38"/>
      <c r="J7" s="234"/>
      <c r="K7" s="52"/>
      <c r="L7" s="44"/>
      <c r="M7" s="44"/>
      <c r="N7" s="23"/>
      <c r="O7" s="38"/>
      <c r="P7" s="45"/>
      <c r="Q7" s="38"/>
      <c r="R7" s="45"/>
      <c r="S7" s="45"/>
      <c r="T7" s="38"/>
      <c r="U7" s="46"/>
      <c r="V7" s="47"/>
      <c r="W7" s="47"/>
      <c r="X7" s="47"/>
      <c r="Y7" s="47"/>
      <c r="Z7" s="48"/>
      <c r="AA7" s="47"/>
      <c r="AB7" s="47"/>
      <c r="AC7" s="47"/>
      <c r="AD7" s="47"/>
      <c r="AE7" s="47"/>
      <c r="AF7" s="47"/>
      <c r="AG7" s="47"/>
      <c r="AH7" s="47"/>
      <c r="AI7" s="47"/>
      <c r="AJ7" s="47"/>
      <c r="AK7" s="47"/>
      <c r="AL7" s="47"/>
      <c r="AM7" s="47"/>
      <c r="AN7" s="47"/>
      <c r="AO7" s="47"/>
      <c r="AP7" s="47"/>
      <c r="AQ7" s="47"/>
      <c r="AR7" s="47"/>
      <c r="AS7" s="47"/>
      <c r="AT7" s="47"/>
      <c r="AU7" s="47"/>
      <c r="AV7" s="47"/>
      <c r="AW7" s="47"/>
      <c r="AX7" s="47"/>
      <c r="AY7" s="47"/>
      <c r="AZ7" s="47"/>
      <c r="BA7" s="47"/>
      <c r="BB7" s="47"/>
      <c r="BC7" s="47"/>
      <c r="BD7" s="47"/>
      <c r="BE7" s="47"/>
      <c r="BF7" s="47"/>
      <c r="BG7" s="47"/>
      <c r="BH7" s="47"/>
      <c r="BI7" s="47"/>
      <c r="BJ7" s="47"/>
      <c r="BK7" s="47"/>
      <c r="BL7" s="47"/>
    </row>
    <row r="8" ht="13.5" customHeight="1">
      <c r="A8" s="88"/>
      <c r="B8" s="84"/>
      <c r="C8" s="38"/>
      <c r="D8" s="233"/>
      <c r="E8" s="52"/>
      <c r="F8" s="41"/>
      <c r="G8" s="41"/>
      <c r="H8" s="42"/>
      <c r="I8" s="38"/>
      <c r="J8" s="234"/>
      <c r="K8" s="52"/>
      <c r="L8" s="44"/>
      <c r="M8" s="44"/>
      <c r="N8" s="23"/>
      <c r="O8" s="38"/>
      <c r="P8" s="45"/>
      <c r="Q8" s="38"/>
      <c r="R8" s="45"/>
      <c r="S8" s="45"/>
      <c r="T8" s="38"/>
      <c r="U8" s="46"/>
      <c r="V8" s="47"/>
      <c r="W8" s="47"/>
      <c r="X8" s="47"/>
      <c r="Y8" s="47"/>
      <c r="Z8" s="48"/>
      <c r="AA8" s="47"/>
      <c r="AB8" s="47"/>
      <c r="AC8" s="47"/>
      <c r="AD8" s="47"/>
      <c r="AE8" s="47"/>
      <c r="AF8" s="47"/>
      <c r="AG8" s="47"/>
      <c r="AH8" s="47"/>
      <c r="AI8" s="47"/>
      <c r="AJ8" s="47"/>
      <c r="AK8" s="47"/>
      <c r="AL8" s="47"/>
      <c r="AM8" s="47"/>
      <c r="AN8" s="47"/>
      <c r="AO8" s="47"/>
      <c r="AP8" s="47"/>
      <c r="AQ8" s="47"/>
      <c r="AR8" s="47"/>
      <c r="AS8" s="47"/>
      <c r="AT8" s="47"/>
      <c r="AU8" s="47"/>
      <c r="AV8" s="47"/>
      <c r="AW8" s="47"/>
      <c r="AX8" s="47"/>
      <c r="AY8" s="47"/>
      <c r="AZ8" s="47"/>
      <c r="BA8" s="47"/>
      <c r="BB8" s="47"/>
      <c r="BC8" s="47"/>
      <c r="BD8" s="47"/>
      <c r="BE8" s="47"/>
      <c r="BF8" s="47"/>
      <c r="BG8" s="47"/>
      <c r="BH8" s="47"/>
      <c r="BI8" s="47"/>
      <c r="BJ8" s="47"/>
      <c r="BK8" s="47"/>
      <c r="BL8" s="47"/>
    </row>
    <row r="9" ht="13.5" customHeight="1">
      <c r="A9" s="88"/>
      <c r="B9" s="84"/>
      <c r="C9" s="38"/>
      <c r="D9" s="233"/>
      <c r="E9" s="52"/>
      <c r="F9" s="41"/>
      <c r="G9" s="41"/>
      <c r="H9" s="42"/>
      <c r="I9" s="38"/>
      <c r="J9" s="234"/>
      <c r="K9" s="52"/>
      <c r="L9" s="44"/>
      <c r="M9" s="44"/>
      <c r="N9" s="23"/>
      <c r="O9" s="38"/>
      <c r="P9" s="45"/>
      <c r="Q9" s="38"/>
      <c r="R9" s="45"/>
      <c r="S9" s="45"/>
      <c r="T9" s="38"/>
      <c r="U9" s="46"/>
      <c r="V9" s="47"/>
      <c r="W9" s="47"/>
      <c r="X9" s="47"/>
      <c r="Y9" s="47"/>
      <c r="Z9" s="48"/>
      <c r="AA9" s="47"/>
      <c r="AB9" s="47"/>
      <c r="AC9" s="47"/>
      <c r="AD9" s="47"/>
      <c r="AE9" s="47"/>
      <c r="AF9" s="47"/>
      <c r="AG9" s="47"/>
      <c r="AH9" s="47"/>
      <c r="AI9" s="47"/>
      <c r="AJ9" s="47"/>
      <c r="AK9" s="47"/>
      <c r="AL9" s="47"/>
      <c r="AM9" s="47"/>
      <c r="AN9" s="47"/>
      <c r="AO9" s="47"/>
      <c r="AP9" s="47"/>
      <c r="AQ9" s="47"/>
      <c r="AR9" s="47"/>
      <c r="AS9" s="47"/>
      <c r="AT9" s="47"/>
      <c r="AU9" s="47"/>
      <c r="AV9" s="47"/>
      <c r="AW9" s="47"/>
      <c r="AX9" s="47"/>
      <c r="AY9" s="47"/>
      <c r="AZ9" s="47"/>
      <c r="BA9" s="47"/>
      <c r="BB9" s="47"/>
      <c r="BC9" s="47"/>
      <c r="BD9" s="47"/>
      <c r="BE9" s="47"/>
      <c r="BF9" s="47"/>
      <c r="BG9" s="47"/>
      <c r="BH9" s="47"/>
      <c r="BI9" s="47"/>
      <c r="BJ9" s="47"/>
      <c r="BK9" s="47"/>
      <c r="BL9" s="47"/>
    </row>
    <row r="10" ht="13.5" customHeight="1">
      <c r="A10" s="88"/>
      <c r="B10" s="84"/>
      <c r="C10" s="38"/>
      <c r="D10" s="233"/>
      <c r="E10" s="52"/>
      <c r="F10" s="41"/>
      <c r="G10" s="41"/>
      <c r="H10" s="42"/>
      <c r="I10" s="38"/>
      <c r="J10" s="234"/>
      <c r="K10" s="52"/>
      <c r="L10" s="44"/>
      <c r="M10" s="44"/>
      <c r="N10" s="23"/>
      <c r="O10" s="38"/>
      <c r="P10" s="45"/>
      <c r="Q10" s="38"/>
      <c r="R10" s="45"/>
      <c r="S10" s="45"/>
      <c r="T10" s="38"/>
      <c r="U10" s="46"/>
      <c r="V10" s="47"/>
      <c r="W10" s="47"/>
      <c r="X10" s="47"/>
      <c r="Y10" s="47"/>
      <c r="Z10" s="48"/>
      <c r="AA10" s="47"/>
      <c r="AB10" s="47"/>
      <c r="AC10" s="47"/>
      <c r="AD10" s="47"/>
      <c r="AE10" s="47"/>
      <c r="AF10" s="47"/>
      <c r="AG10" s="47"/>
      <c r="AH10" s="47"/>
      <c r="AI10" s="47"/>
      <c r="AJ10" s="47"/>
      <c r="AK10" s="47"/>
      <c r="AL10" s="47"/>
      <c r="AM10" s="47"/>
      <c r="AN10" s="47"/>
      <c r="AO10" s="47"/>
      <c r="AP10" s="47"/>
      <c r="AQ10" s="47"/>
      <c r="AR10" s="47"/>
      <c r="AS10" s="47"/>
      <c r="AT10" s="47"/>
      <c r="AU10" s="47"/>
      <c r="AV10" s="47"/>
      <c r="AW10" s="47"/>
      <c r="AX10" s="47"/>
      <c r="AY10" s="47"/>
      <c r="AZ10" s="47"/>
      <c r="BA10" s="47"/>
      <c r="BB10" s="47"/>
      <c r="BC10" s="47"/>
      <c r="BD10" s="47"/>
      <c r="BE10" s="47"/>
      <c r="BF10" s="47"/>
      <c r="BG10" s="47"/>
      <c r="BH10" s="47"/>
      <c r="BI10" s="47"/>
      <c r="BJ10" s="47"/>
      <c r="BK10" s="47"/>
      <c r="BL10" s="47"/>
    </row>
    <row r="11" ht="13.5" customHeight="1">
      <c r="A11" s="88"/>
      <c r="B11" s="84"/>
      <c r="C11" s="38"/>
      <c r="D11" s="233"/>
      <c r="E11" s="52"/>
      <c r="F11" s="41"/>
      <c r="G11" s="41"/>
      <c r="H11" s="42"/>
      <c r="I11" s="38"/>
      <c r="J11" s="234"/>
      <c r="K11" s="52"/>
      <c r="L11" s="44"/>
      <c r="M11" s="44"/>
      <c r="N11" s="23"/>
      <c r="O11" s="38"/>
      <c r="P11" s="45"/>
      <c r="Q11" s="38"/>
      <c r="R11" s="45"/>
      <c r="S11" s="45"/>
      <c r="T11" s="38"/>
      <c r="U11" s="46"/>
      <c r="V11" s="47"/>
      <c r="W11" s="47"/>
      <c r="X11" s="47"/>
      <c r="Y11" s="47"/>
      <c r="Z11" s="48"/>
      <c r="AA11" s="47"/>
      <c r="AB11" s="47"/>
      <c r="AC11" s="47"/>
      <c r="AD11" s="47"/>
      <c r="AE11" s="47"/>
      <c r="AF11" s="47"/>
      <c r="AG11" s="47"/>
      <c r="AH11" s="47"/>
      <c r="AI11" s="47"/>
      <c r="AJ11" s="47"/>
      <c r="AK11" s="47"/>
      <c r="AL11" s="47"/>
      <c r="AM11" s="47"/>
      <c r="AN11" s="47"/>
      <c r="AO11" s="47"/>
      <c r="AP11" s="47"/>
      <c r="AQ11" s="47"/>
      <c r="AR11" s="47"/>
      <c r="AS11" s="47"/>
      <c r="AT11" s="47"/>
      <c r="AU11" s="47"/>
      <c r="AV11" s="47"/>
      <c r="AW11" s="47"/>
      <c r="AX11" s="47"/>
      <c r="AY11" s="47"/>
      <c r="AZ11" s="47"/>
      <c r="BA11" s="47"/>
      <c r="BB11" s="47"/>
      <c r="BC11" s="47"/>
      <c r="BD11" s="47"/>
      <c r="BE11" s="47"/>
      <c r="BF11" s="47"/>
      <c r="BG11" s="47"/>
      <c r="BH11" s="47"/>
      <c r="BI11" s="47"/>
      <c r="BJ11" s="47"/>
      <c r="BK11" s="47"/>
      <c r="BL11" s="47"/>
    </row>
    <row r="12" ht="13.5" customHeight="1">
      <c r="A12" s="88"/>
      <c r="B12" s="84"/>
      <c r="C12" s="38"/>
      <c r="D12" s="233"/>
      <c r="E12" s="52"/>
      <c r="F12" s="41"/>
      <c r="G12" s="41"/>
      <c r="H12" s="42"/>
      <c r="I12" s="38"/>
      <c r="J12" s="234"/>
      <c r="K12" s="52"/>
      <c r="L12" s="44"/>
      <c r="M12" s="44"/>
      <c r="N12" s="23"/>
      <c r="O12" s="38"/>
      <c r="P12" s="45"/>
      <c r="Q12" s="38"/>
      <c r="R12" s="45"/>
      <c r="S12" s="45"/>
      <c r="T12" s="38"/>
      <c r="U12" s="46"/>
      <c r="V12" s="47"/>
      <c r="W12" s="47"/>
      <c r="X12" s="47"/>
      <c r="Y12" s="47"/>
      <c r="Z12" s="48"/>
      <c r="AA12" s="47"/>
      <c r="AB12" s="47"/>
      <c r="AC12" s="47"/>
      <c r="AD12" s="47"/>
      <c r="AE12" s="47"/>
      <c r="AF12" s="47"/>
      <c r="AG12" s="47"/>
      <c r="AH12" s="47"/>
      <c r="AI12" s="47"/>
      <c r="AJ12" s="47"/>
      <c r="AK12" s="47"/>
      <c r="AL12" s="47"/>
      <c r="AM12" s="47"/>
      <c r="AN12" s="47"/>
      <c r="AO12" s="47"/>
      <c r="AP12" s="47"/>
      <c r="AQ12" s="47"/>
      <c r="AR12" s="47"/>
      <c r="AS12" s="47"/>
      <c r="AT12" s="47"/>
      <c r="AU12" s="47"/>
      <c r="AV12" s="47"/>
      <c r="AW12" s="47"/>
      <c r="AX12" s="47"/>
      <c r="AY12" s="47"/>
      <c r="AZ12" s="47"/>
      <c r="BA12" s="47"/>
      <c r="BB12" s="47"/>
      <c r="BC12" s="47"/>
      <c r="BD12" s="47"/>
      <c r="BE12" s="47"/>
      <c r="BF12" s="47"/>
      <c r="BG12" s="47"/>
      <c r="BH12" s="47"/>
      <c r="BI12" s="47"/>
      <c r="BJ12" s="47"/>
      <c r="BK12" s="47"/>
      <c r="BL12" s="47"/>
    </row>
    <row r="13" ht="13.5" customHeight="1">
      <c r="A13" s="88"/>
      <c r="B13" s="84"/>
      <c r="C13" s="38"/>
      <c r="D13" s="233"/>
      <c r="E13" s="52"/>
      <c r="F13" s="41"/>
      <c r="G13" s="41"/>
      <c r="H13" s="42"/>
      <c r="I13" s="38"/>
      <c r="J13" s="234"/>
      <c r="K13" s="52"/>
      <c r="L13" s="44"/>
      <c r="M13" s="44"/>
      <c r="N13" s="23"/>
      <c r="O13" s="38"/>
      <c r="P13" s="45"/>
      <c r="Q13" s="38"/>
      <c r="R13" s="45"/>
      <c r="S13" s="45"/>
      <c r="T13" s="38"/>
      <c r="U13" s="46"/>
      <c r="V13" s="47"/>
      <c r="W13" s="47"/>
      <c r="X13" s="47"/>
      <c r="Y13" s="47"/>
      <c r="Z13" s="48"/>
      <c r="AA13" s="47"/>
      <c r="AB13" s="47"/>
      <c r="AC13" s="47"/>
      <c r="AD13" s="47"/>
      <c r="AE13" s="47"/>
      <c r="AF13" s="47"/>
      <c r="AG13" s="47"/>
      <c r="AH13" s="47"/>
      <c r="AI13" s="47"/>
      <c r="AJ13" s="47"/>
      <c r="AK13" s="47"/>
      <c r="AL13" s="47"/>
      <c r="AM13" s="47"/>
      <c r="AN13" s="47"/>
      <c r="AO13" s="47"/>
      <c r="AP13" s="47"/>
      <c r="AQ13" s="47"/>
      <c r="AR13" s="47"/>
      <c r="AS13" s="47"/>
      <c r="AT13" s="47"/>
      <c r="AU13" s="47"/>
      <c r="AV13" s="47"/>
      <c r="AW13" s="47"/>
      <c r="AX13" s="47"/>
      <c r="AY13" s="47"/>
      <c r="AZ13" s="47"/>
      <c r="BA13" s="47"/>
      <c r="BB13" s="47"/>
      <c r="BC13" s="47"/>
      <c r="BD13" s="47"/>
      <c r="BE13" s="47"/>
      <c r="BF13" s="47"/>
      <c r="BG13" s="47"/>
      <c r="BH13" s="47"/>
      <c r="BI13" s="47"/>
      <c r="BJ13" s="47"/>
      <c r="BK13" s="47"/>
      <c r="BL13" s="47"/>
    </row>
    <row r="14" ht="13.5" customHeight="1">
      <c r="A14" s="88"/>
      <c r="B14" s="84"/>
      <c r="C14" s="38"/>
      <c r="D14" s="233"/>
      <c r="E14" s="52"/>
      <c r="F14" s="41"/>
      <c r="G14" s="41"/>
      <c r="H14" s="42"/>
      <c r="I14" s="38"/>
      <c r="J14" s="234"/>
      <c r="K14" s="52"/>
      <c r="L14" s="44"/>
      <c r="M14" s="44"/>
      <c r="N14" s="23"/>
      <c r="O14" s="38"/>
      <c r="P14" s="45"/>
      <c r="Q14" s="38"/>
      <c r="R14" s="45"/>
      <c r="S14" s="45"/>
      <c r="T14" s="38"/>
      <c r="U14" s="46"/>
      <c r="V14" s="47"/>
      <c r="W14" s="47"/>
      <c r="X14" s="47"/>
      <c r="Y14" s="47"/>
      <c r="Z14" s="48"/>
      <c r="AA14" s="47"/>
      <c r="AB14" s="47"/>
      <c r="AC14" s="47"/>
      <c r="AD14" s="47"/>
      <c r="AE14" s="47"/>
      <c r="AF14" s="47"/>
      <c r="AG14" s="47"/>
      <c r="AH14" s="47"/>
      <c r="AI14" s="47"/>
      <c r="AJ14" s="47"/>
      <c r="AK14" s="47"/>
      <c r="AL14" s="47"/>
      <c r="AM14" s="47"/>
      <c r="AN14" s="47"/>
      <c r="AO14" s="47"/>
      <c r="AP14" s="47"/>
      <c r="AQ14" s="47"/>
      <c r="AR14" s="47"/>
      <c r="AS14" s="47"/>
      <c r="AT14" s="47"/>
      <c r="AU14" s="47"/>
      <c r="AV14" s="47"/>
      <c r="AW14" s="47"/>
      <c r="AX14" s="47"/>
      <c r="AY14" s="47"/>
      <c r="AZ14" s="47"/>
      <c r="BA14" s="47"/>
      <c r="BB14" s="47"/>
      <c r="BC14" s="47"/>
      <c r="BD14" s="47"/>
      <c r="BE14" s="47"/>
      <c r="BF14" s="47"/>
      <c r="BG14" s="47"/>
      <c r="BH14" s="47"/>
      <c r="BI14" s="47"/>
      <c r="BJ14" s="47"/>
      <c r="BK14" s="47"/>
      <c r="BL14" s="47"/>
    </row>
    <row r="15" ht="13.5" customHeight="1">
      <c r="A15" s="88"/>
      <c r="B15" s="84"/>
      <c r="C15" s="38"/>
      <c r="D15" s="233"/>
      <c r="E15" s="52"/>
      <c r="F15" s="41"/>
      <c r="G15" s="41"/>
      <c r="H15" s="42"/>
      <c r="I15" s="38"/>
      <c r="J15" s="234"/>
      <c r="K15" s="52"/>
      <c r="L15" s="44"/>
      <c r="M15" s="44"/>
      <c r="N15" s="23"/>
      <c r="O15" s="38"/>
      <c r="P15" s="45"/>
      <c r="Q15" s="38"/>
      <c r="R15" s="45"/>
      <c r="S15" s="45"/>
      <c r="T15" s="38"/>
      <c r="U15" s="46"/>
      <c r="V15" s="47"/>
      <c r="W15" s="47"/>
      <c r="X15" s="47"/>
      <c r="Y15" s="47"/>
      <c r="Z15" s="48"/>
      <c r="AA15" s="47"/>
      <c r="AB15" s="47"/>
      <c r="AC15" s="47"/>
      <c r="AD15" s="47"/>
      <c r="AE15" s="47"/>
      <c r="AF15" s="47"/>
      <c r="AG15" s="47"/>
      <c r="AH15" s="47"/>
      <c r="AI15" s="47"/>
      <c r="AJ15" s="47"/>
      <c r="AK15" s="47"/>
      <c r="AL15" s="47"/>
      <c r="AM15" s="47"/>
      <c r="AN15" s="47"/>
      <c r="AO15" s="47"/>
      <c r="AP15" s="47"/>
      <c r="AQ15" s="47"/>
      <c r="AR15" s="47"/>
      <c r="AS15" s="47"/>
      <c r="AT15" s="47"/>
      <c r="AU15" s="47"/>
      <c r="AV15" s="47"/>
      <c r="AW15" s="47"/>
      <c r="AX15" s="47"/>
      <c r="AY15" s="47"/>
      <c r="AZ15" s="47"/>
      <c r="BA15" s="47"/>
      <c r="BB15" s="47"/>
      <c r="BC15" s="47"/>
      <c r="BD15" s="47"/>
      <c r="BE15" s="47"/>
      <c r="BF15" s="47"/>
      <c r="BG15" s="47"/>
      <c r="BH15" s="47"/>
      <c r="BI15" s="47"/>
      <c r="BJ15" s="47"/>
      <c r="BK15" s="47"/>
      <c r="BL15" s="47"/>
    </row>
    <row r="16" ht="13.5" customHeight="1">
      <c r="A16" s="88"/>
      <c r="B16" s="84"/>
      <c r="C16" s="38"/>
      <c r="D16" s="233"/>
      <c r="E16" s="52"/>
      <c r="F16" s="41"/>
      <c r="G16" s="41"/>
      <c r="H16" s="42"/>
      <c r="I16" s="38"/>
      <c r="J16" s="234"/>
      <c r="K16" s="52"/>
      <c r="L16" s="44"/>
      <c r="M16" s="44"/>
      <c r="N16" s="23"/>
      <c r="O16" s="38"/>
      <c r="P16" s="45"/>
      <c r="Q16" s="38"/>
      <c r="R16" s="45"/>
      <c r="S16" s="45"/>
      <c r="T16" s="38"/>
      <c r="U16" s="46"/>
      <c r="V16" s="47"/>
      <c r="W16" s="47"/>
      <c r="X16" s="47"/>
      <c r="Y16" s="47"/>
      <c r="Z16" s="48"/>
      <c r="AA16" s="47"/>
      <c r="AB16" s="47"/>
      <c r="AC16" s="47"/>
      <c r="AD16" s="47"/>
      <c r="AE16" s="47"/>
      <c r="AF16" s="47"/>
      <c r="AG16" s="47"/>
      <c r="AH16" s="47"/>
      <c r="AI16" s="47"/>
      <c r="AJ16" s="47"/>
      <c r="AK16" s="47"/>
      <c r="AL16" s="47"/>
      <c r="AM16" s="47"/>
      <c r="AN16" s="47"/>
      <c r="AO16" s="47"/>
      <c r="AP16" s="47"/>
      <c r="AQ16" s="47"/>
      <c r="AR16" s="47"/>
      <c r="AS16" s="47"/>
      <c r="AT16" s="47"/>
      <c r="AU16" s="47"/>
      <c r="AV16" s="47"/>
      <c r="AW16" s="47"/>
      <c r="AX16" s="47"/>
      <c r="AY16" s="47"/>
      <c r="AZ16" s="47"/>
      <c r="BA16" s="47"/>
      <c r="BB16" s="47"/>
      <c r="BC16" s="47"/>
      <c r="BD16" s="47"/>
      <c r="BE16" s="47"/>
      <c r="BF16" s="47"/>
      <c r="BG16" s="47"/>
      <c r="BH16" s="47"/>
      <c r="BI16" s="47"/>
      <c r="BJ16" s="47"/>
      <c r="BK16" s="47"/>
      <c r="BL16" s="47"/>
    </row>
    <row r="17" ht="13.5" customHeight="1">
      <c r="A17" s="88"/>
      <c r="B17" s="84"/>
      <c r="C17" s="38"/>
      <c r="D17" s="233"/>
      <c r="E17" s="52"/>
      <c r="F17" s="41"/>
      <c r="G17" s="41"/>
      <c r="H17" s="42"/>
      <c r="I17" s="38"/>
      <c r="J17" s="234"/>
      <c r="K17" s="52"/>
      <c r="L17" s="44"/>
      <c r="M17" s="44"/>
      <c r="N17" s="23"/>
      <c r="O17" s="38"/>
      <c r="P17" s="45"/>
      <c r="Q17" s="38"/>
      <c r="R17" s="45"/>
      <c r="S17" s="45"/>
      <c r="T17" s="38"/>
      <c r="U17" s="46"/>
      <c r="V17" s="47"/>
      <c r="W17" s="47"/>
      <c r="X17" s="47"/>
      <c r="Y17" s="47"/>
      <c r="Z17" s="48"/>
      <c r="AA17" s="47"/>
      <c r="AB17" s="47"/>
      <c r="AC17" s="47"/>
      <c r="AD17" s="47"/>
      <c r="AE17" s="47"/>
      <c r="AF17" s="47"/>
      <c r="AG17" s="47"/>
      <c r="AH17" s="47"/>
      <c r="AI17" s="47"/>
      <c r="AJ17" s="47"/>
      <c r="AK17" s="47"/>
      <c r="AL17" s="47"/>
      <c r="AM17" s="47"/>
      <c r="AN17" s="47"/>
      <c r="AO17" s="47"/>
      <c r="AP17" s="47"/>
      <c r="AQ17" s="47"/>
      <c r="AR17" s="47"/>
      <c r="AS17" s="47"/>
      <c r="AT17" s="47"/>
      <c r="AU17" s="47"/>
      <c r="AV17" s="47"/>
      <c r="AW17" s="47"/>
      <c r="AX17" s="47"/>
      <c r="AY17" s="47"/>
      <c r="AZ17" s="47"/>
      <c r="BA17" s="47"/>
      <c r="BB17" s="47"/>
      <c r="BC17" s="47"/>
      <c r="BD17" s="47"/>
      <c r="BE17" s="47"/>
      <c r="BF17" s="47"/>
      <c r="BG17" s="47"/>
      <c r="BH17" s="47"/>
      <c r="BI17" s="47"/>
      <c r="BJ17" s="47"/>
      <c r="BK17" s="47"/>
      <c r="BL17" s="47"/>
    </row>
    <row r="18" ht="13.5" customHeight="1">
      <c r="A18" s="88"/>
      <c r="B18" s="84"/>
      <c r="C18" s="38"/>
      <c r="D18" s="233"/>
      <c r="E18" s="52"/>
      <c r="F18" s="41"/>
      <c r="G18" s="41"/>
      <c r="H18" s="42"/>
      <c r="I18" s="38"/>
      <c r="J18" s="234"/>
      <c r="K18" s="52"/>
      <c r="L18" s="44"/>
      <c r="M18" s="44"/>
      <c r="N18" s="23"/>
      <c r="O18" s="38"/>
      <c r="P18" s="45"/>
      <c r="Q18" s="38"/>
      <c r="R18" s="45"/>
      <c r="S18" s="45"/>
      <c r="T18" s="38"/>
      <c r="U18" s="46"/>
      <c r="V18" s="47"/>
      <c r="W18" s="47"/>
      <c r="X18" s="47"/>
      <c r="Y18" s="47"/>
      <c r="Z18" s="48"/>
      <c r="AA18" s="47"/>
      <c r="AB18" s="47"/>
      <c r="AC18" s="47"/>
      <c r="AD18" s="47"/>
      <c r="AE18" s="47"/>
      <c r="AF18" s="47"/>
      <c r="AG18" s="47"/>
      <c r="AH18" s="47"/>
      <c r="AI18" s="47"/>
      <c r="AJ18" s="47"/>
      <c r="AK18" s="47"/>
      <c r="AL18" s="47"/>
      <c r="AM18" s="47"/>
      <c r="AN18" s="47"/>
      <c r="AO18" s="47"/>
      <c r="AP18" s="47"/>
      <c r="AQ18" s="47"/>
      <c r="AR18" s="47"/>
      <c r="AS18" s="47"/>
      <c r="AT18" s="47"/>
      <c r="AU18" s="47"/>
      <c r="AV18" s="47"/>
      <c r="AW18" s="47"/>
      <c r="AX18" s="47"/>
      <c r="AY18" s="47"/>
      <c r="AZ18" s="47"/>
      <c r="BA18" s="47"/>
      <c r="BB18" s="47"/>
      <c r="BC18" s="47"/>
      <c r="BD18" s="47"/>
      <c r="BE18" s="47"/>
      <c r="BF18" s="47"/>
      <c r="BG18" s="47"/>
      <c r="BH18" s="47"/>
      <c r="BI18" s="47"/>
      <c r="BJ18" s="47"/>
      <c r="BK18" s="47"/>
      <c r="BL18" s="47"/>
    </row>
    <row r="19" ht="13.5" customHeight="1">
      <c r="A19" s="88"/>
      <c r="B19" s="84"/>
      <c r="C19" s="38"/>
      <c r="D19" s="233"/>
      <c r="E19" s="52"/>
      <c r="F19" s="41"/>
      <c r="G19" s="41"/>
      <c r="H19" s="42"/>
      <c r="I19" s="38"/>
      <c r="J19" s="234"/>
      <c r="K19" s="52"/>
      <c r="L19" s="44"/>
      <c r="M19" s="44"/>
      <c r="N19" s="23"/>
      <c r="O19" s="38"/>
      <c r="P19" s="45"/>
      <c r="Q19" s="38"/>
      <c r="R19" s="45"/>
      <c r="S19" s="45"/>
      <c r="T19" s="38"/>
      <c r="U19" s="46"/>
      <c r="V19" s="47"/>
      <c r="W19" s="47"/>
      <c r="X19" s="47"/>
      <c r="Y19" s="47"/>
      <c r="Z19" s="48"/>
      <c r="AA19" s="47"/>
      <c r="AB19" s="47"/>
      <c r="AC19" s="47"/>
      <c r="AD19" s="47"/>
      <c r="AE19" s="47"/>
      <c r="AF19" s="47"/>
      <c r="AG19" s="47"/>
      <c r="AH19" s="47"/>
      <c r="AI19" s="47"/>
      <c r="AJ19" s="47"/>
      <c r="AK19" s="47"/>
      <c r="AL19" s="47"/>
      <c r="AM19" s="47"/>
      <c r="AN19" s="47"/>
      <c r="AO19" s="47"/>
      <c r="AP19" s="47"/>
      <c r="AQ19" s="47"/>
      <c r="AR19" s="47"/>
      <c r="AS19" s="47"/>
      <c r="AT19" s="47"/>
      <c r="AU19" s="47"/>
      <c r="AV19" s="47"/>
      <c r="AW19" s="47"/>
      <c r="AX19" s="47"/>
      <c r="AY19" s="47"/>
      <c r="AZ19" s="47"/>
      <c r="BA19" s="47"/>
      <c r="BB19" s="47"/>
      <c r="BC19" s="47"/>
      <c r="BD19" s="47"/>
      <c r="BE19" s="47"/>
      <c r="BF19" s="47"/>
      <c r="BG19" s="47"/>
      <c r="BH19" s="47"/>
      <c r="BI19" s="47"/>
      <c r="BJ19" s="47"/>
      <c r="BK19" s="47"/>
      <c r="BL19" s="47"/>
    </row>
    <row r="20" ht="13.5" customHeight="1">
      <c r="A20" s="88"/>
      <c r="B20" s="84"/>
      <c r="C20" s="38"/>
      <c r="D20" s="233"/>
      <c r="E20" s="52"/>
      <c r="F20" s="41"/>
      <c r="G20" s="41"/>
      <c r="H20" s="42"/>
      <c r="I20" s="38"/>
      <c r="J20" s="234"/>
      <c r="K20" s="52"/>
      <c r="L20" s="44"/>
      <c r="M20" s="44"/>
      <c r="N20" s="23"/>
      <c r="O20" s="38"/>
      <c r="P20" s="45"/>
      <c r="Q20" s="38"/>
      <c r="R20" s="45"/>
      <c r="S20" s="45"/>
      <c r="T20" s="38"/>
      <c r="U20" s="46"/>
      <c r="V20" s="47"/>
      <c r="W20" s="47"/>
      <c r="X20" s="47"/>
      <c r="Y20" s="47"/>
      <c r="Z20" s="48"/>
      <c r="AA20" s="47"/>
      <c r="AB20" s="47"/>
      <c r="AC20" s="47"/>
      <c r="AD20" s="47"/>
      <c r="AE20" s="47"/>
      <c r="AF20" s="47"/>
      <c r="AG20" s="47"/>
      <c r="AH20" s="47"/>
      <c r="AI20" s="47"/>
      <c r="AJ20" s="47"/>
      <c r="AK20" s="47"/>
      <c r="AL20" s="47"/>
      <c r="AM20" s="47"/>
      <c r="AN20" s="47"/>
      <c r="AO20" s="47"/>
      <c r="AP20" s="47"/>
      <c r="AQ20" s="47"/>
      <c r="AR20" s="47"/>
      <c r="AS20" s="47"/>
      <c r="AT20" s="47"/>
      <c r="AU20" s="47"/>
      <c r="AV20" s="47"/>
      <c r="AW20" s="47"/>
      <c r="AX20" s="47"/>
      <c r="AY20" s="47"/>
      <c r="AZ20" s="47"/>
      <c r="BA20" s="47"/>
      <c r="BB20" s="47"/>
      <c r="BC20" s="47"/>
      <c r="BD20" s="47"/>
      <c r="BE20" s="47"/>
      <c r="BF20" s="47"/>
      <c r="BG20" s="47"/>
      <c r="BH20" s="47"/>
      <c r="BI20" s="47"/>
      <c r="BJ20" s="47"/>
      <c r="BK20" s="47"/>
      <c r="BL20" s="47"/>
    </row>
    <row r="21" ht="13.5" customHeight="1">
      <c r="A21" s="88"/>
      <c r="B21" s="84"/>
      <c r="C21" s="47"/>
      <c r="D21" s="233"/>
      <c r="E21" s="52"/>
      <c r="F21" s="41"/>
      <c r="G21" s="41"/>
      <c r="H21" s="42"/>
      <c r="I21" s="47"/>
      <c r="J21" s="234"/>
      <c r="K21" s="52"/>
      <c r="L21" s="44"/>
      <c r="M21" s="44"/>
      <c r="N21" s="23"/>
      <c r="O21" s="47"/>
      <c r="P21" s="47"/>
      <c r="Q21" s="47"/>
      <c r="R21" s="45"/>
      <c r="S21" s="45"/>
      <c r="T21" s="45"/>
      <c r="U21" s="46"/>
      <c r="V21" s="47"/>
      <c r="W21" s="47"/>
      <c r="X21" s="47"/>
      <c r="Y21" s="47"/>
      <c r="Z21" s="48"/>
      <c r="AA21" s="47"/>
      <c r="AB21" s="47"/>
      <c r="AC21" s="47"/>
      <c r="AD21" s="47"/>
      <c r="AE21" s="47"/>
      <c r="AF21" s="47"/>
      <c r="AG21" s="47"/>
      <c r="AH21" s="47"/>
      <c r="AI21" s="47"/>
      <c r="AJ21" s="47"/>
      <c r="AK21" s="47"/>
      <c r="AL21" s="47"/>
      <c r="AM21" s="47"/>
      <c r="AN21" s="47"/>
      <c r="AO21" s="47"/>
      <c r="AP21" s="47"/>
      <c r="AQ21" s="47"/>
      <c r="AR21" s="47"/>
      <c r="AS21" s="47"/>
      <c r="AT21" s="47"/>
      <c r="AU21" s="47"/>
      <c r="AV21" s="47"/>
      <c r="AW21" s="47"/>
      <c r="AX21" s="47"/>
      <c r="AY21" s="47"/>
      <c r="AZ21" s="47"/>
      <c r="BA21" s="47"/>
      <c r="BB21" s="47"/>
      <c r="BC21" s="47"/>
      <c r="BD21" s="47"/>
      <c r="BE21" s="47"/>
      <c r="BF21" s="47"/>
      <c r="BG21" s="47"/>
      <c r="BH21" s="47"/>
      <c r="BI21" s="47"/>
      <c r="BJ21" s="47"/>
      <c r="BK21" s="47"/>
      <c r="BL21" s="47"/>
    </row>
    <row r="22" ht="13.5" customHeight="1">
      <c r="A22" s="88"/>
      <c r="B22" s="84"/>
      <c r="C22" s="47"/>
      <c r="D22" s="233"/>
      <c r="E22" s="52"/>
      <c r="F22" s="41"/>
      <c r="G22" s="41"/>
      <c r="H22" s="42"/>
      <c r="I22" s="47"/>
      <c r="J22" s="234"/>
      <c r="K22" s="52"/>
      <c r="L22" s="44"/>
      <c r="M22" s="44"/>
      <c r="N22" s="23"/>
      <c r="O22" s="47"/>
      <c r="P22" s="47"/>
      <c r="Q22" s="47"/>
      <c r="R22" s="45"/>
      <c r="S22" s="45"/>
      <c r="T22" s="45"/>
      <c r="U22" s="46"/>
      <c r="V22" s="47"/>
      <c r="W22" s="47"/>
      <c r="X22" s="47"/>
      <c r="Y22" s="47"/>
      <c r="Z22" s="48"/>
      <c r="AA22" s="47"/>
      <c r="AB22" s="47"/>
      <c r="AC22" s="47"/>
      <c r="AD22" s="47"/>
      <c r="AE22" s="47"/>
      <c r="AF22" s="47"/>
      <c r="AG22" s="47"/>
      <c r="AH22" s="47"/>
      <c r="AI22" s="47"/>
      <c r="AJ22" s="47"/>
      <c r="AK22" s="47"/>
      <c r="AL22" s="47"/>
      <c r="AM22" s="47"/>
      <c r="AN22" s="47"/>
      <c r="AO22" s="47"/>
      <c r="AP22" s="47"/>
      <c r="AQ22" s="47"/>
      <c r="AR22" s="47"/>
      <c r="AS22" s="47"/>
      <c r="AT22" s="47"/>
      <c r="AU22" s="47"/>
      <c r="AV22" s="47"/>
      <c r="AW22" s="47"/>
      <c r="AX22" s="47"/>
      <c r="AY22" s="47"/>
      <c r="AZ22" s="47"/>
      <c r="BA22" s="47"/>
      <c r="BB22" s="47"/>
      <c r="BC22" s="47"/>
      <c r="BD22" s="47"/>
      <c r="BE22" s="47"/>
      <c r="BF22" s="47"/>
      <c r="BG22" s="47"/>
      <c r="BH22" s="47"/>
      <c r="BI22" s="47"/>
      <c r="BJ22" s="47"/>
      <c r="BK22" s="47"/>
      <c r="BL22" s="47"/>
    </row>
    <row r="23" ht="13.5" customHeight="1">
      <c r="A23" s="88"/>
      <c r="B23" s="84"/>
      <c r="C23" s="38"/>
      <c r="D23" s="233"/>
      <c r="E23" s="52"/>
      <c r="F23" s="41"/>
      <c r="G23" s="41"/>
      <c r="H23" s="42"/>
      <c r="I23" s="38"/>
      <c r="J23" s="234"/>
      <c r="K23" s="52"/>
      <c r="L23" s="44"/>
      <c r="M23" s="44"/>
      <c r="N23" s="23"/>
      <c r="O23" s="38"/>
      <c r="P23" s="45"/>
      <c r="Q23" s="38"/>
      <c r="R23" s="45"/>
      <c r="S23" s="45"/>
      <c r="T23" s="38"/>
      <c r="U23" s="46"/>
      <c r="V23" s="47"/>
      <c r="W23" s="47"/>
      <c r="X23" s="47"/>
      <c r="Y23" s="47"/>
      <c r="Z23" s="48"/>
      <c r="AA23" s="47"/>
      <c r="AB23" s="47"/>
      <c r="AC23" s="47"/>
      <c r="AD23" s="47"/>
      <c r="AE23" s="47"/>
      <c r="AF23" s="47"/>
      <c r="AG23" s="47"/>
      <c r="AH23" s="47"/>
      <c r="AI23" s="47"/>
      <c r="AJ23" s="47"/>
      <c r="AK23" s="47"/>
      <c r="AL23" s="47"/>
      <c r="AM23" s="47"/>
      <c r="AN23" s="47"/>
      <c r="AO23" s="47"/>
      <c r="AP23" s="47"/>
      <c r="AQ23" s="47"/>
      <c r="AR23" s="47"/>
      <c r="AS23" s="47"/>
      <c r="AT23" s="47"/>
      <c r="AU23" s="47"/>
      <c r="AV23" s="47"/>
      <c r="AW23" s="47"/>
      <c r="AX23" s="47"/>
      <c r="AY23" s="47"/>
      <c r="AZ23" s="47"/>
      <c r="BA23" s="47"/>
      <c r="BB23" s="47"/>
      <c r="BC23" s="47"/>
      <c r="BD23" s="47"/>
      <c r="BE23" s="47"/>
      <c r="BF23" s="47"/>
      <c r="BG23" s="47"/>
      <c r="BH23" s="47"/>
      <c r="BI23" s="47"/>
      <c r="BJ23" s="47"/>
      <c r="BK23" s="47"/>
      <c r="BL23" s="47"/>
    </row>
    <row r="24" ht="13.5" customHeight="1">
      <c r="A24" s="88"/>
      <c r="B24" s="84"/>
      <c r="C24" s="38"/>
      <c r="D24" s="233"/>
      <c r="E24" s="52"/>
      <c r="F24" s="41"/>
      <c r="G24" s="41"/>
      <c r="H24" s="42"/>
      <c r="I24" s="47"/>
      <c r="J24" s="234"/>
      <c r="K24" s="52"/>
      <c r="L24" s="44"/>
      <c r="M24" s="44"/>
      <c r="N24" s="23"/>
      <c r="O24" s="38"/>
      <c r="P24" s="45"/>
      <c r="Q24" s="38"/>
      <c r="R24" s="45"/>
      <c r="S24" s="45"/>
      <c r="T24" s="38"/>
      <c r="U24" s="46"/>
      <c r="V24" s="47"/>
      <c r="W24" s="47"/>
      <c r="X24" s="47"/>
      <c r="Y24" s="47"/>
      <c r="Z24" s="48"/>
      <c r="AA24" s="47"/>
      <c r="AB24" s="47"/>
      <c r="AC24" s="47"/>
      <c r="AD24" s="47"/>
      <c r="AE24" s="47"/>
      <c r="AF24" s="47"/>
      <c r="AG24" s="47"/>
      <c r="AH24" s="47"/>
      <c r="AI24" s="47"/>
      <c r="AJ24" s="47"/>
      <c r="AK24" s="47"/>
      <c r="AL24" s="47"/>
      <c r="AM24" s="47"/>
      <c r="AN24" s="47"/>
      <c r="AO24" s="47"/>
      <c r="AP24" s="47"/>
      <c r="AQ24" s="47"/>
      <c r="AR24" s="47"/>
      <c r="AS24" s="47"/>
      <c r="AT24" s="47"/>
      <c r="AU24" s="47"/>
      <c r="AV24" s="47"/>
      <c r="AW24" s="47"/>
      <c r="AX24" s="47"/>
      <c r="AY24" s="47"/>
      <c r="AZ24" s="47"/>
      <c r="BA24" s="47"/>
      <c r="BB24" s="47"/>
      <c r="BC24" s="47"/>
      <c r="BD24" s="47"/>
      <c r="BE24" s="47"/>
      <c r="BF24" s="47"/>
      <c r="BG24" s="47"/>
      <c r="BH24" s="47"/>
      <c r="BI24" s="47"/>
      <c r="BJ24" s="47"/>
      <c r="BK24" s="47"/>
      <c r="BL24" s="47"/>
    </row>
    <row r="25" ht="13.5" customHeight="1">
      <c r="A25" s="88"/>
      <c r="B25" s="84"/>
      <c r="C25" s="38"/>
      <c r="D25" s="233"/>
      <c r="E25" s="52"/>
      <c r="F25" s="41"/>
      <c r="G25" s="41"/>
      <c r="H25" s="42"/>
      <c r="I25" s="47"/>
      <c r="J25" s="234"/>
      <c r="K25" s="52"/>
      <c r="L25" s="44"/>
      <c r="M25" s="44"/>
      <c r="N25" s="23"/>
      <c r="O25" s="38"/>
      <c r="P25" s="45"/>
      <c r="Q25" s="38"/>
      <c r="R25" s="45"/>
      <c r="S25" s="45"/>
      <c r="T25" s="38"/>
      <c r="U25" s="46"/>
      <c r="V25" s="47"/>
      <c r="W25" s="47"/>
      <c r="X25" s="47"/>
      <c r="Y25" s="47"/>
      <c r="Z25" s="48"/>
      <c r="AA25" s="47"/>
      <c r="AB25" s="47"/>
      <c r="AC25" s="47"/>
      <c r="AD25" s="47"/>
      <c r="AE25" s="47"/>
      <c r="AF25" s="47"/>
      <c r="AG25" s="47"/>
      <c r="AH25" s="47"/>
      <c r="AI25" s="47"/>
      <c r="AJ25" s="47"/>
      <c r="AK25" s="47"/>
      <c r="AL25" s="47"/>
      <c r="AM25" s="47"/>
      <c r="AN25" s="47"/>
      <c r="AO25" s="47"/>
      <c r="AP25" s="47"/>
      <c r="AQ25" s="47"/>
      <c r="AR25" s="47"/>
      <c r="AS25" s="47"/>
      <c r="AT25" s="47"/>
      <c r="AU25" s="47"/>
      <c r="AV25" s="47"/>
      <c r="AW25" s="47"/>
      <c r="AX25" s="47"/>
      <c r="AY25" s="47"/>
      <c r="AZ25" s="47"/>
      <c r="BA25" s="47"/>
      <c r="BB25" s="47"/>
      <c r="BC25" s="47"/>
      <c r="BD25" s="47"/>
      <c r="BE25" s="47"/>
      <c r="BF25" s="47"/>
      <c r="BG25" s="47"/>
      <c r="BH25" s="47"/>
      <c r="BI25" s="47"/>
      <c r="BJ25" s="47"/>
      <c r="BK25" s="47"/>
      <c r="BL25" s="47"/>
    </row>
    <row r="26" ht="13.5" customHeight="1">
      <c r="A26" s="88"/>
      <c r="B26" s="84"/>
      <c r="C26" s="38"/>
      <c r="D26" s="233"/>
      <c r="E26" s="52"/>
      <c r="F26" s="41"/>
      <c r="G26" s="41"/>
      <c r="H26" s="42"/>
      <c r="I26" s="47"/>
      <c r="J26" s="234"/>
      <c r="K26" s="52"/>
      <c r="L26" s="44"/>
      <c r="M26" s="44"/>
      <c r="N26" s="23"/>
      <c r="O26" s="38"/>
      <c r="P26" s="45"/>
      <c r="Q26" s="38"/>
      <c r="R26" s="45"/>
      <c r="S26" s="45"/>
      <c r="T26" s="38"/>
      <c r="U26" s="46"/>
      <c r="V26" s="47"/>
      <c r="W26" s="47"/>
      <c r="X26" s="47"/>
      <c r="Y26" s="47"/>
      <c r="Z26" s="48"/>
      <c r="AA26" s="47"/>
      <c r="AB26" s="47"/>
      <c r="AC26" s="47"/>
      <c r="AD26" s="47"/>
      <c r="AE26" s="47"/>
      <c r="AF26" s="47"/>
      <c r="AG26" s="47"/>
      <c r="AH26" s="47"/>
      <c r="AI26" s="47"/>
      <c r="AJ26" s="47"/>
      <c r="AK26" s="47"/>
      <c r="AL26" s="47"/>
      <c r="AM26" s="47"/>
      <c r="AN26" s="47"/>
      <c r="AO26" s="47"/>
      <c r="AP26" s="47"/>
      <c r="AQ26" s="47"/>
      <c r="AR26" s="47"/>
      <c r="AS26" s="47"/>
      <c r="AT26" s="47"/>
      <c r="AU26" s="47"/>
      <c r="AV26" s="47"/>
      <c r="AW26" s="47"/>
      <c r="AX26" s="47"/>
      <c r="AY26" s="47"/>
      <c r="AZ26" s="47"/>
      <c r="BA26" s="47"/>
      <c r="BB26" s="47"/>
      <c r="BC26" s="47"/>
      <c r="BD26" s="47"/>
      <c r="BE26" s="47"/>
      <c r="BF26" s="47"/>
      <c r="BG26" s="47"/>
      <c r="BH26" s="47"/>
      <c r="BI26" s="47"/>
      <c r="BJ26" s="47"/>
      <c r="BK26" s="47"/>
      <c r="BL26" s="47"/>
    </row>
    <row r="27" ht="13.5" customHeight="1">
      <c r="A27" s="88"/>
      <c r="B27" s="84"/>
      <c r="C27" s="38"/>
      <c r="D27" s="233"/>
      <c r="E27" s="52"/>
      <c r="F27" s="41"/>
      <c r="G27" s="41"/>
      <c r="H27" s="42"/>
      <c r="I27" s="47"/>
      <c r="J27" s="234"/>
      <c r="K27" s="52"/>
      <c r="L27" s="44"/>
      <c r="M27" s="44"/>
      <c r="N27" s="23"/>
      <c r="O27" s="38"/>
      <c r="P27" s="45"/>
      <c r="Q27" s="38"/>
      <c r="R27" s="45"/>
      <c r="S27" s="45"/>
      <c r="T27" s="38"/>
      <c r="U27" s="46"/>
      <c r="V27" s="47"/>
      <c r="W27" s="47"/>
      <c r="X27" s="47"/>
      <c r="Y27" s="47"/>
      <c r="Z27" s="48"/>
      <c r="AA27" s="47"/>
      <c r="AB27" s="47"/>
      <c r="AC27" s="47"/>
      <c r="AD27" s="47"/>
      <c r="AE27" s="47"/>
      <c r="AF27" s="47"/>
      <c r="AG27" s="47"/>
      <c r="AH27" s="47"/>
      <c r="AI27" s="47"/>
      <c r="AJ27" s="47"/>
      <c r="AK27" s="47"/>
      <c r="AL27" s="47"/>
      <c r="AM27" s="47"/>
      <c r="AN27" s="47"/>
      <c r="AO27" s="47"/>
      <c r="AP27" s="47"/>
      <c r="AQ27" s="47"/>
      <c r="AR27" s="47"/>
      <c r="AS27" s="47"/>
      <c r="AT27" s="47"/>
      <c r="AU27" s="47"/>
      <c r="AV27" s="47"/>
      <c r="AW27" s="47"/>
      <c r="AX27" s="47"/>
      <c r="AY27" s="47"/>
      <c r="AZ27" s="47"/>
      <c r="BA27" s="47"/>
      <c r="BB27" s="47"/>
      <c r="BC27" s="47"/>
      <c r="BD27" s="47"/>
      <c r="BE27" s="47"/>
      <c r="BF27" s="47"/>
      <c r="BG27" s="47"/>
      <c r="BH27" s="47"/>
      <c r="BI27" s="47"/>
      <c r="BJ27" s="47"/>
      <c r="BK27" s="47"/>
      <c r="BL27" s="47"/>
    </row>
    <row r="28" ht="13.5" customHeight="1">
      <c r="A28" s="88"/>
      <c r="B28" s="84"/>
      <c r="C28" s="38"/>
      <c r="D28" s="233"/>
      <c r="E28" s="52"/>
      <c r="F28" s="41"/>
      <c r="G28" s="41"/>
      <c r="H28" s="42"/>
      <c r="I28" s="47"/>
      <c r="J28" s="234"/>
      <c r="K28" s="52"/>
      <c r="L28" s="44"/>
      <c r="M28" s="44"/>
      <c r="N28" s="23"/>
      <c r="O28" s="38"/>
      <c r="P28" s="45"/>
      <c r="Q28" s="38"/>
      <c r="R28" s="45"/>
      <c r="S28" s="45"/>
      <c r="T28" s="38"/>
      <c r="U28" s="46"/>
      <c r="V28" s="47"/>
      <c r="W28" s="47"/>
      <c r="X28" s="47"/>
      <c r="Y28" s="47"/>
      <c r="Z28" s="48"/>
      <c r="AA28" s="47"/>
      <c r="AB28" s="47"/>
      <c r="AC28" s="47"/>
      <c r="AD28" s="47"/>
      <c r="AE28" s="47"/>
      <c r="AF28" s="47"/>
      <c r="AG28" s="47"/>
      <c r="AH28" s="47"/>
      <c r="AI28" s="47"/>
      <c r="AJ28" s="47"/>
      <c r="AK28" s="47"/>
      <c r="AL28" s="47"/>
      <c r="AM28" s="47"/>
      <c r="AN28" s="47"/>
      <c r="AO28" s="47"/>
      <c r="AP28" s="47"/>
      <c r="AQ28" s="47"/>
      <c r="AR28" s="47"/>
      <c r="AS28" s="47"/>
      <c r="AT28" s="47"/>
      <c r="AU28" s="47"/>
      <c r="AV28" s="47"/>
      <c r="AW28" s="47"/>
      <c r="AX28" s="47"/>
      <c r="AY28" s="47"/>
      <c r="AZ28" s="47"/>
      <c r="BA28" s="47"/>
      <c r="BB28" s="47"/>
      <c r="BC28" s="47"/>
      <c r="BD28" s="47"/>
      <c r="BE28" s="47"/>
      <c r="BF28" s="47"/>
      <c r="BG28" s="47"/>
      <c r="BH28" s="47"/>
      <c r="BI28" s="47"/>
      <c r="BJ28" s="47"/>
      <c r="BK28" s="47"/>
      <c r="BL28" s="47"/>
    </row>
    <row r="29" ht="13.5" customHeight="1">
      <c r="A29" s="88"/>
      <c r="B29" s="84"/>
      <c r="C29" s="38"/>
      <c r="D29" s="233"/>
      <c r="E29" s="52"/>
      <c r="F29" s="41"/>
      <c r="G29" s="41"/>
      <c r="H29" s="42"/>
      <c r="I29" s="47"/>
      <c r="J29" s="234"/>
      <c r="K29" s="52"/>
      <c r="L29" s="44"/>
      <c r="M29" s="44"/>
      <c r="N29" s="23"/>
      <c r="O29" s="38"/>
      <c r="P29" s="45"/>
      <c r="Q29" s="38"/>
      <c r="R29" s="45"/>
      <c r="S29" s="45"/>
      <c r="T29" s="38"/>
      <c r="U29" s="46"/>
      <c r="V29" s="47"/>
      <c r="W29" s="47"/>
      <c r="X29" s="47"/>
      <c r="Y29" s="47"/>
      <c r="Z29" s="48"/>
      <c r="AA29" s="47"/>
      <c r="AB29" s="47"/>
      <c r="AC29" s="47"/>
      <c r="AD29" s="47"/>
      <c r="AE29" s="47"/>
      <c r="AF29" s="47"/>
      <c r="AG29" s="47"/>
      <c r="AH29" s="47"/>
      <c r="AI29" s="47"/>
      <c r="AJ29" s="47"/>
      <c r="AK29" s="47"/>
      <c r="AL29" s="47"/>
      <c r="AM29" s="47"/>
      <c r="AN29" s="47"/>
      <c r="AO29" s="47"/>
      <c r="AP29" s="47"/>
      <c r="AQ29" s="47"/>
      <c r="AR29" s="47"/>
      <c r="AS29" s="47"/>
      <c r="AT29" s="47"/>
      <c r="AU29" s="47"/>
      <c r="AV29" s="47"/>
      <c r="AW29" s="47"/>
      <c r="AX29" s="47"/>
      <c r="AY29" s="47"/>
      <c r="AZ29" s="47"/>
      <c r="BA29" s="47"/>
      <c r="BB29" s="47"/>
      <c r="BC29" s="47"/>
      <c r="BD29" s="47"/>
      <c r="BE29" s="47"/>
      <c r="BF29" s="47"/>
      <c r="BG29" s="47"/>
      <c r="BH29" s="47"/>
      <c r="BI29" s="47"/>
      <c r="BJ29" s="47"/>
      <c r="BK29" s="47"/>
      <c r="BL29" s="47"/>
    </row>
    <row r="30" ht="13.5" customHeight="1">
      <c r="A30" s="88"/>
      <c r="B30" s="84"/>
      <c r="C30" s="38"/>
      <c r="D30" s="233"/>
      <c r="E30" s="52"/>
      <c r="F30" s="41"/>
      <c r="G30" s="41"/>
      <c r="H30" s="42"/>
      <c r="I30" s="47"/>
      <c r="J30" s="234"/>
      <c r="K30" s="52"/>
      <c r="L30" s="44"/>
      <c r="M30" s="44"/>
      <c r="N30" s="23"/>
      <c r="O30" s="38"/>
      <c r="P30" s="45"/>
      <c r="Q30" s="38"/>
      <c r="R30" s="45"/>
      <c r="S30" s="45"/>
      <c r="T30" s="38"/>
      <c r="U30" s="46"/>
      <c r="V30" s="47"/>
      <c r="W30" s="47"/>
      <c r="X30" s="47"/>
      <c r="Y30" s="47"/>
      <c r="Z30" s="48"/>
      <c r="AA30" s="47"/>
      <c r="AB30" s="47"/>
      <c r="AC30" s="47"/>
      <c r="AD30" s="47"/>
      <c r="AE30" s="47"/>
      <c r="AF30" s="47"/>
      <c r="AG30" s="47"/>
      <c r="AH30" s="47"/>
      <c r="AI30" s="47"/>
      <c r="AJ30" s="47"/>
      <c r="AK30" s="47"/>
      <c r="AL30" s="47"/>
      <c r="AM30" s="47"/>
      <c r="AN30" s="47"/>
      <c r="AO30" s="47"/>
      <c r="AP30" s="47"/>
      <c r="AQ30" s="47"/>
      <c r="AR30" s="47"/>
      <c r="AS30" s="47"/>
      <c r="AT30" s="47"/>
      <c r="AU30" s="47"/>
      <c r="AV30" s="47"/>
      <c r="AW30" s="47"/>
      <c r="AX30" s="47"/>
      <c r="AY30" s="47"/>
      <c r="AZ30" s="47"/>
      <c r="BA30" s="47"/>
      <c r="BB30" s="47"/>
      <c r="BC30" s="47"/>
      <c r="BD30" s="47"/>
      <c r="BE30" s="47"/>
      <c r="BF30" s="47"/>
      <c r="BG30" s="47"/>
      <c r="BH30" s="47"/>
      <c r="BI30" s="47"/>
      <c r="BJ30" s="47"/>
      <c r="BK30" s="47"/>
      <c r="BL30" s="47"/>
    </row>
    <row r="31" ht="13.5" customHeight="1">
      <c r="A31" s="88"/>
      <c r="B31" s="84"/>
      <c r="C31" s="38"/>
      <c r="D31" s="233"/>
      <c r="E31" s="52"/>
      <c r="F31" s="41"/>
      <c r="G31" s="41"/>
      <c r="H31" s="42"/>
      <c r="I31" s="47"/>
      <c r="J31" s="234"/>
      <c r="K31" s="52"/>
      <c r="L31" s="44"/>
      <c r="M31" s="44"/>
      <c r="N31" s="23"/>
      <c r="O31" s="38"/>
      <c r="P31" s="45"/>
      <c r="Q31" s="38"/>
      <c r="R31" s="45"/>
      <c r="S31" s="45"/>
      <c r="T31" s="38"/>
      <c r="U31" s="46"/>
      <c r="V31" s="47"/>
      <c r="W31" s="47"/>
      <c r="X31" s="47"/>
      <c r="Y31" s="47"/>
      <c r="Z31" s="48"/>
      <c r="AA31" s="47"/>
      <c r="AB31" s="47"/>
      <c r="AC31" s="47"/>
      <c r="AD31" s="47"/>
      <c r="AE31" s="47"/>
      <c r="AF31" s="47"/>
      <c r="AG31" s="47"/>
      <c r="AH31" s="47"/>
      <c r="AI31" s="47"/>
      <c r="AJ31" s="47"/>
      <c r="AK31" s="47"/>
      <c r="AL31" s="47"/>
      <c r="AM31" s="47"/>
      <c r="AN31" s="47"/>
      <c r="AO31" s="47"/>
      <c r="AP31" s="47"/>
      <c r="AQ31" s="47"/>
      <c r="AR31" s="47"/>
      <c r="AS31" s="47"/>
      <c r="AT31" s="47"/>
      <c r="AU31" s="47"/>
      <c r="AV31" s="47"/>
      <c r="AW31" s="47"/>
      <c r="AX31" s="47"/>
      <c r="AY31" s="47"/>
      <c r="AZ31" s="47"/>
      <c r="BA31" s="47"/>
      <c r="BB31" s="47"/>
      <c r="BC31" s="47"/>
      <c r="BD31" s="47"/>
      <c r="BE31" s="47"/>
      <c r="BF31" s="47"/>
      <c r="BG31" s="47"/>
      <c r="BH31" s="47"/>
      <c r="BI31" s="47"/>
      <c r="BJ31" s="47"/>
      <c r="BK31" s="47"/>
      <c r="BL31" s="47"/>
    </row>
    <row r="32" ht="13.5" customHeight="1">
      <c r="A32" s="88"/>
      <c r="B32" s="84"/>
      <c r="C32" s="38"/>
      <c r="D32" s="233"/>
      <c r="E32" s="52"/>
      <c r="F32" s="41"/>
      <c r="G32" s="41"/>
      <c r="H32" s="42"/>
      <c r="I32" s="38"/>
      <c r="J32" s="234"/>
      <c r="K32" s="52"/>
      <c r="L32" s="44"/>
      <c r="M32" s="44"/>
      <c r="N32" s="23"/>
      <c r="O32" s="38"/>
      <c r="P32" s="45"/>
      <c r="Q32" s="38"/>
      <c r="R32" s="45"/>
      <c r="S32" s="45"/>
      <c r="T32" s="38"/>
      <c r="U32" s="46"/>
      <c r="V32" s="47"/>
      <c r="W32" s="47"/>
      <c r="X32" s="47"/>
      <c r="Y32" s="47"/>
      <c r="Z32" s="48"/>
      <c r="AA32" s="47"/>
      <c r="AB32" s="47"/>
      <c r="AC32" s="47"/>
      <c r="AD32" s="47"/>
      <c r="AE32" s="47"/>
      <c r="AF32" s="47"/>
      <c r="AG32" s="47"/>
      <c r="AH32" s="47"/>
      <c r="AI32" s="47"/>
      <c r="AJ32" s="47"/>
      <c r="AK32" s="47"/>
      <c r="AL32" s="47"/>
      <c r="AM32" s="47"/>
      <c r="AN32" s="47"/>
      <c r="AO32" s="47"/>
      <c r="AP32" s="47"/>
      <c r="AQ32" s="47"/>
      <c r="AR32" s="47"/>
      <c r="AS32" s="47"/>
      <c r="AT32" s="47"/>
      <c r="AU32" s="47"/>
      <c r="AV32" s="47"/>
      <c r="AW32" s="47"/>
      <c r="AX32" s="47"/>
      <c r="AY32" s="47"/>
      <c r="AZ32" s="47"/>
      <c r="BA32" s="47"/>
      <c r="BB32" s="47"/>
      <c r="BC32" s="47"/>
      <c r="BD32" s="47"/>
      <c r="BE32" s="47"/>
      <c r="BF32" s="47"/>
      <c r="BG32" s="47"/>
      <c r="BH32" s="47"/>
      <c r="BI32" s="47"/>
      <c r="BJ32" s="47"/>
      <c r="BK32" s="47"/>
      <c r="BL32" s="47"/>
    </row>
    <row r="33" ht="13.5" customHeight="1">
      <c r="A33" s="88"/>
      <c r="B33" s="84"/>
      <c r="C33" s="38"/>
      <c r="D33" s="233"/>
      <c r="E33" s="52"/>
      <c r="F33" s="41"/>
      <c r="G33" s="41"/>
      <c r="H33" s="42"/>
      <c r="I33" s="38"/>
      <c r="J33" s="234"/>
      <c r="K33" s="52"/>
      <c r="L33" s="44"/>
      <c r="M33" s="44"/>
      <c r="N33" s="23"/>
      <c r="O33" s="38"/>
      <c r="P33" s="45"/>
      <c r="Q33" s="38"/>
      <c r="R33" s="45"/>
      <c r="S33" s="45"/>
      <c r="T33" s="38"/>
      <c r="U33" s="46"/>
      <c r="V33" s="47"/>
      <c r="W33" s="47"/>
      <c r="X33" s="47"/>
      <c r="Y33" s="47"/>
      <c r="Z33" s="48"/>
      <c r="AA33" s="47"/>
      <c r="AB33" s="47"/>
      <c r="AC33" s="47"/>
      <c r="AD33" s="47"/>
      <c r="AE33" s="47"/>
      <c r="AF33" s="47"/>
      <c r="AG33" s="47"/>
      <c r="AH33" s="47"/>
      <c r="AI33" s="47"/>
      <c r="AJ33" s="47"/>
      <c r="AK33" s="47"/>
      <c r="AL33" s="47"/>
      <c r="AM33" s="47"/>
      <c r="AN33" s="47"/>
      <c r="AO33" s="47"/>
      <c r="AP33" s="47"/>
      <c r="AQ33" s="47"/>
      <c r="AR33" s="47"/>
      <c r="AS33" s="47"/>
      <c r="AT33" s="47"/>
      <c r="AU33" s="47"/>
      <c r="AV33" s="47"/>
      <c r="AW33" s="47"/>
      <c r="AX33" s="47"/>
      <c r="AY33" s="47"/>
      <c r="AZ33" s="47"/>
      <c r="BA33" s="47"/>
      <c r="BB33" s="47"/>
      <c r="BC33" s="47"/>
      <c r="BD33" s="47"/>
      <c r="BE33" s="47"/>
      <c r="BF33" s="47"/>
      <c r="BG33" s="47"/>
      <c r="BH33" s="47"/>
      <c r="BI33" s="47"/>
      <c r="BJ33" s="47"/>
      <c r="BK33" s="47"/>
      <c r="BL33" s="47"/>
    </row>
    <row r="34" ht="13.5" customHeight="1">
      <c r="A34" s="88"/>
      <c r="B34" s="84"/>
      <c r="C34" s="38"/>
      <c r="D34" s="233"/>
      <c r="E34" s="52"/>
      <c r="F34" s="41"/>
      <c r="G34" s="41"/>
      <c r="H34" s="42"/>
      <c r="I34" s="38"/>
      <c r="J34" s="234"/>
      <c r="K34" s="52"/>
      <c r="L34" s="44"/>
      <c r="M34" s="44"/>
      <c r="N34" s="23"/>
      <c r="O34" s="38"/>
      <c r="P34" s="45"/>
      <c r="Q34" s="38"/>
      <c r="R34" s="45"/>
      <c r="S34" s="45"/>
      <c r="T34" s="38"/>
      <c r="U34" s="46"/>
      <c r="V34" s="47"/>
      <c r="W34" s="47"/>
      <c r="X34" s="47"/>
      <c r="Y34" s="47"/>
      <c r="Z34" s="48"/>
      <c r="AA34" s="47"/>
      <c r="AB34" s="47"/>
      <c r="AC34" s="47"/>
      <c r="AD34" s="47"/>
      <c r="AE34" s="47"/>
      <c r="AF34" s="47"/>
      <c r="AG34" s="47"/>
      <c r="AH34" s="47"/>
      <c r="AI34" s="47"/>
      <c r="AJ34" s="47"/>
      <c r="AK34" s="47"/>
      <c r="AL34" s="47"/>
      <c r="AM34" s="47"/>
      <c r="AN34" s="47"/>
      <c r="AO34" s="47"/>
      <c r="AP34" s="47"/>
      <c r="AQ34" s="47"/>
      <c r="AR34" s="47"/>
      <c r="AS34" s="47"/>
      <c r="AT34" s="47"/>
      <c r="AU34" s="47"/>
      <c r="AV34" s="47"/>
      <c r="AW34" s="47"/>
      <c r="AX34" s="47"/>
      <c r="AY34" s="47"/>
      <c r="AZ34" s="47"/>
      <c r="BA34" s="47"/>
      <c r="BB34" s="47"/>
      <c r="BC34" s="47"/>
      <c r="BD34" s="47"/>
      <c r="BE34" s="47"/>
      <c r="BF34" s="47"/>
      <c r="BG34" s="47"/>
      <c r="BH34" s="47"/>
      <c r="BI34" s="47"/>
      <c r="BJ34" s="47"/>
      <c r="BK34" s="47"/>
      <c r="BL34" s="47"/>
    </row>
    <row r="35" ht="13.5" customHeight="1">
      <c r="A35" s="88"/>
      <c r="B35" s="84"/>
      <c r="C35" s="38"/>
      <c r="D35" s="233"/>
      <c r="E35" s="52"/>
      <c r="F35" s="41"/>
      <c r="G35" s="41"/>
      <c r="H35" s="42"/>
      <c r="I35" s="38"/>
      <c r="J35" s="234"/>
      <c r="K35" s="52"/>
      <c r="L35" s="44"/>
      <c r="M35" s="44"/>
      <c r="N35" s="23"/>
      <c r="O35" s="38"/>
      <c r="P35" s="45"/>
      <c r="Q35" s="38"/>
      <c r="R35" s="45"/>
      <c r="S35" s="45"/>
      <c r="T35" s="38"/>
      <c r="U35" s="46"/>
      <c r="V35" s="47"/>
      <c r="W35" s="47"/>
      <c r="X35" s="47"/>
      <c r="Y35" s="47"/>
      <c r="Z35" s="48"/>
      <c r="AA35" s="47"/>
      <c r="AB35" s="47"/>
      <c r="AC35" s="47"/>
      <c r="AD35" s="47"/>
      <c r="AE35" s="47"/>
      <c r="AF35" s="47"/>
      <c r="AG35" s="47"/>
      <c r="AH35" s="47"/>
      <c r="AI35" s="47"/>
      <c r="AJ35" s="47"/>
      <c r="AK35" s="47"/>
      <c r="AL35" s="47"/>
      <c r="AM35" s="47"/>
      <c r="AN35" s="47"/>
      <c r="AO35" s="47"/>
      <c r="AP35" s="47"/>
      <c r="AQ35" s="47"/>
      <c r="AR35" s="47"/>
      <c r="AS35" s="47"/>
      <c r="AT35" s="47"/>
      <c r="AU35" s="47"/>
      <c r="AV35" s="47"/>
      <c r="AW35" s="47"/>
      <c r="AX35" s="47"/>
      <c r="AY35" s="47"/>
      <c r="AZ35" s="47"/>
      <c r="BA35" s="47"/>
      <c r="BB35" s="47"/>
      <c r="BC35" s="47"/>
      <c r="BD35" s="47"/>
      <c r="BE35" s="47"/>
      <c r="BF35" s="47"/>
      <c r="BG35" s="47"/>
      <c r="BH35" s="47"/>
      <c r="BI35" s="47"/>
      <c r="BJ35" s="47"/>
      <c r="BK35" s="47"/>
      <c r="BL35" s="47"/>
    </row>
    <row r="36" ht="13.5" customHeight="1">
      <c r="A36" s="88"/>
      <c r="B36" s="84"/>
      <c r="C36" s="38"/>
      <c r="D36" s="233"/>
      <c r="E36" s="52"/>
      <c r="F36" s="41"/>
      <c r="G36" s="41"/>
      <c r="H36" s="42"/>
      <c r="I36" s="38"/>
      <c r="J36" s="234"/>
      <c r="K36" s="52"/>
      <c r="L36" s="44"/>
      <c r="M36" s="44"/>
      <c r="N36" s="23"/>
      <c r="O36" s="38"/>
      <c r="P36" s="45"/>
      <c r="Q36" s="38"/>
      <c r="R36" s="45"/>
      <c r="S36" s="45"/>
      <c r="T36" s="38"/>
      <c r="U36" s="46"/>
      <c r="V36" s="47"/>
      <c r="W36" s="47"/>
      <c r="X36" s="47"/>
      <c r="Y36" s="47"/>
      <c r="Z36" s="48"/>
      <c r="AA36" s="47"/>
      <c r="AB36" s="47"/>
      <c r="AC36" s="47"/>
      <c r="AD36" s="47"/>
      <c r="AE36" s="47"/>
      <c r="AF36" s="47"/>
      <c r="AG36" s="47"/>
      <c r="AH36" s="47"/>
      <c r="AI36" s="47"/>
      <c r="AJ36" s="47"/>
      <c r="AK36" s="47"/>
      <c r="AL36" s="47"/>
      <c r="AM36" s="47"/>
      <c r="AN36" s="47"/>
      <c r="AO36" s="47"/>
      <c r="AP36" s="47"/>
      <c r="AQ36" s="47"/>
      <c r="AR36" s="47"/>
      <c r="AS36" s="47"/>
      <c r="AT36" s="47"/>
      <c r="AU36" s="47"/>
      <c r="AV36" s="47"/>
      <c r="AW36" s="47"/>
      <c r="AX36" s="47"/>
      <c r="AY36" s="47"/>
      <c r="AZ36" s="47"/>
      <c r="BA36" s="47"/>
      <c r="BB36" s="47"/>
      <c r="BC36" s="47"/>
      <c r="BD36" s="47"/>
      <c r="BE36" s="47"/>
      <c r="BF36" s="47"/>
      <c r="BG36" s="47"/>
      <c r="BH36" s="47"/>
      <c r="BI36" s="47"/>
      <c r="BJ36" s="47"/>
      <c r="BK36" s="47"/>
      <c r="BL36" s="47"/>
    </row>
    <row r="37" ht="13.5" customHeight="1">
      <c r="A37" s="88"/>
      <c r="B37" s="84"/>
      <c r="C37" s="38"/>
      <c r="D37" s="233"/>
      <c r="E37" s="52"/>
      <c r="F37" s="41"/>
      <c r="G37" s="41"/>
      <c r="H37" s="42"/>
      <c r="I37" s="38"/>
      <c r="J37" s="234"/>
      <c r="K37" s="52"/>
      <c r="L37" s="44"/>
      <c r="M37" s="44"/>
      <c r="N37" s="23"/>
      <c r="O37" s="38"/>
      <c r="P37" s="45"/>
      <c r="Q37" s="38"/>
      <c r="R37" s="45"/>
      <c r="S37" s="45"/>
      <c r="T37" s="38"/>
      <c r="U37" s="46"/>
      <c r="V37" s="47"/>
      <c r="W37" s="47"/>
      <c r="X37" s="47"/>
      <c r="Y37" s="47"/>
      <c r="Z37" s="48"/>
      <c r="AA37" s="47"/>
      <c r="AB37" s="47"/>
      <c r="AC37" s="47"/>
      <c r="AD37" s="47"/>
      <c r="AE37" s="47"/>
      <c r="AF37" s="47"/>
      <c r="AG37" s="47"/>
      <c r="AH37" s="47"/>
      <c r="AI37" s="47"/>
      <c r="AJ37" s="47"/>
      <c r="AK37" s="47"/>
      <c r="AL37" s="47"/>
      <c r="AM37" s="47"/>
      <c r="AN37" s="47"/>
      <c r="AO37" s="47"/>
      <c r="AP37" s="47"/>
      <c r="AQ37" s="47"/>
      <c r="AR37" s="47"/>
      <c r="AS37" s="47"/>
      <c r="AT37" s="47"/>
      <c r="AU37" s="47"/>
      <c r="AV37" s="47"/>
      <c r="AW37" s="47"/>
      <c r="AX37" s="47"/>
      <c r="AY37" s="47"/>
      <c r="AZ37" s="47"/>
      <c r="BA37" s="47"/>
      <c r="BB37" s="47"/>
      <c r="BC37" s="47"/>
      <c r="BD37" s="47"/>
      <c r="BE37" s="47"/>
      <c r="BF37" s="47"/>
      <c r="BG37" s="47"/>
      <c r="BH37" s="47"/>
      <c r="BI37" s="47"/>
      <c r="BJ37" s="47"/>
      <c r="BK37" s="47"/>
      <c r="BL37" s="47"/>
    </row>
    <row r="38" ht="13.5" customHeight="1">
      <c r="A38" s="88"/>
      <c r="B38" s="84"/>
      <c r="C38" s="38"/>
      <c r="D38" s="233"/>
      <c r="E38" s="52"/>
      <c r="F38" s="41"/>
      <c r="G38" s="41"/>
      <c r="H38" s="42"/>
      <c r="I38" s="38"/>
      <c r="J38" s="234"/>
      <c r="K38" s="52"/>
      <c r="L38" s="44"/>
      <c r="M38" s="44"/>
      <c r="N38" s="23"/>
      <c r="O38" s="38"/>
      <c r="P38" s="45"/>
      <c r="Q38" s="38"/>
      <c r="R38" s="45"/>
      <c r="S38" s="45"/>
      <c r="T38" s="38"/>
      <c r="U38" s="46"/>
      <c r="V38" s="47"/>
      <c r="W38" s="47"/>
      <c r="X38" s="47"/>
      <c r="Y38" s="47"/>
      <c r="Z38" s="48"/>
      <c r="AA38" s="47"/>
      <c r="AB38" s="47"/>
      <c r="AC38" s="47"/>
      <c r="AD38" s="47"/>
      <c r="AE38" s="47"/>
      <c r="AF38" s="47"/>
      <c r="AG38" s="47"/>
      <c r="AH38" s="47"/>
      <c r="AI38" s="47"/>
      <c r="AJ38" s="47"/>
      <c r="AK38" s="47"/>
      <c r="AL38" s="47"/>
      <c r="AM38" s="47"/>
      <c r="AN38" s="47"/>
      <c r="AO38" s="47"/>
      <c r="AP38" s="47"/>
      <c r="AQ38" s="47"/>
      <c r="AR38" s="47"/>
      <c r="AS38" s="47"/>
      <c r="AT38" s="47"/>
      <c r="AU38" s="47"/>
      <c r="AV38" s="47"/>
      <c r="AW38" s="47"/>
      <c r="AX38" s="47"/>
      <c r="AY38" s="47"/>
      <c r="AZ38" s="47"/>
      <c r="BA38" s="47"/>
      <c r="BB38" s="47"/>
      <c r="BC38" s="47"/>
      <c r="BD38" s="47"/>
      <c r="BE38" s="47"/>
      <c r="BF38" s="47"/>
      <c r="BG38" s="47"/>
      <c r="BH38" s="47"/>
      <c r="BI38" s="47"/>
      <c r="BJ38" s="47"/>
      <c r="BK38" s="47"/>
      <c r="BL38" s="47"/>
    </row>
    <row r="39" ht="13.5" customHeight="1">
      <c r="A39" s="88"/>
      <c r="B39" s="84"/>
      <c r="C39" s="38"/>
      <c r="D39" s="233"/>
      <c r="E39" s="52"/>
      <c r="F39" s="41"/>
      <c r="G39" s="41"/>
      <c r="H39" s="42"/>
      <c r="I39" s="38"/>
      <c r="J39" s="234"/>
      <c r="K39" s="52"/>
      <c r="L39" s="44"/>
      <c r="M39" s="44"/>
      <c r="N39" s="23"/>
      <c r="O39" s="38"/>
      <c r="P39" s="45"/>
      <c r="Q39" s="38"/>
      <c r="R39" s="45"/>
      <c r="S39" s="45"/>
      <c r="T39" s="38"/>
      <c r="U39" s="46"/>
      <c r="V39" s="47"/>
      <c r="W39" s="47"/>
      <c r="X39" s="47"/>
      <c r="Y39" s="47"/>
      <c r="Z39" s="48"/>
      <c r="AA39" s="47"/>
      <c r="AB39" s="47"/>
      <c r="AC39" s="47"/>
      <c r="AD39" s="47"/>
      <c r="AE39" s="47"/>
      <c r="AF39" s="47"/>
      <c r="AG39" s="47"/>
      <c r="AH39" s="47"/>
      <c r="AI39" s="47"/>
      <c r="AJ39" s="47"/>
      <c r="AK39" s="47"/>
      <c r="AL39" s="47"/>
      <c r="AM39" s="47"/>
      <c r="AN39" s="47"/>
      <c r="AO39" s="47"/>
      <c r="AP39" s="47"/>
      <c r="AQ39" s="47"/>
      <c r="AR39" s="47"/>
      <c r="AS39" s="47"/>
      <c r="AT39" s="47"/>
      <c r="AU39" s="47"/>
      <c r="AV39" s="47"/>
      <c r="AW39" s="47"/>
      <c r="AX39" s="47"/>
      <c r="AY39" s="47"/>
      <c r="AZ39" s="47"/>
      <c r="BA39" s="47"/>
      <c r="BB39" s="47"/>
      <c r="BC39" s="47"/>
      <c r="BD39" s="47"/>
      <c r="BE39" s="47"/>
      <c r="BF39" s="47"/>
      <c r="BG39" s="47"/>
      <c r="BH39" s="47"/>
      <c r="BI39" s="47"/>
      <c r="BJ39" s="47"/>
      <c r="BK39" s="47"/>
      <c r="BL39" s="47"/>
    </row>
    <row r="40" ht="13.5" customHeight="1">
      <c r="A40" s="88"/>
      <c r="B40" s="84"/>
      <c r="C40" s="38"/>
      <c r="D40" s="233"/>
      <c r="E40" s="52"/>
      <c r="F40" s="41"/>
      <c r="G40" s="41"/>
      <c r="H40" s="42"/>
      <c r="I40" s="38"/>
      <c r="J40" s="234"/>
      <c r="K40" s="52"/>
      <c r="L40" s="44"/>
      <c r="M40" s="44"/>
      <c r="N40" s="23"/>
      <c r="O40" s="38"/>
      <c r="P40" s="45"/>
      <c r="Q40" s="38"/>
      <c r="R40" s="45"/>
      <c r="S40" s="45"/>
      <c r="T40" s="38"/>
      <c r="U40" s="46"/>
      <c r="V40" s="47"/>
      <c r="W40" s="47"/>
      <c r="X40" s="47"/>
      <c r="Y40" s="47"/>
      <c r="Z40" s="48"/>
      <c r="AA40" s="47"/>
      <c r="AB40" s="47"/>
      <c r="AC40" s="47"/>
      <c r="AD40" s="47"/>
      <c r="AE40" s="47"/>
      <c r="AF40" s="47"/>
      <c r="AG40" s="47"/>
      <c r="AH40" s="47"/>
      <c r="AI40" s="47"/>
      <c r="AJ40" s="47"/>
      <c r="AK40" s="47"/>
      <c r="AL40" s="47"/>
      <c r="AM40" s="47"/>
      <c r="AN40" s="47"/>
      <c r="AO40" s="47"/>
      <c r="AP40" s="47"/>
      <c r="AQ40" s="47"/>
      <c r="AR40" s="47"/>
      <c r="AS40" s="47"/>
      <c r="AT40" s="47"/>
      <c r="AU40" s="47"/>
      <c r="AV40" s="47"/>
      <c r="AW40" s="47"/>
      <c r="AX40" s="47"/>
      <c r="AY40" s="47"/>
      <c r="AZ40" s="47"/>
      <c r="BA40" s="47"/>
      <c r="BB40" s="47"/>
      <c r="BC40" s="47"/>
      <c r="BD40" s="47"/>
      <c r="BE40" s="47"/>
      <c r="BF40" s="47"/>
      <c r="BG40" s="47"/>
      <c r="BH40" s="47"/>
      <c r="BI40" s="47"/>
      <c r="BJ40" s="47"/>
      <c r="BK40" s="47"/>
      <c r="BL40" s="47"/>
    </row>
    <row r="41" ht="13.5" customHeight="1">
      <c r="A41" s="88"/>
      <c r="B41" s="84"/>
      <c r="C41" s="38"/>
      <c r="D41" s="233"/>
      <c r="E41" s="52"/>
      <c r="F41" s="41"/>
      <c r="G41" s="41"/>
      <c r="H41" s="42"/>
      <c r="I41" s="38"/>
      <c r="J41" s="234"/>
      <c r="K41" s="52"/>
      <c r="L41" s="44"/>
      <c r="M41" s="44"/>
      <c r="N41" s="23"/>
      <c r="O41" s="38"/>
      <c r="P41" s="45"/>
      <c r="Q41" s="38"/>
      <c r="R41" s="45"/>
      <c r="S41" s="45"/>
      <c r="T41" s="38"/>
      <c r="U41" s="46"/>
      <c r="V41" s="47"/>
      <c r="W41" s="47"/>
      <c r="X41" s="47"/>
      <c r="Y41" s="47"/>
      <c r="Z41" s="48"/>
      <c r="AA41" s="47"/>
      <c r="AB41" s="47"/>
      <c r="AC41" s="47"/>
      <c r="AD41" s="47"/>
      <c r="AE41" s="47"/>
      <c r="AF41" s="47"/>
      <c r="AG41" s="47"/>
      <c r="AH41" s="47"/>
      <c r="AI41" s="47"/>
      <c r="AJ41" s="47"/>
      <c r="AK41" s="47"/>
      <c r="AL41" s="47"/>
      <c r="AM41" s="47"/>
      <c r="AN41" s="47"/>
      <c r="AO41" s="47"/>
      <c r="AP41" s="47"/>
      <c r="AQ41" s="47"/>
      <c r="AR41" s="47"/>
      <c r="AS41" s="47"/>
      <c r="AT41" s="47"/>
      <c r="AU41" s="47"/>
      <c r="AV41" s="47"/>
      <c r="AW41" s="47"/>
      <c r="AX41" s="47"/>
      <c r="AY41" s="47"/>
      <c r="AZ41" s="47"/>
      <c r="BA41" s="47"/>
      <c r="BB41" s="47"/>
      <c r="BC41" s="47"/>
      <c r="BD41" s="47"/>
      <c r="BE41" s="47"/>
      <c r="BF41" s="47"/>
      <c r="BG41" s="47"/>
      <c r="BH41" s="47"/>
      <c r="BI41" s="47"/>
      <c r="BJ41" s="47"/>
      <c r="BK41" s="47"/>
      <c r="BL41" s="47"/>
    </row>
    <row r="42" ht="13.5" customHeight="1">
      <c r="A42" s="88"/>
      <c r="B42" s="84"/>
      <c r="C42" s="38"/>
      <c r="D42" s="233"/>
      <c r="E42" s="52"/>
      <c r="F42" s="41"/>
      <c r="G42" s="41"/>
      <c r="H42" s="42"/>
      <c r="I42" s="38"/>
      <c r="J42" s="234"/>
      <c r="K42" s="52"/>
      <c r="L42" s="44"/>
      <c r="M42" s="44"/>
      <c r="N42" s="23"/>
      <c r="O42" s="38"/>
      <c r="P42" s="45"/>
      <c r="Q42" s="38"/>
      <c r="R42" s="45"/>
      <c r="S42" s="45"/>
      <c r="T42" s="38"/>
      <c r="U42" s="46"/>
      <c r="V42" s="47"/>
      <c r="W42" s="47"/>
      <c r="X42" s="47"/>
      <c r="Y42" s="47"/>
      <c r="Z42" s="48"/>
      <c r="AA42" s="47"/>
      <c r="AB42" s="47"/>
      <c r="AC42" s="47"/>
      <c r="AD42" s="47"/>
      <c r="AE42" s="47"/>
      <c r="AF42" s="47"/>
      <c r="AG42" s="47"/>
      <c r="AH42" s="47"/>
      <c r="AI42" s="47"/>
      <c r="AJ42" s="47"/>
      <c r="AK42" s="47"/>
      <c r="AL42" s="47"/>
      <c r="AM42" s="47"/>
      <c r="AN42" s="47"/>
      <c r="AO42" s="47"/>
      <c r="AP42" s="47"/>
      <c r="AQ42" s="47"/>
      <c r="AR42" s="47"/>
      <c r="AS42" s="47"/>
      <c r="AT42" s="47"/>
      <c r="AU42" s="47"/>
      <c r="AV42" s="47"/>
      <c r="AW42" s="47"/>
      <c r="AX42" s="47"/>
      <c r="AY42" s="47"/>
      <c r="AZ42" s="47"/>
      <c r="BA42" s="47"/>
      <c r="BB42" s="47"/>
      <c r="BC42" s="47"/>
      <c r="BD42" s="47"/>
      <c r="BE42" s="47"/>
      <c r="BF42" s="47"/>
      <c r="BG42" s="47"/>
      <c r="BH42" s="47"/>
      <c r="BI42" s="47"/>
      <c r="BJ42" s="47"/>
      <c r="BK42" s="47"/>
      <c r="BL42" s="47"/>
    </row>
    <row r="43" ht="13.5" customHeight="1">
      <c r="A43" s="88"/>
      <c r="B43" s="84"/>
      <c r="C43" s="38"/>
      <c r="D43" s="233"/>
      <c r="E43" s="52"/>
      <c r="F43" s="41"/>
      <c r="G43" s="41"/>
      <c r="H43" s="42"/>
      <c r="I43" s="38"/>
      <c r="J43" s="234"/>
      <c r="K43" s="52"/>
      <c r="L43" s="44"/>
      <c r="M43" s="44"/>
      <c r="N43" s="23"/>
      <c r="O43" s="38"/>
      <c r="P43" s="45"/>
      <c r="Q43" s="38"/>
      <c r="R43" s="45"/>
      <c r="S43" s="45"/>
      <c r="T43" s="38"/>
      <c r="U43" s="46"/>
      <c r="V43" s="47"/>
      <c r="W43" s="47"/>
      <c r="X43" s="47"/>
      <c r="Y43" s="47"/>
      <c r="Z43" s="48"/>
      <c r="AA43" s="47"/>
      <c r="AB43" s="47"/>
      <c r="AC43" s="47"/>
      <c r="AD43" s="47"/>
      <c r="AE43" s="47"/>
      <c r="AF43" s="47"/>
      <c r="AG43" s="47"/>
      <c r="AH43" s="47"/>
      <c r="AI43" s="47"/>
      <c r="AJ43" s="47"/>
      <c r="AK43" s="47"/>
      <c r="AL43" s="47"/>
      <c r="AM43" s="47"/>
      <c r="AN43" s="47"/>
      <c r="AO43" s="47"/>
      <c r="AP43" s="47"/>
      <c r="AQ43" s="47"/>
      <c r="AR43" s="47"/>
      <c r="AS43" s="47"/>
      <c r="AT43" s="47"/>
      <c r="AU43" s="47"/>
      <c r="AV43" s="47"/>
      <c r="AW43" s="47"/>
      <c r="AX43" s="47"/>
      <c r="AY43" s="47"/>
      <c r="AZ43" s="47"/>
      <c r="BA43" s="47"/>
      <c r="BB43" s="47"/>
      <c r="BC43" s="47"/>
      <c r="BD43" s="47"/>
      <c r="BE43" s="47"/>
      <c r="BF43" s="47"/>
      <c r="BG43" s="47"/>
      <c r="BH43" s="47"/>
      <c r="BI43" s="47"/>
      <c r="BJ43" s="47"/>
      <c r="BK43" s="47"/>
      <c r="BL43" s="47"/>
    </row>
    <row r="44" ht="13.5" customHeight="1">
      <c r="A44" s="88"/>
      <c r="B44" s="84"/>
      <c r="C44" s="38"/>
      <c r="D44" s="233"/>
      <c r="E44" s="52"/>
      <c r="F44" s="41"/>
      <c r="G44" s="41"/>
      <c r="H44" s="42"/>
      <c r="I44" s="38"/>
      <c r="J44" s="234"/>
      <c r="K44" s="52"/>
      <c r="L44" s="44"/>
      <c r="M44" s="44"/>
      <c r="N44" s="23"/>
      <c r="O44" s="38"/>
      <c r="P44" s="45"/>
      <c r="Q44" s="38"/>
      <c r="R44" s="45"/>
      <c r="S44" s="45"/>
      <c r="T44" s="38"/>
      <c r="U44" s="46"/>
      <c r="V44" s="47"/>
      <c r="W44" s="47"/>
      <c r="X44" s="47"/>
      <c r="Y44" s="47"/>
      <c r="Z44" s="48"/>
      <c r="AA44" s="47"/>
      <c r="AB44" s="47"/>
      <c r="AC44" s="47"/>
      <c r="AD44" s="47"/>
      <c r="AE44" s="47"/>
      <c r="AF44" s="47"/>
      <c r="AG44" s="47"/>
      <c r="AH44" s="47"/>
      <c r="AI44" s="47"/>
      <c r="AJ44" s="47"/>
      <c r="AK44" s="47"/>
      <c r="AL44" s="47"/>
      <c r="AM44" s="47"/>
      <c r="AN44" s="47"/>
      <c r="AO44" s="47"/>
      <c r="AP44" s="47"/>
      <c r="AQ44" s="47"/>
      <c r="AR44" s="47"/>
      <c r="AS44" s="47"/>
      <c r="AT44" s="47"/>
      <c r="AU44" s="47"/>
      <c r="AV44" s="47"/>
      <c r="AW44" s="47"/>
      <c r="AX44" s="47"/>
      <c r="AY44" s="47"/>
      <c r="AZ44" s="47"/>
      <c r="BA44" s="47"/>
      <c r="BB44" s="47"/>
      <c r="BC44" s="47"/>
      <c r="BD44" s="47"/>
      <c r="BE44" s="47"/>
      <c r="BF44" s="47"/>
      <c r="BG44" s="47"/>
      <c r="BH44" s="47"/>
      <c r="BI44" s="47"/>
      <c r="BJ44" s="47"/>
      <c r="BK44" s="47"/>
      <c r="BL44" s="47"/>
    </row>
    <row r="45" ht="13.5" customHeight="1">
      <c r="A45" s="88"/>
      <c r="B45" s="84"/>
      <c r="C45" s="38"/>
      <c r="D45" s="233"/>
      <c r="E45" s="52"/>
      <c r="F45" s="41"/>
      <c r="G45" s="41"/>
      <c r="H45" s="42"/>
      <c r="I45" s="38"/>
      <c r="J45" s="234"/>
      <c r="K45" s="52"/>
      <c r="L45" s="44"/>
      <c r="M45" s="44"/>
      <c r="N45" s="23"/>
      <c r="O45" s="38"/>
      <c r="P45" s="45"/>
      <c r="Q45" s="38"/>
      <c r="R45" s="45"/>
      <c r="S45" s="45"/>
      <c r="T45" s="38"/>
      <c r="U45" s="46"/>
      <c r="V45" s="47"/>
      <c r="W45" s="47"/>
      <c r="X45" s="47"/>
      <c r="Y45" s="47"/>
      <c r="Z45" s="48"/>
      <c r="AA45" s="47"/>
      <c r="AB45" s="47"/>
      <c r="AC45" s="47"/>
      <c r="AD45" s="47"/>
      <c r="AE45" s="47"/>
      <c r="AF45" s="47"/>
      <c r="AG45" s="47"/>
      <c r="AH45" s="47"/>
      <c r="AI45" s="47"/>
      <c r="AJ45" s="47"/>
      <c r="AK45" s="47"/>
      <c r="AL45" s="47"/>
      <c r="AM45" s="47"/>
      <c r="AN45" s="47"/>
      <c r="AO45" s="47"/>
      <c r="AP45" s="47"/>
      <c r="AQ45" s="47"/>
      <c r="AR45" s="47"/>
      <c r="AS45" s="47"/>
      <c r="AT45" s="47"/>
      <c r="AU45" s="47"/>
      <c r="AV45" s="47"/>
      <c r="AW45" s="47"/>
      <c r="AX45" s="47"/>
      <c r="AY45" s="47"/>
      <c r="AZ45" s="47"/>
      <c r="BA45" s="47"/>
      <c r="BB45" s="47"/>
      <c r="BC45" s="47"/>
      <c r="BD45" s="47"/>
      <c r="BE45" s="47"/>
      <c r="BF45" s="47"/>
      <c r="BG45" s="47"/>
      <c r="BH45" s="47"/>
      <c r="BI45" s="47"/>
      <c r="BJ45" s="47"/>
      <c r="BK45" s="47"/>
      <c r="BL45" s="47"/>
    </row>
    <row r="46" ht="13.5" customHeight="1">
      <c r="A46" s="88"/>
      <c r="B46" s="84"/>
      <c r="C46" s="38"/>
      <c r="D46" s="233"/>
      <c r="E46" s="52"/>
      <c r="F46" s="41"/>
      <c r="G46" s="41"/>
      <c r="H46" s="42"/>
      <c r="I46" s="38"/>
      <c r="J46" s="234"/>
      <c r="K46" s="52"/>
      <c r="L46" s="44"/>
      <c r="M46" s="44"/>
      <c r="N46" s="23"/>
      <c r="O46" s="38"/>
      <c r="P46" s="45"/>
      <c r="Q46" s="38"/>
      <c r="R46" s="45"/>
      <c r="S46" s="45"/>
      <c r="T46" s="38"/>
      <c r="U46" s="46"/>
      <c r="V46" s="47"/>
      <c r="W46" s="47"/>
      <c r="X46" s="47"/>
      <c r="Y46" s="47"/>
      <c r="Z46" s="48"/>
      <c r="AA46" s="47"/>
      <c r="AB46" s="47"/>
      <c r="AC46" s="47"/>
      <c r="AD46" s="47"/>
      <c r="AE46" s="47"/>
      <c r="AF46" s="47"/>
      <c r="AG46" s="47"/>
      <c r="AH46" s="47"/>
      <c r="AI46" s="47"/>
      <c r="AJ46" s="47"/>
      <c r="AK46" s="47"/>
      <c r="AL46" s="47"/>
      <c r="AM46" s="47"/>
      <c r="AN46" s="47"/>
      <c r="AO46" s="47"/>
      <c r="AP46" s="47"/>
      <c r="AQ46" s="47"/>
      <c r="AR46" s="47"/>
      <c r="AS46" s="47"/>
      <c r="AT46" s="47"/>
      <c r="AU46" s="47"/>
      <c r="AV46" s="47"/>
      <c r="AW46" s="47"/>
      <c r="AX46" s="47"/>
      <c r="AY46" s="47"/>
      <c r="AZ46" s="47"/>
      <c r="BA46" s="47"/>
      <c r="BB46" s="47"/>
      <c r="BC46" s="47"/>
      <c r="BD46" s="47"/>
      <c r="BE46" s="47"/>
      <c r="BF46" s="47"/>
      <c r="BG46" s="47"/>
      <c r="BH46" s="47"/>
      <c r="BI46" s="47"/>
      <c r="BJ46" s="47"/>
      <c r="BK46" s="47"/>
      <c r="BL46" s="47"/>
    </row>
    <row r="47" ht="13.5" customHeight="1">
      <c r="A47" s="88"/>
      <c r="B47" s="84"/>
      <c r="C47" s="38"/>
      <c r="D47" s="233"/>
      <c r="E47" s="52"/>
      <c r="F47" s="41"/>
      <c r="G47" s="41"/>
      <c r="H47" s="42"/>
      <c r="I47" s="38"/>
      <c r="J47" s="234"/>
      <c r="K47" s="52"/>
      <c r="L47" s="44"/>
      <c r="M47" s="44"/>
      <c r="N47" s="23"/>
      <c r="O47" s="38"/>
      <c r="P47" s="45"/>
      <c r="Q47" s="38"/>
      <c r="R47" s="45"/>
      <c r="S47" s="45"/>
      <c r="T47" s="38"/>
      <c r="U47" s="46"/>
      <c r="V47" s="47"/>
      <c r="W47" s="47"/>
      <c r="X47" s="47"/>
      <c r="Y47" s="47"/>
      <c r="Z47" s="48"/>
      <c r="AA47" s="47"/>
      <c r="AB47" s="47"/>
      <c r="AC47" s="47"/>
      <c r="AD47" s="47"/>
      <c r="AE47" s="47"/>
      <c r="AF47" s="47"/>
      <c r="AG47" s="47"/>
      <c r="AH47" s="47"/>
      <c r="AI47" s="47"/>
      <c r="AJ47" s="47"/>
      <c r="AK47" s="47"/>
      <c r="AL47" s="47"/>
      <c r="AM47" s="47"/>
      <c r="AN47" s="47"/>
      <c r="AO47" s="47"/>
      <c r="AP47" s="47"/>
      <c r="AQ47" s="47"/>
      <c r="AR47" s="47"/>
      <c r="AS47" s="47"/>
      <c r="AT47" s="47"/>
      <c r="AU47" s="47"/>
      <c r="AV47" s="47"/>
      <c r="AW47" s="47"/>
      <c r="AX47" s="47"/>
      <c r="AY47" s="47"/>
      <c r="AZ47" s="47"/>
      <c r="BA47" s="47"/>
      <c r="BB47" s="47"/>
      <c r="BC47" s="47"/>
      <c r="BD47" s="47"/>
      <c r="BE47" s="47"/>
      <c r="BF47" s="47"/>
      <c r="BG47" s="47"/>
      <c r="BH47" s="47"/>
      <c r="BI47" s="47"/>
      <c r="BJ47" s="47"/>
      <c r="BK47" s="47"/>
      <c r="BL47" s="47"/>
    </row>
    <row r="48" ht="13.5" customHeight="1">
      <c r="A48" s="88"/>
      <c r="B48" s="84"/>
      <c r="C48" s="38"/>
      <c r="D48" s="233"/>
      <c r="E48" s="52"/>
      <c r="F48" s="41"/>
      <c r="G48" s="41"/>
      <c r="H48" s="42"/>
      <c r="I48" s="38"/>
      <c r="J48" s="234"/>
      <c r="K48" s="52"/>
      <c r="L48" s="44"/>
      <c r="M48" s="44"/>
      <c r="N48" s="23"/>
      <c r="O48" s="38"/>
      <c r="P48" s="45"/>
      <c r="Q48" s="38"/>
      <c r="R48" s="45"/>
      <c r="S48" s="45"/>
      <c r="T48" s="38"/>
      <c r="U48" s="46"/>
      <c r="V48" s="47"/>
      <c r="W48" s="47"/>
      <c r="X48" s="47"/>
      <c r="Y48" s="47"/>
      <c r="Z48" s="48"/>
      <c r="AA48" s="47"/>
      <c r="AB48" s="47"/>
      <c r="AC48" s="47"/>
      <c r="AD48" s="47"/>
      <c r="AE48" s="47"/>
      <c r="AF48" s="47"/>
      <c r="AG48" s="47"/>
      <c r="AH48" s="47"/>
      <c r="AI48" s="47"/>
      <c r="AJ48" s="47"/>
      <c r="AK48" s="47"/>
      <c r="AL48" s="47"/>
      <c r="AM48" s="47"/>
      <c r="AN48" s="47"/>
      <c r="AO48" s="47"/>
      <c r="AP48" s="47"/>
      <c r="AQ48" s="47"/>
      <c r="AR48" s="47"/>
      <c r="AS48" s="47"/>
      <c r="AT48" s="47"/>
      <c r="AU48" s="47"/>
      <c r="AV48" s="47"/>
      <c r="AW48" s="47"/>
      <c r="AX48" s="47"/>
      <c r="AY48" s="47"/>
      <c r="AZ48" s="47"/>
      <c r="BA48" s="47"/>
      <c r="BB48" s="47"/>
      <c r="BC48" s="47"/>
      <c r="BD48" s="47"/>
      <c r="BE48" s="47"/>
      <c r="BF48" s="47"/>
      <c r="BG48" s="47"/>
      <c r="BH48" s="47"/>
      <c r="BI48" s="47"/>
      <c r="BJ48" s="47"/>
      <c r="BK48" s="47"/>
      <c r="BL48" s="47"/>
    </row>
    <row r="49" ht="13.5" customHeight="1">
      <c r="A49" s="88"/>
      <c r="B49" s="84"/>
      <c r="C49" s="38"/>
      <c r="D49" s="233"/>
      <c r="E49" s="52"/>
      <c r="F49" s="41"/>
      <c r="G49" s="41"/>
      <c r="H49" s="42"/>
      <c r="I49" s="38"/>
      <c r="J49" s="234"/>
      <c r="K49" s="52"/>
      <c r="L49" s="44"/>
      <c r="M49" s="44"/>
      <c r="N49" s="23"/>
      <c r="O49" s="38"/>
      <c r="P49" s="45"/>
      <c r="Q49" s="38"/>
      <c r="R49" s="45"/>
      <c r="S49" s="45"/>
      <c r="T49" s="38"/>
      <c r="U49" s="46"/>
      <c r="V49" s="47"/>
      <c r="W49" s="47"/>
      <c r="X49" s="47"/>
      <c r="Y49" s="47"/>
      <c r="Z49" s="48"/>
      <c r="AA49" s="47"/>
      <c r="AB49" s="47"/>
      <c r="AC49" s="47"/>
      <c r="AD49" s="47"/>
      <c r="AE49" s="47"/>
      <c r="AF49" s="47"/>
      <c r="AG49" s="47"/>
      <c r="AH49" s="47"/>
      <c r="AI49" s="47"/>
      <c r="AJ49" s="47"/>
      <c r="AK49" s="47"/>
      <c r="AL49" s="47"/>
      <c r="AM49" s="47"/>
      <c r="AN49" s="47"/>
      <c r="AO49" s="47"/>
      <c r="AP49" s="47"/>
      <c r="AQ49" s="47"/>
      <c r="AR49" s="47"/>
      <c r="AS49" s="47"/>
      <c r="AT49" s="47"/>
      <c r="AU49" s="47"/>
      <c r="AV49" s="47"/>
      <c r="AW49" s="47"/>
      <c r="AX49" s="47"/>
      <c r="AY49" s="47"/>
      <c r="AZ49" s="47"/>
      <c r="BA49" s="47"/>
      <c r="BB49" s="47"/>
      <c r="BC49" s="47"/>
      <c r="BD49" s="47"/>
      <c r="BE49" s="47"/>
      <c r="BF49" s="47"/>
      <c r="BG49" s="47"/>
      <c r="BH49" s="47"/>
      <c r="BI49" s="47"/>
      <c r="BJ49" s="47"/>
      <c r="BK49" s="47"/>
      <c r="BL49" s="47"/>
    </row>
    <row r="50" ht="13.5" customHeight="1">
      <c r="A50" s="88"/>
      <c r="B50" s="84"/>
      <c r="C50" s="38"/>
      <c r="D50" s="233"/>
      <c r="E50" s="52"/>
      <c r="F50" s="41"/>
      <c r="G50" s="41"/>
      <c r="H50" s="42"/>
      <c r="I50" s="38"/>
      <c r="J50" s="234"/>
      <c r="K50" s="52"/>
      <c r="L50" s="44"/>
      <c r="M50" s="44"/>
      <c r="N50" s="23"/>
      <c r="O50" s="38"/>
      <c r="P50" s="45"/>
      <c r="Q50" s="38"/>
      <c r="R50" s="45"/>
      <c r="S50" s="45"/>
      <c r="T50" s="38"/>
      <c r="U50" s="46"/>
      <c r="V50" s="47"/>
      <c r="W50" s="47"/>
      <c r="X50" s="47"/>
      <c r="Y50" s="47"/>
      <c r="Z50" s="48"/>
      <c r="AA50" s="47"/>
      <c r="AB50" s="47"/>
      <c r="AC50" s="47"/>
      <c r="AD50" s="47"/>
      <c r="AE50" s="47"/>
      <c r="AF50" s="47"/>
      <c r="AG50" s="47"/>
      <c r="AH50" s="47"/>
      <c r="AI50" s="47"/>
      <c r="AJ50" s="47"/>
      <c r="AK50" s="47"/>
      <c r="AL50" s="47"/>
      <c r="AM50" s="47"/>
      <c r="AN50" s="47"/>
      <c r="AO50" s="47"/>
      <c r="AP50" s="47"/>
      <c r="AQ50" s="47"/>
      <c r="AR50" s="47"/>
      <c r="AS50" s="47"/>
      <c r="AT50" s="47"/>
      <c r="AU50" s="47"/>
      <c r="AV50" s="47"/>
      <c r="AW50" s="47"/>
      <c r="AX50" s="47"/>
      <c r="AY50" s="47"/>
      <c r="AZ50" s="47"/>
      <c r="BA50" s="47"/>
      <c r="BB50" s="47"/>
      <c r="BC50" s="47"/>
      <c r="BD50" s="47"/>
      <c r="BE50" s="47"/>
      <c r="BF50" s="47"/>
      <c r="BG50" s="47"/>
      <c r="BH50" s="47"/>
      <c r="BI50" s="47"/>
      <c r="BJ50" s="47"/>
      <c r="BK50" s="47"/>
      <c r="BL50" s="47"/>
    </row>
    <row r="51" ht="13.5" customHeight="1">
      <c r="A51" s="88"/>
      <c r="B51" s="84"/>
      <c r="C51" s="38"/>
      <c r="D51" s="233"/>
      <c r="E51" s="52"/>
      <c r="F51" s="41"/>
      <c r="G51" s="41"/>
      <c r="H51" s="42"/>
      <c r="I51" s="38"/>
      <c r="J51" s="234"/>
      <c r="K51" s="52"/>
      <c r="L51" s="44"/>
      <c r="M51" s="44"/>
      <c r="N51" s="23"/>
      <c r="O51" s="38"/>
      <c r="P51" s="45"/>
      <c r="Q51" s="38"/>
      <c r="R51" s="45"/>
      <c r="S51" s="45"/>
      <c r="T51" s="38"/>
      <c r="U51" s="46"/>
      <c r="V51" s="47"/>
      <c r="W51" s="47"/>
      <c r="X51" s="47"/>
      <c r="Y51" s="47"/>
      <c r="Z51" s="48"/>
      <c r="AA51" s="47"/>
      <c r="AB51" s="47"/>
      <c r="AC51" s="47"/>
      <c r="AD51" s="47"/>
      <c r="AE51" s="47"/>
      <c r="AF51" s="47"/>
      <c r="AG51" s="47"/>
      <c r="AH51" s="47"/>
      <c r="AI51" s="47"/>
      <c r="AJ51" s="47"/>
      <c r="AK51" s="47"/>
      <c r="AL51" s="47"/>
      <c r="AM51" s="47"/>
      <c r="AN51" s="47"/>
      <c r="AO51" s="47"/>
      <c r="AP51" s="47"/>
      <c r="AQ51" s="47"/>
      <c r="AR51" s="47"/>
      <c r="AS51" s="47"/>
      <c r="AT51" s="47"/>
      <c r="AU51" s="47"/>
      <c r="AV51" s="47"/>
      <c r="AW51" s="47"/>
      <c r="AX51" s="47"/>
      <c r="AY51" s="47"/>
      <c r="AZ51" s="47"/>
      <c r="BA51" s="47"/>
      <c r="BB51" s="47"/>
      <c r="BC51" s="47"/>
      <c r="BD51" s="47"/>
      <c r="BE51" s="47"/>
      <c r="BF51" s="47"/>
      <c r="BG51" s="47"/>
      <c r="BH51" s="47"/>
      <c r="BI51" s="47"/>
      <c r="BJ51" s="47"/>
      <c r="BK51" s="47"/>
      <c r="BL51" s="47"/>
    </row>
    <row r="52" ht="13.5" customHeight="1">
      <c r="A52" s="88"/>
      <c r="B52" s="84"/>
      <c r="C52" s="38"/>
      <c r="D52" s="233"/>
      <c r="E52" s="52"/>
      <c r="F52" s="41"/>
      <c r="G52" s="41"/>
      <c r="H52" s="42"/>
      <c r="I52" s="38"/>
      <c r="J52" s="234"/>
      <c r="K52" s="52"/>
      <c r="L52" s="44"/>
      <c r="M52" s="44"/>
      <c r="N52" s="23"/>
      <c r="O52" s="38"/>
      <c r="P52" s="45"/>
      <c r="Q52" s="38"/>
      <c r="R52" s="45"/>
      <c r="S52" s="45"/>
      <c r="T52" s="38"/>
      <c r="U52" s="46"/>
      <c r="V52" s="47"/>
      <c r="W52" s="47"/>
      <c r="X52" s="47"/>
      <c r="Y52" s="47"/>
      <c r="Z52" s="48"/>
      <c r="AA52" s="47"/>
      <c r="AB52" s="47"/>
      <c r="AC52" s="47"/>
      <c r="AD52" s="47"/>
      <c r="AE52" s="47"/>
      <c r="AF52" s="47"/>
      <c r="AG52" s="47"/>
      <c r="AH52" s="47"/>
      <c r="AI52" s="47"/>
      <c r="AJ52" s="47"/>
      <c r="AK52" s="47"/>
      <c r="AL52" s="47"/>
      <c r="AM52" s="47"/>
      <c r="AN52" s="47"/>
      <c r="AO52" s="47"/>
      <c r="AP52" s="47"/>
      <c r="AQ52" s="47"/>
      <c r="AR52" s="47"/>
      <c r="AS52" s="47"/>
      <c r="AT52" s="47"/>
      <c r="AU52" s="47"/>
      <c r="AV52" s="47"/>
      <c r="AW52" s="47"/>
      <c r="AX52" s="47"/>
      <c r="AY52" s="47"/>
      <c r="AZ52" s="47"/>
      <c r="BA52" s="47"/>
      <c r="BB52" s="47"/>
      <c r="BC52" s="47"/>
      <c r="BD52" s="47"/>
      <c r="BE52" s="47"/>
      <c r="BF52" s="47"/>
      <c r="BG52" s="47"/>
      <c r="BH52" s="47"/>
      <c r="BI52" s="47"/>
      <c r="BJ52" s="47"/>
      <c r="BK52" s="47"/>
      <c r="BL52" s="47"/>
    </row>
    <row r="53" ht="13.5" customHeight="1">
      <c r="A53" s="88"/>
      <c r="B53" s="84"/>
      <c r="C53" s="38"/>
      <c r="D53" s="233"/>
      <c r="E53" s="52"/>
      <c r="F53" s="41"/>
      <c r="G53" s="41"/>
      <c r="H53" s="42"/>
      <c r="I53" s="38"/>
      <c r="J53" s="234"/>
      <c r="K53" s="52"/>
      <c r="L53" s="44"/>
      <c r="M53" s="44"/>
      <c r="N53" s="23"/>
      <c r="O53" s="38"/>
      <c r="P53" s="45"/>
      <c r="Q53" s="38"/>
      <c r="R53" s="45"/>
      <c r="S53" s="45"/>
      <c r="T53" s="38"/>
      <c r="U53" s="46"/>
      <c r="V53" s="47"/>
      <c r="W53" s="47"/>
      <c r="X53" s="47"/>
      <c r="Y53" s="47"/>
      <c r="Z53" s="48"/>
      <c r="AA53" s="47"/>
      <c r="AB53" s="47"/>
      <c r="AC53" s="47"/>
      <c r="AD53" s="47"/>
      <c r="AE53" s="47"/>
      <c r="AF53" s="47"/>
      <c r="AG53" s="47"/>
      <c r="AH53" s="47"/>
      <c r="AI53" s="47"/>
      <c r="AJ53" s="47"/>
      <c r="AK53" s="47"/>
      <c r="AL53" s="47"/>
      <c r="AM53" s="47"/>
      <c r="AN53" s="47"/>
      <c r="AO53" s="47"/>
      <c r="AP53" s="47"/>
      <c r="AQ53" s="47"/>
      <c r="AR53" s="47"/>
      <c r="AS53" s="47"/>
      <c r="AT53" s="47"/>
      <c r="AU53" s="47"/>
      <c r="AV53" s="47"/>
      <c r="AW53" s="47"/>
      <c r="AX53" s="47"/>
      <c r="AY53" s="47"/>
      <c r="AZ53" s="47"/>
      <c r="BA53" s="47"/>
      <c r="BB53" s="47"/>
      <c r="BC53" s="47"/>
      <c r="BD53" s="47"/>
      <c r="BE53" s="47"/>
      <c r="BF53" s="47"/>
      <c r="BG53" s="47"/>
      <c r="BH53" s="47"/>
      <c r="BI53" s="47"/>
      <c r="BJ53" s="47"/>
      <c r="BK53" s="47"/>
      <c r="BL53" s="47"/>
    </row>
    <row r="54" ht="13.5" customHeight="1">
      <c r="A54" s="88"/>
      <c r="B54" s="84"/>
      <c r="C54" s="38"/>
      <c r="D54" s="233"/>
      <c r="E54" s="52"/>
      <c r="F54" s="41"/>
      <c r="G54" s="41"/>
      <c r="H54" s="42"/>
      <c r="I54" s="38"/>
      <c r="J54" s="234"/>
      <c r="K54" s="52"/>
      <c r="L54" s="44"/>
      <c r="M54" s="44"/>
      <c r="N54" s="23"/>
      <c r="O54" s="38"/>
      <c r="P54" s="45"/>
      <c r="Q54" s="38"/>
      <c r="R54" s="45"/>
      <c r="S54" s="45"/>
      <c r="T54" s="38"/>
      <c r="U54" s="46"/>
      <c r="V54" s="47"/>
      <c r="W54" s="47"/>
      <c r="X54" s="47"/>
      <c r="Y54" s="47"/>
      <c r="Z54" s="48"/>
      <c r="AA54" s="47"/>
      <c r="AB54" s="47"/>
      <c r="AC54" s="47"/>
      <c r="AD54" s="47"/>
      <c r="AE54" s="47"/>
      <c r="AF54" s="47"/>
      <c r="AG54" s="47"/>
      <c r="AH54" s="47"/>
      <c r="AI54" s="47"/>
      <c r="AJ54" s="47"/>
      <c r="AK54" s="47"/>
      <c r="AL54" s="47"/>
      <c r="AM54" s="47"/>
      <c r="AN54" s="47"/>
      <c r="AO54" s="47"/>
      <c r="AP54" s="47"/>
      <c r="AQ54" s="47"/>
      <c r="AR54" s="47"/>
      <c r="AS54" s="47"/>
      <c r="AT54" s="47"/>
      <c r="AU54" s="47"/>
      <c r="AV54" s="47"/>
      <c r="AW54" s="47"/>
      <c r="AX54" s="47"/>
      <c r="AY54" s="47"/>
      <c r="AZ54" s="47"/>
      <c r="BA54" s="47"/>
      <c r="BB54" s="47"/>
      <c r="BC54" s="47"/>
      <c r="BD54" s="47"/>
      <c r="BE54" s="47"/>
      <c r="BF54" s="47"/>
      <c r="BG54" s="47"/>
      <c r="BH54" s="47"/>
      <c r="BI54" s="47"/>
      <c r="BJ54" s="47"/>
      <c r="BK54" s="47"/>
      <c r="BL54" s="47"/>
    </row>
    <row r="55" ht="13.5" customHeight="1">
      <c r="A55" s="88"/>
      <c r="B55" s="84"/>
      <c r="C55" s="38"/>
      <c r="D55" s="233"/>
      <c r="E55" s="52"/>
      <c r="F55" s="41"/>
      <c r="G55" s="41"/>
      <c r="H55" s="42"/>
      <c r="I55" s="38"/>
      <c r="J55" s="234"/>
      <c r="K55" s="52"/>
      <c r="L55" s="44"/>
      <c r="M55" s="44"/>
      <c r="N55" s="23"/>
      <c r="O55" s="38"/>
      <c r="P55" s="45"/>
      <c r="Q55" s="38"/>
      <c r="R55" s="45"/>
      <c r="S55" s="45"/>
      <c r="T55" s="38"/>
      <c r="U55" s="46"/>
      <c r="V55" s="47"/>
      <c r="W55" s="47"/>
      <c r="X55" s="47"/>
      <c r="Y55" s="47"/>
      <c r="Z55" s="48"/>
      <c r="AA55" s="47"/>
      <c r="AB55" s="47"/>
      <c r="AC55" s="47"/>
      <c r="AD55" s="47"/>
      <c r="AE55" s="47"/>
      <c r="AF55" s="47"/>
      <c r="AG55" s="47"/>
      <c r="AH55" s="47"/>
      <c r="AI55" s="47"/>
      <c r="AJ55" s="47"/>
      <c r="AK55" s="47"/>
      <c r="AL55" s="47"/>
      <c r="AM55" s="47"/>
      <c r="AN55" s="47"/>
      <c r="AO55" s="47"/>
      <c r="AP55" s="47"/>
      <c r="AQ55" s="47"/>
      <c r="AR55" s="47"/>
      <c r="AS55" s="47"/>
      <c r="AT55" s="47"/>
      <c r="AU55" s="47"/>
      <c r="AV55" s="47"/>
      <c r="AW55" s="47"/>
      <c r="AX55" s="47"/>
      <c r="AY55" s="47"/>
      <c r="AZ55" s="47"/>
      <c r="BA55" s="47"/>
      <c r="BB55" s="47"/>
      <c r="BC55" s="47"/>
      <c r="BD55" s="47"/>
      <c r="BE55" s="47"/>
      <c r="BF55" s="47"/>
      <c r="BG55" s="47"/>
      <c r="BH55" s="47"/>
      <c r="BI55" s="47"/>
      <c r="BJ55" s="47"/>
      <c r="BK55" s="47"/>
      <c r="BL55" s="47"/>
    </row>
    <row r="56" ht="13.5" customHeight="1">
      <c r="A56" s="88"/>
      <c r="B56" s="84"/>
      <c r="C56" s="38"/>
      <c r="D56" s="233"/>
      <c r="E56" s="52"/>
      <c r="F56" s="41"/>
      <c r="G56" s="41"/>
      <c r="H56" s="42"/>
      <c r="I56" s="38"/>
      <c r="J56" s="234"/>
      <c r="K56" s="52"/>
      <c r="L56" s="44"/>
      <c r="M56" s="44"/>
      <c r="N56" s="23"/>
      <c r="O56" s="38"/>
      <c r="P56" s="45"/>
      <c r="Q56" s="38"/>
      <c r="R56" s="45"/>
      <c r="S56" s="45"/>
      <c r="T56" s="38"/>
      <c r="U56" s="46"/>
      <c r="V56" s="47"/>
      <c r="W56" s="47"/>
      <c r="X56" s="47"/>
      <c r="Y56" s="47"/>
      <c r="Z56" s="48"/>
      <c r="AA56" s="47"/>
      <c r="AB56" s="47"/>
      <c r="AC56" s="47"/>
      <c r="AD56" s="47"/>
      <c r="AE56" s="47"/>
      <c r="AF56" s="47"/>
      <c r="AG56" s="47"/>
      <c r="AH56" s="47"/>
      <c r="AI56" s="47"/>
      <c r="AJ56" s="47"/>
      <c r="AK56" s="47"/>
      <c r="AL56" s="47"/>
      <c r="AM56" s="47"/>
      <c r="AN56" s="47"/>
      <c r="AO56" s="47"/>
      <c r="AP56" s="47"/>
      <c r="AQ56" s="47"/>
      <c r="AR56" s="47"/>
      <c r="AS56" s="47"/>
      <c r="AT56" s="47"/>
      <c r="AU56" s="47"/>
      <c r="AV56" s="47"/>
      <c r="AW56" s="47"/>
      <c r="AX56" s="47"/>
      <c r="AY56" s="47"/>
      <c r="AZ56" s="47"/>
      <c r="BA56" s="47"/>
      <c r="BB56" s="47"/>
      <c r="BC56" s="47"/>
      <c r="BD56" s="47"/>
      <c r="BE56" s="47"/>
      <c r="BF56" s="47"/>
      <c r="BG56" s="47"/>
      <c r="BH56" s="47"/>
      <c r="BI56" s="47"/>
      <c r="BJ56" s="47"/>
      <c r="BK56" s="47"/>
      <c r="BL56" s="47"/>
    </row>
    <row r="57" ht="13.5" customHeight="1">
      <c r="A57" s="88"/>
      <c r="B57" s="84"/>
      <c r="C57" s="38"/>
      <c r="D57" s="233"/>
      <c r="E57" s="52"/>
      <c r="F57" s="41"/>
      <c r="G57" s="41"/>
      <c r="H57" s="42"/>
      <c r="I57" s="38"/>
      <c r="J57" s="234"/>
      <c r="K57" s="52"/>
      <c r="L57" s="44"/>
      <c r="M57" s="44"/>
      <c r="N57" s="23"/>
      <c r="O57" s="38"/>
      <c r="P57" s="45"/>
      <c r="Q57" s="38"/>
      <c r="R57" s="45"/>
      <c r="S57" s="45"/>
      <c r="T57" s="38"/>
      <c r="U57" s="46"/>
      <c r="V57" s="47"/>
      <c r="W57" s="47"/>
      <c r="X57" s="47"/>
      <c r="Y57" s="47"/>
      <c r="Z57" s="48"/>
      <c r="AA57" s="47"/>
      <c r="AB57" s="47"/>
      <c r="AC57" s="47"/>
      <c r="AD57" s="47"/>
      <c r="AE57" s="47"/>
      <c r="AF57" s="47"/>
      <c r="AG57" s="47"/>
      <c r="AH57" s="47"/>
      <c r="AI57" s="47"/>
      <c r="AJ57" s="47"/>
      <c r="AK57" s="47"/>
      <c r="AL57" s="47"/>
      <c r="AM57" s="47"/>
      <c r="AN57" s="47"/>
      <c r="AO57" s="47"/>
      <c r="AP57" s="47"/>
      <c r="AQ57" s="47"/>
      <c r="AR57" s="47"/>
      <c r="AS57" s="47"/>
      <c r="AT57" s="47"/>
      <c r="AU57" s="47"/>
      <c r="AV57" s="47"/>
      <c r="AW57" s="47"/>
      <c r="AX57" s="47"/>
      <c r="AY57" s="47"/>
      <c r="AZ57" s="47"/>
      <c r="BA57" s="47"/>
      <c r="BB57" s="47"/>
      <c r="BC57" s="47"/>
      <c r="BD57" s="47"/>
      <c r="BE57" s="47"/>
      <c r="BF57" s="47"/>
      <c r="BG57" s="47"/>
      <c r="BH57" s="47"/>
      <c r="BI57" s="47"/>
      <c r="BJ57" s="47"/>
      <c r="BK57" s="47"/>
      <c r="BL57" s="47"/>
    </row>
    <row r="58" ht="13.5" customHeight="1">
      <c r="A58" s="88"/>
      <c r="B58" s="84"/>
      <c r="C58" s="38"/>
      <c r="D58" s="233"/>
      <c r="E58" s="52"/>
      <c r="F58" s="41"/>
      <c r="G58" s="41"/>
      <c r="H58" s="42"/>
      <c r="I58" s="38"/>
      <c r="J58" s="234"/>
      <c r="K58" s="52"/>
      <c r="L58" s="44"/>
      <c r="M58" s="44"/>
      <c r="N58" s="23"/>
      <c r="O58" s="38"/>
      <c r="P58" s="45"/>
      <c r="Q58" s="38"/>
      <c r="R58" s="45"/>
      <c r="S58" s="45"/>
      <c r="T58" s="38"/>
      <c r="U58" s="46"/>
      <c r="V58" s="47"/>
      <c r="W58" s="47"/>
      <c r="X58" s="47"/>
      <c r="Y58" s="47"/>
      <c r="Z58" s="48"/>
      <c r="AA58" s="47"/>
      <c r="AB58" s="47"/>
      <c r="AC58" s="47"/>
      <c r="AD58" s="47"/>
      <c r="AE58" s="47"/>
      <c r="AF58" s="47"/>
      <c r="AG58" s="47"/>
      <c r="AH58" s="47"/>
      <c r="AI58" s="47"/>
      <c r="AJ58" s="47"/>
      <c r="AK58" s="47"/>
      <c r="AL58" s="47"/>
      <c r="AM58" s="47"/>
      <c r="AN58" s="47"/>
      <c r="AO58" s="47"/>
      <c r="AP58" s="47"/>
      <c r="AQ58" s="47"/>
      <c r="AR58" s="47"/>
      <c r="AS58" s="47"/>
      <c r="AT58" s="47"/>
      <c r="AU58" s="47"/>
      <c r="AV58" s="47"/>
      <c r="AW58" s="47"/>
      <c r="AX58" s="47"/>
      <c r="AY58" s="47"/>
      <c r="AZ58" s="47"/>
      <c r="BA58" s="47"/>
      <c r="BB58" s="47"/>
      <c r="BC58" s="47"/>
      <c r="BD58" s="47"/>
      <c r="BE58" s="47"/>
      <c r="BF58" s="47"/>
      <c r="BG58" s="47"/>
      <c r="BH58" s="47"/>
      <c r="BI58" s="47"/>
      <c r="BJ58" s="47"/>
      <c r="BK58" s="47"/>
      <c r="BL58" s="47"/>
    </row>
    <row r="59" ht="13.5" customHeight="1">
      <c r="A59" s="88"/>
      <c r="B59" s="84"/>
      <c r="C59" s="38"/>
      <c r="D59" s="233"/>
      <c r="E59" s="52"/>
      <c r="F59" s="41"/>
      <c r="G59" s="41"/>
      <c r="H59" s="42"/>
      <c r="I59" s="38"/>
      <c r="J59" s="234"/>
      <c r="K59" s="52"/>
      <c r="L59" s="44"/>
      <c r="M59" s="44"/>
      <c r="N59" s="23"/>
      <c r="O59" s="38"/>
      <c r="P59" s="45"/>
      <c r="Q59" s="38"/>
      <c r="R59" s="45"/>
      <c r="S59" s="45"/>
      <c r="T59" s="38"/>
      <c r="U59" s="46"/>
      <c r="V59" s="47"/>
      <c r="W59" s="47"/>
      <c r="X59" s="47"/>
      <c r="Y59" s="47"/>
      <c r="Z59" s="48"/>
      <c r="AA59" s="47"/>
      <c r="AB59" s="47"/>
      <c r="AC59" s="47"/>
      <c r="AD59" s="47"/>
      <c r="AE59" s="47"/>
      <c r="AF59" s="47"/>
      <c r="AG59" s="47"/>
      <c r="AH59" s="47"/>
      <c r="AI59" s="47"/>
      <c r="AJ59" s="47"/>
      <c r="AK59" s="47"/>
      <c r="AL59" s="47"/>
      <c r="AM59" s="47"/>
      <c r="AN59" s="47"/>
      <c r="AO59" s="47"/>
      <c r="AP59" s="47"/>
      <c r="AQ59" s="47"/>
      <c r="AR59" s="47"/>
      <c r="AS59" s="47"/>
      <c r="AT59" s="47"/>
      <c r="AU59" s="47"/>
      <c r="AV59" s="47"/>
      <c r="AW59" s="47"/>
      <c r="AX59" s="47"/>
      <c r="AY59" s="47"/>
      <c r="AZ59" s="47"/>
      <c r="BA59" s="47"/>
      <c r="BB59" s="47"/>
      <c r="BC59" s="47"/>
      <c r="BD59" s="47"/>
      <c r="BE59" s="47"/>
      <c r="BF59" s="47"/>
      <c r="BG59" s="47"/>
      <c r="BH59" s="47"/>
      <c r="BI59" s="47"/>
      <c r="BJ59" s="47"/>
      <c r="BK59" s="47"/>
      <c r="BL59" s="47"/>
    </row>
    <row r="60" ht="13.5" customHeight="1">
      <c r="A60" s="88"/>
      <c r="B60" s="84"/>
      <c r="C60" s="38"/>
      <c r="D60" s="233"/>
      <c r="E60" s="52"/>
      <c r="F60" s="41"/>
      <c r="G60" s="41"/>
      <c r="H60" s="42"/>
      <c r="I60" s="38"/>
      <c r="J60" s="234"/>
      <c r="K60" s="52"/>
      <c r="L60" s="44"/>
      <c r="M60" s="44"/>
      <c r="N60" s="23"/>
      <c r="O60" s="38"/>
      <c r="P60" s="45"/>
      <c r="Q60" s="38"/>
      <c r="R60" s="45"/>
      <c r="S60" s="45"/>
      <c r="T60" s="38"/>
      <c r="U60" s="46"/>
      <c r="V60" s="47"/>
      <c r="W60" s="47"/>
      <c r="X60" s="47"/>
      <c r="Y60" s="47"/>
      <c r="Z60" s="48"/>
      <c r="AA60" s="47"/>
      <c r="AB60" s="47"/>
      <c r="AC60" s="47"/>
      <c r="AD60" s="47"/>
      <c r="AE60" s="47"/>
      <c r="AF60" s="47"/>
      <c r="AG60" s="47"/>
      <c r="AH60" s="47"/>
      <c r="AI60" s="47"/>
      <c r="AJ60" s="47"/>
      <c r="AK60" s="47"/>
      <c r="AL60" s="47"/>
      <c r="AM60" s="47"/>
      <c r="AN60" s="47"/>
      <c r="AO60" s="47"/>
      <c r="AP60" s="47"/>
      <c r="AQ60" s="47"/>
      <c r="AR60" s="47"/>
      <c r="AS60" s="47"/>
      <c r="AT60" s="47"/>
      <c r="AU60" s="47"/>
      <c r="AV60" s="47"/>
      <c r="AW60" s="47"/>
      <c r="AX60" s="47"/>
      <c r="AY60" s="47"/>
      <c r="AZ60" s="47"/>
      <c r="BA60" s="47"/>
      <c r="BB60" s="47"/>
      <c r="BC60" s="47"/>
      <c r="BD60" s="47"/>
      <c r="BE60" s="47"/>
      <c r="BF60" s="47"/>
      <c r="BG60" s="47"/>
      <c r="BH60" s="47"/>
      <c r="BI60" s="47"/>
      <c r="BJ60" s="47"/>
      <c r="BK60" s="47"/>
      <c r="BL60" s="47"/>
    </row>
    <row r="61" ht="13.5" customHeight="1">
      <c r="A61" s="88"/>
      <c r="B61" s="84"/>
      <c r="C61" s="38"/>
      <c r="D61" s="233"/>
      <c r="E61" s="52"/>
      <c r="F61" s="41"/>
      <c r="G61" s="41"/>
      <c r="H61" s="42"/>
      <c r="I61" s="38"/>
      <c r="J61" s="234"/>
      <c r="K61" s="52"/>
      <c r="L61" s="44"/>
      <c r="M61" s="44"/>
      <c r="N61" s="23"/>
      <c r="O61" s="38"/>
      <c r="P61" s="45"/>
      <c r="Q61" s="38"/>
      <c r="R61" s="45"/>
      <c r="S61" s="45"/>
      <c r="T61" s="38"/>
      <c r="U61" s="46"/>
      <c r="V61" s="47"/>
      <c r="W61" s="47"/>
      <c r="X61" s="47"/>
      <c r="Y61" s="47"/>
      <c r="Z61" s="48"/>
      <c r="AA61" s="47"/>
      <c r="AB61" s="47"/>
      <c r="AC61" s="47"/>
      <c r="AD61" s="47"/>
      <c r="AE61" s="47"/>
      <c r="AF61" s="47"/>
      <c r="AG61" s="47"/>
      <c r="AH61" s="47"/>
      <c r="AI61" s="47"/>
      <c r="AJ61" s="47"/>
      <c r="AK61" s="47"/>
      <c r="AL61" s="47"/>
      <c r="AM61" s="47"/>
      <c r="AN61" s="47"/>
      <c r="AO61" s="47"/>
      <c r="AP61" s="47"/>
      <c r="AQ61" s="47"/>
      <c r="AR61" s="47"/>
      <c r="AS61" s="47"/>
      <c r="AT61" s="47"/>
      <c r="AU61" s="47"/>
      <c r="AV61" s="47"/>
      <c r="AW61" s="47"/>
      <c r="AX61" s="47"/>
      <c r="AY61" s="47"/>
      <c r="AZ61" s="47"/>
      <c r="BA61" s="47"/>
      <c r="BB61" s="47"/>
      <c r="BC61" s="47"/>
      <c r="BD61" s="47"/>
      <c r="BE61" s="47"/>
      <c r="BF61" s="47"/>
      <c r="BG61" s="47"/>
      <c r="BH61" s="47"/>
      <c r="BI61" s="47"/>
      <c r="BJ61" s="47"/>
      <c r="BK61" s="47"/>
      <c r="BL61" s="47"/>
    </row>
    <row r="62" ht="13.5" customHeight="1">
      <c r="A62" s="88"/>
      <c r="B62" s="84"/>
      <c r="C62" s="38"/>
      <c r="D62" s="233"/>
      <c r="E62" s="52"/>
      <c r="F62" s="41"/>
      <c r="G62" s="41"/>
      <c r="H62" s="42"/>
      <c r="I62" s="38"/>
      <c r="J62" s="234"/>
      <c r="K62" s="52"/>
      <c r="L62" s="44"/>
      <c r="M62" s="44"/>
      <c r="N62" s="23"/>
      <c r="O62" s="38"/>
      <c r="P62" s="45"/>
      <c r="Q62" s="38"/>
      <c r="R62" s="45"/>
      <c r="S62" s="45"/>
      <c r="T62" s="38"/>
      <c r="U62" s="46"/>
      <c r="V62" s="47"/>
      <c r="W62" s="47"/>
      <c r="X62" s="47"/>
      <c r="Y62" s="47"/>
      <c r="Z62" s="48"/>
      <c r="AA62" s="47"/>
      <c r="AB62" s="47"/>
      <c r="AC62" s="47"/>
      <c r="AD62" s="47"/>
      <c r="AE62" s="47"/>
      <c r="AF62" s="47"/>
      <c r="AG62" s="47"/>
      <c r="AH62" s="47"/>
      <c r="AI62" s="47"/>
      <c r="AJ62" s="47"/>
      <c r="AK62" s="47"/>
      <c r="AL62" s="47"/>
      <c r="AM62" s="47"/>
      <c r="AN62" s="47"/>
      <c r="AO62" s="47"/>
      <c r="AP62" s="47"/>
      <c r="AQ62" s="47"/>
      <c r="AR62" s="47"/>
      <c r="AS62" s="47"/>
      <c r="AT62" s="47"/>
      <c r="AU62" s="47"/>
      <c r="AV62" s="47"/>
      <c r="AW62" s="47"/>
      <c r="AX62" s="47"/>
      <c r="AY62" s="47"/>
      <c r="AZ62" s="47"/>
      <c r="BA62" s="47"/>
      <c r="BB62" s="47"/>
      <c r="BC62" s="47"/>
      <c r="BD62" s="47"/>
      <c r="BE62" s="47"/>
      <c r="BF62" s="47"/>
      <c r="BG62" s="47"/>
      <c r="BH62" s="47"/>
      <c r="BI62" s="47"/>
      <c r="BJ62" s="47"/>
      <c r="BK62" s="47"/>
      <c r="BL62" s="47"/>
    </row>
    <row r="63" ht="13.5" customHeight="1">
      <c r="A63" s="88"/>
      <c r="B63" s="84"/>
      <c r="C63" s="38"/>
      <c r="D63" s="233"/>
      <c r="E63" s="52"/>
      <c r="F63" s="41"/>
      <c r="G63" s="41"/>
      <c r="H63" s="42"/>
      <c r="I63" s="38"/>
      <c r="J63" s="234"/>
      <c r="K63" s="52"/>
      <c r="L63" s="44"/>
      <c r="M63" s="44"/>
      <c r="N63" s="23"/>
      <c r="O63" s="38"/>
      <c r="P63" s="45"/>
      <c r="Q63" s="38"/>
      <c r="R63" s="45"/>
      <c r="S63" s="45"/>
      <c r="T63" s="38"/>
      <c r="U63" s="46"/>
      <c r="V63" s="47"/>
      <c r="W63" s="47"/>
      <c r="X63" s="47"/>
      <c r="Y63" s="47"/>
      <c r="Z63" s="48"/>
      <c r="AA63" s="47"/>
      <c r="AB63" s="47"/>
      <c r="AC63" s="47"/>
      <c r="AD63" s="47"/>
      <c r="AE63" s="47"/>
      <c r="AF63" s="47"/>
      <c r="AG63" s="47"/>
      <c r="AH63" s="47"/>
      <c r="AI63" s="47"/>
      <c r="AJ63" s="47"/>
      <c r="AK63" s="47"/>
      <c r="AL63" s="47"/>
      <c r="AM63" s="47"/>
      <c r="AN63" s="47"/>
      <c r="AO63" s="47"/>
      <c r="AP63" s="47"/>
      <c r="AQ63" s="47"/>
      <c r="AR63" s="47"/>
      <c r="AS63" s="47"/>
      <c r="AT63" s="47"/>
      <c r="AU63" s="47"/>
      <c r="AV63" s="47"/>
      <c r="AW63" s="47"/>
      <c r="AX63" s="47"/>
      <c r="AY63" s="47"/>
      <c r="AZ63" s="47"/>
      <c r="BA63" s="47"/>
      <c r="BB63" s="47"/>
      <c r="BC63" s="47"/>
      <c r="BD63" s="47"/>
      <c r="BE63" s="47"/>
      <c r="BF63" s="47"/>
      <c r="BG63" s="47"/>
      <c r="BH63" s="47"/>
      <c r="BI63" s="47"/>
      <c r="BJ63" s="47"/>
      <c r="BK63" s="47"/>
      <c r="BL63" s="47"/>
    </row>
    <row r="64" ht="13.5" customHeight="1">
      <c r="A64" s="88"/>
      <c r="B64" s="84"/>
      <c r="C64" s="38"/>
      <c r="D64" s="233"/>
      <c r="E64" s="52"/>
      <c r="F64" s="41"/>
      <c r="G64" s="41"/>
      <c r="H64" s="42"/>
      <c r="I64" s="38"/>
      <c r="J64" s="234"/>
      <c r="K64" s="52"/>
      <c r="L64" s="44"/>
      <c r="M64" s="44"/>
      <c r="N64" s="23"/>
      <c r="O64" s="38"/>
      <c r="P64" s="45"/>
      <c r="Q64" s="38"/>
      <c r="R64" s="45"/>
      <c r="S64" s="45"/>
      <c r="T64" s="38"/>
      <c r="U64" s="46"/>
      <c r="V64" s="47"/>
      <c r="W64" s="47"/>
      <c r="X64" s="47"/>
      <c r="Y64" s="47"/>
      <c r="Z64" s="48"/>
      <c r="AA64" s="47"/>
      <c r="AB64" s="47"/>
      <c r="AC64" s="47"/>
      <c r="AD64" s="47"/>
      <c r="AE64" s="47"/>
      <c r="AF64" s="47"/>
      <c r="AG64" s="47"/>
      <c r="AH64" s="47"/>
      <c r="AI64" s="47"/>
      <c r="AJ64" s="47"/>
      <c r="AK64" s="47"/>
      <c r="AL64" s="47"/>
      <c r="AM64" s="47"/>
      <c r="AN64" s="47"/>
      <c r="AO64" s="47"/>
      <c r="AP64" s="47"/>
      <c r="AQ64" s="47"/>
      <c r="AR64" s="47"/>
      <c r="AS64" s="47"/>
      <c r="AT64" s="47"/>
      <c r="AU64" s="47"/>
      <c r="AV64" s="47"/>
      <c r="AW64" s="47"/>
      <c r="AX64" s="47"/>
      <c r="AY64" s="47"/>
      <c r="AZ64" s="47"/>
      <c r="BA64" s="47"/>
      <c r="BB64" s="47"/>
      <c r="BC64" s="47"/>
      <c r="BD64" s="47"/>
      <c r="BE64" s="47"/>
      <c r="BF64" s="47"/>
      <c r="BG64" s="47"/>
      <c r="BH64" s="47"/>
      <c r="BI64" s="47"/>
      <c r="BJ64" s="47"/>
      <c r="BK64" s="47"/>
      <c r="BL64" s="47"/>
    </row>
    <row r="65" ht="13.5" customHeight="1">
      <c r="A65" s="88"/>
      <c r="B65" s="84"/>
      <c r="C65" s="38"/>
      <c r="D65" s="233"/>
      <c r="E65" s="52"/>
      <c r="F65" s="41"/>
      <c r="G65" s="41"/>
      <c r="H65" s="42"/>
      <c r="I65" s="38"/>
      <c r="J65" s="234"/>
      <c r="K65" s="52"/>
      <c r="L65" s="44"/>
      <c r="M65" s="44"/>
      <c r="N65" s="23"/>
      <c r="O65" s="38"/>
      <c r="P65" s="45"/>
      <c r="Q65" s="38"/>
      <c r="R65" s="45"/>
      <c r="S65" s="45"/>
      <c r="T65" s="38"/>
      <c r="U65" s="46"/>
      <c r="V65" s="47"/>
      <c r="W65" s="47"/>
      <c r="X65" s="47"/>
      <c r="Y65" s="47"/>
      <c r="Z65" s="48"/>
      <c r="AA65" s="47"/>
      <c r="AB65" s="47"/>
      <c r="AC65" s="47"/>
      <c r="AD65" s="47"/>
      <c r="AE65" s="47"/>
      <c r="AF65" s="47"/>
      <c r="AG65" s="47"/>
      <c r="AH65" s="47"/>
      <c r="AI65" s="47"/>
      <c r="AJ65" s="47"/>
      <c r="AK65" s="47"/>
      <c r="AL65" s="47"/>
      <c r="AM65" s="47"/>
      <c r="AN65" s="47"/>
      <c r="AO65" s="47"/>
      <c r="AP65" s="47"/>
      <c r="AQ65" s="47"/>
      <c r="AR65" s="47"/>
      <c r="AS65" s="47"/>
      <c r="AT65" s="47"/>
      <c r="AU65" s="47"/>
      <c r="AV65" s="47"/>
      <c r="AW65" s="47"/>
      <c r="AX65" s="47"/>
      <c r="AY65" s="47"/>
      <c r="AZ65" s="47"/>
      <c r="BA65" s="47"/>
      <c r="BB65" s="47"/>
      <c r="BC65" s="47"/>
      <c r="BD65" s="47"/>
      <c r="BE65" s="47"/>
      <c r="BF65" s="47"/>
      <c r="BG65" s="47"/>
      <c r="BH65" s="47"/>
      <c r="BI65" s="47"/>
      <c r="BJ65" s="47"/>
      <c r="BK65" s="47"/>
      <c r="BL65" s="47"/>
    </row>
    <row r="66" ht="13.5" customHeight="1">
      <c r="A66" s="88"/>
      <c r="B66" s="84"/>
      <c r="C66" s="38"/>
      <c r="D66" s="233"/>
      <c r="E66" s="52"/>
      <c r="F66" s="41"/>
      <c r="G66" s="41"/>
      <c r="H66" s="42"/>
      <c r="I66" s="38"/>
      <c r="J66" s="234"/>
      <c r="K66" s="52"/>
      <c r="L66" s="44"/>
      <c r="M66" s="44"/>
      <c r="N66" s="23"/>
      <c r="O66" s="38"/>
      <c r="P66" s="45"/>
      <c r="Q66" s="38"/>
      <c r="R66" s="45"/>
      <c r="S66" s="45"/>
      <c r="T66" s="38"/>
      <c r="U66" s="46"/>
      <c r="V66" s="47"/>
      <c r="W66" s="47"/>
      <c r="X66" s="47"/>
      <c r="Y66" s="47"/>
      <c r="Z66" s="48"/>
      <c r="AA66" s="47"/>
      <c r="AB66" s="47"/>
      <c r="AC66" s="47"/>
      <c r="AD66" s="47"/>
      <c r="AE66" s="47"/>
      <c r="AF66" s="47"/>
      <c r="AG66" s="47"/>
      <c r="AH66" s="47"/>
      <c r="AI66" s="47"/>
      <c r="AJ66" s="47"/>
      <c r="AK66" s="47"/>
      <c r="AL66" s="47"/>
      <c r="AM66" s="47"/>
      <c r="AN66" s="47"/>
      <c r="AO66" s="47"/>
      <c r="AP66" s="47"/>
      <c r="AQ66" s="47"/>
      <c r="AR66" s="47"/>
      <c r="AS66" s="47"/>
      <c r="AT66" s="47"/>
      <c r="AU66" s="47"/>
      <c r="AV66" s="47"/>
      <c r="AW66" s="47"/>
      <c r="AX66" s="47"/>
      <c r="AY66" s="47"/>
      <c r="AZ66" s="47"/>
      <c r="BA66" s="47"/>
      <c r="BB66" s="47"/>
      <c r="BC66" s="47"/>
      <c r="BD66" s="47"/>
      <c r="BE66" s="47"/>
      <c r="BF66" s="47"/>
      <c r="BG66" s="47"/>
      <c r="BH66" s="47"/>
      <c r="BI66" s="47"/>
      <c r="BJ66" s="47"/>
      <c r="BK66" s="47"/>
      <c r="BL66" s="47"/>
    </row>
    <row r="67" ht="13.5" customHeight="1">
      <c r="A67" s="88"/>
      <c r="B67" s="84"/>
      <c r="C67" s="38"/>
      <c r="D67" s="233"/>
      <c r="E67" s="52"/>
      <c r="F67" s="41"/>
      <c r="G67" s="41"/>
      <c r="H67" s="42"/>
      <c r="I67" s="38"/>
      <c r="J67" s="234"/>
      <c r="K67" s="52"/>
      <c r="L67" s="44"/>
      <c r="M67" s="44"/>
      <c r="N67" s="23"/>
      <c r="O67" s="38"/>
      <c r="P67" s="45"/>
      <c r="Q67" s="38"/>
      <c r="R67" s="45"/>
      <c r="S67" s="45"/>
      <c r="T67" s="38"/>
      <c r="U67" s="46"/>
      <c r="V67" s="47"/>
      <c r="W67" s="47"/>
      <c r="X67" s="47"/>
      <c r="Y67" s="47"/>
      <c r="Z67" s="48"/>
      <c r="AA67" s="47"/>
      <c r="AB67" s="47"/>
      <c r="AC67" s="47"/>
      <c r="AD67" s="47"/>
      <c r="AE67" s="47"/>
      <c r="AF67" s="47"/>
      <c r="AG67" s="47"/>
      <c r="AH67" s="47"/>
      <c r="AI67" s="47"/>
      <c r="AJ67" s="47"/>
      <c r="AK67" s="47"/>
      <c r="AL67" s="47"/>
      <c r="AM67" s="47"/>
      <c r="AN67" s="47"/>
      <c r="AO67" s="47"/>
      <c r="AP67" s="47"/>
      <c r="AQ67" s="47"/>
      <c r="AR67" s="47"/>
      <c r="AS67" s="47"/>
      <c r="AT67" s="47"/>
      <c r="AU67" s="47"/>
      <c r="AV67" s="47"/>
      <c r="AW67" s="47"/>
      <c r="AX67" s="47"/>
      <c r="AY67" s="47"/>
      <c r="AZ67" s="47"/>
      <c r="BA67" s="47"/>
      <c r="BB67" s="47"/>
      <c r="BC67" s="47"/>
      <c r="BD67" s="47"/>
      <c r="BE67" s="47"/>
      <c r="BF67" s="47"/>
      <c r="BG67" s="47"/>
      <c r="BH67" s="47"/>
      <c r="BI67" s="47"/>
      <c r="BJ67" s="47"/>
      <c r="BK67" s="47"/>
      <c r="BL67" s="47"/>
    </row>
    <row r="68" ht="13.5" customHeight="1">
      <c r="A68" s="88"/>
      <c r="B68" s="84"/>
      <c r="C68" s="38"/>
      <c r="D68" s="233"/>
      <c r="E68" s="52"/>
      <c r="F68" s="41"/>
      <c r="G68" s="41"/>
      <c r="H68" s="42"/>
      <c r="I68" s="38"/>
      <c r="J68" s="234"/>
      <c r="K68" s="52"/>
      <c r="L68" s="44"/>
      <c r="M68" s="44"/>
      <c r="N68" s="23"/>
      <c r="O68" s="38"/>
      <c r="P68" s="45"/>
      <c r="Q68" s="38"/>
      <c r="R68" s="45"/>
      <c r="S68" s="45"/>
      <c r="T68" s="38"/>
      <c r="U68" s="46"/>
      <c r="V68" s="47"/>
      <c r="W68" s="47"/>
      <c r="X68" s="47"/>
      <c r="Y68" s="47"/>
      <c r="Z68" s="48"/>
      <c r="AA68" s="47"/>
      <c r="AB68" s="47"/>
      <c r="AC68" s="47"/>
      <c r="AD68" s="47"/>
      <c r="AE68" s="47"/>
      <c r="AF68" s="47"/>
      <c r="AG68" s="47"/>
      <c r="AH68" s="47"/>
      <c r="AI68" s="47"/>
      <c r="AJ68" s="47"/>
      <c r="AK68" s="47"/>
      <c r="AL68" s="47"/>
      <c r="AM68" s="47"/>
      <c r="AN68" s="47"/>
      <c r="AO68" s="47"/>
      <c r="AP68" s="47"/>
      <c r="AQ68" s="47"/>
      <c r="AR68" s="47"/>
      <c r="AS68" s="47"/>
      <c r="AT68" s="47"/>
      <c r="AU68" s="47"/>
      <c r="AV68" s="47"/>
      <c r="AW68" s="47"/>
      <c r="AX68" s="47"/>
      <c r="AY68" s="47"/>
      <c r="AZ68" s="47"/>
      <c r="BA68" s="47"/>
      <c r="BB68" s="47"/>
      <c r="BC68" s="47"/>
      <c r="BD68" s="47"/>
      <c r="BE68" s="47"/>
      <c r="BF68" s="47"/>
      <c r="BG68" s="47"/>
      <c r="BH68" s="47"/>
      <c r="BI68" s="47"/>
      <c r="BJ68" s="47"/>
      <c r="BK68" s="47"/>
      <c r="BL68" s="47"/>
    </row>
    <row r="69" ht="13.5" customHeight="1">
      <c r="A69" s="88"/>
      <c r="B69" s="84"/>
      <c r="C69" s="38"/>
      <c r="D69" s="233"/>
      <c r="E69" s="52"/>
      <c r="F69" s="41"/>
      <c r="G69" s="41"/>
      <c r="H69" s="42"/>
      <c r="I69" s="38"/>
      <c r="J69" s="234"/>
      <c r="K69" s="52"/>
      <c r="L69" s="44"/>
      <c r="M69" s="44"/>
      <c r="N69" s="23"/>
      <c r="O69" s="38"/>
      <c r="P69" s="45"/>
      <c r="Q69" s="38"/>
      <c r="R69" s="45"/>
      <c r="S69" s="45"/>
      <c r="T69" s="38"/>
      <c r="U69" s="46"/>
      <c r="V69" s="47"/>
      <c r="W69" s="47"/>
      <c r="X69" s="47"/>
      <c r="Y69" s="47"/>
      <c r="Z69" s="48"/>
      <c r="AA69" s="47"/>
      <c r="AB69" s="47"/>
      <c r="AC69" s="47"/>
      <c r="AD69" s="47"/>
      <c r="AE69" s="47"/>
      <c r="AF69" s="47"/>
      <c r="AG69" s="47"/>
      <c r="AH69" s="47"/>
      <c r="AI69" s="47"/>
      <c r="AJ69" s="47"/>
      <c r="AK69" s="47"/>
      <c r="AL69" s="47"/>
      <c r="AM69" s="47"/>
      <c r="AN69" s="47"/>
      <c r="AO69" s="47"/>
      <c r="AP69" s="47"/>
      <c r="AQ69" s="47"/>
      <c r="AR69" s="47"/>
      <c r="AS69" s="47"/>
      <c r="AT69" s="47"/>
      <c r="AU69" s="47"/>
      <c r="AV69" s="47"/>
      <c r="AW69" s="47"/>
      <c r="AX69" s="47"/>
      <c r="AY69" s="47"/>
      <c r="AZ69" s="47"/>
      <c r="BA69" s="47"/>
      <c r="BB69" s="47"/>
      <c r="BC69" s="47"/>
      <c r="BD69" s="47"/>
      <c r="BE69" s="47"/>
      <c r="BF69" s="47"/>
      <c r="BG69" s="47"/>
      <c r="BH69" s="47"/>
      <c r="BI69" s="47"/>
      <c r="BJ69" s="47"/>
      <c r="BK69" s="47"/>
      <c r="BL69" s="47"/>
    </row>
    <row r="70" ht="13.5" customHeight="1">
      <c r="A70" s="88"/>
      <c r="B70" s="84"/>
      <c r="C70" s="38"/>
      <c r="D70" s="233"/>
      <c r="E70" s="52"/>
      <c r="F70" s="41"/>
      <c r="G70" s="41"/>
      <c r="H70" s="42"/>
      <c r="I70" s="38"/>
      <c r="J70" s="234"/>
      <c r="K70" s="52"/>
      <c r="L70" s="44"/>
      <c r="M70" s="44"/>
      <c r="N70" s="23"/>
      <c r="O70" s="38"/>
      <c r="P70" s="45"/>
      <c r="Q70" s="38"/>
      <c r="R70" s="45"/>
      <c r="S70" s="45"/>
      <c r="T70" s="38"/>
      <c r="U70" s="46"/>
      <c r="V70" s="47"/>
      <c r="W70" s="47"/>
      <c r="X70" s="47"/>
      <c r="Y70" s="47"/>
      <c r="Z70" s="48"/>
      <c r="AA70" s="47"/>
      <c r="AB70" s="47"/>
      <c r="AC70" s="47"/>
      <c r="AD70" s="47"/>
      <c r="AE70" s="47"/>
      <c r="AF70" s="47"/>
      <c r="AG70" s="47"/>
      <c r="AH70" s="47"/>
      <c r="AI70" s="47"/>
      <c r="AJ70" s="47"/>
      <c r="AK70" s="47"/>
      <c r="AL70" s="47"/>
      <c r="AM70" s="47"/>
      <c r="AN70" s="47"/>
      <c r="AO70" s="47"/>
      <c r="AP70" s="47"/>
      <c r="AQ70" s="47"/>
      <c r="AR70" s="47"/>
      <c r="AS70" s="47"/>
      <c r="AT70" s="47"/>
      <c r="AU70" s="47"/>
      <c r="AV70" s="47"/>
      <c r="AW70" s="47"/>
      <c r="AX70" s="47"/>
      <c r="AY70" s="47"/>
      <c r="AZ70" s="47"/>
      <c r="BA70" s="47"/>
      <c r="BB70" s="47"/>
      <c r="BC70" s="47"/>
      <c r="BD70" s="47"/>
      <c r="BE70" s="47"/>
      <c r="BF70" s="47"/>
      <c r="BG70" s="47"/>
      <c r="BH70" s="47"/>
      <c r="BI70" s="47"/>
      <c r="BJ70" s="47"/>
      <c r="BK70" s="47"/>
      <c r="BL70" s="47"/>
    </row>
    <row r="71" ht="13.5" customHeight="1">
      <c r="A71" s="88"/>
      <c r="B71" s="84"/>
      <c r="C71" s="38"/>
      <c r="D71" s="233"/>
      <c r="E71" s="52"/>
      <c r="F71" s="41"/>
      <c r="G71" s="41"/>
      <c r="H71" s="42"/>
      <c r="I71" s="38"/>
      <c r="J71" s="234"/>
      <c r="K71" s="52"/>
      <c r="L71" s="44"/>
      <c r="M71" s="44"/>
      <c r="N71" s="23"/>
      <c r="O71" s="38"/>
      <c r="P71" s="45"/>
      <c r="Q71" s="38"/>
      <c r="R71" s="45"/>
      <c r="S71" s="45"/>
      <c r="T71" s="38"/>
      <c r="U71" s="46"/>
      <c r="V71" s="47"/>
      <c r="W71" s="47"/>
      <c r="X71" s="47"/>
      <c r="Y71" s="47"/>
      <c r="Z71" s="48"/>
      <c r="AA71" s="47"/>
      <c r="AB71" s="47"/>
      <c r="AC71" s="47"/>
      <c r="AD71" s="47"/>
      <c r="AE71" s="47"/>
      <c r="AF71" s="47"/>
      <c r="AG71" s="47"/>
      <c r="AH71" s="47"/>
      <c r="AI71" s="47"/>
      <c r="AJ71" s="47"/>
      <c r="AK71" s="47"/>
      <c r="AL71" s="47"/>
      <c r="AM71" s="47"/>
      <c r="AN71" s="47"/>
      <c r="AO71" s="47"/>
      <c r="AP71" s="47"/>
      <c r="AQ71" s="47"/>
      <c r="AR71" s="47"/>
      <c r="AS71" s="47"/>
      <c r="AT71" s="47"/>
      <c r="AU71" s="47"/>
      <c r="AV71" s="47"/>
      <c r="AW71" s="47"/>
      <c r="AX71" s="47"/>
      <c r="AY71" s="47"/>
      <c r="AZ71" s="47"/>
      <c r="BA71" s="47"/>
      <c r="BB71" s="47"/>
      <c r="BC71" s="47"/>
      <c r="BD71" s="47"/>
      <c r="BE71" s="47"/>
      <c r="BF71" s="47"/>
      <c r="BG71" s="47"/>
      <c r="BH71" s="47"/>
      <c r="BI71" s="47"/>
      <c r="BJ71" s="47"/>
      <c r="BK71" s="47"/>
      <c r="BL71" s="47"/>
    </row>
    <row r="72" ht="13.5" customHeight="1">
      <c r="A72" s="88"/>
      <c r="B72" s="84"/>
      <c r="C72" s="38"/>
      <c r="D72" s="233"/>
      <c r="E72" s="52"/>
      <c r="F72" s="41"/>
      <c r="G72" s="41"/>
      <c r="H72" s="42"/>
      <c r="I72" s="38"/>
      <c r="J72" s="234"/>
      <c r="K72" s="52"/>
      <c r="L72" s="44"/>
      <c r="M72" s="44"/>
      <c r="N72" s="23"/>
      <c r="O72" s="38"/>
      <c r="P72" s="45"/>
      <c r="Q72" s="38"/>
      <c r="R72" s="45"/>
      <c r="S72" s="45"/>
      <c r="T72" s="38"/>
      <c r="U72" s="46"/>
      <c r="V72" s="47"/>
      <c r="W72" s="47"/>
      <c r="X72" s="47"/>
      <c r="Y72" s="47"/>
      <c r="Z72" s="48"/>
      <c r="AA72" s="47"/>
      <c r="AB72" s="47"/>
      <c r="AC72" s="47"/>
      <c r="AD72" s="47"/>
      <c r="AE72" s="47"/>
      <c r="AF72" s="47"/>
      <c r="AG72" s="47"/>
      <c r="AH72" s="47"/>
      <c r="AI72" s="47"/>
      <c r="AJ72" s="47"/>
      <c r="AK72" s="47"/>
      <c r="AL72" s="47"/>
      <c r="AM72" s="47"/>
      <c r="AN72" s="47"/>
      <c r="AO72" s="47"/>
      <c r="AP72" s="47"/>
      <c r="AQ72" s="47"/>
      <c r="AR72" s="47"/>
      <c r="AS72" s="47"/>
      <c r="AT72" s="47"/>
      <c r="AU72" s="47"/>
      <c r="AV72" s="47"/>
      <c r="AW72" s="47"/>
      <c r="AX72" s="47"/>
      <c r="AY72" s="47"/>
      <c r="AZ72" s="47"/>
      <c r="BA72" s="47"/>
      <c r="BB72" s="47"/>
      <c r="BC72" s="47"/>
      <c r="BD72" s="47"/>
      <c r="BE72" s="47"/>
      <c r="BF72" s="47"/>
      <c r="BG72" s="47"/>
      <c r="BH72" s="47"/>
      <c r="BI72" s="47"/>
      <c r="BJ72" s="47"/>
      <c r="BK72" s="47"/>
      <c r="BL72" s="47"/>
    </row>
    <row r="73" ht="13.5" customHeight="1">
      <c r="A73" s="88"/>
      <c r="B73" s="84"/>
      <c r="C73" s="38"/>
      <c r="D73" s="233"/>
      <c r="E73" s="52"/>
      <c r="F73" s="41"/>
      <c r="G73" s="41"/>
      <c r="H73" s="42"/>
      <c r="I73" s="38"/>
      <c r="J73" s="234"/>
      <c r="K73" s="52"/>
      <c r="L73" s="44"/>
      <c r="M73" s="44"/>
      <c r="N73" s="23"/>
      <c r="O73" s="38"/>
      <c r="P73" s="45"/>
      <c r="Q73" s="38"/>
      <c r="R73" s="45"/>
      <c r="S73" s="45"/>
      <c r="T73" s="38"/>
      <c r="U73" s="46"/>
      <c r="V73" s="47"/>
      <c r="W73" s="47"/>
      <c r="X73" s="47"/>
      <c r="Y73" s="47"/>
      <c r="Z73" s="48"/>
      <c r="AA73" s="47"/>
      <c r="AB73" s="47"/>
      <c r="AC73" s="47"/>
      <c r="AD73" s="47"/>
      <c r="AE73" s="47"/>
      <c r="AF73" s="47"/>
      <c r="AG73" s="47"/>
      <c r="AH73" s="47"/>
      <c r="AI73" s="47"/>
      <c r="AJ73" s="47"/>
      <c r="AK73" s="47"/>
      <c r="AL73" s="47"/>
      <c r="AM73" s="47"/>
      <c r="AN73" s="47"/>
      <c r="AO73" s="47"/>
      <c r="AP73" s="47"/>
      <c r="AQ73" s="47"/>
      <c r="AR73" s="47"/>
      <c r="AS73" s="47"/>
      <c r="AT73" s="47"/>
      <c r="AU73" s="47"/>
      <c r="AV73" s="47"/>
      <c r="AW73" s="47"/>
      <c r="AX73" s="47"/>
      <c r="AY73" s="47"/>
      <c r="AZ73" s="47"/>
      <c r="BA73" s="47"/>
      <c r="BB73" s="47"/>
      <c r="BC73" s="47"/>
      <c r="BD73" s="47"/>
      <c r="BE73" s="47"/>
      <c r="BF73" s="47"/>
      <c r="BG73" s="47"/>
      <c r="BH73" s="47"/>
      <c r="BI73" s="47"/>
      <c r="BJ73" s="47"/>
      <c r="BK73" s="47"/>
      <c r="BL73" s="47"/>
    </row>
    <row r="74" ht="13.5" customHeight="1">
      <c r="A74" s="88"/>
      <c r="B74" s="84"/>
      <c r="C74" s="38"/>
      <c r="D74" s="233"/>
      <c r="E74" s="52"/>
      <c r="F74" s="41"/>
      <c r="G74" s="41"/>
      <c r="H74" s="42"/>
      <c r="I74" s="38"/>
      <c r="J74" s="234"/>
      <c r="K74" s="52"/>
      <c r="L74" s="44"/>
      <c r="M74" s="44"/>
      <c r="N74" s="23"/>
      <c r="O74" s="38"/>
      <c r="P74" s="45"/>
      <c r="Q74" s="38"/>
      <c r="R74" s="45"/>
      <c r="S74" s="45"/>
      <c r="T74" s="38"/>
      <c r="U74" s="46"/>
      <c r="V74" s="47"/>
      <c r="W74" s="47"/>
      <c r="X74" s="47"/>
      <c r="Y74" s="47"/>
      <c r="Z74" s="48"/>
      <c r="AA74" s="47"/>
      <c r="AB74" s="47"/>
      <c r="AC74" s="47"/>
      <c r="AD74" s="47"/>
      <c r="AE74" s="47"/>
      <c r="AF74" s="47"/>
      <c r="AG74" s="47"/>
      <c r="AH74" s="47"/>
      <c r="AI74" s="47"/>
      <c r="AJ74" s="47"/>
      <c r="AK74" s="47"/>
      <c r="AL74" s="47"/>
      <c r="AM74" s="47"/>
      <c r="AN74" s="47"/>
      <c r="AO74" s="47"/>
      <c r="AP74" s="47"/>
      <c r="AQ74" s="47"/>
      <c r="AR74" s="47"/>
      <c r="AS74" s="47"/>
      <c r="AT74" s="47"/>
      <c r="AU74" s="47"/>
      <c r="AV74" s="47"/>
      <c r="AW74" s="47"/>
      <c r="AX74" s="47"/>
      <c r="AY74" s="47"/>
      <c r="AZ74" s="47"/>
      <c r="BA74" s="47"/>
      <c r="BB74" s="47"/>
      <c r="BC74" s="47"/>
      <c r="BD74" s="47"/>
      <c r="BE74" s="47"/>
      <c r="BF74" s="47"/>
      <c r="BG74" s="47"/>
      <c r="BH74" s="47"/>
      <c r="BI74" s="47"/>
      <c r="BJ74" s="47"/>
      <c r="BK74" s="47"/>
      <c r="BL74" s="47"/>
    </row>
    <row r="75" ht="13.5" customHeight="1">
      <c r="A75" s="88"/>
      <c r="B75" s="84"/>
      <c r="C75" s="38"/>
      <c r="D75" s="233"/>
      <c r="E75" s="52"/>
      <c r="F75" s="41"/>
      <c r="G75" s="41"/>
      <c r="H75" s="42"/>
      <c r="I75" s="38"/>
      <c r="J75" s="234"/>
      <c r="K75" s="52"/>
      <c r="L75" s="44"/>
      <c r="M75" s="44"/>
      <c r="N75" s="23"/>
      <c r="O75" s="38"/>
      <c r="P75" s="45"/>
      <c r="Q75" s="38"/>
      <c r="R75" s="45"/>
      <c r="S75" s="45"/>
      <c r="T75" s="38"/>
      <c r="U75" s="46"/>
      <c r="V75" s="47"/>
      <c r="W75" s="47"/>
      <c r="X75" s="47"/>
      <c r="Y75" s="47"/>
      <c r="Z75" s="48"/>
      <c r="AA75" s="47"/>
      <c r="AB75" s="47"/>
      <c r="AC75" s="47"/>
      <c r="AD75" s="47"/>
      <c r="AE75" s="47"/>
      <c r="AF75" s="47"/>
      <c r="AG75" s="47"/>
      <c r="AH75" s="47"/>
      <c r="AI75" s="47"/>
      <c r="AJ75" s="47"/>
      <c r="AK75" s="47"/>
      <c r="AL75" s="47"/>
      <c r="AM75" s="47"/>
      <c r="AN75" s="47"/>
      <c r="AO75" s="47"/>
      <c r="AP75" s="47"/>
      <c r="AQ75" s="47"/>
      <c r="AR75" s="47"/>
      <c r="AS75" s="47"/>
      <c r="AT75" s="47"/>
      <c r="AU75" s="47"/>
      <c r="AV75" s="47"/>
      <c r="AW75" s="47"/>
      <c r="AX75" s="47"/>
      <c r="AY75" s="47"/>
      <c r="AZ75" s="47"/>
      <c r="BA75" s="47"/>
      <c r="BB75" s="47"/>
      <c r="BC75" s="47"/>
      <c r="BD75" s="47"/>
      <c r="BE75" s="47"/>
      <c r="BF75" s="47"/>
      <c r="BG75" s="47"/>
      <c r="BH75" s="47"/>
      <c r="BI75" s="47"/>
      <c r="BJ75" s="47"/>
      <c r="BK75" s="47"/>
      <c r="BL75" s="47"/>
    </row>
    <row r="76" ht="13.5" customHeight="1">
      <c r="A76" s="88"/>
      <c r="B76" s="84"/>
      <c r="C76" s="38"/>
      <c r="D76" s="233"/>
      <c r="E76" s="52"/>
      <c r="F76" s="41"/>
      <c r="G76" s="41"/>
      <c r="H76" s="42"/>
      <c r="I76" s="38"/>
      <c r="J76" s="234"/>
      <c r="K76" s="52"/>
      <c r="L76" s="44"/>
      <c r="M76" s="44"/>
      <c r="N76" s="23"/>
      <c r="O76" s="38"/>
      <c r="P76" s="45"/>
      <c r="Q76" s="38"/>
      <c r="R76" s="45"/>
      <c r="S76" s="45"/>
      <c r="T76" s="38"/>
      <c r="U76" s="46"/>
      <c r="V76" s="47"/>
      <c r="W76" s="47"/>
      <c r="X76" s="47"/>
      <c r="Y76" s="47"/>
      <c r="Z76" s="48"/>
      <c r="AA76" s="47"/>
      <c r="AB76" s="47"/>
      <c r="AC76" s="47"/>
      <c r="AD76" s="47"/>
      <c r="AE76" s="47"/>
      <c r="AF76" s="47"/>
      <c r="AG76" s="47"/>
      <c r="AH76" s="47"/>
      <c r="AI76" s="47"/>
      <c r="AJ76" s="47"/>
      <c r="AK76" s="47"/>
      <c r="AL76" s="47"/>
      <c r="AM76" s="47"/>
      <c r="AN76" s="47"/>
      <c r="AO76" s="47"/>
      <c r="AP76" s="47"/>
      <c r="AQ76" s="47"/>
      <c r="AR76" s="47"/>
      <c r="AS76" s="47"/>
      <c r="AT76" s="47"/>
      <c r="AU76" s="47"/>
      <c r="AV76" s="47"/>
      <c r="AW76" s="47"/>
      <c r="AX76" s="47"/>
      <c r="AY76" s="47"/>
      <c r="AZ76" s="47"/>
      <c r="BA76" s="47"/>
      <c r="BB76" s="47"/>
      <c r="BC76" s="47"/>
      <c r="BD76" s="47"/>
      <c r="BE76" s="47"/>
      <c r="BF76" s="47"/>
      <c r="BG76" s="47"/>
      <c r="BH76" s="47"/>
      <c r="BI76" s="47"/>
      <c r="BJ76" s="47"/>
      <c r="BK76" s="47"/>
      <c r="BL76" s="47"/>
    </row>
    <row r="77" ht="13.5" customHeight="1">
      <c r="A77" s="88"/>
      <c r="B77" s="84"/>
      <c r="C77" s="38"/>
      <c r="D77" s="233"/>
      <c r="E77" s="52"/>
      <c r="F77" s="41"/>
      <c r="G77" s="41"/>
      <c r="H77" s="42"/>
      <c r="I77" s="38"/>
      <c r="J77" s="234"/>
      <c r="K77" s="52"/>
      <c r="L77" s="44"/>
      <c r="M77" s="44"/>
      <c r="N77" s="23"/>
      <c r="O77" s="38"/>
      <c r="P77" s="45"/>
      <c r="Q77" s="38"/>
      <c r="R77" s="45"/>
      <c r="S77" s="45"/>
      <c r="T77" s="38"/>
      <c r="U77" s="46"/>
      <c r="V77" s="47"/>
      <c r="W77" s="47"/>
      <c r="X77" s="47"/>
      <c r="Y77" s="47"/>
      <c r="Z77" s="48"/>
      <c r="AA77" s="47"/>
      <c r="AB77" s="47"/>
      <c r="AC77" s="47"/>
      <c r="AD77" s="47"/>
      <c r="AE77" s="47"/>
      <c r="AF77" s="47"/>
      <c r="AG77" s="47"/>
      <c r="AH77" s="47"/>
      <c r="AI77" s="47"/>
      <c r="AJ77" s="47"/>
      <c r="AK77" s="47"/>
      <c r="AL77" s="47"/>
      <c r="AM77" s="47"/>
      <c r="AN77" s="47"/>
      <c r="AO77" s="47"/>
      <c r="AP77" s="47"/>
      <c r="AQ77" s="47"/>
      <c r="AR77" s="47"/>
      <c r="AS77" s="47"/>
      <c r="AT77" s="47"/>
      <c r="AU77" s="47"/>
      <c r="AV77" s="47"/>
      <c r="AW77" s="47"/>
      <c r="AX77" s="47"/>
      <c r="AY77" s="47"/>
      <c r="AZ77" s="47"/>
      <c r="BA77" s="47"/>
      <c r="BB77" s="47"/>
      <c r="BC77" s="47"/>
      <c r="BD77" s="47"/>
      <c r="BE77" s="47"/>
      <c r="BF77" s="47"/>
      <c r="BG77" s="47"/>
      <c r="BH77" s="47"/>
      <c r="BI77" s="47"/>
      <c r="BJ77" s="47"/>
      <c r="BK77" s="47"/>
      <c r="BL77" s="47"/>
    </row>
    <row r="78" ht="13.5" customHeight="1">
      <c r="A78" s="88"/>
      <c r="B78" s="84"/>
      <c r="C78" s="38"/>
      <c r="D78" s="233"/>
      <c r="E78" s="52"/>
      <c r="F78" s="41"/>
      <c r="G78" s="41"/>
      <c r="H78" s="42"/>
      <c r="I78" s="38"/>
      <c r="J78" s="234"/>
      <c r="K78" s="52"/>
      <c r="L78" s="44"/>
      <c r="M78" s="44"/>
      <c r="N78" s="23"/>
      <c r="O78" s="38"/>
      <c r="P78" s="45"/>
      <c r="Q78" s="38"/>
      <c r="R78" s="45"/>
      <c r="S78" s="45"/>
      <c r="T78" s="38"/>
      <c r="U78" s="46"/>
      <c r="V78" s="47"/>
      <c r="W78" s="47"/>
      <c r="X78" s="47"/>
      <c r="Y78" s="47"/>
      <c r="Z78" s="48"/>
      <c r="AA78" s="47"/>
      <c r="AB78" s="47"/>
      <c r="AC78" s="47"/>
      <c r="AD78" s="47"/>
      <c r="AE78" s="47"/>
      <c r="AF78" s="47"/>
      <c r="AG78" s="47"/>
      <c r="AH78" s="47"/>
      <c r="AI78" s="47"/>
      <c r="AJ78" s="47"/>
      <c r="AK78" s="47"/>
      <c r="AL78" s="47"/>
      <c r="AM78" s="47"/>
      <c r="AN78" s="47"/>
      <c r="AO78" s="47"/>
      <c r="AP78" s="47"/>
      <c r="AQ78" s="47"/>
      <c r="AR78" s="47"/>
      <c r="AS78" s="47"/>
      <c r="AT78" s="47"/>
      <c r="AU78" s="47"/>
      <c r="AV78" s="47"/>
      <c r="AW78" s="47"/>
      <c r="AX78" s="47"/>
      <c r="AY78" s="47"/>
      <c r="AZ78" s="47"/>
      <c r="BA78" s="47"/>
      <c r="BB78" s="47"/>
      <c r="BC78" s="47"/>
      <c r="BD78" s="47"/>
      <c r="BE78" s="47"/>
      <c r="BF78" s="47"/>
      <c r="BG78" s="47"/>
      <c r="BH78" s="47"/>
      <c r="BI78" s="47"/>
      <c r="BJ78" s="47"/>
      <c r="BK78" s="47"/>
      <c r="BL78" s="47"/>
    </row>
    <row r="79" ht="13.5" customHeight="1">
      <c r="A79" s="88"/>
      <c r="B79" s="84"/>
      <c r="C79" s="38"/>
      <c r="D79" s="233"/>
      <c r="E79" s="52"/>
      <c r="F79" s="41"/>
      <c r="G79" s="41"/>
      <c r="H79" s="42"/>
      <c r="I79" s="38"/>
      <c r="J79" s="234"/>
      <c r="K79" s="52"/>
      <c r="L79" s="44"/>
      <c r="M79" s="44"/>
      <c r="N79" s="23"/>
      <c r="O79" s="38"/>
      <c r="P79" s="45"/>
      <c r="Q79" s="38"/>
      <c r="R79" s="45"/>
      <c r="S79" s="45"/>
      <c r="T79" s="38"/>
      <c r="U79" s="46"/>
      <c r="V79" s="47"/>
      <c r="W79" s="47"/>
      <c r="X79" s="47"/>
      <c r="Y79" s="47"/>
      <c r="Z79" s="48"/>
      <c r="AA79" s="47"/>
      <c r="AB79" s="47"/>
      <c r="AC79" s="47"/>
      <c r="AD79" s="47"/>
      <c r="AE79" s="47"/>
      <c r="AF79" s="47"/>
      <c r="AG79" s="47"/>
      <c r="AH79" s="47"/>
      <c r="AI79" s="47"/>
      <c r="AJ79" s="47"/>
      <c r="AK79" s="47"/>
      <c r="AL79" s="47"/>
      <c r="AM79" s="47"/>
      <c r="AN79" s="47"/>
      <c r="AO79" s="47"/>
      <c r="AP79" s="47"/>
      <c r="AQ79" s="47"/>
      <c r="AR79" s="47"/>
      <c r="AS79" s="47"/>
      <c r="AT79" s="47"/>
      <c r="AU79" s="47"/>
      <c r="AV79" s="47"/>
      <c r="AW79" s="47"/>
      <c r="AX79" s="47"/>
      <c r="AY79" s="47"/>
      <c r="AZ79" s="47"/>
      <c r="BA79" s="47"/>
      <c r="BB79" s="47"/>
      <c r="BC79" s="47"/>
      <c r="BD79" s="47"/>
      <c r="BE79" s="47"/>
      <c r="BF79" s="47"/>
      <c r="BG79" s="47"/>
      <c r="BH79" s="47"/>
      <c r="BI79" s="47"/>
      <c r="BJ79" s="47"/>
      <c r="BK79" s="47"/>
      <c r="BL79" s="47"/>
    </row>
    <row r="80" ht="13.5" customHeight="1">
      <c r="A80" s="88"/>
      <c r="B80" s="84"/>
      <c r="C80" s="38"/>
      <c r="D80" s="233"/>
      <c r="E80" s="52"/>
      <c r="F80" s="41"/>
      <c r="G80" s="41"/>
      <c r="H80" s="42"/>
      <c r="I80" s="38"/>
      <c r="J80" s="234"/>
      <c r="K80" s="52"/>
      <c r="L80" s="44"/>
      <c r="M80" s="44"/>
      <c r="N80" s="23"/>
      <c r="O80" s="38"/>
      <c r="P80" s="45"/>
      <c r="Q80" s="38"/>
      <c r="R80" s="45"/>
      <c r="S80" s="45"/>
      <c r="T80" s="38"/>
      <c r="U80" s="46"/>
      <c r="V80" s="47"/>
      <c r="W80" s="47"/>
      <c r="X80" s="47"/>
      <c r="Y80" s="47"/>
      <c r="Z80" s="48"/>
      <c r="AA80" s="47"/>
      <c r="AB80" s="47"/>
      <c r="AC80" s="47"/>
      <c r="AD80" s="47"/>
      <c r="AE80" s="47"/>
      <c r="AF80" s="47"/>
      <c r="AG80" s="47"/>
      <c r="AH80" s="47"/>
      <c r="AI80" s="47"/>
      <c r="AJ80" s="47"/>
      <c r="AK80" s="47"/>
      <c r="AL80" s="47"/>
      <c r="AM80" s="47"/>
      <c r="AN80" s="47"/>
      <c r="AO80" s="47"/>
      <c r="AP80" s="47"/>
      <c r="AQ80" s="47"/>
      <c r="AR80" s="47"/>
      <c r="AS80" s="47"/>
      <c r="AT80" s="47"/>
      <c r="AU80" s="47"/>
      <c r="AV80" s="47"/>
      <c r="AW80" s="47"/>
      <c r="AX80" s="47"/>
      <c r="AY80" s="47"/>
      <c r="AZ80" s="47"/>
      <c r="BA80" s="47"/>
      <c r="BB80" s="47"/>
      <c r="BC80" s="47"/>
      <c r="BD80" s="47"/>
      <c r="BE80" s="47"/>
      <c r="BF80" s="47"/>
      <c r="BG80" s="47"/>
      <c r="BH80" s="47"/>
      <c r="BI80" s="47"/>
      <c r="BJ80" s="47"/>
      <c r="BK80" s="47"/>
      <c r="BL80" s="47"/>
    </row>
    <row r="81" ht="13.5" customHeight="1">
      <c r="A81" s="88"/>
      <c r="B81" s="84"/>
      <c r="C81" s="38"/>
      <c r="D81" s="233"/>
      <c r="E81" s="52"/>
      <c r="F81" s="41"/>
      <c r="G81" s="41"/>
      <c r="H81" s="42"/>
      <c r="I81" s="38"/>
      <c r="J81" s="234"/>
      <c r="K81" s="52"/>
      <c r="L81" s="44"/>
      <c r="M81" s="44"/>
      <c r="N81" s="23"/>
      <c r="O81" s="38"/>
      <c r="P81" s="45"/>
      <c r="Q81" s="38"/>
      <c r="R81" s="45"/>
      <c r="S81" s="45"/>
      <c r="T81" s="38"/>
      <c r="U81" s="46"/>
      <c r="V81" s="47"/>
      <c r="W81" s="47"/>
      <c r="X81" s="47"/>
      <c r="Y81" s="47"/>
      <c r="Z81" s="48"/>
      <c r="AA81" s="47"/>
      <c r="AB81" s="47"/>
      <c r="AC81" s="47"/>
      <c r="AD81" s="47"/>
      <c r="AE81" s="47"/>
      <c r="AF81" s="47"/>
      <c r="AG81" s="47"/>
      <c r="AH81" s="47"/>
      <c r="AI81" s="47"/>
      <c r="AJ81" s="47"/>
      <c r="AK81" s="47"/>
      <c r="AL81" s="47"/>
      <c r="AM81" s="47"/>
      <c r="AN81" s="47"/>
      <c r="AO81" s="47"/>
      <c r="AP81" s="47"/>
      <c r="AQ81" s="47"/>
      <c r="AR81" s="47"/>
      <c r="AS81" s="47"/>
      <c r="AT81" s="47"/>
      <c r="AU81" s="47"/>
      <c r="AV81" s="47"/>
      <c r="AW81" s="47"/>
      <c r="AX81" s="47"/>
      <c r="AY81" s="47"/>
      <c r="AZ81" s="47"/>
      <c r="BA81" s="47"/>
      <c r="BB81" s="47"/>
      <c r="BC81" s="47"/>
      <c r="BD81" s="47"/>
      <c r="BE81" s="47"/>
      <c r="BF81" s="47"/>
      <c r="BG81" s="47"/>
      <c r="BH81" s="47"/>
      <c r="BI81" s="47"/>
      <c r="BJ81" s="47"/>
      <c r="BK81" s="47"/>
      <c r="BL81" s="47"/>
    </row>
    <row r="82" ht="13.5" customHeight="1">
      <c r="A82" s="88"/>
      <c r="B82" s="84"/>
      <c r="C82" s="38"/>
      <c r="D82" s="233"/>
      <c r="E82" s="52"/>
      <c r="F82" s="41"/>
      <c r="G82" s="41"/>
      <c r="H82" s="42"/>
      <c r="I82" s="38"/>
      <c r="J82" s="234"/>
      <c r="K82" s="52"/>
      <c r="L82" s="44"/>
      <c r="M82" s="44"/>
      <c r="N82" s="23"/>
      <c r="O82" s="38"/>
      <c r="P82" s="45"/>
      <c r="Q82" s="38"/>
      <c r="R82" s="45"/>
      <c r="S82" s="45"/>
      <c r="T82" s="38"/>
      <c r="U82" s="46"/>
      <c r="V82" s="47"/>
      <c r="W82" s="47"/>
      <c r="X82" s="47"/>
      <c r="Y82" s="47"/>
      <c r="Z82" s="48"/>
      <c r="AA82" s="47"/>
      <c r="AB82" s="47"/>
      <c r="AC82" s="47"/>
      <c r="AD82" s="47"/>
      <c r="AE82" s="47"/>
      <c r="AF82" s="47"/>
      <c r="AG82" s="47"/>
      <c r="AH82" s="47"/>
      <c r="AI82" s="47"/>
      <c r="AJ82" s="47"/>
      <c r="AK82" s="47"/>
      <c r="AL82" s="47"/>
      <c r="AM82" s="47"/>
      <c r="AN82" s="47"/>
      <c r="AO82" s="47"/>
      <c r="AP82" s="47"/>
      <c r="AQ82" s="47"/>
      <c r="AR82" s="47"/>
      <c r="AS82" s="47"/>
      <c r="AT82" s="47"/>
      <c r="AU82" s="47"/>
      <c r="AV82" s="47"/>
      <c r="AW82" s="47"/>
      <c r="AX82" s="47"/>
      <c r="AY82" s="47"/>
      <c r="AZ82" s="47"/>
      <c r="BA82" s="47"/>
      <c r="BB82" s="47"/>
      <c r="BC82" s="47"/>
      <c r="BD82" s="47"/>
      <c r="BE82" s="47"/>
      <c r="BF82" s="47"/>
      <c r="BG82" s="47"/>
      <c r="BH82" s="47"/>
      <c r="BI82" s="47"/>
      <c r="BJ82" s="47"/>
      <c r="BK82" s="47"/>
      <c r="BL82" s="47"/>
    </row>
    <row r="83" ht="13.5" customHeight="1">
      <c r="A83" s="88"/>
      <c r="B83" s="84"/>
      <c r="C83" s="38"/>
      <c r="D83" s="233"/>
      <c r="E83" s="52"/>
      <c r="F83" s="41"/>
      <c r="G83" s="41"/>
      <c r="H83" s="42"/>
      <c r="I83" s="38"/>
      <c r="J83" s="234"/>
      <c r="K83" s="52"/>
      <c r="L83" s="44"/>
      <c r="M83" s="44"/>
      <c r="N83" s="23"/>
      <c r="O83" s="38"/>
      <c r="P83" s="45"/>
      <c r="Q83" s="38"/>
      <c r="R83" s="45"/>
      <c r="S83" s="45"/>
      <c r="T83" s="38"/>
      <c r="U83" s="46"/>
      <c r="V83" s="47"/>
      <c r="W83" s="47"/>
      <c r="X83" s="47"/>
      <c r="Y83" s="47"/>
      <c r="Z83" s="48"/>
      <c r="AA83" s="47"/>
      <c r="AB83" s="47"/>
      <c r="AC83" s="47"/>
      <c r="AD83" s="47"/>
      <c r="AE83" s="47"/>
      <c r="AF83" s="47"/>
      <c r="AG83" s="47"/>
      <c r="AH83" s="47"/>
      <c r="AI83" s="47"/>
      <c r="AJ83" s="47"/>
      <c r="AK83" s="47"/>
      <c r="AL83" s="47"/>
      <c r="AM83" s="47"/>
      <c r="AN83" s="47"/>
      <c r="AO83" s="47"/>
      <c r="AP83" s="47"/>
      <c r="AQ83" s="47"/>
      <c r="AR83" s="47"/>
      <c r="AS83" s="47"/>
      <c r="AT83" s="47"/>
      <c r="AU83" s="47"/>
      <c r="AV83" s="47"/>
      <c r="AW83" s="47"/>
      <c r="AX83" s="47"/>
      <c r="AY83" s="47"/>
      <c r="AZ83" s="47"/>
      <c r="BA83" s="47"/>
      <c r="BB83" s="47"/>
      <c r="BC83" s="47"/>
      <c r="BD83" s="47"/>
      <c r="BE83" s="47"/>
      <c r="BF83" s="47"/>
      <c r="BG83" s="47"/>
      <c r="BH83" s="47"/>
      <c r="BI83" s="47"/>
      <c r="BJ83" s="47"/>
      <c r="BK83" s="47"/>
      <c r="BL83" s="47"/>
    </row>
    <row r="84" ht="13.5" customHeight="1">
      <c r="A84" s="88"/>
      <c r="B84" s="84"/>
      <c r="C84" s="38"/>
      <c r="D84" s="233"/>
      <c r="E84" s="52"/>
      <c r="F84" s="41"/>
      <c r="G84" s="41"/>
      <c r="H84" s="42"/>
      <c r="I84" s="38"/>
      <c r="J84" s="234"/>
      <c r="K84" s="52"/>
      <c r="L84" s="44"/>
      <c r="M84" s="44"/>
      <c r="N84" s="23"/>
      <c r="O84" s="38"/>
      <c r="P84" s="45"/>
      <c r="Q84" s="38"/>
      <c r="R84" s="45"/>
      <c r="S84" s="45"/>
      <c r="T84" s="38"/>
      <c r="U84" s="46"/>
      <c r="V84" s="47"/>
      <c r="W84" s="47"/>
      <c r="X84" s="47"/>
      <c r="Y84" s="47"/>
      <c r="Z84" s="48"/>
      <c r="AA84" s="47"/>
      <c r="AB84" s="47"/>
      <c r="AC84" s="47"/>
      <c r="AD84" s="47"/>
      <c r="AE84" s="47"/>
      <c r="AF84" s="47"/>
      <c r="AG84" s="47"/>
      <c r="AH84" s="47"/>
      <c r="AI84" s="47"/>
      <c r="AJ84" s="47"/>
      <c r="AK84" s="47"/>
      <c r="AL84" s="47"/>
      <c r="AM84" s="47"/>
      <c r="AN84" s="47"/>
      <c r="AO84" s="47"/>
      <c r="AP84" s="47"/>
      <c r="AQ84" s="47"/>
      <c r="AR84" s="47"/>
      <c r="AS84" s="47"/>
      <c r="AT84" s="47"/>
      <c r="AU84" s="47"/>
      <c r="AV84" s="47"/>
      <c r="AW84" s="47"/>
      <c r="AX84" s="47"/>
      <c r="AY84" s="47"/>
      <c r="AZ84" s="47"/>
      <c r="BA84" s="47"/>
      <c r="BB84" s="47"/>
      <c r="BC84" s="47"/>
      <c r="BD84" s="47"/>
      <c r="BE84" s="47"/>
      <c r="BF84" s="47"/>
      <c r="BG84" s="47"/>
      <c r="BH84" s="47"/>
      <c r="BI84" s="47"/>
      <c r="BJ84" s="47"/>
      <c r="BK84" s="47"/>
      <c r="BL84" s="47"/>
    </row>
    <row r="85" ht="13.5" customHeight="1">
      <c r="A85" s="88"/>
      <c r="B85" s="84"/>
      <c r="C85" s="38"/>
      <c r="D85" s="233"/>
      <c r="E85" s="52"/>
      <c r="F85" s="41"/>
      <c r="G85" s="41"/>
      <c r="H85" s="42"/>
      <c r="I85" s="38"/>
      <c r="J85" s="234"/>
      <c r="K85" s="52"/>
      <c r="L85" s="44"/>
      <c r="M85" s="44"/>
      <c r="N85" s="23"/>
      <c r="O85" s="38"/>
      <c r="P85" s="45"/>
      <c r="Q85" s="38"/>
      <c r="R85" s="45"/>
      <c r="S85" s="45"/>
      <c r="T85" s="38"/>
      <c r="U85" s="46"/>
      <c r="V85" s="47"/>
      <c r="W85" s="47"/>
      <c r="X85" s="47"/>
      <c r="Y85" s="47"/>
      <c r="Z85" s="48"/>
      <c r="AA85" s="47"/>
      <c r="AB85" s="47"/>
      <c r="AC85" s="47"/>
      <c r="AD85" s="47"/>
      <c r="AE85" s="47"/>
      <c r="AF85" s="47"/>
      <c r="AG85" s="47"/>
      <c r="AH85" s="47"/>
      <c r="AI85" s="47"/>
      <c r="AJ85" s="47"/>
      <c r="AK85" s="47"/>
      <c r="AL85" s="47"/>
      <c r="AM85" s="47"/>
      <c r="AN85" s="47"/>
      <c r="AO85" s="47"/>
      <c r="AP85" s="47"/>
      <c r="AQ85" s="47"/>
      <c r="AR85" s="47"/>
      <c r="AS85" s="47"/>
      <c r="AT85" s="47"/>
      <c r="AU85" s="47"/>
      <c r="AV85" s="47"/>
      <c r="AW85" s="47"/>
      <c r="AX85" s="47"/>
      <c r="AY85" s="47"/>
      <c r="AZ85" s="47"/>
      <c r="BA85" s="47"/>
      <c r="BB85" s="47"/>
      <c r="BC85" s="47"/>
      <c r="BD85" s="47"/>
      <c r="BE85" s="47"/>
      <c r="BF85" s="47"/>
      <c r="BG85" s="47"/>
      <c r="BH85" s="47"/>
      <c r="BI85" s="47"/>
      <c r="BJ85" s="47"/>
      <c r="BK85" s="47"/>
      <c r="BL85" s="47"/>
    </row>
    <row r="86" ht="13.5" customHeight="1">
      <c r="A86" s="88"/>
      <c r="B86" s="84"/>
      <c r="C86" s="38"/>
      <c r="D86" s="233"/>
      <c r="E86" s="52"/>
      <c r="F86" s="41"/>
      <c r="G86" s="41"/>
      <c r="H86" s="42"/>
      <c r="I86" s="38"/>
      <c r="J86" s="234"/>
      <c r="K86" s="52"/>
      <c r="L86" s="44"/>
      <c r="M86" s="44"/>
      <c r="N86" s="23"/>
      <c r="O86" s="38"/>
      <c r="P86" s="45"/>
      <c r="Q86" s="38"/>
      <c r="R86" s="45"/>
      <c r="S86" s="45"/>
      <c r="T86" s="38"/>
      <c r="U86" s="46"/>
      <c r="V86" s="47"/>
      <c r="W86" s="47"/>
      <c r="X86" s="47"/>
      <c r="Y86" s="47"/>
      <c r="Z86" s="48"/>
      <c r="AA86" s="47"/>
      <c r="AB86" s="47"/>
      <c r="AC86" s="47"/>
      <c r="AD86" s="47"/>
      <c r="AE86" s="47"/>
      <c r="AF86" s="47"/>
      <c r="AG86" s="47"/>
      <c r="AH86" s="47"/>
      <c r="AI86" s="47"/>
      <c r="AJ86" s="47"/>
      <c r="AK86" s="47"/>
      <c r="AL86" s="47"/>
      <c r="AM86" s="47"/>
      <c r="AN86" s="47"/>
      <c r="AO86" s="47"/>
      <c r="AP86" s="47"/>
      <c r="AQ86" s="47"/>
      <c r="AR86" s="47"/>
      <c r="AS86" s="47"/>
      <c r="AT86" s="47"/>
      <c r="AU86" s="47"/>
      <c r="AV86" s="47"/>
      <c r="AW86" s="47"/>
      <c r="AX86" s="47"/>
      <c r="AY86" s="47"/>
      <c r="AZ86" s="47"/>
      <c r="BA86" s="47"/>
      <c r="BB86" s="47"/>
      <c r="BC86" s="47"/>
      <c r="BD86" s="47"/>
      <c r="BE86" s="47"/>
      <c r="BF86" s="47"/>
      <c r="BG86" s="47"/>
      <c r="BH86" s="47"/>
      <c r="BI86" s="47"/>
      <c r="BJ86" s="47"/>
      <c r="BK86" s="47"/>
      <c r="BL86" s="47"/>
    </row>
    <row r="87" ht="13.5" customHeight="1">
      <c r="A87" s="88"/>
      <c r="B87" s="84"/>
      <c r="C87" s="38"/>
      <c r="D87" s="233"/>
      <c r="E87" s="52"/>
      <c r="F87" s="41"/>
      <c r="G87" s="41"/>
      <c r="H87" s="42"/>
      <c r="I87" s="38"/>
      <c r="J87" s="234"/>
      <c r="K87" s="52"/>
      <c r="L87" s="44"/>
      <c r="M87" s="44"/>
      <c r="N87" s="23"/>
      <c r="O87" s="38"/>
      <c r="P87" s="45"/>
      <c r="Q87" s="38"/>
      <c r="R87" s="45"/>
      <c r="S87" s="45"/>
      <c r="T87" s="38"/>
      <c r="U87" s="46"/>
      <c r="V87" s="47"/>
      <c r="W87" s="47"/>
      <c r="X87" s="47"/>
      <c r="Y87" s="47"/>
      <c r="Z87" s="48"/>
      <c r="AA87" s="47"/>
      <c r="AB87" s="47"/>
      <c r="AC87" s="47"/>
      <c r="AD87" s="47"/>
      <c r="AE87" s="47"/>
      <c r="AF87" s="47"/>
      <c r="AG87" s="47"/>
      <c r="AH87" s="47"/>
      <c r="AI87" s="47"/>
      <c r="AJ87" s="47"/>
      <c r="AK87" s="47"/>
      <c r="AL87" s="47"/>
      <c r="AM87" s="47"/>
      <c r="AN87" s="47"/>
      <c r="AO87" s="47"/>
      <c r="AP87" s="47"/>
      <c r="AQ87" s="47"/>
      <c r="AR87" s="47"/>
      <c r="AS87" s="47"/>
      <c r="AT87" s="47"/>
      <c r="AU87" s="47"/>
      <c r="AV87" s="47"/>
      <c r="AW87" s="47"/>
      <c r="AX87" s="47"/>
      <c r="AY87" s="47"/>
      <c r="AZ87" s="47"/>
      <c r="BA87" s="47"/>
      <c r="BB87" s="47"/>
      <c r="BC87" s="47"/>
      <c r="BD87" s="47"/>
      <c r="BE87" s="47"/>
      <c r="BF87" s="47"/>
      <c r="BG87" s="47"/>
      <c r="BH87" s="47"/>
      <c r="BI87" s="47"/>
      <c r="BJ87" s="47"/>
      <c r="BK87" s="47"/>
      <c r="BL87" s="47"/>
    </row>
    <row r="88" ht="13.5" customHeight="1">
      <c r="A88" s="88"/>
      <c r="B88" s="84"/>
      <c r="C88" s="38"/>
      <c r="D88" s="233"/>
      <c r="E88" s="52"/>
      <c r="F88" s="41"/>
      <c r="G88" s="41"/>
      <c r="H88" s="42"/>
      <c r="I88" s="38"/>
      <c r="J88" s="234"/>
      <c r="K88" s="52"/>
      <c r="L88" s="44"/>
      <c r="M88" s="44"/>
      <c r="N88" s="23"/>
      <c r="O88" s="38"/>
      <c r="P88" s="45"/>
      <c r="Q88" s="38"/>
      <c r="R88" s="45"/>
      <c r="S88" s="45"/>
      <c r="T88" s="38"/>
      <c r="U88" s="46"/>
      <c r="V88" s="47"/>
      <c r="W88" s="47"/>
      <c r="X88" s="47"/>
      <c r="Y88" s="47"/>
      <c r="Z88" s="48"/>
      <c r="AA88" s="47"/>
      <c r="AB88" s="47"/>
      <c r="AC88" s="47"/>
      <c r="AD88" s="47"/>
      <c r="AE88" s="47"/>
      <c r="AF88" s="47"/>
      <c r="AG88" s="47"/>
      <c r="AH88" s="47"/>
      <c r="AI88" s="47"/>
      <c r="AJ88" s="47"/>
      <c r="AK88" s="47"/>
      <c r="AL88" s="47"/>
      <c r="AM88" s="47"/>
      <c r="AN88" s="47"/>
      <c r="AO88" s="47"/>
      <c r="AP88" s="47"/>
      <c r="AQ88" s="47"/>
      <c r="AR88" s="47"/>
      <c r="AS88" s="47"/>
      <c r="AT88" s="47"/>
      <c r="AU88" s="47"/>
      <c r="AV88" s="47"/>
      <c r="AW88" s="47"/>
      <c r="AX88" s="47"/>
      <c r="AY88" s="47"/>
      <c r="AZ88" s="47"/>
      <c r="BA88" s="47"/>
      <c r="BB88" s="47"/>
      <c r="BC88" s="47"/>
      <c r="BD88" s="47"/>
      <c r="BE88" s="47"/>
      <c r="BF88" s="47"/>
      <c r="BG88" s="47"/>
      <c r="BH88" s="47"/>
      <c r="BI88" s="47"/>
      <c r="BJ88" s="47"/>
      <c r="BK88" s="47"/>
      <c r="BL88" s="47"/>
    </row>
    <row r="89" ht="13.5" customHeight="1">
      <c r="A89" s="88"/>
      <c r="B89" s="84"/>
      <c r="C89" s="38"/>
      <c r="D89" s="233"/>
      <c r="E89" s="52"/>
      <c r="F89" s="41"/>
      <c r="G89" s="41"/>
      <c r="H89" s="42"/>
      <c r="I89" s="38"/>
      <c r="J89" s="234"/>
      <c r="K89" s="52"/>
      <c r="L89" s="44"/>
      <c r="M89" s="44"/>
      <c r="N89" s="23"/>
      <c r="O89" s="38"/>
      <c r="P89" s="45"/>
      <c r="Q89" s="38"/>
      <c r="R89" s="45"/>
      <c r="S89" s="45"/>
      <c r="T89" s="38"/>
      <c r="U89" s="46"/>
      <c r="V89" s="47"/>
      <c r="W89" s="47"/>
      <c r="X89" s="47"/>
      <c r="Y89" s="47"/>
      <c r="Z89" s="48"/>
      <c r="AA89" s="47"/>
      <c r="AB89" s="47"/>
      <c r="AC89" s="47"/>
      <c r="AD89" s="47"/>
      <c r="AE89" s="47"/>
      <c r="AF89" s="47"/>
      <c r="AG89" s="47"/>
      <c r="AH89" s="47"/>
      <c r="AI89" s="47"/>
      <c r="AJ89" s="47"/>
      <c r="AK89" s="47"/>
      <c r="AL89" s="47"/>
      <c r="AM89" s="47"/>
      <c r="AN89" s="47"/>
      <c r="AO89" s="47"/>
      <c r="AP89" s="47"/>
      <c r="AQ89" s="47"/>
      <c r="AR89" s="47"/>
      <c r="AS89" s="47"/>
      <c r="AT89" s="47"/>
      <c r="AU89" s="47"/>
      <c r="AV89" s="47"/>
      <c r="AW89" s="47"/>
      <c r="AX89" s="47"/>
      <c r="AY89" s="47"/>
      <c r="AZ89" s="47"/>
      <c r="BA89" s="47"/>
      <c r="BB89" s="47"/>
      <c r="BC89" s="47"/>
      <c r="BD89" s="47"/>
      <c r="BE89" s="47"/>
      <c r="BF89" s="47"/>
      <c r="BG89" s="47"/>
      <c r="BH89" s="47"/>
      <c r="BI89" s="47"/>
      <c r="BJ89" s="47"/>
      <c r="BK89" s="47"/>
      <c r="BL89" s="47"/>
    </row>
    <row r="90" ht="13.5" customHeight="1">
      <c r="A90" s="88"/>
      <c r="B90" s="84"/>
      <c r="C90" s="38"/>
      <c r="D90" s="233"/>
      <c r="E90" s="52"/>
      <c r="F90" s="41"/>
      <c r="G90" s="41"/>
      <c r="H90" s="42"/>
      <c r="I90" s="38"/>
      <c r="J90" s="234"/>
      <c r="K90" s="52"/>
      <c r="L90" s="44"/>
      <c r="M90" s="44"/>
      <c r="N90" s="23"/>
      <c r="O90" s="38"/>
      <c r="P90" s="45"/>
      <c r="Q90" s="38"/>
      <c r="R90" s="45"/>
      <c r="S90" s="45"/>
      <c r="T90" s="38"/>
      <c r="U90" s="46"/>
      <c r="V90" s="47"/>
      <c r="W90" s="47"/>
      <c r="X90" s="47"/>
      <c r="Y90" s="47"/>
      <c r="Z90" s="48"/>
      <c r="AA90" s="47"/>
      <c r="AB90" s="47"/>
      <c r="AC90" s="47"/>
      <c r="AD90" s="47"/>
      <c r="AE90" s="47"/>
      <c r="AF90" s="47"/>
      <c r="AG90" s="47"/>
      <c r="AH90" s="47"/>
      <c r="AI90" s="47"/>
      <c r="AJ90" s="47"/>
      <c r="AK90" s="47"/>
      <c r="AL90" s="47"/>
      <c r="AM90" s="47"/>
      <c r="AN90" s="47"/>
      <c r="AO90" s="47"/>
      <c r="AP90" s="47"/>
      <c r="AQ90" s="47"/>
      <c r="AR90" s="47"/>
      <c r="AS90" s="47"/>
      <c r="AT90" s="47"/>
      <c r="AU90" s="47"/>
      <c r="AV90" s="47"/>
      <c r="AW90" s="47"/>
      <c r="AX90" s="47"/>
      <c r="AY90" s="47"/>
      <c r="AZ90" s="47"/>
      <c r="BA90" s="47"/>
      <c r="BB90" s="47"/>
      <c r="BC90" s="47"/>
      <c r="BD90" s="47"/>
      <c r="BE90" s="47"/>
      <c r="BF90" s="47"/>
      <c r="BG90" s="47"/>
      <c r="BH90" s="47"/>
      <c r="BI90" s="47"/>
      <c r="BJ90" s="47"/>
      <c r="BK90" s="47"/>
      <c r="BL90" s="47"/>
    </row>
    <row r="91" ht="13.5" customHeight="1">
      <c r="A91" s="88"/>
      <c r="B91" s="84"/>
      <c r="C91" s="38"/>
      <c r="D91" s="233"/>
      <c r="E91" s="52"/>
      <c r="F91" s="41"/>
      <c r="G91" s="41"/>
      <c r="H91" s="42"/>
      <c r="I91" s="38"/>
      <c r="J91" s="234"/>
      <c r="K91" s="52"/>
      <c r="L91" s="44"/>
      <c r="M91" s="44"/>
      <c r="N91" s="23"/>
      <c r="O91" s="38"/>
      <c r="P91" s="45"/>
      <c r="Q91" s="38"/>
      <c r="R91" s="45"/>
      <c r="S91" s="45"/>
      <c r="T91" s="38"/>
      <c r="U91" s="46"/>
      <c r="V91" s="47"/>
      <c r="W91" s="47"/>
      <c r="X91" s="47"/>
      <c r="Y91" s="47"/>
      <c r="Z91" s="48"/>
      <c r="AA91" s="47"/>
      <c r="AB91" s="47"/>
      <c r="AC91" s="47"/>
      <c r="AD91" s="47"/>
      <c r="AE91" s="47"/>
      <c r="AF91" s="47"/>
      <c r="AG91" s="47"/>
      <c r="AH91" s="47"/>
      <c r="AI91" s="47"/>
      <c r="AJ91" s="47"/>
      <c r="AK91" s="47"/>
      <c r="AL91" s="47"/>
      <c r="AM91" s="47"/>
      <c r="AN91" s="47"/>
      <c r="AO91" s="47"/>
      <c r="AP91" s="47"/>
      <c r="AQ91" s="47"/>
      <c r="AR91" s="47"/>
      <c r="AS91" s="47"/>
      <c r="AT91" s="47"/>
      <c r="AU91" s="47"/>
      <c r="AV91" s="47"/>
      <c r="AW91" s="47"/>
      <c r="AX91" s="47"/>
      <c r="AY91" s="47"/>
      <c r="AZ91" s="47"/>
      <c r="BA91" s="47"/>
      <c r="BB91" s="47"/>
      <c r="BC91" s="47"/>
      <c r="BD91" s="47"/>
      <c r="BE91" s="47"/>
      <c r="BF91" s="47"/>
      <c r="BG91" s="47"/>
      <c r="BH91" s="47"/>
      <c r="BI91" s="47"/>
      <c r="BJ91" s="47"/>
      <c r="BK91" s="47"/>
      <c r="BL91" s="47"/>
    </row>
    <row r="92" ht="13.5" customHeight="1">
      <c r="A92" s="88"/>
      <c r="B92" s="84"/>
      <c r="C92" s="38"/>
      <c r="D92" s="233"/>
      <c r="E92" s="52"/>
      <c r="F92" s="41"/>
      <c r="G92" s="41"/>
      <c r="H92" s="42"/>
      <c r="I92" s="38"/>
      <c r="J92" s="234"/>
      <c r="K92" s="52"/>
      <c r="L92" s="44"/>
      <c r="M92" s="44"/>
      <c r="N92" s="23"/>
      <c r="O92" s="38"/>
      <c r="P92" s="45"/>
      <c r="Q92" s="38"/>
      <c r="R92" s="45"/>
      <c r="S92" s="45"/>
      <c r="T92" s="38"/>
      <c r="U92" s="46"/>
      <c r="V92" s="47"/>
      <c r="W92" s="47"/>
      <c r="X92" s="47"/>
      <c r="Y92" s="47"/>
      <c r="Z92" s="48"/>
      <c r="AA92" s="47"/>
      <c r="AB92" s="47"/>
      <c r="AC92" s="47"/>
      <c r="AD92" s="47"/>
      <c r="AE92" s="47"/>
      <c r="AF92" s="47"/>
      <c r="AG92" s="47"/>
      <c r="AH92" s="47"/>
      <c r="AI92" s="47"/>
      <c r="AJ92" s="47"/>
      <c r="AK92" s="47"/>
      <c r="AL92" s="47"/>
      <c r="AM92" s="47"/>
      <c r="AN92" s="47"/>
      <c r="AO92" s="47"/>
      <c r="AP92" s="47"/>
      <c r="AQ92" s="47"/>
      <c r="AR92" s="47"/>
      <c r="AS92" s="47"/>
      <c r="AT92" s="47"/>
      <c r="AU92" s="47"/>
      <c r="AV92" s="47"/>
      <c r="AW92" s="47"/>
      <c r="AX92" s="47"/>
      <c r="AY92" s="47"/>
      <c r="AZ92" s="47"/>
      <c r="BA92" s="47"/>
      <c r="BB92" s="47"/>
      <c r="BC92" s="47"/>
      <c r="BD92" s="47"/>
      <c r="BE92" s="47"/>
      <c r="BF92" s="47"/>
      <c r="BG92" s="47"/>
      <c r="BH92" s="47"/>
      <c r="BI92" s="47"/>
      <c r="BJ92" s="47"/>
      <c r="BK92" s="47"/>
      <c r="BL92" s="47"/>
    </row>
    <row r="93" ht="13.5" customHeight="1">
      <c r="A93" s="88"/>
      <c r="B93" s="84"/>
      <c r="C93" s="38"/>
      <c r="D93" s="233"/>
      <c r="E93" s="52"/>
      <c r="F93" s="41"/>
      <c r="G93" s="41"/>
      <c r="H93" s="42"/>
      <c r="I93" s="38"/>
      <c r="J93" s="234"/>
      <c r="K93" s="52"/>
      <c r="L93" s="44"/>
      <c r="M93" s="44"/>
      <c r="N93" s="23"/>
      <c r="O93" s="38"/>
      <c r="P93" s="45"/>
      <c r="Q93" s="38"/>
      <c r="R93" s="45"/>
      <c r="S93" s="45"/>
      <c r="T93" s="38"/>
      <c r="U93" s="46"/>
      <c r="V93" s="47"/>
      <c r="W93" s="47"/>
      <c r="X93" s="47"/>
      <c r="Y93" s="47"/>
      <c r="Z93" s="48"/>
      <c r="AA93" s="47"/>
      <c r="AB93" s="47"/>
      <c r="AC93" s="47"/>
      <c r="AD93" s="47"/>
      <c r="AE93" s="47"/>
      <c r="AF93" s="47"/>
      <c r="AG93" s="47"/>
      <c r="AH93" s="47"/>
      <c r="AI93" s="47"/>
      <c r="AJ93" s="47"/>
      <c r="AK93" s="47"/>
      <c r="AL93" s="47"/>
      <c r="AM93" s="47"/>
      <c r="AN93" s="47"/>
      <c r="AO93" s="47"/>
      <c r="AP93" s="47"/>
      <c r="AQ93" s="47"/>
      <c r="AR93" s="47"/>
      <c r="AS93" s="47"/>
      <c r="AT93" s="47"/>
      <c r="AU93" s="47"/>
      <c r="AV93" s="47"/>
      <c r="AW93" s="47"/>
      <c r="AX93" s="47"/>
      <c r="AY93" s="47"/>
      <c r="AZ93" s="47"/>
      <c r="BA93" s="47"/>
      <c r="BB93" s="47"/>
      <c r="BC93" s="47"/>
      <c r="BD93" s="47"/>
      <c r="BE93" s="47"/>
      <c r="BF93" s="47"/>
      <c r="BG93" s="47"/>
      <c r="BH93" s="47"/>
      <c r="BI93" s="47"/>
      <c r="BJ93" s="47"/>
      <c r="BK93" s="47"/>
      <c r="BL93" s="47"/>
    </row>
    <row r="94" ht="13.5" customHeight="1">
      <c r="A94" s="88"/>
      <c r="B94" s="84"/>
      <c r="C94" s="38"/>
      <c r="D94" s="233"/>
      <c r="E94" s="52"/>
      <c r="F94" s="41"/>
      <c r="G94" s="41"/>
      <c r="H94" s="42"/>
      <c r="I94" s="38"/>
      <c r="J94" s="234"/>
      <c r="K94" s="52"/>
      <c r="L94" s="44"/>
      <c r="M94" s="44"/>
      <c r="N94" s="23"/>
      <c r="O94" s="38"/>
      <c r="P94" s="45"/>
      <c r="Q94" s="38"/>
      <c r="R94" s="45"/>
      <c r="S94" s="45"/>
      <c r="T94" s="38"/>
      <c r="U94" s="46"/>
      <c r="V94" s="47"/>
      <c r="W94" s="47"/>
      <c r="X94" s="47"/>
      <c r="Y94" s="47"/>
      <c r="Z94" s="48"/>
      <c r="AA94" s="47"/>
      <c r="AB94" s="47"/>
      <c r="AC94" s="47"/>
      <c r="AD94" s="47"/>
      <c r="AE94" s="47"/>
      <c r="AF94" s="47"/>
      <c r="AG94" s="47"/>
      <c r="AH94" s="47"/>
      <c r="AI94" s="47"/>
      <c r="AJ94" s="47"/>
      <c r="AK94" s="47"/>
      <c r="AL94" s="47"/>
      <c r="AM94" s="47"/>
      <c r="AN94" s="47"/>
      <c r="AO94" s="47"/>
      <c r="AP94" s="47"/>
      <c r="AQ94" s="47"/>
      <c r="AR94" s="47"/>
      <c r="AS94" s="47"/>
      <c r="AT94" s="47"/>
      <c r="AU94" s="47"/>
      <c r="AV94" s="47"/>
      <c r="AW94" s="47"/>
      <c r="AX94" s="47"/>
      <c r="AY94" s="47"/>
      <c r="AZ94" s="47"/>
      <c r="BA94" s="47"/>
      <c r="BB94" s="47"/>
      <c r="BC94" s="47"/>
      <c r="BD94" s="47"/>
      <c r="BE94" s="47"/>
      <c r="BF94" s="47"/>
      <c r="BG94" s="47"/>
      <c r="BH94" s="47"/>
      <c r="BI94" s="47"/>
      <c r="BJ94" s="47"/>
      <c r="BK94" s="47"/>
      <c r="BL94" s="47"/>
    </row>
    <row r="95" ht="13.5" customHeight="1">
      <c r="A95" s="88"/>
      <c r="B95" s="84"/>
      <c r="C95" s="38"/>
      <c r="D95" s="233"/>
      <c r="E95" s="52"/>
      <c r="F95" s="41"/>
      <c r="G95" s="41"/>
      <c r="H95" s="42"/>
      <c r="I95" s="38"/>
      <c r="J95" s="234"/>
      <c r="K95" s="52"/>
      <c r="L95" s="44"/>
      <c r="M95" s="44"/>
      <c r="N95" s="23"/>
      <c r="O95" s="38"/>
      <c r="P95" s="45"/>
      <c r="Q95" s="38"/>
      <c r="R95" s="45"/>
      <c r="S95" s="45"/>
      <c r="T95" s="38"/>
      <c r="U95" s="46"/>
      <c r="V95" s="47"/>
      <c r="W95" s="47"/>
      <c r="X95" s="47"/>
      <c r="Y95" s="47"/>
      <c r="Z95" s="48"/>
      <c r="AA95" s="47"/>
      <c r="AB95" s="47"/>
      <c r="AC95" s="47"/>
      <c r="AD95" s="47"/>
      <c r="AE95" s="47"/>
      <c r="AF95" s="47"/>
      <c r="AG95" s="47"/>
      <c r="AH95" s="47"/>
      <c r="AI95" s="47"/>
      <c r="AJ95" s="47"/>
      <c r="AK95" s="47"/>
      <c r="AL95" s="47"/>
      <c r="AM95" s="47"/>
      <c r="AN95" s="47"/>
      <c r="AO95" s="47"/>
      <c r="AP95" s="47"/>
      <c r="AQ95" s="47"/>
      <c r="AR95" s="47"/>
      <c r="AS95" s="47"/>
      <c r="AT95" s="47"/>
      <c r="AU95" s="47"/>
      <c r="AV95" s="47"/>
      <c r="AW95" s="47"/>
      <c r="AX95" s="47"/>
      <c r="AY95" s="47"/>
      <c r="AZ95" s="47"/>
      <c r="BA95" s="47"/>
      <c r="BB95" s="47"/>
      <c r="BC95" s="47"/>
      <c r="BD95" s="47"/>
      <c r="BE95" s="47"/>
      <c r="BF95" s="47"/>
      <c r="BG95" s="47"/>
      <c r="BH95" s="47"/>
      <c r="BI95" s="47"/>
      <c r="BJ95" s="47"/>
      <c r="BK95" s="47"/>
      <c r="BL95" s="47"/>
    </row>
    <row r="96" ht="13.5" customHeight="1">
      <c r="A96" s="88"/>
      <c r="B96" s="84"/>
      <c r="C96" s="38"/>
      <c r="D96" s="233"/>
      <c r="E96" s="52"/>
      <c r="F96" s="41"/>
      <c r="G96" s="41"/>
      <c r="H96" s="42"/>
      <c r="I96" s="38"/>
      <c r="J96" s="234"/>
      <c r="K96" s="52"/>
      <c r="L96" s="44"/>
      <c r="M96" s="44"/>
      <c r="N96" s="23"/>
      <c r="O96" s="38"/>
      <c r="P96" s="45"/>
      <c r="Q96" s="38"/>
      <c r="R96" s="45"/>
      <c r="S96" s="45"/>
      <c r="T96" s="38"/>
      <c r="U96" s="46"/>
      <c r="V96" s="47"/>
      <c r="W96" s="47"/>
      <c r="X96" s="47"/>
      <c r="Y96" s="47"/>
      <c r="Z96" s="48"/>
      <c r="AA96" s="47"/>
      <c r="AB96" s="47"/>
      <c r="AC96" s="47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  <c r="AX96" s="47"/>
      <c r="AY96" s="47"/>
      <c r="AZ96" s="47"/>
      <c r="BA96" s="47"/>
      <c r="BB96" s="47"/>
      <c r="BC96" s="47"/>
      <c r="BD96" s="47"/>
      <c r="BE96" s="47"/>
      <c r="BF96" s="47"/>
      <c r="BG96" s="47"/>
      <c r="BH96" s="47"/>
      <c r="BI96" s="47"/>
      <c r="BJ96" s="47"/>
      <c r="BK96" s="47"/>
      <c r="BL96" s="47"/>
    </row>
    <row r="97" ht="13.5" customHeight="1">
      <c r="A97" s="88"/>
      <c r="B97" s="84"/>
      <c r="C97" s="38"/>
      <c r="D97" s="233"/>
      <c r="E97" s="52"/>
      <c r="F97" s="41"/>
      <c r="G97" s="41"/>
      <c r="H97" s="42"/>
      <c r="I97" s="38"/>
      <c r="J97" s="234"/>
      <c r="K97" s="52"/>
      <c r="L97" s="44"/>
      <c r="M97" s="44"/>
      <c r="N97" s="23"/>
      <c r="O97" s="38"/>
      <c r="P97" s="45"/>
      <c r="Q97" s="38"/>
      <c r="R97" s="45"/>
      <c r="S97" s="45"/>
      <c r="T97" s="38"/>
      <c r="U97" s="46"/>
      <c r="V97" s="47"/>
      <c r="W97" s="47"/>
      <c r="X97" s="47"/>
      <c r="Y97" s="47"/>
      <c r="Z97" s="48"/>
      <c r="AA97" s="47"/>
      <c r="AB97" s="47"/>
      <c r="AC97" s="47"/>
      <c r="AD97" s="47"/>
      <c r="AE97" s="47"/>
      <c r="AF97" s="47"/>
      <c r="AG97" s="47"/>
      <c r="AH97" s="47"/>
      <c r="AI97" s="47"/>
      <c r="AJ97" s="47"/>
      <c r="AK97" s="47"/>
      <c r="AL97" s="47"/>
      <c r="AM97" s="47"/>
      <c r="AN97" s="47"/>
      <c r="AO97" s="47"/>
      <c r="AP97" s="47"/>
      <c r="AQ97" s="47"/>
      <c r="AR97" s="47"/>
      <c r="AS97" s="47"/>
      <c r="AT97" s="47"/>
      <c r="AU97" s="47"/>
      <c r="AV97" s="47"/>
      <c r="AW97" s="47"/>
      <c r="AX97" s="47"/>
      <c r="AY97" s="47"/>
      <c r="AZ97" s="47"/>
      <c r="BA97" s="47"/>
      <c r="BB97" s="47"/>
      <c r="BC97" s="47"/>
      <c r="BD97" s="47"/>
      <c r="BE97" s="47"/>
      <c r="BF97" s="47"/>
      <c r="BG97" s="47"/>
      <c r="BH97" s="47"/>
      <c r="BI97" s="47"/>
      <c r="BJ97" s="47"/>
      <c r="BK97" s="47"/>
      <c r="BL97" s="47"/>
    </row>
    <row r="98" ht="13.5" customHeight="1">
      <c r="A98" s="88"/>
      <c r="B98" s="84"/>
      <c r="C98" s="38"/>
      <c r="D98" s="233"/>
      <c r="E98" s="52"/>
      <c r="F98" s="41"/>
      <c r="G98" s="41"/>
      <c r="H98" s="42"/>
      <c r="I98" s="38"/>
      <c r="J98" s="234"/>
      <c r="K98" s="52"/>
      <c r="L98" s="44"/>
      <c r="M98" s="44"/>
      <c r="N98" s="23"/>
      <c r="O98" s="38"/>
      <c r="P98" s="45"/>
      <c r="Q98" s="38"/>
      <c r="R98" s="45"/>
      <c r="S98" s="45"/>
      <c r="T98" s="38"/>
      <c r="U98" s="46"/>
      <c r="V98" s="47"/>
      <c r="W98" s="47"/>
      <c r="X98" s="47"/>
      <c r="Y98" s="47"/>
      <c r="Z98" s="48"/>
      <c r="AA98" s="47"/>
      <c r="AB98" s="47"/>
      <c r="AC98" s="47"/>
      <c r="AD98" s="47"/>
      <c r="AE98" s="47"/>
      <c r="AF98" s="47"/>
      <c r="AG98" s="47"/>
      <c r="AH98" s="47"/>
      <c r="AI98" s="47"/>
      <c r="AJ98" s="47"/>
      <c r="AK98" s="47"/>
      <c r="AL98" s="47"/>
      <c r="AM98" s="47"/>
      <c r="AN98" s="47"/>
      <c r="AO98" s="47"/>
      <c r="AP98" s="47"/>
      <c r="AQ98" s="47"/>
      <c r="AR98" s="47"/>
      <c r="AS98" s="47"/>
      <c r="AT98" s="47"/>
      <c r="AU98" s="47"/>
      <c r="AV98" s="47"/>
      <c r="AW98" s="47"/>
      <c r="AX98" s="47"/>
      <c r="AY98" s="47"/>
      <c r="AZ98" s="47"/>
      <c r="BA98" s="47"/>
      <c r="BB98" s="47"/>
      <c r="BC98" s="47"/>
      <c r="BD98" s="47"/>
      <c r="BE98" s="47"/>
      <c r="BF98" s="47"/>
      <c r="BG98" s="47"/>
      <c r="BH98" s="47"/>
      <c r="BI98" s="47"/>
      <c r="BJ98" s="47"/>
      <c r="BK98" s="47"/>
      <c r="BL98" s="47"/>
    </row>
    <row r="99" ht="13.5" customHeight="1">
      <c r="A99" s="88"/>
      <c r="B99" s="84"/>
      <c r="C99" s="38"/>
      <c r="D99" s="233"/>
      <c r="E99" s="52"/>
      <c r="F99" s="41"/>
      <c r="G99" s="41"/>
      <c r="H99" s="42"/>
      <c r="I99" s="38"/>
      <c r="J99" s="234"/>
      <c r="K99" s="52"/>
      <c r="L99" s="44"/>
      <c r="M99" s="44"/>
      <c r="N99" s="23"/>
      <c r="O99" s="38"/>
      <c r="P99" s="45"/>
      <c r="Q99" s="38"/>
      <c r="R99" s="45"/>
      <c r="S99" s="45"/>
      <c r="T99" s="38"/>
      <c r="U99" s="46"/>
      <c r="V99" s="47"/>
      <c r="W99" s="47"/>
      <c r="X99" s="47"/>
      <c r="Y99" s="47"/>
      <c r="Z99" s="48"/>
      <c r="AA99" s="47"/>
      <c r="AB99" s="47"/>
      <c r="AC99" s="47"/>
      <c r="AD99" s="47"/>
      <c r="AE99" s="47"/>
      <c r="AF99" s="47"/>
      <c r="AG99" s="47"/>
      <c r="AH99" s="47"/>
      <c r="AI99" s="47"/>
      <c r="AJ99" s="47"/>
      <c r="AK99" s="47"/>
      <c r="AL99" s="47"/>
      <c r="AM99" s="47"/>
      <c r="AN99" s="47"/>
      <c r="AO99" s="47"/>
      <c r="AP99" s="47"/>
      <c r="AQ99" s="47"/>
      <c r="AR99" s="47"/>
      <c r="AS99" s="47"/>
      <c r="AT99" s="47"/>
      <c r="AU99" s="47"/>
      <c r="AV99" s="47"/>
      <c r="AW99" s="47"/>
      <c r="AX99" s="47"/>
      <c r="AY99" s="47"/>
      <c r="AZ99" s="47"/>
      <c r="BA99" s="47"/>
      <c r="BB99" s="47"/>
      <c r="BC99" s="47"/>
      <c r="BD99" s="47"/>
      <c r="BE99" s="47"/>
      <c r="BF99" s="47"/>
      <c r="BG99" s="47"/>
      <c r="BH99" s="47"/>
      <c r="BI99" s="47"/>
      <c r="BJ99" s="47"/>
      <c r="BK99" s="47"/>
      <c r="BL99" s="47"/>
    </row>
    <row r="100" ht="13.5" customHeight="1">
      <c r="A100" s="88"/>
      <c r="B100" s="84"/>
      <c r="C100" s="38"/>
      <c r="D100" s="233"/>
      <c r="E100" s="52"/>
      <c r="F100" s="41"/>
      <c r="G100" s="41"/>
      <c r="H100" s="42"/>
      <c r="I100" s="38"/>
      <c r="J100" s="234"/>
      <c r="K100" s="52"/>
      <c r="L100" s="44"/>
      <c r="M100" s="44"/>
      <c r="N100" s="23"/>
      <c r="O100" s="38"/>
      <c r="P100" s="45"/>
      <c r="Q100" s="38"/>
      <c r="R100" s="45"/>
      <c r="S100" s="45"/>
      <c r="T100" s="38"/>
      <c r="U100" s="46"/>
      <c r="V100" s="47"/>
      <c r="W100" s="47"/>
      <c r="X100" s="47"/>
      <c r="Y100" s="47"/>
      <c r="Z100" s="48"/>
      <c r="AA100" s="47"/>
      <c r="AB100" s="47"/>
      <c r="AC100" s="47"/>
      <c r="AD100" s="47"/>
      <c r="AE100" s="47"/>
      <c r="AF100" s="47"/>
      <c r="AG100" s="47"/>
      <c r="AH100" s="47"/>
      <c r="AI100" s="47"/>
      <c r="AJ100" s="47"/>
      <c r="AK100" s="47"/>
      <c r="AL100" s="47"/>
      <c r="AM100" s="47"/>
      <c r="AN100" s="47"/>
      <c r="AO100" s="47"/>
      <c r="AP100" s="47"/>
      <c r="AQ100" s="47"/>
      <c r="AR100" s="47"/>
      <c r="AS100" s="47"/>
      <c r="AT100" s="47"/>
      <c r="AU100" s="47"/>
      <c r="AV100" s="47"/>
      <c r="AW100" s="47"/>
      <c r="AX100" s="47"/>
      <c r="AY100" s="47"/>
      <c r="AZ100" s="47"/>
      <c r="BA100" s="47"/>
      <c r="BB100" s="47"/>
      <c r="BC100" s="47"/>
      <c r="BD100" s="47"/>
      <c r="BE100" s="47"/>
      <c r="BF100" s="47"/>
      <c r="BG100" s="47"/>
      <c r="BH100" s="47"/>
      <c r="BI100" s="47"/>
      <c r="BJ100" s="47"/>
      <c r="BK100" s="47"/>
      <c r="BL100" s="47"/>
    </row>
    <row r="101" ht="13.5" customHeight="1">
      <c r="A101" s="88"/>
      <c r="B101" s="84"/>
      <c r="C101" s="38"/>
      <c r="D101" s="233"/>
      <c r="E101" s="52"/>
      <c r="F101" s="41"/>
      <c r="G101" s="41"/>
      <c r="H101" s="42"/>
      <c r="I101" s="38"/>
      <c r="J101" s="234"/>
      <c r="K101" s="52"/>
      <c r="L101" s="44"/>
      <c r="M101" s="44"/>
      <c r="N101" s="23"/>
      <c r="O101" s="38"/>
      <c r="P101" s="45"/>
      <c r="Q101" s="38"/>
      <c r="R101" s="45"/>
      <c r="S101" s="45"/>
      <c r="T101" s="38"/>
      <c r="U101" s="46"/>
      <c r="V101" s="47"/>
      <c r="W101" s="47"/>
      <c r="X101" s="47"/>
      <c r="Y101" s="47"/>
      <c r="Z101" s="48"/>
      <c r="AA101" s="47"/>
      <c r="AB101" s="47"/>
      <c r="AC101" s="47"/>
      <c r="AD101" s="47"/>
      <c r="AE101" s="47"/>
      <c r="AF101" s="47"/>
      <c r="AG101" s="47"/>
      <c r="AH101" s="47"/>
      <c r="AI101" s="47"/>
      <c r="AJ101" s="47"/>
      <c r="AK101" s="47"/>
      <c r="AL101" s="47"/>
      <c r="AM101" s="47"/>
      <c r="AN101" s="47"/>
      <c r="AO101" s="47"/>
      <c r="AP101" s="47"/>
      <c r="AQ101" s="47"/>
      <c r="AR101" s="47"/>
      <c r="AS101" s="47"/>
      <c r="AT101" s="47"/>
      <c r="AU101" s="47"/>
      <c r="AV101" s="47"/>
      <c r="AW101" s="47"/>
      <c r="AX101" s="47"/>
      <c r="AY101" s="47"/>
      <c r="AZ101" s="47"/>
      <c r="BA101" s="47"/>
      <c r="BB101" s="47"/>
      <c r="BC101" s="47"/>
      <c r="BD101" s="47"/>
      <c r="BE101" s="47"/>
      <c r="BF101" s="47"/>
      <c r="BG101" s="47"/>
      <c r="BH101" s="47"/>
      <c r="BI101" s="47"/>
      <c r="BJ101" s="47"/>
      <c r="BK101" s="47"/>
      <c r="BL101" s="47"/>
    </row>
    <row r="102" ht="13.5" customHeight="1">
      <c r="A102" s="88"/>
      <c r="B102" s="84"/>
      <c r="C102" s="38"/>
      <c r="D102" s="233"/>
      <c r="E102" s="52"/>
      <c r="F102" s="41"/>
      <c r="G102" s="41"/>
      <c r="H102" s="42"/>
      <c r="I102" s="38"/>
      <c r="J102" s="234"/>
      <c r="K102" s="52"/>
      <c r="L102" s="44"/>
      <c r="M102" s="44"/>
      <c r="N102" s="23"/>
      <c r="O102" s="38"/>
      <c r="P102" s="45"/>
      <c r="Q102" s="38"/>
      <c r="R102" s="45"/>
      <c r="S102" s="45"/>
      <c r="T102" s="38"/>
      <c r="U102" s="46"/>
      <c r="V102" s="47"/>
      <c r="W102" s="47"/>
      <c r="X102" s="47"/>
      <c r="Y102" s="47"/>
      <c r="Z102" s="48"/>
      <c r="AA102" s="47"/>
      <c r="AB102" s="47"/>
      <c r="AC102" s="47"/>
      <c r="AD102" s="47"/>
      <c r="AE102" s="47"/>
      <c r="AF102" s="47"/>
      <c r="AG102" s="47"/>
      <c r="AH102" s="47"/>
      <c r="AI102" s="47"/>
      <c r="AJ102" s="47"/>
      <c r="AK102" s="47"/>
      <c r="AL102" s="47"/>
      <c r="AM102" s="47"/>
      <c r="AN102" s="47"/>
      <c r="AO102" s="47"/>
      <c r="AP102" s="47"/>
      <c r="AQ102" s="47"/>
      <c r="AR102" s="47"/>
      <c r="AS102" s="47"/>
      <c r="AT102" s="47"/>
      <c r="AU102" s="47"/>
      <c r="AV102" s="47"/>
      <c r="AW102" s="47"/>
      <c r="AX102" s="47"/>
      <c r="AY102" s="47"/>
      <c r="AZ102" s="47"/>
      <c r="BA102" s="47"/>
      <c r="BB102" s="47"/>
      <c r="BC102" s="47"/>
      <c r="BD102" s="47"/>
      <c r="BE102" s="47"/>
      <c r="BF102" s="47"/>
      <c r="BG102" s="47"/>
      <c r="BH102" s="47"/>
      <c r="BI102" s="47"/>
      <c r="BJ102" s="47"/>
      <c r="BK102" s="47"/>
      <c r="BL102" s="47"/>
    </row>
    <row r="103" ht="13.5" customHeight="1">
      <c r="A103" s="88"/>
      <c r="B103" s="84"/>
      <c r="C103" s="38"/>
      <c r="D103" s="233"/>
      <c r="E103" s="52"/>
      <c r="F103" s="41"/>
      <c r="G103" s="41"/>
      <c r="H103" s="42"/>
      <c r="I103" s="38"/>
      <c r="J103" s="234"/>
      <c r="K103" s="52"/>
      <c r="L103" s="44"/>
      <c r="M103" s="44"/>
      <c r="N103" s="23"/>
      <c r="O103" s="38"/>
      <c r="P103" s="45"/>
      <c r="Q103" s="38"/>
      <c r="R103" s="45"/>
      <c r="S103" s="45"/>
      <c r="T103" s="38"/>
      <c r="U103" s="46"/>
      <c r="V103" s="47"/>
      <c r="W103" s="47"/>
      <c r="X103" s="47"/>
      <c r="Y103" s="47"/>
      <c r="Z103" s="48"/>
      <c r="AA103" s="47"/>
      <c r="AB103" s="47"/>
      <c r="AC103" s="47"/>
      <c r="AD103" s="47"/>
      <c r="AE103" s="47"/>
      <c r="AF103" s="47"/>
      <c r="AG103" s="47"/>
      <c r="AH103" s="47"/>
      <c r="AI103" s="47"/>
      <c r="AJ103" s="47"/>
      <c r="AK103" s="47"/>
      <c r="AL103" s="47"/>
      <c r="AM103" s="47"/>
      <c r="AN103" s="47"/>
      <c r="AO103" s="47"/>
      <c r="AP103" s="47"/>
      <c r="AQ103" s="47"/>
      <c r="AR103" s="47"/>
      <c r="AS103" s="47"/>
      <c r="AT103" s="47"/>
      <c r="AU103" s="47"/>
      <c r="AV103" s="47"/>
      <c r="AW103" s="47"/>
      <c r="AX103" s="47"/>
      <c r="AY103" s="47"/>
      <c r="AZ103" s="47"/>
      <c r="BA103" s="47"/>
      <c r="BB103" s="47"/>
      <c r="BC103" s="47"/>
      <c r="BD103" s="47"/>
      <c r="BE103" s="47"/>
      <c r="BF103" s="47"/>
      <c r="BG103" s="47"/>
      <c r="BH103" s="47"/>
      <c r="BI103" s="47"/>
      <c r="BJ103" s="47"/>
      <c r="BK103" s="47"/>
      <c r="BL103" s="47"/>
    </row>
    <row r="104" ht="13.5" customHeight="1">
      <c r="A104" s="88"/>
      <c r="B104" s="84"/>
      <c r="C104" s="38"/>
      <c r="D104" s="233"/>
      <c r="E104" s="52"/>
      <c r="F104" s="41"/>
      <c r="G104" s="41"/>
      <c r="H104" s="42"/>
      <c r="I104" s="38"/>
      <c r="J104" s="234"/>
      <c r="K104" s="52"/>
      <c r="L104" s="44"/>
      <c r="M104" s="44"/>
      <c r="N104" s="23"/>
      <c r="O104" s="38"/>
      <c r="P104" s="45"/>
      <c r="Q104" s="38"/>
      <c r="R104" s="45"/>
      <c r="S104" s="45"/>
      <c r="T104" s="38"/>
      <c r="U104" s="46"/>
      <c r="V104" s="47"/>
      <c r="W104" s="47"/>
      <c r="X104" s="47"/>
      <c r="Y104" s="47"/>
      <c r="Z104" s="48"/>
      <c r="AA104" s="47"/>
      <c r="AB104" s="47"/>
      <c r="AC104" s="47"/>
      <c r="AD104" s="47"/>
      <c r="AE104" s="47"/>
      <c r="AF104" s="47"/>
      <c r="AG104" s="47"/>
      <c r="AH104" s="47"/>
      <c r="AI104" s="47"/>
      <c r="AJ104" s="47"/>
      <c r="AK104" s="47"/>
      <c r="AL104" s="47"/>
      <c r="AM104" s="47"/>
      <c r="AN104" s="47"/>
      <c r="AO104" s="47"/>
      <c r="AP104" s="47"/>
      <c r="AQ104" s="47"/>
      <c r="AR104" s="47"/>
      <c r="AS104" s="47"/>
      <c r="AT104" s="47"/>
      <c r="AU104" s="47"/>
      <c r="AV104" s="47"/>
      <c r="AW104" s="47"/>
      <c r="AX104" s="47"/>
      <c r="AY104" s="47"/>
      <c r="AZ104" s="47"/>
      <c r="BA104" s="47"/>
      <c r="BB104" s="47"/>
      <c r="BC104" s="47"/>
      <c r="BD104" s="47"/>
      <c r="BE104" s="47"/>
      <c r="BF104" s="47"/>
      <c r="BG104" s="47"/>
      <c r="BH104" s="47"/>
      <c r="BI104" s="47"/>
      <c r="BJ104" s="47"/>
      <c r="BK104" s="47"/>
      <c r="BL104" s="47"/>
    </row>
    <row r="105" ht="13.5" customHeight="1">
      <c r="A105" s="88"/>
      <c r="B105" s="84"/>
      <c r="C105" s="38"/>
      <c r="D105" s="233"/>
      <c r="E105" s="52"/>
      <c r="F105" s="41"/>
      <c r="G105" s="41"/>
      <c r="H105" s="42"/>
      <c r="I105" s="38"/>
      <c r="J105" s="234"/>
      <c r="K105" s="52"/>
      <c r="L105" s="44"/>
      <c r="M105" s="44"/>
      <c r="N105" s="23"/>
      <c r="O105" s="38"/>
      <c r="P105" s="45"/>
      <c r="Q105" s="38"/>
      <c r="R105" s="45"/>
      <c r="S105" s="45"/>
      <c r="T105" s="38"/>
      <c r="U105" s="46"/>
      <c r="V105" s="47"/>
      <c r="W105" s="47"/>
      <c r="X105" s="47"/>
      <c r="Y105" s="47"/>
      <c r="Z105" s="48"/>
      <c r="AA105" s="47"/>
      <c r="AB105" s="47"/>
      <c r="AC105" s="47"/>
      <c r="AD105" s="47"/>
      <c r="AE105" s="47"/>
      <c r="AF105" s="47"/>
      <c r="AG105" s="47"/>
      <c r="AH105" s="47"/>
      <c r="AI105" s="47"/>
      <c r="AJ105" s="47"/>
      <c r="AK105" s="47"/>
      <c r="AL105" s="47"/>
      <c r="AM105" s="47"/>
      <c r="AN105" s="47"/>
      <c r="AO105" s="47"/>
      <c r="AP105" s="47"/>
      <c r="AQ105" s="47"/>
      <c r="AR105" s="47"/>
      <c r="AS105" s="47"/>
      <c r="AT105" s="47"/>
      <c r="AU105" s="47"/>
      <c r="AV105" s="47"/>
      <c r="AW105" s="47"/>
      <c r="AX105" s="47"/>
      <c r="AY105" s="47"/>
      <c r="AZ105" s="47"/>
      <c r="BA105" s="47"/>
      <c r="BB105" s="47"/>
      <c r="BC105" s="47"/>
      <c r="BD105" s="47"/>
      <c r="BE105" s="47"/>
      <c r="BF105" s="47"/>
      <c r="BG105" s="47"/>
      <c r="BH105" s="47"/>
      <c r="BI105" s="47"/>
      <c r="BJ105" s="47"/>
      <c r="BK105" s="47"/>
      <c r="BL105" s="47"/>
    </row>
    <row r="106" ht="13.5" customHeight="1">
      <c r="A106" s="88"/>
      <c r="B106" s="84"/>
      <c r="C106" s="38"/>
      <c r="D106" s="233"/>
      <c r="E106" s="52"/>
      <c r="F106" s="41"/>
      <c r="G106" s="41"/>
      <c r="H106" s="42"/>
      <c r="I106" s="38"/>
      <c r="J106" s="234"/>
      <c r="K106" s="52"/>
      <c r="L106" s="44"/>
      <c r="M106" s="44"/>
      <c r="N106" s="23"/>
      <c r="O106" s="38"/>
      <c r="P106" s="45"/>
      <c r="Q106" s="38"/>
      <c r="R106" s="45"/>
      <c r="S106" s="45"/>
      <c r="T106" s="38"/>
      <c r="U106" s="46"/>
      <c r="V106" s="47"/>
      <c r="W106" s="47"/>
      <c r="X106" s="47"/>
      <c r="Y106" s="47"/>
      <c r="Z106" s="48"/>
      <c r="AA106" s="47"/>
      <c r="AB106" s="47"/>
      <c r="AC106" s="47"/>
      <c r="AD106" s="47"/>
      <c r="AE106" s="47"/>
      <c r="AF106" s="47"/>
      <c r="AG106" s="47"/>
      <c r="AH106" s="47"/>
      <c r="AI106" s="47"/>
      <c r="AJ106" s="47"/>
      <c r="AK106" s="47"/>
      <c r="AL106" s="47"/>
      <c r="AM106" s="47"/>
      <c r="AN106" s="47"/>
      <c r="AO106" s="47"/>
      <c r="AP106" s="47"/>
      <c r="AQ106" s="47"/>
      <c r="AR106" s="47"/>
      <c r="AS106" s="47"/>
      <c r="AT106" s="47"/>
      <c r="AU106" s="47"/>
      <c r="AV106" s="47"/>
      <c r="AW106" s="47"/>
      <c r="AX106" s="47"/>
      <c r="AY106" s="47"/>
      <c r="AZ106" s="47"/>
      <c r="BA106" s="47"/>
      <c r="BB106" s="47"/>
      <c r="BC106" s="47"/>
      <c r="BD106" s="47"/>
      <c r="BE106" s="47"/>
      <c r="BF106" s="47"/>
      <c r="BG106" s="47"/>
      <c r="BH106" s="47"/>
      <c r="BI106" s="47"/>
      <c r="BJ106" s="47"/>
      <c r="BK106" s="47"/>
      <c r="BL106" s="47"/>
    </row>
    <row r="107" ht="13.5" customHeight="1">
      <c r="A107" s="88"/>
      <c r="B107" s="84"/>
      <c r="C107" s="38"/>
      <c r="D107" s="233"/>
      <c r="E107" s="52"/>
      <c r="F107" s="41"/>
      <c r="G107" s="41"/>
      <c r="H107" s="42"/>
      <c r="I107" s="38"/>
      <c r="J107" s="234"/>
      <c r="K107" s="52"/>
      <c r="L107" s="44"/>
      <c r="M107" s="44"/>
      <c r="N107" s="23"/>
      <c r="O107" s="38"/>
      <c r="P107" s="45"/>
      <c r="Q107" s="38"/>
      <c r="R107" s="45"/>
      <c r="S107" s="45"/>
      <c r="T107" s="38"/>
      <c r="U107" s="46"/>
      <c r="V107" s="47"/>
      <c r="W107" s="47"/>
      <c r="X107" s="47"/>
      <c r="Y107" s="47"/>
      <c r="Z107" s="48"/>
      <c r="AA107" s="47"/>
      <c r="AB107" s="47"/>
      <c r="AC107" s="47"/>
      <c r="AD107" s="47"/>
      <c r="AE107" s="47"/>
      <c r="AF107" s="47"/>
      <c r="AG107" s="47"/>
      <c r="AH107" s="47"/>
      <c r="AI107" s="47"/>
      <c r="AJ107" s="47"/>
      <c r="AK107" s="47"/>
      <c r="AL107" s="47"/>
      <c r="AM107" s="47"/>
      <c r="AN107" s="47"/>
      <c r="AO107" s="47"/>
      <c r="AP107" s="47"/>
      <c r="AQ107" s="47"/>
      <c r="AR107" s="47"/>
      <c r="AS107" s="47"/>
      <c r="AT107" s="47"/>
      <c r="AU107" s="47"/>
      <c r="AV107" s="47"/>
      <c r="AW107" s="47"/>
      <c r="AX107" s="47"/>
      <c r="AY107" s="47"/>
      <c r="AZ107" s="47"/>
      <c r="BA107" s="47"/>
      <c r="BB107" s="47"/>
      <c r="BC107" s="47"/>
      <c r="BD107" s="47"/>
      <c r="BE107" s="47"/>
      <c r="BF107" s="47"/>
      <c r="BG107" s="47"/>
      <c r="BH107" s="47"/>
      <c r="BI107" s="47"/>
      <c r="BJ107" s="47"/>
      <c r="BK107" s="47"/>
      <c r="BL107" s="47"/>
    </row>
    <row r="108" ht="13.5" customHeight="1">
      <c r="A108" s="88"/>
      <c r="B108" s="84"/>
      <c r="C108" s="38"/>
      <c r="D108" s="233"/>
      <c r="E108" s="52"/>
      <c r="F108" s="41"/>
      <c r="G108" s="41"/>
      <c r="H108" s="42"/>
      <c r="I108" s="38"/>
      <c r="J108" s="234"/>
      <c r="K108" s="52"/>
      <c r="L108" s="44"/>
      <c r="M108" s="44"/>
      <c r="N108" s="23"/>
      <c r="O108" s="38"/>
      <c r="P108" s="45"/>
      <c r="Q108" s="38"/>
      <c r="R108" s="45"/>
      <c r="S108" s="45"/>
      <c r="T108" s="38"/>
      <c r="U108" s="46"/>
      <c r="V108" s="47"/>
      <c r="W108" s="47"/>
      <c r="X108" s="47"/>
      <c r="Y108" s="47"/>
      <c r="Z108" s="48"/>
      <c r="AA108" s="47"/>
      <c r="AB108" s="47"/>
      <c r="AC108" s="47"/>
      <c r="AD108" s="47"/>
      <c r="AE108" s="47"/>
      <c r="AF108" s="47"/>
      <c r="AG108" s="47"/>
      <c r="AH108" s="47"/>
      <c r="AI108" s="47"/>
      <c r="AJ108" s="47"/>
      <c r="AK108" s="47"/>
      <c r="AL108" s="47"/>
      <c r="AM108" s="47"/>
      <c r="AN108" s="47"/>
      <c r="AO108" s="47"/>
      <c r="AP108" s="47"/>
      <c r="AQ108" s="47"/>
      <c r="AR108" s="47"/>
      <c r="AS108" s="47"/>
      <c r="AT108" s="47"/>
      <c r="AU108" s="47"/>
      <c r="AV108" s="47"/>
      <c r="AW108" s="47"/>
      <c r="AX108" s="47"/>
      <c r="AY108" s="47"/>
      <c r="AZ108" s="47"/>
      <c r="BA108" s="47"/>
      <c r="BB108" s="47"/>
      <c r="BC108" s="47"/>
      <c r="BD108" s="47"/>
      <c r="BE108" s="47"/>
      <c r="BF108" s="47"/>
      <c r="BG108" s="47"/>
      <c r="BH108" s="47"/>
      <c r="BI108" s="47"/>
      <c r="BJ108" s="47"/>
      <c r="BK108" s="47"/>
      <c r="BL108" s="47"/>
    </row>
    <row r="109" ht="13.5" customHeight="1">
      <c r="A109" s="88"/>
      <c r="B109" s="84"/>
      <c r="C109" s="38"/>
      <c r="D109" s="233"/>
      <c r="E109" s="52"/>
      <c r="F109" s="41"/>
      <c r="G109" s="41"/>
      <c r="H109" s="42"/>
      <c r="I109" s="38"/>
      <c r="J109" s="234"/>
      <c r="K109" s="52"/>
      <c r="L109" s="44"/>
      <c r="M109" s="44"/>
      <c r="N109" s="23"/>
      <c r="O109" s="38"/>
      <c r="P109" s="45"/>
      <c r="Q109" s="38"/>
      <c r="R109" s="45"/>
      <c r="S109" s="45"/>
      <c r="T109" s="38"/>
      <c r="U109" s="46"/>
      <c r="V109" s="47"/>
      <c r="W109" s="47"/>
      <c r="X109" s="47"/>
      <c r="Y109" s="47"/>
      <c r="Z109" s="48"/>
      <c r="AA109" s="47"/>
      <c r="AB109" s="47"/>
      <c r="AC109" s="47"/>
      <c r="AD109" s="47"/>
      <c r="AE109" s="47"/>
      <c r="AF109" s="47"/>
      <c r="AG109" s="47"/>
      <c r="AH109" s="47"/>
      <c r="AI109" s="47"/>
      <c r="AJ109" s="47"/>
      <c r="AK109" s="47"/>
      <c r="AL109" s="47"/>
      <c r="AM109" s="47"/>
      <c r="AN109" s="47"/>
      <c r="AO109" s="47"/>
      <c r="AP109" s="47"/>
      <c r="AQ109" s="47"/>
      <c r="AR109" s="47"/>
      <c r="AS109" s="47"/>
      <c r="AT109" s="47"/>
      <c r="AU109" s="47"/>
      <c r="AV109" s="47"/>
      <c r="AW109" s="47"/>
      <c r="AX109" s="47"/>
      <c r="AY109" s="47"/>
      <c r="AZ109" s="47"/>
      <c r="BA109" s="47"/>
      <c r="BB109" s="47"/>
      <c r="BC109" s="47"/>
      <c r="BD109" s="47"/>
      <c r="BE109" s="47"/>
      <c r="BF109" s="47"/>
      <c r="BG109" s="47"/>
      <c r="BH109" s="47"/>
      <c r="BI109" s="47"/>
      <c r="BJ109" s="47"/>
      <c r="BK109" s="47"/>
      <c r="BL109" s="47"/>
    </row>
    <row r="110" ht="13.5" customHeight="1">
      <c r="A110" s="88"/>
      <c r="B110" s="84"/>
      <c r="C110" s="38"/>
      <c r="D110" s="233"/>
      <c r="E110" s="52"/>
      <c r="F110" s="41"/>
      <c r="G110" s="41"/>
      <c r="H110" s="42"/>
      <c r="I110" s="38"/>
      <c r="J110" s="234"/>
      <c r="K110" s="52"/>
      <c r="L110" s="44"/>
      <c r="M110" s="44"/>
      <c r="N110" s="23"/>
      <c r="O110" s="38"/>
      <c r="P110" s="45"/>
      <c r="Q110" s="38"/>
      <c r="R110" s="45"/>
      <c r="S110" s="45"/>
      <c r="T110" s="38"/>
      <c r="U110" s="46"/>
      <c r="V110" s="47"/>
      <c r="W110" s="47"/>
      <c r="X110" s="47"/>
      <c r="Y110" s="47"/>
      <c r="Z110" s="48"/>
      <c r="AA110" s="47"/>
      <c r="AB110" s="47"/>
      <c r="AC110" s="47"/>
      <c r="AD110" s="47"/>
      <c r="AE110" s="47"/>
      <c r="AF110" s="47"/>
      <c r="AG110" s="47"/>
      <c r="AH110" s="47"/>
      <c r="AI110" s="47"/>
      <c r="AJ110" s="47"/>
      <c r="AK110" s="47"/>
      <c r="AL110" s="47"/>
      <c r="AM110" s="47"/>
      <c r="AN110" s="47"/>
      <c r="AO110" s="47"/>
      <c r="AP110" s="47"/>
      <c r="AQ110" s="47"/>
      <c r="AR110" s="47"/>
      <c r="AS110" s="47"/>
      <c r="AT110" s="47"/>
      <c r="AU110" s="47"/>
      <c r="AV110" s="47"/>
      <c r="AW110" s="47"/>
      <c r="AX110" s="47"/>
      <c r="AY110" s="47"/>
      <c r="AZ110" s="47"/>
      <c r="BA110" s="47"/>
      <c r="BB110" s="47"/>
      <c r="BC110" s="47"/>
      <c r="BD110" s="47"/>
      <c r="BE110" s="47"/>
      <c r="BF110" s="47"/>
      <c r="BG110" s="47"/>
      <c r="BH110" s="47"/>
      <c r="BI110" s="47"/>
      <c r="BJ110" s="47"/>
      <c r="BK110" s="47"/>
      <c r="BL110" s="47"/>
    </row>
    <row r="111" ht="13.5" customHeight="1">
      <c r="A111" s="88"/>
      <c r="B111" s="84"/>
      <c r="C111" s="38"/>
      <c r="D111" s="233"/>
      <c r="E111" s="52"/>
      <c r="F111" s="41"/>
      <c r="G111" s="41"/>
      <c r="H111" s="42"/>
      <c r="I111" s="38"/>
      <c r="J111" s="234"/>
      <c r="K111" s="52"/>
      <c r="L111" s="44"/>
      <c r="M111" s="44"/>
      <c r="N111" s="23"/>
      <c r="O111" s="38"/>
      <c r="P111" s="45"/>
      <c r="Q111" s="38"/>
      <c r="R111" s="45"/>
      <c r="S111" s="45"/>
      <c r="T111" s="38"/>
      <c r="U111" s="46"/>
      <c r="V111" s="47"/>
      <c r="W111" s="47"/>
      <c r="X111" s="47"/>
      <c r="Y111" s="47"/>
      <c r="Z111" s="48"/>
      <c r="AA111" s="47"/>
      <c r="AB111" s="47"/>
      <c r="AC111" s="47"/>
      <c r="AD111" s="47"/>
      <c r="AE111" s="47"/>
      <c r="AF111" s="47"/>
      <c r="AG111" s="47"/>
      <c r="AH111" s="47"/>
      <c r="AI111" s="47"/>
      <c r="AJ111" s="47"/>
      <c r="AK111" s="47"/>
      <c r="AL111" s="47"/>
      <c r="AM111" s="47"/>
      <c r="AN111" s="47"/>
      <c r="AO111" s="47"/>
      <c r="AP111" s="47"/>
      <c r="AQ111" s="47"/>
      <c r="AR111" s="47"/>
      <c r="AS111" s="47"/>
      <c r="AT111" s="47"/>
      <c r="AU111" s="47"/>
      <c r="AV111" s="47"/>
      <c r="AW111" s="47"/>
      <c r="AX111" s="47"/>
      <c r="AY111" s="47"/>
      <c r="AZ111" s="47"/>
      <c r="BA111" s="47"/>
      <c r="BB111" s="47"/>
      <c r="BC111" s="47"/>
      <c r="BD111" s="47"/>
      <c r="BE111" s="47"/>
      <c r="BF111" s="47"/>
      <c r="BG111" s="47"/>
      <c r="BH111" s="47"/>
      <c r="BI111" s="47"/>
      <c r="BJ111" s="47"/>
      <c r="BK111" s="47"/>
      <c r="BL111" s="47"/>
    </row>
    <row r="112" ht="13.5" customHeight="1">
      <c r="A112" s="88"/>
      <c r="B112" s="84"/>
      <c r="C112" s="38"/>
      <c r="D112" s="233"/>
      <c r="E112" s="52"/>
      <c r="F112" s="41"/>
      <c r="G112" s="41"/>
      <c r="H112" s="42"/>
      <c r="I112" s="38"/>
      <c r="J112" s="234"/>
      <c r="K112" s="52"/>
      <c r="L112" s="44"/>
      <c r="M112" s="44"/>
      <c r="N112" s="23"/>
      <c r="O112" s="38"/>
      <c r="P112" s="45"/>
      <c r="Q112" s="38"/>
      <c r="R112" s="45"/>
      <c r="S112" s="45"/>
      <c r="T112" s="38"/>
      <c r="U112" s="46"/>
      <c r="V112" s="47"/>
      <c r="W112" s="47"/>
      <c r="X112" s="47"/>
      <c r="Y112" s="47"/>
      <c r="Z112" s="48"/>
      <c r="AA112" s="47"/>
      <c r="AB112" s="47"/>
      <c r="AC112" s="47"/>
      <c r="AD112" s="47"/>
      <c r="AE112" s="47"/>
      <c r="AF112" s="47"/>
      <c r="AG112" s="47"/>
      <c r="AH112" s="47"/>
      <c r="AI112" s="47"/>
      <c r="AJ112" s="47"/>
      <c r="AK112" s="47"/>
      <c r="AL112" s="47"/>
      <c r="AM112" s="47"/>
      <c r="AN112" s="47"/>
      <c r="AO112" s="47"/>
      <c r="AP112" s="47"/>
      <c r="AQ112" s="47"/>
      <c r="AR112" s="47"/>
      <c r="AS112" s="47"/>
      <c r="AT112" s="47"/>
      <c r="AU112" s="47"/>
      <c r="AV112" s="47"/>
      <c r="AW112" s="47"/>
      <c r="AX112" s="47"/>
      <c r="AY112" s="47"/>
      <c r="AZ112" s="47"/>
      <c r="BA112" s="47"/>
      <c r="BB112" s="47"/>
      <c r="BC112" s="47"/>
      <c r="BD112" s="47"/>
      <c r="BE112" s="47"/>
      <c r="BF112" s="47"/>
      <c r="BG112" s="47"/>
      <c r="BH112" s="47"/>
      <c r="BI112" s="47"/>
      <c r="BJ112" s="47"/>
      <c r="BK112" s="47"/>
      <c r="BL112" s="47"/>
    </row>
    <row r="113" ht="13.5" customHeight="1">
      <c r="A113" s="88"/>
      <c r="B113" s="84"/>
      <c r="C113" s="38"/>
      <c r="D113" s="233"/>
      <c r="E113" s="52"/>
      <c r="F113" s="41"/>
      <c r="G113" s="41"/>
      <c r="H113" s="42"/>
      <c r="I113" s="38"/>
      <c r="J113" s="234"/>
      <c r="K113" s="52"/>
      <c r="L113" s="44"/>
      <c r="M113" s="44"/>
      <c r="N113" s="23"/>
      <c r="O113" s="38"/>
      <c r="P113" s="45"/>
      <c r="Q113" s="38"/>
      <c r="R113" s="45"/>
      <c r="S113" s="45"/>
      <c r="T113" s="38"/>
      <c r="U113" s="46"/>
      <c r="V113" s="47"/>
      <c r="W113" s="47"/>
      <c r="X113" s="47"/>
      <c r="Y113" s="47"/>
      <c r="Z113" s="48"/>
      <c r="AA113" s="47"/>
      <c r="AB113" s="47"/>
      <c r="AC113" s="47"/>
      <c r="AD113" s="47"/>
      <c r="AE113" s="47"/>
      <c r="AF113" s="47"/>
      <c r="AG113" s="47"/>
      <c r="AH113" s="47"/>
      <c r="AI113" s="47"/>
      <c r="AJ113" s="47"/>
      <c r="AK113" s="47"/>
      <c r="AL113" s="47"/>
      <c r="AM113" s="47"/>
      <c r="AN113" s="47"/>
      <c r="AO113" s="47"/>
      <c r="AP113" s="47"/>
      <c r="AQ113" s="47"/>
      <c r="AR113" s="47"/>
      <c r="AS113" s="47"/>
      <c r="AT113" s="47"/>
      <c r="AU113" s="47"/>
      <c r="AV113" s="47"/>
      <c r="AW113" s="47"/>
      <c r="AX113" s="47"/>
      <c r="AY113" s="47"/>
      <c r="AZ113" s="47"/>
      <c r="BA113" s="47"/>
      <c r="BB113" s="47"/>
      <c r="BC113" s="47"/>
      <c r="BD113" s="47"/>
      <c r="BE113" s="47"/>
      <c r="BF113" s="47"/>
      <c r="BG113" s="47"/>
      <c r="BH113" s="47"/>
      <c r="BI113" s="47"/>
      <c r="BJ113" s="47"/>
      <c r="BK113" s="47"/>
      <c r="BL113" s="47"/>
    </row>
    <row r="114" ht="13.5" customHeight="1">
      <c r="A114" s="88"/>
      <c r="B114" s="84"/>
      <c r="C114" s="38"/>
      <c r="D114" s="233"/>
      <c r="E114" s="52"/>
      <c r="F114" s="41"/>
      <c r="G114" s="41"/>
      <c r="H114" s="42"/>
      <c r="I114" s="38"/>
      <c r="J114" s="234"/>
      <c r="K114" s="52"/>
      <c r="L114" s="44"/>
      <c r="M114" s="44"/>
      <c r="N114" s="23"/>
      <c r="O114" s="38"/>
      <c r="P114" s="45"/>
      <c r="Q114" s="38"/>
      <c r="R114" s="45"/>
      <c r="S114" s="45"/>
      <c r="T114" s="38"/>
      <c r="U114" s="46"/>
      <c r="V114" s="47"/>
      <c r="W114" s="47"/>
      <c r="X114" s="47"/>
      <c r="Y114" s="47"/>
      <c r="Z114" s="48"/>
      <c r="AA114" s="47"/>
      <c r="AB114" s="47"/>
      <c r="AC114" s="47"/>
      <c r="AD114" s="47"/>
      <c r="AE114" s="47"/>
      <c r="AF114" s="47"/>
      <c r="AG114" s="47"/>
      <c r="AH114" s="47"/>
      <c r="AI114" s="47"/>
      <c r="AJ114" s="47"/>
      <c r="AK114" s="47"/>
      <c r="AL114" s="47"/>
      <c r="AM114" s="47"/>
      <c r="AN114" s="47"/>
      <c r="AO114" s="47"/>
      <c r="AP114" s="47"/>
      <c r="AQ114" s="47"/>
      <c r="AR114" s="47"/>
      <c r="AS114" s="47"/>
      <c r="AT114" s="47"/>
      <c r="AU114" s="47"/>
      <c r="AV114" s="47"/>
      <c r="AW114" s="47"/>
      <c r="AX114" s="47"/>
      <c r="AY114" s="47"/>
      <c r="AZ114" s="47"/>
      <c r="BA114" s="47"/>
      <c r="BB114" s="47"/>
      <c r="BC114" s="47"/>
      <c r="BD114" s="47"/>
      <c r="BE114" s="47"/>
      <c r="BF114" s="47"/>
      <c r="BG114" s="47"/>
      <c r="BH114" s="47"/>
      <c r="BI114" s="47"/>
      <c r="BJ114" s="47"/>
      <c r="BK114" s="47"/>
      <c r="BL114" s="47"/>
    </row>
    <row r="115" ht="13.5" customHeight="1">
      <c r="A115" s="88"/>
      <c r="B115" s="84"/>
      <c r="C115" s="38"/>
      <c r="D115" s="233"/>
      <c r="E115" s="52"/>
      <c r="F115" s="41"/>
      <c r="G115" s="41"/>
      <c r="H115" s="42"/>
      <c r="I115" s="38"/>
      <c r="J115" s="234"/>
      <c r="K115" s="52"/>
      <c r="L115" s="44"/>
      <c r="M115" s="44"/>
      <c r="N115" s="23"/>
      <c r="O115" s="38"/>
      <c r="P115" s="45"/>
      <c r="Q115" s="38"/>
      <c r="R115" s="45"/>
      <c r="S115" s="45"/>
      <c r="T115" s="38"/>
      <c r="U115" s="46"/>
      <c r="V115" s="47"/>
      <c r="W115" s="47"/>
      <c r="X115" s="47"/>
      <c r="Y115" s="47"/>
      <c r="Z115" s="48"/>
      <c r="AA115" s="47"/>
      <c r="AB115" s="47"/>
      <c r="AC115" s="47"/>
      <c r="AD115" s="47"/>
      <c r="AE115" s="47"/>
      <c r="AF115" s="47"/>
      <c r="AG115" s="47"/>
      <c r="AH115" s="47"/>
      <c r="AI115" s="47"/>
      <c r="AJ115" s="47"/>
      <c r="AK115" s="47"/>
      <c r="AL115" s="47"/>
      <c r="AM115" s="47"/>
      <c r="AN115" s="47"/>
      <c r="AO115" s="47"/>
      <c r="AP115" s="47"/>
      <c r="AQ115" s="47"/>
      <c r="AR115" s="47"/>
      <c r="AS115" s="47"/>
      <c r="AT115" s="47"/>
      <c r="AU115" s="47"/>
      <c r="AV115" s="47"/>
      <c r="AW115" s="47"/>
      <c r="AX115" s="47"/>
      <c r="AY115" s="47"/>
      <c r="AZ115" s="47"/>
      <c r="BA115" s="47"/>
      <c r="BB115" s="47"/>
      <c r="BC115" s="47"/>
      <c r="BD115" s="47"/>
      <c r="BE115" s="47"/>
      <c r="BF115" s="47"/>
      <c r="BG115" s="47"/>
      <c r="BH115" s="47"/>
      <c r="BI115" s="47"/>
      <c r="BJ115" s="47"/>
      <c r="BK115" s="47"/>
      <c r="BL115" s="47"/>
    </row>
    <row r="116" ht="13.5" customHeight="1">
      <c r="A116" s="88"/>
      <c r="B116" s="84"/>
      <c r="C116" s="38"/>
      <c r="D116" s="233"/>
      <c r="E116" s="52"/>
      <c r="F116" s="41"/>
      <c r="G116" s="41"/>
      <c r="H116" s="42"/>
      <c r="I116" s="38"/>
      <c r="J116" s="234"/>
      <c r="K116" s="52"/>
      <c r="L116" s="44"/>
      <c r="M116" s="44"/>
      <c r="N116" s="23"/>
      <c r="O116" s="38"/>
      <c r="P116" s="45"/>
      <c r="Q116" s="38"/>
      <c r="R116" s="45"/>
      <c r="S116" s="45"/>
      <c r="T116" s="38"/>
      <c r="U116" s="46"/>
      <c r="V116" s="47"/>
      <c r="W116" s="47"/>
      <c r="X116" s="47"/>
      <c r="Y116" s="47"/>
      <c r="Z116" s="48"/>
      <c r="AA116" s="47"/>
      <c r="AB116" s="47"/>
      <c r="AC116" s="47"/>
      <c r="AD116" s="47"/>
      <c r="AE116" s="47"/>
      <c r="AF116" s="47"/>
      <c r="AG116" s="47"/>
      <c r="AH116" s="47"/>
      <c r="AI116" s="47"/>
      <c r="AJ116" s="47"/>
      <c r="AK116" s="47"/>
      <c r="AL116" s="47"/>
      <c r="AM116" s="47"/>
      <c r="AN116" s="47"/>
      <c r="AO116" s="47"/>
      <c r="AP116" s="47"/>
      <c r="AQ116" s="47"/>
      <c r="AR116" s="47"/>
      <c r="AS116" s="47"/>
      <c r="AT116" s="47"/>
      <c r="AU116" s="47"/>
      <c r="AV116" s="47"/>
      <c r="AW116" s="47"/>
      <c r="AX116" s="47"/>
      <c r="AY116" s="47"/>
      <c r="AZ116" s="47"/>
      <c r="BA116" s="47"/>
      <c r="BB116" s="47"/>
      <c r="BC116" s="47"/>
      <c r="BD116" s="47"/>
      <c r="BE116" s="47"/>
      <c r="BF116" s="47"/>
      <c r="BG116" s="47"/>
      <c r="BH116" s="47"/>
      <c r="BI116" s="47"/>
      <c r="BJ116" s="47"/>
      <c r="BK116" s="47"/>
      <c r="BL116" s="47"/>
    </row>
    <row r="117" ht="13.5" customHeight="1">
      <c r="A117" s="88"/>
      <c r="B117" s="84"/>
      <c r="C117" s="38"/>
      <c r="D117" s="233"/>
      <c r="E117" s="52"/>
      <c r="F117" s="41"/>
      <c r="G117" s="41"/>
      <c r="H117" s="42"/>
      <c r="I117" s="38"/>
      <c r="J117" s="234"/>
      <c r="K117" s="52"/>
      <c r="L117" s="44"/>
      <c r="M117" s="44"/>
      <c r="N117" s="23"/>
      <c r="O117" s="38"/>
      <c r="P117" s="45"/>
      <c r="Q117" s="38"/>
      <c r="R117" s="45"/>
      <c r="S117" s="45"/>
      <c r="T117" s="38"/>
      <c r="U117" s="46"/>
      <c r="V117" s="47"/>
      <c r="W117" s="47"/>
      <c r="X117" s="47"/>
      <c r="Y117" s="47"/>
      <c r="Z117" s="48"/>
      <c r="AA117" s="47"/>
      <c r="AB117" s="47"/>
      <c r="AC117" s="47"/>
      <c r="AD117" s="47"/>
      <c r="AE117" s="47"/>
      <c r="AF117" s="47"/>
      <c r="AG117" s="47"/>
      <c r="AH117" s="47"/>
      <c r="AI117" s="47"/>
      <c r="AJ117" s="47"/>
      <c r="AK117" s="47"/>
      <c r="AL117" s="47"/>
      <c r="AM117" s="47"/>
      <c r="AN117" s="47"/>
      <c r="AO117" s="47"/>
      <c r="AP117" s="47"/>
      <c r="AQ117" s="47"/>
      <c r="AR117" s="47"/>
      <c r="AS117" s="47"/>
      <c r="AT117" s="47"/>
      <c r="AU117" s="47"/>
      <c r="AV117" s="47"/>
      <c r="AW117" s="47"/>
      <c r="AX117" s="47"/>
      <c r="AY117" s="47"/>
      <c r="AZ117" s="47"/>
      <c r="BA117" s="47"/>
      <c r="BB117" s="47"/>
      <c r="BC117" s="47"/>
      <c r="BD117" s="47"/>
      <c r="BE117" s="47"/>
      <c r="BF117" s="47"/>
      <c r="BG117" s="47"/>
      <c r="BH117" s="47"/>
      <c r="BI117" s="47"/>
      <c r="BJ117" s="47"/>
      <c r="BK117" s="47"/>
      <c r="BL117" s="47"/>
    </row>
    <row r="118" ht="13.5" customHeight="1">
      <c r="A118" s="88"/>
      <c r="B118" s="84"/>
      <c r="C118" s="38"/>
      <c r="D118" s="233"/>
      <c r="E118" s="52"/>
      <c r="F118" s="41"/>
      <c r="G118" s="41"/>
      <c r="H118" s="42"/>
      <c r="I118" s="38"/>
      <c r="J118" s="234"/>
      <c r="K118" s="52"/>
      <c r="L118" s="44"/>
      <c r="M118" s="44"/>
      <c r="N118" s="23"/>
      <c r="O118" s="38"/>
      <c r="P118" s="45"/>
      <c r="Q118" s="38"/>
      <c r="R118" s="45"/>
      <c r="S118" s="45"/>
      <c r="T118" s="38"/>
      <c r="U118" s="46"/>
      <c r="V118" s="47"/>
      <c r="W118" s="47"/>
      <c r="X118" s="47"/>
      <c r="Y118" s="47"/>
      <c r="Z118" s="48"/>
      <c r="AA118" s="47"/>
      <c r="AB118" s="47"/>
      <c r="AC118" s="47"/>
      <c r="AD118" s="47"/>
      <c r="AE118" s="47"/>
      <c r="AF118" s="47"/>
      <c r="AG118" s="47"/>
      <c r="AH118" s="47"/>
      <c r="AI118" s="47"/>
      <c r="AJ118" s="47"/>
      <c r="AK118" s="47"/>
      <c r="AL118" s="47"/>
      <c r="AM118" s="47"/>
      <c r="AN118" s="47"/>
      <c r="AO118" s="47"/>
      <c r="AP118" s="47"/>
      <c r="AQ118" s="47"/>
      <c r="AR118" s="47"/>
      <c r="AS118" s="47"/>
      <c r="AT118" s="47"/>
      <c r="AU118" s="47"/>
      <c r="AV118" s="47"/>
      <c r="AW118" s="47"/>
      <c r="AX118" s="47"/>
      <c r="AY118" s="47"/>
      <c r="AZ118" s="47"/>
      <c r="BA118" s="47"/>
      <c r="BB118" s="47"/>
      <c r="BC118" s="47"/>
      <c r="BD118" s="47"/>
      <c r="BE118" s="47"/>
      <c r="BF118" s="47"/>
      <c r="BG118" s="47"/>
      <c r="BH118" s="47"/>
      <c r="BI118" s="47"/>
      <c r="BJ118" s="47"/>
      <c r="BK118" s="47"/>
      <c r="BL118" s="47"/>
    </row>
    <row r="119" ht="13.5" customHeight="1">
      <c r="A119" s="88"/>
      <c r="B119" s="84"/>
      <c r="C119" s="38"/>
      <c r="D119" s="233"/>
      <c r="E119" s="52"/>
      <c r="F119" s="41"/>
      <c r="G119" s="41"/>
      <c r="H119" s="42"/>
      <c r="I119" s="38"/>
      <c r="J119" s="234"/>
      <c r="K119" s="52"/>
      <c r="L119" s="44"/>
      <c r="M119" s="44"/>
      <c r="N119" s="23"/>
      <c r="O119" s="38"/>
      <c r="P119" s="45"/>
      <c r="Q119" s="38"/>
      <c r="R119" s="45"/>
      <c r="S119" s="45"/>
      <c r="T119" s="38"/>
      <c r="U119" s="46"/>
      <c r="V119" s="47"/>
      <c r="W119" s="47"/>
      <c r="X119" s="47"/>
      <c r="Y119" s="47"/>
      <c r="Z119" s="48"/>
      <c r="AA119" s="47"/>
      <c r="AB119" s="47"/>
      <c r="AC119" s="47"/>
      <c r="AD119" s="47"/>
      <c r="AE119" s="47"/>
      <c r="AF119" s="47"/>
      <c r="AG119" s="47"/>
      <c r="AH119" s="47"/>
      <c r="AI119" s="47"/>
      <c r="AJ119" s="47"/>
      <c r="AK119" s="47"/>
      <c r="AL119" s="47"/>
      <c r="AM119" s="47"/>
      <c r="AN119" s="47"/>
      <c r="AO119" s="47"/>
      <c r="AP119" s="47"/>
      <c r="AQ119" s="47"/>
      <c r="AR119" s="47"/>
      <c r="AS119" s="47"/>
      <c r="AT119" s="47"/>
      <c r="AU119" s="47"/>
      <c r="AV119" s="47"/>
      <c r="AW119" s="47"/>
      <c r="AX119" s="47"/>
      <c r="AY119" s="47"/>
      <c r="AZ119" s="47"/>
      <c r="BA119" s="47"/>
      <c r="BB119" s="47"/>
      <c r="BC119" s="47"/>
      <c r="BD119" s="47"/>
      <c r="BE119" s="47"/>
      <c r="BF119" s="47"/>
      <c r="BG119" s="47"/>
      <c r="BH119" s="47"/>
      <c r="BI119" s="47"/>
      <c r="BJ119" s="47"/>
      <c r="BK119" s="47"/>
      <c r="BL119" s="47"/>
    </row>
    <row r="120" ht="13.5" customHeight="1">
      <c r="A120" s="88"/>
      <c r="B120" s="84"/>
      <c r="C120" s="38"/>
      <c r="D120" s="233"/>
      <c r="E120" s="52"/>
      <c r="F120" s="41"/>
      <c r="G120" s="41"/>
      <c r="H120" s="42"/>
      <c r="I120" s="38"/>
      <c r="J120" s="234"/>
      <c r="K120" s="52"/>
      <c r="L120" s="44"/>
      <c r="M120" s="44"/>
      <c r="N120" s="23"/>
      <c r="O120" s="38"/>
      <c r="P120" s="45"/>
      <c r="Q120" s="38"/>
      <c r="R120" s="45"/>
      <c r="S120" s="45"/>
      <c r="T120" s="38"/>
      <c r="U120" s="46"/>
      <c r="V120" s="47"/>
      <c r="W120" s="47"/>
      <c r="X120" s="47"/>
      <c r="Y120" s="47"/>
      <c r="Z120" s="48"/>
      <c r="AA120" s="47"/>
      <c r="AB120" s="47"/>
      <c r="AC120" s="47"/>
      <c r="AD120" s="47"/>
      <c r="AE120" s="47"/>
      <c r="AF120" s="47"/>
      <c r="AG120" s="47"/>
      <c r="AH120" s="47"/>
      <c r="AI120" s="47"/>
      <c r="AJ120" s="47"/>
      <c r="AK120" s="47"/>
      <c r="AL120" s="47"/>
      <c r="AM120" s="47"/>
      <c r="AN120" s="47"/>
      <c r="AO120" s="47"/>
      <c r="AP120" s="47"/>
      <c r="AQ120" s="47"/>
      <c r="AR120" s="47"/>
      <c r="AS120" s="47"/>
      <c r="AT120" s="47"/>
      <c r="AU120" s="47"/>
      <c r="AV120" s="47"/>
      <c r="AW120" s="47"/>
      <c r="AX120" s="47"/>
      <c r="AY120" s="47"/>
      <c r="AZ120" s="47"/>
      <c r="BA120" s="47"/>
      <c r="BB120" s="47"/>
      <c r="BC120" s="47"/>
      <c r="BD120" s="47"/>
      <c r="BE120" s="47"/>
      <c r="BF120" s="47"/>
      <c r="BG120" s="47"/>
      <c r="BH120" s="47"/>
      <c r="BI120" s="47"/>
      <c r="BJ120" s="47"/>
      <c r="BK120" s="47"/>
      <c r="BL120" s="47"/>
    </row>
    <row r="121" ht="13.5" customHeight="1">
      <c r="A121" s="88"/>
      <c r="B121" s="84"/>
      <c r="C121" s="38"/>
      <c r="D121" s="233"/>
      <c r="E121" s="52"/>
      <c r="F121" s="41"/>
      <c r="G121" s="41"/>
      <c r="H121" s="42"/>
      <c r="I121" s="38"/>
      <c r="J121" s="234"/>
      <c r="K121" s="52"/>
      <c r="L121" s="44"/>
      <c r="M121" s="44"/>
      <c r="N121" s="23"/>
      <c r="O121" s="38"/>
      <c r="P121" s="45"/>
      <c r="Q121" s="38"/>
      <c r="R121" s="45"/>
      <c r="S121" s="45"/>
      <c r="T121" s="38"/>
      <c r="U121" s="46"/>
      <c r="V121" s="47"/>
      <c r="W121" s="47"/>
      <c r="X121" s="47"/>
      <c r="Y121" s="47"/>
      <c r="Z121" s="48"/>
      <c r="AA121" s="47"/>
      <c r="AB121" s="47"/>
      <c r="AC121" s="47"/>
      <c r="AD121" s="47"/>
      <c r="AE121" s="47"/>
      <c r="AF121" s="47"/>
      <c r="AG121" s="47"/>
      <c r="AH121" s="47"/>
      <c r="AI121" s="47"/>
      <c r="AJ121" s="47"/>
      <c r="AK121" s="47"/>
      <c r="AL121" s="47"/>
      <c r="AM121" s="47"/>
      <c r="AN121" s="47"/>
      <c r="AO121" s="47"/>
      <c r="AP121" s="47"/>
      <c r="AQ121" s="47"/>
      <c r="AR121" s="47"/>
      <c r="AS121" s="47"/>
      <c r="AT121" s="47"/>
      <c r="AU121" s="47"/>
      <c r="AV121" s="47"/>
      <c r="AW121" s="47"/>
      <c r="AX121" s="47"/>
      <c r="AY121" s="47"/>
      <c r="AZ121" s="47"/>
      <c r="BA121" s="47"/>
      <c r="BB121" s="47"/>
      <c r="BC121" s="47"/>
      <c r="BD121" s="47"/>
      <c r="BE121" s="47"/>
      <c r="BF121" s="47"/>
      <c r="BG121" s="47"/>
      <c r="BH121" s="47"/>
      <c r="BI121" s="47"/>
      <c r="BJ121" s="47"/>
      <c r="BK121" s="47"/>
      <c r="BL121" s="47"/>
    </row>
    <row r="122" ht="13.5" customHeight="1">
      <c r="A122" s="88"/>
      <c r="B122" s="84"/>
      <c r="C122" s="38"/>
      <c r="D122" s="233"/>
      <c r="E122" s="52"/>
      <c r="F122" s="41"/>
      <c r="G122" s="41"/>
      <c r="H122" s="42"/>
      <c r="I122" s="38"/>
      <c r="J122" s="234"/>
      <c r="K122" s="52"/>
      <c r="L122" s="44"/>
      <c r="M122" s="44"/>
      <c r="N122" s="23"/>
      <c r="O122" s="38"/>
      <c r="P122" s="45"/>
      <c r="Q122" s="38"/>
      <c r="R122" s="45"/>
      <c r="S122" s="45"/>
      <c r="T122" s="38"/>
      <c r="U122" s="46"/>
      <c r="V122" s="47"/>
      <c r="W122" s="47"/>
      <c r="X122" s="47"/>
      <c r="Y122" s="47"/>
      <c r="Z122" s="48"/>
      <c r="AA122" s="47"/>
      <c r="AB122" s="47"/>
      <c r="AC122" s="47"/>
      <c r="AD122" s="47"/>
      <c r="AE122" s="47"/>
      <c r="AF122" s="47"/>
      <c r="AG122" s="47"/>
      <c r="AH122" s="47"/>
      <c r="AI122" s="47"/>
      <c r="AJ122" s="47"/>
      <c r="AK122" s="47"/>
      <c r="AL122" s="47"/>
      <c r="AM122" s="47"/>
      <c r="AN122" s="47"/>
      <c r="AO122" s="47"/>
      <c r="AP122" s="47"/>
      <c r="AQ122" s="47"/>
      <c r="AR122" s="47"/>
      <c r="AS122" s="47"/>
      <c r="AT122" s="47"/>
      <c r="AU122" s="47"/>
      <c r="AV122" s="47"/>
      <c r="AW122" s="47"/>
      <c r="AX122" s="47"/>
      <c r="AY122" s="47"/>
      <c r="AZ122" s="47"/>
      <c r="BA122" s="47"/>
      <c r="BB122" s="47"/>
      <c r="BC122" s="47"/>
      <c r="BD122" s="47"/>
      <c r="BE122" s="47"/>
      <c r="BF122" s="47"/>
      <c r="BG122" s="47"/>
      <c r="BH122" s="47"/>
      <c r="BI122" s="47"/>
      <c r="BJ122" s="47"/>
      <c r="BK122" s="47"/>
      <c r="BL122" s="47"/>
    </row>
    <row r="123" ht="13.5" customHeight="1">
      <c r="A123" s="88"/>
      <c r="B123" s="84"/>
      <c r="C123" s="38"/>
      <c r="D123" s="233"/>
      <c r="E123" s="52"/>
      <c r="F123" s="41"/>
      <c r="G123" s="41"/>
      <c r="H123" s="42"/>
      <c r="I123" s="38"/>
      <c r="J123" s="234"/>
      <c r="K123" s="52"/>
      <c r="L123" s="44"/>
      <c r="M123" s="44"/>
      <c r="N123" s="23"/>
      <c r="O123" s="38"/>
      <c r="P123" s="45"/>
      <c r="Q123" s="38"/>
      <c r="R123" s="45"/>
      <c r="S123" s="45"/>
      <c r="T123" s="38"/>
      <c r="U123" s="46"/>
      <c r="V123" s="47"/>
      <c r="W123" s="47"/>
      <c r="X123" s="47"/>
      <c r="Y123" s="47"/>
      <c r="Z123" s="48"/>
      <c r="AA123" s="47"/>
      <c r="AB123" s="47"/>
      <c r="AC123" s="47"/>
      <c r="AD123" s="47"/>
      <c r="AE123" s="47"/>
      <c r="AF123" s="47"/>
      <c r="AG123" s="47"/>
      <c r="AH123" s="47"/>
      <c r="AI123" s="47"/>
      <c r="AJ123" s="47"/>
      <c r="AK123" s="47"/>
      <c r="AL123" s="47"/>
      <c r="AM123" s="47"/>
      <c r="AN123" s="47"/>
      <c r="AO123" s="47"/>
      <c r="AP123" s="47"/>
      <c r="AQ123" s="47"/>
      <c r="AR123" s="47"/>
      <c r="AS123" s="47"/>
      <c r="AT123" s="47"/>
      <c r="AU123" s="47"/>
      <c r="AV123" s="47"/>
      <c r="AW123" s="47"/>
      <c r="AX123" s="47"/>
      <c r="AY123" s="47"/>
      <c r="AZ123" s="47"/>
      <c r="BA123" s="47"/>
      <c r="BB123" s="47"/>
      <c r="BC123" s="47"/>
      <c r="BD123" s="47"/>
      <c r="BE123" s="47"/>
      <c r="BF123" s="47"/>
      <c r="BG123" s="47"/>
      <c r="BH123" s="47"/>
      <c r="BI123" s="47"/>
      <c r="BJ123" s="47"/>
      <c r="BK123" s="47"/>
      <c r="BL123" s="47"/>
    </row>
    <row r="124" ht="13.5" customHeight="1">
      <c r="A124" s="88"/>
      <c r="B124" s="84"/>
      <c r="C124" s="38"/>
      <c r="D124" s="233"/>
      <c r="E124" s="52"/>
      <c r="F124" s="41"/>
      <c r="G124" s="41"/>
      <c r="H124" s="42"/>
      <c r="I124" s="38"/>
      <c r="J124" s="234"/>
      <c r="K124" s="52"/>
      <c r="L124" s="44"/>
      <c r="M124" s="44"/>
      <c r="N124" s="23"/>
      <c r="O124" s="38"/>
      <c r="P124" s="45"/>
      <c r="Q124" s="38"/>
      <c r="R124" s="45"/>
      <c r="S124" s="45"/>
      <c r="T124" s="38"/>
      <c r="U124" s="46"/>
      <c r="V124" s="47"/>
      <c r="W124" s="47"/>
      <c r="X124" s="47"/>
      <c r="Y124" s="47"/>
      <c r="Z124" s="48"/>
      <c r="AA124" s="47"/>
      <c r="AB124" s="47"/>
      <c r="AC124" s="47"/>
      <c r="AD124" s="47"/>
      <c r="AE124" s="47"/>
      <c r="AF124" s="47"/>
      <c r="AG124" s="47"/>
      <c r="AH124" s="47"/>
      <c r="AI124" s="47"/>
      <c r="AJ124" s="47"/>
      <c r="AK124" s="47"/>
      <c r="AL124" s="47"/>
      <c r="AM124" s="47"/>
      <c r="AN124" s="47"/>
      <c r="AO124" s="47"/>
      <c r="AP124" s="47"/>
      <c r="AQ124" s="47"/>
      <c r="AR124" s="47"/>
      <c r="AS124" s="47"/>
      <c r="AT124" s="47"/>
      <c r="AU124" s="47"/>
      <c r="AV124" s="47"/>
      <c r="AW124" s="47"/>
      <c r="AX124" s="47"/>
      <c r="AY124" s="47"/>
      <c r="AZ124" s="47"/>
      <c r="BA124" s="47"/>
      <c r="BB124" s="47"/>
      <c r="BC124" s="47"/>
      <c r="BD124" s="47"/>
      <c r="BE124" s="47"/>
      <c r="BF124" s="47"/>
      <c r="BG124" s="47"/>
      <c r="BH124" s="47"/>
      <c r="BI124" s="47"/>
      <c r="BJ124" s="47"/>
      <c r="BK124" s="47"/>
      <c r="BL124" s="47"/>
    </row>
    <row r="125" ht="13.5" customHeight="1">
      <c r="A125" s="88"/>
      <c r="B125" s="84"/>
      <c r="C125" s="38"/>
      <c r="D125" s="233"/>
      <c r="E125" s="52"/>
      <c r="F125" s="41"/>
      <c r="G125" s="41"/>
      <c r="H125" s="42"/>
      <c r="I125" s="38"/>
      <c r="J125" s="234"/>
      <c r="K125" s="52"/>
      <c r="L125" s="44"/>
      <c r="M125" s="44"/>
      <c r="N125" s="23"/>
      <c r="O125" s="38"/>
      <c r="P125" s="45"/>
      <c r="Q125" s="38"/>
      <c r="R125" s="45"/>
      <c r="S125" s="45"/>
      <c r="T125" s="38"/>
      <c r="U125" s="46"/>
      <c r="V125" s="47"/>
      <c r="W125" s="47"/>
      <c r="X125" s="47"/>
      <c r="Y125" s="47"/>
      <c r="Z125" s="48"/>
      <c r="AA125" s="47"/>
      <c r="AB125" s="47"/>
      <c r="AC125" s="47"/>
      <c r="AD125" s="47"/>
      <c r="AE125" s="47"/>
      <c r="AF125" s="47"/>
      <c r="AG125" s="47"/>
      <c r="AH125" s="47"/>
      <c r="AI125" s="47"/>
      <c r="AJ125" s="47"/>
      <c r="AK125" s="47"/>
      <c r="AL125" s="47"/>
      <c r="AM125" s="47"/>
      <c r="AN125" s="47"/>
      <c r="AO125" s="47"/>
      <c r="AP125" s="47"/>
      <c r="AQ125" s="47"/>
      <c r="AR125" s="47"/>
      <c r="AS125" s="47"/>
      <c r="AT125" s="47"/>
      <c r="AU125" s="47"/>
      <c r="AV125" s="47"/>
      <c r="AW125" s="47"/>
      <c r="AX125" s="47"/>
      <c r="AY125" s="47"/>
      <c r="AZ125" s="47"/>
      <c r="BA125" s="47"/>
      <c r="BB125" s="47"/>
      <c r="BC125" s="47"/>
      <c r="BD125" s="47"/>
      <c r="BE125" s="47"/>
      <c r="BF125" s="47"/>
      <c r="BG125" s="47"/>
      <c r="BH125" s="47"/>
      <c r="BI125" s="47"/>
      <c r="BJ125" s="47"/>
      <c r="BK125" s="47"/>
      <c r="BL125" s="47"/>
    </row>
    <row r="126" ht="13.5" customHeight="1">
      <c r="A126" s="88"/>
      <c r="B126" s="84"/>
      <c r="C126" s="38"/>
      <c r="D126" s="233"/>
      <c r="E126" s="52"/>
      <c r="F126" s="41"/>
      <c r="G126" s="41"/>
      <c r="H126" s="42"/>
      <c r="I126" s="38"/>
      <c r="J126" s="234"/>
      <c r="K126" s="52"/>
      <c r="L126" s="44"/>
      <c r="M126" s="44"/>
      <c r="N126" s="23"/>
      <c r="O126" s="38"/>
      <c r="P126" s="45"/>
      <c r="Q126" s="38"/>
      <c r="R126" s="45"/>
      <c r="S126" s="45"/>
      <c r="T126" s="38"/>
      <c r="U126" s="46"/>
      <c r="V126" s="47"/>
      <c r="W126" s="47"/>
      <c r="X126" s="47"/>
      <c r="Y126" s="47"/>
      <c r="Z126" s="48"/>
      <c r="AA126" s="47"/>
      <c r="AB126" s="47"/>
      <c r="AC126" s="47"/>
      <c r="AD126" s="47"/>
      <c r="AE126" s="47"/>
      <c r="AF126" s="47"/>
      <c r="AG126" s="47"/>
      <c r="AH126" s="47"/>
      <c r="AI126" s="47"/>
      <c r="AJ126" s="47"/>
      <c r="AK126" s="47"/>
      <c r="AL126" s="47"/>
      <c r="AM126" s="47"/>
      <c r="AN126" s="47"/>
      <c r="AO126" s="47"/>
      <c r="AP126" s="47"/>
      <c r="AQ126" s="47"/>
      <c r="AR126" s="47"/>
      <c r="AS126" s="47"/>
      <c r="AT126" s="47"/>
      <c r="AU126" s="47"/>
      <c r="AV126" s="47"/>
      <c r="AW126" s="47"/>
      <c r="AX126" s="47"/>
      <c r="AY126" s="47"/>
      <c r="AZ126" s="47"/>
      <c r="BA126" s="47"/>
      <c r="BB126" s="47"/>
      <c r="BC126" s="47"/>
      <c r="BD126" s="47"/>
      <c r="BE126" s="47"/>
      <c r="BF126" s="47"/>
      <c r="BG126" s="47"/>
      <c r="BH126" s="47"/>
      <c r="BI126" s="47"/>
      <c r="BJ126" s="47"/>
      <c r="BK126" s="47"/>
      <c r="BL126" s="47"/>
    </row>
    <row r="127" ht="13.5" customHeight="1">
      <c r="A127" s="88"/>
      <c r="B127" s="84"/>
      <c r="C127" s="38"/>
      <c r="D127" s="233"/>
      <c r="E127" s="52"/>
      <c r="F127" s="41"/>
      <c r="G127" s="41"/>
      <c r="H127" s="42"/>
      <c r="I127" s="38"/>
      <c r="J127" s="234"/>
      <c r="K127" s="52"/>
      <c r="L127" s="44"/>
      <c r="M127" s="44"/>
      <c r="N127" s="23"/>
      <c r="O127" s="38"/>
      <c r="P127" s="45"/>
      <c r="Q127" s="38"/>
      <c r="R127" s="45"/>
      <c r="S127" s="45"/>
      <c r="T127" s="38"/>
      <c r="U127" s="46"/>
      <c r="V127" s="47"/>
      <c r="W127" s="47"/>
      <c r="X127" s="47"/>
      <c r="Y127" s="47"/>
      <c r="Z127" s="48"/>
      <c r="AA127" s="47"/>
      <c r="AB127" s="47"/>
      <c r="AC127" s="47"/>
      <c r="AD127" s="47"/>
      <c r="AE127" s="47"/>
      <c r="AF127" s="47"/>
      <c r="AG127" s="47"/>
      <c r="AH127" s="47"/>
      <c r="AI127" s="47"/>
      <c r="AJ127" s="47"/>
      <c r="AK127" s="47"/>
      <c r="AL127" s="47"/>
      <c r="AM127" s="47"/>
      <c r="AN127" s="47"/>
      <c r="AO127" s="47"/>
      <c r="AP127" s="47"/>
      <c r="AQ127" s="47"/>
      <c r="AR127" s="47"/>
      <c r="AS127" s="47"/>
      <c r="AT127" s="47"/>
      <c r="AU127" s="47"/>
      <c r="AV127" s="47"/>
      <c r="AW127" s="47"/>
      <c r="AX127" s="47"/>
      <c r="AY127" s="47"/>
      <c r="AZ127" s="47"/>
      <c r="BA127" s="47"/>
      <c r="BB127" s="47"/>
      <c r="BC127" s="47"/>
      <c r="BD127" s="47"/>
      <c r="BE127" s="47"/>
      <c r="BF127" s="47"/>
      <c r="BG127" s="47"/>
      <c r="BH127" s="47"/>
      <c r="BI127" s="47"/>
      <c r="BJ127" s="47"/>
      <c r="BK127" s="47"/>
      <c r="BL127" s="47"/>
    </row>
    <row r="128" ht="13.5" customHeight="1">
      <c r="A128" s="88"/>
      <c r="B128" s="84"/>
      <c r="C128" s="38"/>
      <c r="D128" s="233"/>
      <c r="E128" s="52"/>
      <c r="F128" s="41"/>
      <c r="G128" s="41"/>
      <c r="H128" s="42"/>
      <c r="I128" s="38"/>
      <c r="J128" s="234"/>
      <c r="K128" s="52"/>
      <c r="L128" s="44"/>
      <c r="M128" s="44"/>
      <c r="N128" s="23"/>
      <c r="O128" s="38"/>
      <c r="P128" s="45"/>
      <c r="Q128" s="38"/>
      <c r="R128" s="45"/>
      <c r="S128" s="45"/>
      <c r="T128" s="38"/>
      <c r="U128" s="46"/>
      <c r="V128" s="47"/>
      <c r="W128" s="47"/>
      <c r="X128" s="47"/>
      <c r="Y128" s="47"/>
      <c r="Z128" s="48"/>
      <c r="AA128" s="47"/>
      <c r="AB128" s="47"/>
      <c r="AC128" s="47"/>
      <c r="AD128" s="47"/>
      <c r="AE128" s="47"/>
      <c r="AF128" s="47"/>
      <c r="AG128" s="47"/>
      <c r="AH128" s="47"/>
      <c r="AI128" s="47"/>
      <c r="AJ128" s="47"/>
      <c r="AK128" s="47"/>
      <c r="AL128" s="47"/>
      <c r="AM128" s="47"/>
      <c r="AN128" s="47"/>
      <c r="AO128" s="47"/>
      <c r="AP128" s="47"/>
      <c r="AQ128" s="47"/>
      <c r="AR128" s="47"/>
      <c r="AS128" s="47"/>
      <c r="AT128" s="47"/>
      <c r="AU128" s="47"/>
      <c r="AV128" s="47"/>
      <c r="AW128" s="47"/>
      <c r="AX128" s="47"/>
      <c r="AY128" s="47"/>
      <c r="AZ128" s="47"/>
      <c r="BA128" s="47"/>
      <c r="BB128" s="47"/>
      <c r="BC128" s="47"/>
      <c r="BD128" s="47"/>
      <c r="BE128" s="47"/>
      <c r="BF128" s="47"/>
      <c r="BG128" s="47"/>
      <c r="BH128" s="47"/>
      <c r="BI128" s="47"/>
      <c r="BJ128" s="47"/>
      <c r="BK128" s="47"/>
      <c r="BL128" s="47"/>
    </row>
    <row r="129" ht="13.5" customHeight="1">
      <c r="A129" s="88"/>
      <c r="B129" s="84"/>
      <c r="C129" s="38"/>
      <c r="D129" s="233"/>
      <c r="E129" s="52"/>
      <c r="F129" s="41"/>
      <c r="G129" s="41"/>
      <c r="H129" s="42"/>
      <c r="I129" s="38"/>
      <c r="J129" s="234"/>
      <c r="K129" s="52"/>
      <c r="L129" s="44"/>
      <c r="M129" s="44"/>
      <c r="N129" s="23"/>
      <c r="O129" s="38"/>
      <c r="P129" s="45"/>
      <c r="Q129" s="38"/>
      <c r="R129" s="45"/>
      <c r="S129" s="45"/>
      <c r="T129" s="38"/>
      <c r="U129" s="46"/>
      <c r="V129" s="47"/>
      <c r="W129" s="47"/>
      <c r="X129" s="47"/>
      <c r="Y129" s="47"/>
      <c r="Z129" s="48"/>
      <c r="AA129" s="47"/>
      <c r="AB129" s="47"/>
      <c r="AC129" s="47"/>
      <c r="AD129" s="47"/>
      <c r="AE129" s="47"/>
      <c r="AF129" s="47"/>
      <c r="AG129" s="47"/>
      <c r="AH129" s="47"/>
      <c r="AI129" s="47"/>
      <c r="AJ129" s="47"/>
      <c r="AK129" s="47"/>
      <c r="AL129" s="47"/>
      <c r="AM129" s="47"/>
      <c r="AN129" s="47"/>
      <c r="AO129" s="47"/>
      <c r="AP129" s="47"/>
      <c r="AQ129" s="47"/>
      <c r="AR129" s="47"/>
      <c r="AS129" s="47"/>
      <c r="AT129" s="47"/>
      <c r="AU129" s="47"/>
      <c r="AV129" s="47"/>
      <c r="AW129" s="47"/>
      <c r="AX129" s="47"/>
      <c r="AY129" s="47"/>
      <c r="AZ129" s="47"/>
      <c r="BA129" s="47"/>
      <c r="BB129" s="47"/>
      <c r="BC129" s="47"/>
      <c r="BD129" s="47"/>
      <c r="BE129" s="47"/>
      <c r="BF129" s="47"/>
      <c r="BG129" s="47"/>
      <c r="BH129" s="47"/>
      <c r="BI129" s="47"/>
      <c r="BJ129" s="47"/>
      <c r="BK129" s="47"/>
      <c r="BL129" s="47"/>
    </row>
    <row r="130" ht="13.5" customHeight="1">
      <c r="A130" s="88"/>
      <c r="B130" s="84"/>
      <c r="C130" s="38"/>
      <c r="D130" s="233"/>
      <c r="E130" s="52"/>
      <c r="F130" s="41"/>
      <c r="G130" s="41"/>
      <c r="H130" s="42"/>
      <c r="I130" s="38"/>
      <c r="J130" s="234"/>
      <c r="K130" s="52"/>
      <c r="L130" s="44"/>
      <c r="M130" s="44"/>
      <c r="N130" s="23"/>
      <c r="O130" s="38"/>
      <c r="P130" s="45"/>
      <c r="Q130" s="38"/>
      <c r="R130" s="45"/>
      <c r="S130" s="45"/>
      <c r="T130" s="38"/>
      <c r="U130" s="46"/>
      <c r="V130" s="47"/>
      <c r="W130" s="47"/>
      <c r="X130" s="47"/>
      <c r="Y130" s="47"/>
      <c r="Z130" s="48"/>
      <c r="AA130" s="47"/>
      <c r="AB130" s="47"/>
      <c r="AC130" s="47"/>
      <c r="AD130" s="47"/>
      <c r="AE130" s="47"/>
      <c r="AF130" s="47"/>
      <c r="AG130" s="47"/>
      <c r="AH130" s="47"/>
      <c r="AI130" s="47"/>
      <c r="AJ130" s="47"/>
      <c r="AK130" s="47"/>
      <c r="AL130" s="47"/>
      <c r="AM130" s="47"/>
      <c r="AN130" s="47"/>
      <c r="AO130" s="47"/>
      <c r="AP130" s="47"/>
      <c r="AQ130" s="47"/>
      <c r="AR130" s="47"/>
      <c r="AS130" s="47"/>
      <c r="AT130" s="47"/>
      <c r="AU130" s="47"/>
      <c r="AV130" s="47"/>
      <c r="AW130" s="47"/>
      <c r="AX130" s="47"/>
      <c r="AY130" s="47"/>
      <c r="AZ130" s="47"/>
      <c r="BA130" s="47"/>
      <c r="BB130" s="47"/>
      <c r="BC130" s="47"/>
      <c r="BD130" s="47"/>
      <c r="BE130" s="47"/>
      <c r="BF130" s="47"/>
      <c r="BG130" s="47"/>
      <c r="BH130" s="47"/>
      <c r="BI130" s="47"/>
      <c r="BJ130" s="47"/>
      <c r="BK130" s="47"/>
      <c r="BL130" s="47"/>
    </row>
    <row r="131" ht="13.5" customHeight="1">
      <c r="A131" s="88"/>
      <c r="B131" s="84"/>
      <c r="C131" s="38"/>
      <c r="D131" s="233"/>
      <c r="E131" s="52"/>
      <c r="F131" s="41"/>
      <c r="G131" s="41"/>
      <c r="H131" s="42"/>
      <c r="I131" s="38"/>
      <c r="J131" s="234"/>
      <c r="K131" s="52"/>
      <c r="L131" s="44"/>
      <c r="M131" s="44"/>
      <c r="N131" s="23"/>
      <c r="O131" s="38"/>
      <c r="P131" s="45"/>
      <c r="Q131" s="38"/>
      <c r="R131" s="45"/>
      <c r="S131" s="45"/>
      <c r="T131" s="38"/>
      <c r="U131" s="46"/>
      <c r="V131" s="47"/>
      <c r="W131" s="47"/>
      <c r="X131" s="47"/>
      <c r="Y131" s="47"/>
      <c r="Z131" s="48"/>
      <c r="AA131" s="47"/>
      <c r="AB131" s="47"/>
      <c r="AC131" s="47"/>
      <c r="AD131" s="47"/>
      <c r="AE131" s="47"/>
      <c r="AF131" s="47"/>
      <c r="AG131" s="47"/>
      <c r="AH131" s="47"/>
      <c r="AI131" s="47"/>
      <c r="AJ131" s="47"/>
      <c r="AK131" s="47"/>
      <c r="AL131" s="47"/>
      <c r="AM131" s="47"/>
      <c r="AN131" s="47"/>
      <c r="AO131" s="47"/>
      <c r="AP131" s="47"/>
      <c r="AQ131" s="47"/>
      <c r="AR131" s="47"/>
      <c r="AS131" s="47"/>
      <c r="AT131" s="47"/>
      <c r="AU131" s="47"/>
      <c r="AV131" s="47"/>
      <c r="AW131" s="47"/>
      <c r="AX131" s="47"/>
      <c r="AY131" s="47"/>
      <c r="AZ131" s="47"/>
      <c r="BA131" s="47"/>
      <c r="BB131" s="47"/>
      <c r="BC131" s="47"/>
      <c r="BD131" s="47"/>
      <c r="BE131" s="47"/>
      <c r="BF131" s="47"/>
      <c r="BG131" s="47"/>
      <c r="BH131" s="47"/>
      <c r="BI131" s="47"/>
      <c r="BJ131" s="47"/>
      <c r="BK131" s="47"/>
      <c r="BL131" s="47"/>
    </row>
    <row r="132" ht="13.5" customHeight="1">
      <c r="A132" s="88"/>
      <c r="B132" s="84"/>
      <c r="C132" s="38"/>
      <c r="D132" s="233"/>
      <c r="E132" s="52"/>
      <c r="F132" s="41"/>
      <c r="G132" s="41"/>
      <c r="H132" s="42"/>
      <c r="I132" s="38"/>
      <c r="J132" s="234"/>
      <c r="K132" s="52"/>
      <c r="L132" s="44"/>
      <c r="M132" s="44"/>
      <c r="N132" s="23"/>
      <c r="O132" s="38"/>
      <c r="P132" s="45"/>
      <c r="Q132" s="38"/>
      <c r="R132" s="45"/>
      <c r="S132" s="45"/>
      <c r="T132" s="38"/>
      <c r="U132" s="46"/>
      <c r="V132" s="47"/>
      <c r="W132" s="47"/>
      <c r="X132" s="47"/>
      <c r="Y132" s="47"/>
      <c r="Z132" s="48"/>
      <c r="AA132" s="47"/>
      <c r="AB132" s="47"/>
      <c r="AC132" s="47"/>
      <c r="AD132" s="47"/>
      <c r="AE132" s="47"/>
      <c r="AF132" s="47"/>
      <c r="AG132" s="47"/>
      <c r="AH132" s="47"/>
      <c r="AI132" s="47"/>
      <c r="AJ132" s="47"/>
      <c r="AK132" s="47"/>
      <c r="AL132" s="47"/>
      <c r="AM132" s="47"/>
      <c r="AN132" s="47"/>
      <c r="AO132" s="47"/>
      <c r="AP132" s="47"/>
      <c r="AQ132" s="47"/>
      <c r="AR132" s="47"/>
      <c r="AS132" s="47"/>
      <c r="AT132" s="47"/>
      <c r="AU132" s="47"/>
      <c r="AV132" s="47"/>
      <c r="AW132" s="47"/>
      <c r="AX132" s="47"/>
      <c r="AY132" s="47"/>
      <c r="AZ132" s="47"/>
      <c r="BA132" s="47"/>
      <c r="BB132" s="47"/>
      <c r="BC132" s="47"/>
      <c r="BD132" s="47"/>
      <c r="BE132" s="47"/>
      <c r="BF132" s="47"/>
      <c r="BG132" s="47"/>
      <c r="BH132" s="47"/>
      <c r="BI132" s="47"/>
      <c r="BJ132" s="47"/>
      <c r="BK132" s="47"/>
      <c r="BL132" s="47"/>
    </row>
    <row r="133" ht="13.5" customHeight="1">
      <c r="A133" s="88"/>
      <c r="B133" s="84"/>
      <c r="C133" s="38"/>
      <c r="D133" s="233"/>
      <c r="E133" s="52"/>
      <c r="F133" s="41"/>
      <c r="G133" s="41"/>
      <c r="H133" s="42"/>
      <c r="I133" s="38"/>
      <c r="J133" s="234"/>
      <c r="K133" s="52"/>
      <c r="L133" s="44"/>
      <c r="M133" s="44"/>
      <c r="N133" s="23"/>
      <c r="O133" s="38"/>
      <c r="P133" s="45"/>
      <c r="Q133" s="38"/>
      <c r="R133" s="45"/>
      <c r="S133" s="45"/>
      <c r="T133" s="38"/>
      <c r="U133" s="46"/>
      <c r="V133" s="47"/>
      <c r="W133" s="47"/>
      <c r="X133" s="47"/>
      <c r="Y133" s="47"/>
      <c r="Z133" s="48"/>
      <c r="AA133" s="47"/>
      <c r="AB133" s="47"/>
      <c r="AC133" s="47"/>
      <c r="AD133" s="47"/>
      <c r="AE133" s="47"/>
      <c r="AF133" s="47"/>
      <c r="AG133" s="47"/>
      <c r="AH133" s="47"/>
      <c r="AI133" s="47"/>
      <c r="AJ133" s="47"/>
      <c r="AK133" s="47"/>
      <c r="AL133" s="47"/>
      <c r="AM133" s="47"/>
      <c r="AN133" s="47"/>
      <c r="AO133" s="47"/>
      <c r="AP133" s="47"/>
      <c r="AQ133" s="47"/>
      <c r="AR133" s="47"/>
      <c r="AS133" s="47"/>
      <c r="AT133" s="47"/>
      <c r="AU133" s="47"/>
      <c r="AV133" s="47"/>
      <c r="AW133" s="47"/>
      <c r="AX133" s="47"/>
      <c r="AY133" s="47"/>
      <c r="AZ133" s="47"/>
      <c r="BA133" s="47"/>
      <c r="BB133" s="47"/>
      <c r="BC133" s="47"/>
      <c r="BD133" s="47"/>
      <c r="BE133" s="47"/>
      <c r="BF133" s="47"/>
      <c r="BG133" s="47"/>
      <c r="BH133" s="47"/>
      <c r="BI133" s="47"/>
      <c r="BJ133" s="47"/>
      <c r="BK133" s="47"/>
      <c r="BL133" s="47"/>
    </row>
    <row r="134" ht="13.5" customHeight="1">
      <c r="A134" s="88"/>
      <c r="B134" s="84"/>
      <c r="C134" s="38"/>
      <c r="D134" s="233"/>
      <c r="E134" s="52"/>
      <c r="F134" s="41"/>
      <c r="G134" s="41"/>
      <c r="H134" s="42"/>
      <c r="I134" s="38"/>
      <c r="J134" s="234"/>
      <c r="K134" s="52"/>
      <c r="L134" s="44"/>
      <c r="M134" s="44"/>
      <c r="N134" s="23"/>
      <c r="O134" s="38"/>
      <c r="P134" s="45"/>
      <c r="Q134" s="38"/>
      <c r="R134" s="45"/>
      <c r="S134" s="45"/>
      <c r="T134" s="38"/>
      <c r="U134" s="46"/>
      <c r="V134" s="47"/>
      <c r="W134" s="47"/>
      <c r="X134" s="47"/>
      <c r="Y134" s="47"/>
      <c r="Z134" s="48"/>
      <c r="AA134" s="47"/>
      <c r="AB134" s="47"/>
      <c r="AC134" s="47"/>
      <c r="AD134" s="47"/>
      <c r="AE134" s="47"/>
      <c r="AF134" s="47"/>
      <c r="AG134" s="47"/>
      <c r="AH134" s="47"/>
      <c r="AI134" s="47"/>
      <c r="AJ134" s="47"/>
      <c r="AK134" s="47"/>
      <c r="AL134" s="47"/>
      <c r="AM134" s="47"/>
      <c r="AN134" s="47"/>
      <c r="AO134" s="47"/>
      <c r="AP134" s="47"/>
      <c r="AQ134" s="47"/>
      <c r="AR134" s="47"/>
      <c r="AS134" s="47"/>
      <c r="AT134" s="47"/>
      <c r="AU134" s="47"/>
      <c r="AV134" s="47"/>
      <c r="AW134" s="47"/>
      <c r="AX134" s="47"/>
      <c r="AY134" s="47"/>
      <c r="AZ134" s="47"/>
      <c r="BA134" s="47"/>
      <c r="BB134" s="47"/>
      <c r="BC134" s="47"/>
      <c r="BD134" s="47"/>
      <c r="BE134" s="47"/>
      <c r="BF134" s="47"/>
      <c r="BG134" s="47"/>
      <c r="BH134" s="47"/>
      <c r="BI134" s="47"/>
      <c r="BJ134" s="47"/>
      <c r="BK134" s="47"/>
      <c r="BL134" s="47"/>
    </row>
    <row r="135" ht="13.5" customHeight="1">
      <c r="A135" s="88"/>
      <c r="B135" s="84"/>
      <c r="C135" s="38"/>
      <c r="D135" s="233"/>
      <c r="E135" s="52"/>
      <c r="F135" s="41"/>
      <c r="G135" s="41"/>
      <c r="H135" s="42"/>
      <c r="I135" s="38"/>
      <c r="J135" s="234"/>
      <c r="K135" s="52"/>
      <c r="L135" s="44"/>
      <c r="M135" s="44"/>
      <c r="N135" s="23"/>
      <c r="O135" s="38"/>
      <c r="P135" s="45"/>
      <c r="Q135" s="38"/>
      <c r="R135" s="45"/>
      <c r="S135" s="45"/>
      <c r="T135" s="38"/>
      <c r="U135" s="46"/>
      <c r="V135" s="47"/>
      <c r="W135" s="47"/>
      <c r="X135" s="47"/>
      <c r="Y135" s="47"/>
      <c r="Z135" s="48"/>
      <c r="AA135" s="47"/>
      <c r="AB135" s="47"/>
      <c r="AC135" s="47"/>
      <c r="AD135" s="47"/>
      <c r="AE135" s="47"/>
      <c r="AF135" s="47"/>
      <c r="AG135" s="47"/>
      <c r="AH135" s="47"/>
      <c r="AI135" s="47"/>
      <c r="AJ135" s="47"/>
      <c r="AK135" s="47"/>
      <c r="AL135" s="47"/>
      <c r="AM135" s="47"/>
      <c r="AN135" s="47"/>
      <c r="AO135" s="47"/>
      <c r="AP135" s="47"/>
      <c r="AQ135" s="47"/>
      <c r="AR135" s="47"/>
      <c r="AS135" s="47"/>
      <c r="AT135" s="47"/>
      <c r="AU135" s="47"/>
      <c r="AV135" s="47"/>
      <c r="AW135" s="47"/>
      <c r="AX135" s="47"/>
      <c r="AY135" s="47"/>
      <c r="AZ135" s="47"/>
      <c r="BA135" s="47"/>
      <c r="BB135" s="47"/>
      <c r="BC135" s="47"/>
      <c r="BD135" s="47"/>
      <c r="BE135" s="47"/>
      <c r="BF135" s="47"/>
      <c r="BG135" s="47"/>
      <c r="BH135" s="47"/>
      <c r="BI135" s="47"/>
      <c r="BJ135" s="47"/>
      <c r="BK135" s="47"/>
      <c r="BL135" s="47"/>
    </row>
    <row r="136" ht="13.5" customHeight="1">
      <c r="A136" s="88"/>
      <c r="B136" s="84"/>
      <c r="C136" s="38"/>
      <c r="D136" s="233"/>
      <c r="E136" s="52"/>
      <c r="F136" s="41"/>
      <c r="G136" s="41"/>
      <c r="H136" s="42"/>
      <c r="I136" s="38"/>
      <c r="J136" s="234"/>
      <c r="K136" s="52"/>
      <c r="L136" s="44"/>
      <c r="M136" s="44"/>
      <c r="N136" s="23"/>
      <c r="O136" s="38"/>
      <c r="P136" s="45"/>
      <c r="Q136" s="38"/>
      <c r="R136" s="45"/>
      <c r="S136" s="45"/>
      <c r="T136" s="38"/>
      <c r="U136" s="46"/>
      <c r="V136" s="47"/>
      <c r="W136" s="47"/>
      <c r="X136" s="47"/>
      <c r="Y136" s="47"/>
      <c r="Z136" s="48"/>
      <c r="AA136" s="47"/>
      <c r="AB136" s="47"/>
      <c r="AC136" s="47"/>
      <c r="AD136" s="47"/>
      <c r="AE136" s="47"/>
      <c r="AF136" s="47"/>
      <c r="AG136" s="47"/>
      <c r="AH136" s="47"/>
      <c r="AI136" s="47"/>
      <c r="AJ136" s="47"/>
      <c r="AK136" s="47"/>
      <c r="AL136" s="47"/>
      <c r="AM136" s="47"/>
      <c r="AN136" s="47"/>
      <c r="AO136" s="47"/>
      <c r="AP136" s="47"/>
      <c r="AQ136" s="47"/>
      <c r="AR136" s="47"/>
      <c r="AS136" s="47"/>
      <c r="AT136" s="47"/>
      <c r="AU136" s="47"/>
      <c r="AV136" s="47"/>
      <c r="AW136" s="47"/>
      <c r="AX136" s="47"/>
      <c r="AY136" s="47"/>
      <c r="AZ136" s="47"/>
      <c r="BA136" s="47"/>
      <c r="BB136" s="47"/>
      <c r="BC136" s="47"/>
      <c r="BD136" s="47"/>
      <c r="BE136" s="47"/>
      <c r="BF136" s="47"/>
      <c r="BG136" s="47"/>
      <c r="BH136" s="47"/>
      <c r="BI136" s="47"/>
      <c r="BJ136" s="47"/>
      <c r="BK136" s="47"/>
      <c r="BL136" s="47"/>
    </row>
    <row r="137" ht="13.5" customHeight="1">
      <c r="A137" s="88"/>
      <c r="B137" s="84"/>
      <c r="C137" s="38"/>
      <c r="D137" s="233"/>
      <c r="E137" s="52"/>
      <c r="F137" s="41"/>
      <c r="G137" s="41"/>
      <c r="H137" s="42"/>
      <c r="I137" s="38"/>
      <c r="J137" s="234"/>
      <c r="K137" s="52"/>
      <c r="L137" s="44"/>
      <c r="M137" s="44"/>
      <c r="N137" s="23"/>
      <c r="O137" s="38"/>
      <c r="P137" s="45"/>
      <c r="Q137" s="38"/>
      <c r="R137" s="45"/>
      <c r="S137" s="45"/>
      <c r="T137" s="38"/>
      <c r="U137" s="46"/>
      <c r="V137" s="47"/>
      <c r="W137" s="47"/>
      <c r="X137" s="47"/>
      <c r="Y137" s="47"/>
      <c r="Z137" s="48"/>
      <c r="AA137" s="47"/>
      <c r="AB137" s="47"/>
      <c r="AC137" s="47"/>
      <c r="AD137" s="47"/>
      <c r="AE137" s="47"/>
      <c r="AF137" s="47"/>
      <c r="AG137" s="47"/>
      <c r="AH137" s="47"/>
      <c r="AI137" s="47"/>
      <c r="AJ137" s="47"/>
      <c r="AK137" s="47"/>
      <c r="AL137" s="47"/>
      <c r="AM137" s="47"/>
      <c r="AN137" s="47"/>
      <c r="AO137" s="47"/>
      <c r="AP137" s="47"/>
      <c r="AQ137" s="47"/>
      <c r="AR137" s="47"/>
      <c r="AS137" s="47"/>
      <c r="AT137" s="47"/>
      <c r="AU137" s="47"/>
      <c r="AV137" s="47"/>
      <c r="AW137" s="47"/>
      <c r="AX137" s="47"/>
      <c r="AY137" s="47"/>
      <c r="AZ137" s="47"/>
      <c r="BA137" s="47"/>
      <c r="BB137" s="47"/>
      <c r="BC137" s="47"/>
      <c r="BD137" s="47"/>
      <c r="BE137" s="47"/>
      <c r="BF137" s="47"/>
      <c r="BG137" s="47"/>
      <c r="BH137" s="47"/>
      <c r="BI137" s="47"/>
      <c r="BJ137" s="47"/>
      <c r="BK137" s="47"/>
      <c r="BL137" s="47"/>
    </row>
    <row r="138" ht="13.5" customHeight="1">
      <c r="A138" s="88"/>
      <c r="B138" s="84"/>
      <c r="C138" s="38"/>
      <c r="D138" s="233"/>
      <c r="E138" s="52"/>
      <c r="F138" s="41"/>
      <c r="G138" s="41"/>
      <c r="H138" s="42"/>
      <c r="I138" s="38"/>
      <c r="J138" s="234"/>
      <c r="K138" s="52"/>
      <c r="L138" s="44"/>
      <c r="M138" s="44"/>
      <c r="N138" s="23"/>
      <c r="O138" s="38"/>
      <c r="P138" s="45"/>
      <c r="Q138" s="38"/>
      <c r="R138" s="45"/>
      <c r="S138" s="45"/>
      <c r="T138" s="38"/>
      <c r="U138" s="46"/>
      <c r="V138" s="47"/>
      <c r="W138" s="47"/>
      <c r="X138" s="47"/>
      <c r="Y138" s="47"/>
      <c r="Z138" s="48"/>
      <c r="AA138" s="47"/>
      <c r="AB138" s="47"/>
      <c r="AC138" s="47"/>
      <c r="AD138" s="47"/>
      <c r="AE138" s="47"/>
      <c r="AF138" s="47"/>
      <c r="AG138" s="47"/>
      <c r="AH138" s="47"/>
      <c r="AI138" s="47"/>
      <c r="AJ138" s="47"/>
      <c r="AK138" s="47"/>
      <c r="AL138" s="47"/>
      <c r="AM138" s="47"/>
      <c r="AN138" s="47"/>
      <c r="AO138" s="47"/>
      <c r="AP138" s="47"/>
      <c r="AQ138" s="47"/>
      <c r="AR138" s="47"/>
      <c r="AS138" s="47"/>
      <c r="AT138" s="47"/>
      <c r="AU138" s="47"/>
      <c r="AV138" s="47"/>
      <c r="AW138" s="47"/>
      <c r="AX138" s="47"/>
      <c r="AY138" s="47"/>
      <c r="AZ138" s="47"/>
      <c r="BA138" s="47"/>
      <c r="BB138" s="47"/>
      <c r="BC138" s="47"/>
      <c r="BD138" s="47"/>
      <c r="BE138" s="47"/>
      <c r="BF138" s="47"/>
      <c r="BG138" s="47"/>
      <c r="BH138" s="47"/>
      <c r="BI138" s="47"/>
      <c r="BJ138" s="47"/>
      <c r="BK138" s="47"/>
      <c r="BL138" s="47"/>
    </row>
    <row r="139" ht="13.5" customHeight="1">
      <c r="A139" s="88"/>
      <c r="B139" s="84"/>
      <c r="C139" s="38"/>
      <c r="D139" s="233"/>
      <c r="E139" s="52"/>
      <c r="F139" s="41"/>
      <c r="G139" s="41"/>
      <c r="H139" s="42"/>
      <c r="I139" s="38"/>
      <c r="J139" s="234"/>
      <c r="K139" s="52"/>
      <c r="L139" s="44"/>
      <c r="M139" s="44"/>
      <c r="N139" s="23"/>
      <c r="O139" s="38"/>
      <c r="P139" s="45"/>
      <c r="Q139" s="38"/>
      <c r="R139" s="45"/>
      <c r="S139" s="45"/>
      <c r="T139" s="38"/>
      <c r="U139" s="46"/>
      <c r="V139" s="47"/>
      <c r="W139" s="47"/>
      <c r="X139" s="47"/>
      <c r="Y139" s="47"/>
      <c r="Z139" s="48"/>
      <c r="AA139" s="47"/>
      <c r="AB139" s="47"/>
      <c r="AC139" s="47"/>
      <c r="AD139" s="47"/>
      <c r="AE139" s="47"/>
      <c r="AF139" s="47"/>
      <c r="AG139" s="47"/>
      <c r="AH139" s="47"/>
      <c r="AI139" s="47"/>
      <c r="AJ139" s="47"/>
      <c r="AK139" s="47"/>
      <c r="AL139" s="47"/>
      <c r="AM139" s="47"/>
      <c r="AN139" s="47"/>
      <c r="AO139" s="47"/>
      <c r="AP139" s="47"/>
      <c r="AQ139" s="47"/>
      <c r="AR139" s="47"/>
      <c r="AS139" s="47"/>
      <c r="AT139" s="47"/>
      <c r="AU139" s="47"/>
      <c r="AV139" s="47"/>
      <c r="AW139" s="47"/>
      <c r="AX139" s="47"/>
      <c r="AY139" s="47"/>
      <c r="AZ139" s="47"/>
      <c r="BA139" s="47"/>
      <c r="BB139" s="47"/>
      <c r="BC139" s="47"/>
      <c r="BD139" s="47"/>
      <c r="BE139" s="47"/>
      <c r="BF139" s="47"/>
      <c r="BG139" s="47"/>
      <c r="BH139" s="47"/>
      <c r="BI139" s="47"/>
      <c r="BJ139" s="47"/>
      <c r="BK139" s="47"/>
      <c r="BL139" s="47"/>
    </row>
    <row r="140" ht="13.5" customHeight="1">
      <c r="A140" s="88"/>
      <c r="B140" s="84"/>
      <c r="C140" s="38"/>
      <c r="D140" s="233"/>
      <c r="E140" s="52"/>
      <c r="F140" s="41"/>
      <c r="G140" s="41"/>
      <c r="H140" s="42"/>
      <c r="I140" s="38"/>
      <c r="J140" s="234"/>
      <c r="K140" s="52"/>
      <c r="L140" s="44"/>
      <c r="M140" s="44"/>
      <c r="N140" s="23"/>
      <c r="O140" s="38"/>
      <c r="P140" s="45"/>
      <c r="Q140" s="38"/>
      <c r="R140" s="45"/>
      <c r="S140" s="45"/>
      <c r="T140" s="38"/>
      <c r="U140" s="46"/>
      <c r="V140" s="47"/>
      <c r="W140" s="47"/>
      <c r="X140" s="47"/>
      <c r="Y140" s="47"/>
      <c r="Z140" s="48"/>
      <c r="AA140" s="47"/>
      <c r="AB140" s="47"/>
      <c r="AC140" s="47"/>
      <c r="AD140" s="47"/>
      <c r="AE140" s="47"/>
      <c r="AF140" s="47"/>
      <c r="AG140" s="47"/>
      <c r="AH140" s="47"/>
      <c r="AI140" s="47"/>
      <c r="AJ140" s="47"/>
      <c r="AK140" s="47"/>
      <c r="AL140" s="47"/>
      <c r="AM140" s="47"/>
      <c r="AN140" s="47"/>
      <c r="AO140" s="47"/>
      <c r="AP140" s="47"/>
      <c r="AQ140" s="47"/>
      <c r="AR140" s="47"/>
      <c r="AS140" s="47"/>
      <c r="AT140" s="47"/>
      <c r="AU140" s="47"/>
      <c r="AV140" s="47"/>
      <c r="AW140" s="47"/>
      <c r="AX140" s="47"/>
      <c r="AY140" s="47"/>
      <c r="AZ140" s="47"/>
      <c r="BA140" s="47"/>
      <c r="BB140" s="47"/>
      <c r="BC140" s="47"/>
      <c r="BD140" s="47"/>
      <c r="BE140" s="47"/>
      <c r="BF140" s="47"/>
      <c r="BG140" s="47"/>
      <c r="BH140" s="47"/>
      <c r="BI140" s="47"/>
      <c r="BJ140" s="47"/>
      <c r="BK140" s="47"/>
      <c r="BL140" s="47"/>
    </row>
    <row r="141" ht="13.5" customHeight="1">
      <c r="A141" s="88"/>
      <c r="B141" s="84"/>
      <c r="C141" s="38"/>
      <c r="D141" s="233"/>
      <c r="E141" s="52"/>
      <c r="F141" s="41"/>
      <c r="G141" s="41"/>
      <c r="H141" s="42"/>
      <c r="I141" s="38"/>
      <c r="J141" s="234"/>
      <c r="K141" s="52"/>
      <c r="L141" s="44"/>
      <c r="M141" s="44"/>
      <c r="N141" s="23"/>
      <c r="O141" s="38"/>
      <c r="P141" s="45"/>
      <c r="Q141" s="38"/>
      <c r="R141" s="45"/>
      <c r="S141" s="45"/>
      <c r="T141" s="38"/>
      <c r="U141" s="46"/>
      <c r="V141" s="47"/>
      <c r="W141" s="47"/>
      <c r="X141" s="47"/>
      <c r="Y141" s="47"/>
      <c r="Z141" s="48"/>
      <c r="AA141" s="47"/>
      <c r="AB141" s="47"/>
      <c r="AC141" s="47"/>
      <c r="AD141" s="47"/>
      <c r="AE141" s="47"/>
      <c r="AF141" s="47"/>
      <c r="AG141" s="47"/>
      <c r="AH141" s="47"/>
      <c r="AI141" s="47"/>
      <c r="AJ141" s="47"/>
      <c r="AK141" s="47"/>
      <c r="AL141" s="47"/>
      <c r="AM141" s="47"/>
      <c r="AN141" s="47"/>
      <c r="AO141" s="47"/>
      <c r="AP141" s="47"/>
      <c r="AQ141" s="47"/>
      <c r="AR141" s="47"/>
      <c r="AS141" s="47"/>
      <c r="AT141" s="47"/>
      <c r="AU141" s="47"/>
      <c r="AV141" s="47"/>
      <c r="AW141" s="47"/>
      <c r="AX141" s="47"/>
      <c r="AY141" s="47"/>
      <c r="AZ141" s="47"/>
      <c r="BA141" s="47"/>
      <c r="BB141" s="47"/>
      <c r="BC141" s="47"/>
      <c r="BD141" s="47"/>
      <c r="BE141" s="47"/>
      <c r="BF141" s="47"/>
      <c r="BG141" s="47"/>
      <c r="BH141" s="47"/>
      <c r="BI141" s="47"/>
      <c r="BJ141" s="47"/>
      <c r="BK141" s="47"/>
      <c r="BL141" s="47"/>
    </row>
    <row r="142" ht="13.5" customHeight="1">
      <c r="A142" s="88"/>
      <c r="B142" s="84"/>
      <c r="C142" s="38"/>
      <c r="D142" s="233"/>
      <c r="E142" s="52"/>
      <c r="F142" s="41"/>
      <c r="G142" s="41"/>
      <c r="H142" s="42"/>
      <c r="I142" s="38"/>
      <c r="J142" s="234"/>
      <c r="K142" s="52"/>
      <c r="L142" s="44"/>
      <c r="M142" s="44"/>
      <c r="N142" s="23"/>
      <c r="O142" s="38"/>
      <c r="P142" s="45"/>
      <c r="Q142" s="38"/>
      <c r="R142" s="45"/>
      <c r="S142" s="45"/>
      <c r="T142" s="38"/>
      <c r="U142" s="46"/>
      <c r="V142" s="47"/>
      <c r="W142" s="47"/>
      <c r="X142" s="47"/>
      <c r="Y142" s="47"/>
      <c r="Z142" s="48"/>
      <c r="AA142" s="47"/>
      <c r="AB142" s="47"/>
      <c r="AC142" s="47"/>
      <c r="AD142" s="47"/>
      <c r="AE142" s="47"/>
      <c r="AF142" s="47"/>
      <c r="AG142" s="47"/>
      <c r="AH142" s="47"/>
      <c r="AI142" s="47"/>
      <c r="AJ142" s="47"/>
      <c r="AK142" s="47"/>
      <c r="AL142" s="47"/>
      <c r="AM142" s="47"/>
      <c r="AN142" s="47"/>
      <c r="AO142" s="47"/>
      <c r="AP142" s="47"/>
      <c r="AQ142" s="47"/>
      <c r="AR142" s="47"/>
      <c r="AS142" s="47"/>
      <c r="AT142" s="47"/>
      <c r="AU142" s="47"/>
      <c r="AV142" s="47"/>
      <c r="AW142" s="47"/>
      <c r="AX142" s="47"/>
      <c r="AY142" s="47"/>
      <c r="AZ142" s="47"/>
      <c r="BA142" s="47"/>
      <c r="BB142" s="47"/>
      <c r="BC142" s="47"/>
      <c r="BD142" s="47"/>
      <c r="BE142" s="47"/>
      <c r="BF142" s="47"/>
      <c r="BG142" s="47"/>
      <c r="BH142" s="47"/>
      <c r="BI142" s="47"/>
      <c r="BJ142" s="47"/>
      <c r="BK142" s="47"/>
      <c r="BL142" s="47"/>
    </row>
    <row r="143" ht="13.5" customHeight="1">
      <c r="A143" s="88"/>
      <c r="B143" s="84"/>
      <c r="C143" s="38"/>
      <c r="D143" s="233"/>
      <c r="E143" s="52"/>
      <c r="F143" s="41"/>
      <c r="G143" s="41"/>
      <c r="H143" s="42"/>
      <c r="I143" s="38"/>
      <c r="J143" s="234"/>
      <c r="K143" s="52"/>
      <c r="L143" s="44"/>
      <c r="M143" s="44"/>
      <c r="N143" s="23"/>
      <c r="O143" s="38"/>
      <c r="P143" s="45"/>
      <c r="Q143" s="38"/>
      <c r="R143" s="45"/>
      <c r="S143" s="45"/>
      <c r="T143" s="38"/>
      <c r="U143" s="46"/>
      <c r="V143" s="47"/>
      <c r="W143" s="47"/>
      <c r="X143" s="47"/>
      <c r="Y143" s="47"/>
      <c r="Z143" s="48"/>
      <c r="AA143" s="47"/>
      <c r="AB143" s="47"/>
      <c r="AC143" s="47"/>
      <c r="AD143" s="47"/>
      <c r="AE143" s="47"/>
      <c r="AF143" s="47"/>
      <c r="AG143" s="47"/>
      <c r="AH143" s="47"/>
      <c r="AI143" s="47"/>
      <c r="AJ143" s="47"/>
      <c r="AK143" s="47"/>
      <c r="AL143" s="47"/>
      <c r="AM143" s="47"/>
      <c r="AN143" s="47"/>
      <c r="AO143" s="47"/>
      <c r="AP143" s="47"/>
      <c r="AQ143" s="47"/>
      <c r="AR143" s="47"/>
      <c r="AS143" s="47"/>
      <c r="AT143" s="47"/>
      <c r="AU143" s="47"/>
      <c r="AV143" s="47"/>
      <c r="AW143" s="47"/>
      <c r="AX143" s="47"/>
      <c r="AY143" s="47"/>
      <c r="AZ143" s="47"/>
      <c r="BA143" s="47"/>
      <c r="BB143" s="47"/>
      <c r="BC143" s="47"/>
      <c r="BD143" s="47"/>
      <c r="BE143" s="47"/>
      <c r="BF143" s="47"/>
      <c r="BG143" s="47"/>
      <c r="BH143" s="47"/>
      <c r="BI143" s="47"/>
      <c r="BJ143" s="47"/>
      <c r="BK143" s="47"/>
      <c r="BL143" s="47"/>
    </row>
    <row r="144" ht="13.5" customHeight="1">
      <c r="A144" s="88"/>
      <c r="B144" s="84"/>
      <c r="C144" s="38"/>
      <c r="D144" s="233"/>
      <c r="E144" s="52"/>
      <c r="F144" s="41"/>
      <c r="G144" s="41"/>
      <c r="H144" s="42"/>
      <c r="I144" s="38"/>
      <c r="J144" s="234"/>
      <c r="K144" s="52"/>
      <c r="L144" s="44"/>
      <c r="M144" s="44"/>
      <c r="N144" s="23"/>
      <c r="O144" s="38"/>
      <c r="P144" s="45"/>
      <c r="Q144" s="38"/>
      <c r="R144" s="45"/>
      <c r="S144" s="45"/>
      <c r="T144" s="38"/>
      <c r="U144" s="46"/>
      <c r="V144" s="47"/>
      <c r="W144" s="47"/>
      <c r="X144" s="47"/>
      <c r="Y144" s="47"/>
      <c r="Z144" s="48"/>
      <c r="AA144" s="47"/>
      <c r="AB144" s="47"/>
      <c r="AC144" s="47"/>
      <c r="AD144" s="47"/>
      <c r="AE144" s="47"/>
      <c r="AF144" s="47"/>
      <c r="AG144" s="47"/>
      <c r="AH144" s="47"/>
      <c r="AI144" s="47"/>
      <c r="AJ144" s="47"/>
      <c r="AK144" s="47"/>
      <c r="AL144" s="47"/>
      <c r="AM144" s="47"/>
      <c r="AN144" s="47"/>
      <c r="AO144" s="47"/>
      <c r="AP144" s="47"/>
      <c r="AQ144" s="47"/>
      <c r="AR144" s="47"/>
      <c r="AS144" s="47"/>
      <c r="AT144" s="47"/>
      <c r="AU144" s="47"/>
      <c r="AV144" s="47"/>
      <c r="AW144" s="47"/>
      <c r="AX144" s="47"/>
      <c r="AY144" s="47"/>
      <c r="AZ144" s="47"/>
      <c r="BA144" s="47"/>
      <c r="BB144" s="47"/>
      <c r="BC144" s="47"/>
      <c r="BD144" s="47"/>
      <c r="BE144" s="47"/>
      <c r="BF144" s="47"/>
      <c r="BG144" s="47"/>
      <c r="BH144" s="47"/>
      <c r="BI144" s="47"/>
      <c r="BJ144" s="47"/>
      <c r="BK144" s="47"/>
      <c r="BL144" s="47"/>
    </row>
    <row r="145" ht="13.5" customHeight="1">
      <c r="A145" s="88"/>
      <c r="B145" s="84"/>
      <c r="C145" s="38"/>
      <c r="D145" s="233"/>
      <c r="E145" s="52"/>
      <c r="F145" s="41"/>
      <c r="G145" s="41"/>
      <c r="H145" s="42"/>
      <c r="I145" s="38"/>
      <c r="J145" s="234"/>
      <c r="K145" s="52"/>
      <c r="L145" s="44"/>
      <c r="M145" s="44"/>
      <c r="N145" s="23"/>
      <c r="O145" s="38"/>
      <c r="P145" s="45"/>
      <c r="Q145" s="38"/>
      <c r="R145" s="45"/>
      <c r="S145" s="45"/>
      <c r="T145" s="38"/>
      <c r="U145" s="46"/>
      <c r="V145" s="47"/>
      <c r="W145" s="47"/>
      <c r="X145" s="47"/>
      <c r="Y145" s="47"/>
      <c r="Z145" s="48"/>
      <c r="AA145" s="47"/>
      <c r="AB145" s="47"/>
      <c r="AC145" s="47"/>
      <c r="AD145" s="47"/>
      <c r="AE145" s="47"/>
      <c r="AF145" s="47"/>
      <c r="AG145" s="47"/>
      <c r="AH145" s="47"/>
      <c r="AI145" s="47"/>
      <c r="AJ145" s="47"/>
      <c r="AK145" s="47"/>
      <c r="AL145" s="47"/>
      <c r="AM145" s="47"/>
      <c r="AN145" s="47"/>
      <c r="AO145" s="47"/>
      <c r="AP145" s="47"/>
      <c r="AQ145" s="47"/>
      <c r="AR145" s="47"/>
      <c r="AS145" s="47"/>
      <c r="AT145" s="47"/>
      <c r="AU145" s="47"/>
      <c r="AV145" s="47"/>
      <c r="AW145" s="47"/>
      <c r="AX145" s="47"/>
      <c r="AY145" s="47"/>
      <c r="AZ145" s="47"/>
      <c r="BA145" s="47"/>
      <c r="BB145" s="47"/>
      <c r="BC145" s="47"/>
      <c r="BD145" s="47"/>
      <c r="BE145" s="47"/>
      <c r="BF145" s="47"/>
      <c r="BG145" s="47"/>
      <c r="BH145" s="47"/>
      <c r="BI145" s="47"/>
      <c r="BJ145" s="47"/>
      <c r="BK145" s="47"/>
      <c r="BL145" s="47"/>
    </row>
    <row r="146" ht="13.5" customHeight="1">
      <c r="A146" s="88"/>
      <c r="B146" s="84"/>
      <c r="C146" s="38"/>
      <c r="D146" s="233"/>
      <c r="E146" s="52"/>
      <c r="F146" s="41"/>
      <c r="G146" s="41"/>
      <c r="H146" s="42"/>
      <c r="I146" s="38"/>
      <c r="J146" s="234"/>
      <c r="K146" s="52"/>
      <c r="L146" s="44"/>
      <c r="M146" s="44"/>
      <c r="N146" s="23"/>
      <c r="O146" s="38"/>
      <c r="P146" s="45"/>
      <c r="Q146" s="38"/>
      <c r="R146" s="45"/>
      <c r="S146" s="45"/>
      <c r="T146" s="38"/>
      <c r="U146" s="46"/>
      <c r="V146" s="47"/>
      <c r="W146" s="47"/>
      <c r="X146" s="47"/>
      <c r="Y146" s="47"/>
      <c r="Z146" s="48"/>
      <c r="AA146" s="47"/>
      <c r="AB146" s="47"/>
      <c r="AC146" s="47"/>
      <c r="AD146" s="47"/>
      <c r="AE146" s="47"/>
      <c r="AF146" s="47"/>
      <c r="AG146" s="47"/>
      <c r="AH146" s="47"/>
      <c r="AI146" s="47"/>
      <c r="AJ146" s="47"/>
      <c r="AK146" s="47"/>
      <c r="AL146" s="47"/>
      <c r="AM146" s="47"/>
      <c r="AN146" s="47"/>
      <c r="AO146" s="47"/>
      <c r="AP146" s="47"/>
      <c r="AQ146" s="47"/>
      <c r="AR146" s="47"/>
      <c r="AS146" s="47"/>
      <c r="AT146" s="47"/>
      <c r="AU146" s="47"/>
      <c r="AV146" s="47"/>
      <c r="AW146" s="47"/>
      <c r="AX146" s="47"/>
      <c r="AY146" s="47"/>
      <c r="AZ146" s="47"/>
      <c r="BA146" s="47"/>
      <c r="BB146" s="47"/>
      <c r="BC146" s="47"/>
      <c r="BD146" s="47"/>
      <c r="BE146" s="47"/>
      <c r="BF146" s="47"/>
      <c r="BG146" s="47"/>
      <c r="BH146" s="47"/>
      <c r="BI146" s="47"/>
      <c r="BJ146" s="47"/>
      <c r="BK146" s="47"/>
      <c r="BL146" s="47"/>
    </row>
    <row r="147" ht="13.5" customHeight="1">
      <c r="A147" s="88"/>
      <c r="B147" s="84"/>
      <c r="C147" s="38"/>
      <c r="D147" s="233"/>
      <c r="E147" s="52"/>
      <c r="F147" s="41"/>
      <c r="G147" s="41"/>
      <c r="H147" s="42"/>
      <c r="I147" s="38"/>
      <c r="J147" s="234"/>
      <c r="K147" s="52"/>
      <c r="L147" s="44"/>
      <c r="M147" s="44"/>
      <c r="N147" s="23"/>
      <c r="O147" s="38"/>
      <c r="P147" s="45"/>
      <c r="Q147" s="38"/>
      <c r="R147" s="45"/>
      <c r="S147" s="45"/>
      <c r="T147" s="38"/>
      <c r="U147" s="46"/>
      <c r="V147" s="47"/>
      <c r="W147" s="47"/>
      <c r="X147" s="47"/>
      <c r="Y147" s="47"/>
      <c r="Z147" s="48"/>
      <c r="AA147" s="47"/>
      <c r="AB147" s="47"/>
      <c r="AC147" s="47"/>
      <c r="AD147" s="47"/>
      <c r="AE147" s="47"/>
      <c r="AF147" s="47"/>
      <c r="AG147" s="47"/>
      <c r="AH147" s="47"/>
      <c r="AI147" s="47"/>
      <c r="AJ147" s="47"/>
      <c r="AK147" s="47"/>
      <c r="AL147" s="47"/>
      <c r="AM147" s="47"/>
      <c r="AN147" s="47"/>
      <c r="AO147" s="47"/>
      <c r="AP147" s="47"/>
      <c r="AQ147" s="47"/>
      <c r="AR147" s="47"/>
      <c r="AS147" s="47"/>
      <c r="AT147" s="47"/>
      <c r="AU147" s="47"/>
      <c r="AV147" s="47"/>
      <c r="AW147" s="47"/>
      <c r="AX147" s="47"/>
      <c r="AY147" s="47"/>
      <c r="AZ147" s="47"/>
      <c r="BA147" s="47"/>
      <c r="BB147" s="47"/>
      <c r="BC147" s="47"/>
      <c r="BD147" s="47"/>
      <c r="BE147" s="47"/>
      <c r="BF147" s="47"/>
      <c r="BG147" s="47"/>
      <c r="BH147" s="47"/>
      <c r="BI147" s="47"/>
      <c r="BJ147" s="47"/>
      <c r="BK147" s="47"/>
      <c r="BL147" s="47"/>
    </row>
    <row r="148" ht="13.5" customHeight="1">
      <c r="A148" s="88"/>
      <c r="B148" s="84"/>
      <c r="C148" s="38"/>
      <c r="D148" s="233"/>
      <c r="E148" s="52"/>
      <c r="F148" s="41"/>
      <c r="G148" s="41"/>
      <c r="H148" s="42"/>
      <c r="I148" s="38"/>
      <c r="J148" s="234"/>
      <c r="K148" s="52"/>
      <c r="L148" s="44"/>
      <c r="M148" s="44"/>
      <c r="N148" s="23"/>
      <c r="O148" s="38"/>
      <c r="P148" s="45"/>
      <c r="Q148" s="38"/>
      <c r="R148" s="45"/>
      <c r="S148" s="45"/>
      <c r="T148" s="38"/>
      <c r="U148" s="46"/>
      <c r="V148" s="47"/>
      <c r="W148" s="47"/>
      <c r="X148" s="47"/>
      <c r="Y148" s="47"/>
      <c r="Z148" s="48"/>
      <c r="AA148" s="47"/>
      <c r="AB148" s="47"/>
      <c r="AC148" s="47"/>
      <c r="AD148" s="47"/>
      <c r="AE148" s="47"/>
      <c r="AF148" s="47"/>
      <c r="AG148" s="47"/>
      <c r="AH148" s="47"/>
      <c r="AI148" s="47"/>
      <c r="AJ148" s="47"/>
      <c r="AK148" s="47"/>
      <c r="AL148" s="47"/>
      <c r="AM148" s="47"/>
      <c r="AN148" s="47"/>
      <c r="AO148" s="47"/>
      <c r="AP148" s="47"/>
      <c r="AQ148" s="47"/>
      <c r="AR148" s="47"/>
      <c r="AS148" s="47"/>
      <c r="AT148" s="47"/>
      <c r="AU148" s="47"/>
      <c r="AV148" s="47"/>
      <c r="AW148" s="47"/>
      <c r="AX148" s="47"/>
      <c r="AY148" s="47"/>
      <c r="AZ148" s="47"/>
      <c r="BA148" s="47"/>
      <c r="BB148" s="47"/>
      <c r="BC148" s="47"/>
      <c r="BD148" s="47"/>
      <c r="BE148" s="47"/>
      <c r="BF148" s="47"/>
      <c r="BG148" s="47"/>
      <c r="BH148" s="47"/>
      <c r="BI148" s="47"/>
      <c r="BJ148" s="47"/>
      <c r="BK148" s="47"/>
      <c r="BL148" s="47"/>
    </row>
    <row r="149" ht="13.5" customHeight="1">
      <c r="A149" s="88"/>
      <c r="B149" s="235"/>
      <c r="C149" s="38"/>
      <c r="D149" s="233"/>
      <c r="E149" s="52"/>
      <c r="F149" s="41"/>
      <c r="G149" s="41"/>
      <c r="H149" s="42"/>
      <c r="I149" s="38"/>
      <c r="J149" s="234"/>
      <c r="K149" s="52"/>
      <c r="L149" s="44"/>
      <c r="M149" s="44"/>
      <c r="N149" s="23"/>
      <c r="O149" s="38"/>
      <c r="P149" s="45"/>
      <c r="Q149" s="38"/>
      <c r="R149" s="45"/>
      <c r="S149" s="45"/>
      <c r="T149" s="38"/>
      <c r="U149" s="46"/>
      <c r="V149" s="47"/>
      <c r="W149" s="47"/>
      <c r="X149" s="47"/>
      <c r="Y149" s="47"/>
      <c r="Z149" s="48"/>
      <c r="AA149" s="47"/>
      <c r="AB149" s="47"/>
      <c r="AC149" s="47"/>
      <c r="AD149" s="47"/>
      <c r="AE149" s="47"/>
      <c r="AF149" s="47"/>
      <c r="AG149" s="47"/>
      <c r="AH149" s="47"/>
      <c r="AI149" s="47"/>
      <c r="AJ149" s="47"/>
      <c r="AK149" s="47"/>
      <c r="AL149" s="47"/>
      <c r="AM149" s="47"/>
      <c r="AN149" s="47"/>
      <c r="AO149" s="47"/>
      <c r="AP149" s="47"/>
      <c r="AQ149" s="47"/>
      <c r="AR149" s="47"/>
      <c r="AS149" s="47"/>
      <c r="AT149" s="47"/>
      <c r="AU149" s="47"/>
      <c r="AV149" s="47"/>
      <c r="AW149" s="47"/>
      <c r="AX149" s="47"/>
      <c r="AY149" s="47"/>
      <c r="AZ149" s="47"/>
      <c r="BA149" s="47"/>
      <c r="BB149" s="47"/>
      <c r="BC149" s="47"/>
      <c r="BD149" s="47"/>
      <c r="BE149" s="47"/>
      <c r="BF149" s="47"/>
      <c r="BG149" s="47"/>
      <c r="BH149" s="47"/>
      <c r="BI149" s="47"/>
      <c r="BJ149" s="47"/>
      <c r="BK149" s="47"/>
      <c r="BL149" s="47"/>
    </row>
    <row r="150" ht="13.5" customHeight="1">
      <c r="A150" s="88"/>
      <c r="B150" s="235"/>
      <c r="C150" s="38"/>
      <c r="D150" s="233"/>
      <c r="E150" s="52"/>
      <c r="F150" s="41"/>
      <c r="G150" s="41"/>
      <c r="H150" s="42"/>
      <c r="I150" s="38"/>
      <c r="J150" s="234"/>
      <c r="K150" s="52"/>
      <c r="L150" s="44"/>
      <c r="M150" s="44"/>
      <c r="N150" s="23"/>
      <c r="O150" s="38"/>
      <c r="P150" s="45"/>
      <c r="Q150" s="38"/>
      <c r="R150" s="45"/>
      <c r="S150" s="45"/>
      <c r="T150" s="38"/>
      <c r="U150" s="46"/>
      <c r="V150" s="47"/>
      <c r="W150" s="47"/>
      <c r="X150" s="47"/>
      <c r="Y150" s="47"/>
      <c r="Z150" s="48"/>
      <c r="AA150" s="47"/>
      <c r="AB150" s="47"/>
      <c r="AC150" s="47"/>
      <c r="AD150" s="47"/>
      <c r="AE150" s="47"/>
      <c r="AF150" s="47"/>
      <c r="AG150" s="47"/>
      <c r="AH150" s="47"/>
      <c r="AI150" s="47"/>
      <c r="AJ150" s="47"/>
      <c r="AK150" s="47"/>
      <c r="AL150" s="47"/>
      <c r="AM150" s="47"/>
      <c r="AN150" s="47"/>
      <c r="AO150" s="47"/>
      <c r="AP150" s="47"/>
      <c r="AQ150" s="47"/>
      <c r="AR150" s="47"/>
      <c r="AS150" s="47"/>
      <c r="AT150" s="47"/>
      <c r="AU150" s="47"/>
      <c r="AV150" s="47"/>
      <c r="AW150" s="47"/>
      <c r="AX150" s="47"/>
      <c r="AY150" s="47"/>
      <c r="AZ150" s="47"/>
      <c r="BA150" s="47"/>
      <c r="BB150" s="47"/>
      <c r="BC150" s="47"/>
      <c r="BD150" s="47"/>
      <c r="BE150" s="47"/>
      <c r="BF150" s="47"/>
      <c r="BG150" s="47"/>
      <c r="BH150" s="47"/>
      <c r="BI150" s="47"/>
      <c r="BJ150" s="47"/>
      <c r="BK150" s="47"/>
      <c r="BL150" s="47"/>
    </row>
    <row r="151" ht="13.5" customHeight="1">
      <c r="A151" s="88"/>
      <c r="B151" s="235"/>
      <c r="C151" s="38"/>
      <c r="D151" s="233"/>
      <c r="E151" s="52"/>
      <c r="F151" s="41"/>
      <c r="G151" s="41"/>
      <c r="H151" s="42"/>
      <c r="I151" s="38"/>
      <c r="J151" s="234"/>
      <c r="K151" s="52"/>
      <c r="L151" s="44"/>
      <c r="M151" s="44"/>
      <c r="N151" s="23"/>
      <c r="O151" s="38"/>
      <c r="P151" s="45"/>
      <c r="Q151" s="38"/>
      <c r="R151" s="45"/>
      <c r="S151" s="45"/>
      <c r="T151" s="38"/>
      <c r="U151" s="46"/>
      <c r="V151" s="47"/>
      <c r="W151" s="47"/>
      <c r="X151" s="47"/>
      <c r="Y151" s="47"/>
      <c r="Z151" s="48"/>
      <c r="AA151" s="47"/>
      <c r="AB151" s="47"/>
      <c r="AC151" s="47"/>
      <c r="AD151" s="47"/>
      <c r="AE151" s="47"/>
      <c r="AF151" s="47"/>
      <c r="AG151" s="47"/>
      <c r="AH151" s="47"/>
      <c r="AI151" s="47"/>
      <c r="AJ151" s="47"/>
      <c r="AK151" s="47"/>
      <c r="AL151" s="47"/>
      <c r="AM151" s="47"/>
      <c r="AN151" s="47"/>
      <c r="AO151" s="47"/>
      <c r="AP151" s="47"/>
      <c r="AQ151" s="47"/>
      <c r="AR151" s="47"/>
      <c r="AS151" s="47"/>
      <c r="AT151" s="47"/>
      <c r="AU151" s="47"/>
      <c r="AV151" s="47"/>
      <c r="AW151" s="47"/>
      <c r="AX151" s="47"/>
      <c r="AY151" s="47"/>
      <c r="AZ151" s="47"/>
      <c r="BA151" s="47"/>
      <c r="BB151" s="47"/>
      <c r="BC151" s="47"/>
      <c r="BD151" s="47"/>
      <c r="BE151" s="47"/>
      <c r="BF151" s="47"/>
      <c r="BG151" s="47"/>
      <c r="BH151" s="47"/>
      <c r="BI151" s="47"/>
      <c r="BJ151" s="47"/>
      <c r="BK151" s="47"/>
      <c r="BL151" s="47"/>
    </row>
    <row r="152" ht="13.5" customHeight="1">
      <c r="A152" s="88"/>
      <c r="B152" s="235"/>
      <c r="C152" s="38"/>
      <c r="D152" s="233"/>
      <c r="E152" s="52"/>
      <c r="F152" s="41"/>
      <c r="G152" s="41"/>
      <c r="H152" s="42"/>
      <c r="I152" s="38"/>
      <c r="J152" s="234"/>
      <c r="K152" s="52"/>
      <c r="L152" s="44"/>
      <c r="M152" s="44"/>
      <c r="N152" s="23"/>
      <c r="O152" s="38"/>
      <c r="P152" s="45"/>
      <c r="Q152" s="38"/>
      <c r="R152" s="45"/>
      <c r="S152" s="45"/>
      <c r="T152" s="38"/>
      <c r="U152" s="46"/>
      <c r="V152" s="47"/>
      <c r="W152" s="47"/>
      <c r="X152" s="47"/>
      <c r="Y152" s="47"/>
      <c r="Z152" s="48"/>
      <c r="AA152" s="47"/>
      <c r="AB152" s="47"/>
      <c r="AC152" s="47"/>
      <c r="AD152" s="47"/>
      <c r="AE152" s="47"/>
      <c r="AF152" s="47"/>
      <c r="AG152" s="47"/>
      <c r="AH152" s="47"/>
      <c r="AI152" s="47"/>
      <c r="AJ152" s="47"/>
      <c r="AK152" s="47"/>
      <c r="AL152" s="47"/>
      <c r="AM152" s="47"/>
      <c r="AN152" s="47"/>
      <c r="AO152" s="47"/>
      <c r="AP152" s="47"/>
      <c r="AQ152" s="47"/>
      <c r="AR152" s="47"/>
      <c r="AS152" s="47"/>
      <c r="AT152" s="47"/>
      <c r="AU152" s="47"/>
      <c r="AV152" s="47"/>
      <c r="AW152" s="47"/>
      <c r="AX152" s="47"/>
      <c r="AY152" s="47"/>
      <c r="AZ152" s="47"/>
      <c r="BA152" s="47"/>
      <c r="BB152" s="47"/>
      <c r="BC152" s="47"/>
      <c r="BD152" s="47"/>
      <c r="BE152" s="47"/>
      <c r="BF152" s="47"/>
      <c r="BG152" s="47"/>
      <c r="BH152" s="47"/>
      <c r="BI152" s="47"/>
      <c r="BJ152" s="47"/>
      <c r="BK152" s="47"/>
      <c r="BL152" s="47"/>
    </row>
    <row r="153" ht="13.5" customHeight="1">
      <c r="A153" s="88"/>
      <c r="B153" s="235"/>
      <c r="C153" s="38"/>
      <c r="D153" s="233"/>
      <c r="E153" s="52"/>
      <c r="F153" s="41"/>
      <c r="G153" s="41"/>
      <c r="H153" s="42"/>
      <c r="I153" s="38"/>
      <c r="J153" s="234"/>
      <c r="K153" s="52"/>
      <c r="L153" s="44"/>
      <c r="M153" s="44"/>
      <c r="N153" s="23"/>
      <c r="O153" s="38"/>
      <c r="P153" s="45"/>
      <c r="Q153" s="38"/>
      <c r="R153" s="45"/>
      <c r="S153" s="45"/>
      <c r="T153" s="38"/>
      <c r="U153" s="46"/>
      <c r="V153" s="47"/>
      <c r="W153" s="47"/>
      <c r="X153" s="47"/>
      <c r="Y153" s="47"/>
      <c r="Z153" s="48"/>
      <c r="AA153" s="47"/>
      <c r="AB153" s="47"/>
      <c r="AC153" s="47"/>
      <c r="AD153" s="47"/>
      <c r="AE153" s="47"/>
      <c r="AF153" s="47"/>
      <c r="AG153" s="47"/>
      <c r="AH153" s="47"/>
      <c r="AI153" s="47"/>
      <c r="AJ153" s="47"/>
      <c r="AK153" s="47"/>
      <c r="AL153" s="47"/>
      <c r="AM153" s="47"/>
      <c r="AN153" s="47"/>
      <c r="AO153" s="47"/>
      <c r="AP153" s="47"/>
      <c r="AQ153" s="47"/>
      <c r="AR153" s="47"/>
      <c r="AS153" s="47"/>
      <c r="AT153" s="47"/>
      <c r="AU153" s="47"/>
      <c r="AV153" s="47"/>
      <c r="AW153" s="47"/>
      <c r="AX153" s="47"/>
      <c r="AY153" s="47"/>
      <c r="AZ153" s="47"/>
      <c r="BA153" s="47"/>
      <c r="BB153" s="47"/>
      <c r="BC153" s="47"/>
      <c r="BD153" s="47"/>
      <c r="BE153" s="47"/>
      <c r="BF153" s="47"/>
      <c r="BG153" s="47"/>
      <c r="BH153" s="47"/>
      <c r="BI153" s="47"/>
      <c r="BJ153" s="47"/>
      <c r="BK153" s="47"/>
      <c r="BL153" s="47"/>
    </row>
    <row r="154" ht="13.5" customHeight="1">
      <c r="A154" s="88"/>
      <c r="B154" s="235"/>
      <c r="C154" s="38"/>
      <c r="D154" s="233"/>
      <c r="E154" s="52"/>
      <c r="F154" s="41"/>
      <c r="G154" s="41"/>
      <c r="H154" s="42"/>
      <c r="I154" s="38"/>
      <c r="J154" s="234"/>
      <c r="K154" s="52"/>
      <c r="L154" s="44"/>
      <c r="M154" s="44"/>
      <c r="N154" s="23"/>
      <c r="O154" s="38"/>
      <c r="P154" s="45"/>
      <c r="Q154" s="38"/>
      <c r="R154" s="45"/>
      <c r="S154" s="45"/>
      <c r="T154" s="38"/>
      <c r="U154" s="46"/>
      <c r="V154" s="47"/>
      <c r="W154" s="47"/>
      <c r="X154" s="47"/>
      <c r="Y154" s="47"/>
      <c r="Z154" s="48"/>
      <c r="AA154" s="47"/>
      <c r="AB154" s="47"/>
      <c r="AC154" s="47"/>
      <c r="AD154" s="47"/>
      <c r="AE154" s="47"/>
      <c r="AF154" s="47"/>
      <c r="AG154" s="47"/>
      <c r="AH154" s="47"/>
      <c r="AI154" s="47"/>
      <c r="AJ154" s="47"/>
      <c r="AK154" s="47"/>
      <c r="AL154" s="47"/>
      <c r="AM154" s="47"/>
      <c r="AN154" s="47"/>
      <c r="AO154" s="47"/>
      <c r="AP154" s="47"/>
      <c r="AQ154" s="47"/>
      <c r="AR154" s="47"/>
      <c r="AS154" s="47"/>
      <c r="AT154" s="47"/>
      <c r="AU154" s="47"/>
      <c r="AV154" s="47"/>
      <c r="AW154" s="47"/>
      <c r="AX154" s="47"/>
      <c r="AY154" s="47"/>
      <c r="AZ154" s="47"/>
      <c r="BA154" s="47"/>
      <c r="BB154" s="47"/>
      <c r="BC154" s="47"/>
      <c r="BD154" s="47"/>
      <c r="BE154" s="47"/>
      <c r="BF154" s="47"/>
      <c r="BG154" s="47"/>
      <c r="BH154" s="47"/>
      <c r="BI154" s="47"/>
      <c r="BJ154" s="47"/>
      <c r="BK154" s="47"/>
      <c r="BL154" s="47"/>
    </row>
    <row r="155" ht="13.5" customHeight="1">
      <c r="A155" s="88"/>
      <c r="B155" s="235"/>
      <c r="C155" s="38"/>
      <c r="D155" s="233"/>
      <c r="E155" s="52"/>
      <c r="F155" s="41"/>
      <c r="G155" s="41"/>
      <c r="H155" s="42"/>
      <c r="I155" s="38"/>
      <c r="J155" s="234"/>
      <c r="K155" s="52"/>
      <c r="L155" s="44"/>
      <c r="M155" s="44"/>
      <c r="N155" s="23"/>
      <c r="O155" s="38"/>
      <c r="P155" s="45"/>
      <c r="Q155" s="38"/>
      <c r="R155" s="45"/>
      <c r="S155" s="45"/>
      <c r="T155" s="38"/>
      <c r="U155" s="46"/>
      <c r="V155" s="47"/>
      <c r="W155" s="47"/>
      <c r="X155" s="47"/>
      <c r="Y155" s="47"/>
      <c r="Z155" s="48"/>
      <c r="AA155" s="47"/>
      <c r="AB155" s="47"/>
      <c r="AC155" s="47"/>
      <c r="AD155" s="47"/>
      <c r="AE155" s="47"/>
      <c r="AF155" s="47"/>
      <c r="AG155" s="47"/>
      <c r="AH155" s="47"/>
      <c r="AI155" s="47"/>
      <c r="AJ155" s="47"/>
      <c r="AK155" s="47"/>
      <c r="AL155" s="47"/>
      <c r="AM155" s="47"/>
      <c r="AN155" s="47"/>
      <c r="AO155" s="47"/>
      <c r="AP155" s="47"/>
      <c r="AQ155" s="47"/>
      <c r="AR155" s="47"/>
      <c r="AS155" s="47"/>
      <c r="AT155" s="47"/>
      <c r="AU155" s="47"/>
      <c r="AV155" s="47"/>
      <c r="AW155" s="47"/>
      <c r="AX155" s="47"/>
      <c r="AY155" s="47"/>
      <c r="AZ155" s="47"/>
      <c r="BA155" s="47"/>
      <c r="BB155" s="47"/>
      <c r="BC155" s="47"/>
      <c r="BD155" s="47"/>
      <c r="BE155" s="47"/>
      <c r="BF155" s="47"/>
      <c r="BG155" s="47"/>
      <c r="BH155" s="47"/>
      <c r="BI155" s="47"/>
      <c r="BJ155" s="47"/>
      <c r="BK155" s="47"/>
      <c r="BL155" s="47"/>
    </row>
    <row r="156" ht="13.5" customHeight="1">
      <c r="A156" s="88"/>
      <c r="B156" s="235"/>
      <c r="C156" s="38"/>
      <c r="D156" s="233"/>
      <c r="E156" s="52"/>
      <c r="F156" s="41"/>
      <c r="G156" s="41"/>
      <c r="H156" s="42"/>
      <c r="I156" s="38"/>
      <c r="J156" s="234"/>
      <c r="K156" s="52"/>
      <c r="L156" s="44"/>
      <c r="M156" s="44"/>
      <c r="N156" s="23"/>
      <c r="O156" s="38"/>
      <c r="P156" s="45"/>
      <c r="Q156" s="38"/>
      <c r="R156" s="45"/>
      <c r="S156" s="45"/>
      <c r="T156" s="38"/>
      <c r="U156" s="46"/>
      <c r="V156" s="47"/>
      <c r="W156" s="47"/>
      <c r="X156" s="47"/>
      <c r="Y156" s="47"/>
      <c r="Z156" s="48"/>
      <c r="AA156" s="47"/>
      <c r="AB156" s="47"/>
      <c r="AC156" s="47"/>
      <c r="AD156" s="47"/>
      <c r="AE156" s="47"/>
      <c r="AF156" s="47"/>
      <c r="AG156" s="47"/>
      <c r="AH156" s="47"/>
      <c r="AI156" s="47"/>
      <c r="AJ156" s="47"/>
      <c r="AK156" s="47"/>
      <c r="AL156" s="47"/>
      <c r="AM156" s="47"/>
      <c r="AN156" s="47"/>
      <c r="AO156" s="47"/>
      <c r="AP156" s="47"/>
      <c r="AQ156" s="47"/>
      <c r="AR156" s="47"/>
      <c r="AS156" s="47"/>
      <c r="AT156" s="47"/>
      <c r="AU156" s="47"/>
      <c r="AV156" s="47"/>
      <c r="AW156" s="47"/>
      <c r="AX156" s="47"/>
      <c r="AY156" s="47"/>
      <c r="AZ156" s="47"/>
      <c r="BA156" s="47"/>
      <c r="BB156" s="47"/>
      <c r="BC156" s="47"/>
      <c r="BD156" s="47"/>
      <c r="BE156" s="47"/>
      <c r="BF156" s="47"/>
      <c r="BG156" s="47"/>
      <c r="BH156" s="47"/>
      <c r="BI156" s="47"/>
      <c r="BJ156" s="47"/>
      <c r="BK156" s="47"/>
      <c r="BL156" s="47"/>
    </row>
    <row r="157" ht="13.5" customHeight="1">
      <c r="A157" s="88"/>
      <c r="B157" s="84"/>
      <c r="C157" s="38"/>
      <c r="D157" s="233"/>
      <c r="E157" s="52"/>
      <c r="F157" s="41"/>
      <c r="G157" s="41"/>
      <c r="H157" s="42"/>
      <c r="I157" s="38"/>
      <c r="J157" s="234"/>
      <c r="K157" s="52"/>
      <c r="L157" s="44"/>
      <c r="M157" s="44"/>
      <c r="N157" s="23"/>
      <c r="O157" s="38"/>
      <c r="P157" s="45"/>
      <c r="Q157" s="38"/>
      <c r="R157" s="45"/>
      <c r="S157" s="45"/>
      <c r="T157" s="38"/>
      <c r="U157" s="46"/>
      <c r="V157" s="47"/>
      <c r="W157" s="47"/>
      <c r="X157" s="47"/>
      <c r="Y157" s="47"/>
      <c r="Z157" s="48"/>
      <c r="AA157" s="47"/>
      <c r="AB157" s="47"/>
      <c r="AC157" s="47"/>
      <c r="AD157" s="47"/>
      <c r="AE157" s="47"/>
      <c r="AF157" s="47"/>
      <c r="AG157" s="47"/>
      <c r="AH157" s="47"/>
      <c r="AI157" s="47"/>
      <c r="AJ157" s="47"/>
      <c r="AK157" s="47"/>
      <c r="AL157" s="47"/>
      <c r="AM157" s="47"/>
      <c r="AN157" s="47"/>
      <c r="AO157" s="47"/>
      <c r="AP157" s="47"/>
      <c r="AQ157" s="47"/>
      <c r="AR157" s="47"/>
      <c r="AS157" s="47"/>
      <c r="AT157" s="47"/>
      <c r="AU157" s="47"/>
      <c r="AV157" s="47"/>
      <c r="AW157" s="47"/>
      <c r="AX157" s="47"/>
      <c r="AY157" s="47"/>
      <c r="AZ157" s="47"/>
      <c r="BA157" s="47"/>
      <c r="BB157" s="47"/>
      <c r="BC157" s="47"/>
      <c r="BD157" s="47"/>
      <c r="BE157" s="47"/>
      <c r="BF157" s="47"/>
      <c r="BG157" s="47"/>
      <c r="BH157" s="47"/>
      <c r="BI157" s="47"/>
      <c r="BJ157" s="47"/>
      <c r="BK157" s="47"/>
      <c r="BL157" s="47"/>
    </row>
    <row r="158" ht="13.5" customHeight="1">
      <c r="A158" s="88"/>
      <c r="B158" s="235"/>
      <c r="C158" s="38"/>
      <c r="D158" s="233"/>
      <c r="E158" s="52"/>
      <c r="F158" s="41"/>
      <c r="G158" s="41"/>
      <c r="H158" s="42"/>
      <c r="I158" s="38"/>
      <c r="J158" s="234"/>
      <c r="K158" s="52"/>
      <c r="L158" s="44"/>
      <c r="M158" s="44"/>
      <c r="N158" s="23"/>
      <c r="O158" s="38"/>
      <c r="P158" s="45"/>
      <c r="Q158" s="38"/>
      <c r="R158" s="45"/>
      <c r="S158" s="45"/>
      <c r="T158" s="38"/>
      <c r="U158" s="46"/>
      <c r="V158" s="47"/>
      <c r="W158" s="47"/>
      <c r="X158" s="47"/>
      <c r="Y158" s="47"/>
      <c r="Z158" s="48"/>
      <c r="AA158" s="47"/>
      <c r="AB158" s="47"/>
      <c r="AC158" s="47"/>
      <c r="AD158" s="47"/>
      <c r="AE158" s="47"/>
      <c r="AF158" s="47"/>
      <c r="AG158" s="47"/>
      <c r="AH158" s="47"/>
      <c r="AI158" s="47"/>
      <c r="AJ158" s="47"/>
      <c r="AK158" s="47"/>
      <c r="AL158" s="47"/>
      <c r="AM158" s="47"/>
      <c r="AN158" s="47"/>
      <c r="AO158" s="47"/>
      <c r="AP158" s="47"/>
      <c r="AQ158" s="47"/>
      <c r="AR158" s="47"/>
      <c r="AS158" s="47"/>
      <c r="AT158" s="47"/>
      <c r="AU158" s="47"/>
      <c r="AV158" s="47"/>
      <c r="AW158" s="47"/>
      <c r="AX158" s="47"/>
      <c r="AY158" s="47"/>
      <c r="AZ158" s="47"/>
      <c r="BA158" s="47"/>
      <c r="BB158" s="47"/>
      <c r="BC158" s="47"/>
      <c r="BD158" s="47"/>
      <c r="BE158" s="47"/>
      <c r="BF158" s="47"/>
      <c r="BG158" s="47"/>
      <c r="BH158" s="47"/>
      <c r="BI158" s="47"/>
      <c r="BJ158" s="47"/>
      <c r="BK158" s="47"/>
      <c r="BL158" s="47"/>
    </row>
    <row r="159" ht="13.5" customHeight="1">
      <c r="A159" s="88"/>
      <c r="B159" s="235"/>
      <c r="C159" s="38"/>
      <c r="D159" s="233"/>
      <c r="E159" s="52"/>
      <c r="F159" s="41"/>
      <c r="G159" s="41"/>
      <c r="H159" s="42"/>
      <c r="I159" s="38"/>
      <c r="J159" s="234"/>
      <c r="K159" s="52"/>
      <c r="L159" s="44"/>
      <c r="M159" s="44"/>
      <c r="N159" s="23"/>
      <c r="O159" s="38"/>
      <c r="P159" s="45"/>
      <c r="Q159" s="38"/>
      <c r="R159" s="45"/>
      <c r="S159" s="45"/>
      <c r="T159" s="38"/>
      <c r="U159" s="46"/>
      <c r="V159" s="47"/>
      <c r="W159" s="47"/>
      <c r="X159" s="47"/>
      <c r="Y159" s="47"/>
      <c r="Z159" s="48"/>
      <c r="AA159" s="47"/>
      <c r="AB159" s="47"/>
      <c r="AC159" s="47"/>
      <c r="AD159" s="47"/>
      <c r="AE159" s="47"/>
      <c r="AF159" s="47"/>
      <c r="AG159" s="47"/>
      <c r="AH159" s="47"/>
      <c r="AI159" s="47"/>
      <c r="AJ159" s="47"/>
      <c r="AK159" s="47"/>
      <c r="AL159" s="47"/>
      <c r="AM159" s="47"/>
      <c r="AN159" s="47"/>
      <c r="AO159" s="47"/>
      <c r="AP159" s="47"/>
      <c r="AQ159" s="47"/>
      <c r="AR159" s="47"/>
      <c r="AS159" s="47"/>
      <c r="AT159" s="47"/>
      <c r="AU159" s="47"/>
      <c r="AV159" s="47"/>
      <c r="AW159" s="47"/>
      <c r="AX159" s="47"/>
      <c r="AY159" s="47"/>
      <c r="AZ159" s="47"/>
      <c r="BA159" s="47"/>
      <c r="BB159" s="47"/>
      <c r="BC159" s="47"/>
      <c r="BD159" s="47"/>
      <c r="BE159" s="47"/>
      <c r="BF159" s="47"/>
      <c r="BG159" s="47"/>
      <c r="BH159" s="47"/>
      <c r="BI159" s="47"/>
      <c r="BJ159" s="47"/>
      <c r="BK159" s="47"/>
      <c r="BL159" s="47"/>
    </row>
    <row r="160" ht="13.5" customHeight="1">
      <c r="A160" s="88"/>
      <c r="B160" s="235"/>
      <c r="C160" s="38"/>
      <c r="D160" s="233"/>
      <c r="E160" s="52"/>
      <c r="F160" s="41"/>
      <c r="G160" s="41"/>
      <c r="H160" s="42"/>
      <c r="I160" s="38"/>
      <c r="J160" s="234"/>
      <c r="K160" s="52"/>
      <c r="L160" s="44"/>
      <c r="M160" s="44"/>
      <c r="N160" s="23"/>
      <c r="O160" s="38"/>
      <c r="P160" s="45"/>
      <c r="Q160" s="38"/>
      <c r="R160" s="45"/>
      <c r="S160" s="45"/>
      <c r="T160" s="38"/>
      <c r="U160" s="46"/>
      <c r="V160" s="47"/>
      <c r="W160" s="47"/>
      <c r="X160" s="47"/>
      <c r="Y160" s="47"/>
      <c r="Z160" s="48"/>
      <c r="AA160" s="47"/>
      <c r="AB160" s="47"/>
      <c r="AC160" s="47"/>
      <c r="AD160" s="47"/>
      <c r="AE160" s="47"/>
      <c r="AF160" s="47"/>
      <c r="AG160" s="47"/>
      <c r="AH160" s="47"/>
      <c r="AI160" s="47"/>
      <c r="AJ160" s="47"/>
      <c r="AK160" s="47"/>
      <c r="AL160" s="47"/>
      <c r="AM160" s="47"/>
      <c r="AN160" s="47"/>
      <c r="AO160" s="47"/>
      <c r="AP160" s="47"/>
      <c r="AQ160" s="47"/>
      <c r="AR160" s="47"/>
      <c r="AS160" s="47"/>
      <c r="AT160" s="47"/>
      <c r="AU160" s="47"/>
      <c r="AV160" s="47"/>
      <c r="AW160" s="47"/>
      <c r="AX160" s="47"/>
      <c r="AY160" s="47"/>
      <c r="AZ160" s="47"/>
      <c r="BA160" s="47"/>
      <c r="BB160" s="47"/>
      <c r="BC160" s="47"/>
      <c r="BD160" s="47"/>
      <c r="BE160" s="47"/>
      <c r="BF160" s="47"/>
      <c r="BG160" s="47"/>
      <c r="BH160" s="47"/>
      <c r="BI160" s="47"/>
      <c r="BJ160" s="47"/>
      <c r="BK160" s="47"/>
      <c r="BL160" s="47"/>
    </row>
    <row r="161" ht="13.5" customHeight="1">
      <c r="A161" s="88"/>
      <c r="B161" s="235"/>
      <c r="C161" s="38"/>
      <c r="D161" s="233"/>
      <c r="E161" s="52"/>
      <c r="F161" s="41"/>
      <c r="G161" s="41"/>
      <c r="H161" s="42"/>
      <c r="I161" s="38"/>
      <c r="J161" s="234"/>
      <c r="K161" s="52"/>
      <c r="L161" s="44"/>
      <c r="M161" s="44"/>
      <c r="N161" s="23"/>
      <c r="O161" s="38"/>
      <c r="P161" s="45"/>
      <c r="Q161" s="38"/>
      <c r="R161" s="45"/>
      <c r="S161" s="45"/>
      <c r="T161" s="38"/>
      <c r="U161" s="46"/>
      <c r="V161" s="47"/>
      <c r="W161" s="47"/>
      <c r="X161" s="47"/>
      <c r="Y161" s="47"/>
      <c r="Z161" s="48"/>
      <c r="AA161" s="47"/>
      <c r="AB161" s="47"/>
      <c r="AC161" s="47"/>
      <c r="AD161" s="47"/>
      <c r="AE161" s="47"/>
      <c r="AF161" s="47"/>
      <c r="AG161" s="47"/>
      <c r="AH161" s="47"/>
      <c r="AI161" s="47"/>
      <c r="AJ161" s="47"/>
      <c r="AK161" s="47"/>
      <c r="AL161" s="47"/>
      <c r="AM161" s="47"/>
      <c r="AN161" s="47"/>
      <c r="AO161" s="47"/>
      <c r="AP161" s="47"/>
      <c r="AQ161" s="47"/>
      <c r="AR161" s="47"/>
      <c r="AS161" s="47"/>
      <c r="AT161" s="47"/>
      <c r="AU161" s="47"/>
      <c r="AV161" s="47"/>
      <c r="AW161" s="47"/>
      <c r="AX161" s="47"/>
      <c r="AY161" s="47"/>
      <c r="AZ161" s="47"/>
      <c r="BA161" s="47"/>
      <c r="BB161" s="47"/>
      <c r="BC161" s="47"/>
      <c r="BD161" s="47"/>
      <c r="BE161" s="47"/>
      <c r="BF161" s="47"/>
      <c r="BG161" s="47"/>
      <c r="BH161" s="47"/>
      <c r="BI161" s="47"/>
      <c r="BJ161" s="47"/>
      <c r="BK161" s="47"/>
      <c r="BL161" s="47"/>
    </row>
    <row r="162" ht="13.5" customHeight="1">
      <c r="A162" s="88"/>
      <c r="B162" s="235"/>
      <c r="C162" s="38"/>
      <c r="D162" s="233"/>
      <c r="E162" s="52"/>
      <c r="F162" s="41"/>
      <c r="G162" s="41"/>
      <c r="H162" s="42"/>
      <c r="I162" s="38"/>
      <c r="J162" s="234"/>
      <c r="K162" s="52"/>
      <c r="L162" s="44"/>
      <c r="M162" s="44"/>
      <c r="N162" s="23"/>
      <c r="O162" s="38"/>
      <c r="P162" s="45"/>
      <c r="Q162" s="38"/>
      <c r="R162" s="45"/>
      <c r="S162" s="45"/>
      <c r="T162" s="38"/>
      <c r="U162" s="46"/>
      <c r="V162" s="47"/>
      <c r="W162" s="47"/>
      <c r="X162" s="47"/>
      <c r="Y162" s="47"/>
      <c r="Z162" s="48"/>
      <c r="AA162" s="47"/>
      <c r="AB162" s="47"/>
      <c r="AC162" s="47"/>
      <c r="AD162" s="47"/>
      <c r="AE162" s="47"/>
      <c r="AF162" s="47"/>
      <c r="AG162" s="47"/>
      <c r="AH162" s="47"/>
      <c r="AI162" s="47"/>
      <c r="AJ162" s="47"/>
      <c r="AK162" s="47"/>
      <c r="AL162" s="47"/>
      <c r="AM162" s="47"/>
      <c r="AN162" s="47"/>
      <c r="AO162" s="47"/>
      <c r="AP162" s="47"/>
      <c r="AQ162" s="47"/>
      <c r="AR162" s="47"/>
      <c r="AS162" s="47"/>
      <c r="AT162" s="47"/>
      <c r="AU162" s="47"/>
      <c r="AV162" s="47"/>
      <c r="AW162" s="47"/>
      <c r="AX162" s="47"/>
      <c r="AY162" s="47"/>
      <c r="AZ162" s="47"/>
      <c r="BA162" s="47"/>
      <c r="BB162" s="47"/>
      <c r="BC162" s="47"/>
      <c r="BD162" s="47"/>
      <c r="BE162" s="47"/>
      <c r="BF162" s="47"/>
      <c r="BG162" s="47"/>
      <c r="BH162" s="47"/>
      <c r="BI162" s="47"/>
      <c r="BJ162" s="47"/>
      <c r="BK162" s="47"/>
      <c r="BL162" s="47"/>
    </row>
    <row r="163" ht="13.5" customHeight="1">
      <c r="A163" s="88"/>
      <c r="B163" s="235"/>
      <c r="C163" s="38"/>
      <c r="D163" s="233"/>
      <c r="E163" s="52"/>
      <c r="F163" s="240"/>
      <c r="G163" s="240"/>
      <c r="H163" s="42"/>
      <c r="I163" s="38"/>
      <c r="J163" s="234"/>
      <c r="K163" s="52"/>
      <c r="L163" s="241"/>
      <c r="M163" s="241"/>
      <c r="N163" s="23"/>
      <c r="O163" s="38"/>
      <c r="P163" s="45"/>
      <c r="Q163" s="38"/>
      <c r="R163" s="45"/>
      <c r="S163" s="45"/>
      <c r="T163" s="38"/>
      <c r="U163" s="46"/>
      <c r="V163" s="47"/>
      <c r="W163" s="47"/>
      <c r="X163" s="47"/>
      <c r="Y163" s="47"/>
      <c r="Z163" s="48"/>
      <c r="AA163" s="47"/>
      <c r="AB163" s="47"/>
      <c r="AC163" s="47"/>
      <c r="AD163" s="47"/>
      <c r="AE163" s="47"/>
      <c r="AF163" s="47"/>
      <c r="AG163" s="47"/>
      <c r="AH163" s="47"/>
      <c r="AI163" s="47"/>
      <c r="AJ163" s="47"/>
      <c r="AK163" s="47"/>
      <c r="AL163" s="47"/>
      <c r="AM163" s="47"/>
      <c r="AN163" s="47"/>
      <c r="AO163" s="47"/>
      <c r="AP163" s="47"/>
      <c r="AQ163" s="47"/>
      <c r="AR163" s="47"/>
      <c r="AS163" s="47"/>
      <c r="AT163" s="47"/>
      <c r="AU163" s="47"/>
      <c r="AV163" s="47"/>
      <c r="AW163" s="47"/>
      <c r="AX163" s="47"/>
      <c r="AY163" s="47"/>
      <c r="AZ163" s="47"/>
      <c r="BA163" s="47"/>
      <c r="BB163" s="47"/>
      <c r="BC163" s="47"/>
      <c r="BD163" s="47"/>
      <c r="BE163" s="47"/>
      <c r="BF163" s="47"/>
      <c r="BG163" s="47"/>
      <c r="BH163" s="47"/>
      <c r="BI163" s="47"/>
      <c r="BJ163" s="47"/>
      <c r="BK163" s="47"/>
      <c r="BL163" s="47"/>
    </row>
    <row r="164" ht="13.5" customHeight="1">
      <c r="A164" s="242"/>
      <c r="B164" s="235"/>
      <c r="C164" s="38"/>
      <c r="D164" s="233"/>
      <c r="E164" s="52"/>
      <c r="F164" s="240"/>
      <c r="G164" s="240"/>
      <c r="H164" s="42"/>
      <c r="I164" s="38"/>
      <c r="J164" s="234"/>
      <c r="K164" s="52"/>
      <c r="L164" s="241"/>
      <c r="M164" s="241"/>
      <c r="N164" s="23"/>
      <c r="O164" s="38"/>
      <c r="P164" s="38"/>
      <c r="Q164" s="38"/>
      <c r="R164" s="38"/>
      <c r="S164" s="38"/>
      <c r="T164" s="38"/>
      <c r="U164" s="253"/>
      <c r="V164" s="47"/>
      <c r="W164" s="47"/>
      <c r="X164" s="47"/>
      <c r="Y164" s="47"/>
      <c r="Z164" s="48"/>
      <c r="AA164" s="47"/>
      <c r="AB164" s="47"/>
      <c r="AC164" s="47"/>
      <c r="AD164" s="47"/>
      <c r="AE164" s="47"/>
      <c r="AF164" s="47"/>
      <c r="AG164" s="47"/>
      <c r="AH164" s="47"/>
      <c r="AI164" s="47"/>
      <c r="AJ164" s="47"/>
      <c r="AK164" s="47"/>
      <c r="AL164" s="47"/>
      <c r="AM164" s="47"/>
      <c r="AN164" s="47"/>
      <c r="AO164" s="47"/>
      <c r="AP164" s="47"/>
      <c r="AQ164" s="47"/>
      <c r="AR164" s="47"/>
      <c r="AS164" s="47"/>
      <c r="AT164" s="47"/>
      <c r="AU164" s="47"/>
      <c r="AV164" s="47"/>
      <c r="AW164" s="47"/>
      <c r="AX164" s="47"/>
      <c r="AY164" s="47"/>
      <c r="AZ164" s="47"/>
      <c r="BA164" s="47"/>
      <c r="BB164" s="47"/>
      <c r="BC164" s="47"/>
      <c r="BD164" s="47"/>
      <c r="BE164" s="47"/>
      <c r="BF164" s="47"/>
      <c r="BG164" s="47"/>
      <c r="BH164" s="47"/>
      <c r="BI164" s="47"/>
      <c r="BJ164" s="47"/>
      <c r="BK164" s="47"/>
      <c r="BL164" s="47"/>
    </row>
    <row r="165" ht="13.5" customHeight="1">
      <c r="A165" s="242"/>
      <c r="B165" s="235"/>
      <c r="C165" s="38"/>
      <c r="D165" s="233"/>
      <c r="E165" s="52"/>
      <c r="F165" s="240"/>
      <c r="G165" s="240"/>
      <c r="H165" s="42"/>
      <c r="I165" s="38"/>
      <c r="J165" s="234"/>
      <c r="K165" s="52"/>
      <c r="L165" s="241"/>
      <c r="M165" s="241"/>
      <c r="N165" s="23"/>
      <c r="O165" s="38"/>
      <c r="P165" s="38"/>
      <c r="Q165" s="38"/>
      <c r="R165" s="38"/>
      <c r="S165" s="38"/>
      <c r="T165" s="38"/>
      <c r="U165" s="253"/>
      <c r="V165" s="47"/>
      <c r="W165" s="47"/>
      <c r="X165" s="47"/>
      <c r="Y165" s="47"/>
      <c r="Z165" s="48"/>
      <c r="AA165" s="47"/>
      <c r="AB165" s="47"/>
      <c r="AC165" s="47"/>
      <c r="AD165" s="47"/>
      <c r="AE165" s="47"/>
      <c r="AF165" s="47"/>
      <c r="AG165" s="47"/>
      <c r="AH165" s="47"/>
      <c r="AI165" s="47"/>
      <c r="AJ165" s="47"/>
      <c r="AK165" s="47"/>
      <c r="AL165" s="47"/>
      <c r="AM165" s="47"/>
      <c r="AN165" s="47"/>
      <c r="AO165" s="47"/>
      <c r="AP165" s="47"/>
      <c r="AQ165" s="47"/>
      <c r="AR165" s="47"/>
      <c r="AS165" s="47"/>
      <c r="AT165" s="47"/>
      <c r="AU165" s="47"/>
      <c r="AV165" s="47"/>
      <c r="AW165" s="47"/>
      <c r="AX165" s="47"/>
      <c r="AY165" s="47"/>
      <c r="AZ165" s="47"/>
      <c r="BA165" s="47"/>
      <c r="BB165" s="47"/>
      <c r="BC165" s="47"/>
      <c r="BD165" s="47"/>
      <c r="BE165" s="47"/>
      <c r="BF165" s="47"/>
      <c r="BG165" s="47"/>
      <c r="BH165" s="47"/>
      <c r="BI165" s="47"/>
      <c r="BJ165" s="47"/>
      <c r="BK165" s="47"/>
      <c r="BL165" s="47"/>
    </row>
    <row r="166" ht="13.5" customHeight="1">
      <c r="A166" s="242"/>
      <c r="B166" s="235"/>
      <c r="C166" s="38"/>
      <c r="D166" s="233"/>
      <c r="E166" s="52"/>
      <c r="F166" s="240"/>
      <c r="G166" s="240"/>
      <c r="H166" s="42"/>
      <c r="I166" s="38"/>
      <c r="J166" s="234"/>
      <c r="K166" s="52"/>
      <c r="L166" s="241"/>
      <c r="M166" s="241"/>
      <c r="N166" s="23"/>
      <c r="O166" s="38"/>
      <c r="P166" s="38"/>
      <c r="Q166" s="38"/>
      <c r="R166" s="38"/>
      <c r="S166" s="38"/>
      <c r="T166" s="38"/>
      <c r="U166" s="253"/>
      <c r="V166" s="47"/>
      <c r="W166" s="47"/>
      <c r="X166" s="47"/>
      <c r="Y166" s="47"/>
      <c r="Z166" s="48"/>
      <c r="AA166" s="47"/>
      <c r="AB166" s="47"/>
      <c r="AC166" s="47"/>
      <c r="AD166" s="47"/>
      <c r="AE166" s="47"/>
      <c r="AF166" s="47"/>
      <c r="AG166" s="47"/>
      <c r="AH166" s="47"/>
      <c r="AI166" s="47"/>
      <c r="AJ166" s="47"/>
      <c r="AK166" s="47"/>
      <c r="AL166" s="47"/>
      <c r="AM166" s="47"/>
      <c r="AN166" s="47"/>
      <c r="AO166" s="47"/>
      <c r="AP166" s="47"/>
      <c r="AQ166" s="47"/>
      <c r="AR166" s="47"/>
      <c r="AS166" s="47"/>
      <c r="AT166" s="47"/>
      <c r="AU166" s="47"/>
      <c r="AV166" s="47"/>
      <c r="AW166" s="47"/>
      <c r="AX166" s="47"/>
      <c r="AY166" s="47"/>
      <c r="AZ166" s="47"/>
      <c r="BA166" s="47"/>
      <c r="BB166" s="47"/>
      <c r="BC166" s="47"/>
      <c r="BD166" s="47"/>
      <c r="BE166" s="47"/>
      <c r="BF166" s="47"/>
      <c r="BG166" s="47"/>
      <c r="BH166" s="47"/>
      <c r="BI166" s="47"/>
      <c r="BJ166" s="47"/>
      <c r="BK166" s="47"/>
      <c r="BL166" s="47"/>
    </row>
    <row r="167" ht="13.5" customHeight="1">
      <c r="A167" s="242"/>
      <c r="B167" s="235"/>
      <c r="C167" s="38"/>
      <c r="D167" s="233"/>
      <c r="E167" s="52"/>
      <c r="F167" s="240"/>
      <c r="G167" s="240"/>
      <c r="H167" s="42"/>
      <c r="I167" s="38"/>
      <c r="J167" s="234"/>
      <c r="K167" s="52"/>
      <c r="L167" s="241"/>
      <c r="M167" s="241"/>
      <c r="N167" s="23"/>
      <c r="O167" s="38"/>
      <c r="P167" s="38"/>
      <c r="Q167" s="38"/>
      <c r="R167" s="38"/>
      <c r="S167" s="38"/>
      <c r="T167" s="38"/>
      <c r="U167" s="253"/>
      <c r="V167" s="47"/>
      <c r="W167" s="47"/>
      <c r="X167" s="47"/>
      <c r="Y167" s="47"/>
      <c r="Z167" s="48"/>
      <c r="AA167" s="47"/>
      <c r="AB167" s="47"/>
      <c r="AC167" s="47"/>
      <c r="AD167" s="47"/>
      <c r="AE167" s="47"/>
      <c r="AF167" s="47"/>
      <c r="AG167" s="47"/>
      <c r="AH167" s="47"/>
      <c r="AI167" s="47"/>
      <c r="AJ167" s="47"/>
      <c r="AK167" s="47"/>
      <c r="AL167" s="47"/>
      <c r="AM167" s="47"/>
      <c r="AN167" s="47"/>
      <c r="AO167" s="47"/>
      <c r="AP167" s="47"/>
      <c r="AQ167" s="47"/>
      <c r="AR167" s="47"/>
      <c r="AS167" s="47"/>
      <c r="AT167" s="47"/>
      <c r="AU167" s="47"/>
      <c r="AV167" s="47"/>
      <c r="AW167" s="47"/>
      <c r="AX167" s="47"/>
      <c r="AY167" s="47"/>
      <c r="AZ167" s="47"/>
      <c r="BA167" s="47"/>
      <c r="BB167" s="47"/>
      <c r="BC167" s="47"/>
      <c r="BD167" s="47"/>
      <c r="BE167" s="47"/>
      <c r="BF167" s="47"/>
      <c r="BG167" s="47"/>
      <c r="BH167" s="47"/>
      <c r="BI167" s="47"/>
      <c r="BJ167" s="47"/>
      <c r="BK167" s="47"/>
      <c r="BL167" s="47"/>
    </row>
    <row r="168" ht="13.5" customHeight="1">
      <c r="A168" s="242"/>
      <c r="B168" s="235"/>
      <c r="C168" s="38"/>
      <c r="D168" s="233"/>
      <c r="E168" s="52"/>
      <c r="F168" s="240"/>
      <c r="G168" s="240"/>
      <c r="H168" s="42"/>
      <c r="I168" s="38"/>
      <c r="J168" s="234"/>
      <c r="K168" s="52"/>
      <c r="L168" s="241"/>
      <c r="M168" s="241"/>
      <c r="N168" s="23"/>
      <c r="O168" s="38"/>
      <c r="P168" s="38"/>
      <c r="Q168" s="38"/>
      <c r="R168" s="38"/>
      <c r="S168" s="38"/>
      <c r="T168" s="38"/>
      <c r="U168" s="253"/>
      <c r="V168" s="47"/>
      <c r="W168" s="47"/>
      <c r="X168" s="47"/>
      <c r="Y168" s="47"/>
      <c r="Z168" s="48"/>
      <c r="AA168" s="47"/>
      <c r="AB168" s="47"/>
      <c r="AC168" s="47"/>
      <c r="AD168" s="47"/>
      <c r="AE168" s="47"/>
      <c r="AF168" s="47"/>
      <c r="AG168" s="47"/>
      <c r="AH168" s="47"/>
      <c r="AI168" s="47"/>
      <c r="AJ168" s="47"/>
      <c r="AK168" s="47"/>
      <c r="AL168" s="47"/>
      <c r="AM168" s="47"/>
      <c r="AN168" s="47"/>
      <c r="AO168" s="47"/>
      <c r="AP168" s="47"/>
      <c r="AQ168" s="47"/>
      <c r="AR168" s="47"/>
      <c r="AS168" s="47"/>
      <c r="AT168" s="47"/>
      <c r="AU168" s="47"/>
      <c r="AV168" s="47"/>
      <c r="AW168" s="47"/>
      <c r="AX168" s="47"/>
      <c r="AY168" s="47"/>
      <c r="AZ168" s="47"/>
      <c r="BA168" s="47"/>
      <c r="BB168" s="47"/>
      <c r="BC168" s="47"/>
      <c r="BD168" s="47"/>
      <c r="BE168" s="47"/>
      <c r="BF168" s="47"/>
      <c r="BG168" s="47"/>
      <c r="BH168" s="47"/>
      <c r="BI168" s="47"/>
      <c r="BJ168" s="47"/>
      <c r="BK168" s="47"/>
      <c r="BL168" s="47"/>
    </row>
    <row r="169" ht="13.5" customHeight="1">
      <c r="A169" s="242"/>
      <c r="B169" s="235"/>
      <c r="C169" s="38"/>
      <c r="D169" s="233"/>
      <c r="E169" s="52"/>
      <c r="F169" s="240"/>
      <c r="G169" s="240"/>
      <c r="H169" s="42"/>
      <c r="I169" s="38"/>
      <c r="J169" s="234"/>
      <c r="K169" s="52"/>
      <c r="L169" s="241"/>
      <c r="M169" s="241"/>
      <c r="N169" s="23"/>
      <c r="O169" s="38"/>
      <c r="P169" s="38"/>
      <c r="Q169" s="38"/>
      <c r="R169" s="38"/>
      <c r="S169" s="38"/>
      <c r="T169" s="38"/>
      <c r="U169" s="253"/>
      <c r="V169" s="47"/>
      <c r="W169" s="47"/>
      <c r="X169" s="47"/>
      <c r="Y169" s="47"/>
      <c r="Z169" s="48"/>
      <c r="AA169" s="47"/>
      <c r="AB169" s="47"/>
      <c r="AC169" s="47"/>
      <c r="AD169" s="47"/>
      <c r="AE169" s="47"/>
      <c r="AF169" s="47"/>
      <c r="AG169" s="47"/>
      <c r="AH169" s="47"/>
      <c r="AI169" s="47"/>
      <c r="AJ169" s="47"/>
      <c r="AK169" s="47"/>
      <c r="AL169" s="47"/>
      <c r="AM169" s="47"/>
      <c r="AN169" s="47"/>
      <c r="AO169" s="47"/>
      <c r="AP169" s="47"/>
      <c r="AQ169" s="47"/>
      <c r="AR169" s="47"/>
      <c r="AS169" s="47"/>
      <c r="AT169" s="47"/>
      <c r="AU169" s="47"/>
      <c r="AV169" s="47"/>
      <c r="AW169" s="47"/>
      <c r="AX169" s="47"/>
      <c r="AY169" s="47"/>
      <c r="AZ169" s="47"/>
      <c r="BA169" s="47"/>
      <c r="BB169" s="47"/>
      <c r="BC169" s="47"/>
      <c r="BD169" s="47"/>
      <c r="BE169" s="47"/>
      <c r="BF169" s="47"/>
      <c r="BG169" s="47"/>
      <c r="BH169" s="47"/>
      <c r="BI169" s="47"/>
      <c r="BJ169" s="47"/>
      <c r="BK169" s="47"/>
      <c r="BL169" s="47"/>
    </row>
    <row r="170" ht="13.5" customHeight="1">
      <c r="A170" s="242"/>
      <c r="B170" s="235"/>
      <c r="C170" s="38"/>
      <c r="D170" s="233"/>
      <c r="E170" s="52"/>
      <c r="F170" s="240"/>
      <c r="G170" s="240"/>
      <c r="H170" s="42"/>
      <c r="I170" s="38"/>
      <c r="J170" s="234"/>
      <c r="K170" s="52"/>
      <c r="L170" s="241"/>
      <c r="M170" s="241"/>
      <c r="N170" s="23"/>
      <c r="O170" s="38"/>
      <c r="P170" s="38"/>
      <c r="Q170" s="38"/>
      <c r="R170" s="38"/>
      <c r="S170" s="38"/>
      <c r="T170" s="38"/>
      <c r="U170" s="253"/>
      <c r="V170" s="47"/>
      <c r="W170" s="47"/>
      <c r="X170" s="47"/>
      <c r="Y170" s="47"/>
      <c r="Z170" s="48"/>
      <c r="AA170" s="47"/>
      <c r="AB170" s="47"/>
      <c r="AC170" s="47"/>
      <c r="AD170" s="47"/>
      <c r="AE170" s="47"/>
      <c r="AF170" s="47"/>
      <c r="AG170" s="47"/>
      <c r="AH170" s="47"/>
      <c r="AI170" s="47"/>
      <c r="AJ170" s="47"/>
      <c r="AK170" s="47"/>
      <c r="AL170" s="47"/>
      <c r="AM170" s="47"/>
      <c r="AN170" s="47"/>
      <c r="AO170" s="47"/>
      <c r="AP170" s="47"/>
      <c r="AQ170" s="47"/>
      <c r="AR170" s="47"/>
      <c r="AS170" s="47"/>
      <c r="AT170" s="47"/>
      <c r="AU170" s="47"/>
      <c r="AV170" s="47"/>
      <c r="AW170" s="47"/>
      <c r="AX170" s="47"/>
      <c r="AY170" s="47"/>
      <c r="AZ170" s="47"/>
      <c r="BA170" s="47"/>
      <c r="BB170" s="47"/>
      <c r="BC170" s="47"/>
      <c r="BD170" s="47"/>
      <c r="BE170" s="47"/>
      <c r="BF170" s="47"/>
      <c r="BG170" s="47"/>
      <c r="BH170" s="47"/>
      <c r="BI170" s="47"/>
      <c r="BJ170" s="47"/>
      <c r="BK170" s="47"/>
      <c r="BL170" s="47"/>
    </row>
    <row r="171" ht="13.5" customHeight="1">
      <c r="A171" s="242"/>
      <c r="B171" s="235"/>
      <c r="C171" s="38"/>
      <c r="D171" s="233"/>
      <c r="E171" s="52"/>
      <c r="F171" s="240"/>
      <c r="G171" s="240"/>
      <c r="H171" s="42"/>
      <c r="I171" s="38"/>
      <c r="J171" s="234"/>
      <c r="K171" s="52"/>
      <c r="L171" s="241"/>
      <c r="M171" s="241"/>
      <c r="N171" s="23"/>
      <c r="O171" s="38"/>
      <c r="P171" s="38"/>
      <c r="Q171" s="38"/>
      <c r="R171" s="38"/>
      <c r="S171" s="38"/>
      <c r="T171" s="38"/>
      <c r="U171" s="253"/>
      <c r="V171" s="47"/>
      <c r="W171" s="47"/>
      <c r="X171" s="47"/>
      <c r="Y171" s="47"/>
      <c r="Z171" s="48"/>
      <c r="AA171" s="47"/>
      <c r="AB171" s="47"/>
      <c r="AC171" s="47"/>
      <c r="AD171" s="47"/>
      <c r="AE171" s="47"/>
      <c r="AF171" s="47"/>
      <c r="AG171" s="47"/>
      <c r="AH171" s="47"/>
      <c r="AI171" s="47"/>
      <c r="AJ171" s="47"/>
      <c r="AK171" s="47"/>
      <c r="AL171" s="47"/>
      <c r="AM171" s="47"/>
      <c r="AN171" s="47"/>
      <c r="AO171" s="47"/>
      <c r="AP171" s="47"/>
      <c r="AQ171" s="47"/>
      <c r="AR171" s="47"/>
      <c r="AS171" s="47"/>
      <c r="AT171" s="47"/>
      <c r="AU171" s="47"/>
      <c r="AV171" s="47"/>
      <c r="AW171" s="47"/>
      <c r="AX171" s="47"/>
      <c r="AY171" s="47"/>
      <c r="AZ171" s="47"/>
      <c r="BA171" s="47"/>
      <c r="BB171" s="47"/>
      <c r="BC171" s="47"/>
      <c r="BD171" s="47"/>
      <c r="BE171" s="47"/>
      <c r="BF171" s="47"/>
      <c r="BG171" s="47"/>
      <c r="BH171" s="47"/>
      <c r="BI171" s="47"/>
      <c r="BJ171" s="47"/>
      <c r="BK171" s="47"/>
      <c r="BL171" s="47"/>
    </row>
    <row r="172" ht="13.5" customHeight="1">
      <c r="A172" s="242"/>
      <c r="B172" s="235"/>
      <c r="C172" s="38"/>
      <c r="D172" s="233"/>
      <c r="E172" s="52"/>
      <c r="F172" s="240"/>
      <c r="G172" s="240"/>
      <c r="H172" s="42"/>
      <c r="I172" s="38"/>
      <c r="J172" s="234"/>
      <c r="K172" s="52"/>
      <c r="L172" s="241"/>
      <c r="M172" s="241"/>
      <c r="N172" s="23"/>
      <c r="O172" s="38"/>
      <c r="P172" s="38"/>
      <c r="Q172" s="38"/>
      <c r="R172" s="38"/>
      <c r="S172" s="38"/>
      <c r="T172" s="38"/>
      <c r="U172" s="253"/>
      <c r="V172" s="47"/>
      <c r="W172" s="47"/>
      <c r="X172" s="47"/>
      <c r="Y172" s="47"/>
      <c r="Z172" s="48"/>
      <c r="AA172" s="47"/>
      <c r="AB172" s="47"/>
      <c r="AC172" s="47"/>
      <c r="AD172" s="47"/>
      <c r="AE172" s="47"/>
      <c r="AF172" s="47"/>
      <c r="AG172" s="47"/>
      <c r="AH172" s="47"/>
      <c r="AI172" s="47"/>
      <c r="AJ172" s="47"/>
      <c r="AK172" s="47"/>
      <c r="AL172" s="47"/>
      <c r="AM172" s="47"/>
      <c r="AN172" s="47"/>
      <c r="AO172" s="47"/>
      <c r="AP172" s="47"/>
      <c r="AQ172" s="47"/>
      <c r="AR172" s="47"/>
      <c r="AS172" s="47"/>
      <c r="AT172" s="47"/>
      <c r="AU172" s="47"/>
      <c r="AV172" s="47"/>
      <c r="AW172" s="47"/>
      <c r="AX172" s="47"/>
      <c r="AY172" s="47"/>
      <c r="AZ172" s="47"/>
      <c r="BA172" s="47"/>
      <c r="BB172" s="47"/>
      <c r="BC172" s="47"/>
      <c r="BD172" s="47"/>
      <c r="BE172" s="47"/>
      <c r="BF172" s="47"/>
      <c r="BG172" s="47"/>
      <c r="BH172" s="47"/>
      <c r="BI172" s="47"/>
      <c r="BJ172" s="47"/>
      <c r="BK172" s="47"/>
      <c r="BL172" s="47"/>
    </row>
    <row r="173" ht="13.5" customHeight="1">
      <c r="A173" s="242"/>
      <c r="B173" s="235"/>
      <c r="C173" s="38"/>
      <c r="D173" s="233"/>
      <c r="E173" s="52"/>
      <c r="F173" s="240"/>
      <c r="G173" s="240"/>
      <c r="H173" s="42"/>
      <c r="I173" s="38"/>
      <c r="J173" s="234"/>
      <c r="K173" s="52"/>
      <c r="L173" s="241"/>
      <c r="M173" s="241"/>
      <c r="N173" s="23"/>
      <c r="O173" s="38"/>
      <c r="P173" s="38"/>
      <c r="Q173" s="38"/>
      <c r="R173" s="38"/>
      <c r="S173" s="38"/>
      <c r="T173" s="38"/>
      <c r="U173" s="253"/>
      <c r="V173" s="47"/>
      <c r="W173" s="47"/>
      <c r="X173" s="47"/>
      <c r="Y173" s="47"/>
      <c r="Z173" s="48"/>
      <c r="AA173" s="47"/>
      <c r="AB173" s="47"/>
      <c r="AC173" s="47"/>
      <c r="AD173" s="47"/>
      <c r="AE173" s="47"/>
      <c r="AF173" s="47"/>
      <c r="AG173" s="47"/>
      <c r="AH173" s="47"/>
      <c r="AI173" s="47"/>
      <c r="AJ173" s="47"/>
      <c r="AK173" s="47"/>
      <c r="AL173" s="47"/>
      <c r="AM173" s="47"/>
      <c r="AN173" s="47"/>
      <c r="AO173" s="47"/>
      <c r="AP173" s="47"/>
      <c r="AQ173" s="47"/>
      <c r="AR173" s="47"/>
      <c r="AS173" s="47"/>
      <c r="AT173" s="47"/>
      <c r="AU173" s="47"/>
      <c r="AV173" s="47"/>
      <c r="AW173" s="47"/>
      <c r="AX173" s="47"/>
      <c r="AY173" s="47"/>
      <c r="AZ173" s="47"/>
      <c r="BA173" s="47"/>
      <c r="BB173" s="47"/>
      <c r="BC173" s="47"/>
      <c r="BD173" s="47"/>
      <c r="BE173" s="47"/>
      <c r="BF173" s="47"/>
      <c r="BG173" s="47"/>
      <c r="BH173" s="47"/>
      <c r="BI173" s="47"/>
      <c r="BJ173" s="47"/>
      <c r="BK173" s="47"/>
      <c r="BL173" s="47"/>
    </row>
    <row r="174" ht="13.5" customHeight="1">
      <c r="A174" s="242"/>
      <c r="B174" s="235"/>
      <c r="C174" s="38"/>
      <c r="D174" s="233"/>
      <c r="E174" s="52"/>
      <c r="F174" s="240"/>
      <c r="G174" s="240"/>
      <c r="H174" s="42"/>
      <c r="I174" s="38"/>
      <c r="J174" s="234"/>
      <c r="K174" s="52"/>
      <c r="L174" s="241"/>
      <c r="M174" s="241"/>
      <c r="N174" s="23"/>
      <c r="O174" s="38"/>
      <c r="P174" s="38"/>
      <c r="Q174" s="38"/>
      <c r="R174" s="38"/>
      <c r="S174" s="38"/>
      <c r="T174" s="38"/>
      <c r="U174" s="253"/>
      <c r="V174" s="47"/>
      <c r="W174" s="47"/>
      <c r="X174" s="47"/>
      <c r="Y174" s="47"/>
      <c r="Z174" s="48"/>
      <c r="AA174" s="47"/>
      <c r="AB174" s="47"/>
      <c r="AC174" s="47"/>
      <c r="AD174" s="47"/>
      <c r="AE174" s="47"/>
      <c r="AF174" s="47"/>
      <c r="AG174" s="47"/>
      <c r="AH174" s="47"/>
      <c r="AI174" s="47"/>
      <c r="AJ174" s="47"/>
      <c r="AK174" s="47"/>
      <c r="AL174" s="47"/>
      <c r="AM174" s="47"/>
      <c r="AN174" s="47"/>
      <c r="AO174" s="47"/>
      <c r="AP174" s="47"/>
      <c r="AQ174" s="47"/>
      <c r="AR174" s="47"/>
      <c r="AS174" s="47"/>
      <c r="AT174" s="47"/>
      <c r="AU174" s="47"/>
      <c r="AV174" s="47"/>
      <c r="AW174" s="47"/>
      <c r="AX174" s="47"/>
      <c r="AY174" s="47"/>
      <c r="AZ174" s="47"/>
      <c r="BA174" s="47"/>
      <c r="BB174" s="47"/>
      <c r="BC174" s="47"/>
      <c r="BD174" s="47"/>
      <c r="BE174" s="47"/>
      <c r="BF174" s="47"/>
      <c r="BG174" s="47"/>
      <c r="BH174" s="47"/>
      <c r="BI174" s="47"/>
      <c r="BJ174" s="47"/>
      <c r="BK174" s="47"/>
      <c r="BL174" s="47"/>
    </row>
    <row r="175" ht="13.5" customHeight="1">
      <c r="A175" s="242"/>
      <c r="B175" s="235"/>
      <c r="C175" s="38"/>
      <c r="D175" s="233"/>
      <c r="E175" s="52"/>
      <c r="F175" s="240"/>
      <c r="G175" s="240"/>
      <c r="H175" s="42"/>
      <c r="I175" s="38"/>
      <c r="J175" s="234"/>
      <c r="K175" s="52"/>
      <c r="L175" s="241"/>
      <c r="M175" s="241"/>
      <c r="N175" s="23"/>
      <c r="O175" s="38"/>
      <c r="P175" s="38"/>
      <c r="Q175" s="38"/>
      <c r="R175" s="38"/>
      <c r="S175" s="38"/>
      <c r="T175" s="38"/>
      <c r="U175" s="253"/>
      <c r="V175" s="47"/>
      <c r="W175" s="47"/>
      <c r="X175" s="47"/>
      <c r="Y175" s="47"/>
      <c r="Z175" s="48"/>
      <c r="AA175" s="47"/>
      <c r="AB175" s="47"/>
      <c r="AC175" s="47"/>
      <c r="AD175" s="47"/>
      <c r="AE175" s="47"/>
      <c r="AF175" s="47"/>
      <c r="AG175" s="47"/>
      <c r="AH175" s="47"/>
      <c r="AI175" s="47"/>
      <c r="AJ175" s="47"/>
      <c r="AK175" s="47"/>
      <c r="AL175" s="47"/>
      <c r="AM175" s="47"/>
      <c r="AN175" s="47"/>
      <c r="AO175" s="47"/>
      <c r="AP175" s="47"/>
      <c r="AQ175" s="47"/>
      <c r="AR175" s="47"/>
      <c r="AS175" s="47"/>
      <c r="AT175" s="47"/>
      <c r="AU175" s="47"/>
      <c r="AV175" s="47"/>
      <c r="AW175" s="47"/>
      <c r="AX175" s="47"/>
      <c r="AY175" s="47"/>
      <c r="AZ175" s="47"/>
      <c r="BA175" s="47"/>
      <c r="BB175" s="47"/>
      <c r="BC175" s="47"/>
      <c r="BD175" s="47"/>
      <c r="BE175" s="47"/>
      <c r="BF175" s="47"/>
      <c r="BG175" s="47"/>
      <c r="BH175" s="47"/>
      <c r="BI175" s="47"/>
      <c r="BJ175" s="47"/>
      <c r="BK175" s="47"/>
      <c r="BL175" s="47"/>
    </row>
    <row r="176" ht="13.5" customHeight="1">
      <c r="A176" s="242"/>
      <c r="B176" s="235"/>
      <c r="C176" s="38"/>
      <c r="D176" s="233"/>
      <c r="E176" s="52"/>
      <c r="F176" s="240"/>
      <c r="G176" s="240"/>
      <c r="H176" s="42"/>
      <c r="I176" s="38"/>
      <c r="J176" s="234"/>
      <c r="K176" s="52"/>
      <c r="L176" s="241"/>
      <c r="M176" s="241"/>
      <c r="N176" s="23"/>
      <c r="O176" s="38"/>
      <c r="P176" s="38"/>
      <c r="Q176" s="38"/>
      <c r="R176" s="38"/>
      <c r="S176" s="38"/>
      <c r="T176" s="38"/>
      <c r="U176" s="253"/>
      <c r="V176" s="47"/>
      <c r="W176" s="47"/>
      <c r="X176" s="47"/>
      <c r="Y176" s="47"/>
      <c r="Z176" s="48"/>
      <c r="AA176" s="47"/>
      <c r="AB176" s="47"/>
      <c r="AC176" s="47"/>
      <c r="AD176" s="47"/>
      <c r="AE176" s="47"/>
      <c r="AF176" s="47"/>
      <c r="AG176" s="47"/>
      <c r="AH176" s="47"/>
      <c r="AI176" s="47"/>
      <c r="AJ176" s="47"/>
      <c r="AK176" s="47"/>
      <c r="AL176" s="47"/>
      <c r="AM176" s="47"/>
      <c r="AN176" s="47"/>
      <c r="AO176" s="47"/>
      <c r="AP176" s="47"/>
      <c r="AQ176" s="47"/>
      <c r="AR176" s="47"/>
      <c r="AS176" s="47"/>
      <c r="AT176" s="47"/>
      <c r="AU176" s="47"/>
      <c r="AV176" s="47"/>
      <c r="AW176" s="47"/>
      <c r="AX176" s="47"/>
      <c r="AY176" s="47"/>
      <c r="AZ176" s="47"/>
      <c r="BA176" s="47"/>
      <c r="BB176" s="47"/>
      <c r="BC176" s="47"/>
      <c r="BD176" s="47"/>
      <c r="BE176" s="47"/>
      <c r="BF176" s="47"/>
      <c r="BG176" s="47"/>
      <c r="BH176" s="47"/>
      <c r="BI176" s="47"/>
      <c r="BJ176" s="47"/>
      <c r="BK176" s="47"/>
      <c r="BL176" s="47"/>
    </row>
    <row r="177" ht="13.5" customHeight="1">
      <c r="A177" s="242"/>
      <c r="B177" s="235"/>
      <c r="C177" s="38"/>
      <c r="D177" s="233"/>
      <c r="E177" s="52"/>
      <c r="F177" s="240"/>
      <c r="G177" s="240"/>
      <c r="H177" s="42"/>
      <c r="I177" s="38"/>
      <c r="J177" s="234"/>
      <c r="K177" s="52"/>
      <c r="L177" s="241"/>
      <c r="M177" s="241"/>
      <c r="N177" s="23"/>
      <c r="O177" s="38"/>
      <c r="P177" s="38"/>
      <c r="Q177" s="38"/>
      <c r="R177" s="38"/>
      <c r="S177" s="38"/>
      <c r="T177" s="38"/>
      <c r="U177" s="253"/>
      <c r="V177" s="47"/>
      <c r="W177" s="47"/>
      <c r="X177" s="47"/>
      <c r="Y177" s="47"/>
      <c r="Z177" s="48"/>
      <c r="AA177" s="47"/>
      <c r="AB177" s="47"/>
      <c r="AC177" s="47"/>
      <c r="AD177" s="47"/>
      <c r="AE177" s="47"/>
      <c r="AF177" s="47"/>
      <c r="AG177" s="47"/>
      <c r="AH177" s="47"/>
      <c r="AI177" s="47"/>
      <c r="AJ177" s="47"/>
      <c r="AK177" s="47"/>
      <c r="AL177" s="47"/>
      <c r="AM177" s="47"/>
      <c r="AN177" s="47"/>
      <c r="AO177" s="47"/>
      <c r="AP177" s="47"/>
      <c r="AQ177" s="47"/>
      <c r="AR177" s="47"/>
      <c r="AS177" s="47"/>
      <c r="AT177" s="47"/>
      <c r="AU177" s="47"/>
      <c r="AV177" s="47"/>
      <c r="AW177" s="47"/>
      <c r="AX177" s="47"/>
      <c r="AY177" s="47"/>
      <c r="AZ177" s="47"/>
      <c r="BA177" s="47"/>
      <c r="BB177" s="47"/>
      <c r="BC177" s="47"/>
      <c r="BD177" s="47"/>
      <c r="BE177" s="47"/>
      <c r="BF177" s="47"/>
      <c r="BG177" s="47"/>
      <c r="BH177" s="47"/>
      <c r="BI177" s="47"/>
      <c r="BJ177" s="47"/>
      <c r="BK177" s="47"/>
      <c r="BL177" s="47"/>
    </row>
    <row r="178" ht="13.5" customHeight="1">
      <c r="A178" s="242"/>
      <c r="B178" s="235"/>
      <c r="C178" s="38"/>
      <c r="D178" s="233"/>
      <c r="E178" s="52"/>
      <c r="F178" s="240"/>
      <c r="G178" s="240"/>
      <c r="H178" s="42"/>
      <c r="I178" s="38"/>
      <c r="J178" s="234"/>
      <c r="K178" s="52"/>
      <c r="L178" s="241"/>
      <c r="M178" s="241"/>
      <c r="N178" s="23"/>
      <c r="O178" s="38"/>
      <c r="P178" s="38"/>
      <c r="Q178" s="38"/>
      <c r="R178" s="38"/>
      <c r="S178" s="38"/>
      <c r="T178" s="38"/>
      <c r="U178" s="253"/>
      <c r="V178" s="47"/>
      <c r="W178" s="47"/>
      <c r="X178" s="47"/>
      <c r="Y178" s="47"/>
      <c r="Z178" s="48"/>
      <c r="AA178" s="47"/>
      <c r="AB178" s="47"/>
      <c r="AC178" s="47"/>
      <c r="AD178" s="47"/>
      <c r="AE178" s="47"/>
      <c r="AF178" s="47"/>
      <c r="AG178" s="47"/>
      <c r="AH178" s="47"/>
      <c r="AI178" s="47"/>
      <c r="AJ178" s="47"/>
      <c r="AK178" s="47"/>
      <c r="AL178" s="47"/>
      <c r="AM178" s="47"/>
      <c r="AN178" s="47"/>
      <c r="AO178" s="47"/>
      <c r="AP178" s="47"/>
      <c r="AQ178" s="47"/>
      <c r="AR178" s="47"/>
      <c r="AS178" s="47"/>
      <c r="AT178" s="47"/>
      <c r="AU178" s="47"/>
      <c r="AV178" s="47"/>
      <c r="AW178" s="47"/>
      <c r="AX178" s="47"/>
      <c r="AY178" s="47"/>
      <c r="AZ178" s="47"/>
      <c r="BA178" s="47"/>
      <c r="BB178" s="47"/>
      <c r="BC178" s="47"/>
      <c r="BD178" s="47"/>
      <c r="BE178" s="47"/>
      <c r="BF178" s="47"/>
      <c r="BG178" s="47"/>
      <c r="BH178" s="47"/>
      <c r="BI178" s="47"/>
      <c r="BJ178" s="47"/>
      <c r="BK178" s="47"/>
      <c r="BL178" s="47"/>
    </row>
    <row r="179" ht="13.5" customHeight="1">
      <c r="A179" s="242"/>
      <c r="B179" s="235"/>
      <c r="C179" s="38"/>
      <c r="D179" s="233"/>
      <c r="E179" s="52"/>
      <c r="F179" s="240"/>
      <c r="G179" s="240"/>
      <c r="H179" s="42"/>
      <c r="I179" s="38"/>
      <c r="J179" s="234"/>
      <c r="K179" s="52"/>
      <c r="L179" s="241"/>
      <c r="M179" s="241"/>
      <c r="N179" s="23"/>
      <c r="O179" s="38"/>
      <c r="P179" s="38"/>
      <c r="Q179" s="38"/>
      <c r="R179" s="38"/>
      <c r="S179" s="38"/>
      <c r="T179" s="38"/>
      <c r="U179" s="253"/>
      <c r="V179" s="47"/>
      <c r="W179" s="47"/>
      <c r="X179" s="47"/>
      <c r="Y179" s="47"/>
      <c r="Z179" s="48"/>
      <c r="AA179" s="47"/>
      <c r="AB179" s="47"/>
      <c r="AC179" s="47"/>
      <c r="AD179" s="47"/>
      <c r="AE179" s="47"/>
      <c r="AF179" s="47"/>
      <c r="AG179" s="47"/>
      <c r="AH179" s="47"/>
      <c r="AI179" s="47"/>
      <c r="AJ179" s="47"/>
      <c r="AK179" s="47"/>
      <c r="AL179" s="47"/>
      <c r="AM179" s="47"/>
      <c r="AN179" s="47"/>
      <c r="AO179" s="47"/>
      <c r="AP179" s="47"/>
      <c r="AQ179" s="47"/>
      <c r="AR179" s="47"/>
      <c r="AS179" s="47"/>
      <c r="AT179" s="47"/>
      <c r="AU179" s="47"/>
      <c r="AV179" s="47"/>
      <c r="AW179" s="47"/>
      <c r="AX179" s="47"/>
      <c r="AY179" s="47"/>
      <c r="AZ179" s="47"/>
      <c r="BA179" s="47"/>
      <c r="BB179" s="47"/>
      <c r="BC179" s="47"/>
      <c r="BD179" s="47"/>
      <c r="BE179" s="47"/>
      <c r="BF179" s="47"/>
      <c r="BG179" s="47"/>
      <c r="BH179" s="47"/>
      <c r="BI179" s="47"/>
      <c r="BJ179" s="47"/>
      <c r="BK179" s="47"/>
      <c r="BL179" s="47"/>
    </row>
    <row r="180" ht="13.5" customHeight="1">
      <c r="A180" s="242"/>
      <c r="B180" s="235"/>
      <c r="C180" s="38"/>
      <c r="D180" s="233"/>
      <c r="E180" s="52"/>
      <c r="F180" s="240"/>
      <c r="G180" s="240"/>
      <c r="H180" s="42"/>
      <c r="I180" s="38"/>
      <c r="J180" s="234"/>
      <c r="K180" s="52"/>
      <c r="L180" s="241"/>
      <c r="M180" s="241"/>
      <c r="N180" s="23"/>
      <c r="O180" s="38"/>
      <c r="P180" s="38"/>
      <c r="Q180" s="38"/>
      <c r="R180" s="38"/>
      <c r="S180" s="38"/>
      <c r="T180" s="38"/>
      <c r="U180" s="253"/>
      <c r="V180" s="47"/>
      <c r="W180" s="47"/>
      <c r="X180" s="47"/>
      <c r="Y180" s="47"/>
      <c r="Z180" s="48"/>
      <c r="AA180" s="47"/>
      <c r="AB180" s="47"/>
      <c r="AC180" s="47"/>
      <c r="AD180" s="47"/>
      <c r="AE180" s="47"/>
      <c r="AF180" s="47"/>
      <c r="AG180" s="47"/>
      <c r="AH180" s="47"/>
      <c r="AI180" s="47"/>
      <c r="AJ180" s="47"/>
      <c r="AK180" s="47"/>
      <c r="AL180" s="47"/>
      <c r="AM180" s="47"/>
      <c r="AN180" s="47"/>
      <c r="AO180" s="47"/>
      <c r="AP180" s="47"/>
      <c r="AQ180" s="47"/>
      <c r="AR180" s="47"/>
      <c r="AS180" s="47"/>
      <c r="AT180" s="47"/>
      <c r="AU180" s="47"/>
      <c r="AV180" s="47"/>
      <c r="AW180" s="47"/>
      <c r="AX180" s="47"/>
      <c r="AY180" s="47"/>
      <c r="AZ180" s="47"/>
      <c r="BA180" s="47"/>
      <c r="BB180" s="47"/>
      <c r="BC180" s="47"/>
      <c r="BD180" s="47"/>
      <c r="BE180" s="47"/>
      <c r="BF180" s="47"/>
      <c r="BG180" s="47"/>
      <c r="BH180" s="47"/>
      <c r="BI180" s="47"/>
      <c r="BJ180" s="47"/>
      <c r="BK180" s="47"/>
      <c r="BL180" s="47"/>
    </row>
    <row r="181" ht="13.5" customHeight="1">
      <c r="A181" s="242"/>
      <c r="B181" s="235"/>
      <c r="C181" s="38"/>
      <c r="D181" s="233"/>
      <c r="E181" s="52"/>
      <c r="F181" s="240"/>
      <c r="G181" s="240"/>
      <c r="H181" s="42"/>
      <c r="I181" s="38"/>
      <c r="J181" s="234"/>
      <c r="K181" s="52"/>
      <c r="L181" s="241"/>
      <c r="M181" s="241"/>
      <c r="N181" s="23"/>
      <c r="O181" s="38"/>
      <c r="P181" s="38"/>
      <c r="Q181" s="38"/>
      <c r="R181" s="38"/>
      <c r="S181" s="38"/>
      <c r="T181" s="38"/>
      <c r="U181" s="253"/>
      <c r="V181" s="47"/>
      <c r="W181" s="47"/>
      <c r="X181" s="47"/>
      <c r="Y181" s="47"/>
      <c r="Z181" s="48"/>
      <c r="AA181" s="47"/>
      <c r="AB181" s="47"/>
      <c r="AC181" s="47"/>
      <c r="AD181" s="47"/>
      <c r="AE181" s="47"/>
      <c r="AF181" s="47"/>
      <c r="AG181" s="47"/>
      <c r="AH181" s="47"/>
      <c r="AI181" s="47"/>
      <c r="AJ181" s="47"/>
      <c r="AK181" s="47"/>
      <c r="AL181" s="47"/>
      <c r="AM181" s="47"/>
      <c r="AN181" s="47"/>
      <c r="AO181" s="47"/>
      <c r="AP181" s="47"/>
      <c r="AQ181" s="47"/>
      <c r="AR181" s="47"/>
      <c r="AS181" s="47"/>
      <c r="AT181" s="47"/>
      <c r="AU181" s="47"/>
      <c r="AV181" s="47"/>
      <c r="AW181" s="47"/>
      <c r="AX181" s="47"/>
      <c r="AY181" s="47"/>
      <c r="AZ181" s="47"/>
      <c r="BA181" s="47"/>
      <c r="BB181" s="47"/>
      <c r="BC181" s="47"/>
      <c r="BD181" s="47"/>
      <c r="BE181" s="47"/>
      <c r="BF181" s="47"/>
      <c r="BG181" s="47"/>
      <c r="BH181" s="47"/>
      <c r="BI181" s="47"/>
      <c r="BJ181" s="47"/>
      <c r="BK181" s="47"/>
      <c r="BL181" s="47"/>
    </row>
    <row r="182" ht="13.5" customHeight="1">
      <c r="A182" s="242"/>
      <c r="B182" s="235"/>
      <c r="C182" s="38"/>
      <c r="D182" s="233"/>
      <c r="E182" s="52"/>
      <c r="F182" s="240"/>
      <c r="G182" s="240"/>
      <c r="H182" s="42"/>
      <c r="I182" s="38"/>
      <c r="J182" s="234"/>
      <c r="K182" s="52"/>
      <c r="L182" s="241"/>
      <c r="M182" s="241"/>
      <c r="N182" s="23"/>
      <c r="O182" s="38"/>
      <c r="P182" s="38"/>
      <c r="Q182" s="38"/>
      <c r="R182" s="38"/>
      <c r="S182" s="38"/>
      <c r="T182" s="38"/>
      <c r="U182" s="253"/>
      <c r="V182" s="47"/>
      <c r="W182" s="47"/>
      <c r="X182" s="47"/>
      <c r="Y182" s="47"/>
      <c r="Z182" s="48"/>
      <c r="AA182" s="47"/>
      <c r="AB182" s="47"/>
      <c r="AC182" s="47"/>
      <c r="AD182" s="47"/>
      <c r="AE182" s="47"/>
      <c r="AF182" s="47"/>
      <c r="AG182" s="47"/>
      <c r="AH182" s="47"/>
      <c r="AI182" s="47"/>
      <c r="AJ182" s="47"/>
      <c r="AK182" s="47"/>
      <c r="AL182" s="47"/>
      <c r="AM182" s="47"/>
      <c r="AN182" s="47"/>
      <c r="AO182" s="47"/>
      <c r="AP182" s="47"/>
      <c r="AQ182" s="47"/>
      <c r="AR182" s="47"/>
      <c r="AS182" s="47"/>
      <c r="AT182" s="47"/>
      <c r="AU182" s="47"/>
      <c r="AV182" s="47"/>
      <c r="AW182" s="47"/>
      <c r="AX182" s="47"/>
      <c r="AY182" s="47"/>
      <c r="AZ182" s="47"/>
      <c r="BA182" s="47"/>
      <c r="BB182" s="47"/>
      <c r="BC182" s="47"/>
      <c r="BD182" s="47"/>
      <c r="BE182" s="47"/>
      <c r="BF182" s="47"/>
      <c r="BG182" s="47"/>
      <c r="BH182" s="47"/>
      <c r="BI182" s="47"/>
      <c r="BJ182" s="47"/>
      <c r="BK182" s="47"/>
      <c r="BL182" s="47"/>
    </row>
    <row r="183" ht="13.5" customHeight="1">
      <c r="A183" s="242"/>
      <c r="B183" s="235"/>
      <c r="C183" s="38"/>
      <c r="D183" s="233"/>
      <c r="E183" s="52"/>
      <c r="F183" s="240"/>
      <c r="G183" s="240"/>
      <c r="H183" s="42"/>
      <c r="I183" s="38"/>
      <c r="J183" s="234"/>
      <c r="K183" s="52"/>
      <c r="L183" s="241"/>
      <c r="M183" s="241"/>
      <c r="N183" s="23"/>
      <c r="O183" s="38"/>
      <c r="P183" s="38"/>
      <c r="Q183" s="38"/>
      <c r="R183" s="38"/>
      <c r="S183" s="38"/>
      <c r="T183" s="38"/>
      <c r="U183" s="253"/>
      <c r="V183" s="47"/>
      <c r="W183" s="47"/>
      <c r="X183" s="47"/>
      <c r="Y183" s="47"/>
      <c r="Z183" s="48"/>
      <c r="AA183" s="47"/>
      <c r="AB183" s="47"/>
      <c r="AC183" s="47"/>
      <c r="AD183" s="47"/>
      <c r="AE183" s="47"/>
      <c r="AF183" s="47"/>
      <c r="AG183" s="47"/>
      <c r="AH183" s="47"/>
      <c r="AI183" s="47"/>
      <c r="AJ183" s="47"/>
      <c r="AK183" s="47"/>
      <c r="AL183" s="47"/>
      <c r="AM183" s="47"/>
      <c r="AN183" s="47"/>
      <c r="AO183" s="47"/>
      <c r="AP183" s="47"/>
      <c r="AQ183" s="47"/>
      <c r="AR183" s="47"/>
      <c r="AS183" s="47"/>
      <c r="AT183" s="47"/>
      <c r="AU183" s="47"/>
      <c r="AV183" s="47"/>
      <c r="AW183" s="47"/>
      <c r="AX183" s="47"/>
      <c r="AY183" s="47"/>
      <c r="AZ183" s="47"/>
      <c r="BA183" s="47"/>
      <c r="BB183" s="47"/>
      <c r="BC183" s="47"/>
      <c r="BD183" s="47"/>
      <c r="BE183" s="47"/>
      <c r="BF183" s="47"/>
      <c r="BG183" s="47"/>
      <c r="BH183" s="47"/>
      <c r="BI183" s="47"/>
      <c r="BJ183" s="47"/>
      <c r="BK183" s="47"/>
      <c r="BL183" s="47"/>
    </row>
    <row r="184" ht="13.5" customHeight="1">
      <c r="A184" s="242"/>
      <c r="B184" s="235"/>
      <c r="C184" s="38"/>
      <c r="D184" s="233"/>
      <c r="E184" s="52"/>
      <c r="F184" s="240"/>
      <c r="G184" s="240"/>
      <c r="H184" s="42"/>
      <c r="I184" s="38"/>
      <c r="J184" s="234"/>
      <c r="K184" s="52"/>
      <c r="L184" s="241"/>
      <c r="M184" s="241"/>
      <c r="N184" s="23"/>
      <c r="O184" s="38"/>
      <c r="P184" s="38"/>
      <c r="Q184" s="38"/>
      <c r="R184" s="38"/>
      <c r="S184" s="38"/>
      <c r="T184" s="38"/>
      <c r="U184" s="253"/>
      <c r="V184" s="47"/>
      <c r="W184" s="47"/>
      <c r="X184" s="47"/>
      <c r="Y184" s="47"/>
      <c r="Z184" s="48"/>
      <c r="AA184" s="47"/>
      <c r="AB184" s="47"/>
      <c r="AC184" s="47"/>
      <c r="AD184" s="47"/>
      <c r="AE184" s="47"/>
      <c r="AF184" s="47"/>
      <c r="AG184" s="47"/>
      <c r="AH184" s="47"/>
      <c r="AI184" s="47"/>
      <c r="AJ184" s="47"/>
      <c r="AK184" s="47"/>
      <c r="AL184" s="47"/>
      <c r="AM184" s="47"/>
      <c r="AN184" s="47"/>
      <c r="AO184" s="47"/>
      <c r="AP184" s="47"/>
      <c r="AQ184" s="47"/>
      <c r="AR184" s="47"/>
      <c r="AS184" s="47"/>
      <c r="AT184" s="47"/>
      <c r="AU184" s="47"/>
      <c r="AV184" s="47"/>
      <c r="AW184" s="47"/>
      <c r="AX184" s="47"/>
      <c r="AY184" s="47"/>
      <c r="AZ184" s="47"/>
      <c r="BA184" s="47"/>
      <c r="BB184" s="47"/>
      <c r="BC184" s="47"/>
      <c r="BD184" s="47"/>
      <c r="BE184" s="47"/>
      <c r="BF184" s="47"/>
      <c r="BG184" s="47"/>
      <c r="BH184" s="47"/>
      <c r="BI184" s="47"/>
      <c r="BJ184" s="47"/>
      <c r="BK184" s="47"/>
      <c r="BL184" s="47"/>
    </row>
    <row r="185" ht="13.5" customHeight="1">
      <c r="A185" s="242"/>
      <c r="B185" s="235"/>
      <c r="C185" s="38"/>
      <c r="D185" s="233"/>
      <c r="E185" s="52"/>
      <c r="F185" s="240"/>
      <c r="G185" s="240"/>
      <c r="H185" s="42"/>
      <c r="I185" s="38"/>
      <c r="J185" s="234"/>
      <c r="K185" s="52"/>
      <c r="L185" s="241"/>
      <c r="M185" s="241"/>
      <c r="N185" s="23"/>
      <c r="O185" s="38"/>
      <c r="P185" s="38"/>
      <c r="Q185" s="38"/>
      <c r="R185" s="38"/>
      <c r="S185" s="38"/>
      <c r="T185" s="38"/>
      <c r="U185" s="253"/>
      <c r="V185" s="47"/>
      <c r="W185" s="47"/>
      <c r="X185" s="47"/>
      <c r="Y185" s="47"/>
      <c r="Z185" s="48"/>
      <c r="AA185" s="47"/>
      <c r="AB185" s="47"/>
      <c r="AC185" s="47"/>
      <c r="AD185" s="47"/>
      <c r="AE185" s="47"/>
      <c r="AF185" s="47"/>
      <c r="AG185" s="47"/>
      <c r="AH185" s="47"/>
      <c r="AI185" s="47"/>
      <c r="AJ185" s="47"/>
      <c r="AK185" s="47"/>
      <c r="AL185" s="47"/>
      <c r="AM185" s="47"/>
      <c r="AN185" s="47"/>
      <c r="AO185" s="47"/>
      <c r="AP185" s="47"/>
      <c r="AQ185" s="47"/>
      <c r="AR185" s="47"/>
      <c r="AS185" s="47"/>
      <c r="AT185" s="47"/>
      <c r="AU185" s="47"/>
      <c r="AV185" s="47"/>
      <c r="AW185" s="47"/>
      <c r="AX185" s="47"/>
      <c r="AY185" s="47"/>
      <c r="AZ185" s="47"/>
      <c r="BA185" s="47"/>
      <c r="BB185" s="47"/>
      <c r="BC185" s="47"/>
      <c r="BD185" s="47"/>
      <c r="BE185" s="47"/>
      <c r="BF185" s="47"/>
      <c r="BG185" s="47"/>
      <c r="BH185" s="47"/>
      <c r="BI185" s="47"/>
      <c r="BJ185" s="47"/>
      <c r="BK185" s="47"/>
      <c r="BL185" s="47"/>
    </row>
    <row r="186" ht="13.5" customHeight="1">
      <c r="A186" s="242"/>
      <c r="B186" s="235"/>
      <c r="C186" s="38"/>
      <c r="D186" s="233"/>
      <c r="E186" s="52"/>
      <c r="F186" s="240"/>
      <c r="G186" s="240"/>
      <c r="H186" s="42"/>
      <c r="I186" s="38"/>
      <c r="J186" s="234"/>
      <c r="K186" s="52"/>
      <c r="L186" s="241"/>
      <c r="M186" s="241"/>
      <c r="N186" s="23"/>
      <c r="O186" s="38"/>
      <c r="P186" s="38"/>
      <c r="Q186" s="38"/>
      <c r="R186" s="38"/>
      <c r="S186" s="38"/>
      <c r="T186" s="38"/>
      <c r="U186" s="253"/>
      <c r="V186" s="47"/>
      <c r="W186" s="47"/>
      <c r="X186" s="47"/>
      <c r="Y186" s="47"/>
      <c r="Z186" s="48"/>
      <c r="AA186" s="47"/>
      <c r="AB186" s="47"/>
      <c r="AC186" s="47"/>
      <c r="AD186" s="47"/>
      <c r="AE186" s="47"/>
      <c r="AF186" s="47"/>
      <c r="AG186" s="47"/>
      <c r="AH186" s="47"/>
      <c r="AI186" s="47"/>
      <c r="AJ186" s="47"/>
      <c r="AK186" s="47"/>
      <c r="AL186" s="47"/>
      <c r="AM186" s="47"/>
      <c r="AN186" s="47"/>
      <c r="AO186" s="47"/>
      <c r="AP186" s="47"/>
      <c r="AQ186" s="47"/>
      <c r="AR186" s="47"/>
      <c r="AS186" s="47"/>
      <c r="AT186" s="47"/>
      <c r="AU186" s="47"/>
      <c r="AV186" s="47"/>
      <c r="AW186" s="47"/>
      <c r="AX186" s="47"/>
      <c r="AY186" s="47"/>
      <c r="AZ186" s="47"/>
      <c r="BA186" s="47"/>
      <c r="BB186" s="47"/>
      <c r="BC186" s="47"/>
      <c r="BD186" s="47"/>
      <c r="BE186" s="47"/>
      <c r="BF186" s="47"/>
      <c r="BG186" s="47"/>
      <c r="BH186" s="47"/>
      <c r="BI186" s="47"/>
      <c r="BJ186" s="47"/>
      <c r="BK186" s="47"/>
      <c r="BL186" s="47"/>
    </row>
    <row r="187" ht="13.5" customHeight="1">
      <c r="A187" s="242"/>
      <c r="B187" s="235"/>
      <c r="C187" s="38"/>
      <c r="D187" s="233"/>
      <c r="E187" s="52"/>
      <c r="F187" s="240"/>
      <c r="G187" s="240"/>
      <c r="H187" s="42"/>
      <c r="I187" s="38"/>
      <c r="J187" s="234"/>
      <c r="K187" s="52"/>
      <c r="L187" s="241"/>
      <c r="M187" s="241"/>
      <c r="N187" s="23"/>
      <c r="O187" s="38"/>
      <c r="P187" s="38"/>
      <c r="Q187" s="38"/>
      <c r="R187" s="38"/>
      <c r="S187" s="38"/>
      <c r="T187" s="38"/>
      <c r="U187" s="253"/>
      <c r="V187" s="47"/>
      <c r="W187" s="47"/>
      <c r="X187" s="47"/>
      <c r="Y187" s="47"/>
      <c r="Z187" s="48"/>
      <c r="AA187" s="47"/>
      <c r="AB187" s="47"/>
      <c r="AC187" s="47"/>
      <c r="AD187" s="47"/>
      <c r="AE187" s="47"/>
      <c r="AF187" s="47"/>
      <c r="AG187" s="47"/>
      <c r="AH187" s="47"/>
      <c r="AI187" s="47"/>
      <c r="AJ187" s="47"/>
      <c r="AK187" s="47"/>
      <c r="AL187" s="47"/>
      <c r="AM187" s="47"/>
      <c r="AN187" s="47"/>
      <c r="AO187" s="47"/>
      <c r="AP187" s="47"/>
      <c r="AQ187" s="47"/>
      <c r="AR187" s="47"/>
      <c r="AS187" s="47"/>
      <c r="AT187" s="47"/>
      <c r="AU187" s="47"/>
      <c r="AV187" s="47"/>
      <c r="AW187" s="47"/>
      <c r="AX187" s="47"/>
      <c r="AY187" s="47"/>
      <c r="AZ187" s="47"/>
      <c r="BA187" s="47"/>
      <c r="BB187" s="47"/>
      <c r="BC187" s="47"/>
      <c r="BD187" s="47"/>
      <c r="BE187" s="47"/>
      <c r="BF187" s="47"/>
      <c r="BG187" s="47"/>
      <c r="BH187" s="47"/>
      <c r="BI187" s="47"/>
      <c r="BJ187" s="47"/>
      <c r="BK187" s="47"/>
      <c r="BL187" s="47"/>
    </row>
    <row r="188" ht="13.5" customHeight="1">
      <c r="A188" s="242"/>
      <c r="B188" s="235"/>
      <c r="C188" s="38"/>
      <c r="D188" s="233"/>
      <c r="E188" s="52"/>
      <c r="F188" s="240"/>
      <c r="G188" s="240"/>
      <c r="H188" s="42"/>
      <c r="I188" s="38"/>
      <c r="J188" s="234"/>
      <c r="K188" s="52"/>
      <c r="L188" s="241"/>
      <c r="M188" s="241"/>
      <c r="N188" s="23"/>
      <c r="O188" s="38"/>
      <c r="P188" s="38"/>
      <c r="Q188" s="38"/>
      <c r="R188" s="38"/>
      <c r="S188" s="38"/>
      <c r="T188" s="38"/>
      <c r="U188" s="253"/>
      <c r="V188" s="47"/>
      <c r="W188" s="47"/>
      <c r="X188" s="47"/>
      <c r="Y188" s="47"/>
      <c r="Z188" s="48"/>
      <c r="AA188" s="47"/>
      <c r="AB188" s="47"/>
      <c r="AC188" s="47"/>
      <c r="AD188" s="47"/>
      <c r="AE188" s="47"/>
      <c r="AF188" s="47"/>
      <c r="AG188" s="47"/>
      <c r="AH188" s="47"/>
      <c r="AI188" s="47"/>
      <c r="AJ188" s="47"/>
      <c r="AK188" s="47"/>
      <c r="AL188" s="47"/>
      <c r="AM188" s="47"/>
      <c r="AN188" s="47"/>
      <c r="AO188" s="47"/>
      <c r="AP188" s="47"/>
      <c r="AQ188" s="47"/>
      <c r="AR188" s="47"/>
      <c r="AS188" s="47"/>
      <c r="AT188" s="47"/>
      <c r="AU188" s="47"/>
      <c r="AV188" s="47"/>
      <c r="AW188" s="47"/>
      <c r="AX188" s="47"/>
      <c r="AY188" s="47"/>
      <c r="AZ188" s="47"/>
      <c r="BA188" s="47"/>
      <c r="BB188" s="47"/>
      <c r="BC188" s="47"/>
      <c r="BD188" s="47"/>
      <c r="BE188" s="47"/>
      <c r="BF188" s="47"/>
      <c r="BG188" s="47"/>
      <c r="BH188" s="47"/>
      <c r="BI188" s="47"/>
      <c r="BJ188" s="47"/>
      <c r="BK188" s="47"/>
      <c r="BL188" s="47"/>
    </row>
    <row r="189" ht="13.5" customHeight="1">
      <c r="A189" s="242"/>
      <c r="B189" s="235"/>
      <c r="C189" s="38"/>
      <c r="D189" s="233"/>
      <c r="E189" s="52"/>
      <c r="F189" s="240"/>
      <c r="G189" s="240"/>
      <c r="H189" s="23"/>
      <c r="I189" s="38"/>
      <c r="J189" s="234"/>
      <c r="K189" s="52"/>
      <c r="L189" s="241"/>
      <c r="M189" s="241"/>
      <c r="N189" s="23"/>
      <c r="O189" s="38"/>
      <c r="P189" s="38"/>
      <c r="Q189" s="38"/>
      <c r="R189" s="38"/>
      <c r="S189" s="38"/>
      <c r="T189" s="38"/>
      <c r="U189" s="253"/>
      <c r="V189" s="47"/>
      <c r="W189" s="47"/>
      <c r="X189" s="47"/>
      <c r="Y189" s="47"/>
      <c r="Z189" s="48"/>
      <c r="AA189" s="47"/>
      <c r="AB189" s="47"/>
      <c r="AC189" s="47"/>
      <c r="AD189" s="47"/>
      <c r="AE189" s="47"/>
      <c r="AF189" s="47"/>
      <c r="AG189" s="47"/>
      <c r="AH189" s="47"/>
      <c r="AI189" s="47"/>
      <c r="AJ189" s="47"/>
      <c r="AK189" s="47"/>
      <c r="AL189" s="47"/>
      <c r="AM189" s="47"/>
      <c r="AN189" s="47"/>
      <c r="AO189" s="47"/>
      <c r="AP189" s="47"/>
      <c r="AQ189" s="47"/>
      <c r="AR189" s="47"/>
      <c r="AS189" s="47"/>
      <c r="AT189" s="47"/>
      <c r="AU189" s="47"/>
      <c r="AV189" s="47"/>
      <c r="AW189" s="47"/>
      <c r="AX189" s="47"/>
      <c r="AY189" s="47"/>
      <c r="AZ189" s="47"/>
      <c r="BA189" s="47"/>
      <c r="BB189" s="47"/>
      <c r="BC189" s="47"/>
      <c r="BD189" s="47"/>
      <c r="BE189" s="47"/>
      <c r="BF189" s="47"/>
      <c r="BG189" s="47"/>
      <c r="BH189" s="47"/>
      <c r="BI189" s="47"/>
      <c r="BJ189" s="47"/>
      <c r="BK189" s="47"/>
      <c r="BL189" s="47"/>
    </row>
    <row r="190" ht="13.5" customHeight="1">
      <c r="A190" s="242"/>
      <c r="B190" s="235"/>
      <c r="C190" s="38"/>
      <c r="D190" s="233"/>
      <c r="E190" s="52"/>
      <c r="F190" s="240"/>
      <c r="G190" s="240"/>
      <c r="H190" s="23"/>
      <c r="I190" s="38"/>
      <c r="J190" s="234"/>
      <c r="K190" s="52"/>
      <c r="L190" s="241"/>
      <c r="M190" s="241"/>
      <c r="N190" s="23"/>
      <c r="O190" s="38"/>
      <c r="P190" s="38"/>
      <c r="Q190" s="38"/>
      <c r="R190" s="38"/>
      <c r="S190" s="38"/>
      <c r="T190" s="38"/>
      <c r="U190" s="253"/>
      <c r="V190" s="47"/>
      <c r="W190" s="47"/>
      <c r="X190" s="47"/>
      <c r="Y190" s="47"/>
      <c r="Z190" s="48"/>
      <c r="AA190" s="47"/>
      <c r="AB190" s="47"/>
      <c r="AC190" s="47"/>
      <c r="AD190" s="47"/>
      <c r="AE190" s="47"/>
      <c r="AF190" s="47"/>
      <c r="AG190" s="47"/>
      <c r="AH190" s="47"/>
      <c r="AI190" s="47"/>
      <c r="AJ190" s="47"/>
      <c r="AK190" s="47"/>
      <c r="AL190" s="47"/>
      <c r="AM190" s="47"/>
      <c r="AN190" s="47"/>
      <c r="AO190" s="47"/>
      <c r="AP190" s="47"/>
      <c r="AQ190" s="47"/>
      <c r="AR190" s="47"/>
      <c r="AS190" s="47"/>
      <c r="AT190" s="47"/>
      <c r="AU190" s="47"/>
      <c r="AV190" s="47"/>
      <c r="AW190" s="47"/>
      <c r="AX190" s="47"/>
      <c r="AY190" s="47"/>
      <c r="AZ190" s="47"/>
      <c r="BA190" s="47"/>
      <c r="BB190" s="47"/>
      <c r="BC190" s="47"/>
      <c r="BD190" s="47"/>
      <c r="BE190" s="47"/>
      <c r="BF190" s="47"/>
      <c r="BG190" s="47"/>
      <c r="BH190" s="47"/>
      <c r="BI190" s="47"/>
      <c r="BJ190" s="47"/>
      <c r="BK190" s="47"/>
      <c r="BL190" s="47"/>
    </row>
    <row r="191" ht="13.5" customHeight="1">
      <c r="A191" s="65"/>
      <c r="B191" s="20"/>
      <c r="C191" s="20"/>
      <c r="D191" s="254"/>
      <c r="E191" s="22"/>
      <c r="F191" s="42"/>
      <c r="G191" s="42"/>
      <c r="H191" s="23"/>
      <c r="I191" s="255"/>
      <c r="J191" s="24"/>
      <c r="K191" s="22"/>
      <c r="L191" s="23"/>
      <c r="M191" s="23"/>
      <c r="N191" s="23"/>
      <c r="O191" s="20"/>
      <c r="P191" s="20"/>
      <c r="Q191" s="20"/>
      <c r="R191" s="20"/>
      <c r="S191" s="255"/>
      <c r="T191" s="20"/>
      <c r="U191" s="256"/>
      <c r="V191" s="20"/>
      <c r="W191" s="20"/>
      <c r="X191" s="20"/>
      <c r="Y191" s="20"/>
      <c r="Z191" s="26"/>
      <c r="AA191" s="20"/>
      <c r="AB191" s="20"/>
      <c r="AC191" s="20"/>
      <c r="AD191" s="20"/>
      <c r="AE191" s="20"/>
      <c r="AF191" s="20"/>
      <c r="AG191" s="20"/>
      <c r="AH191" s="20"/>
      <c r="AI191" s="20"/>
      <c r="AJ191" s="20"/>
      <c r="AK191" s="20"/>
      <c r="AL191" s="20"/>
      <c r="AM191" s="20"/>
      <c r="AN191" s="20"/>
      <c r="AO191" s="20"/>
      <c r="AP191" s="20"/>
      <c r="AQ191" s="20"/>
      <c r="AR191" s="20"/>
      <c r="AS191" s="20"/>
      <c r="AT191" s="20"/>
      <c r="AU191" s="20"/>
      <c r="AV191" s="20"/>
      <c r="AW191" s="20"/>
      <c r="AX191" s="20"/>
      <c r="AY191" s="20"/>
      <c r="AZ191" s="20"/>
      <c r="BA191" s="20"/>
      <c r="BB191" s="20"/>
      <c r="BC191" s="20"/>
      <c r="BD191" s="20"/>
      <c r="BE191" s="20"/>
      <c r="BF191" s="20"/>
      <c r="BG191" s="20"/>
      <c r="BH191" s="20"/>
      <c r="BI191" s="20"/>
      <c r="BJ191" s="20"/>
      <c r="BK191" s="20"/>
      <c r="BL191" s="20"/>
    </row>
    <row r="192" ht="13.5" customHeight="1">
      <c r="A192" s="242"/>
      <c r="B192" s="38"/>
      <c r="C192" s="38"/>
      <c r="D192" s="233"/>
      <c r="E192" s="52"/>
      <c r="F192" s="240"/>
      <c r="G192" s="240"/>
      <c r="H192" s="23"/>
      <c r="I192" s="38"/>
      <c r="J192" s="234"/>
      <c r="K192" s="52"/>
      <c r="L192" s="241"/>
      <c r="M192" s="241"/>
      <c r="N192" s="23"/>
      <c r="O192" s="38"/>
      <c r="P192" s="38"/>
      <c r="Q192" s="38"/>
      <c r="R192" s="38"/>
      <c r="S192" s="38"/>
      <c r="T192" s="38"/>
      <c r="U192" s="253"/>
      <c r="V192" s="38"/>
      <c r="W192" s="38"/>
      <c r="X192" s="38"/>
      <c r="Y192" s="38"/>
      <c r="Z192" s="48"/>
      <c r="AA192" s="47"/>
      <c r="AB192" s="47"/>
      <c r="AC192" s="47"/>
      <c r="AD192" s="47"/>
      <c r="AE192" s="47"/>
      <c r="AF192" s="47"/>
      <c r="AG192" s="47"/>
      <c r="AH192" s="47"/>
      <c r="AI192" s="47"/>
      <c r="AJ192" s="47"/>
      <c r="AK192" s="47"/>
      <c r="AL192" s="47"/>
      <c r="AM192" s="47"/>
      <c r="AN192" s="47"/>
      <c r="AO192" s="47"/>
      <c r="AP192" s="47"/>
      <c r="AQ192" s="47"/>
      <c r="AR192" s="47"/>
      <c r="AS192" s="47"/>
      <c r="AT192" s="47"/>
      <c r="AU192" s="47"/>
      <c r="AV192" s="47"/>
      <c r="AW192" s="47"/>
      <c r="AX192" s="47"/>
      <c r="AY192" s="47"/>
      <c r="AZ192" s="47"/>
      <c r="BA192" s="47"/>
      <c r="BB192" s="47"/>
      <c r="BC192" s="47"/>
      <c r="BD192" s="47"/>
      <c r="BE192" s="47"/>
      <c r="BF192" s="47"/>
      <c r="BG192" s="47"/>
      <c r="BH192" s="47"/>
      <c r="BI192" s="47"/>
      <c r="BJ192" s="47"/>
      <c r="BK192" s="47"/>
      <c r="BL192" s="47"/>
    </row>
    <row r="193" ht="13.5" customHeight="1">
      <c r="A193" s="242"/>
      <c r="B193" s="38"/>
      <c r="C193" s="38"/>
      <c r="D193" s="233"/>
      <c r="E193" s="52"/>
      <c r="F193" s="240"/>
      <c r="G193" s="240"/>
      <c r="H193" s="23"/>
      <c r="I193" s="38"/>
      <c r="J193" s="234"/>
      <c r="K193" s="52"/>
      <c r="L193" s="241"/>
      <c r="M193" s="241"/>
      <c r="N193" s="23"/>
      <c r="O193" s="38"/>
      <c r="P193" s="38"/>
      <c r="Q193" s="38"/>
      <c r="R193" s="38"/>
      <c r="S193" s="38"/>
      <c r="T193" s="38"/>
      <c r="U193" s="253"/>
      <c r="V193" s="38"/>
      <c r="W193" s="38"/>
      <c r="X193" s="38"/>
      <c r="Y193" s="38"/>
      <c r="Z193" s="48"/>
      <c r="AA193" s="47"/>
      <c r="AB193" s="47"/>
      <c r="AC193" s="47"/>
      <c r="AD193" s="47"/>
      <c r="AE193" s="47"/>
      <c r="AF193" s="47"/>
      <c r="AG193" s="47"/>
      <c r="AH193" s="47"/>
      <c r="AI193" s="47"/>
      <c r="AJ193" s="47"/>
      <c r="AK193" s="47"/>
      <c r="AL193" s="47"/>
      <c r="AM193" s="47"/>
      <c r="AN193" s="47"/>
      <c r="AO193" s="47"/>
      <c r="AP193" s="47"/>
      <c r="AQ193" s="47"/>
      <c r="AR193" s="47"/>
      <c r="AS193" s="47"/>
      <c r="AT193" s="47"/>
      <c r="AU193" s="47"/>
      <c r="AV193" s="47"/>
      <c r="AW193" s="47"/>
      <c r="AX193" s="47"/>
      <c r="AY193" s="47"/>
      <c r="AZ193" s="47"/>
      <c r="BA193" s="47"/>
      <c r="BB193" s="47"/>
      <c r="BC193" s="47"/>
      <c r="BD193" s="47"/>
      <c r="BE193" s="47"/>
      <c r="BF193" s="47"/>
      <c r="BG193" s="47"/>
      <c r="BH193" s="47"/>
      <c r="BI193" s="47"/>
      <c r="BJ193" s="47"/>
      <c r="BK193" s="47"/>
      <c r="BL193" s="47"/>
    </row>
    <row r="194" ht="13.5" customHeight="1">
      <c r="A194" s="257"/>
      <c r="B194" s="38"/>
      <c r="C194" s="38"/>
      <c r="D194" s="233"/>
      <c r="E194" s="52"/>
      <c r="F194" s="240"/>
      <c r="G194" s="240"/>
      <c r="H194" s="23"/>
      <c r="I194" s="38"/>
      <c r="J194" s="234"/>
      <c r="K194" s="52"/>
      <c r="L194" s="241"/>
      <c r="M194" s="241"/>
      <c r="N194" s="23"/>
      <c r="O194" s="38"/>
      <c r="P194" s="38"/>
      <c r="Q194" s="38"/>
      <c r="R194" s="38"/>
      <c r="S194" s="38"/>
      <c r="T194" s="38"/>
      <c r="U194" s="253"/>
      <c r="V194" s="38"/>
      <c r="W194" s="38"/>
      <c r="X194" s="38"/>
      <c r="Y194" s="38"/>
      <c r="Z194" s="198"/>
      <c r="AA194" s="47"/>
      <c r="AB194" s="47"/>
      <c r="AC194" s="47"/>
      <c r="AD194" s="47"/>
      <c r="AE194" s="47"/>
      <c r="AF194" s="47"/>
      <c r="AG194" s="47"/>
      <c r="AH194" s="47"/>
      <c r="AI194" s="47"/>
      <c r="AJ194" s="47"/>
      <c r="AK194" s="47"/>
      <c r="AL194" s="47"/>
      <c r="AM194" s="47"/>
      <c r="AN194" s="47"/>
      <c r="AO194" s="47"/>
      <c r="AP194" s="47"/>
      <c r="AQ194" s="47"/>
      <c r="AR194" s="47"/>
      <c r="AS194" s="47"/>
      <c r="AT194" s="47"/>
      <c r="AU194" s="47"/>
      <c r="AV194" s="47"/>
      <c r="AW194" s="47"/>
      <c r="AX194" s="47"/>
      <c r="AY194" s="47"/>
      <c r="AZ194" s="47"/>
      <c r="BA194" s="47"/>
      <c r="BB194" s="47"/>
      <c r="BC194" s="47"/>
      <c r="BD194" s="47"/>
      <c r="BE194" s="47"/>
      <c r="BF194" s="47"/>
      <c r="BG194" s="47"/>
      <c r="BH194" s="47"/>
      <c r="BI194" s="47"/>
      <c r="BJ194" s="47"/>
      <c r="BK194" s="47"/>
      <c r="BL194" s="47"/>
    </row>
    <row r="195" ht="13.5" customHeight="1">
      <c r="A195" s="257"/>
      <c r="B195" s="38"/>
      <c r="C195" s="38"/>
      <c r="D195" s="233"/>
      <c r="E195" s="52"/>
      <c r="F195" s="240"/>
      <c r="G195" s="240"/>
      <c r="H195" s="23"/>
      <c r="I195" s="38"/>
      <c r="J195" s="234"/>
      <c r="K195" s="52"/>
      <c r="L195" s="241"/>
      <c r="M195" s="241"/>
      <c r="N195" s="23"/>
      <c r="O195" s="38"/>
      <c r="P195" s="38"/>
      <c r="Q195" s="38"/>
      <c r="R195" s="38"/>
      <c r="S195" s="38"/>
      <c r="T195" s="38"/>
      <c r="U195" s="253"/>
      <c r="V195" s="38"/>
      <c r="W195" s="38"/>
      <c r="X195" s="38"/>
      <c r="Y195" s="38"/>
      <c r="Z195" s="198"/>
      <c r="AA195" s="47"/>
      <c r="AB195" s="47"/>
      <c r="AC195" s="47"/>
      <c r="AD195" s="47"/>
      <c r="AE195" s="47"/>
      <c r="AF195" s="47"/>
      <c r="AG195" s="47"/>
      <c r="AH195" s="47"/>
      <c r="AI195" s="47"/>
      <c r="AJ195" s="47"/>
      <c r="AK195" s="47"/>
      <c r="AL195" s="47"/>
      <c r="AM195" s="47"/>
      <c r="AN195" s="47"/>
      <c r="AO195" s="47"/>
      <c r="AP195" s="47"/>
      <c r="AQ195" s="47"/>
      <c r="AR195" s="47"/>
      <c r="AS195" s="47"/>
      <c r="AT195" s="47"/>
      <c r="AU195" s="47"/>
      <c r="AV195" s="47"/>
      <c r="AW195" s="47"/>
      <c r="AX195" s="47"/>
      <c r="AY195" s="47"/>
      <c r="AZ195" s="47"/>
      <c r="BA195" s="47"/>
      <c r="BB195" s="47"/>
      <c r="BC195" s="47"/>
      <c r="BD195" s="47"/>
      <c r="BE195" s="47"/>
      <c r="BF195" s="47"/>
      <c r="BG195" s="47"/>
      <c r="BH195" s="47"/>
      <c r="BI195" s="47"/>
      <c r="BJ195" s="47"/>
      <c r="BK195" s="47"/>
      <c r="BL195" s="47"/>
    </row>
    <row r="196" ht="13.5" customHeight="1">
      <c r="A196" s="257"/>
      <c r="B196" s="38"/>
      <c r="C196" s="38"/>
      <c r="D196" s="233"/>
      <c r="E196" s="52"/>
      <c r="F196" s="240"/>
      <c r="G196" s="240"/>
      <c r="H196" s="23"/>
      <c r="I196" s="38"/>
      <c r="J196" s="234"/>
      <c r="K196" s="52"/>
      <c r="L196" s="241"/>
      <c r="M196" s="241"/>
      <c r="N196" s="23"/>
      <c r="O196" s="38"/>
      <c r="P196" s="38"/>
      <c r="Q196" s="38"/>
      <c r="R196" s="38"/>
      <c r="S196" s="38"/>
      <c r="T196" s="38"/>
      <c r="U196" s="253"/>
      <c r="V196" s="38"/>
      <c r="W196" s="38"/>
      <c r="X196" s="38"/>
      <c r="Y196" s="38"/>
      <c r="Z196" s="198"/>
      <c r="AA196" s="47"/>
      <c r="AB196" s="47"/>
      <c r="AC196" s="47"/>
      <c r="AD196" s="47"/>
      <c r="AE196" s="47"/>
      <c r="AF196" s="47"/>
      <c r="AG196" s="47"/>
      <c r="AH196" s="47"/>
      <c r="AI196" s="47"/>
      <c r="AJ196" s="47"/>
      <c r="AK196" s="47"/>
      <c r="AL196" s="47"/>
      <c r="AM196" s="47"/>
      <c r="AN196" s="47"/>
      <c r="AO196" s="47"/>
      <c r="AP196" s="47"/>
      <c r="AQ196" s="47"/>
      <c r="AR196" s="47"/>
      <c r="AS196" s="47"/>
      <c r="AT196" s="47"/>
      <c r="AU196" s="47"/>
      <c r="AV196" s="47"/>
      <c r="AW196" s="47"/>
      <c r="AX196" s="47"/>
      <c r="AY196" s="47"/>
      <c r="AZ196" s="47"/>
      <c r="BA196" s="47"/>
      <c r="BB196" s="47"/>
      <c r="BC196" s="47"/>
      <c r="BD196" s="47"/>
      <c r="BE196" s="47"/>
      <c r="BF196" s="47"/>
      <c r="BG196" s="47"/>
      <c r="BH196" s="47"/>
      <c r="BI196" s="47"/>
      <c r="BJ196" s="47"/>
      <c r="BK196" s="47"/>
      <c r="BL196" s="47"/>
    </row>
    <row r="197" ht="13.5" customHeight="1">
      <c r="A197" s="257"/>
      <c r="B197" s="38"/>
      <c r="C197" s="38"/>
      <c r="D197" s="233"/>
      <c r="E197" s="52"/>
      <c r="F197" s="240"/>
      <c r="G197" s="240"/>
      <c r="H197" s="23"/>
      <c r="I197" s="38"/>
      <c r="J197" s="234"/>
      <c r="K197" s="52"/>
      <c r="L197" s="241"/>
      <c r="M197" s="241"/>
      <c r="N197" s="23"/>
      <c r="O197" s="38"/>
      <c r="P197" s="38"/>
      <c r="Q197" s="38"/>
      <c r="R197" s="38"/>
      <c r="S197" s="38"/>
      <c r="T197" s="38"/>
      <c r="U197" s="253"/>
      <c r="V197" s="38"/>
      <c r="W197" s="38"/>
      <c r="X197" s="38"/>
      <c r="Y197" s="38"/>
      <c r="Z197" s="198"/>
      <c r="AA197" s="47"/>
      <c r="AB197" s="47"/>
      <c r="AC197" s="47"/>
      <c r="AD197" s="47"/>
      <c r="AE197" s="47"/>
      <c r="AF197" s="47"/>
      <c r="AG197" s="47"/>
      <c r="AH197" s="47"/>
      <c r="AI197" s="47"/>
      <c r="AJ197" s="47"/>
      <c r="AK197" s="47"/>
      <c r="AL197" s="47"/>
      <c r="AM197" s="47"/>
      <c r="AN197" s="47"/>
      <c r="AO197" s="47"/>
      <c r="AP197" s="47"/>
      <c r="AQ197" s="47"/>
      <c r="AR197" s="47"/>
      <c r="AS197" s="47"/>
      <c r="AT197" s="47"/>
      <c r="AU197" s="47"/>
      <c r="AV197" s="47"/>
      <c r="AW197" s="47"/>
      <c r="AX197" s="47"/>
      <c r="AY197" s="47"/>
      <c r="AZ197" s="47"/>
      <c r="BA197" s="47"/>
      <c r="BB197" s="47"/>
      <c r="BC197" s="47"/>
      <c r="BD197" s="47"/>
      <c r="BE197" s="47"/>
      <c r="BF197" s="47"/>
      <c r="BG197" s="47"/>
      <c r="BH197" s="47"/>
      <c r="BI197" s="47"/>
      <c r="BJ197" s="47"/>
      <c r="BK197" s="47"/>
      <c r="BL197" s="47"/>
    </row>
    <row r="198" ht="13.5" customHeight="1">
      <c r="A198" s="257"/>
      <c r="B198" s="38"/>
      <c r="C198" s="38"/>
      <c r="D198" s="233"/>
      <c r="E198" s="52"/>
      <c r="F198" s="240"/>
      <c r="G198" s="240"/>
      <c r="H198" s="23"/>
      <c r="I198" s="38"/>
      <c r="J198" s="234"/>
      <c r="K198" s="52"/>
      <c r="L198" s="241"/>
      <c r="M198" s="241"/>
      <c r="N198" s="23"/>
      <c r="O198" s="38"/>
      <c r="P198" s="38"/>
      <c r="Q198" s="38"/>
      <c r="R198" s="38"/>
      <c r="S198" s="38"/>
      <c r="T198" s="38"/>
      <c r="U198" s="253"/>
      <c r="V198" s="38"/>
      <c r="W198" s="38"/>
      <c r="X198" s="38"/>
      <c r="Y198" s="38"/>
      <c r="Z198" s="198"/>
      <c r="AA198" s="47"/>
      <c r="AB198" s="47"/>
      <c r="AC198" s="47"/>
      <c r="AD198" s="47"/>
      <c r="AE198" s="47"/>
      <c r="AF198" s="47"/>
      <c r="AG198" s="47"/>
      <c r="AH198" s="47"/>
      <c r="AI198" s="47"/>
      <c r="AJ198" s="47"/>
      <c r="AK198" s="47"/>
      <c r="AL198" s="47"/>
      <c r="AM198" s="47"/>
      <c r="AN198" s="47"/>
      <c r="AO198" s="47"/>
      <c r="AP198" s="47"/>
      <c r="AQ198" s="47"/>
      <c r="AR198" s="47"/>
      <c r="AS198" s="47"/>
      <c r="AT198" s="47"/>
      <c r="AU198" s="47"/>
      <c r="AV198" s="47"/>
      <c r="AW198" s="47"/>
      <c r="AX198" s="47"/>
      <c r="AY198" s="47"/>
      <c r="AZ198" s="47"/>
      <c r="BA198" s="47"/>
      <c r="BB198" s="47"/>
      <c r="BC198" s="47"/>
      <c r="BD198" s="47"/>
      <c r="BE198" s="47"/>
      <c r="BF198" s="47"/>
      <c r="BG198" s="47"/>
      <c r="BH198" s="47"/>
      <c r="BI198" s="47"/>
      <c r="BJ198" s="47"/>
      <c r="BK198" s="47"/>
      <c r="BL198" s="47"/>
    </row>
    <row r="199" ht="13.5" customHeight="1">
      <c r="A199" s="257"/>
      <c r="B199" s="38"/>
      <c r="C199" s="38"/>
      <c r="D199" s="233"/>
      <c r="E199" s="52"/>
      <c r="F199" s="240"/>
      <c r="G199" s="240"/>
      <c r="H199" s="23"/>
      <c r="I199" s="38"/>
      <c r="J199" s="234"/>
      <c r="K199" s="52"/>
      <c r="L199" s="241"/>
      <c r="M199" s="241"/>
      <c r="N199" s="23"/>
      <c r="O199" s="38"/>
      <c r="P199" s="38"/>
      <c r="Q199" s="38"/>
      <c r="R199" s="38"/>
      <c r="S199" s="38"/>
      <c r="T199" s="38"/>
      <c r="U199" s="253"/>
      <c r="V199" s="38"/>
      <c r="W199" s="38"/>
      <c r="X199" s="38"/>
      <c r="Y199" s="38"/>
      <c r="Z199" s="198"/>
      <c r="AA199" s="47"/>
      <c r="AB199" s="47"/>
      <c r="AC199" s="47"/>
      <c r="AD199" s="47"/>
      <c r="AE199" s="47"/>
      <c r="AF199" s="47"/>
      <c r="AG199" s="47"/>
      <c r="AH199" s="47"/>
      <c r="AI199" s="47"/>
      <c r="AJ199" s="47"/>
      <c r="AK199" s="47"/>
      <c r="AL199" s="47"/>
      <c r="AM199" s="47"/>
      <c r="AN199" s="47"/>
      <c r="AO199" s="47"/>
      <c r="AP199" s="47"/>
      <c r="AQ199" s="47"/>
      <c r="AR199" s="47"/>
      <c r="AS199" s="47"/>
      <c r="AT199" s="47"/>
      <c r="AU199" s="47"/>
      <c r="AV199" s="47"/>
      <c r="AW199" s="47"/>
      <c r="AX199" s="47"/>
      <c r="AY199" s="47"/>
      <c r="AZ199" s="47"/>
      <c r="BA199" s="47"/>
      <c r="BB199" s="47"/>
      <c r="BC199" s="47"/>
      <c r="BD199" s="47"/>
      <c r="BE199" s="47"/>
      <c r="BF199" s="47"/>
      <c r="BG199" s="47"/>
      <c r="BH199" s="47"/>
      <c r="BI199" s="47"/>
      <c r="BJ199" s="47"/>
      <c r="BK199" s="47"/>
      <c r="BL199" s="47"/>
    </row>
    <row r="200" ht="13.5" customHeight="1">
      <c r="A200" s="257"/>
      <c r="B200" s="38"/>
      <c r="C200" s="38"/>
      <c r="D200" s="233"/>
      <c r="E200" s="52"/>
      <c r="F200" s="240"/>
      <c r="G200" s="240"/>
      <c r="H200" s="23"/>
      <c r="I200" s="38"/>
      <c r="J200" s="234"/>
      <c r="K200" s="52"/>
      <c r="L200" s="241"/>
      <c r="M200" s="241"/>
      <c r="N200" s="23"/>
      <c r="O200" s="38"/>
      <c r="P200" s="38"/>
      <c r="Q200" s="38"/>
      <c r="R200" s="38"/>
      <c r="S200" s="38"/>
      <c r="T200" s="38"/>
      <c r="U200" s="253"/>
      <c r="V200" s="38"/>
      <c r="W200" s="38"/>
      <c r="X200" s="38"/>
      <c r="Y200" s="38"/>
      <c r="Z200" s="198"/>
      <c r="AA200" s="47"/>
      <c r="AB200" s="47"/>
      <c r="AC200" s="47"/>
      <c r="AD200" s="47"/>
      <c r="AE200" s="47"/>
      <c r="AF200" s="47"/>
      <c r="AG200" s="47"/>
      <c r="AH200" s="47"/>
      <c r="AI200" s="47"/>
      <c r="AJ200" s="47"/>
      <c r="AK200" s="47"/>
      <c r="AL200" s="47"/>
      <c r="AM200" s="47"/>
      <c r="AN200" s="47"/>
      <c r="AO200" s="47"/>
      <c r="AP200" s="47"/>
      <c r="AQ200" s="47"/>
      <c r="AR200" s="47"/>
      <c r="AS200" s="47"/>
      <c r="AT200" s="47"/>
      <c r="AU200" s="47"/>
      <c r="AV200" s="47"/>
      <c r="AW200" s="47"/>
      <c r="AX200" s="47"/>
      <c r="AY200" s="47"/>
      <c r="AZ200" s="47"/>
      <c r="BA200" s="47"/>
      <c r="BB200" s="47"/>
      <c r="BC200" s="47"/>
      <c r="BD200" s="47"/>
      <c r="BE200" s="47"/>
      <c r="BF200" s="47"/>
      <c r="BG200" s="47"/>
      <c r="BH200" s="47"/>
      <c r="BI200" s="47"/>
      <c r="BJ200" s="47"/>
      <c r="BK200" s="47"/>
      <c r="BL200" s="47"/>
    </row>
    <row r="201" ht="13.5" customHeight="1">
      <c r="A201" s="242"/>
      <c r="B201" s="38"/>
      <c r="C201" s="38"/>
      <c r="D201" s="233"/>
      <c r="E201" s="52"/>
      <c r="F201" s="240"/>
      <c r="G201" s="240"/>
      <c r="H201" s="23"/>
      <c r="I201" s="38"/>
      <c r="J201" s="234"/>
      <c r="K201" s="52"/>
      <c r="L201" s="241"/>
      <c r="M201" s="241"/>
      <c r="N201" s="23"/>
      <c r="O201" s="38"/>
      <c r="P201" s="38"/>
      <c r="Q201" s="38"/>
      <c r="R201" s="38"/>
      <c r="S201" s="38"/>
      <c r="T201" s="38"/>
      <c r="U201" s="253"/>
      <c r="V201" s="38"/>
      <c r="W201" s="38"/>
      <c r="X201" s="38"/>
      <c r="Y201" s="38"/>
      <c r="Z201" s="48"/>
      <c r="AA201" s="38"/>
      <c r="AB201" s="38"/>
      <c r="AC201" s="38"/>
      <c r="AD201" s="38"/>
      <c r="AE201" s="38"/>
      <c r="AF201" s="38"/>
      <c r="AG201" s="38"/>
      <c r="AH201" s="38"/>
      <c r="AI201" s="38"/>
      <c r="AJ201" s="38"/>
      <c r="AK201" s="38"/>
      <c r="AL201" s="38"/>
      <c r="AM201" s="38"/>
      <c r="AN201" s="38"/>
      <c r="AO201" s="38"/>
      <c r="AP201" s="38"/>
      <c r="AQ201" s="38"/>
      <c r="AR201" s="38"/>
      <c r="AS201" s="38"/>
      <c r="AT201" s="38"/>
      <c r="AU201" s="38"/>
      <c r="AV201" s="38"/>
      <c r="AW201" s="38"/>
      <c r="AX201" s="38"/>
      <c r="AY201" s="38"/>
      <c r="AZ201" s="38"/>
      <c r="BA201" s="38"/>
      <c r="BB201" s="38"/>
      <c r="BC201" s="38"/>
      <c r="BD201" s="38"/>
      <c r="BE201" s="38"/>
      <c r="BF201" s="38"/>
      <c r="BG201" s="38"/>
      <c r="BH201" s="38"/>
      <c r="BI201" s="38"/>
      <c r="BJ201" s="38"/>
      <c r="BK201" s="38"/>
      <c r="BL201" s="38"/>
    </row>
  </sheetData>
  <drawing r:id="rId1"/>
</worksheet>
</file>